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mohammedt/Desktop/Resume/GIS/"/>
    </mc:Choice>
  </mc:AlternateContent>
  <xr:revisionPtr revIDLastSave="0" documentId="13_ncr:1_{9553F83A-58F6-D04F-9E56-8F7BB3F6C8D4}" xr6:coauthVersionLast="47" xr6:coauthVersionMax="47" xr10:uidLastSave="{00000000-0000-0000-0000-000000000000}"/>
  <bookViews>
    <workbookView xWindow="0" yWindow="0" windowWidth="28800" windowHeight="18000" activeTab="5" xr2:uid="{D72F854B-47AE-0245-95B4-FB4AAC8E0CD6}"/>
  </bookViews>
  <sheets>
    <sheet name="Projectdata_NYSE" sheetId="1" r:id="rId1"/>
    <sheet name="Pivot Table 1(Task 1)" sheetId="3" r:id="rId2"/>
    <sheet name="chart(Task 1)" sheetId="7" r:id="rId3"/>
    <sheet name="All Sector (1)" sheetId="9" r:id="rId4"/>
    <sheet name="Summary statistics for Banks" sheetId="10" r:id="rId5"/>
    <sheet name="P&amp;L Statement DashBoard" sheetId="11" r:id="rId6"/>
    <sheet name="Forecast Scenarios" sheetId="12" r:id="rId7"/>
  </sheets>
  <externalReferences>
    <externalReference r:id="rId8"/>
  </externalReferences>
  <definedNames>
    <definedName name="_xlchart.v1.0" hidden="1">'Summary statistics for Banks'!$P$2:$P$137</definedName>
    <definedName name="_xlchart.v1.1" hidden="1">'Summary statistics for Banks'!$P$2:$P$137</definedName>
    <definedName name="_xlchart.v1.2" hidden="1">'Summary statistics for Banks'!$P$2:$P$137</definedName>
    <definedName name="_xlchart.v1.3" hidden="1">'Summary statistics for Banks'!$P$2:$P$137</definedName>
    <definedName name="_xlchart.v1.4" hidden="1">'Summary statistics for Banks'!$P$2:$P$137</definedName>
    <definedName name="_xlchart.v1.5" hidden="1">'Summary statistics for Banks'!$P$2:$P$137</definedName>
    <definedName name="_xlchart.v1.6" hidden="1">'[1]Summary statistics for Banks'!$O$2:$O$137</definedName>
    <definedName name="_xlchart.v1.7" hidden="1">'Summary statistics for Banks'!$P$2:$P$137</definedName>
    <definedName name="COGS">Projectdata_NYSE!$F:$F</definedName>
    <definedName name="OOE">Projectdata_NYSE!$I:$I</definedName>
    <definedName name="RND">Projectdata_NYSE!$H:$H</definedName>
    <definedName name="SCENE">Projectdata_NYSE!$K:$K</definedName>
    <definedName name="SGA">Projectdata_NYSE!$G:$G</definedName>
    <definedName name="TICKER_SYMBOL">Projectdata_NYSE!$B:$B</definedName>
    <definedName name="Total_Revenue">Projectdata_NYSE!$E:$E</definedName>
    <definedName name="YEARS">Projectdata_NYSE!$C:$C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0" i="10" l="1"/>
  <c r="J29" i="10"/>
  <c r="J28" i="10"/>
  <c r="J27" i="10"/>
  <c r="J25" i="10"/>
  <c r="J24" i="10"/>
  <c r="F15" i="12" l="1" a="1"/>
  <c r="F15" i="12" s="1"/>
  <c r="F10" i="12" l="1" a="1"/>
  <c r="F10" i="12" s="1"/>
  <c r="G10" i="12" a="1"/>
  <c r="G10" i="12" s="1"/>
  <c r="H10" i="12" a="1"/>
  <c r="H10" i="12" s="1"/>
  <c r="I10" i="12" a="1"/>
  <c r="I10" i="12" s="1"/>
  <c r="F11" i="12" a="1"/>
  <c r="F11" i="12" s="1"/>
  <c r="G11" i="12" a="1"/>
  <c r="G11" i="12" s="1"/>
  <c r="H11" i="12" a="1"/>
  <c r="H11" i="12" s="1"/>
  <c r="I11" i="12" a="1"/>
  <c r="I11" i="12" s="1"/>
  <c r="I14" i="12" a="1"/>
  <c r="I14" i="12" s="1"/>
  <c r="E19" i="10" l="1"/>
  <c r="E20" i="10"/>
  <c r="E21" i="10"/>
  <c r="E18" i="10"/>
  <c r="G15" i="12" l="1" a="1"/>
  <c r="G15" i="12" s="1"/>
  <c r="H15" i="12" a="1"/>
  <c r="H15" i="12" s="1"/>
  <c r="I15" i="12" a="1"/>
  <c r="I15" i="12" s="1"/>
  <c r="G14" i="12" a="1"/>
  <c r="G14" i="12" s="1"/>
  <c r="H14" i="12" a="1"/>
  <c r="H14" i="12" s="1"/>
  <c r="F14" i="12" a="1"/>
  <c r="F14" i="12" s="1"/>
  <c r="G13" i="12" a="1"/>
  <c r="G13" i="12" s="1"/>
  <c r="H13" i="12" a="1"/>
  <c r="H13" i="12" s="1"/>
  <c r="I13" i="12" a="1"/>
  <c r="I13" i="12" s="1"/>
  <c r="F13" i="12" a="1"/>
  <c r="F13" i="12" s="1"/>
  <c r="G22" i="12"/>
  <c r="F16" i="11" a="1"/>
  <c r="F16" i="11" s="1"/>
  <c r="G16" i="11" a="1"/>
  <c r="G16" i="11" s="1"/>
  <c r="H16" i="11" a="1"/>
  <c r="H16" i="11" s="1"/>
  <c r="E16" i="11" a="1"/>
  <c r="E16" i="11" s="1"/>
  <c r="F15" i="11" a="1"/>
  <c r="F15" i="11" s="1"/>
  <c r="G15" i="11" a="1"/>
  <c r="G15" i="11" s="1"/>
  <c r="H15" i="11" a="1"/>
  <c r="H15" i="11" s="1"/>
  <c r="E15" i="11" a="1"/>
  <c r="E15" i="11" s="1"/>
  <c r="H14" i="11" a="1"/>
  <c r="H14" i="11" s="1"/>
  <c r="F14" i="11" a="1"/>
  <c r="F14" i="11" s="1"/>
  <c r="G14" i="11" a="1"/>
  <c r="G14" i="11" s="1"/>
  <c r="E14" i="11" a="1"/>
  <c r="E14" i="11" s="1"/>
  <c r="F11" i="11" a="1"/>
  <c r="F11" i="11" s="1"/>
  <c r="G11" i="11" a="1"/>
  <c r="G11" i="11" s="1"/>
  <c r="H11" i="11" a="1"/>
  <c r="H11" i="11" s="1"/>
  <c r="F12" i="11" a="1"/>
  <c r="F12" i="11" s="1"/>
  <c r="G12" i="11" a="1"/>
  <c r="G12" i="11" s="1"/>
  <c r="H12" i="11" a="1"/>
  <c r="H12" i="11" s="1"/>
  <c r="E12" i="11" a="1"/>
  <c r="E12" i="11" s="1"/>
  <c r="E11" i="11" a="1"/>
  <c r="E11" i="11" s="1"/>
  <c r="I22" i="12" l="1"/>
  <c r="F23" i="12"/>
  <c r="I23" i="12"/>
  <c r="H23" i="12"/>
  <c r="G23" i="12"/>
  <c r="H22" i="12"/>
  <c r="F13" i="11"/>
  <c r="F12" i="12"/>
  <c r="I16" i="12"/>
  <c r="I12" i="12"/>
  <c r="H16" i="12"/>
  <c r="H12" i="12"/>
  <c r="G16" i="12"/>
  <c r="G12" i="12"/>
  <c r="F16" i="12"/>
  <c r="E13" i="11"/>
  <c r="G13" i="11"/>
  <c r="H13" i="11"/>
  <c r="E17" i="11"/>
  <c r="G17" i="11"/>
  <c r="F17" i="11"/>
  <c r="H17" i="11"/>
  <c r="XFA13" i="10"/>
  <c r="XEZ13" i="10"/>
  <c r="XFC13" i="10" s="1"/>
  <c r="XEY13" i="10"/>
  <c r="XEK13" i="10"/>
  <c r="XEJ13" i="10"/>
  <c r="XEI13" i="10"/>
  <c r="XDU13" i="10"/>
  <c r="XDT13" i="10"/>
  <c r="XDW13" i="10" s="1"/>
  <c r="XDS13" i="10"/>
  <c r="XDE13" i="10"/>
  <c r="XDD13" i="10"/>
  <c r="XDC13" i="10"/>
  <c r="XCO13" i="10"/>
  <c r="XCN13" i="10"/>
  <c r="XCQ13" i="10" s="1"/>
  <c r="XCM13" i="10"/>
  <c r="XBY13" i="10"/>
  <c r="XBX13" i="10"/>
  <c r="XBW13" i="10"/>
  <c r="XBI13" i="10"/>
  <c r="XBH13" i="10"/>
  <c r="XBG13" i="10"/>
  <c r="XAS13" i="10"/>
  <c r="XAR13" i="10"/>
  <c r="XAU13" i="10" s="1"/>
  <c r="XAQ13" i="10"/>
  <c r="XAC13" i="10"/>
  <c r="XAB13" i="10"/>
  <c r="XAA13" i="10"/>
  <c r="WZM13" i="10"/>
  <c r="WZL13" i="10"/>
  <c r="WZK13" i="10"/>
  <c r="WYW13" i="10"/>
  <c r="WYV13" i="10"/>
  <c r="WYY13" i="10" s="1"/>
  <c r="WYU13" i="10"/>
  <c r="WYG13" i="10"/>
  <c r="WYF13" i="10"/>
  <c r="WYE13" i="10"/>
  <c r="WXQ13" i="10"/>
  <c r="WXP13" i="10"/>
  <c r="WXS13" i="10" s="1"/>
  <c r="WXO13" i="10"/>
  <c r="WXA13" i="10"/>
  <c r="WWZ13" i="10"/>
  <c r="WWY13" i="10"/>
  <c r="WWK13" i="10"/>
  <c r="WWJ13" i="10"/>
  <c r="WWM13" i="10" s="1"/>
  <c r="WWI13" i="10"/>
  <c r="WVU13" i="10"/>
  <c r="WVT13" i="10"/>
  <c r="WVS13" i="10"/>
  <c r="WVE13" i="10"/>
  <c r="WVD13" i="10"/>
  <c r="WVC13" i="10"/>
  <c r="WUO13" i="10"/>
  <c r="WUN13" i="10"/>
  <c r="WUM13" i="10"/>
  <c r="WTY13" i="10"/>
  <c r="WTX13" i="10"/>
  <c r="WTW13" i="10"/>
  <c r="WTI13" i="10"/>
  <c r="WTH13" i="10"/>
  <c r="WTK13" i="10" s="1"/>
  <c r="WTG13" i="10"/>
  <c r="WSS13" i="10"/>
  <c r="WSR13" i="10"/>
  <c r="WSQ13" i="10"/>
  <c r="WSC13" i="10"/>
  <c r="WSB13" i="10"/>
  <c r="WSA13" i="10"/>
  <c r="WRM13" i="10"/>
  <c r="WRL13" i="10"/>
  <c r="WRO13" i="10" s="1"/>
  <c r="WRK13" i="10"/>
  <c r="WQW13" i="10"/>
  <c r="WQV13" i="10"/>
  <c r="WQU13" i="10"/>
  <c r="WQG13" i="10"/>
  <c r="WQF13" i="10"/>
  <c r="WQE13" i="10"/>
  <c r="WPQ13" i="10"/>
  <c r="WPP13" i="10"/>
  <c r="WPO13" i="10"/>
  <c r="WPA13" i="10"/>
  <c r="WOZ13" i="10"/>
  <c r="WPC13" i="10" s="1"/>
  <c r="WOY13" i="10"/>
  <c r="WOK13" i="10"/>
  <c r="WOJ13" i="10"/>
  <c r="WOI13" i="10"/>
  <c r="WNU13" i="10"/>
  <c r="WNT13" i="10"/>
  <c r="WNW13" i="10" s="1"/>
  <c r="WNS13" i="10"/>
  <c r="WNE13" i="10"/>
  <c r="WND13" i="10"/>
  <c r="WNC13" i="10"/>
  <c r="WMO13" i="10"/>
  <c r="WMN13" i="10"/>
  <c r="WMQ13" i="10" s="1"/>
  <c r="WMM13" i="10"/>
  <c r="WLY13" i="10"/>
  <c r="WLX13" i="10"/>
  <c r="WLW13" i="10"/>
  <c r="WLI13" i="10"/>
  <c r="WLH13" i="10"/>
  <c r="WLK13" i="10" s="1"/>
  <c r="WLG13" i="10"/>
  <c r="WKS13" i="10"/>
  <c r="WKR13" i="10"/>
  <c r="WKQ13" i="10"/>
  <c r="WKC13" i="10"/>
  <c r="WKB13" i="10"/>
  <c r="WKE13" i="10" s="1"/>
  <c r="WKA13" i="10"/>
  <c r="WJM13" i="10"/>
  <c r="WJL13" i="10"/>
  <c r="WJK13" i="10"/>
  <c r="WIW13" i="10"/>
  <c r="WIX13" i="10" s="1"/>
  <c r="WIZ13" i="10" s="1"/>
  <c r="WIV13" i="10"/>
  <c r="WIY13" i="10" s="1"/>
  <c r="WIU13" i="10"/>
  <c r="WIG13" i="10"/>
  <c r="WIF13" i="10"/>
  <c r="WIE13" i="10"/>
  <c r="WHQ13" i="10"/>
  <c r="WHP13" i="10"/>
  <c r="WHS13" i="10" s="1"/>
  <c r="WHO13" i="10"/>
  <c r="WHA13" i="10"/>
  <c r="WGZ13" i="10"/>
  <c r="WHC13" i="10" s="1"/>
  <c r="WGY13" i="10"/>
  <c r="WGK13" i="10"/>
  <c r="WGJ13" i="10"/>
  <c r="WGI13" i="10"/>
  <c r="WFU13" i="10"/>
  <c r="WFT13" i="10"/>
  <c r="WFW13" i="10" s="1"/>
  <c r="WFS13" i="10"/>
  <c r="WFE13" i="10"/>
  <c r="WFD13" i="10"/>
  <c r="WFG13" i="10" s="1"/>
  <c r="WFC13" i="10"/>
  <c r="WEO13" i="10"/>
  <c r="WEN13" i="10"/>
  <c r="WEQ13" i="10" s="1"/>
  <c r="WEM13" i="10"/>
  <c r="WDY13" i="10"/>
  <c r="WDX13" i="10"/>
  <c r="WEA13" i="10" s="1"/>
  <c r="WDW13" i="10"/>
  <c r="WDI13" i="10"/>
  <c r="WDH13" i="10"/>
  <c r="WDG13" i="10"/>
  <c r="WCS13" i="10"/>
  <c r="WCR13" i="10"/>
  <c r="WCU13" i="10" s="1"/>
  <c r="WCQ13" i="10"/>
  <c r="WCC13" i="10"/>
  <c r="WCB13" i="10"/>
  <c r="WCA13" i="10"/>
  <c r="WBM13" i="10"/>
  <c r="WBL13" i="10"/>
  <c r="WBK13" i="10"/>
  <c r="WAW13" i="10"/>
  <c r="WAV13" i="10"/>
  <c r="WAU13" i="10"/>
  <c r="WAG13" i="10"/>
  <c r="WAF13" i="10"/>
  <c r="WAI13" i="10" s="1"/>
  <c r="WAE13" i="10"/>
  <c r="VZQ13" i="10"/>
  <c r="VZP13" i="10"/>
  <c r="VZO13" i="10"/>
  <c r="VZA13" i="10"/>
  <c r="VYZ13" i="10"/>
  <c r="VYY13" i="10"/>
  <c r="VYK13" i="10"/>
  <c r="VYJ13" i="10"/>
  <c r="VYI13" i="10"/>
  <c r="VXU13" i="10"/>
  <c r="VXT13" i="10"/>
  <c r="VXV13" i="10" s="1"/>
  <c r="VXX13" i="10" s="1"/>
  <c r="VXS13" i="10"/>
  <c r="VXE13" i="10"/>
  <c r="VXD13" i="10"/>
  <c r="VXC13" i="10"/>
  <c r="VWO13" i="10"/>
  <c r="VWN13" i="10"/>
  <c r="VWQ13" i="10" s="1"/>
  <c r="VWM13" i="10"/>
  <c r="VVY13" i="10"/>
  <c r="VVX13" i="10"/>
  <c r="VVW13" i="10"/>
  <c r="VVI13" i="10"/>
  <c r="VVH13" i="10"/>
  <c r="VVK13" i="10" s="1"/>
  <c r="VVG13" i="10"/>
  <c r="VUS13" i="10"/>
  <c r="VUR13" i="10"/>
  <c r="VUU13" i="10" s="1"/>
  <c r="VUQ13" i="10"/>
  <c r="VUC13" i="10"/>
  <c r="VUB13" i="10"/>
  <c r="VUE13" i="10" s="1"/>
  <c r="VUA13" i="10"/>
  <c r="VTM13" i="10"/>
  <c r="VTL13" i="10"/>
  <c r="VTK13" i="10"/>
  <c r="VSW13" i="10"/>
  <c r="VSV13" i="10"/>
  <c r="VSY13" i="10" s="1"/>
  <c r="VSU13" i="10"/>
  <c r="VSG13" i="10"/>
  <c r="VSF13" i="10"/>
  <c r="VSI13" i="10" s="1"/>
  <c r="VSE13" i="10"/>
  <c r="VRQ13" i="10"/>
  <c r="VRP13" i="10"/>
  <c r="VRS13" i="10" s="1"/>
  <c r="VRO13" i="10"/>
  <c r="VRA13" i="10"/>
  <c r="VQZ13" i="10"/>
  <c r="VRC13" i="10" s="1"/>
  <c r="VQY13" i="10"/>
  <c r="VQK13" i="10"/>
  <c r="VQJ13" i="10"/>
  <c r="VQM13" i="10" s="1"/>
  <c r="VQI13" i="10"/>
  <c r="VPU13" i="10"/>
  <c r="VPT13" i="10"/>
  <c r="VPS13" i="10"/>
  <c r="VPE13" i="10"/>
  <c r="VPD13" i="10"/>
  <c r="VPG13" i="10" s="1"/>
  <c r="VPC13" i="10"/>
  <c r="VOO13" i="10"/>
  <c r="VON13" i="10"/>
  <c r="VOM13" i="10"/>
  <c r="VNY13" i="10"/>
  <c r="VNX13" i="10"/>
  <c r="VOA13" i="10" s="1"/>
  <c r="VNW13" i="10"/>
  <c r="VNI13" i="10"/>
  <c r="VNH13" i="10"/>
  <c r="VNG13" i="10"/>
  <c r="VMS13" i="10"/>
  <c r="VMR13" i="10"/>
  <c r="VMQ13" i="10"/>
  <c r="VMC13" i="10"/>
  <c r="VMB13" i="10"/>
  <c r="VMA13" i="10"/>
  <c r="VLM13" i="10"/>
  <c r="VLL13" i="10"/>
  <c r="VLO13" i="10" s="1"/>
  <c r="VLK13" i="10"/>
  <c r="VKW13" i="10"/>
  <c r="VKV13" i="10"/>
  <c r="VKU13" i="10"/>
  <c r="VKG13" i="10"/>
  <c r="VKF13" i="10"/>
  <c r="VKI13" i="10" s="1"/>
  <c r="VKE13" i="10"/>
  <c r="VJQ13" i="10"/>
  <c r="VJP13" i="10"/>
  <c r="VJO13" i="10"/>
  <c r="VJA13" i="10"/>
  <c r="VIZ13" i="10"/>
  <c r="VJC13" i="10" s="1"/>
  <c r="VIY13" i="10"/>
  <c r="VIK13" i="10"/>
  <c r="VIJ13" i="10"/>
  <c r="VII13" i="10"/>
  <c r="VHU13" i="10"/>
  <c r="VHT13" i="10"/>
  <c r="VHW13" i="10" s="1"/>
  <c r="VHS13" i="10"/>
  <c r="VHE13" i="10"/>
  <c r="VHD13" i="10"/>
  <c r="VHC13" i="10"/>
  <c r="VGO13" i="10"/>
  <c r="VGN13" i="10"/>
  <c r="VGQ13" i="10" s="1"/>
  <c r="VGM13" i="10"/>
  <c r="VFY13" i="10"/>
  <c r="VFX13" i="10"/>
  <c r="VGA13" i="10" s="1"/>
  <c r="VFW13" i="10"/>
  <c r="VFI13" i="10"/>
  <c r="VFH13" i="10"/>
  <c r="VFG13" i="10"/>
  <c r="VES13" i="10"/>
  <c r="VER13" i="10"/>
  <c r="VEQ13" i="10"/>
  <c r="VEC13" i="10"/>
  <c r="VEB13" i="10"/>
  <c r="VEE13" i="10" s="1"/>
  <c r="VEA13" i="10"/>
  <c r="VDM13" i="10"/>
  <c r="VDL13" i="10"/>
  <c r="VDK13" i="10"/>
  <c r="VCW13" i="10"/>
  <c r="VCV13" i="10"/>
  <c r="VCY13" i="10" s="1"/>
  <c r="VCU13" i="10"/>
  <c r="VCG13" i="10"/>
  <c r="VCF13" i="10"/>
  <c r="VCE13" i="10"/>
  <c r="VBQ13" i="10"/>
  <c r="VBP13" i="10"/>
  <c r="VBS13" i="10" s="1"/>
  <c r="VBO13" i="10"/>
  <c r="VBA13" i="10"/>
  <c r="VAZ13" i="10"/>
  <c r="VAY13" i="10"/>
  <c r="VAK13" i="10"/>
  <c r="VAJ13" i="10"/>
  <c r="VAM13" i="10" s="1"/>
  <c r="VAI13" i="10"/>
  <c r="UZU13" i="10"/>
  <c r="UZT13" i="10"/>
  <c r="UZS13" i="10"/>
  <c r="UZE13" i="10"/>
  <c r="UZD13" i="10"/>
  <c r="UZG13" i="10" s="1"/>
  <c r="UZC13" i="10"/>
  <c r="UYO13" i="10"/>
  <c r="UYN13" i="10"/>
  <c r="UYQ13" i="10" s="1"/>
  <c r="UYM13" i="10"/>
  <c r="UXY13" i="10"/>
  <c r="UXX13" i="10"/>
  <c r="UXW13" i="10"/>
  <c r="UXI13" i="10"/>
  <c r="UXH13" i="10"/>
  <c r="UXK13" i="10" s="1"/>
  <c r="UXG13" i="10"/>
  <c r="UWS13" i="10"/>
  <c r="UWR13" i="10"/>
  <c r="UWU13" i="10" s="1"/>
  <c r="UWQ13" i="10"/>
  <c r="UWC13" i="10"/>
  <c r="UWB13" i="10"/>
  <c r="UWE13" i="10" s="1"/>
  <c r="UWA13" i="10"/>
  <c r="UVM13" i="10"/>
  <c r="UVL13" i="10"/>
  <c r="UVK13" i="10"/>
  <c r="UUW13" i="10"/>
  <c r="UUV13" i="10"/>
  <c r="UUY13" i="10" s="1"/>
  <c r="UUU13" i="10"/>
  <c r="UUG13" i="10"/>
  <c r="UUF13" i="10"/>
  <c r="UUI13" i="10" s="1"/>
  <c r="UUE13" i="10"/>
  <c r="UTQ13" i="10"/>
  <c r="UTP13" i="10"/>
  <c r="UTO13" i="10"/>
  <c r="UTA13" i="10"/>
  <c r="USZ13" i="10"/>
  <c r="UTC13" i="10" s="1"/>
  <c r="USY13" i="10"/>
  <c r="USK13" i="10"/>
  <c r="USJ13" i="10"/>
  <c r="USM13" i="10" s="1"/>
  <c r="USI13" i="10"/>
  <c r="URU13" i="10"/>
  <c r="URT13" i="10"/>
  <c r="URW13" i="10" s="1"/>
  <c r="URS13" i="10"/>
  <c r="URE13" i="10"/>
  <c r="URD13" i="10"/>
  <c r="URG13" i="10" s="1"/>
  <c r="URC13" i="10"/>
  <c r="UQO13" i="10"/>
  <c r="UQN13" i="10"/>
  <c r="UQQ13" i="10" s="1"/>
  <c r="UQM13" i="10"/>
  <c r="UPY13" i="10"/>
  <c r="UPX13" i="10"/>
  <c r="UPW13" i="10"/>
  <c r="UPK13" i="10"/>
  <c r="UPI13" i="10"/>
  <c r="UPH13" i="10"/>
  <c r="UPG13" i="10"/>
  <c r="UOS13" i="10"/>
  <c r="UOR13" i="10"/>
  <c r="UOU13" i="10" s="1"/>
  <c r="UOQ13" i="10"/>
  <c r="UOC13" i="10"/>
  <c r="UOB13" i="10"/>
  <c r="UOA13" i="10"/>
  <c r="UNM13" i="10"/>
  <c r="UNL13" i="10"/>
  <c r="UNK13" i="10"/>
  <c r="UMW13" i="10"/>
  <c r="UMV13" i="10"/>
  <c r="UMY13" i="10" s="1"/>
  <c r="UMU13" i="10"/>
  <c r="UMG13" i="10"/>
  <c r="UMF13" i="10"/>
  <c r="UMI13" i="10" s="1"/>
  <c r="UME13" i="10"/>
  <c r="ULQ13" i="10"/>
  <c r="ULP13" i="10"/>
  <c r="ULO13" i="10"/>
  <c r="ULA13" i="10"/>
  <c r="UKZ13" i="10"/>
  <c r="ULC13" i="10" s="1"/>
  <c r="UKY13" i="10"/>
  <c r="UKK13" i="10"/>
  <c r="UKJ13" i="10"/>
  <c r="UKI13" i="10"/>
  <c r="UJU13" i="10"/>
  <c r="UJT13" i="10"/>
  <c r="UJS13" i="10"/>
  <c r="UJE13" i="10"/>
  <c r="UJD13" i="10"/>
  <c r="UJC13" i="10"/>
  <c r="UIO13" i="10"/>
  <c r="UIN13" i="10"/>
  <c r="UIM13" i="10"/>
  <c r="UHY13" i="10"/>
  <c r="UHX13" i="10"/>
  <c r="UIA13" i="10" s="1"/>
  <c r="UHW13" i="10"/>
  <c r="UHI13" i="10"/>
  <c r="UHH13" i="10"/>
  <c r="UHG13" i="10"/>
  <c r="UGS13" i="10"/>
  <c r="UGR13" i="10"/>
  <c r="UGQ13" i="10"/>
  <c r="UGC13" i="10"/>
  <c r="UGB13" i="10"/>
  <c r="UGA13" i="10"/>
  <c r="UFM13" i="10"/>
  <c r="UFL13" i="10"/>
  <c r="UFO13" i="10" s="1"/>
  <c r="UFK13" i="10"/>
  <c r="UEY13" i="10"/>
  <c r="UEW13" i="10"/>
  <c r="UEV13" i="10"/>
  <c r="UEU13" i="10"/>
  <c r="UEG13" i="10"/>
  <c r="UEF13" i="10"/>
  <c r="UEE13" i="10"/>
  <c r="UDQ13" i="10"/>
  <c r="UDP13" i="10"/>
  <c r="UDS13" i="10" s="1"/>
  <c r="UDO13" i="10"/>
  <c r="UDA13" i="10"/>
  <c r="UCZ13" i="10"/>
  <c r="UDC13" i="10" s="1"/>
  <c r="UCY13" i="10"/>
  <c r="UCK13" i="10"/>
  <c r="UCJ13" i="10"/>
  <c r="UCI13" i="10"/>
  <c r="UBU13" i="10"/>
  <c r="UBT13" i="10"/>
  <c r="UBS13" i="10"/>
  <c r="UBE13" i="10"/>
  <c r="UBD13" i="10"/>
  <c r="UBG13" i="10" s="1"/>
  <c r="UBC13" i="10"/>
  <c r="UAO13" i="10"/>
  <c r="UAN13" i="10"/>
  <c r="UAQ13" i="10" s="1"/>
  <c r="UAM13" i="10"/>
  <c r="TZY13" i="10"/>
  <c r="TZX13" i="10"/>
  <c r="TZW13" i="10"/>
  <c r="TZI13" i="10"/>
  <c r="TZH13" i="10"/>
  <c r="TZK13" i="10" s="1"/>
  <c r="TZG13" i="10"/>
  <c r="TYS13" i="10"/>
  <c r="TYR13" i="10"/>
  <c r="TYQ13" i="10"/>
  <c r="TYC13" i="10"/>
  <c r="TYB13" i="10"/>
  <c r="TYE13" i="10" s="1"/>
  <c r="TYA13" i="10"/>
  <c r="TXM13" i="10"/>
  <c r="TXL13" i="10"/>
  <c r="TXO13" i="10" s="1"/>
  <c r="TXK13" i="10"/>
  <c r="TWW13" i="10"/>
  <c r="TWV13" i="10"/>
  <c r="TWU13" i="10"/>
  <c r="TWG13" i="10"/>
  <c r="TWF13" i="10"/>
  <c r="TWE13" i="10"/>
  <c r="TVQ13" i="10"/>
  <c r="TVP13" i="10"/>
  <c r="TVS13" i="10" s="1"/>
  <c r="TVO13" i="10"/>
  <c r="TVA13" i="10"/>
  <c r="TUZ13" i="10"/>
  <c r="TUY13" i="10"/>
  <c r="TUK13" i="10"/>
  <c r="TUJ13" i="10"/>
  <c r="TUI13" i="10"/>
  <c r="TTU13" i="10"/>
  <c r="TTT13" i="10"/>
  <c r="TTW13" i="10" s="1"/>
  <c r="TTS13" i="10"/>
  <c r="TTE13" i="10"/>
  <c r="TTD13" i="10"/>
  <c r="TTG13" i="10" s="1"/>
  <c r="TTC13" i="10"/>
  <c r="TSO13" i="10"/>
  <c r="TSN13" i="10"/>
  <c r="TSM13" i="10"/>
  <c r="TRY13" i="10"/>
  <c r="TRX13" i="10"/>
  <c r="TRW13" i="10"/>
  <c r="TRI13" i="10"/>
  <c r="TRH13" i="10"/>
  <c r="TRG13" i="10"/>
  <c r="TQS13" i="10"/>
  <c r="TQR13" i="10"/>
  <c r="TQQ13" i="10"/>
  <c r="TQC13" i="10"/>
  <c r="TQB13" i="10"/>
  <c r="TQA13" i="10"/>
  <c r="TPM13" i="10"/>
  <c r="TPL13" i="10"/>
  <c r="TPO13" i="10" s="1"/>
  <c r="TPK13" i="10"/>
  <c r="TOY13" i="10"/>
  <c r="TOW13" i="10"/>
  <c r="TOV13" i="10"/>
  <c r="TOU13" i="10"/>
  <c r="TOG13" i="10"/>
  <c r="TOF13" i="10"/>
  <c r="TOI13" i="10" s="1"/>
  <c r="TOE13" i="10"/>
  <c r="TNQ13" i="10"/>
  <c r="TNP13" i="10"/>
  <c r="TNS13" i="10" s="1"/>
  <c r="TNO13" i="10"/>
  <c r="TNA13" i="10"/>
  <c r="TMZ13" i="10"/>
  <c r="TNC13" i="10" s="1"/>
  <c r="TMY13" i="10"/>
  <c r="TMK13" i="10"/>
  <c r="TMJ13" i="10"/>
  <c r="TMI13" i="10"/>
  <c r="TLW13" i="10"/>
  <c r="TLU13" i="10"/>
  <c r="TLT13" i="10"/>
  <c r="TLS13" i="10"/>
  <c r="TLE13" i="10"/>
  <c r="TLD13" i="10"/>
  <c r="TLC13" i="10"/>
  <c r="TKO13" i="10"/>
  <c r="TKN13" i="10"/>
  <c r="TKQ13" i="10" s="1"/>
  <c r="TKM13" i="10"/>
  <c r="TJY13" i="10"/>
  <c r="TJX13" i="10"/>
  <c r="TKA13" i="10" s="1"/>
  <c r="TJW13" i="10"/>
  <c r="TJI13" i="10"/>
  <c r="TJH13" i="10"/>
  <c r="TJK13" i="10" s="1"/>
  <c r="TJG13" i="10"/>
  <c r="TIS13" i="10"/>
  <c r="TIR13" i="10"/>
  <c r="TIQ13" i="10"/>
  <c r="TIC13" i="10"/>
  <c r="TIB13" i="10"/>
  <c r="TIA13" i="10"/>
  <c r="THM13" i="10"/>
  <c r="THL13" i="10"/>
  <c r="THK13" i="10"/>
  <c r="TGW13" i="10"/>
  <c r="TGV13" i="10"/>
  <c r="TGY13" i="10" s="1"/>
  <c r="TGU13" i="10"/>
  <c r="TGG13" i="10"/>
  <c r="TGF13" i="10"/>
  <c r="TGE13" i="10"/>
  <c r="TFQ13" i="10"/>
  <c r="TFP13" i="10"/>
  <c r="TFS13" i="10" s="1"/>
  <c r="TFO13" i="10"/>
  <c r="TFA13" i="10"/>
  <c r="TEZ13" i="10"/>
  <c r="TFC13" i="10" s="1"/>
  <c r="TEY13" i="10"/>
  <c r="TEK13" i="10"/>
  <c r="TEJ13" i="10"/>
  <c r="TEI13" i="10"/>
  <c r="TDU13" i="10"/>
  <c r="TDT13" i="10"/>
  <c r="TDS13" i="10"/>
  <c r="TDE13" i="10"/>
  <c r="TDD13" i="10"/>
  <c r="TDG13" i="10" s="1"/>
  <c r="TDC13" i="10"/>
  <c r="TCO13" i="10"/>
  <c r="TCN13" i="10"/>
  <c r="TCM13" i="10"/>
  <c r="TBY13" i="10"/>
  <c r="TBX13" i="10"/>
  <c r="TCA13" i="10" s="1"/>
  <c r="TBW13" i="10"/>
  <c r="TBI13" i="10"/>
  <c r="TBH13" i="10"/>
  <c r="TBG13" i="10"/>
  <c r="TAU13" i="10"/>
  <c r="TAS13" i="10"/>
  <c r="TAR13" i="10"/>
  <c r="TAQ13" i="10"/>
  <c r="TAC13" i="10"/>
  <c r="TAB13" i="10"/>
  <c r="TAE13" i="10" s="1"/>
  <c r="TAA13" i="10"/>
  <c r="SZM13" i="10"/>
  <c r="SZL13" i="10"/>
  <c r="SZK13" i="10"/>
  <c r="SYW13" i="10"/>
  <c r="SYV13" i="10"/>
  <c r="SYU13" i="10"/>
  <c r="SYG13" i="10"/>
  <c r="SYF13" i="10"/>
  <c r="SYE13" i="10"/>
  <c r="SXS13" i="10"/>
  <c r="SXQ13" i="10"/>
  <c r="SXP13" i="10"/>
  <c r="SXO13" i="10"/>
  <c r="SXA13" i="10"/>
  <c r="SWZ13" i="10"/>
  <c r="SXC13" i="10" s="1"/>
  <c r="SWY13" i="10"/>
  <c r="SWM13" i="10"/>
  <c r="SWK13" i="10"/>
  <c r="SWJ13" i="10"/>
  <c r="SWI13" i="10"/>
  <c r="SVU13" i="10"/>
  <c r="SVT13" i="10"/>
  <c r="SVS13" i="10"/>
  <c r="SVE13" i="10"/>
  <c r="SVD13" i="10"/>
  <c r="SVC13" i="10"/>
  <c r="SUO13" i="10"/>
  <c r="SUN13" i="10"/>
  <c r="SUM13" i="10"/>
  <c r="STY13" i="10"/>
  <c r="STX13" i="10"/>
  <c r="STW13" i="10"/>
  <c r="STI13" i="10"/>
  <c r="STH13" i="10"/>
  <c r="STK13" i="10" s="1"/>
  <c r="STG13" i="10"/>
  <c r="SSS13" i="10"/>
  <c r="SSR13" i="10"/>
  <c r="SSU13" i="10" s="1"/>
  <c r="SSQ13" i="10"/>
  <c r="SSC13" i="10"/>
  <c r="SSB13" i="10"/>
  <c r="SSA13" i="10"/>
  <c r="SRM13" i="10"/>
  <c r="SRL13" i="10"/>
  <c r="SRK13" i="10"/>
  <c r="SQW13" i="10"/>
  <c r="SQV13" i="10"/>
  <c r="SQY13" i="10" s="1"/>
  <c r="SQU13" i="10"/>
  <c r="SQG13" i="10"/>
  <c r="SQF13" i="10"/>
  <c r="SQI13" i="10" s="1"/>
  <c r="SQE13" i="10"/>
  <c r="SPQ13" i="10"/>
  <c r="SPP13" i="10"/>
  <c r="SPS13" i="10" s="1"/>
  <c r="SPO13" i="10"/>
  <c r="SPA13" i="10"/>
  <c r="SOZ13" i="10"/>
  <c r="SOY13" i="10"/>
  <c r="SOK13" i="10"/>
  <c r="SOJ13" i="10"/>
  <c r="SOM13" i="10" s="1"/>
  <c r="SOI13" i="10"/>
  <c r="SNU13" i="10"/>
  <c r="SNT13" i="10"/>
  <c r="SNS13" i="10"/>
  <c r="SNE13" i="10"/>
  <c r="SND13" i="10"/>
  <c r="SNC13" i="10"/>
  <c r="SMO13" i="10"/>
  <c r="SMN13" i="10"/>
  <c r="SMM13" i="10"/>
  <c r="SLY13" i="10"/>
  <c r="SLX13" i="10"/>
  <c r="SMA13" i="10" s="1"/>
  <c r="SLW13" i="10"/>
  <c r="SLI13" i="10"/>
  <c r="SLH13" i="10"/>
  <c r="SLK13" i="10" s="1"/>
  <c r="SLG13" i="10"/>
  <c r="SKS13" i="10"/>
  <c r="SKR13" i="10"/>
  <c r="SKQ13" i="10"/>
  <c r="SKC13" i="10"/>
  <c r="SKB13" i="10"/>
  <c r="SKA13" i="10"/>
  <c r="SJM13" i="10"/>
  <c r="SJL13" i="10"/>
  <c r="SJO13" i="10" s="1"/>
  <c r="SJK13" i="10"/>
  <c r="SIW13" i="10"/>
  <c r="SIV13" i="10"/>
  <c r="SIU13" i="10"/>
  <c r="SIG13" i="10"/>
  <c r="SIF13" i="10"/>
  <c r="SII13" i="10" s="1"/>
  <c r="SIE13" i="10"/>
  <c r="SHQ13" i="10"/>
  <c r="SHP13" i="10"/>
  <c r="SHO13" i="10"/>
  <c r="SHA13" i="10"/>
  <c r="SGZ13" i="10"/>
  <c r="SHC13" i="10" s="1"/>
  <c r="SGY13" i="10"/>
  <c r="SGK13" i="10"/>
  <c r="SGJ13" i="10"/>
  <c r="SGM13" i="10" s="1"/>
  <c r="SGI13" i="10"/>
  <c r="SFU13" i="10"/>
  <c r="SFT13" i="10"/>
  <c r="SFS13" i="10"/>
  <c r="SFE13" i="10"/>
  <c r="SFD13" i="10"/>
  <c r="SFF13" i="10" s="1"/>
  <c r="SFH13" i="10" s="1"/>
  <c r="SFC13" i="10"/>
  <c r="SEO13" i="10"/>
  <c r="SEN13" i="10"/>
  <c r="SEQ13" i="10" s="1"/>
  <c r="SEM13" i="10"/>
  <c r="SDY13" i="10"/>
  <c r="SDX13" i="10"/>
  <c r="SDW13" i="10"/>
  <c r="SDI13" i="10"/>
  <c r="SDH13" i="10"/>
  <c r="SDK13" i="10" s="1"/>
  <c r="SDG13" i="10"/>
  <c r="SCS13" i="10"/>
  <c r="SCR13" i="10"/>
  <c r="SCQ13" i="10"/>
  <c r="SCC13" i="10"/>
  <c r="SCB13" i="10"/>
  <c r="SCA13" i="10"/>
  <c r="SBM13" i="10"/>
  <c r="SBL13" i="10"/>
  <c r="SBK13" i="10"/>
  <c r="SAW13" i="10"/>
  <c r="SAV13" i="10"/>
  <c r="SAY13" i="10" s="1"/>
  <c r="SAU13" i="10"/>
  <c r="SAG13" i="10"/>
  <c r="SAF13" i="10"/>
  <c r="SAE13" i="10"/>
  <c r="RZQ13" i="10"/>
  <c r="RZP13" i="10"/>
  <c r="RZS13" i="10" s="1"/>
  <c r="RZO13" i="10"/>
  <c r="RZA13" i="10"/>
  <c r="RYZ13" i="10"/>
  <c r="RZC13" i="10" s="1"/>
  <c r="RYY13" i="10"/>
  <c r="RYK13" i="10"/>
  <c r="RYJ13" i="10"/>
  <c r="RYI13" i="10"/>
  <c r="RXU13" i="10"/>
  <c r="RXT13" i="10"/>
  <c r="RXS13" i="10"/>
  <c r="RXE13" i="10"/>
  <c r="RXD13" i="10"/>
  <c r="RXG13" i="10" s="1"/>
  <c r="RXC13" i="10"/>
  <c r="RWO13" i="10"/>
  <c r="RWN13" i="10"/>
  <c r="RWQ13" i="10" s="1"/>
  <c r="RWM13" i="10"/>
  <c r="RVY13" i="10"/>
  <c r="RVX13" i="10"/>
  <c r="RVW13" i="10"/>
  <c r="RVI13" i="10"/>
  <c r="RVH13" i="10"/>
  <c r="RVK13" i="10" s="1"/>
  <c r="RVG13" i="10"/>
  <c r="RUS13" i="10"/>
  <c r="RUR13" i="10"/>
  <c r="RUU13" i="10" s="1"/>
  <c r="RUQ13" i="10"/>
  <c r="RUC13" i="10"/>
  <c r="RUB13" i="10"/>
  <c r="RUA13" i="10"/>
  <c r="RTM13" i="10"/>
  <c r="RTL13" i="10"/>
  <c r="RTK13" i="10"/>
  <c r="RSW13" i="10"/>
  <c r="RSV13" i="10"/>
  <c r="RSU13" i="10"/>
  <c r="RSG13" i="10"/>
  <c r="RSF13" i="10"/>
  <c r="RSI13" i="10" s="1"/>
  <c r="RSE13" i="10"/>
  <c r="RRQ13" i="10"/>
  <c r="RRP13" i="10"/>
  <c r="RRS13" i="10" s="1"/>
  <c r="RRO13" i="10"/>
  <c r="RRA13" i="10"/>
  <c r="RQZ13" i="10"/>
  <c r="RQY13" i="10"/>
  <c r="RQK13" i="10"/>
  <c r="RQJ13" i="10"/>
  <c r="RQL13" i="10" s="1"/>
  <c r="RQN13" i="10" s="1"/>
  <c r="RQI13" i="10"/>
  <c r="RPW13" i="10"/>
  <c r="RPU13" i="10"/>
  <c r="RPT13" i="10"/>
  <c r="RPS13" i="10"/>
  <c r="RPE13" i="10"/>
  <c r="RPD13" i="10"/>
  <c r="RPC13" i="10"/>
  <c r="ROO13" i="10"/>
  <c r="RON13" i="10"/>
  <c r="ROQ13" i="10" s="1"/>
  <c r="ROM13" i="10"/>
  <c r="RNY13" i="10"/>
  <c r="RNX13" i="10"/>
  <c r="RNW13" i="10"/>
  <c r="RNI13" i="10"/>
  <c r="RNH13" i="10"/>
  <c r="RNK13" i="10" s="1"/>
  <c r="RNG13" i="10"/>
  <c r="RMS13" i="10"/>
  <c r="RMR13" i="10"/>
  <c r="RMU13" i="10" s="1"/>
  <c r="RMQ13" i="10"/>
  <c r="RMC13" i="10"/>
  <c r="RMB13" i="10"/>
  <c r="RMA13" i="10"/>
  <c r="RLM13" i="10"/>
  <c r="RLL13" i="10"/>
  <c r="RLK13" i="10"/>
  <c r="RKW13" i="10"/>
  <c r="RKV13" i="10"/>
  <c r="RKY13" i="10" s="1"/>
  <c r="RKU13" i="10"/>
  <c r="RKG13" i="10"/>
  <c r="RKF13" i="10"/>
  <c r="RKE13" i="10"/>
  <c r="RJQ13" i="10"/>
  <c r="RJP13" i="10"/>
  <c r="RJS13" i="10" s="1"/>
  <c r="RJO13" i="10"/>
  <c r="RJA13" i="10"/>
  <c r="RIZ13" i="10"/>
  <c r="RIY13" i="10"/>
  <c r="RIK13" i="10"/>
  <c r="RIJ13" i="10"/>
  <c r="RIM13" i="10" s="1"/>
  <c r="RII13" i="10"/>
  <c r="RHU13" i="10"/>
  <c r="RHT13" i="10"/>
  <c r="RHS13" i="10"/>
  <c r="RHE13" i="10"/>
  <c r="RHD13" i="10"/>
  <c r="RHG13" i="10" s="1"/>
  <c r="RHC13" i="10"/>
  <c r="RGO13" i="10"/>
  <c r="RGN13" i="10"/>
  <c r="RGM13" i="10"/>
  <c r="RFY13" i="10"/>
  <c r="RFX13" i="10"/>
  <c r="RGA13" i="10" s="1"/>
  <c r="RFW13" i="10"/>
  <c r="RFI13" i="10"/>
  <c r="RFH13" i="10"/>
  <c r="RFK13" i="10" s="1"/>
  <c r="RFG13" i="10"/>
  <c r="RES13" i="10"/>
  <c r="RER13" i="10"/>
  <c r="REQ13" i="10"/>
  <c r="REE13" i="10"/>
  <c r="REC13" i="10"/>
  <c r="REB13" i="10"/>
  <c r="REA13" i="10"/>
  <c r="RDM13" i="10"/>
  <c r="RDL13" i="10"/>
  <c r="RDK13" i="10"/>
  <c r="RCW13" i="10"/>
  <c r="RCV13" i="10"/>
  <c r="RCU13" i="10"/>
  <c r="RCG13" i="10"/>
  <c r="RCF13" i="10"/>
  <c r="RCI13" i="10" s="1"/>
  <c r="RCE13" i="10"/>
  <c r="RBQ13" i="10"/>
  <c r="RBP13" i="10"/>
  <c r="RBO13" i="10"/>
  <c r="RBA13" i="10"/>
  <c r="RAZ13" i="10"/>
  <c r="RBC13" i="10" s="1"/>
  <c r="RAY13" i="10"/>
  <c r="RAK13" i="10"/>
  <c r="RAJ13" i="10"/>
  <c r="RAI13" i="10"/>
  <c r="QZU13" i="10"/>
  <c r="QZT13" i="10"/>
  <c r="QZW13" i="10" s="1"/>
  <c r="QZS13" i="10"/>
  <c r="QZE13" i="10"/>
  <c r="QZD13" i="10"/>
  <c r="QZC13" i="10"/>
  <c r="QYO13" i="10"/>
  <c r="QYN13" i="10"/>
  <c r="QYM13" i="10"/>
  <c r="QYA13" i="10"/>
  <c r="QXZ13" i="10"/>
  <c r="QYB13" i="10" s="1"/>
  <c r="QXY13" i="10"/>
  <c r="QXX13" i="10"/>
  <c r="QXW13" i="10"/>
  <c r="QXI13" i="10"/>
  <c r="QXH13" i="10"/>
  <c r="QXG13" i="10"/>
  <c r="QWU13" i="10"/>
  <c r="QWS13" i="10"/>
  <c r="QWR13" i="10"/>
  <c r="QWQ13" i="10"/>
  <c r="QWC13" i="10"/>
  <c r="QWB13" i="10"/>
  <c r="QWE13" i="10" s="1"/>
  <c r="QWA13" i="10"/>
  <c r="QVM13" i="10"/>
  <c r="QVL13" i="10"/>
  <c r="QVK13" i="10"/>
  <c r="QUW13" i="10"/>
  <c r="QUV13" i="10"/>
  <c r="QUY13" i="10" s="1"/>
  <c r="QUU13" i="10"/>
  <c r="QUI13" i="10"/>
  <c r="QUG13" i="10"/>
  <c r="QUF13" i="10"/>
  <c r="QUE13" i="10"/>
  <c r="QTQ13" i="10"/>
  <c r="QTP13" i="10"/>
  <c r="QTS13" i="10" s="1"/>
  <c r="QTO13" i="10"/>
  <c r="QTA13" i="10"/>
  <c r="QSZ13" i="10"/>
  <c r="QTC13" i="10" s="1"/>
  <c r="QSY13" i="10"/>
  <c r="QSK13" i="10"/>
  <c r="QSJ13" i="10"/>
  <c r="QSM13" i="10" s="1"/>
  <c r="QSI13" i="10"/>
  <c r="QRU13" i="10"/>
  <c r="QRT13" i="10"/>
  <c r="QRV13" i="10" s="1"/>
  <c r="QRX13" i="10" s="1"/>
  <c r="QRS13" i="10"/>
  <c r="QRE13" i="10"/>
  <c r="QRD13" i="10"/>
  <c r="QRG13" i="10" s="1"/>
  <c r="QRC13" i="10"/>
  <c r="QQO13" i="10"/>
  <c r="QQN13" i="10"/>
  <c r="QQM13" i="10"/>
  <c r="QPY13" i="10"/>
  <c r="QPX13" i="10"/>
  <c r="QQA13" i="10" s="1"/>
  <c r="QPW13" i="10"/>
  <c r="QPI13" i="10"/>
  <c r="QPH13" i="10"/>
  <c r="QPG13" i="10"/>
  <c r="QOS13" i="10"/>
  <c r="QOR13" i="10"/>
  <c r="QOU13" i="10" s="1"/>
  <c r="QOQ13" i="10"/>
  <c r="QOC13" i="10"/>
  <c r="QOB13" i="10"/>
  <c r="QOA13" i="10"/>
  <c r="QNM13" i="10"/>
  <c r="QNL13" i="10"/>
  <c r="QNO13" i="10" s="1"/>
  <c r="QNK13" i="10"/>
  <c r="QMW13" i="10"/>
  <c r="QMV13" i="10"/>
  <c r="QMU13" i="10"/>
  <c r="QMG13" i="10"/>
  <c r="QMF13" i="10"/>
  <c r="QME13" i="10"/>
  <c r="QLQ13" i="10"/>
  <c r="QLP13" i="10"/>
  <c r="QLO13" i="10"/>
  <c r="QLA13" i="10"/>
  <c r="QKZ13" i="10"/>
  <c r="QLC13" i="10" s="1"/>
  <c r="QKY13" i="10"/>
  <c r="QKK13" i="10"/>
  <c r="QKJ13" i="10"/>
  <c r="QKI13" i="10"/>
  <c r="QJU13" i="10"/>
  <c r="QJT13" i="10"/>
  <c r="QJS13" i="10"/>
  <c r="QJE13" i="10"/>
  <c r="QJD13" i="10"/>
  <c r="QJC13" i="10"/>
  <c r="QIO13" i="10"/>
  <c r="QIN13" i="10"/>
  <c r="QIM13" i="10"/>
  <c r="QHY13" i="10"/>
  <c r="QHX13" i="10"/>
  <c r="QIA13" i="10" s="1"/>
  <c r="QHW13" i="10"/>
  <c r="QHI13" i="10"/>
  <c r="QHH13" i="10"/>
  <c r="QHG13" i="10"/>
  <c r="QGS13" i="10"/>
  <c r="QGR13" i="10"/>
  <c r="QGQ13" i="10"/>
  <c r="QGC13" i="10"/>
  <c r="QGB13" i="10"/>
  <c r="QGA13" i="10"/>
  <c r="QFM13" i="10"/>
  <c r="QFL13" i="10"/>
  <c r="QFO13" i="10" s="1"/>
  <c r="QFK13" i="10"/>
  <c r="QEW13" i="10"/>
  <c r="QEV13" i="10"/>
  <c r="QEU13" i="10"/>
  <c r="QEG13" i="10"/>
  <c r="QEF13" i="10"/>
  <c r="QEE13" i="10"/>
  <c r="QDQ13" i="10"/>
  <c r="QDP13" i="10"/>
  <c r="QDS13" i="10" s="1"/>
  <c r="QDO13" i="10"/>
  <c r="QDA13" i="10"/>
  <c r="QCZ13" i="10"/>
  <c r="QDC13" i="10" s="1"/>
  <c r="QCY13" i="10"/>
  <c r="QCK13" i="10"/>
  <c r="QCJ13" i="10"/>
  <c r="QCI13" i="10"/>
  <c r="QBU13" i="10"/>
  <c r="QBT13" i="10"/>
  <c r="QBW13" i="10" s="1"/>
  <c r="QBS13" i="10"/>
  <c r="QBE13" i="10"/>
  <c r="QBD13" i="10"/>
  <c r="QBG13" i="10" s="1"/>
  <c r="QBC13" i="10"/>
  <c r="QAO13" i="10"/>
  <c r="QAN13" i="10"/>
  <c r="QAM13" i="10"/>
  <c r="PZY13" i="10"/>
  <c r="PZX13" i="10"/>
  <c r="PZW13" i="10"/>
  <c r="PZI13" i="10"/>
  <c r="PZH13" i="10"/>
  <c r="PZK13" i="10" s="1"/>
  <c r="PZG13" i="10"/>
  <c r="PYS13" i="10"/>
  <c r="PYR13" i="10"/>
  <c r="PYU13" i="10" s="1"/>
  <c r="PYQ13" i="10"/>
  <c r="PYC13" i="10"/>
  <c r="PYB13" i="10"/>
  <c r="PYE13" i="10" s="1"/>
  <c r="PYA13" i="10"/>
  <c r="PXM13" i="10"/>
  <c r="PXL13" i="10"/>
  <c r="PXK13" i="10"/>
  <c r="PWW13" i="10"/>
  <c r="PWV13" i="10"/>
  <c r="PWU13" i="10"/>
  <c r="PWG13" i="10"/>
  <c r="PWF13" i="10"/>
  <c r="PWI13" i="10" s="1"/>
  <c r="PWE13" i="10"/>
  <c r="PVQ13" i="10"/>
  <c r="PVP13" i="10"/>
  <c r="PVO13" i="10"/>
  <c r="PVA13" i="10"/>
  <c r="PUZ13" i="10"/>
  <c r="PUY13" i="10"/>
  <c r="PUK13" i="10"/>
  <c r="PUJ13" i="10"/>
  <c r="PUM13" i="10" s="1"/>
  <c r="PUI13" i="10"/>
  <c r="PTU13" i="10"/>
  <c r="PTT13" i="10"/>
  <c r="PTS13" i="10"/>
  <c r="PTE13" i="10"/>
  <c r="PTD13" i="10"/>
  <c r="PTC13" i="10"/>
  <c r="PSO13" i="10"/>
  <c r="PSN13" i="10"/>
  <c r="PSM13" i="10"/>
  <c r="PRY13" i="10"/>
  <c r="PRX13" i="10"/>
  <c r="PSA13" i="10" s="1"/>
  <c r="PRW13" i="10"/>
  <c r="PRI13" i="10"/>
  <c r="PRH13" i="10"/>
  <c r="PRK13" i="10" s="1"/>
  <c r="PRG13" i="10"/>
  <c r="PQS13" i="10"/>
  <c r="PQR13" i="10"/>
  <c r="PQU13" i="10" s="1"/>
  <c r="PQQ13" i="10"/>
  <c r="PQC13" i="10"/>
  <c r="PQB13" i="10"/>
  <c r="PQA13" i="10"/>
  <c r="PPM13" i="10"/>
  <c r="PPL13" i="10"/>
  <c r="PPK13" i="10"/>
  <c r="POW13" i="10"/>
  <c r="POV13" i="10"/>
  <c r="POY13" i="10" s="1"/>
  <c r="POU13" i="10"/>
  <c r="POG13" i="10"/>
  <c r="POF13" i="10"/>
  <c r="POI13" i="10" s="1"/>
  <c r="POE13" i="10"/>
  <c r="PNQ13" i="10"/>
  <c r="PNP13" i="10"/>
  <c r="PNO13" i="10"/>
  <c r="PNA13" i="10"/>
  <c r="PMZ13" i="10"/>
  <c r="PMY13" i="10"/>
  <c r="PMK13" i="10"/>
  <c r="PMJ13" i="10"/>
  <c r="PMI13" i="10"/>
  <c r="PLU13" i="10"/>
  <c r="PLT13" i="10"/>
  <c r="PLS13" i="10"/>
  <c r="PLE13" i="10"/>
  <c r="PLD13" i="10"/>
  <c r="PLC13" i="10"/>
  <c r="PKO13" i="10"/>
  <c r="PKN13" i="10"/>
  <c r="PKQ13" i="10" s="1"/>
  <c r="PKM13" i="10"/>
  <c r="PJY13" i="10"/>
  <c r="PJX13" i="10"/>
  <c r="PKA13" i="10" s="1"/>
  <c r="PJW13" i="10"/>
  <c r="PJI13" i="10"/>
  <c r="PJH13" i="10"/>
  <c r="PJK13" i="10" s="1"/>
  <c r="PJG13" i="10"/>
  <c r="PIS13" i="10"/>
  <c r="PIR13" i="10"/>
  <c r="PIQ13" i="10"/>
  <c r="PIC13" i="10"/>
  <c r="PIB13" i="10"/>
  <c r="PIE13" i="10" s="1"/>
  <c r="PIA13" i="10"/>
  <c r="PHM13" i="10"/>
  <c r="PHL13" i="10"/>
  <c r="PHO13" i="10" s="1"/>
  <c r="PHK13" i="10"/>
  <c r="PGW13" i="10"/>
  <c r="PGV13" i="10"/>
  <c r="PGU13" i="10"/>
  <c r="PGG13" i="10"/>
  <c r="PGF13" i="10"/>
  <c r="PGE13" i="10"/>
  <c r="PFQ13" i="10"/>
  <c r="PFP13" i="10"/>
  <c r="PFO13" i="10"/>
  <c r="PFA13" i="10"/>
  <c r="PEZ13" i="10"/>
  <c r="PFC13" i="10" s="1"/>
  <c r="PEY13" i="10"/>
  <c r="PEK13" i="10"/>
  <c r="PEJ13" i="10"/>
  <c r="PEI13" i="10"/>
  <c r="PDU13" i="10"/>
  <c r="PDT13" i="10"/>
  <c r="PDS13" i="10"/>
  <c r="PDE13" i="10"/>
  <c r="PDF13" i="10" s="1"/>
  <c r="PDH13" i="10" s="1"/>
  <c r="PDD13" i="10"/>
  <c r="PDG13" i="10" s="1"/>
  <c r="PDC13" i="10"/>
  <c r="PCO13" i="10"/>
  <c r="PCN13" i="10"/>
  <c r="PCP13" i="10" s="1"/>
  <c r="PCR13" i="10" s="1"/>
  <c r="PCM13" i="10"/>
  <c r="PBY13" i="10"/>
  <c r="PBX13" i="10"/>
  <c r="PCA13" i="10" s="1"/>
  <c r="PBW13" i="10"/>
  <c r="PBI13" i="10"/>
  <c r="PBH13" i="10"/>
  <c r="PBG13" i="10"/>
  <c r="PAS13" i="10"/>
  <c r="PAR13" i="10"/>
  <c r="PAU13" i="10" s="1"/>
  <c r="PAQ13" i="10"/>
  <c r="PAC13" i="10"/>
  <c r="PAB13" i="10"/>
  <c r="PAE13" i="10" s="1"/>
  <c r="PAA13" i="10"/>
  <c r="OZM13" i="10"/>
  <c r="OZL13" i="10"/>
  <c r="OZK13" i="10"/>
  <c r="OYW13" i="10"/>
  <c r="OYV13" i="10"/>
  <c r="OYU13" i="10"/>
  <c r="OYG13" i="10"/>
  <c r="OYF13" i="10"/>
  <c r="OYI13" i="10" s="1"/>
  <c r="OYE13" i="10"/>
  <c r="OXQ13" i="10"/>
  <c r="OXP13" i="10"/>
  <c r="OXO13" i="10"/>
  <c r="OXA13" i="10"/>
  <c r="OWZ13" i="10"/>
  <c r="OXC13" i="10" s="1"/>
  <c r="OWY13" i="10"/>
  <c r="OWK13" i="10"/>
  <c r="OWJ13" i="10"/>
  <c r="OWI13" i="10"/>
  <c r="OVU13" i="10"/>
  <c r="OVT13" i="10"/>
  <c r="OVS13" i="10"/>
  <c r="OVE13" i="10"/>
  <c r="OVD13" i="10"/>
  <c r="OVG13" i="10" s="1"/>
  <c r="OVC13" i="10"/>
  <c r="OUO13" i="10"/>
  <c r="OUN13" i="10"/>
  <c r="OUQ13" i="10" s="1"/>
  <c r="OUM13" i="10"/>
  <c r="OTY13" i="10"/>
  <c r="OTX13" i="10"/>
  <c r="OTW13" i="10"/>
  <c r="OTI13" i="10"/>
  <c r="OTH13" i="10"/>
  <c r="OTG13" i="10"/>
  <c r="OSS13" i="10"/>
  <c r="OSR13" i="10"/>
  <c r="OSQ13" i="10"/>
  <c r="OSC13" i="10"/>
  <c r="OSB13" i="10"/>
  <c r="OSA13" i="10"/>
  <c r="ORM13" i="10"/>
  <c r="ORL13" i="10"/>
  <c r="ORK13" i="10"/>
  <c r="OQW13" i="10"/>
  <c r="OQV13" i="10"/>
  <c r="OQU13" i="10"/>
  <c r="OQG13" i="10"/>
  <c r="OQF13" i="10"/>
  <c r="OQI13" i="10" s="1"/>
  <c r="OQE13" i="10"/>
  <c r="OPQ13" i="10"/>
  <c r="OPP13" i="10"/>
  <c r="OPO13" i="10"/>
  <c r="OPA13" i="10"/>
  <c r="OOZ13" i="10"/>
  <c r="OOY13" i="10"/>
  <c r="OOK13" i="10"/>
  <c r="OOJ13" i="10"/>
  <c r="OOI13" i="10"/>
  <c r="ONU13" i="10"/>
  <c r="ONT13" i="10"/>
  <c r="ONW13" i="10" s="1"/>
  <c r="ONS13" i="10"/>
  <c r="ONE13" i="10"/>
  <c r="OND13" i="10"/>
  <c r="ONC13" i="10"/>
  <c r="OMO13" i="10"/>
  <c r="OMN13" i="10"/>
  <c r="OMM13" i="10"/>
  <c r="OLY13" i="10"/>
  <c r="OLX13" i="10"/>
  <c r="OMA13" i="10" s="1"/>
  <c r="OLW13" i="10"/>
  <c r="OLI13" i="10"/>
  <c r="OLH13" i="10"/>
  <c r="OLK13" i="10" s="1"/>
  <c r="OLG13" i="10"/>
  <c r="OKS13" i="10"/>
  <c r="OKR13" i="10"/>
  <c r="OKU13" i="10" s="1"/>
  <c r="OKQ13" i="10"/>
  <c r="OKC13" i="10"/>
  <c r="OKB13" i="10"/>
  <c r="OKA13" i="10"/>
  <c r="OJM13" i="10"/>
  <c r="OJL13" i="10"/>
  <c r="OJK13" i="10"/>
  <c r="OIW13" i="10"/>
  <c r="OIV13" i="10"/>
  <c r="OIY13" i="10" s="1"/>
  <c r="OIU13" i="10"/>
  <c r="OIG13" i="10"/>
  <c r="OIF13" i="10"/>
  <c r="OII13" i="10" s="1"/>
  <c r="OIE13" i="10"/>
  <c r="OHQ13" i="10"/>
  <c r="OHP13" i="10"/>
  <c r="OHO13" i="10"/>
  <c r="OHA13" i="10"/>
  <c r="OGZ13" i="10"/>
  <c r="OGY13" i="10"/>
  <c r="OGK13" i="10"/>
  <c r="OGL13" i="10" s="1"/>
  <c r="OGN13" i="10" s="1"/>
  <c r="OGJ13" i="10"/>
  <c r="OGM13" i="10" s="1"/>
  <c r="OGI13" i="10"/>
  <c r="OFU13" i="10"/>
  <c r="OFT13" i="10"/>
  <c r="OFS13" i="10"/>
  <c r="OFE13" i="10"/>
  <c r="OFD13" i="10"/>
  <c r="OFC13" i="10"/>
  <c r="OEO13" i="10"/>
  <c r="OEN13" i="10"/>
  <c r="OEQ13" i="10" s="1"/>
  <c r="OEM13" i="10"/>
  <c r="ODY13" i="10"/>
  <c r="ODX13" i="10"/>
  <c r="ODW13" i="10"/>
  <c r="ODI13" i="10"/>
  <c r="ODH13" i="10"/>
  <c r="ODK13" i="10" s="1"/>
  <c r="ODG13" i="10"/>
  <c r="OCS13" i="10"/>
  <c r="OCR13" i="10"/>
  <c r="OCQ13" i="10"/>
  <c r="OCE13" i="10"/>
  <c r="OCC13" i="10"/>
  <c r="OCB13" i="10"/>
  <c r="OCA13" i="10"/>
  <c r="OBM13" i="10"/>
  <c r="OBL13" i="10"/>
  <c r="OBO13" i="10" s="1"/>
  <c r="OBK13" i="10"/>
  <c r="OAW13" i="10"/>
  <c r="OAV13" i="10"/>
  <c r="OAY13" i="10" s="1"/>
  <c r="OAU13" i="10"/>
  <c r="OAG13" i="10"/>
  <c r="OAF13" i="10"/>
  <c r="OAE13" i="10"/>
  <c r="NZQ13" i="10"/>
  <c r="NZP13" i="10"/>
  <c r="NZO13" i="10"/>
  <c r="NZA13" i="10"/>
  <c r="NYZ13" i="10"/>
  <c r="NYY13" i="10"/>
  <c r="NYK13" i="10"/>
  <c r="NYJ13" i="10"/>
  <c r="NYI13" i="10"/>
  <c r="NXU13" i="10"/>
  <c r="NXT13" i="10"/>
  <c r="NXS13" i="10"/>
  <c r="NXE13" i="10"/>
  <c r="NXD13" i="10"/>
  <c r="NXC13" i="10"/>
  <c r="NWO13" i="10"/>
  <c r="NWN13" i="10"/>
  <c r="NWQ13" i="10" s="1"/>
  <c r="NWM13" i="10"/>
  <c r="NVY13" i="10"/>
  <c r="NVX13" i="10"/>
  <c r="NVW13" i="10"/>
  <c r="NVI13" i="10"/>
  <c r="NVH13" i="10"/>
  <c r="NVG13" i="10"/>
  <c r="NUS13" i="10"/>
  <c r="NUR13" i="10"/>
  <c r="NUQ13" i="10"/>
  <c r="NUC13" i="10"/>
  <c r="NUB13" i="10"/>
  <c r="NUD13" i="10" s="1"/>
  <c r="NUF13" i="10" s="1"/>
  <c r="NUA13" i="10"/>
  <c r="NTM13" i="10"/>
  <c r="NTL13" i="10"/>
  <c r="NTK13" i="10"/>
  <c r="NSW13" i="10"/>
  <c r="NSV13" i="10"/>
  <c r="NSU13" i="10"/>
  <c r="NSG13" i="10"/>
  <c r="NSF13" i="10"/>
  <c r="NSI13" i="10" s="1"/>
  <c r="NSE13" i="10"/>
  <c r="NRQ13" i="10"/>
  <c r="NRP13" i="10"/>
  <c r="NRS13" i="10" s="1"/>
  <c r="NRO13" i="10"/>
  <c r="NRA13" i="10"/>
  <c r="NQZ13" i="10"/>
  <c r="NRC13" i="10" s="1"/>
  <c r="NQY13" i="10"/>
  <c r="NQK13" i="10"/>
  <c r="NQJ13" i="10"/>
  <c r="NQI13" i="10"/>
  <c r="NPU13" i="10"/>
  <c r="NPT13" i="10"/>
  <c r="NPW13" i="10" s="1"/>
  <c r="NPS13" i="10"/>
  <c r="NPE13" i="10"/>
  <c r="NPD13" i="10"/>
  <c r="NPG13" i="10" s="1"/>
  <c r="NPC13" i="10"/>
  <c r="NOO13" i="10"/>
  <c r="NON13" i="10"/>
  <c r="NOQ13" i="10" s="1"/>
  <c r="NOM13" i="10"/>
  <c r="NNY13" i="10"/>
  <c r="NNX13" i="10"/>
  <c r="NNW13" i="10"/>
  <c r="NNI13" i="10"/>
  <c r="NNH13" i="10"/>
  <c r="NNG13" i="10"/>
  <c r="NMS13" i="10"/>
  <c r="NMR13" i="10"/>
  <c r="NMU13" i="10" s="1"/>
  <c r="NMQ13" i="10"/>
  <c r="NMC13" i="10"/>
  <c r="NMB13" i="10"/>
  <c r="NMA13" i="10"/>
  <c r="NLM13" i="10"/>
  <c r="NLL13" i="10"/>
  <c r="NLK13" i="10"/>
  <c r="NKW13" i="10"/>
  <c r="NKV13" i="10"/>
  <c r="NKU13" i="10"/>
  <c r="NKI13" i="10"/>
  <c r="NKG13" i="10"/>
  <c r="NKH13" i="10" s="1"/>
  <c r="NKJ13" i="10" s="1"/>
  <c r="NKF13" i="10"/>
  <c r="NKE13" i="10"/>
  <c r="NJQ13" i="10"/>
  <c r="NJP13" i="10"/>
  <c r="NJS13" i="10" s="1"/>
  <c r="NJO13" i="10"/>
  <c r="NJA13" i="10"/>
  <c r="NIZ13" i="10"/>
  <c r="NIY13" i="10"/>
  <c r="NIK13" i="10"/>
  <c r="NIJ13" i="10"/>
  <c r="NIL13" i="10" s="1"/>
  <c r="NIN13" i="10" s="1"/>
  <c r="NII13" i="10"/>
  <c r="NHU13" i="10"/>
  <c r="NHT13" i="10"/>
  <c r="NHW13" i="10" s="1"/>
  <c r="NHS13" i="10"/>
  <c r="NHE13" i="10"/>
  <c r="NHD13" i="10"/>
  <c r="NHG13" i="10" s="1"/>
  <c r="NHC13" i="10"/>
  <c r="NGO13" i="10"/>
  <c r="NGN13" i="10"/>
  <c r="NGM13" i="10"/>
  <c r="NFY13" i="10"/>
  <c r="NFX13" i="10"/>
  <c r="NFW13" i="10"/>
  <c r="NFI13" i="10"/>
  <c r="NFH13" i="10"/>
  <c r="NFK13" i="10" s="1"/>
  <c r="NFG13" i="10"/>
  <c r="NES13" i="10"/>
  <c r="NER13" i="10"/>
  <c r="NEU13" i="10" s="1"/>
  <c r="NEQ13" i="10"/>
  <c r="NEC13" i="10"/>
  <c r="NEB13" i="10"/>
  <c r="NEA13" i="10"/>
  <c r="NDM13" i="10"/>
  <c r="NDL13" i="10"/>
  <c r="NDO13" i="10" s="1"/>
  <c r="NDK13" i="10"/>
  <c r="NCW13" i="10"/>
  <c r="NCV13" i="10"/>
  <c r="NCY13" i="10" s="1"/>
  <c r="NCU13" i="10"/>
  <c r="NCG13" i="10"/>
  <c r="NCF13" i="10"/>
  <c r="NCI13" i="10" s="1"/>
  <c r="NCE13" i="10"/>
  <c r="NBQ13" i="10"/>
  <c r="NBP13" i="10"/>
  <c r="NBO13" i="10"/>
  <c r="NBA13" i="10"/>
  <c r="NAZ13" i="10"/>
  <c r="NBC13" i="10" s="1"/>
  <c r="NAY13" i="10"/>
  <c r="NAK13" i="10"/>
  <c r="NAL13" i="10" s="1"/>
  <c r="NAN13" i="10" s="1"/>
  <c r="NAJ13" i="10"/>
  <c r="NAM13" i="10" s="1"/>
  <c r="NAI13" i="10"/>
  <c r="MZU13" i="10"/>
  <c r="MZT13" i="10"/>
  <c r="MZS13" i="10"/>
  <c r="MZE13" i="10"/>
  <c r="MZD13" i="10"/>
  <c r="MZC13" i="10"/>
  <c r="MYO13" i="10"/>
  <c r="MYN13" i="10"/>
  <c r="MYM13" i="10"/>
  <c r="MXY13" i="10"/>
  <c r="MXX13" i="10"/>
  <c r="MYA13" i="10" s="1"/>
  <c r="MXW13" i="10"/>
  <c r="MXI13" i="10"/>
  <c r="MXH13" i="10"/>
  <c r="MXK13" i="10" s="1"/>
  <c r="MXG13" i="10"/>
  <c r="MWS13" i="10"/>
  <c r="MWR13" i="10"/>
  <c r="MWQ13" i="10"/>
  <c r="MWC13" i="10"/>
  <c r="MWB13" i="10"/>
  <c r="MWA13" i="10"/>
  <c r="MVM13" i="10"/>
  <c r="MVL13" i="10"/>
  <c r="MVO13" i="10" s="1"/>
  <c r="MVK13" i="10"/>
  <c r="MUW13" i="10"/>
  <c r="MUV13" i="10"/>
  <c r="MUU13" i="10"/>
  <c r="MUG13" i="10"/>
  <c r="MUF13" i="10"/>
  <c r="MUE13" i="10"/>
  <c r="MTQ13" i="10"/>
  <c r="MTP13" i="10"/>
  <c r="MTO13" i="10"/>
  <c r="MTA13" i="10"/>
  <c r="MSZ13" i="10"/>
  <c r="MTC13" i="10" s="1"/>
  <c r="MSY13" i="10"/>
  <c r="MSK13" i="10"/>
  <c r="MSJ13" i="10"/>
  <c r="MSI13" i="10"/>
  <c r="MRU13" i="10"/>
  <c r="MRT13" i="10"/>
  <c r="MRS13" i="10"/>
  <c r="MRE13" i="10"/>
  <c r="MRD13" i="10"/>
  <c r="MRG13" i="10" s="1"/>
  <c r="MRC13" i="10"/>
  <c r="MQO13" i="10"/>
  <c r="MQN13" i="10"/>
  <c r="MQQ13" i="10" s="1"/>
  <c r="MQM13" i="10"/>
  <c r="MPY13" i="10"/>
  <c r="MPX13" i="10"/>
  <c r="MPW13" i="10"/>
  <c r="MPI13" i="10"/>
  <c r="MPH13" i="10"/>
  <c r="MPG13" i="10"/>
  <c r="MOS13" i="10"/>
  <c r="MOR13" i="10"/>
  <c r="MOQ13" i="10"/>
  <c r="MOC13" i="10"/>
  <c r="MOB13" i="10"/>
  <c r="MOE13" i="10" s="1"/>
  <c r="MOA13" i="10"/>
  <c r="MNM13" i="10"/>
  <c r="MNL13" i="10"/>
  <c r="MNK13" i="10"/>
  <c r="MMW13" i="10"/>
  <c r="MMV13" i="10"/>
  <c r="MMU13" i="10"/>
  <c r="MMG13" i="10"/>
  <c r="MMF13" i="10"/>
  <c r="MME13" i="10"/>
  <c r="MLQ13" i="10"/>
  <c r="MLP13" i="10"/>
  <c r="MLS13" i="10" s="1"/>
  <c r="MLO13" i="10"/>
  <c r="MLA13" i="10"/>
  <c r="MKZ13" i="10"/>
  <c r="MKY13" i="10"/>
  <c r="MKK13" i="10"/>
  <c r="MKJ13" i="10"/>
  <c r="MKI13" i="10"/>
  <c r="MJU13" i="10"/>
  <c r="MJT13" i="10"/>
  <c r="MJS13" i="10"/>
  <c r="MJE13" i="10"/>
  <c r="MJD13" i="10"/>
  <c r="MJG13" i="10" s="1"/>
  <c r="MJC13" i="10"/>
  <c r="MIO13" i="10"/>
  <c r="MIN13" i="10"/>
  <c r="MIM13" i="10"/>
  <c r="MHY13" i="10"/>
  <c r="MHX13" i="10"/>
  <c r="MHW13" i="10"/>
  <c r="MHI13" i="10"/>
  <c r="MHH13" i="10"/>
  <c r="MHG13" i="10"/>
  <c r="MGS13" i="10"/>
  <c r="MGR13" i="10"/>
  <c r="MGQ13" i="10"/>
  <c r="MGC13" i="10"/>
  <c r="MGB13" i="10"/>
  <c r="MGA13" i="10"/>
  <c r="MFM13" i="10"/>
  <c r="MFL13" i="10"/>
  <c r="MFK13" i="10"/>
  <c r="MEW13" i="10"/>
  <c r="MEV13" i="10"/>
  <c r="MEY13" i="10" s="1"/>
  <c r="MEU13" i="10"/>
  <c r="MEG13" i="10"/>
  <c r="MEF13" i="10"/>
  <c r="MEI13" i="10" s="1"/>
  <c r="MEE13" i="10"/>
  <c r="MDQ13" i="10"/>
  <c r="MDP13" i="10"/>
  <c r="MDO13" i="10"/>
  <c r="MDA13" i="10"/>
  <c r="MCZ13" i="10"/>
  <c r="MCY13" i="10"/>
  <c r="MCK13" i="10"/>
  <c r="MCJ13" i="10"/>
  <c r="MCM13" i="10" s="1"/>
  <c r="MCI13" i="10"/>
  <c r="MBU13" i="10"/>
  <c r="MBT13" i="10"/>
  <c r="MBW13" i="10" s="1"/>
  <c r="MBS13" i="10"/>
  <c r="MBE13" i="10"/>
  <c r="MBD13" i="10"/>
  <c r="MBC13" i="10"/>
  <c r="MAO13" i="10"/>
  <c r="MAN13" i="10"/>
  <c r="MAM13" i="10"/>
  <c r="LZY13" i="10"/>
  <c r="LZX13" i="10"/>
  <c r="MAA13" i="10" s="1"/>
  <c r="LZW13" i="10"/>
  <c r="LZI13" i="10"/>
  <c r="LZJ13" i="10" s="1"/>
  <c r="LZL13" i="10" s="1"/>
  <c r="LZH13" i="10"/>
  <c r="LZK13" i="10" s="1"/>
  <c r="LZG13" i="10"/>
  <c r="LYS13" i="10"/>
  <c r="LYR13" i="10"/>
  <c r="LYQ13" i="10"/>
  <c r="LYC13" i="10"/>
  <c r="LYB13" i="10"/>
  <c r="LYA13" i="10"/>
  <c r="LXM13" i="10"/>
  <c r="LXL13" i="10"/>
  <c r="LXK13" i="10"/>
  <c r="LWY13" i="10"/>
  <c r="LWW13" i="10"/>
  <c r="LWV13" i="10"/>
  <c r="LWU13" i="10"/>
  <c r="LWG13" i="10"/>
  <c r="LWF13" i="10"/>
  <c r="LWE13" i="10"/>
  <c r="LVQ13" i="10"/>
  <c r="LVP13" i="10"/>
  <c r="LVO13" i="10"/>
  <c r="LVA13" i="10"/>
  <c r="LVB13" i="10" s="1"/>
  <c r="LVD13" i="10" s="1"/>
  <c r="LUZ13" i="10"/>
  <c r="LVC13" i="10" s="1"/>
  <c r="LUY13" i="10"/>
  <c r="LUK13" i="10"/>
  <c r="LUJ13" i="10"/>
  <c r="LUM13" i="10" s="1"/>
  <c r="LUI13" i="10"/>
  <c r="LTW13" i="10"/>
  <c r="LTU13" i="10"/>
  <c r="LTT13" i="10"/>
  <c r="LTS13" i="10"/>
  <c r="LTE13" i="10"/>
  <c r="LTD13" i="10"/>
  <c r="LTC13" i="10"/>
  <c r="LSQ13" i="10"/>
  <c r="LSP13" i="10"/>
  <c r="LSR13" i="10" s="1"/>
  <c r="LSO13" i="10"/>
  <c r="LSN13" i="10"/>
  <c r="LSM13" i="10"/>
  <c r="LRY13" i="10"/>
  <c r="LRX13" i="10"/>
  <c r="LSA13" i="10" s="1"/>
  <c r="LRW13" i="10"/>
  <c r="LRI13" i="10"/>
  <c r="LRH13" i="10"/>
  <c r="LRG13" i="10"/>
  <c r="LQS13" i="10"/>
  <c r="LQR13" i="10"/>
  <c r="LQQ13" i="10"/>
  <c r="LQE13" i="10"/>
  <c r="LQC13" i="10"/>
  <c r="LQD13" i="10" s="1"/>
  <c r="LQF13" i="10" s="1"/>
  <c r="LQB13" i="10"/>
  <c r="LQA13" i="10"/>
  <c r="LPM13" i="10"/>
  <c r="LPL13" i="10"/>
  <c r="LPO13" i="10" s="1"/>
  <c r="LPK13" i="10"/>
  <c r="LOW13" i="10"/>
  <c r="LOV13" i="10"/>
  <c r="LOU13" i="10"/>
  <c r="LOG13" i="10"/>
  <c r="LOF13" i="10"/>
  <c r="LOE13" i="10"/>
  <c r="LNQ13" i="10"/>
  <c r="LNP13" i="10"/>
  <c r="LNS13" i="10" s="1"/>
  <c r="LNO13" i="10"/>
  <c r="LNC13" i="10"/>
  <c r="LNA13" i="10"/>
  <c r="LMZ13" i="10"/>
  <c r="LMY13" i="10"/>
  <c r="LMK13" i="10"/>
  <c r="LMJ13" i="10"/>
  <c r="LMI13" i="10"/>
  <c r="LLU13" i="10"/>
  <c r="LLT13" i="10"/>
  <c r="LLS13" i="10"/>
  <c r="LLE13" i="10"/>
  <c r="LLD13" i="10"/>
  <c r="LLC13" i="10"/>
  <c r="LKO13" i="10"/>
  <c r="LKN13" i="10"/>
  <c r="LKQ13" i="10" s="1"/>
  <c r="LKM13" i="10"/>
  <c r="LJY13" i="10"/>
  <c r="LJX13" i="10"/>
  <c r="LKA13" i="10" s="1"/>
  <c r="LJW13" i="10"/>
  <c r="LJI13" i="10"/>
  <c r="LJH13" i="10"/>
  <c r="LJG13" i="10"/>
  <c r="LIS13" i="10"/>
  <c r="LIR13" i="10"/>
  <c r="LIU13" i="10" s="1"/>
  <c r="LIQ13" i="10"/>
  <c r="LIC13" i="10"/>
  <c r="LIB13" i="10"/>
  <c r="LIE13" i="10" s="1"/>
  <c r="LIA13" i="10"/>
  <c r="LHM13" i="10"/>
  <c r="LHL13" i="10"/>
  <c r="LHK13" i="10"/>
  <c r="LGW13" i="10"/>
  <c r="LGV13" i="10"/>
  <c r="LGY13" i="10" s="1"/>
  <c r="LGU13" i="10"/>
  <c r="LGG13" i="10"/>
  <c r="LGF13" i="10"/>
  <c r="LGI13" i="10" s="1"/>
  <c r="LGE13" i="10"/>
  <c r="LFQ13" i="10"/>
  <c r="LFP13" i="10"/>
  <c r="LFO13" i="10"/>
  <c r="LFA13" i="10"/>
  <c r="LEZ13" i="10"/>
  <c r="LFC13" i="10" s="1"/>
  <c r="LEY13" i="10"/>
  <c r="LEK13" i="10"/>
  <c r="LEJ13" i="10"/>
  <c r="LEI13" i="10"/>
  <c r="LDU13" i="10"/>
  <c r="LDT13" i="10"/>
  <c r="LDW13" i="10" s="1"/>
  <c r="LDS13" i="10"/>
  <c r="LDE13" i="10"/>
  <c r="LDD13" i="10"/>
  <c r="LDG13" i="10" s="1"/>
  <c r="LDC13" i="10"/>
  <c r="LCO13" i="10"/>
  <c r="LCN13" i="10"/>
  <c r="LCQ13" i="10" s="1"/>
  <c r="LCM13" i="10"/>
  <c r="LBY13" i="10"/>
  <c r="LBX13" i="10"/>
  <c r="LBW13" i="10"/>
  <c r="LBI13" i="10"/>
  <c r="LBH13" i="10"/>
  <c r="LBK13" i="10" s="1"/>
  <c r="LBG13" i="10"/>
  <c r="LAS13" i="10"/>
  <c r="LAR13" i="10"/>
  <c r="LAQ13" i="10"/>
  <c r="LAC13" i="10"/>
  <c r="LAD13" i="10" s="1"/>
  <c r="LAF13" i="10" s="1"/>
  <c r="LAB13" i="10"/>
  <c r="LAE13" i="10" s="1"/>
  <c r="LAA13" i="10"/>
  <c r="KZM13" i="10"/>
  <c r="KZL13" i="10"/>
  <c r="KZK13" i="10"/>
  <c r="KYY13" i="10"/>
  <c r="KYW13" i="10"/>
  <c r="KYV13" i="10"/>
  <c r="KYU13" i="10"/>
  <c r="KYG13" i="10"/>
  <c r="KYF13" i="10"/>
  <c r="KYE13" i="10"/>
  <c r="KXQ13" i="10"/>
  <c r="KXP13" i="10"/>
  <c r="KXO13" i="10"/>
  <c r="KXA13" i="10"/>
  <c r="KWZ13" i="10"/>
  <c r="KWY13" i="10"/>
  <c r="KWK13" i="10"/>
  <c r="KWJ13" i="10"/>
  <c r="KWM13" i="10" s="1"/>
  <c r="KWI13" i="10"/>
  <c r="KVU13" i="10"/>
  <c r="KVT13" i="10"/>
  <c r="KVW13" i="10" s="1"/>
  <c r="KVS13" i="10"/>
  <c r="KVE13" i="10"/>
  <c r="KVD13" i="10"/>
  <c r="KVG13" i="10" s="1"/>
  <c r="KVC13" i="10"/>
  <c r="KUO13" i="10"/>
  <c r="KUN13" i="10"/>
  <c r="KUM13" i="10"/>
  <c r="KUA13" i="10"/>
  <c r="KTY13" i="10"/>
  <c r="KTX13" i="10"/>
  <c r="KTW13" i="10"/>
  <c r="KTI13" i="10"/>
  <c r="KTH13" i="10"/>
  <c r="KTG13" i="10"/>
  <c r="KSU13" i="10"/>
  <c r="KSS13" i="10"/>
  <c r="KSR13" i="10"/>
  <c r="KSQ13" i="10"/>
  <c r="KSC13" i="10"/>
  <c r="KSB13" i="10"/>
  <c r="KSA13" i="10"/>
  <c r="KRM13" i="10"/>
  <c r="KRL13" i="10"/>
  <c r="KRN13" i="10" s="1"/>
  <c r="KRP13" i="10" s="1"/>
  <c r="KRK13" i="10"/>
  <c r="KQW13" i="10"/>
  <c r="KQV13" i="10"/>
  <c r="KQY13" i="10" s="1"/>
  <c r="KQU13" i="10"/>
  <c r="KQG13" i="10"/>
  <c r="KQF13" i="10"/>
  <c r="KQE13" i="10"/>
  <c r="KPQ13" i="10"/>
  <c r="KPP13" i="10"/>
  <c r="KPO13" i="10"/>
  <c r="KPA13" i="10"/>
  <c r="KOZ13" i="10"/>
  <c r="KPC13" i="10" s="1"/>
  <c r="KOY13" i="10"/>
  <c r="KOK13" i="10"/>
  <c r="KOJ13" i="10"/>
  <c r="KOM13" i="10" s="1"/>
  <c r="KOI13" i="10"/>
  <c r="KNU13" i="10"/>
  <c r="KNT13" i="10"/>
  <c r="KNW13" i="10" s="1"/>
  <c r="KNS13" i="10"/>
  <c r="KNE13" i="10"/>
  <c r="KND13" i="10"/>
  <c r="KNC13" i="10"/>
  <c r="KMO13" i="10"/>
  <c r="KMN13" i="10"/>
  <c r="KMM13" i="10"/>
  <c r="KLY13" i="10"/>
  <c r="KLX13" i="10"/>
  <c r="KMA13" i="10" s="1"/>
  <c r="KLW13" i="10"/>
  <c r="KLI13" i="10"/>
  <c r="KLH13" i="10"/>
  <c r="KLG13" i="10"/>
  <c r="KKS13" i="10"/>
  <c r="KKR13" i="10"/>
  <c r="KKQ13" i="10"/>
  <c r="KKC13" i="10"/>
  <c r="KKB13" i="10"/>
  <c r="KKA13" i="10"/>
  <c r="KJM13" i="10"/>
  <c r="KJL13" i="10"/>
  <c r="KJK13" i="10"/>
  <c r="KIW13" i="10"/>
  <c r="KIV13" i="10"/>
  <c r="KIY13" i="10" s="1"/>
  <c r="KIU13" i="10"/>
  <c r="KIG13" i="10"/>
  <c r="KIF13" i="10"/>
  <c r="KIE13" i="10"/>
  <c r="KHQ13" i="10"/>
  <c r="KHP13" i="10"/>
  <c r="KHO13" i="10"/>
  <c r="KHA13" i="10"/>
  <c r="KGZ13" i="10"/>
  <c r="KGY13" i="10"/>
  <c r="KGK13" i="10"/>
  <c r="KGJ13" i="10"/>
  <c r="KGI13" i="10"/>
  <c r="KFU13" i="10"/>
  <c r="KFT13" i="10"/>
  <c r="KFS13" i="10"/>
  <c r="KFE13" i="10"/>
  <c r="KFD13" i="10"/>
  <c r="KFC13" i="10"/>
  <c r="KEO13" i="10"/>
  <c r="KEN13" i="10"/>
  <c r="KEM13" i="10"/>
  <c r="KDY13" i="10"/>
  <c r="KDX13" i="10"/>
  <c r="KDW13" i="10"/>
  <c r="KDI13" i="10"/>
  <c r="KDH13" i="10"/>
  <c r="KDG13" i="10"/>
  <c r="KCS13" i="10"/>
  <c r="KCR13" i="10"/>
  <c r="KCT13" i="10" s="1"/>
  <c r="KCV13" i="10" s="1"/>
  <c r="KCQ13" i="10"/>
  <c r="KCC13" i="10"/>
  <c r="KCB13" i="10"/>
  <c r="KCA13" i="10"/>
  <c r="KBM13" i="10"/>
  <c r="KBL13" i="10"/>
  <c r="KBO13" i="10" s="1"/>
  <c r="KBK13" i="10"/>
  <c r="KAW13" i="10"/>
  <c r="KAV13" i="10"/>
  <c r="KAU13" i="10"/>
  <c r="KAI13" i="10"/>
  <c r="KAG13" i="10"/>
  <c r="KAF13" i="10"/>
  <c r="KAE13" i="10"/>
  <c r="JZQ13" i="10"/>
  <c r="JZP13" i="10"/>
  <c r="JZS13" i="10" s="1"/>
  <c r="JZO13" i="10"/>
  <c r="JZA13" i="10"/>
  <c r="JYZ13" i="10"/>
  <c r="JZC13" i="10" s="1"/>
  <c r="JYY13" i="10"/>
  <c r="JYK13" i="10"/>
  <c r="JYJ13" i="10"/>
  <c r="JYI13" i="10"/>
  <c r="JXU13" i="10"/>
  <c r="JXT13" i="10"/>
  <c r="JXS13" i="10"/>
  <c r="JXG13" i="10"/>
  <c r="JXE13" i="10"/>
  <c r="JXD13" i="10"/>
  <c r="JXC13" i="10"/>
  <c r="JWO13" i="10"/>
  <c r="JWN13" i="10"/>
  <c r="JWM13" i="10"/>
  <c r="JVY13" i="10"/>
  <c r="JVX13" i="10"/>
  <c r="JVW13" i="10"/>
  <c r="JVI13" i="10"/>
  <c r="JVH13" i="10"/>
  <c r="JVJ13" i="10" s="1"/>
  <c r="JVL13" i="10" s="1"/>
  <c r="JVG13" i="10"/>
  <c r="JUS13" i="10"/>
  <c r="JUR13" i="10"/>
  <c r="JUU13" i="10" s="1"/>
  <c r="JUQ13" i="10"/>
  <c r="JUC13" i="10"/>
  <c r="JUB13" i="10"/>
  <c r="JUE13" i="10" s="1"/>
  <c r="JUA13" i="10"/>
  <c r="JTM13" i="10"/>
  <c r="JTL13" i="10"/>
  <c r="JTK13" i="10"/>
  <c r="JSW13" i="10"/>
  <c r="JSV13" i="10"/>
  <c r="JSU13" i="10"/>
  <c r="JSG13" i="10"/>
  <c r="JSF13" i="10"/>
  <c r="JSI13" i="10" s="1"/>
  <c r="JSE13" i="10"/>
  <c r="JRS13" i="10"/>
  <c r="JRQ13" i="10"/>
  <c r="JRP13" i="10"/>
  <c r="JRO13" i="10"/>
  <c r="JRA13" i="10"/>
  <c r="JQZ13" i="10"/>
  <c r="JQY13" i="10"/>
  <c r="JQK13" i="10"/>
  <c r="JQJ13" i="10"/>
  <c r="JQM13" i="10" s="1"/>
  <c r="JQI13" i="10"/>
  <c r="JPU13" i="10"/>
  <c r="JPT13" i="10"/>
  <c r="JPS13" i="10"/>
  <c r="JPE13" i="10"/>
  <c r="JPD13" i="10"/>
  <c r="JPG13" i="10" s="1"/>
  <c r="JPC13" i="10"/>
  <c r="JOO13" i="10"/>
  <c r="JON13" i="10"/>
  <c r="JOM13" i="10"/>
  <c r="JNY13" i="10"/>
  <c r="JNX13" i="10"/>
  <c r="JNW13" i="10"/>
  <c r="JNI13" i="10"/>
  <c r="JNH13" i="10"/>
  <c r="JNG13" i="10"/>
  <c r="JMS13" i="10"/>
  <c r="JMR13" i="10"/>
  <c r="JMT13" i="10" s="1"/>
  <c r="JMV13" i="10" s="1"/>
  <c r="JMQ13" i="10"/>
  <c r="JMC13" i="10"/>
  <c r="JMB13" i="10"/>
  <c r="JMA13" i="10"/>
  <c r="JLM13" i="10"/>
  <c r="JLL13" i="10"/>
  <c r="JLK13" i="10"/>
  <c r="JKY13" i="10"/>
  <c r="JKW13" i="10"/>
  <c r="JKX13" i="10" s="1"/>
  <c r="JKZ13" i="10" s="1"/>
  <c r="JKV13" i="10"/>
  <c r="JKU13" i="10"/>
  <c r="JKG13" i="10"/>
  <c r="JKF13" i="10"/>
  <c r="JKE13" i="10"/>
  <c r="JJQ13" i="10"/>
  <c r="JJP13" i="10"/>
  <c r="JJO13" i="10"/>
  <c r="JJA13" i="10"/>
  <c r="JIZ13" i="10"/>
  <c r="JIY13" i="10"/>
  <c r="JIK13" i="10"/>
  <c r="JIJ13" i="10"/>
  <c r="JIM13" i="10" s="1"/>
  <c r="JII13" i="10"/>
  <c r="JHU13" i="10"/>
  <c r="JHT13" i="10"/>
  <c r="JHW13" i="10" s="1"/>
  <c r="JHS13" i="10"/>
  <c r="JHE13" i="10"/>
  <c r="JHD13" i="10"/>
  <c r="JHC13" i="10"/>
  <c r="JGO13" i="10"/>
  <c r="JGN13" i="10"/>
  <c r="JGQ13" i="10" s="1"/>
  <c r="JGM13" i="10"/>
  <c r="JFY13" i="10"/>
  <c r="JFX13" i="10"/>
  <c r="JFW13" i="10"/>
  <c r="JFI13" i="10"/>
  <c r="JFH13" i="10"/>
  <c r="JFK13" i="10" s="1"/>
  <c r="JFG13" i="10"/>
  <c r="JES13" i="10"/>
  <c r="JER13" i="10"/>
  <c r="JEQ13" i="10"/>
  <c r="JEC13" i="10"/>
  <c r="JEB13" i="10"/>
  <c r="JEA13" i="10"/>
  <c r="JDM13" i="10"/>
  <c r="JDL13" i="10"/>
  <c r="JDO13" i="10" s="1"/>
  <c r="JDK13" i="10"/>
  <c r="JCW13" i="10"/>
  <c r="JCV13" i="10"/>
  <c r="JCU13" i="10"/>
  <c r="JCG13" i="10"/>
  <c r="JCF13" i="10"/>
  <c r="JCE13" i="10"/>
  <c r="JBQ13" i="10"/>
  <c r="JBP13" i="10"/>
  <c r="JBO13" i="10"/>
  <c r="JBA13" i="10"/>
  <c r="JAZ13" i="10"/>
  <c r="JBC13" i="10" s="1"/>
  <c r="JAY13" i="10"/>
  <c r="JAK13" i="10"/>
  <c r="JAJ13" i="10"/>
  <c r="JAM13" i="10" s="1"/>
  <c r="JAI13" i="10"/>
  <c r="IZU13" i="10"/>
  <c r="IZT13" i="10"/>
  <c r="IZS13" i="10"/>
  <c r="IZE13" i="10"/>
  <c r="IZD13" i="10"/>
  <c r="IZC13" i="10"/>
  <c r="IYO13" i="10"/>
  <c r="IYN13" i="10"/>
  <c r="IYP13" i="10" s="1"/>
  <c r="IYR13" i="10" s="1"/>
  <c r="IYM13" i="10"/>
  <c r="IXY13" i="10"/>
  <c r="IXX13" i="10"/>
  <c r="IXW13" i="10"/>
  <c r="IXI13" i="10"/>
  <c r="IXH13" i="10"/>
  <c r="IXG13" i="10"/>
  <c r="IWU13" i="10"/>
  <c r="IWS13" i="10"/>
  <c r="IWR13" i="10"/>
  <c r="IWQ13" i="10"/>
  <c r="IWC13" i="10"/>
  <c r="IWB13" i="10"/>
  <c r="IWA13" i="10"/>
  <c r="IVM13" i="10"/>
  <c r="IVL13" i="10"/>
  <c r="IVO13" i="10" s="1"/>
  <c r="IVK13" i="10"/>
  <c r="IUW13" i="10"/>
  <c r="IUV13" i="10"/>
  <c r="IUU13" i="10"/>
  <c r="IUI13" i="10"/>
  <c r="IUG13" i="10"/>
  <c r="IUF13" i="10"/>
  <c r="IUE13" i="10"/>
  <c r="ITQ13" i="10"/>
  <c r="ITP13" i="10"/>
  <c r="ITO13" i="10"/>
  <c r="ITA13" i="10"/>
  <c r="ITB13" i="10" s="1"/>
  <c r="ITD13" i="10" s="1"/>
  <c r="ISZ13" i="10"/>
  <c r="ITC13" i="10" s="1"/>
  <c r="ISY13" i="10"/>
  <c r="ISK13" i="10"/>
  <c r="ISJ13" i="10"/>
  <c r="ISI13" i="10"/>
  <c r="IRU13" i="10"/>
  <c r="IRT13" i="10"/>
  <c r="IRW13" i="10" s="1"/>
  <c r="IRS13" i="10"/>
  <c r="IRE13" i="10"/>
  <c r="IRD13" i="10"/>
  <c r="IRC13" i="10"/>
  <c r="IQO13" i="10"/>
  <c r="IQN13" i="10"/>
  <c r="IQM13" i="10"/>
  <c r="IPY13" i="10"/>
  <c r="IPX13" i="10"/>
  <c r="IPW13" i="10"/>
  <c r="IPI13" i="10"/>
  <c r="IPH13" i="10"/>
  <c r="IPG13" i="10"/>
  <c r="IOS13" i="10"/>
  <c r="IOR13" i="10"/>
  <c r="IOU13" i="10" s="1"/>
  <c r="IOQ13" i="10"/>
  <c r="IOC13" i="10"/>
  <c r="IOB13" i="10"/>
  <c r="IOA13" i="10"/>
  <c r="INM13" i="10"/>
  <c r="INL13" i="10"/>
  <c r="INK13" i="10"/>
  <c r="IMW13" i="10"/>
  <c r="IMV13" i="10"/>
  <c r="IMU13" i="10"/>
  <c r="IMG13" i="10"/>
  <c r="IMF13" i="10"/>
  <c r="IMI13" i="10" s="1"/>
  <c r="IME13" i="10"/>
  <c r="ILQ13" i="10"/>
  <c r="ILP13" i="10"/>
  <c r="ILO13" i="10"/>
  <c r="ILA13" i="10"/>
  <c r="IKZ13" i="10"/>
  <c r="IKY13" i="10"/>
  <c r="IKK13" i="10"/>
  <c r="IKJ13" i="10"/>
  <c r="IKI13" i="10"/>
  <c r="IJU13" i="10"/>
  <c r="IJT13" i="10"/>
  <c r="IJW13" i="10" s="1"/>
  <c r="IJS13" i="10"/>
  <c r="IJE13" i="10"/>
  <c r="IJD13" i="10"/>
  <c r="IJC13" i="10"/>
  <c r="IIO13" i="10"/>
  <c r="IIN13" i="10"/>
  <c r="IIM13" i="10"/>
  <c r="IHY13" i="10"/>
  <c r="IHX13" i="10"/>
  <c r="IHW13" i="10"/>
  <c r="IHK13" i="10"/>
  <c r="IHI13" i="10"/>
  <c r="IHH13" i="10"/>
  <c r="IHG13" i="10"/>
  <c r="IGS13" i="10"/>
  <c r="IGR13" i="10"/>
  <c r="IGQ13" i="10"/>
  <c r="IGC13" i="10"/>
  <c r="IGB13" i="10"/>
  <c r="IGA13" i="10"/>
  <c r="IFM13" i="10"/>
  <c r="IFL13" i="10"/>
  <c r="IFK13" i="10"/>
  <c r="IEW13" i="10"/>
  <c r="IEV13" i="10"/>
  <c r="IEY13" i="10" s="1"/>
  <c r="IEU13" i="10"/>
  <c r="IEG13" i="10"/>
  <c r="IEF13" i="10"/>
  <c r="IEI13" i="10" s="1"/>
  <c r="IEE13" i="10"/>
  <c r="IDQ13" i="10"/>
  <c r="IDP13" i="10"/>
  <c r="IDO13" i="10"/>
  <c r="IDA13" i="10"/>
  <c r="ICZ13" i="10"/>
  <c r="IDC13" i="10" s="1"/>
  <c r="ICY13" i="10"/>
  <c r="ICK13" i="10"/>
  <c r="ICJ13" i="10"/>
  <c r="ICM13" i="10" s="1"/>
  <c r="ICI13" i="10"/>
  <c r="IBU13" i="10"/>
  <c r="IBT13" i="10"/>
  <c r="IBS13" i="10"/>
  <c r="IBE13" i="10"/>
  <c r="IBD13" i="10"/>
  <c r="IBC13" i="10"/>
  <c r="IAO13" i="10"/>
  <c r="IAN13" i="10"/>
  <c r="IAQ13" i="10" s="1"/>
  <c r="IAM13" i="10"/>
  <c r="HZY13" i="10"/>
  <c r="HZX13" i="10"/>
  <c r="IAA13" i="10" s="1"/>
  <c r="HZW13" i="10"/>
  <c r="HZI13" i="10"/>
  <c r="HZH13" i="10"/>
  <c r="HZG13" i="10"/>
  <c r="HYS13" i="10"/>
  <c r="HYR13" i="10"/>
  <c r="HYQ13" i="10"/>
  <c r="HYC13" i="10"/>
  <c r="HYB13" i="10"/>
  <c r="HYA13" i="10"/>
  <c r="HXM13" i="10"/>
  <c r="HXL13" i="10"/>
  <c r="HXO13" i="10" s="1"/>
  <c r="HXK13" i="10"/>
  <c r="HWW13" i="10"/>
  <c r="HWV13" i="10"/>
  <c r="HWU13" i="10"/>
  <c r="HWG13" i="10"/>
  <c r="HWF13" i="10"/>
  <c r="HWE13" i="10"/>
  <c r="HVQ13" i="10"/>
  <c r="HVP13" i="10"/>
  <c r="HVO13" i="10"/>
  <c r="HVA13" i="10"/>
  <c r="HUZ13" i="10"/>
  <c r="HVC13" i="10" s="1"/>
  <c r="HUY13" i="10"/>
  <c r="HUK13" i="10"/>
  <c r="HUJ13" i="10"/>
  <c r="HUM13" i="10" s="1"/>
  <c r="HUI13" i="10"/>
  <c r="HTU13" i="10"/>
  <c r="HTT13" i="10"/>
  <c r="HTS13" i="10"/>
  <c r="HTE13" i="10"/>
  <c r="HTD13" i="10"/>
  <c r="HTC13" i="10"/>
  <c r="HSO13" i="10"/>
  <c r="HSN13" i="10"/>
  <c r="HSM13" i="10"/>
  <c r="HRY13" i="10"/>
  <c r="HRX13" i="10"/>
  <c r="HRW13" i="10"/>
  <c r="HRI13" i="10"/>
  <c r="HRH13" i="10"/>
  <c r="HRG13" i="10"/>
  <c r="HQS13" i="10"/>
  <c r="HQR13" i="10"/>
  <c r="HQQ13" i="10"/>
  <c r="HQC13" i="10"/>
  <c r="HQB13" i="10"/>
  <c r="HQE13" i="10" s="1"/>
  <c r="HQA13" i="10"/>
  <c r="HPM13" i="10"/>
  <c r="HPL13" i="10"/>
  <c r="HPK13" i="10"/>
  <c r="HOW13" i="10"/>
  <c r="HOV13" i="10"/>
  <c r="HOU13" i="10"/>
  <c r="HOG13" i="10"/>
  <c r="HOF13" i="10"/>
  <c r="HOE13" i="10"/>
  <c r="HNQ13" i="10"/>
  <c r="HNP13" i="10"/>
  <c r="HNS13" i="10" s="1"/>
  <c r="HNO13" i="10"/>
  <c r="HNA13" i="10"/>
  <c r="HMZ13" i="10"/>
  <c r="HMY13" i="10"/>
  <c r="HMK13" i="10"/>
  <c r="HMJ13" i="10"/>
  <c r="HMI13" i="10"/>
  <c r="HLU13" i="10"/>
  <c r="HLT13" i="10"/>
  <c r="HLW13" i="10" s="1"/>
  <c r="HLS13" i="10"/>
  <c r="HLE13" i="10"/>
  <c r="HLD13" i="10"/>
  <c r="HLC13" i="10"/>
  <c r="HKO13" i="10"/>
  <c r="HKN13" i="10"/>
  <c r="HKQ13" i="10" s="1"/>
  <c r="HKM13" i="10"/>
  <c r="HJY13" i="10"/>
  <c r="HJX13" i="10"/>
  <c r="HJW13" i="10"/>
  <c r="HJI13" i="10"/>
  <c r="HJH13" i="10"/>
  <c r="HJK13" i="10" s="1"/>
  <c r="HJG13" i="10"/>
  <c r="HIS13" i="10"/>
  <c r="HIR13" i="10"/>
  <c r="HIU13" i="10" s="1"/>
  <c r="HIQ13" i="10"/>
  <c r="HIC13" i="10"/>
  <c r="HIB13" i="10"/>
  <c r="HIA13" i="10"/>
  <c r="HHM13" i="10"/>
  <c r="HHL13" i="10"/>
  <c r="HHK13" i="10"/>
  <c r="HGW13" i="10"/>
  <c r="HGV13" i="10"/>
  <c r="HGY13" i="10" s="1"/>
  <c r="HGU13" i="10"/>
  <c r="HGG13" i="10"/>
  <c r="HGF13" i="10"/>
  <c r="HGI13" i="10" s="1"/>
  <c r="HGE13" i="10"/>
  <c r="HFQ13" i="10"/>
  <c r="HFP13" i="10"/>
  <c r="HFO13" i="10"/>
  <c r="HFA13" i="10"/>
  <c r="HEZ13" i="10"/>
  <c r="HFC13" i="10" s="1"/>
  <c r="HEY13" i="10"/>
  <c r="HEK13" i="10"/>
  <c r="HEJ13" i="10"/>
  <c r="HEI13" i="10"/>
  <c r="HDU13" i="10"/>
  <c r="HDT13" i="10"/>
  <c r="HDW13" i="10" s="1"/>
  <c r="HDS13" i="10"/>
  <c r="HDE13" i="10"/>
  <c r="HDD13" i="10"/>
  <c r="HDC13" i="10"/>
  <c r="HCO13" i="10"/>
  <c r="HCN13" i="10"/>
  <c r="HCQ13" i="10" s="1"/>
  <c r="HCM13" i="10"/>
  <c r="HBY13" i="10"/>
  <c r="HBX13" i="10"/>
  <c r="HBW13" i="10"/>
  <c r="HBI13" i="10"/>
  <c r="HBH13" i="10"/>
  <c r="HBG13" i="10"/>
  <c r="HAS13" i="10"/>
  <c r="HAR13" i="10"/>
  <c r="HAQ13" i="10"/>
  <c r="HAC13" i="10"/>
  <c r="HAB13" i="10"/>
  <c r="HAA13" i="10"/>
  <c r="GZM13" i="10"/>
  <c r="GZL13" i="10"/>
  <c r="GZO13" i="10" s="1"/>
  <c r="GZK13" i="10"/>
  <c r="GYW13" i="10"/>
  <c r="GYV13" i="10"/>
  <c r="GYU13" i="10"/>
  <c r="GYG13" i="10"/>
  <c r="GYF13" i="10"/>
  <c r="GYE13" i="10"/>
  <c r="GXQ13" i="10"/>
  <c r="GXP13" i="10"/>
  <c r="GXO13" i="10"/>
  <c r="GXA13" i="10"/>
  <c r="GWZ13" i="10"/>
  <c r="GWY13" i="10"/>
  <c r="GWK13" i="10"/>
  <c r="GWJ13" i="10"/>
  <c r="GWM13" i="10" s="1"/>
  <c r="GWI13" i="10"/>
  <c r="GVU13" i="10"/>
  <c r="GVT13" i="10"/>
  <c r="GVW13" i="10" s="1"/>
  <c r="GVS13" i="10"/>
  <c r="GVE13" i="10"/>
  <c r="GVD13" i="10"/>
  <c r="GVG13" i="10" s="1"/>
  <c r="GVC13" i="10"/>
  <c r="GUO13" i="10"/>
  <c r="GUN13" i="10"/>
  <c r="GUM13" i="10"/>
  <c r="GTY13" i="10"/>
  <c r="GTX13" i="10"/>
  <c r="GUA13" i="10" s="1"/>
  <c r="GTW13" i="10"/>
  <c r="GTI13" i="10"/>
  <c r="GTH13" i="10"/>
  <c r="GTG13" i="10"/>
  <c r="GSS13" i="10"/>
  <c r="GSR13" i="10"/>
  <c r="GSU13" i="10" s="1"/>
  <c r="GSQ13" i="10"/>
  <c r="GSC13" i="10"/>
  <c r="GSB13" i="10"/>
  <c r="GSA13" i="10"/>
  <c r="GRM13" i="10"/>
  <c r="GRL13" i="10"/>
  <c r="GRK13" i="10"/>
  <c r="GQW13" i="10"/>
  <c r="GQV13" i="10"/>
  <c r="GQU13" i="10"/>
  <c r="GQG13" i="10"/>
  <c r="GQF13" i="10"/>
  <c r="GQE13" i="10"/>
  <c r="GPQ13" i="10"/>
  <c r="GPP13" i="10"/>
  <c r="GPS13" i="10" s="1"/>
  <c r="GPO13" i="10"/>
  <c r="GPA13" i="10"/>
  <c r="GOZ13" i="10"/>
  <c r="GOY13" i="10"/>
  <c r="GOK13" i="10"/>
  <c r="GOJ13" i="10"/>
  <c r="GOI13" i="10"/>
  <c r="GNU13" i="10"/>
  <c r="GNT13" i="10"/>
  <c r="GNS13" i="10"/>
  <c r="GNE13" i="10"/>
  <c r="GND13" i="10"/>
  <c r="GNC13" i="10"/>
  <c r="GMO13" i="10"/>
  <c r="GMN13" i="10"/>
  <c r="GMQ13" i="10" s="1"/>
  <c r="GMM13" i="10"/>
  <c r="GLY13" i="10"/>
  <c r="GLX13" i="10"/>
  <c r="GLW13" i="10"/>
  <c r="GLI13" i="10"/>
  <c r="GLH13" i="10"/>
  <c r="GLK13" i="10" s="1"/>
  <c r="GLG13" i="10"/>
  <c r="GKS13" i="10"/>
  <c r="GKR13" i="10"/>
  <c r="GKQ13" i="10"/>
  <c r="GKC13" i="10"/>
  <c r="GKB13" i="10"/>
  <c r="GKE13" i="10" s="1"/>
  <c r="GKA13" i="10"/>
  <c r="GJM13" i="10"/>
  <c r="GJN13" i="10" s="1"/>
  <c r="GJP13" i="10" s="1"/>
  <c r="GJL13" i="10"/>
  <c r="GJO13" i="10" s="1"/>
  <c r="GJK13" i="10"/>
  <c r="GIW13" i="10"/>
  <c r="GIV13" i="10"/>
  <c r="GIU13" i="10"/>
  <c r="GIG13" i="10"/>
  <c r="GIF13" i="10"/>
  <c r="GIE13" i="10"/>
  <c r="GHQ13" i="10"/>
  <c r="GHP13" i="10"/>
  <c r="GHO13" i="10"/>
  <c r="GHA13" i="10"/>
  <c r="GGZ13" i="10"/>
  <c r="GGY13" i="10"/>
  <c r="GGK13" i="10"/>
  <c r="GGJ13" i="10"/>
  <c r="GGI13" i="10"/>
  <c r="GFU13" i="10"/>
  <c r="GFT13" i="10"/>
  <c r="GFW13" i="10" s="1"/>
  <c r="GFS13" i="10"/>
  <c r="GFE13" i="10"/>
  <c r="GFD13" i="10"/>
  <c r="GFC13" i="10"/>
  <c r="GEO13" i="10"/>
  <c r="GEN13" i="10"/>
  <c r="GEM13" i="10"/>
  <c r="GDY13" i="10"/>
  <c r="GDX13" i="10"/>
  <c r="GDW13" i="10"/>
  <c r="GDI13" i="10"/>
  <c r="GDH13" i="10"/>
  <c r="GDG13" i="10"/>
  <c r="GCS13" i="10"/>
  <c r="GCR13" i="10"/>
  <c r="GCU13" i="10" s="1"/>
  <c r="GCQ13" i="10"/>
  <c r="GCC13" i="10"/>
  <c r="GCB13" i="10"/>
  <c r="GCE13" i="10" s="1"/>
  <c r="GCA13" i="10"/>
  <c r="GBM13" i="10"/>
  <c r="GBL13" i="10"/>
  <c r="GBO13" i="10" s="1"/>
  <c r="GBK13" i="10"/>
  <c r="GAW13" i="10"/>
  <c r="GAV13" i="10"/>
  <c r="GAU13" i="10"/>
  <c r="GAI13" i="10"/>
  <c r="GAG13" i="10"/>
  <c r="GAH13" i="10" s="1"/>
  <c r="GAJ13" i="10" s="1"/>
  <c r="GAF13" i="10"/>
  <c r="GAE13" i="10"/>
  <c r="FZQ13" i="10"/>
  <c r="FZR13" i="10" s="1"/>
  <c r="FZT13" i="10" s="1"/>
  <c r="FZP13" i="10"/>
  <c r="FZS13" i="10" s="1"/>
  <c r="FZO13" i="10"/>
  <c r="FZA13" i="10"/>
  <c r="FYZ13" i="10"/>
  <c r="FZC13" i="10" s="1"/>
  <c r="FYY13" i="10"/>
  <c r="FYK13" i="10"/>
  <c r="FYJ13" i="10"/>
  <c r="FYI13" i="10"/>
  <c r="FXU13" i="10"/>
  <c r="FXT13" i="10"/>
  <c r="FXW13" i="10" s="1"/>
  <c r="FXS13" i="10"/>
  <c r="FXE13" i="10"/>
  <c r="FXD13" i="10"/>
  <c r="FXC13" i="10"/>
  <c r="FWO13" i="10"/>
  <c r="FWN13" i="10"/>
  <c r="FWM13" i="10"/>
  <c r="FVY13" i="10"/>
  <c r="FVX13" i="10"/>
  <c r="FWA13" i="10" s="1"/>
  <c r="FVW13" i="10"/>
  <c r="FVI13" i="10"/>
  <c r="FVH13" i="10"/>
  <c r="FVK13" i="10" s="1"/>
  <c r="FVG13" i="10"/>
  <c r="FUS13" i="10"/>
  <c r="FUR13" i="10"/>
  <c r="FUQ13" i="10"/>
  <c r="FUC13" i="10"/>
  <c r="FUB13" i="10"/>
  <c r="FUE13" i="10" s="1"/>
  <c r="FUA13" i="10"/>
  <c r="FTM13" i="10"/>
  <c r="FTL13" i="10"/>
  <c r="FTK13" i="10"/>
  <c r="FSW13" i="10"/>
  <c r="FSV13" i="10"/>
  <c r="FSY13" i="10" s="1"/>
  <c r="FSU13" i="10"/>
  <c r="FSG13" i="10"/>
  <c r="FSF13" i="10"/>
  <c r="FSE13" i="10"/>
  <c r="FRQ13" i="10"/>
  <c r="FRP13" i="10"/>
  <c r="FRS13" i="10" s="1"/>
  <c r="FRO13" i="10"/>
  <c r="FRA13" i="10"/>
  <c r="FQZ13" i="10"/>
  <c r="FQY13" i="10"/>
  <c r="FQK13" i="10"/>
  <c r="FQJ13" i="10"/>
  <c r="FQM13" i="10" s="1"/>
  <c r="FQI13" i="10"/>
  <c r="FPU13" i="10"/>
  <c r="FPT13" i="10"/>
  <c r="FPS13" i="10"/>
  <c r="FPE13" i="10"/>
  <c r="FPD13" i="10"/>
  <c r="FPG13" i="10" s="1"/>
  <c r="FPC13" i="10"/>
  <c r="FOO13" i="10"/>
  <c r="FON13" i="10"/>
  <c r="FOM13" i="10"/>
  <c r="FNY13" i="10"/>
  <c r="FNX13" i="10"/>
  <c r="FOA13" i="10" s="1"/>
  <c r="FNW13" i="10"/>
  <c r="FNI13" i="10"/>
  <c r="FNH13" i="10"/>
  <c r="FNG13" i="10"/>
  <c r="FMS13" i="10"/>
  <c r="FMR13" i="10"/>
  <c r="FMQ13" i="10"/>
  <c r="FME13" i="10"/>
  <c r="FMC13" i="10"/>
  <c r="FMB13" i="10"/>
  <c r="FMA13" i="10"/>
  <c r="FLM13" i="10"/>
  <c r="FLL13" i="10"/>
  <c r="FLO13" i="10" s="1"/>
  <c r="FLK13" i="10"/>
  <c r="FKW13" i="10"/>
  <c r="FKV13" i="10"/>
  <c r="FKU13" i="10"/>
  <c r="FKG13" i="10"/>
  <c r="FKF13" i="10"/>
  <c r="FKE13" i="10"/>
  <c r="FJQ13" i="10"/>
  <c r="FJP13" i="10"/>
  <c r="FJO13" i="10"/>
  <c r="FJA13" i="10"/>
  <c r="FIZ13" i="10"/>
  <c r="FIY13" i="10"/>
  <c r="FIK13" i="10"/>
  <c r="FIJ13" i="10"/>
  <c r="FIM13" i="10" s="1"/>
  <c r="FII13" i="10"/>
  <c r="FHW13" i="10"/>
  <c r="FHU13" i="10"/>
  <c r="FHT13" i="10"/>
  <c r="FHS13" i="10"/>
  <c r="FHE13" i="10"/>
  <c r="FHD13" i="10"/>
  <c r="FHC13" i="10"/>
  <c r="FGO13" i="10"/>
  <c r="FGN13" i="10"/>
  <c r="FGM13" i="10"/>
  <c r="FFY13" i="10"/>
  <c r="FFX13" i="10"/>
  <c r="FFW13" i="10"/>
  <c r="FFI13" i="10"/>
  <c r="FFH13" i="10"/>
  <c r="FFK13" i="10" s="1"/>
  <c r="FFG13" i="10"/>
  <c r="FES13" i="10"/>
  <c r="FER13" i="10"/>
  <c r="FEQ13" i="10"/>
  <c r="FEC13" i="10"/>
  <c r="FEB13" i="10"/>
  <c r="FEA13" i="10"/>
  <c r="FDM13" i="10"/>
  <c r="FDL13" i="10"/>
  <c r="FDK13" i="10"/>
  <c r="FCW13" i="10"/>
  <c r="FCV13" i="10"/>
  <c r="FCY13" i="10" s="1"/>
  <c r="FCU13" i="10"/>
  <c r="FCG13" i="10"/>
  <c r="FCF13" i="10"/>
  <c r="FCI13" i="10" s="1"/>
  <c r="FCE13" i="10"/>
  <c r="FBQ13" i="10"/>
  <c r="FBP13" i="10"/>
  <c r="FBO13" i="10"/>
  <c r="FBA13" i="10"/>
  <c r="FAZ13" i="10"/>
  <c r="FBC13" i="10" s="1"/>
  <c r="FAY13" i="10"/>
  <c r="FAK13" i="10"/>
  <c r="FAJ13" i="10"/>
  <c r="FAM13" i="10" s="1"/>
  <c r="FAI13" i="10"/>
  <c r="EZU13" i="10"/>
  <c r="EZV13" i="10" s="1"/>
  <c r="EZX13" i="10" s="1"/>
  <c r="EZT13" i="10"/>
  <c r="EZW13" i="10" s="1"/>
  <c r="EZS13" i="10"/>
  <c r="EZE13" i="10"/>
  <c r="EZD13" i="10"/>
  <c r="EZC13" i="10"/>
  <c r="EYO13" i="10"/>
  <c r="EYN13" i="10"/>
  <c r="EYQ13" i="10" s="1"/>
  <c r="EYM13" i="10"/>
  <c r="EXY13" i="10"/>
  <c r="EXX13" i="10"/>
  <c r="EYA13" i="10" s="1"/>
  <c r="EXW13" i="10"/>
  <c r="EXI13" i="10"/>
  <c r="EXH13" i="10"/>
  <c r="EXG13" i="10"/>
  <c r="EWS13" i="10"/>
  <c r="EWR13" i="10"/>
  <c r="EWQ13" i="10"/>
  <c r="EWE13" i="10"/>
  <c r="EWC13" i="10"/>
  <c r="EWB13" i="10"/>
  <c r="EWA13" i="10"/>
  <c r="EVM13" i="10"/>
  <c r="EVL13" i="10"/>
  <c r="EVK13" i="10"/>
  <c r="EUW13" i="10"/>
  <c r="EUV13" i="10"/>
  <c r="EUY13" i="10" s="1"/>
  <c r="EUU13" i="10"/>
  <c r="EUG13" i="10"/>
  <c r="EUF13" i="10"/>
  <c r="EUE13" i="10"/>
  <c r="ETQ13" i="10"/>
  <c r="ETP13" i="10"/>
  <c r="ETO13" i="10"/>
  <c r="ETA13" i="10"/>
  <c r="ESZ13" i="10"/>
  <c r="ETC13" i="10" s="1"/>
  <c r="ESY13" i="10"/>
  <c r="ESK13" i="10"/>
  <c r="ESJ13" i="10"/>
  <c r="ESI13" i="10"/>
  <c r="ERU13" i="10"/>
  <c r="ERT13" i="10"/>
  <c r="ERS13" i="10"/>
  <c r="ERE13" i="10"/>
  <c r="ERD13" i="10"/>
  <c r="ERG13" i="10" s="1"/>
  <c r="ERC13" i="10"/>
  <c r="EQO13" i="10"/>
  <c r="EQN13" i="10"/>
  <c r="EQM13" i="10"/>
  <c r="EPY13" i="10"/>
  <c r="EPX13" i="10"/>
  <c r="EQA13" i="10" s="1"/>
  <c r="EPW13" i="10"/>
  <c r="EPI13" i="10"/>
  <c r="EPH13" i="10"/>
  <c r="EPG13" i="10"/>
  <c r="EOS13" i="10"/>
  <c r="EOR13" i="10"/>
  <c r="EOU13" i="10" s="1"/>
  <c r="EOQ13" i="10"/>
  <c r="EOC13" i="10"/>
  <c r="EOB13" i="10"/>
  <c r="EOA13" i="10"/>
  <c r="ENM13" i="10"/>
  <c r="ENL13" i="10"/>
  <c r="ENK13" i="10"/>
  <c r="EMW13" i="10"/>
  <c r="EMV13" i="10"/>
  <c r="EMU13" i="10"/>
  <c r="EMG13" i="10"/>
  <c r="EMF13" i="10"/>
  <c r="EME13" i="10"/>
  <c r="ELQ13" i="10"/>
  <c r="ELP13" i="10"/>
  <c r="ELO13" i="10"/>
  <c r="ELA13" i="10"/>
  <c r="EKZ13" i="10"/>
  <c r="EKY13" i="10"/>
  <c r="EKK13" i="10"/>
  <c r="EKJ13" i="10"/>
  <c r="EKI13" i="10"/>
  <c r="EJU13" i="10"/>
  <c r="EJT13" i="10"/>
  <c r="EJS13" i="10"/>
  <c r="EJE13" i="10"/>
  <c r="EJD13" i="10"/>
  <c r="EJC13" i="10"/>
  <c r="EIO13" i="10"/>
  <c r="EIN13" i="10"/>
  <c r="EIQ13" i="10" s="1"/>
  <c r="EIM13" i="10"/>
  <c r="EHY13" i="10"/>
  <c r="EHX13" i="10"/>
  <c r="EHW13" i="10"/>
  <c r="EHI13" i="10"/>
  <c r="EHH13" i="10"/>
  <c r="EHK13" i="10" s="1"/>
  <c r="EHG13" i="10"/>
  <c r="EGS13" i="10"/>
  <c r="EGR13" i="10"/>
  <c r="EGQ13" i="10"/>
  <c r="EGC13" i="10"/>
  <c r="EGB13" i="10"/>
  <c r="EGA13" i="10"/>
  <c r="EFM13" i="10"/>
  <c r="EFL13" i="10"/>
  <c r="EFK13" i="10"/>
  <c r="EEW13" i="10"/>
  <c r="EEV13" i="10"/>
  <c r="EEY13" i="10" s="1"/>
  <c r="EEU13" i="10"/>
  <c r="EEG13" i="10"/>
  <c r="EEF13" i="10"/>
  <c r="EEI13" i="10" s="1"/>
  <c r="EEE13" i="10"/>
  <c r="EDQ13" i="10"/>
  <c r="EDP13" i="10"/>
  <c r="EDO13" i="10"/>
  <c r="EDA13" i="10"/>
  <c r="ECZ13" i="10"/>
  <c r="ECY13" i="10"/>
  <c r="ECK13" i="10"/>
  <c r="ECJ13" i="10"/>
  <c r="ECI13" i="10"/>
  <c r="EBU13" i="10"/>
  <c r="EBT13" i="10"/>
  <c r="EBS13" i="10"/>
  <c r="EBE13" i="10"/>
  <c r="EBD13" i="10"/>
  <c r="EBC13" i="10"/>
  <c r="EAO13" i="10"/>
  <c r="EAN13" i="10"/>
  <c r="EAM13" i="10"/>
  <c r="DZY13" i="10"/>
  <c r="DZX13" i="10"/>
  <c r="EAA13" i="10" s="1"/>
  <c r="DZW13" i="10"/>
  <c r="DZI13" i="10"/>
  <c r="DZH13" i="10"/>
  <c r="DZG13" i="10"/>
  <c r="DYS13" i="10"/>
  <c r="DYR13" i="10"/>
  <c r="DYQ13" i="10"/>
  <c r="DYC13" i="10"/>
  <c r="DYB13" i="10"/>
  <c r="DYA13" i="10"/>
  <c r="DXM13" i="10"/>
  <c r="DXL13" i="10"/>
  <c r="DXK13" i="10"/>
  <c r="DWW13" i="10"/>
  <c r="DWV13" i="10"/>
  <c r="DWU13" i="10"/>
  <c r="DWG13" i="10"/>
  <c r="DWF13" i="10"/>
  <c r="DWI13" i="10" s="1"/>
  <c r="DWE13" i="10"/>
  <c r="DVQ13" i="10"/>
  <c r="DVP13" i="10"/>
  <c r="DVO13" i="10"/>
  <c r="DVA13" i="10"/>
  <c r="DUZ13" i="10"/>
  <c r="DVC13" i="10" s="1"/>
  <c r="DUY13" i="10"/>
  <c r="DUK13" i="10"/>
  <c r="DUJ13" i="10"/>
  <c r="DUI13" i="10"/>
  <c r="DTU13" i="10"/>
  <c r="DTT13" i="10"/>
  <c r="DTS13" i="10"/>
  <c r="DTE13" i="10"/>
  <c r="DTD13" i="10"/>
  <c r="DTC13" i="10"/>
  <c r="DSQ13" i="10"/>
  <c r="DSO13" i="10"/>
  <c r="DSN13" i="10"/>
  <c r="DSM13" i="10"/>
  <c r="DRY13" i="10"/>
  <c r="DRX13" i="10"/>
  <c r="DSA13" i="10" s="1"/>
  <c r="DRW13" i="10"/>
  <c r="DRI13" i="10"/>
  <c r="DRH13" i="10"/>
  <c r="DRG13" i="10"/>
  <c r="DQS13" i="10"/>
  <c r="DQR13" i="10"/>
  <c r="DQQ13" i="10"/>
  <c r="DQC13" i="10"/>
  <c r="DQB13" i="10"/>
  <c r="DQE13" i="10" s="1"/>
  <c r="DQA13" i="10"/>
  <c r="DPM13" i="10"/>
  <c r="DPL13" i="10"/>
  <c r="DPO13" i="10" s="1"/>
  <c r="DPK13" i="10"/>
  <c r="DOW13" i="10"/>
  <c r="DOV13" i="10"/>
  <c r="DOU13" i="10"/>
  <c r="DOG13" i="10"/>
  <c r="DOF13" i="10"/>
  <c r="DOE13" i="10"/>
  <c r="DNS13" i="10"/>
  <c r="DNQ13" i="10"/>
  <c r="DNP13" i="10"/>
  <c r="DNO13" i="10"/>
  <c r="DNA13" i="10"/>
  <c r="DMZ13" i="10"/>
  <c r="DMY13" i="10"/>
  <c r="DMK13" i="10"/>
  <c r="DMJ13" i="10"/>
  <c r="DMI13" i="10"/>
  <c r="DLU13" i="10"/>
  <c r="DLT13" i="10"/>
  <c r="DLS13" i="10"/>
  <c r="DLE13" i="10"/>
  <c r="DLD13" i="10"/>
  <c r="DLG13" i="10" s="1"/>
  <c r="DLC13" i="10"/>
  <c r="DKO13" i="10"/>
  <c r="DKP13" i="10" s="1"/>
  <c r="DKR13" i="10" s="1"/>
  <c r="DKN13" i="10"/>
  <c r="DKQ13" i="10" s="1"/>
  <c r="DKM13" i="10"/>
  <c r="DJY13" i="10"/>
  <c r="DJX13" i="10"/>
  <c r="DJW13" i="10"/>
  <c r="DJI13" i="10"/>
  <c r="DJH13" i="10"/>
  <c r="DJG13" i="10"/>
  <c r="DIU13" i="10"/>
  <c r="DIS13" i="10"/>
  <c r="DIR13" i="10"/>
  <c r="DIQ13" i="10"/>
  <c r="DIC13" i="10"/>
  <c r="DIB13" i="10"/>
  <c r="DIE13" i="10" s="1"/>
  <c r="DIA13" i="10"/>
  <c r="DHM13" i="10"/>
  <c r="DHL13" i="10"/>
  <c r="DHO13" i="10" s="1"/>
  <c r="DHK13" i="10"/>
  <c r="DGW13" i="10"/>
  <c r="DGV13" i="10"/>
  <c r="DGU13" i="10"/>
  <c r="DGG13" i="10"/>
  <c r="DGF13" i="10"/>
  <c r="DGI13" i="10" s="1"/>
  <c r="DGE13" i="10"/>
  <c r="DFS13" i="10"/>
  <c r="DFQ13" i="10"/>
  <c r="DFP13" i="10"/>
  <c r="DFO13" i="10"/>
  <c r="DFA13" i="10"/>
  <c r="DEZ13" i="10"/>
  <c r="DEY13" i="10"/>
  <c r="DEK13" i="10"/>
  <c r="DEJ13" i="10"/>
  <c r="DEI13" i="10"/>
  <c r="DDU13" i="10"/>
  <c r="DDT13" i="10"/>
  <c r="DDW13" i="10" s="1"/>
  <c r="DDS13" i="10"/>
  <c r="DDG13" i="10"/>
  <c r="DDE13" i="10"/>
  <c r="DDF13" i="10" s="1"/>
  <c r="DDH13" i="10" s="1"/>
  <c r="DDD13" i="10"/>
  <c r="DDC13" i="10"/>
  <c r="DCO13" i="10"/>
  <c r="DCN13" i="10"/>
  <c r="DCM13" i="10"/>
  <c r="DBY13" i="10"/>
  <c r="DBX13" i="10"/>
  <c r="DBW13" i="10"/>
  <c r="DBI13" i="10"/>
  <c r="DBH13" i="10"/>
  <c r="DBG13" i="10"/>
  <c r="DAS13" i="10"/>
  <c r="DAT13" i="10" s="1"/>
  <c r="DAV13" i="10" s="1"/>
  <c r="DAR13" i="10"/>
  <c r="DAU13" i="10" s="1"/>
  <c r="DAQ13" i="10"/>
  <c r="DAC13" i="10"/>
  <c r="DAB13" i="10"/>
  <c r="DAA13" i="10"/>
  <c r="CZM13" i="10"/>
  <c r="CZL13" i="10"/>
  <c r="CZK13" i="10"/>
  <c r="CYW13" i="10"/>
  <c r="CYV13" i="10"/>
  <c r="CYU13" i="10"/>
  <c r="CYG13" i="10"/>
  <c r="CYF13" i="10"/>
  <c r="CYE13" i="10"/>
  <c r="CXQ13" i="10"/>
  <c r="CXP13" i="10"/>
  <c r="CXO13" i="10"/>
  <c r="CXA13" i="10"/>
  <c r="CWZ13" i="10"/>
  <c r="CWY13" i="10"/>
  <c r="CWK13" i="10"/>
  <c r="CWJ13" i="10"/>
  <c r="CWI13" i="10"/>
  <c r="CVW13" i="10"/>
  <c r="CVU13" i="10"/>
  <c r="CVT13" i="10"/>
  <c r="CVV13" i="10" s="1"/>
  <c r="CVX13" i="10" s="1"/>
  <c r="CVS13" i="10"/>
  <c r="CVE13" i="10"/>
  <c r="CVD13" i="10"/>
  <c r="CVC13" i="10"/>
  <c r="CUO13" i="10"/>
  <c r="CUN13" i="10"/>
  <c r="CUM13" i="10"/>
  <c r="CTY13" i="10"/>
  <c r="CTX13" i="10"/>
  <c r="CUA13" i="10" s="1"/>
  <c r="CTW13" i="10"/>
  <c r="CTI13" i="10"/>
  <c r="CTH13" i="10"/>
  <c r="CTG13" i="10"/>
  <c r="CSS13" i="10"/>
  <c r="CSR13" i="10"/>
  <c r="CSU13" i="10" s="1"/>
  <c r="CSQ13" i="10"/>
  <c r="CSC13" i="10"/>
  <c r="CSB13" i="10"/>
  <c r="CSA13" i="10"/>
  <c r="CRM13" i="10"/>
  <c r="CRL13" i="10"/>
  <c r="CRO13" i="10" s="1"/>
  <c r="CRK13" i="10"/>
  <c r="CQW13" i="10"/>
  <c r="CQV13" i="10"/>
  <c r="CQU13" i="10"/>
  <c r="CQG13" i="10"/>
  <c r="CQF13" i="10"/>
  <c r="CQE13" i="10"/>
  <c r="CPQ13" i="10"/>
  <c r="CPP13" i="10"/>
  <c r="CPO13" i="10"/>
  <c r="CPA13" i="10"/>
  <c r="COZ13" i="10"/>
  <c r="CPC13" i="10" s="1"/>
  <c r="COY13" i="10"/>
  <c r="COL13" i="10"/>
  <c r="CON13" i="10" s="1"/>
  <c r="COK13" i="10"/>
  <c r="COJ13" i="10"/>
  <c r="COM13" i="10" s="1"/>
  <c r="COI13" i="10"/>
  <c r="CNU13" i="10"/>
  <c r="CNT13" i="10"/>
  <c r="CNW13" i="10" s="1"/>
  <c r="CNS13" i="10"/>
  <c r="CNE13" i="10"/>
  <c r="CND13" i="10"/>
  <c r="CNC13" i="10"/>
  <c r="CMO13" i="10"/>
  <c r="CMN13" i="10"/>
  <c r="CMM13" i="10"/>
  <c r="CLY13" i="10"/>
  <c r="CLX13" i="10"/>
  <c r="CMA13" i="10" s="1"/>
  <c r="CLW13" i="10"/>
  <c r="CLI13" i="10"/>
  <c r="CLH13" i="10"/>
  <c r="CLG13" i="10"/>
  <c r="CKS13" i="10"/>
  <c r="CKR13" i="10"/>
  <c r="CKQ13" i="10"/>
  <c r="CKC13" i="10"/>
  <c r="CKB13" i="10"/>
  <c r="CKE13" i="10" s="1"/>
  <c r="CKA13" i="10"/>
  <c r="CJM13" i="10"/>
  <c r="CJL13" i="10"/>
  <c r="CJO13" i="10" s="1"/>
  <c r="CJK13" i="10"/>
  <c r="CIW13" i="10"/>
  <c r="CIV13" i="10"/>
  <c r="CIU13" i="10"/>
  <c r="CIG13" i="10"/>
  <c r="CIF13" i="10"/>
  <c r="CIE13" i="10"/>
  <c r="CHQ13" i="10"/>
  <c r="CHP13" i="10"/>
  <c r="CHS13" i="10" s="1"/>
  <c r="CHO13" i="10"/>
  <c r="CHA13" i="10"/>
  <c r="CGZ13" i="10"/>
  <c r="CGY13" i="10"/>
  <c r="CGK13" i="10"/>
  <c r="CGL13" i="10" s="1"/>
  <c r="CGN13" i="10" s="1"/>
  <c r="CGJ13" i="10"/>
  <c r="CGM13" i="10" s="1"/>
  <c r="CGI13" i="10"/>
  <c r="CFU13" i="10"/>
  <c r="CFT13" i="10"/>
  <c r="CFS13" i="10"/>
  <c r="CFE13" i="10"/>
  <c r="CFD13" i="10"/>
  <c r="CFG13" i="10" s="1"/>
  <c r="CFC13" i="10"/>
  <c r="CEO13" i="10"/>
  <c r="CEN13" i="10"/>
  <c r="CEM13" i="10"/>
  <c r="CDY13" i="10"/>
  <c r="CDX13" i="10"/>
  <c r="CDW13" i="10"/>
  <c r="CDI13" i="10"/>
  <c r="CDH13" i="10"/>
  <c r="CDG13" i="10"/>
  <c r="CCS13" i="10"/>
  <c r="CCR13" i="10"/>
  <c r="CCQ13" i="10"/>
  <c r="CCC13" i="10"/>
  <c r="CCB13" i="10"/>
  <c r="CCE13" i="10" s="1"/>
  <c r="CCA13" i="10"/>
  <c r="CBM13" i="10"/>
  <c r="CBL13" i="10"/>
  <c r="CBK13" i="10"/>
  <c r="CAW13" i="10"/>
  <c r="CAV13" i="10"/>
  <c r="CAU13" i="10"/>
  <c r="CAG13" i="10"/>
  <c r="CAF13" i="10"/>
  <c r="CAE13" i="10"/>
  <c r="BZQ13" i="10"/>
  <c r="BZP13" i="10"/>
  <c r="BZO13" i="10"/>
  <c r="BZA13" i="10"/>
  <c r="BYZ13" i="10"/>
  <c r="BZC13" i="10" s="1"/>
  <c r="BYY13" i="10"/>
  <c r="BYK13" i="10"/>
  <c r="BYJ13" i="10"/>
  <c r="BYI13" i="10"/>
  <c r="BXU13" i="10"/>
  <c r="BXV13" i="10" s="1"/>
  <c r="BXX13" i="10" s="1"/>
  <c r="BXT13" i="10"/>
  <c r="BXW13" i="10" s="1"/>
  <c r="BXS13" i="10"/>
  <c r="BXE13" i="10"/>
  <c r="BXD13" i="10"/>
  <c r="BXC13" i="10"/>
  <c r="BWO13" i="10"/>
  <c r="BWN13" i="10"/>
  <c r="BWM13" i="10"/>
  <c r="BVY13" i="10"/>
  <c r="BVX13" i="10"/>
  <c r="BVW13" i="10"/>
  <c r="BVI13" i="10"/>
  <c r="BVH13" i="10"/>
  <c r="BVK13" i="10" s="1"/>
  <c r="BVG13" i="10"/>
  <c r="BUS13" i="10"/>
  <c r="BUR13" i="10"/>
  <c r="BUU13" i="10" s="1"/>
  <c r="BUQ13" i="10"/>
  <c r="BUC13" i="10"/>
  <c r="BUB13" i="10"/>
  <c r="BUA13" i="10"/>
  <c r="BTM13" i="10"/>
  <c r="BTL13" i="10"/>
  <c r="BTK13" i="10"/>
  <c r="BSW13" i="10"/>
  <c r="BSV13" i="10"/>
  <c r="BSY13" i="10" s="1"/>
  <c r="BSU13" i="10"/>
  <c r="BSG13" i="10"/>
  <c r="BSF13" i="10"/>
  <c r="BSE13" i="10"/>
  <c r="BRQ13" i="10"/>
  <c r="BRP13" i="10"/>
  <c r="BRO13" i="10"/>
  <c r="BRA13" i="10"/>
  <c r="BQZ13" i="10"/>
  <c r="BQY13" i="10"/>
  <c r="BQK13" i="10"/>
  <c r="BQJ13" i="10"/>
  <c r="BQM13" i="10" s="1"/>
  <c r="BQI13" i="10"/>
  <c r="BPW13" i="10"/>
  <c r="BPU13" i="10"/>
  <c r="BPV13" i="10" s="1"/>
  <c r="BPX13" i="10" s="1"/>
  <c r="BPT13" i="10"/>
  <c r="BPS13" i="10"/>
  <c r="BPE13" i="10"/>
  <c r="BPD13" i="10"/>
  <c r="BPC13" i="10"/>
  <c r="BOO13" i="10"/>
  <c r="BON13" i="10"/>
  <c r="BOM13" i="10"/>
  <c r="BNY13" i="10"/>
  <c r="BNX13" i="10"/>
  <c r="BOA13" i="10" s="1"/>
  <c r="BNW13" i="10"/>
  <c r="BNI13" i="10"/>
  <c r="BNH13" i="10"/>
  <c r="BNK13" i="10" s="1"/>
  <c r="BNG13" i="10"/>
  <c r="BMT13" i="10"/>
  <c r="BMV13" i="10" s="1"/>
  <c r="BMS13" i="10"/>
  <c r="BMR13" i="10"/>
  <c r="BMU13" i="10" s="1"/>
  <c r="BMQ13" i="10"/>
  <c r="BMC13" i="10"/>
  <c r="BMB13" i="10"/>
  <c r="BMA13" i="10"/>
  <c r="BLM13" i="10"/>
  <c r="BLL13" i="10"/>
  <c r="BLO13" i="10" s="1"/>
  <c r="BLK13" i="10"/>
  <c r="BKW13" i="10"/>
  <c r="BKV13" i="10"/>
  <c r="BKU13" i="10"/>
  <c r="BKG13" i="10"/>
  <c r="BKF13" i="10"/>
  <c r="BKE13" i="10"/>
  <c r="BJQ13" i="10"/>
  <c r="BJP13" i="10"/>
  <c r="BJO13" i="10"/>
  <c r="BJA13" i="10"/>
  <c r="BIZ13" i="10"/>
  <c r="BIY13" i="10"/>
  <c r="BIK13" i="10"/>
  <c r="BIJ13" i="10"/>
  <c r="BII13" i="10"/>
  <c r="BHU13" i="10"/>
  <c r="BHT13" i="10"/>
  <c r="BHW13" i="10" s="1"/>
  <c r="BHS13" i="10"/>
  <c r="BHE13" i="10"/>
  <c r="BHD13" i="10"/>
  <c r="BHC13" i="10"/>
  <c r="BGO13" i="10"/>
  <c r="BGN13" i="10"/>
  <c r="BGM13" i="10"/>
  <c r="BFY13" i="10"/>
  <c r="BFX13" i="10"/>
  <c r="BFW13" i="10"/>
  <c r="BFI13" i="10"/>
  <c r="BFH13" i="10"/>
  <c r="BFK13" i="10" s="1"/>
  <c r="BFG13" i="10"/>
  <c r="BES13" i="10"/>
  <c r="BER13" i="10"/>
  <c r="BEQ13" i="10"/>
  <c r="BEC13" i="10"/>
  <c r="BEB13" i="10"/>
  <c r="BEE13" i="10" s="1"/>
  <c r="BEA13" i="10"/>
  <c r="BDM13" i="10"/>
  <c r="BDL13" i="10"/>
  <c r="BDK13" i="10"/>
  <c r="BCW13" i="10"/>
  <c r="BCV13" i="10"/>
  <c r="BCU13" i="10"/>
  <c r="BCG13" i="10"/>
  <c r="BCF13" i="10"/>
  <c r="BCE13" i="10"/>
  <c r="BBQ13" i="10"/>
  <c r="BBP13" i="10"/>
  <c r="BBS13" i="10" s="1"/>
  <c r="BBO13" i="10"/>
  <c r="BBA13" i="10"/>
  <c r="BAZ13" i="10"/>
  <c r="BBC13" i="10" s="1"/>
  <c r="BAY13" i="10"/>
  <c r="BAK13" i="10"/>
  <c r="BAJ13" i="10"/>
  <c r="BAM13" i="10" s="1"/>
  <c r="BAI13" i="10"/>
  <c r="AZU13" i="10"/>
  <c r="AZT13" i="10"/>
  <c r="AZS13" i="10"/>
  <c r="AZE13" i="10"/>
  <c r="AZD13" i="10"/>
  <c r="AZG13" i="10" s="1"/>
  <c r="AZC13" i="10"/>
  <c r="AYO13" i="10"/>
  <c r="AYN13" i="10"/>
  <c r="AYM13" i="10"/>
  <c r="AXY13" i="10"/>
  <c r="AXX13" i="10"/>
  <c r="AXW13" i="10"/>
  <c r="AXI13" i="10"/>
  <c r="AXH13" i="10"/>
  <c r="AXG13" i="10"/>
  <c r="AWS13" i="10"/>
  <c r="AWR13" i="10"/>
  <c r="AWQ13" i="10"/>
  <c r="AWC13" i="10"/>
  <c r="AWB13" i="10"/>
  <c r="AWA13" i="10"/>
  <c r="AVM13" i="10"/>
  <c r="AVL13" i="10"/>
  <c r="AVO13" i="10" s="1"/>
  <c r="AVK13" i="10"/>
  <c r="AUW13" i="10"/>
  <c r="AUV13" i="10"/>
  <c r="AUU13" i="10"/>
  <c r="AUG13" i="10"/>
  <c r="AUF13" i="10"/>
  <c r="AUE13" i="10"/>
  <c r="ATQ13" i="10"/>
  <c r="ATP13" i="10"/>
  <c r="ATS13" i="10" s="1"/>
  <c r="ATO13" i="10"/>
  <c r="ATA13" i="10"/>
  <c r="ASZ13" i="10"/>
  <c r="ASY13" i="10"/>
  <c r="ASK13" i="10"/>
  <c r="ASJ13" i="10"/>
  <c r="ASI13" i="10"/>
  <c r="ARU13" i="10"/>
  <c r="ART13" i="10"/>
  <c r="ARW13" i="10" s="1"/>
  <c r="ARS13" i="10"/>
  <c r="ARE13" i="10"/>
  <c r="ARD13" i="10"/>
  <c r="ARG13" i="10" s="1"/>
  <c r="ARC13" i="10"/>
  <c r="AQO13" i="10"/>
  <c r="AQN13" i="10"/>
  <c r="AQM13" i="10"/>
  <c r="APY13" i="10"/>
  <c r="APX13" i="10"/>
  <c r="APW13" i="10"/>
  <c r="API13" i="10"/>
  <c r="APH13" i="10"/>
  <c r="APG13" i="10"/>
  <c r="AOS13" i="10"/>
  <c r="AOR13" i="10"/>
  <c r="AOQ13" i="10"/>
  <c r="AOC13" i="10"/>
  <c r="AOB13" i="10"/>
  <c r="AOA13" i="10"/>
  <c r="ANM13" i="10"/>
  <c r="ANL13" i="10"/>
  <c r="ANK13" i="10"/>
  <c r="AMW13" i="10"/>
  <c r="AMV13" i="10"/>
  <c r="AMY13" i="10" s="1"/>
  <c r="AMU13" i="10"/>
  <c r="AMG13" i="10"/>
  <c r="AMF13" i="10"/>
  <c r="AMI13" i="10" s="1"/>
  <c r="AME13" i="10"/>
  <c r="ALQ13" i="10"/>
  <c r="ALP13" i="10"/>
  <c r="ALO13" i="10"/>
  <c r="ALA13" i="10"/>
  <c r="AKZ13" i="10"/>
  <c r="ALC13" i="10" s="1"/>
  <c r="AKY13" i="10"/>
  <c r="AKK13" i="10"/>
  <c r="AKJ13" i="10"/>
  <c r="AKM13" i="10" s="1"/>
  <c r="AKI13" i="10"/>
  <c r="AJU13" i="10"/>
  <c r="AJT13" i="10"/>
  <c r="AJS13" i="10"/>
  <c r="AJE13" i="10"/>
  <c r="AJD13" i="10"/>
  <c r="AJC13" i="10"/>
  <c r="AIO13" i="10"/>
  <c r="AIN13" i="10"/>
  <c r="AIM13" i="10"/>
  <c r="AHY13" i="10"/>
  <c r="AHZ13" i="10" s="1"/>
  <c r="AIB13" i="10" s="1"/>
  <c r="AHX13" i="10"/>
  <c r="AIA13" i="10" s="1"/>
  <c r="AHW13" i="10"/>
  <c r="AHI13" i="10"/>
  <c r="AHH13" i="10"/>
  <c r="AHG13" i="10"/>
  <c r="AGS13" i="10"/>
  <c r="AGR13" i="10"/>
  <c r="AGQ13" i="10"/>
  <c r="AGC13" i="10"/>
  <c r="AGB13" i="10"/>
  <c r="AGA13" i="10"/>
  <c r="AFM13" i="10"/>
  <c r="AFL13" i="10"/>
  <c r="AFK13" i="10"/>
  <c r="AEW13" i="10"/>
  <c r="AEV13" i="10"/>
  <c r="AEU13" i="10"/>
  <c r="AEG13" i="10"/>
  <c r="AEF13" i="10"/>
  <c r="AEE13" i="10"/>
  <c r="ADQ13" i="10"/>
  <c r="ADP13" i="10"/>
  <c r="ADS13" i="10" s="1"/>
  <c r="ADO13" i="10"/>
  <c r="ADA13" i="10"/>
  <c r="ACZ13" i="10"/>
  <c r="ADC13" i="10" s="1"/>
  <c r="ACY13" i="10"/>
  <c r="ACK13" i="10"/>
  <c r="ACJ13" i="10"/>
  <c r="ACI13" i="10"/>
  <c r="ABU13" i="10"/>
  <c r="ABT13" i="10"/>
  <c r="ABS13" i="10"/>
  <c r="ABE13" i="10"/>
  <c r="ABD13" i="10"/>
  <c r="ABG13" i="10" s="1"/>
  <c r="ABC13" i="10"/>
  <c r="AAO13" i="10"/>
  <c r="AAN13" i="10"/>
  <c r="AAQ13" i="10" s="1"/>
  <c r="AAM13" i="10"/>
  <c r="ZY13" i="10"/>
  <c r="ZX13" i="10"/>
  <c r="ZW13" i="10"/>
  <c r="ZI13" i="10"/>
  <c r="ZH13" i="10"/>
  <c r="ZJ13" i="10" s="1"/>
  <c r="ZL13" i="10" s="1"/>
  <c r="ZG13" i="10"/>
  <c r="YS13" i="10"/>
  <c r="YR13" i="10"/>
  <c r="YQ13" i="10"/>
  <c r="YC13" i="10"/>
  <c r="YB13" i="10"/>
  <c r="YA13" i="10"/>
  <c r="XM13" i="10"/>
  <c r="XL13" i="10"/>
  <c r="XK13" i="10"/>
  <c r="WW13" i="10"/>
  <c r="WV13" i="10"/>
  <c r="WU13" i="10"/>
  <c r="WG13" i="10"/>
  <c r="WF13" i="10"/>
  <c r="WE13" i="10"/>
  <c r="VQ13" i="10"/>
  <c r="VP13" i="10"/>
  <c r="VO13" i="10"/>
  <c r="VA13" i="10"/>
  <c r="UZ13" i="10"/>
  <c r="UY13" i="10"/>
  <c r="UK13" i="10"/>
  <c r="UJ13" i="10"/>
  <c r="UI13" i="10"/>
  <c r="TU13" i="10"/>
  <c r="TT13" i="10"/>
  <c r="TS13" i="10"/>
  <c r="TE13" i="10"/>
  <c r="TD13" i="10"/>
  <c r="TG13" i="10" s="1"/>
  <c r="TC13" i="10"/>
  <c r="SO13" i="10"/>
  <c r="SN13" i="10"/>
  <c r="SM13" i="10"/>
  <c r="RY13" i="10"/>
  <c r="RX13" i="10"/>
  <c r="RW13" i="10"/>
  <c r="RI13" i="10"/>
  <c r="RH13" i="10"/>
  <c r="RG13" i="10"/>
  <c r="QU13" i="10"/>
  <c r="QS13" i="10"/>
  <c r="QR13" i="10"/>
  <c r="QQ13" i="10"/>
  <c r="QC13" i="10"/>
  <c r="QB13" i="10"/>
  <c r="QA13" i="10"/>
  <c r="PM13" i="10"/>
  <c r="PL13" i="10"/>
  <c r="PO13" i="10" s="1"/>
  <c r="PK13" i="10"/>
  <c r="OW13" i="10"/>
  <c r="OV13" i="10"/>
  <c r="OU13" i="10"/>
  <c r="OG13" i="10"/>
  <c r="OF13" i="10"/>
  <c r="OE13" i="10"/>
  <c r="NQ13" i="10"/>
  <c r="NP13" i="10"/>
  <c r="NO13" i="10"/>
  <c r="NA13" i="10"/>
  <c r="MZ13" i="10"/>
  <c r="NC13" i="10" s="1"/>
  <c r="MY13" i="10"/>
  <c r="MK13" i="10"/>
  <c r="MJ13" i="10"/>
  <c r="MM13" i="10" s="1"/>
  <c r="MI13" i="10"/>
  <c r="LU13" i="10"/>
  <c r="LT13" i="10"/>
  <c r="LW13" i="10" s="1"/>
  <c r="LS13" i="10"/>
  <c r="LE13" i="10"/>
  <c r="LD13" i="10"/>
  <c r="LC13" i="10"/>
  <c r="KO13" i="10"/>
  <c r="KN13" i="10"/>
  <c r="KM13" i="10"/>
  <c r="JY13" i="10"/>
  <c r="JX13" i="10"/>
  <c r="JW13" i="10"/>
  <c r="JI13" i="10"/>
  <c r="JH13" i="10"/>
  <c r="JG13" i="10"/>
  <c r="IS13" i="10"/>
  <c r="IR13" i="10"/>
  <c r="IQ13" i="10"/>
  <c r="IC13" i="10"/>
  <c r="IB13" i="10"/>
  <c r="IA13" i="10"/>
  <c r="HO13" i="10"/>
  <c r="HM13" i="10"/>
  <c r="HL13" i="10"/>
  <c r="HK13" i="10"/>
  <c r="GW13" i="10"/>
  <c r="GV13" i="10"/>
  <c r="GU13" i="10"/>
  <c r="GG13" i="10"/>
  <c r="GF13" i="10"/>
  <c r="GE13" i="10"/>
  <c r="FQ13" i="10"/>
  <c r="FP13" i="10"/>
  <c r="FO13" i="10"/>
  <c r="FA13" i="10"/>
  <c r="EZ13" i="10"/>
  <c r="EY13" i="10"/>
  <c r="EK13" i="10"/>
  <c r="EJ13" i="10"/>
  <c r="EM13" i="10" s="1"/>
  <c r="EI13" i="10"/>
  <c r="DU13" i="10"/>
  <c r="DT13" i="10"/>
  <c r="DS13" i="10"/>
  <c r="DE13" i="10"/>
  <c r="DD13" i="10"/>
  <c r="DC13" i="10"/>
  <c r="CO13" i="10"/>
  <c r="CN13" i="10"/>
  <c r="CQ13" i="10" s="1"/>
  <c r="CM13" i="10"/>
  <c r="BY13" i="10"/>
  <c r="BX13" i="10"/>
  <c r="BW13" i="10"/>
  <c r="BI13" i="10"/>
  <c r="BH13" i="10"/>
  <c r="BG13" i="10"/>
  <c r="XFA12" i="10"/>
  <c r="XEZ12" i="10"/>
  <c r="XEY12" i="10"/>
  <c r="XEK12" i="10"/>
  <c r="XEJ12" i="10"/>
  <c r="XEI12" i="10"/>
  <c r="XDW12" i="10"/>
  <c r="XDU12" i="10"/>
  <c r="XDT12" i="10"/>
  <c r="XDS12" i="10"/>
  <c r="XDE12" i="10"/>
  <c r="XDD12" i="10"/>
  <c r="XDC12" i="10"/>
  <c r="XCO12" i="10"/>
  <c r="XCN12" i="10"/>
  <c r="XCM12" i="10"/>
  <c r="XBY12" i="10"/>
  <c r="XBX12" i="10"/>
  <c r="XBW12" i="10"/>
  <c r="XBI12" i="10"/>
  <c r="XBH12" i="10"/>
  <c r="XBK12" i="10" s="1"/>
  <c r="XBG12" i="10"/>
  <c r="XAS12" i="10"/>
  <c r="XAR12" i="10"/>
  <c r="XAQ12" i="10"/>
  <c r="XAC12" i="10"/>
  <c r="XAB12" i="10"/>
  <c r="XAA12" i="10"/>
  <c r="WZM12" i="10"/>
  <c r="WZL12" i="10"/>
  <c r="WZK12" i="10"/>
  <c r="WYW12" i="10"/>
  <c r="WYV12" i="10"/>
  <c r="WYU12" i="10"/>
  <c r="WYG12" i="10"/>
  <c r="WYF12" i="10"/>
  <c r="WYE12" i="10"/>
  <c r="WXQ12" i="10"/>
  <c r="WXP12" i="10"/>
  <c r="WXO12" i="10"/>
  <c r="WXA12" i="10"/>
  <c r="WWZ12" i="10"/>
  <c r="WXC12" i="10" s="1"/>
  <c r="WWY12" i="10"/>
  <c r="WWK12" i="10"/>
  <c r="WWJ12" i="10"/>
  <c r="WWI12" i="10"/>
  <c r="WVW12" i="10"/>
  <c r="WVU12" i="10"/>
  <c r="WVV12" i="10" s="1"/>
  <c r="WVX12" i="10" s="1"/>
  <c r="WVT12" i="10"/>
  <c r="WVS12" i="10"/>
  <c r="WVE12" i="10"/>
  <c r="WVD12" i="10"/>
  <c r="WVC12" i="10"/>
  <c r="WUO12" i="10"/>
  <c r="WUN12" i="10"/>
  <c r="WUQ12" i="10" s="1"/>
  <c r="WUM12" i="10"/>
  <c r="WTY12" i="10"/>
  <c r="WTX12" i="10"/>
  <c r="WTW12" i="10"/>
  <c r="WTI12" i="10"/>
  <c r="WTH12" i="10"/>
  <c r="WTK12" i="10" s="1"/>
  <c r="WTG12" i="10"/>
  <c r="WSS12" i="10"/>
  <c r="WSR12" i="10"/>
  <c r="WSQ12" i="10"/>
  <c r="WSE12" i="10"/>
  <c r="WSC12" i="10"/>
  <c r="WSB12" i="10"/>
  <c r="WSA12" i="10"/>
  <c r="WRM12" i="10"/>
  <c r="WRL12" i="10"/>
  <c r="WRK12" i="10"/>
  <c r="WQW12" i="10"/>
  <c r="WQV12" i="10"/>
  <c r="WQY12" i="10" s="1"/>
  <c r="WQU12" i="10"/>
  <c r="WQG12" i="10"/>
  <c r="WQF12" i="10"/>
  <c r="WQE12" i="10"/>
  <c r="WPQ12" i="10"/>
  <c r="WPP12" i="10"/>
  <c r="WPR12" i="10" s="1"/>
  <c r="WPT12" i="10" s="1"/>
  <c r="WPO12" i="10"/>
  <c r="WPA12" i="10"/>
  <c r="WOZ12" i="10"/>
  <c r="WOY12" i="10"/>
  <c r="WOK12" i="10"/>
  <c r="WOJ12" i="10"/>
  <c r="WOI12" i="10"/>
  <c r="WNU12" i="10"/>
  <c r="WNT12" i="10"/>
  <c r="WNS12" i="10"/>
  <c r="WNE12" i="10"/>
  <c r="WND12" i="10"/>
  <c r="WNG12" i="10" s="1"/>
  <c r="WNC12" i="10"/>
  <c r="WMO12" i="10"/>
  <c r="WMN12" i="10"/>
  <c r="WMQ12" i="10" s="1"/>
  <c r="WMM12" i="10"/>
  <c r="WLY12" i="10"/>
  <c r="WLX12" i="10"/>
  <c r="WLW12" i="10"/>
  <c r="WLI12" i="10"/>
  <c r="WLH12" i="10"/>
  <c r="WLG12" i="10"/>
  <c r="WKS12" i="10"/>
  <c r="WKR12" i="10"/>
  <c r="WKQ12" i="10"/>
  <c r="WKC12" i="10"/>
  <c r="WKB12" i="10"/>
  <c r="WKA12" i="10"/>
  <c r="WJM12" i="10"/>
  <c r="WJL12" i="10"/>
  <c r="WJO12" i="10" s="1"/>
  <c r="WJK12" i="10"/>
  <c r="WIW12" i="10"/>
  <c r="WIV12" i="10"/>
  <c r="WIU12" i="10"/>
  <c r="WIG12" i="10"/>
  <c r="WIF12" i="10"/>
  <c r="WIE12" i="10"/>
  <c r="WHQ12" i="10"/>
  <c r="WHP12" i="10"/>
  <c r="WHO12" i="10"/>
  <c r="WHA12" i="10"/>
  <c r="WGZ12" i="10"/>
  <c r="WHC12" i="10" s="1"/>
  <c r="WGY12" i="10"/>
  <c r="WGK12" i="10"/>
  <c r="WGJ12" i="10"/>
  <c r="WGI12" i="10"/>
  <c r="WFU12" i="10"/>
  <c r="WFT12" i="10"/>
  <c r="WFW12" i="10" s="1"/>
  <c r="WFS12" i="10"/>
  <c r="WFE12" i="10"/>
  <c r="WFD12" i="10"/>
  <c r="WFC12" i="10"/>
  <c r="WEO12" i="10"/>
  <c r="WEN12" i="10"/>
  <c r="WEQ12" i="10" s="1"/>
  <c r="WEM12" i="10"/>
  <c r="WDY12" i="10"/>
  <c r="WDX12" i="10"/>
  <c r="WDW12" i="10"/>
  <c r="WDI12" i="10"/>
  <c r="WDH12" i="10"/>
  <c r="WDK12" i="10" s="1"/>
  <c r="WDG12" i="10"/>
  <c r="WCS12" i="10"/>
  <c r="WCT12" i="10" s="1"/>
  <c r="WCV12" i="10" s="1"/>
  <c r="WCR12" i="10"/>
  <c r="WCU12" i="10" s="1"/>
  <c r="WCQ12" i="10"/>
  <c r="WCC12" i="10"/>
  <c r="WCB12" i="10"/>
  <c r="WCE12" i="10" s="1"/>
  <c r="WCA12" i="10"/>
  <c r="WBM12" i="10"/>
  <c r="WBL12" i="10"/>
  <c r="WBK12" i="10"/>
  <c r="WAW12" i="10"/>
  <c r="WAV12" i="10"/>
  <c r="WAY12" i="10" s="1"/>
  <c r="WAU12" i="10"/>
  <c r="WAG12" i="10"/>
  <c r="WAF12" i="10"/>
  <c r="WAE12" i="10"/>
  <c r="VZQ12" i="10"/>
  <c r="VZP12" i="10"/>
  <c r="VZO12" i="10"/>
  <c r="VZA12" i="10"/>
  <c r="VYZ12" i="10"/>
  <c r="VYY12" i="10"/>
  <c r="VYK12" i="10"/>
  <c r="VYJ12" i="10"/>
  <c r="VYL12" i="10" s="1"/>
  <c r="VYN12" i="10" s="1"/>
  <c r="VYI12" i="10"/>
  <c r="VXU12" i="10"/>
  <c r="VXV12" i="10" s="1"/>
  <c r="VXX12" i="10" s="1"/>
  <c r="VXT12" i="10"/>
  <c r="VXW12" i="10" s="1"/>
  <c r="VXS12" i="10"/>
  <c r="VXE12" i="10"/>
  <c r="VXD12" i="10"/>
  <c r="VXC12" i="10"/>
  <c r="VWO12" i="10"/>
  <c r="VWN12" i="10"/>
  <c r="VWM12" i="10"/>
  <c r="VVY12" i="10"/>
  <c r="VVX12" i="10"/>
  <c r="VVW12" i="10"/>
  <c r="VVI12" i="10"/>
  <c r="VVH12" i="10"/>
  <c r="VVK12" i="10" s="1"/>
  <c r="VVG12" i="10"/>
  <c r="VUS12" i="10"/>
  <c r="VUR12" i="10"/>
  <c r="VUQ12" i="10"/>
  <c r="VUC12" i="10"/>
  <c r="VUB12" i="10"/>
  <c r="VUA12" i="10"/>
  <c r="VTM12" i="10"/>
  <c r="VTL12" i="10"/>
  <c r="VTK12" i="10"/>
  <c r="VSW12" i="10"/>
  <c r="VSX12" i="10" s="1"/>
  <c r="VSZ12" i="10" s="1"/>
  <c r="VSV12" i="10"/>
  <c r="VSY12" i="10" s="1"/>
  <c r="VSU12" i="10"/>
  <c r="VSG12" i="10"/>
  <c r="VSF12" i="10"/>
  <c r="VSI12" i="10" s="1"/>
  <c r="VSE12" i="10"/>
  <c r="VRQ12" i="10"/>
  <c r="VRP12" i="10"/>
  <c r="VRO12" i="10"/>
  <c r="VRA12" i="10"/>
  <c r="VQZ12" i="10"/>
  <c r="VQY12" i="10"/>
  <c r="VQK12" i="10"/>
  <c r="VQJ12" i="10"/>
  <c r="VQI12" i="10"/>
  <c r="VPU12" i="10"/>
  <c r="VPT12" i="10"/>
  <c r="VPW12" i="10" s="1"/>
  <c r="VPS12" i="10"/>
  <c r="VPE12" i="10"/>
  <c r="VPD12" i="10"/>
  <c r="VPC12" i="10"/>
  <c r="VOO12" i="10"/>
  <c r="VON12" i="10"/>
  <c r="VOM12" i="10"/>
  <c r="VNY12" i="10"/>
  <c r="VNX12" i="10"/>
  <c r="VNW12" i="10"/>
  <c r="VNI12" i="10"/>
  <c r="VNH12" i="10"/>
  <c r="VNG12" i="10"/>
  <c r="VMS12" i="10"/>
  <c r="VMR12" i="10"/>
  <c r="VMQ12" i="10"/>
  <c r="VMC12" i="10"/>
  <c r="VMB12" i="10"/>
  <c r="VME12" i="10" s="1"/>
  <c r="VMA12" i="10"/>
  <c r="VLM12" i="10"/>
  <c r="VLL12" i="10"/>
  <c r="VLK12" i="10"/>
  <c r="VKW12" i="10"/>
  <c r="VKV12" i="10"/>
  <c r="VKU12" i="10"/>
  <c r="VKG12" i="10"/>
  <c r="VKF12" i="10"/>
  <c r="VKE12" i="10"/>
  <c r="VJQ12" i="10"/>
  <c r="VJP12" i="10"/>
  <c r="VJO12" i="10"/>
  <c r="VJA12" i="10"/>
  <c r="VIZ12" i="10"/>
  <c r="VIY12" i="10"/>
  <c r="VIK12" i="10"/>
  <c r="VIJ12" i="10"/>
  <c r="VII12" i="10"/>
  <c r="VHU12" i="10"/>
  <c r="VHT12" i="10"/>
  <c r="VHS12" i="10"/>
  <c r="VHE12" i="10"/>
  <c r="VHD12" i="10"/>
  <c r="VHC12" i="10"/>
  <c r="VGO12" i="10"/>
  <c r="VGN12" i="10"/>
  <c r="VGM12" i="10"/>
  <c r="VFY12" i="10"/>
  <c r="VFX12" i="10"/>
  <c r="VFW12" i="10"/>
  <c r="VFI12" i="10"/>
  <c r="VFH12" i="10"/>
  <c r="VFG12" i="10"/>
  <c r="VES12" i="10"/>
  <c r="VER12" i="10"/>
  <c r="VEQ12" i="10"/>
  <c r="VEC12" i="10"/>
  <c r="VEB12" i="10"/>
  <c r="VEE12" i="10" s="1"/>
  <c r="VEA12" i="10"/>
  <c r="VDM12" i="10"/>
  <c r="VDL12" i="10"/>
  <c r="VDK12" i="10"/>
  <c r="VCW12" i="10"/>
  <c r="VCV12" i="10"/>
  <c r="VCU12" i="10"/>
  <c r="VCG12" i="10"/>
  <c r="VCF12" i="10"/>
  <c r="VCE12" i="10"/>
  <c r="VBQ12" i="10"/>
  <c r="VBP12" i="10"/>
  <c r="VBO12" i="10"/>
  <c r="VBA12" i="10"/>
  <c r="VAZ12" i="10"/>
  <c r="VAY12" i="10"/>
  <c r="VAK12" i="10"/>
  <c r="VAJ12" i="10"/>
  <c r="VAI12" i="10"/>
  <c r="UZU12" i="10"/>
  <c r="UZT12" i="10"/>
  <c r="UZS12" i="10"/>
  <c r="UZG12" i="10"/>
  <c r="UZE12" i="10"/>
  <c r="UZD12" i="10"/>
  <c r="UZC12" i="10"/>
  <c r="UYO12" i="10"/>
  <c r="UYN12" i="10"/>
  <c r="UYM12" i="10"/>
  <c r="UXY12" i="10"/>
  <c r="UXX12" i="10"/>
  <c r="UXW12" i="10"/>
  <c r="UXI12" i="10"/>
  <c r="UXH12" i="10"/>
  <c r="UXG12" i="10"/>
  <c r="UWS12" i="10"/>
  <c r="UWR12" i="10"/>
  <c r="UWQ12" i="10"/>
  <c r="UWE12" i="10"/>
  <c r="UWC12" i="10"/>
  <c r="UWD12" i="10" s="1"/>
  <c r="UWF12" i="10" s="1"/>
  <c r="UWB12" i="10"/>
  <c r="UWA12" i="10"/>
  <c r="UVM12" i="10"/>
  <c r="UVL12" i="10"/>
  <c r="UVK12" i="10"/>
  <c r="UUW12" i="10"/>
  <c r="UUV12" i="10"/>
  <c r="UUY12" i="10" s="1"/>
  <c r="UUU12" i="10"/>
  <c r="UUG12" i="10"/>
  <c r="UUF12" i="10"/>
  <c r="UUE12" i="10"/>
  <c r="UTQ12" i="10"/>
  <c r="UTP12" i="10"/>
  <c r="UTS12" i="10" s="1"/>
  <c r="UTO12" i="10"/>
  <c r="UTA12" i="10"/>
  <c r="USZ12" i="10"/>
  <c r="USY12" i="10"/>
  <c r="USK12" i="10"/>
  <c r="USJ12" i="10"/>
  <c r="USM12" i="10" s="1"/>
  <c r="USI12" i="10"/>
  <c r="URU12" i="10"/>
  <c r="URT12" i="10"/>
  <c r="URS12" i="10"/>
  <c r="URE12" i="10"/>
  <c r="URD12" i="10"/>
  <c r="URC12" i="10"/>
  <c r="UQO12" i="10"/>
  <c r="UQN12" i="10"/>
  <c r="UQM12" i="10"/>
  <c r="UPY12" i="10"/>
  <c r="UPX12" i="10"/>
  <c r="UPW12" i="10"/>
  <c r="UPI12" i="10"/>
  <c r="UPH12" i="10"/>
  <c r="UPG12" i="10"/>
  <c r="UOU12" i="10"/>
  <c r="UOS12" i="10"/>
  <c r="UOR12" i="10"/>
  <c r="UOT12" i="10" s="1"/>
  <c r="UOV12" i="10" s="1"/>
  <c r="UOQ12" i="10"/>
  <c r="UOC12" i="10"/>
  <c r="UOB12" i="10"/>
  <c r="UOA12" i="10"/>
  <c r="UNM12" i="10"/>
  <c r="UNL12" i="10"/>
  <c r="UNK12" i="10"/>
  <c r="UMW12" i="10"/>
  <c r="UMV12" i="10"/>
  <c r="UMY12" i="10" s="1"/>
  <c r="UMU12" i="10"/>
  <c r="UMG12" i="10"/>
  <c r="UMF12" i="10"/>
  <c r="UMI12" i="10" s="1"/>
  <c r="UME12" i="10"/>
  <c r="ULQ12" i="10"/>
  <c r="ULP12" i="10"/>
  <c r="ULO12" i="10"/>
  <c r="ULA12" i="10"/>
  <c r="UKZ12" i="10"/>
  <c r="UKY12" i="10"/>
  <c r="UKK12" i="10"/>
  <c r="UKJ12" i="10"/>
  <c r="UKM12" i="10" s="1"/>
  <c r="UKI12" i="10"/>
  <c r="UJU12" i="10"/>
  <c r="UJT12" i="10"/>
  <c r="UJS12" i="10"/>
  <c r="UJE12" i="10"/>
  <c r="UJD12" i="10"/>
  <c r="UJC12" i="10"/>
  <c r="UIO12" i="10"/>
  <c r="UIN12" i="10"/>
  <c r="UIM12" i="10"/>
  <c r="UHY12" i="10"/>
  <c r="UHX12" i="10"/>
  <c r="UIA12" i="10" s="1"/>
  <c r="UHW12" i="10"/>
  <c r="UHI12" i="10"/>
  <c r="UHH12" i="10"/>
  <c r="UHK12" i="10" s="1"/>
  <c r="UHG12" i="10"/>
  <c r="UGS12" i="10"/>
  <c r="UGR12" i="10"/>
  <c r="UGQ12" i="10"/>
  <c r="UGC12" i="10"/>
  <c r="UGB12" i="10"/>
  <c r="UGA12" i="10"/>
  <c r="UFM12" i="10"/>
  <c r="UFL12" i="10"/>
  <c r="UFK12" i="10"/>
  <c r="UEW12" i="10"/>
  <c r="UEV12" i="10"/>
  <c r="UEU12" i="10"/>
  <c r="UEG12" i="10"/>
  <c r="UEF12" i="10"/>
  <c r="UEE12" i="10"/>
  <c r="UDQ12" i="10"/>
  <c r="UDP12" i="10"/>
  <c r="UDO12" i="10"/>
  <c r="UDA12" i="10"/>
  <c r="UCZ12" i="10"/>
  <c r="UDC12" i="10" s="1"/>
  <c r="UCY12" i="10"/>
  <c r="UCK12" i="10"/>
  <c r="UCJ12" i="10"/>
  <c r="UCI12" i="10"/>
  <c r="UBU12" i="10"/>
  <c r="UBT12" i="10"/>
  <c r="UBS12" i="10"/>
  <c r="UBE12" i="10"/>
  <c r="UBD12" i="10"/>
  <c r="UBC12" i="10"/>
  <c r="UAO12" i="10"/>
  <c r="UAN12" i="10"/>
  <c r="UAM12" i="10"/>
  <c r="TZY12" i="10"/>
  <c r="TZX12" i="10"/>
  <c r="UAA12" i="10" s="1"/>
  <c r="TZW12" i="10"/>
  <c r="TZI12" i="10"/>
  <c r="TZH12" i="10"/>
  <c r="TZG12" i="10"/>
  <c r="TYS12" i="10"/>
  <c r="TYR12" i="10"/>
  <c r="TYQ12" i="10"/>
  <c r="TYC12" i="10"/>
  <c r="TYB12" i="10"/>
  <c r="TYA12" i="10"/>
  <c r="TXM12" i="10"/>
  <c r="TXL12" i="10"/>
  <c r="TXO12" i="10" s="1"/>
  <c r="TXK12" i="10"/>
  <c r="TWW12" i="10"/>
  <c r="TWV12" i="10"/>
  <c r="TWU12" i="10"/>
  <c r="TWG12" i="10"/>
  <c r="TWF12" i="10"/>
  <c r="TWI12" i="10" s="1"/>
  <c r="TWE12" i="10"/>
  <c r="TVQ12" i="10"/>
  <c r="TVP12" i="10"/>
  <c r="TVO12" i="10"/>
  <c r="TVA12" i="10"/>
  <c r="TUZ12" i="10"/>
  <c r="TVC12" i="10" s="1"/>
  <c r="TUY12" i="10"/>
  <c r="TUK12" i="10"/>
  <c r="TUJ12" i="10"/>
  <c r="TUI12" i="10"/>
  <c r="TTU12" i="10"/>
  <c r="TTT12" i="10"/>
  <c r="TTS12" i="10"/>
  <c r="TTE12" i="10"/>
  <c r="TTD12" i="10"/>
  <c r="TTC12" i="10"/>
  <c r="TSO12" i="10"/>
  <c r="TSN12" i="10"/>
  <c r="TSM12" i="10"/>
  <c r="TRY12" i="10"/>
  <c r="TRX12" i="10"/>
  <c r="TRW12" i="10"/>
  <c r="TRI12" i="10"/>
  <c r="TRH12" i="10"/>
  <c r="TRK12" i="10" s="1"/>
  <c r="TRG12" i="10"/>
  <c r="TQS12" i="10"/>
  <c r="TQR12" i="10"/>
  <c r="TQQ12" i="10"/>
  <c r="TQC12" i="10"/>
  <c r="TQB12" i="10"/>
  <c r="TQA12" i="10"/>
  <c r="TPM12" i="10"/>
  <c r="TPL12" i="10"/>
  <c r="TPK12" i="10"/>
  <c r="TOW12" i="10"/>
  <c r="TOV12" i="10"/>
  <c r="TOU12" i="10"/>
  <c r="TOG12" i="10"/>
  <c r="TOF12" i="10"/>
  <c r="TOE12" i="10"/>
  <c r="TNQ12" i="10"/>
  <c r="TNP12" i="10"/>
  <c r="TNO12" i="10"/>
  <c r="TNA12" i="10"/>
  <c r="TMZ12" i="10"/>
  <c r="TMY12" i="10"/>
  <c r="TMK12" i="10"/>
  <c r="TMJ12" i="10"/>
  <c r="TMM12" i="10" s="1"/>
  <c r="TMI12" i="10"/>
  <c r="TLU12" i="10"/>
  <c r="TLT12" i="10"/>
  <c r="TLS12" i="10"/>
  <c r="TLE12" i="10"/>
  <c r="TLD12" i="10"/>
  <c r="TLC12" i="10"/>
  <c r="TKO12" i="10"/>
  <c r="TKN12" i="10"/>
  <c r="TKM12" i="10"/>
  <c r="TJY12" i="10"/>
  <c r="TJX12" i="10"/>
  <c r="TJW12" i="10"/>
  <c r="TJI12" i="10"/>
  <c r="TJH12" i="10"/>
  <c r="TJK12" i="10" s="1"/>
  <c r="TJG12" i="10"/>
  <c r="TIS12" i="10"/>
  <c r="TIR12" i="10"/>
  <c r="TIQ12" i="10"/>
  <c r="TIC12" i="10"/>
  <c r="TIB12" i="10"/>
  <c r="TIA12" i="10"/>
  <c r="THM12" i="10"/>
  <c r="THL12" i="10"/>
  <c r="THK12" i="10"/>
  <c r="TGW12" i="10"/>
  <c r="TGV12" i="10"/>
  <c r="TGY12" i="10" s="1"/>
  <c r="TGU12" i="10"/>
  <c r="TGG12" i="10"/>
  <c r="TGF12" i="10"/>
  <c r="TGE12" i="10"/>
  <c r="TFQ12" i="10"/>
  <c r="TFP12" i="10"/>
  <c r="TFO12" i="10"/>
  <c r="TFA12" i="10"/>
  <c r="TEZ12" i="10"/>
  <c r="TFC12" i="10" s="1"/>
  <c r="TEY12" i="10"/>
  <c r="TEK12" i="10"/>
  <c r="TEJ12" i="10"/>
  <c r="TEM12" i="10" s="1"/>
  <c r="TEI12" i="10"/>
  <c r="TDU12" i="10"/>
  <c r="TDT12" i="10"/>
  <c r="TDW12" i="10" s="1"/>
  <c r="TDS12" i="10"/>
  <c r="TDE12" i="10"/>
  <c r="TDD12" i="10"/>
  <c r="TDC12" i="10"/>
  <c r="TCO12" i="10"/>
  <c r="TCN12" i="10"/>
  <c r="TCM12" i="10"/>
  <c r="TBY12" i="10"/>
  <c r="TBX12" i="10"/>
  <c r="TCA12" i="10" s="1"/>
  <c r="TBW12" i="10"/>
  <c r="TBI12" i="10"/>
  <c r="TBH12" i="10"/>
  <c r="TBG12" i="10"/>
  <c r="TAS12" i="10"/>
  <c r="TAR12" i="10"/>
  <c r="TAQ12" i="10"/>
  <c r="TAC12" i="10"/>
  <c r="TAB12" i="10"/>
  <c r="TAA12" i="10"/>
  <c r="SZM12" i="10"/>
  <c r="SZL12" i="10"/>
  <c r="SZO12" i="10" s="1"/>
  <c r="SZK12" i="10"/>
  <c r="SYW12" i="10"/>
  <c r="SYV12" i="10"/>
  <c r="SYY12" i="10" s="1"/>
  <c r="SYU12" i="10"/>
  <c r="SYG12" i="10"/>
  <c r="SYF12" i="10"/>
  <c r="SYE12" i="10"/>
  <c r="SXQ12" i="10"/>
  <c r="SXP12" i="10"/>
  <c r="SXO12" i="10"/>
  <c r="SXA12" i="10"/>
  <c r="SWZ12" i="10"/>
  <c r="SWY12" i="10"/>
  <c r="SWK12" i="10"/>
  <c r="SWJ12" i="10"/>
  <c r="SWI12" i="10"/>
  <c r="SVU12" i="10"/>
  <c r="SVT12" i="10"/>
  <c r="SVS12" i="10"/>
  <c r="SVE12" i="10"/>
  <c r="SVD12" i="10"/>
  <c r="SVG12" i="10" s="1"/>
  <c r="SVC12" i="10"/>
  <c r="SUO12" i="10"/>
  <c r="SUN12" i="10"/>
  <c r="SUP12" i="10" s="1"/>
  <c r="SUR12" i="10" s="1"/>
  <c r="SUM12" i="10"/>
  <c r="STY12" i="10"/>
  <c r="STX12" i="10"/>
  <c r="STW12" i="10"/>
  <c r="STI12" i="10"/>
  <c r="STH12" i="10"/>
  <c r="STG12" i="10"/>
  <c r="SSS12" i="10"/>
  <c r="SSR12" i="10"/>
  <c r="SSQ12" i="10"/>
  <c r="SSC12" i="10"/>
  <c r="SSB12" i="10"/>
  <c r="SSA12" i="10"/>
  <c r="SRM12" i="10"/>
  <c r="SRL12" i="10"/>
  <c r="SRK12" i="10"/>
  <c r="SQW12" i="10"/>
  <c r="SQV12" i="10"/>
  <c r="SQU12" i="10"/>
  <c r="SQG12" i="10"/>
  <c r="SQF12" i="10"/>
  <c r="SQE12" i="10"/>
  <c r="SPQ12" i="10"/>
  <c r="SPP12" i="10"/>
  <c r="SPO12" i="10"/>
  <c r="SPC12" i="10"/>
  <c r="SPA12" i="10"/>
  <c r="SOZ12" i="10"/>
  <c r="SPB12" i="10" s="1"/>
  <c r="SPD12" i="10" s="1"/>
  <c r="SOY12" i="10"/>
  <c r="SOK12" i="10"/>
  <c r="SOJ12" i="10"/>
  <c r="SOI12" i="10"/>
  <c r="SNU12" i="10"/>
  <c r="SNT12" i="10"/>
  <c r="SNS12" i="10"/>
  <c r="SNE12" i="10"/>
  <c r="SND12" i="10"/>
  <c r="SNC12" i="10"/>
  <c r="SMO12" i="10"/>
  <c r="SMN12" i="10"/>
  <c r="SMM12" i="10"/>
  <c r="SLY12" i="10"/>
  <c r="SLX12" i="10"/>
  <c r="SLW12" i="10"/>
  <c r="SLI12" i="10"/>
  <c r="SLH12" i="10"/>
  <c r="SLG12" i="10"/>
  <c r="SKT12" i="10"/>
  <c r="SKV12" i="10" s="1"/>
  <c r="SKS12" i="10"/>
  <c r="SKR12" i="10"/>
  <c r="SKU12" i="10" s="1"/>
  <c r="SKQ12" i="10"/>
  <c r="SKC12" i="10"/>
  <c r="SKB12" i="10"/>
  <c r="SKA12" i="10"/>
  <c r="SJM12" i="10"/>
  <c r="SJL12" i="10"/>
  <c r="SJK12" i="10"/>
  <c r="SIW12" i="10"/>
  <c r="SIV12" i="10"/>
  <c r="SIU12" i="10"/>
  <c r="SIG12" i="10"/>
  <c r="SIF12" i="10"/>
  <c r="SII12" i="10" s="1"/>
  <c r="SIE12" i="10"/>
  <c r="SHQ12" i="10"/>
  <c r="SHP12" i="10"/>
  <c r="SHO12" i="10"/>
  <c r="SHA12" i="10"/>
  <c r="SGZ12" i="10"/>
  <c r="SGY12" i="10"/>
  <c r="SGK12" i="10"/>
  <c r="SGJ12" i="10"/>
  <c r="SGI12" i="10"/>
  <c r="SFU12" i="10"/>
  <c r="SFT12" i="10"/>
  <c r="SFW12" i="10" s="1"/>
  <c r="SFS12" i="10"/>
  <c r="SFE12" i="10"/>
  <c r="SFD12" i="10"/>
  <c r="SFC12" i="10"/>
  <c r="SEO12" i="10"/>
  <c r="SEN12" i="10"/>
  <c r="SEM12" i="10"/>
  <c r="SDY12" i="10"/>
  <c r="SDX12" i="10"/>
  <c r="SDW12" i="10"/>
  <c r="SDK12" i="10"/>
  <c r="SDI12" i="10"/>
  <c r="SDH12" i="10"/>
  <c r="SDG12" i="10"/>
  <c r="SCS12" i="10"/>
  <c r="SCR12" i="10"/>
  <c r="SCQ12" i="10"/>
  <c r="SCC12" i="10"/>
  <c r="SCB12" i="10"/>
  <c r="SCA12" i="10"/>
  <c r="SBM12" i="10"/>
  <c r="SBL12" i="10"/>
  <c r="SBK12" i="10"/>
  <c r="SAW12" i="10"/>
  <c r="SAV12" i="10"/>
  <c r="SAY12" i="10" s="1"/>
  <c r="SAU12" i="10"/>
  <c r="SAG12" i="10"/>
  <c r="SAF12" i="10"/>
  <c r="SAI12" i="10" s="1"/>
  <c r="SAE12" i="10"/>
  <c r="RZQ12" i="10"/>
  <c r="RZP12" i="10"/>
  <c r="RZO12" i="10"/>
  <c r="RZA12" i="10"/>
  <c r="RYZ12" i="10"/>
  <c r="RZC12" i="10" s="1"/>
  <c r="RYY12" i="10"/>
  <c r="RYK12" i="10"/>
  <c r="RYJ12" i="10"/>
  <c r="RYI12" i="10"/>
  <c r="RXU12" i="10"/>
  <c r="RXT12" i="10"/>
  <c r="RXW12" i="10" s="1"/>
  <c r="RXS12" i="10"/>
  <c r="RXE12" i="10"/>
  <c r="RXD12" i="10"/>
  <c r="RXC12" i="10"/>
  <c r="RWO12" i="10"/>
  <c r="RWN12" i="10"/>
  <c r="RWQ12" i="10" s="1"/>
  <c r="RWM12" i="10"/>
  <c r="RVY12" i="10"/>
  <c r="RVX12" i="10"/>
  <c r="RWA12" i="10" s="1"/>
  <c r="RVW12" i="10"/>
  <c r="RVI12" i="10"/>
  <c r="RVH12" i="10"/>
  <c r="RVG12" i="10"/>
  <c r="RUS12" i="10"/>
  <c r="RUR12" i="10"/>
  <c r="RUQ12" i="10"/>
  <c r="RUC12" i="10"/>
  <c r="RUB12" i="10"/>
  <c r="RUE12" i="10" s="1"/>
  <c r="RUA12" i="10"/>
  <c r="RTM12" i="10"/>
  <c r="RTL12" i="10"/>
  <c r="RTK12" i="10"/>
  <c r="RSW12" i="10"/>
  <c r="RSV12" i="10"/>
  <c r="RSX12" i="10" s="1"/>
  <c r="RSZ12" i="10" s="1"/>
  <c r="RSU12" i="10"/>
  <c r="RSG12" i="10"/>
  <c r="RSF12" i="10"/>
  <c r="RSE12" i="10"/>
  <c r="RRQ12" i="10"/>
  <c r="RRP12" i="10"/>
  <c r="RRO12" i="10"/>
  <c r="RRC12" i="10"/>
  <c r="RRA12" i="10"/>
  <c r="RRB12" i="10" s="1"/>
  <c r="RRD12" i="10" s="1"/>
  <c r="RQZ12" i="10"/>
  <c r="RQY12" i="10"/>
  <c r="RQK12" i="10"/>
  <c r="RQJ12" i="10"/>
  <c r="RQI12" i="10"/>
  <c r="RPU12" i="10"/>
  <c r="RPT12" i="10"/>
  <c r="RPS12" i="10"/>
  <c r="RPE12" i="10"/>
  <c r="RPD12" i="10"/>
  <c r="RPC12" i="10"/>
  <c r="ROO12" i="10"/>
  <c r="RON12" i="10"/>
  <c r="ROQ12" i="10" s="1"/>
  <c r="ROM12" i="10"/>
  <c r="RNY12" i="10"/>
  <c r="RNX12" i="10"/>
  <c r="RNW12" i="10"/>
  <c r="RNI12" i="10"/>
  <c r="RNH12" i="10"/>
  <c r="RNG12" i="10"/>
  <c r="RMS12" i="10"/>
  <c r="RMR12" i="10"/>
  <c r="RMQ12" i="10"/>
  <c r="RME12" i="10"/>
  <c r="RMC12" i="10"/>
  <c r="RMB12" i="10"/>
  <c r="RMA12" i="10"/>
  <c r="RLM12" i="10"/>
  <c r="RLL12" i="10"/>
  <c r="RLO12" i="10" s="1"/>
  <c r="RLK12" i="10"/>
  <c r="RKW12" i="10"/>
  <c r="RKV12" i="10"/>
  <c r="RKU12" i="10"/>
  <c r="RKG12" i="10"/>
  <c r="RKF12" i="10"/>
  <c r="RKI12" i="10" s="1"/>
  <c r="RKE12" i="10"/>
  <c r="RJQ12" i="10"/>
  <c r="RJP12" i="10"/>
  <c r="RJO12" i="10"/>
  <c r="RJA12" i="10"/>
  <c r="RIZ12" i="10"/>
  <c r="RIY12" i="10"/>
  <c r="RIK12" i="10"/>
  <c r="RIJ12" i="10"/>
  <c r="RII12" i="10"/>
  <c r="RHU12" i="10"/>
  <c r="RHT12" i="10"/>
  <c r="RHS12" i="10"/>
  <c r="RHE12" i="10"/>
  <c r="RHD12" i="10"/>
  <c r="RHC12" i="10"/>
  <c r="RGO12" i="10"/>
  <c r="RGN12" i="10"/>
  <c r="RGQ12" i="10" s="1"/>
  <c r="RGM12" i="10"/>
  <c r="RFY12" i="10"/>
  <c r="RFX12" i="10"/>
  <c r="RFW12" i="10"/>
  <c r="RFI12" i="10"/>
  <c r="RFH12" i="10"/>
  <c r="RFK12" i="10" s="1"/>
  <c r="RFG12" i="10"/>
  <c r="RES12" i="10"/>
  <c r="RER12" i="10"/>
  <c r="REQ12" i="10"/>
  <c r="REC12" i="10"/>
  <c r="REB12" i="10"/>
  <c r="REE12" i="10" s="1"/>
  <c r="REA12" i="10"/>
  <c r="RDM12" i="10"/>
  <c r="RDL12" i="10"/>
  <c r="RDK12" i="10"/>
  <c r="RCW12" i="10"/>
  <c r="RCV12" i="10"/>
  <c r="RCY12" i="10" s="1"/>
  <c r="RCU12" i="10"/>
  <c r="RCG12" i="10"/>
  <c r="RCF12" i="10"/>
  <c r="RCI12" i="10" s="1"/>
  <c r="RCE12" i="10"/>
  <c r="RBQ12" i="10"/>
  <c r="RBP12" i="10"/>
  <c r="RBS12" i="10" s="1"/>
  <c r="RBO12" i="10"/>
  <c r="RBA12" i="10"/>
  <c r="RAZ12" i="10"/>
  <c r="RAY12" i="10"/>
  <c r="RAK12" i="10"/>
  <c r="RAJ12" i="10"/>
  <c r="RAM12" i="10" s="1"/>
  <c r="RAI12" i="10"/>
  <c r="QZW12" i="10"/>
  <c r="QZU12" i="10"/>
  <c r="QZT12" i="10"/>
  <c r="QZV12" i="10" s="1"/>
  <c r="QZX12" i="10" s="1"/>
  <c r="QZS12" i="10"/>
  <c r="QZE12" i="10"/>
  <c r="QZD12" i="10"/>
  <c r="QZC12" i="10"/>
  <c r="QYO12" i="10"/>
  <c r="QYN12" i="10"/>
  <c r="QYQ12" i="10" s="1"/>
  <c r="QYM12" i="10"/>
  <c r="QXY12" i="10"/>
  <c r="QXX12" i="10"/>
  <c r="QXW12" i="10"/>
  <c r="QXI12" i="10"/>
  <c r="QXH12" i="10"/>
  <c r="QXG12" i="10"/>
  <c r="QWS12" i="10"/>
  <c r="QWR12" i="10"/>
  <c r="QWU12" i="10" s="1"/>
  <c r="QWQ12" i="10"/>
  <c r="QWC12" i="10"/>
  <c r="QWB12" i="10"/>
  <c r="QWE12" i="10" s="1"/>
  <c r="QWA12" i="10"/>
  <c r="QVO12" i="10"/>
  <c r="QVM12" i="10"/>
  <c r="QVL12" i="10"/>
  <c r="QVK12" i="10"/>
  <c r="QUW12" i="10"/>
  <c r="QUV12" i="10"/>
  <c r="QUY12" i="10" s="1"/>
  <c r="QUU12" i="10"/>
  <c r="QUG12" i="10"/>
  <c r="QUF12" i="10"/>
  <c r="QUE12" i="10"/>
  <c r="QTQ12" i="10"/>
  <c r="QTR12" i="10" s="1"/>
  <c r="QTT12" i="10" s="1"/>
  <c r="QTP12" i="10"/>
  <c r="QTS12" i="10" s="1"/>
  <c r="QTO12" i="10"/>
  <c r="QTA12" i="10"/>
  <c r="QSZ12" i="10"/>
  <c r="QSY12" i="10"/>
  <c r="QSN12" i="10"/>
  <c r="QSK12" i="10"/>
  <c r="QSL12" i="10" s="1"/>
  <c r="QSJ12" i="10"/>
  <c r="QSM12" i="10" s="1"/>
  <c r="QSI12" i="10"/>
  <c r="QRU12" i="10"/>
  <c r="QRT12" i="10"/>
  <c r="QRS12" i="10"/>
  <c r="QRE12" i="10"/>
  <c r="QRD12" i="10"/>
  <c r="QRC12" i="10"/>
  <c r="QQO12" i="10"/>
  <c r="QQN12" i="10"/>
  <c r="QQM12" i="10"/>
  <c r="QPY12" i="10"/>
  <c r="QPX12" i="10"/>
  <c r="QPW12" i="10"/>
  <c r="QPI12" i="10"/>
  <c r="QPH12" i="10"/>
  <c r="QPK12" i="10" s="1"/>
  <c r="QPG12" i="10"/>
  <c r="QOT12" i="10"/>
  <c r="QOV12" i="10" s="1"/>
  <c r="QOS12" i="10"/>
  <c r="QOR12" i="10"/>
  <c r="QOU12" i="10" s="1"/>
  <c r="QOQ12" i="10"/>
  <c r="QOC12" i="10"/>
  <c r="QOB12" i="10"/>
  <c r="QOA12" i="10"/>
  <c r="QNM12" i="10"/>
  <c r="QNL12" i="10"/>
  <c r="QNO12" i="10" s="1"/>
  <c r="QNK12" i="10"/>
  <c r="QMW12" i="10"/>
  <c r="QMV12" i="10"/>
  <c r="QMU12" i="10"/>
  <c r="QMG12" i="10"/>
  <c r="QMF12" i="10"/>
  <c r="QME12" i="10"/>
  <c r="QLQ12" i="10"/>
  <c r="QLP12" i="10"/>
  <c r="QLO12" i="10"/>
  <c r="QLA12" i="10"/>
  <c r="QKZ12" i="10"/>
  <c r="QKY12" i="10"/>
  <c r="QKK12" i="10"/>
  <c r="QKJ12" i="10"/>
  <c r="QKM12" i="10" s="1"/>
  <c r="QKI12" i="10"/>
  <c r="QJU12" i="10"/>
  <c r="QJT12" i="10"/>
  <c r="QJS12" i="10"/>
  <c r="QJE12" i="10"/>
  <c r="QJD12" i="10"/>
  <c r="QJC12" i="10"/>
  <c r="QIO12" i="10"/>
  <c r="QIN12" i="10"/>
  <c r="QIQ12" i="10" s="1"/>
  <c r="QIM12" i="10"/>
  <c r="QHY12" i="10"/>
  <c r="QHX12" i="10"/>
  <c r="QHW12" i="10"/>
  <c r="QHI12" i="10"/>
  <c r="QHH12" i="10"/>
  <c r="QHK12" i="10" s="1"/>
  <c r="QHG12" i="10"/>
  <c r="QGS12" i="10"/>
  <c r="QGR12" i="10"/>
  <c r="QGQ12" i="10"/>
  <c r="QGE12" i="10"/>
  <c r="QGC12" i="10"/>
  <c r="QGB12" i="10"/>
  <c r="QGA12" i="10"/>
  <c r="QFO12" i="10"/>
  <c r="QFM12" i="10"/>
  <c r="QFL12" i="10"/>
  <c r="QFK12" i="10"/>
  <c r="QEW12" i="10"/>
  <c r="QEV12" i="10"/>
  <c r="QEU12" i="10"/>
  <c r="QEG12" i="10"/>
  <c r="QEF12" i="10"/>
  <c r="QEE12" i="10"/>
  <c r="QDQ12" i="10"/>
  <c r="QDP12" i="10"/>
  <c r="QDO12" i="10"/>
  <c r="QDA12" i="10"/>
  <c r="QCZ12" i="10"/>
  <c r="QDC12" i="10" s="1"/>
  <c r="QCY12" i="10"/>
  <c r="QCK12" i="10"/>
  <c r="QCJ12" i="10"/>
  <c r="QCM12" i="10" s="1"/>
  <c r="QCI12" i="10"/>
  <c r="QBU12" i="10"/>
  <c r="QBT12" i="10"/>
  <c r="QBS12" i="10"/>
  <c r="QBE12" i="10"/>
  <c r="QBD12" i="10"/>
  <c r="QBG12" i="10" s="1"/>
  <c r="QBC12" i="10"/>
  <c r="QAO12" i="10"/>
  <c r="QAN12" i="10"/>
  <c r="QAM12" i="10"/>
  <c r="PZY12" i="10"/>
  <c r="PZX12" i="10"/>
  <c r="QAA12" i="10" s="1"/>
  <c r="PZW12" i="10"/>
  <c r="PZI12" i="10"/>
  <c r="PZH12" i="10"/>
  <c r="PZG12" i="10"/>
  <c r="PYS12" i="10"/>
  <c r="PYR12" i="10"/>
  <c r="PYU12" i="10" s="1"/>
  <c r="PYQ12" i="10"/>
  <c r="PYC12" i="10"/>
  <c r="PYB12" i="10"/>
  <c r="PYA12" i="10"/>
  <c r="PXM12" i="10"/>
  <c r="PXL12" i="10"/>
  <c r="PXK12" i="10"/>
  <c r="PWW12" i="10"/>
  <c r="PWV12" i="10"/>
  <c r="PWY12" i="10" s="1"/>
  <c r="PWU12" i="10"/>
  <c r="PWG12" i="10"/>
  <c r="PWF12" i="10"/>
  <c r="PWI12" i="10" s="1"/>
  <c r="PWE12" i="10"/>
  <c r="PVQ12" i="10"/>
  <c r="PVP12" i="10"/>
  <c r="PVS12" i="10" s="1"/>
  <c r="PVO12" i="10"/>
  <c r="PVA12" i="10"/>
  <c r="PUZ12" i="10"/>
  <c r="PUY12" i="10"/>
  <c r="PUK12" i="10"/>
  <c r="PUJ12" i="10"/>
  <c r="PUI12" i="10"/>
  <c r="PTU12" i="10"/>
  <c r="PTT12" i="10"/>
  <c r="PTW12" i="10" s="1"/>
  <c r="PTS12" i="10"/>
  <c r="PTE12" i="10"/>
  <c r="PTD12" i="10"/>
  <c r="PTG12" i="10" s="1"/>
  <c r="PTC12" i="10"/>
  <c r="PSO12" i="10"/>
  <c r="PSN12" i="10"/>
  <c r="PSM12" i="10"/>
  <c r="PRY12" i="10"/>
  <c r="PRX12" i="10"/>
  <c r="PRW12" i="10"/>
  <c r="PRI12" i="10"/>
  <c r="PRH12" i="10"/>
  <c r="PRG12" i="10"/>
  <c r="PQS12" i="10"/>
  <c r="PQR12" i="10"/>
  <c r="PQU12" i="10" s="1"/>
  <c r="PQQ12" i="10"/>
  <c r="PQC12" i="10"/>
  <c r="PQB12" i="10"/>
  <c r="PQA12" i="10"/>
  <c r="PPM12" i="10"/>
  <c r="PPL12" i="10"/>
  <c r="PPO12" i="10" s="1"/>
  <c r="PPK12" i="10"/>
  <c r="POW12" i="10"/>
  <c r="POV12" i="10"/>
  <c r="POY12" i="10" s="1"/>
  <c r="POU12" i="10"/>
  <c r="POG12" i="10"/>
  <c r="POF12" i="10"/>
  <c r="POE12" i="10"/>
  <c r="PNQ12" i="10"/>
  <c r="PNP12" i="10"/>
  <c r="PNO12" i="10"/>
  <c r="PNC12" i="10"/>
  <c r="PNA12" i="10"/>
  <c r="PMZ12" i="10"/>
  <c r="PMY12" i="10"/>
  <c r="PMK12" i="10"/>
  <c r="PMJ12" i="10"/>
  <c r="PMM12" i="10" s="1"/>
  <c r="PMI12" i="10"/>
  <c r="PLU12" i="10"/>
  <c r="PLT12" i="10"/>
  <c r="PLS12" i="10"/>
  <c r="PLE12" i="10"/>
  <c r="PLD12" i="10"/>
  <c r="PLG12" i="10" s="1"/>
  <c r="PLC12" i="10"/>
  <c r="PKO12" i="10"/>
  <c r="PKN12" i="10"/>
  <c r="PKM12" i="10"/>
  <c r="PKA12" i="10"/>
  <c r="PJY12" i="10"/>
  <c r="PJX12" i="10"/>
  <c r="PJW12" i="10"/>
  <c r="PJI12" i="10"/>
  <c r="PJH12" i="10"/>
  <c r="PJK12" i="10" s="1"/>
  <c r="PJG12" i="10"/>
  <c r="PIS12" i="10"/>
  <c r="PIR12" i="10"/>
  <c r="PIU12" i="10" s="1"/>
  <c r="PIQ12" i="10"/>
  <c r="PIC12" i="10"/>
  <c r="PIB12" i="10"/>
  <c r="PIA12" i="10"/>
  <c r="PHM12" i="10"/>
  <c r="PHL12" i="10"/>
  <c r="PHO12" i="10" s="1"/>
  <c r="PHK12" i="10"/>
  <c r="PGW12" i="10"/>
  <c r="PGV12" i="10"/>
  <c r="PGU12" i="10"/>
  <c r="PGG12" i="10"/>
  <c r="PGF12" i="10"/>
  <c r="PGI12" i="10" s="1"/>
  <c r="PGE12" i="10"/>
  <c r="PFQ12" i="10"/>
  <c r="PFP12" i="10"/>
  <c r="PFO12" i="10"/>
  <c r="PFA12" i="10"/>
  <c r="PEZ12" i="10"/>
  <c r="PFC12" i="10" s="1"/>
  <c r="PEY12" i="10"/>
  <c r="PEK12" i="10"/>
  <c r="PEJ12" i="10"/>
  <c r="PEI12" i="10"/>
  <c r="PDU12" i="10"/>
  <c r="PDT12" i="10"/>
  <c r="PDS12" i="10"/>
  <c r="PDE12" i="10"/>
  <c r="PDD12" i="10"/>
  <c r="PDC12" i="10"/>
  <c r="PCO12" i="10"/>
  <c r="PCN12" i="10"/>
  <c r="PCM12" i="10"/>
  <c r="PBY12" i="10"/>
  <c r="PBX12" i="10"/>
  <c r="PCA12" i="10" s="1"/>
  <c r="PBW12" i="10"/>
  <c r="PBI12" i="10"/>
  <c r="PBH12" i="10"/>
  <c r="PBK12" i="10" s="1"/>
  <c r="PBG12" i="10"/>
  <c r="PAS12" i="10"/>
  <c r="PAR12" i="10"/>
  <c r="PAQ12" i="10"/>
  <c r="PAC12" i="10"/>
  <c r="PAB12" i="10"/>
  <c r="PAE12" i="10" s="1"/>
  <c r="PAA12" i="10"/>
  <c r="OZM12" i="10"/>
  <c r="OZL12" i="10"/>
  <c r="OZK12" i="10"/>
  <c r="OYW12" i="10"/>
  <c r="OYV12" i="10"/>
  <c r="OYU12" i="10"/>
  <c r="OYG12" i="10"/>
  <c r="OYF12" i="10"/>
  <c r="OYE12" i="10"/>
  <c r="OXQ12" i="10"/>
  <c r="OXP12" i="10"/>
  <c r="OXO12" i="10"/>
  <c r="OXA12" i="10"/>
  <c r="OWZ12" i="10"/>
  <c r="OWY12" i="10"/>
  <c r="OWK12" i="10"/>
  <c r="OWJ12" i="10"/>
  <c r="OWI12" i="10"/>
  <c r="OVU12" i="10"/>
  <c r="OVT12" i="10"/>
  <c r="OVS12" i="10"/>
  <c r="OVG12" i="10"/>
  <c r="OVE12" i="10"/>
  <c r="OVF12" i="10" s="1"/>
  <c r="OVH12" i="10" s="1"/>
  <c r="OVD12" i="10"/>
  <c r="OVC12" i="10"/>
  <c r="OUO12" i="10"/>
  <c r="OUN12" i="10"/>
  <c r="OUM12" i="10"/>
  <c r="OTY12" i="10"/>
  <c r="OTX12" i="10"/>
  <c r="OTW12" i="10"/>
  <c r="OTI12" i="10"/>
  <c r="OTH12" i="10"/>
  <c r="OTG12" i="10"/>
  <c r="OSS12" i="10"/>
  <c r="OSR12" i="10"/>
  <c r="OSQ12" i="10"/>
  <c r="OSC12" i="10"/>
  <c r="OSB12" i="10"/>
  <c r="OSE12" i="10" s="1"/>
  <c r="OSA12" i="10"/>
  <c r="ORM12" i="10"/>
  <c r="ORL12" i="10"/>
  <c r="ORO12" i="10" s="1"/>
  <c r="ORK12" i="10"/>
  <c r="OQW12" i="10"/>
  <c r="OQV12" i="10"/>
  <c r="OQU12" i="10"/>
  <c r="OQG12" i="10"/>
  <c r="OQF12" i="10"/>
  <c r="OQE12" i="10"/>
  <c r="OPQ12" i="10"/>
  <c r="OPP12" i="10"/>
  <c r="OPS12" i="10" s="1"/>
  <c r="OPO12" i="10"/>
  <c r="OPA12" i="10"/>
  <c r="OOZ12" i="10"/>
  <c r="OPC12" i="10" s="1"/>
  <c r="OOY12" i="10"/>
  <c r="OOK12" i="10"/>
  <c r="OOJ12" i="10"/>
  <c r="OOI12" i="10"/>
  <c r="ONU12" i="10"/>
  <c r="ONT12" i="10"/>
  <c r="ONW12" i="10" s="1"/>
  <c r="ONS12" i="10"/>
  <c r="ONE12" i="10"/>
  <c r="OND12" i="10"/>
  <c r="ONC12" i="10"/>
  <c r="OMO12" i="10"/>
  <c r="OMN12" i="10"/>
  <c r="OMQ12" i="10" s="1"/>
  <c r="OMM12" i="10"/>
  <c r="OLY12" i="10"/>
  <c r="OLX12" i="10"/>
  <c r="OLW12" i="10"/>
  <c r="OLK12" i="10"/>
  <c r="OLI12" i="10"/>
  <c r="OLH12" i="10"/>
  <c r="OLG12" i="10"/>
  <c r="OKS12" i="10"/>
  <c r="OKR12" i="10"/>
  <c r="OKU12" i="10" s="1"/>
  <c r="OKQ12" i="10"/>
  <c r="OKC12" i="10"/>
  <c r="OKB12" i="10"/>
  <c r="OKA12" i="10"/>
  <c r="OJM12" i="10"/>
  <c r="OJL12" i="10"/>
  <c r="OJK12" i="10"/>
  <c r="OIW12" i="10"/>
  <c r="OIV12" i="10"/>
  <c r="OIU12" i="10"/>
  <c r="OIG12" i="10"/>
  <c r="OIF12" i="10"/>
  <c r="OII12" i="10" s="1"/>
  <c r="OIE12" i="10"/>
  <c r="OHQ12" i="10"/>
  <c r="OHP12" i="10"/>
  <c r="OHO12" i="10"/>
  <c r="OHA12" i="10"/>
  <c r="OGZ12" i="10"/>
  <c r="OGY12" i="10"/>
  <c r="OGK12" i="10"/>
  <c r="OGJ12" i="10"/>
  <c r="OGM12" i="10" s="1"/>
  <c r="OGI12" i="10"/>
  <c r="OFU12" i="10"/>
  <c r="OFT12" i="10"/>
  <c r="OFS12" i="10"/>
  <c r="OFE12" i="10"/>
  <c r="OFF12" i="10" s="1"/>
  <c r="OFH12" i="10" s="1"/>
  <c r="OFD12" i="10"/>
  <c r="OFG12" i="10" s="1"/>
  <c r="OFC12" i="10"/>
  <c r="OEO12" i="10"/>
  <c r="OEN12" i="10"/>
  <c r="OEM12" i="10"/>
  <c r="OEB12" i="10"/>
  <c r="OEA12" i="10"/>
  <c r="ODZ12" i="10"/>
  <c r="ODY12" i="10"/>
  <c r="ODX12" i="10"/>
  <c r="ODW12" i="10"/>
  <c r="ODI12" i="10"/>
  <c r="ODH12" i="10"/>
  <c r="ODK12" i="10" s="1"/>
  <c r="ODG12" i="10"/>
  <c r="OCS12" i="10"/>
  <c r="OCR12" i="10"/>
  <c r="OCQ12" i="10"/>
  <c r="OCC12" i="10"/>
  <c r="OCB12" i="10"/>
  <c r="OCA12" i="10"/>
  <c r="OBO12" i="10"/>
  <c r="OBM12" i="10"/>
  <c r="OBL12" i="10"/>
  <c r="OBK12" i="10"/>
  <c r="OAW12" i="10"/>
  <c r="OAV12" i="10"/>
  <c r="OAU12" i="10"/>
  <c r="OAG12" i="10"/>
  <c r="OAF12" i="10"/>
  <c r="OAE12" i="10"/>
  <c r="NZQ12" i="10"/>
  <c r="NZP12" i="10"/>
  <c r="NZO12" i="10"/>
  <c r="NZA12" i="10"/>
  <c r="NYZ12" i="10"/>
  <c r="NYY12" i="10"/>
  <c r="NYM12" i="10"/>
  <c r="NYL12" i="10"/>
  <c r="NYN12" i="10" s="1"/>
  <c r="NYK12" i="10"/>
  <c r="NYJ12" i="10"/>
  <c r="NYI12" i="10"/>
  <c r="NXU12" i="10"/>
  <c r="NXT12" i="10"/>
  <c r="NXS12" i="10"/>
  <c r="NXE12" i="10"/>
  <c r="NXD12" i="10"/>
  <c r="NXC12" i="10"/>
  <c r="NWO12" i="10"/>
  <c r="NWN12" i="10"/>
  <c r="NWM12" i="10"/>
  <c r="NVY12" i="10"/>
  <c r="NVX12" i="10"/>
  <c r="NWA12" i="10" s="1"/>
  <c r="NVW12" i="10"/>
  <c r="NVI12" i="10"/>
  <c r="NVH12" i="10"/>
  <c r="NVK12" i="10" s="1"/>
  <c r="NVG12" i="10"/>
  <c r="NUS12" i="10"/>
  <c r="NUR12" i="10"/>
  <c r="NUQ12" i="10"/>
  <c r="NUC12" i="10"/>
  <c r="NUB12" i="10"/>
  <c r="NUE12" i="10" s="1"/>
  <c r="NUA12" i="10"/>
  <c r="NTM12" i="10"/>
  <c r="NTL12" i="10"/>
  <c r="NTK12" i="10"/>
  <c r="NSW12" i="10"/>
  <c r="NSV12" i="10"/>
  <c r="NSY12" i="10" s="1"/>
  <c r="NSU12" i="10"/>
  <c r="NSG12" i="10"/>
  <c r="NSF12" i="10"/>
  <c r="NSE12" i="10"/>
  <c r="NRQ12" i="10"/>
  <c r="NRP12" i="10"/>
  <c r="NRS12" i="10" s="1"/>
  <c r="NRO12" i="10"/>
  <c r="NRA12" i="10"/>
  <c r="NQZ12" i="10"/>
  <c r="NRC12" i="10" s="1"/>
  <c r="NQY12" i="10"/>
  <c r="NQK12" i="10"/>
  <c r="NQJ12" i="10"/>
  <c r="NQI12" i="10"/>
  <c r="NPU12" i="10"/>
  <c r="NPT12" i="10"/>
  <c r="NPW12" i="10" s="1"/>
  <c r="NPS12" i="10"/>
  <c r="NPE12" i="10"/>
  <c r="NPD12" i="10"/>
  <c r="NPC12" i="10"/>
  <c r="NOO12" i="10"/>
  <c r="NON12" i="10"/>
  <c r="NOQ12" i="10" s="1"/>
  <c r="NOM12" i="10"/>
  <c r="NNY12" i="10"/>
  <c r="NNX12" i="10"/>
  <c r="NNW12" i="10"/>
  <c r="NNI12" i="10"/>
  <c r="NNH12" i="10"/>
  <c r="NNG12" i="10"/>
  <c r="NMS12" i="10"/>
  <c r="NMR12" i="10"/>
  <c r="NMU12" i="10" s="1"/>
  <c r="NMQ12" i="10"/>
  <c r="NMC12" i="10"/>
  <c r="NMB12" i="10"/>
  <c r="NME12" i="10" s="1"/>
  <c r="NMA12" i="10"/>
  <c r="NLM12" i="10"/>
  <c r="NLL12" i="10"/>
  <c r="NLK12" i="10"/>
  <c r="NKW12" i="10"/>
  <c r="NKV12" i="10"/>
  <c r="NKU12" i="10"/>
  <c r="NKG12" i="10"/>
  <c r="NKF12" i="10"/>
  <c r="NKE12" i="10"/>
  <c r="NJQ12" i="10"/>
  <c r="NJP12" i="10"/>
  <c r="NJS12" i="10" s="1"/>
  <c r="NJO12" i="10"/>
  <c r="NJA12" i="10"/>
  <c r="NIZ12" i="10"/>
  <c r="NIY12" i="10"/>
  <c r="NIK12" i="10"/>
  <c r="NIJ12" i="10"/>
  <c r="NII12" i="10"/>
  <c r="NHU12" i="10"/>
  <c r="NHT12" i="10"/>
  <c r="NHW12" i="10" s="1"/>
  <c r="NHS12" i="10"/>
  <c r="NHE12" i="10"/>
  <c r="NHD12" i="10"/>
  <c r="NHC12" i="10"/>
  <c r="NGO12" i="10"/>
  <c r="NGN12" i="10"/>
  <c r="NGM12" i="10"/>
  <c r="NFY12" i="10"/>
  <c r="NFX12" i="10"/>
  <c r="NGA12" i="10" s="1"/>
  <c r="NFW12" i="10"/>
  <c r="NFK12" i="10"/>
  <c r="NFI12" i="10"/>
  <c r="NFH12" i="10"/>
  <c r="NFG12" i="10"/>
  <c r="NES12" i="10"/>
  <c r="NER12" i="10"/>
  <c r="NEQ12" i="10"/>
  <c r="NEC12" i="10"/>
  <c r="NEB12" i="10"/>
  <c r="NEE12" i="10" s="1"/>
  <c r="NEA12" i="10"/>
  <c r="NDM12" i="10"/>
  <c r="NDL12" i="10"/>
  <c r="NDK12" i="10"/>
  <c r="NCW12" i="10"/>
  <c r="NCV12" i="10"/>
  <c r="NCY12" i="10" s="1"/>
  <c r="NCU12" i="10"/>
  <c r="NCG12" i="10"/>
  <c r="NCF12" i="10"/>
  <c r="NCI12" i="10" s="1"/>
  <c r="NCE12" i="10"/>
  <c r="NBQ12" i="10"/>
  <c r="NBP12" i="10"/>
  <c r="NBO12" i="10"/>
  <c r="NBC12" i="10"/>
  <c r="NBA12" i="10"/>
  <c r="NAZ12" i="10"/>
  <c r="NAY12" i="10"/>
  <c r="NAK12" i="10"/>
  <c r="NAJ12" i="10"/>
  <c r="NAM12" i="10" s="1"/>
  <c r="NAI12" i="10"/>
  <c r="MZU12" i="10"/>
  <c r="MZT12" i="10"/>
  <c r="MZS12" i="10"/>
  <c r="MZE12" i="10"/>
  <c r="MZD12" i="10"/>
  <c r="MZC12" i="10"/>
  <c r="MYO12" i="10"/>
  <c r="MYN12" i="10"/>
  <c r="MYQ12" i="10" s="1"/>
  <c r="MYM12" i="10"/>
  <c r="MXY12" i="10"/>
  <c r="MXX12" i="10"/>
  <c r="MYA12" i="10" s="1"/>
  <c r="MXW12" i="10"/>
  <c r="MXI12" i="10"/>
  <c r="MXH12" i="10"/>
  <c r="MXG12" i="10"/>
  <c r="MWS12" i="10"/>
  <c r="MWR12" i="10"/>
  <c r="MWQ12" i="10"/>
  <c r="MWC12" i="10"/>
  <c r="MWB12" i="10"/>
  <c r="MWA12" i="10"/>
  <c r="MVM12" i="10"/>
  <c r="MVL12" i="10"/>
  <c r="MVO12" i="10" s="1"/>
  <c r="MVK12" i="10"/>
  <c r="MUW12" i="10"/>
  <c r="MUV12" i="10"/>
  <c r="MUU12" i="10"/>
  <c r="MUG12" i="10"/>
  <c r="MUF12" i="10"/>
  <c r="MUE12" i="10"/>
  <c r="MTS12" i="10"/>
  <c r="MTQ12" i="10"/>
  <c r="MTP12" i="10"/>
  <c r="MTO12" i="10"/>
  <c r="MTA12" i="10"/>
  <c r="MSZ12" i="10"/>
  <c r="MSY12" i="10"/>
  <c r="MSK12" i="10"/>
  <c r="MSJ12" i="10"/>
  <c r="MSI12" i="10"/>
  <c r="MRU12" i="10"/>
  <c r="MRT12" i="10"/>
  <c r="MRS12" i="10"/>
  <c r="MRE12" i="10"/>
  <c r="MRD12" i="10"/>
  <c r="MRG12" i="10" s="1"/>
  <c r="MRC12" i="10"/>
  <c r="MQO12" i="10"/>
  <c r="MQN12" i="10"/>
  <c r="MQM12" i="10"/>
  <c r="MPY12" i="10"/>
  <c r="MPX12" i="10"/>
  <c r="MPW12" i="10"/>
  <c r="MPK12" i="10"/>
  <c r="MPI12" i="10"/>
  <c r="MPH12" i="10"/>
  <c r="MPJ12" i="10" s="1"/>
  <c r="MPL12" i="10" s="1"/>
  <c r="MPG12" i="10"/>
  <c r="MOS12" i="10"/>
  <c r="MOR12" i="10"/>
  <c r="MOU12" i="10" s="1"/>
  <c r="MOQ12" i="10"/>
  <c r="MOC12" i="10"/>
  <c r="MOB12" i="10"/>
  <c r="MOA12" i="10"/>
  <c r="MNM12" i="10"/>
  <c r="MNL12" i="10"/>
  <c r="MNK12" i="10"/>
  <c r="MMW12" i="10"/>
  <c r="MMV12" i="10"/>
  <c r="MMY12" i="10" s="1"/>
  <c r="MMU12" i="10"/>
  <c r="MMG12" i="10"/>
  <c r="MMF12" i="10"/>
  <c r="MMI12" i="10" s="1"/>
  <c r="MME12" i="10"/>
  <c r="MLQ12" i="10"/>
  <c r="MLP12" i="10"/>
  <c r="MLS12" i="10" s="1"/>
  <c r="MLO12" i="10"/>
  <c r="MLA12" i="10"/>
  <c r="MKZ12" i="10"/>
  <c r="MKY12" i="10"/>
  <c r="MKK12" i="10"/>
  <c r="MKJ12" i="10"/>
  <c r="MKI12" i="10"/>
  <c r="MJU12" i="10"/>
  <c r="MJT12" i="10"/>
  <c r="MJW12" i="10" s="1"/>
  <c r="MJS12" i="10"/>
  <c r="MJE12" i="10"/>
  <c r="MJD12" i="10"/>
  <c r="MJC12" i="10"/>
  <c r="MIO12" i="10"/>
  <c r="MIN12" i="10"/>
  <c r="MIM12" i="10"/>
  <c r="MHY12" i="10"/>
  <c r="MHX12" i="10"/>
  <c r="MHW12" i="10"/>
  <c r="MHI12" i="10"/>
  <c r="MHH12" i="10"/>
  <c r="MHG12" i="10"/>
  <c r="MGS12" i="10"/>
  <c r="MGR12" i="10"/>
  <c r="MGQ12" i="10"/>
  <c r="MGC12" i="10"/>
  <c r="MGB12" i="10"/>
  <c r="MGA12" i="10"/>
  <c r="MFM12" i="10"/>
  <c r="MFL12" i="10"/>
  <c r="MFK12" i="10"/>
  <c r="MEW12" i="10"/>
  <c r="MEV12" i="10"/>
  <c r="MEY12" i="10" s="1"/>
  <c r="MEU12" i="10"/>
  <c r="MEG12" i="10"/>
  <c r="MEF12" i="10"/>
  <c r="MEE12" i="10"/>
  <c r="MDQ12" i="10"/>
  <c r="MDP12" i="10"/>
  <c r="MDO12" i="10"/>
  <c r="MDA12" i="10"/>
  <c r="MCZ12" i="10"/>
  <c r="MCY12" i="10"/>
  <c r="MCL12" i="10"/>
  <c r="MCN12" i="10" s="1"/>
  <c r="MCK12" i="10"/>
  <c r="MCJ12" i="10"/>
  <c r="MCM12" i="10" s="1"/>
  <c r="MCI12" i="10"/>
  <c r="MBU12" i="10"/>
  <c r="MBT12" i="10"/>
  <c r="MBW12" i="10" s="1"/>
  <c r="MBS12" i="10"/>
  <c r="MBE12" i="10"/>
  <c r="MBD12" i="10"/>
  <c r="MBC12" i="10"/>
  <c r="MAO12" i="10"/>
  <c r="MAN12" i="10"/>
  <c r="MAM12" i="10"/>
  <c r="MAA12" i="10"/>
  <c r="LZY12" i="10"/>
  <c r="LZX12" i="10"/>
  <c r="LZW12" i="10"/>
  <c r="LZI12" i="10"/>
  <c r="LZH12" i="10"/>
  <c r="LZG12" i="10"/>
  <c r="LYS12" i="10"/>
  <c r="LYR12" i="10"/>
  <c r="LYQ12" i="10"/>
  <c r="LYC12" i="10"/>
  <c r="LYB12" i="10"/>
  <c r="LYE12" i="10" s="1"/>
  <c r="LYA12" i="10"/>
  <c r="LXM12" i="10"/>
  <c r="LXL12" i="10"/>
  <c r="LXO12" i="10" s="1"/>
  <c r="LXK12" i="10"/>
  <c r="LWW12" i="10"/>
  <c r="LWX12" i="10" s="1"/>
  <c r="LWZ12" i="10" s="1"/>
  <c r="LWV12" i="10"/>
  <c r="LWY12" i="10" s="1"/>
  <c r="LWU12" i="10"/>
  <c r="LWG12" i="10"/>
  <c r="LWF12" i="10"/>
  <c r="LWE12" i="10"/>
  <c r="LVQ12" i="10"/>
  <c r="LVP12" i="10"/>
  <c r="LVS12" i="10" s="1"/>
  <c r="LVO12" i="10"/>
  <c r="LVA12" i="10"/>
  <c r="LUZ12" i="10"/>
  <c r="LUY12" i="10"/>
  <c r="LUK12" i="10"/>
  <c r="LUJ12" i="10"/>
  <c r="LUI12" i="10"/>
  <c r="LTU12" i="10"/>
  <c r="LTT12" i="10"/>
  <c r="LTS12" i="10"/>
  <c r="LTE12" i="10"/>
  <c r="LTD12" i="10"/>
  <c r="LTG12" i="10" s="1"/>
  <c r="LTC12" i="10"/>
  <c r="LSO12" i="10"/>
  <c r="LSN12" i="10"/>
  <c r="LSQ12" i="10" s="1"/>
  <c r="LSM12" i="10"/>
  <c r="LRY12" i="10"/>
  <c r="LRX12" i="10"/>
  <c r="LRW12" i="10"/>
  <c r="LRI12" i="10"/>
  <c r="LRH12" i="10"/>
  <c r="LRG12" i="10"/>
  <c r="LQS12" i="10"/>
  <c r="LQR12" i="10"/>
  <c r="LQQ12" i="10"/>
  <c r="LQC12" i="10"/>
  <c r="LQB12" i="10"/>
  <c r="LQE12" i="10" s="1"/>
  <c r="LQA12" i="10"/>
  <c r="LPM12" i="10"/>
  <c r="LPL12" i="10"/>
  <c r="LPK12" i="10"/>
  <c r="LOW12" i="10"/>
  <c r="LOV12" i="10"/>
  <c r="LOU12" i="10"/>
  <c r="LOG12" i="10"/>
  <c r="LOF12" i="10"/>
  <c r="LOI12" i="10" s="1"/>
  <c r="LOE12" i="10"/>
  <c r="LNQ12" i="10"/>
  <c r="LNP12" i="10"/>
  <c r="LNS12" i="10" s="1"/>
  <c r="LNO12" i="10"/>
  <c r="LNA12" i="10"/>
  <c r="LMZ12" i="10"/>
  <c r="LMY12" i="10"/>
  <c r="LMK12" i="10"/>
  <c r="LMJ12" i="10"/>
  <c r="LMI12" i="10"/>
  <c r="LLU12" i="10"/>
  <c r="LLT12" i="10"/>
  <c r="LLS12" i="10"/>
  <c r="LLE12" i="10"/>
  <c r="LLD12" i="10"/>
  <c r="LLG12" i="10" s="1"/>
  <c r="LLC12" i="10"/>
  <c r="LKO12" i="10"/>
  <c r="LKN12" i="10"/>
  <c r="LKQ12" i="10" s="1"/>
  <c r="LKM12" i="10"/>
  <c r="LJY12" i="10"/>
  <c r="LJX12" i="10"/>
  <c r="LJW12" i="10"/>
  <c r="LJI12" i="10"/>
  <c r="LJH12" i="10"/>
  <c r="LJK12" i="10" s="1"/>
  <c r="LJG12" i="10"/>
  <c r="LIS12" i="10"/>
  <c r="LIR12" i="10"/>
  <c r="LIU12" i="10" s="1"/>
  <c r="LIQ12" i="10"/>
  <c r="LIC12" i="10"/>
  <c r="LIB12" i="10"/>
  <c r="LIE12" i="10" s="1"/>
  <c r="LIA12" i="10"/>
  <c r="LHM12" i="10"/>
  <c r="LHL12" i="10"/>
  <c r="LHK12" i="10"/>
  <c r="LGY12" i="10"/>
  <c r="LGW12" i="10"/>
  <c r="LGV12" i="10"/>
  <c r="LGX12" i="10" s="1"/>
  <c r="LGZ12" i="10" s="1"/>
  <c r="LGU12" i="10"/>
  <c r="LGG12" i="10"/>
  <c r="LGF12" i="10"/>
  <c r="LGE12" i="10"/>
  <c r="LFQ12" i="10"/>
  <c r="LFP12" i="10"/>
  <c r="LFO12" i="10"/>
  <c r="LFA12" i="10"/>
  <c r="LEZ12" i="10"/>
  <c r="LEY12" i="10"/>
  <c r="LEK12" i="10"/>
  <c r="LEJ12" i="10"/>
  <c r="LEM12" i="10" s="1"/>
  <c r="LEI12" i="10"/>
  <c r="LDU12" i="10"/>
  <c r="LDT12" i="10"/>
  <c r="LDW12" i="10" s="1"/>
  <c r="LDS12" i="10"/>
  <c r="LDE12" i="10"/>
  <c r="LDD12" i="10"/>
  <c r="LDG12" i="10" s="1"/>
  <c r="LDC12" i="10"/>
  <c r="LCO12" i="10"/>
  <c r="LCN12" i="10"/>
  <c r="LCM12" i="10"/>
  <c r="LCA12" i="10"/>
  <c r="LBY12" i="10"/>
  <c r="LBX12" i="10"/>
  <c r="LBW12" i="10"/>
  <c r="LBI12" i="10"/>
  <c r="LBH12" i="10"/>
  <c r="LBK12" i="10" s="1"/>
  <c r="LBG12" i="10"/>
  <c r="LAS12" i="10"/>
  <c r="LAR12" i="10"/>
  <c r="LAQ12" i="10"/>
  <c r="LAC12" i="10"/>
  <c r="LAB12" i="10"/>
  <c r="LAA12" i="10"/>
  <c r="KZO12" i="10"/>
  <c r="KZM12" i="10"/>
  <c r="KZN12" i="10" s="1"/>
  <c r="KZP12" i="10" s="1"/>
  <c r="KZL12" i="10"/>
  <c r="KZK12" i="10"/>
  <c r="KYW12" i="10"/>
  <c r="KYV12" i="10"/>
  <c r="KYY12" i="10" s="1"/>
  <c r="KYU12" i="10"/>
  <c r="KYG12" i="10"/>
  <c r="KYF12" i="10"/>
  <c r="KYI12" i="10" s="1"/>
  <c r="KYE12" i="10"/>
  <c r="KXQ12" i="10"/>
  <c r="KXP12" i="10"/>
  <c r="KXO12" i="10"/>
  <c r="KXA12" i="10"/>
  <c r="KWZ12" i="10"/>
  <c r="KWY12" i="10"/>
  <c r="KWK12" i="10"/>
  <c r="KWJ12" i="10"/>
  <c r="KWM12" i="10" s="1"/>
  <c r="KWI12" i="10"/>
  <c r="KVU12" i="10"/>
  <c r="KVT12" i="10"/>
  <c r="KVW12" i="10" s="1"/>
  <c r="KVS12" i="10"/>
  <c r="KVE12" i="10"/>
  <c r="KVD12" i="10"/>
  <c r="KVC12" i="10"/>
  <c r="KUO12" i="10"/>
  <c r="KUN12" i="10"/>
  <c r="KUQ12" i="10" s="1"/>
  <c r="KUM12" i="10"/>
  <c r="KTY12" i="10"/>
  <c r="KTX12" i="10"/>
  <c r="KTW12" i="10"/>
  <c r="KTI12" i="10"/>
  <c r="KTH12" i="10"/>
  <c r="KTG12" i="10"/>
  <c r="KSS12" i="10"/>
  <c r="KSR12" i="10"/>
  <c r="KSQ12" i="10"/>
  <c r="KSC12" i="10"/>
  <c r="KSB12" i="10"/>
  <c r="KSA12" i="10"/>
  <c r="KRO12" i="10"/>
  <c r="KRM12" i="10"/>
  <c r="KRL12" i="10"/>
  <c r="KRK12" i="10"/>
  <c r="KQW12" i="10"/>
  <c r="KQV12" i="10"/>
  <c r="KQU12" i="10"/>
  <c r="KQG12" i="10"/>
  <c r="KQF12" i="10"/>
  <c r="KQE12" i="10"/>
  <c r="KPQ12" i="10"/>
  <c r="KPP12" i="10"/>
  <c r="KPO12" i="10"/>
  <c r="KPA12" i="10"/>
  <c r="KOZ12" i="10"/>
  <c r="KPC12" i="10" s="1"/>
  <c r="KOY12" i="10"/>
  <c r="KOK12" i="10"/>
  <c r="KOJ12" i="10"/>
  <c r="KOM12" i="10" s="1"/>
  <c r="KOI12" i="10"/>
  <c r="KNU12" i="10"/>
  <c r="KNT12" i="10"/>
  <c r="KNS12" i="10"/>
  <c r="KNE12" i="10"/>
  <c r="KND12" i="10"/>
  <c r="KNF12" i="10" s="1"/>
  <c r="KNH12" i="10" s="1"/>
  <c r="KNC12" i="10"/>
  <c r="KMO12" i="10"/>
  <c r="KMN12" i="10"/>
  <c r="KMQ12" i="10" s="1"/>
  <c r="KMM12" i="10"/>
  <c r="KLY12" i="10"/>
  <c r="KLX12" i="10"/>
  <c r="KMA12" i="10" s="1"/>
  <c r="KLW12" i="10"/>
  <c r="KLI12" i="10"/>
  <c r="KLH12" i="10"/>
  <c r="KLG12" i="10"/>
  <c r="KKS12" i="10"/>
  <c r="KKR12" i="10"/>
  <c r="KKQ12" i="10"/>
  <c r="KKC12" i="10"/>
  <c r="KKB12" i="10"/>
  <c r="KKE12" i="10" s="1"/>
  <c r="KKA12" i="10"/>
  <c r="KJM12" i="10"/>
  <c r="KJL12" i="10"/>
  <c r="KJK12" i="10"/>
  <c r="KIW12" i="10"/>
  <c r="KIV12" i="10"/>
  <c r="KIU12" i="10"/>
  <c r="KIG12" i="10"/>
  <c r="KIF12" i="10"/>
  <c r="KII12" i="10" s="1"/>
  <c r="KIE12" i="10"/>
  <c r="KHQ12" i="10"/>
  <c r="KHP12" i="10"/>
  <c r="KHO12" i="10"/>
  <c r="KHA12" i="10"/>
  <c r="KGZ12" i="10"/>
  <c r="KGY12" i="10"/>
  <c r="KGK12" i="10"/>
  <c r="KGJ12" i="10"/>
  <c r="KGI12" i="10"/>
  <c r="KFU12" i="10"/>
  <c r="KFT12" i="10"/>
  <c r="KFS12" i="10"/>
  <c r="KFE12" i="10"/>
  <c r="KFD12" i="10"/>
  <c r="KFG12" i="10" s="1"/>
  <c r="KFC12" i="10"/>
  <c r="KEO12" i="10"/>
  <c r="KEN12" i="10"/>
  <c r="KEM12" i="10"/>
  <c r="KDY12" i="10"/>
  <c r="KDX12" i="10"/>
  <c r="KDW12" i="10"/>
  <c r="KDI12" i="10"/>
  <c r="KDH12" i="10"/>
  <c r="KDG12" i="10"/>
  <c r="KCS12" i="10"/>
  <c r="KCR12" i="10"/>
  <c r="KCU12" i="10" s="1"/>
  <c r="KCQ12" i="10"/>
  <c r="KCC12" i="10"/>
  <c r="KCB12" i="10"/>
  <c r="KCA12" i="10"/>
  <c r="KBM12" i="10"/>
  <c r="KBL12" i="10"/>
  <c r="KBK12" i="10"/>
  <c r="KAW12" i="10"/>
  <c r="KAV12" i="10"/>
  <c r="KAU12" i="10"/>
  <c r="KAG12" i="10"/>
  <c r="KAF12" i="10"/>
  <c r="KAI12" i="10" s="1"/>
  <c r="KAE12" i="10"/>
  <c r="JZQ12" i="10"/>
  <c r="JZP12" i="10"/>
  <c r="JZO12" i="10"/>
  <c r="JZA12" i="10"/>
  <c r="JYZ12" i="10"/>
  <c r="JYY12" i="10"/>
  <c r="JYK12" i="10"/>
  <c r="JYJ12" i="10"/>
  <c r="JYM12" i="10" s="1"/>
  <c r="JYI12" i="10"/>
  <c r="JXU12" i="10"/>
  <c r="JXT12" i="10"/>
  <c r="JXW12" i="10" s="1"/>
  <c r="JXS12" i="10"/>
  <c r="JXE12" i="10"/>
  <c r="JXD12" i="10"/>
  <c r="JXG12" i="10" s="1"/>
  <c r="JXC12" i="10"/>
  <c r="JWO12" i="10"/>
  <c r="JWN12" i="10"/>
  <c r="JWM12" i="10"/>
  <c r="JVY12" i="10"/>
  <c r="JVX12" i="10"/>
  <c r="JVW12" i="10"/>
  <c r="JVI12" i="10"/>
  <c r="JVH12" i="10"/>
  <c r="JVK12" i="10" s="1"/>
  <c r="JVG12" i="10"/>
  <c r="JUS12" i="10"/>
  <c r="JUR12" i="10"/>
  <c r="JUU12" i="10" s="1"/>
  <c r="JUQ12" i="10"/>
  <c r="JUC12" i="10"/>
  <c r="JUB12" i="10"/>
  <c r="JUA12" i="10"/>
  <c r="JTM12" i="10"/>
  <c r="JTL12" i="10"/>
  <c r="JTK12" i="10"/>
  <c r="JSW12" i="10"/>
  <c r="JSV12" i="10"/>
  <c r="JSY12" i="10" s="1"/>
  <c r="JSU12" i="10"/>
  <c r="JSG12" i="10"/>
  <c r="JSF12" i="10"/>
  <c r="JSE12" i="10"/>
  <c r="JRQ12" i="10"/>
  <c r="JRP12" i="10"/>
  <c r="JRO12" i="10"/>
  <c r="JRA12" i="10"/>
  <c r="JQZ12" i="10"/>
  <c r="JRC12" i="10" s="1"/>
  <c r="JQY12" i="10"/>
  <c r="JQK12" i="10"/>
  <c r="JQJ12" i="10"/>
  <c r="JQM12" i="10" s="1"/>
  <c r="JQI12" i="10"/>
  <c r="JPU12" i="10"/>
  <c r="JPT12" i="10"/>
  <c r="JPS12" i="10"/>
  <c r="JPE12" i="10"/>
  <c r="JPD12" i="10"/>
  <c r="JPC12" i="10"/>
  <c r="JOO12" i="10"/>
  <c r="JON12" i="10"/>
  <c r="JOM12" i="10"/>
  <c r="JNY12" i="10"/>
  <c r="JNX12" i="10"/>
  <c r="JOA12" i="10" s="1"/>
  <c r="JNW12" i="10"/>
  <c r="JNI12" i="10"/>
  <c r="JNH12" i="10"/>
  <c r="JNG12" i="10"/>
  <c r="JMS12" i="10"/>
  <c r="JMR12" i="10"/>
  <c r="JMQ12" i="10"/>
  <c r="JMC12" i="10"/>
  <c r="JMB12" i="10"/>
  <c r="JME12" i="10" s="1"/>
  <c r="JMA12" i="10"/>
  <c r="JLM12" i="10"/>
  <c r="JLL12" i="10"/>
  <c r="JLO12" i="10" s="1"/>
  <c r="JLK12" i="10"/>
  <c r="JKW12" i="10"/>
  <c r="JKV12" i="10"/>
  <c r="JKY12" i="10" s="1"/>
  <c r="JKU12" i="10"/>
  <c r="JKG12" i="10"/>
  <c r="JKF12" i="10"/>
  <c r="JKE12" i="10"/>
  <c r="JJQ12" i="10"/>
  <c r="JJP12" i="10"/>
  <c r="JJS12" i="10" s="1"/>
  <c r="JJO12" i="10"/>
  <c r="JJA12" i="10"/>
  <c r="JIZ12" i="10"/>
  <c r="JJC12" i="10" s="1"/>
  <c r="JIY12" i="10"/>
  <c r="JIK12" i="10"/>
  <c r="JIJ12" i="10"/>
  <c r="JIM12" i="10" s="1"/>
  <c r="JII12" i="10"/>
  <c r="JHU12" i="10"/>
  <c r="JHT12" i="10"/>
  <c r="JHS12" i="10"/>
  <c r="JHE12" i="10"/>
  <c r="JHD12" i="10"/>
  <c r="JHG12" i="10" s="1"/>
  <c r="JHC12" i="10"/>
  <c r="JGO12" i="10"/>
  <c r="JGN12" i="10"/>
  <c r="JGM12" i="10"/>
  <c r="JFY12" i="10"/>
  <c r="JFX12" i="10"/>
  <c r="JFW12" i="10"/>
  <c r="JFI12" i="10"/>
  <c r="JFH12" i="10"/>
  <c r="JFG12" i="10"/>
  <c r="JES12" i="10"/>
  <c r="JER12" i="10"/>
  <c r="JEQ12" i="10"/>
  <c r="JEC12" i="10"/>
  <c r="JEB12" i="10"/>
  <c r="JEE12" i="10" s="1"/>
  <c r="JEA12" i="10"/>
  <c r="JDM12" i="10"/>
  <c r="JDL12" i="10"/>
  <c r="JDK12" i="10"/>
  <c r="JCW12" i="10"/>
  <c r="JCV12" i="10"/>
  <c r="JCU12" i="10"/>
  <c r="JCG12" i="10"/>
  <c r="JCF12" i="10"/>
  <c r="JCE12" i="10"/>
  <c r="JBQ12" i="10"/>
  <c r="JBP12" i="10"/>
  <c r="JBO12" i="10"/>
  <c r="JBA12" i="10"/>
  <c r="JAZ12" i="10"/>
  <c r="JBC12" i="10" s="1"/>
  <c r="JAY12" i="10"/>
  <c r="JAK12" i="10"/>
  <c r="JAJ12" i="10"/>
  <c r="JAI12" i="10"/>
  <c r="IZU12" i="10"/>
  <c r="IZT12" i="10"/>
  <c r="IZS12" i="10"/>
  <c r="IZE12" i="10"/>
  <c r="IZD12" i="10"/>
  <c r="IZC12" i="10"/>
  <c r="IYO12" i="10"/>
  <c r="IYN12" i="10"/>
  <c r="IYQ12" i="10" s="1"/>
  <c r="IYM12" i="10"/>
  <c r="IXY12" i="10"/>
  <c r="IXX12" i="10"/>
  <c r="IXW12" i="10"/>
  <c r="IXI12" i="10"/>
  <c r="IXH12" i="10"/>
  <c r="IXG12" i="10"/>
  <c r="IWS12" i="10"/>
  <c r="IWR12" i="10"/>
  <c r="IWU12" i="10" s="1"/>
  <c r="IWQ12" i="10"/>
  <c r="IWC12" i="10"/>
  <c r="IWB12" i="10"/>
  <c r="IWE12" i="10" s="1"/>
  <c r="IWA12" i="10"/>
  <c r="IVM12" i="10"/>
  <c r="IVL12" i="10"/>
  <c r="IVK12" i="10"/>
  <c r="IUW12" i="10"/>
  <c r="IUV12" i="10"/>
  <c r="IUU12" i="10"/>
  <c r="IUG12" i="10"/>
  <c r="IUF12" i="10"/>
  <c r="IUI12" i="10" s="1"/>
  <c r="IUE12" i="10"/>
  <c r="ITQ12" i="10"/>
  <c r="ITP12" i="10"/>
  <c r="ITO12" i="10"/>
  <c r="ITA12" i="10"/>
  <c r="ISZ12" i="10"/>
  <c r="ISY12" i="10"/>
  <c r="ISK12" i="10"/>
  <c r="ISJ12" i="10"/>
  <c r="ISI12" i="10"/>
  <c r="IRU12" i="10"/>
  <c r="IRT12" i="10"/>
  <c r="IRW12" i="10" s="1"/>
  <c r="IRS12" i="10"/>
  <c r="IRE12" i="10"/>
  <c r="IRD12" i="10"/>
  <c r="IRC12" i="10"/>
  <c r="IQO12" i="10"/>
  <c r="IQN12" i="10"/>
  <c r="IQM12" i="10"/>
  <c r="IPY12" i="10"/>
  <c r="IPX12" i="10"/>
  <c r="IPW12" i="10"/>
  <c r="IPI12" i="10"/>
  <c r="IPH12" i="10"/>
  <c r="IPK12" i="10" s="1"/>
  <c r="IPG12" i="10"/>
  <c r="IOS12" i="10"/>
  <c r="IOR12" i="10"/>
  <c r="IOQ12" i="10"/>
  <c r="IOC12" i="10"/>
  <c r="IOB12" i="10"/>
  <c r="IOA12" i="10"/>
  <c r="INM12" i="10"/>
  <c r="INL12" i="10"/>
  <c r="INK12" i="10"/>
  <c r="IMW12" i="10"/>
  <c r="IMV12" i="10"/>
  <c r="IMU12" i="10"/>
  <c r="IMG12" i="10"/>
  <c r="IMF12" i="10"/>
  <c r="IME12" i="10"/>
  <c r="ILQ12" i="10"/>
  <c r="ILP12" i="10"/>
  <c r="ILO12" i="10"/>
  <c r="ILA12" i="10"/>
  <c r="IKZ12" i="10"/>
  <c r="IKY12" i="10"/>
  <c r="IKK12" i="10"/>
  <c r="IKJ12" i="10"/>
  <c r="IKM12" i="10" s="1"/>
  <c r="IKI12" i="10"/>
  <c r="IJU12" i="10"/>
  <c r="IJT12" i="10"/>
  <c r="IJS12" i="10"/>
  <c r="IJE12" i="10"/>
  <c r="IJD12" i="10"/>
  <c r="IJC12" i="10"/>
  <c r="IIO12" i="10"/>
  <c r="IIN12" i="10"/>
  <c r="IIM12" i="10"/>
  <c r="IHY12" i="10"/>
  <c r="IHX12" i="10"/>
  <c r="IHW12" i="10"/>
  <c r="IHI12" i="10"/>
  <c r="IHH12" i="10"/>
  <c r="IHK12" i="10" s="1"/>
  <c r="IHG12" i="10"/>
  <c r="IGS12" i="10"/>
  <c r="IGR12" i="10"/>
  <c r="IGQ12" i="10"/>
  <c r="IGE12" i="10"/>
  <c r="IGD12" i="10"/>
  <c r="IGF12" i="10" s="1"/>
  <c r="IGC12" i="10"/>
  <c r="IGB12" i="10"/>
  <c r="IGA12" i="10"/>
  <c r="IFM12" i="10"/>
  <c r="IFL12" i="10"/>
  <c r="IFK12" i="10"/>
  <c r="IEW12" i="10"/>
  <c r="IEV12" i="10"/>
  <c r="IEU12" i="10"/>
  <c r="IEG12" i="10"/>
  <c r="IEF12" i="10"/>
  <c r="IEE12" i="10"/>
  <c r="IDQ12" i="10"/>
  <c r="IDP12" i="10"/>
  <c r="IDS12" i="10" s="1"/>
  <c r="IDO12" i="10"/>
  <c r="IDA12" i="10"/>
  <c r="ICZ12" i="10"/>
  <c r="IDC12" i="10" s="1"/>
  <c r="ICY12" i="10"/>
  <c r="ICK12" i="10"/>
  <c r="ICJ12" i="10"/>
  <c r="ICI12" i="10"/>
  <c r="IBU12" i="10"/>
  <c r="IBT12" i="10"/>
  <c r="IBS12" i="10"/>
  <c r="IBE12" i="10"/>
  <c r="IBD12" i="10"/>
  <c r="IBC12" i="10"/>
  <c r="IAO12" i="10"/>
  <c r="IAN12" i="10"/>
  <c r="IAQ12" i="10" s="1"/>
  <c r="IAM12" i="10"/>
  <c r="HZY12" i="10"/>
  <c r="HZX12" i="10"/>
  <c r="HZW12" i="10"/>
  <c r="HZI12" i="10"/>
  <c r="HZH12" i="10"/>
  <c r="HZG12" i="10"/>
  <c r="HYS12" i="10"/>
  <c r="HYR12" i="10"/>
  <c r="HYU12" i="10" s="1"/>
  <c r="HYQ12" i="10"/>
  <c r="HYC12" i="10"/>
  <c r="HYD12" i="10" s="1"/>
  <c r="HYF12" i="10" s="1"/>
  <c r="HYB12" i="10"/>
  <c r="HYE12" i="10" s="1"/>
  <c r="HYA12" i="10"/>
  <c r="HXM12" i="10"/>
  <c r="HXL12" i="10"/>
  <c r="HXO12" i="10" s="1"/>
  <c r="HXK12" i="10"/>
  <c r="HWW12" i="10"/>
  <c r="HWV12" i="10"/>
  <c r="HWU12" i="10"/>
  <c r="HWG12" i="10"/>
  <c r="HWF12" i="10"/>
  <c r="HWI12" i="10" s="1"/>
  <c r="HWE12" i="10"/>
  <c r="HVQ12" i="10"/>
  <c r="HVP12" i="10"/>
  <c r="HVS12" i="10" s="1"/>
  <c r="HVO12" i="10"/>
  <c r="HVA12" i="10"/>
  <c r="HVB12" i="10" s="1"/>
  <c r="HVD12" i="10" s="1"/>
  <c r="HUZ12" i="10"/>
  <c r="HVC12" i="10" s="1"/>
  <c r="HUY12" i="10"/>
  <c r="HUK12" i="10"/>
  <c r="HUJ12" i="10"/>
  <c r="HUI12" i="10"/>
  <c r="HTW12" i="10"/>
  <c r="HTU12" i="10"/>
  <c r="HTV12" i="10" s="1"/>
  <c r="HTX12" i="10" s="1"/>
  <c r="HTT12" i="10"/>
  <c r="HTS12" i="10"/>
  <c r="HTE12" i="10"/>
  <c r="HTD12" i="10"/>
  <c r="HTC12" i="10"/>
  <c r="HSO12" i="10"/>
  <c r="HSN12" i="10"/>
  <c r="HSM12" i="10"/>
  <c r="HRY12" i="10"/>
  <c r="HRX12" i="10"/>
  <c r="HRW12" i="10"/>
  <c r="HRI12" i="10"/>
  <c r="HRH12" i="10"/>
  <c r="HRK12" i="10" s="1"/>
  <c r="HRG12" i="10"/>
  <c r="HQS12" i="10"/>
  <c r="HQR12" i="10"/>
  <c r="HQU12" i="10" s="1"/>
  <c r="HQQ12" i="10"/>
  <c r="HQC12" i="10"/>
  <c r="HQB12" i="10"/>
  <c r="HQE12" i="10" s="1"/>
  <c r="HQA12" i="10"/>
  <c r="HPM12" i="10"/>
  <c r="HPL12" i="10"/>
  <c r="HPK12" i="10"/>
  <c r="HOW12" i="10"/>
  <c r="HOV12" i="10"/>
  <c r="HOY12" i="10" s="1"/>
  <c r="HOU12" i="10"/>
  <c r="HOG12" i="10"/>
  <c r="HOF12" i="10"/>
  <c r="HOI12" i="10" s="1"/>
  <c r="HOE12" i="10"/>
  <c r="HNQ12" i="10"/>
  <c r="HNP12" i="10"/>
  <c r="HNS12" i="10" s="1"/>
  <c r="HNO12" i="10"/>
  <c r="HNA12" i="10"/>
  <c r="HMZ12" i="10"/>
  <c r="HMY12" i="10"/>
  <c r="HMK12" i="10"/>
  <c r="HML12" i="10" s="1"/>
  <c r="HMN12" i="10" s="1"/>
  <c r="HMJ12" i="10"/>
  <c r="HMM12" i="10" s="1"/>
  <c r="HMI12" i="10"/>
  <c r="HLU12" i="10"/>
  <c r="HLT12" i="10"/>
  <c r="HLW12" i="10" s="1"/>
  <c r="HLS12" i="10"/>
  <c r="HLE12" i="10"/>
  <c r="HLD12" i="10"/>
  <c r="HLG12" i="10" s="1"/>
  <c r="HLC12" i="10"/>
  <c r="HKO12" i="10"/>
  <c r="HKN12" i="10"/>
  <c r="HKM12" i="10"/>
  <c r="HJY12" i="10"/>
  <c r="HJZ12" i="10" s="1"/>
  <c r="HKB12" i="10" s="1"/>
  <c r="HJX12" i="10"/>
  <c r="HKA12" i="10" s="1"/>
  <c r="HJW12" i="10"/>
  <c r="HJI12" i="10"/>
  <c r="HJH12" i="10"/>
  <c r="HJK12" i="10" s="1"/>
  <c r="HJG12" i="10"/>
  <c r="HIS12" i="10"/>
  <c r="HIR12" i="10"/>
  <c r="HIU12" i="10" s="1"/>
  <c r="HIQ12" i="10"/>
  <c r="HIC12" i="10"/>
  <c r="HIB12" i="10"/>
  <c r="HIA12" i="10"/>
  <c r="HHO12" i="10"/>
  <c r="HHM12" i="10"/>
  <c r="HHL12" i="10"/>
  <c r="HHK12" i="10"/>
  <c r="HGW12" i="10"/>
  <c r="HGV12" i="10"/>
  <c r="HGU12" i="10"/>
  <c r="HGG12" i="10"/>
  <c r="HGF12" i="10"/>
  <c r="HGE12" i="10"/>
  <c r="HFQ12" i="10"/>
  <c r="HFP12" i="10"/>
  <c r="HFO12" i="10"/>
  <c r="HFA12" i="10"/>
  <c r="HEZ12" i="10"/>
  <c r="HFC12" i="10" s="1"/>
  <c r="HEY12" i="10"/>
  <c r="HEM12" i="10"/>
  <c r="HEK12" i="10"/>
  <c r="HEL12" i="10" s="1"/>
  <c r="HEN12" i="10" s="1"/>
  <c r="HEJ12" i="10"/>
  <c r="HEI12" i="10"/>
  <c r="HDU12" i="10"/>
  <c r="HDT12" i="10"/>
  <c r="HDW12" i="10" s="1"/>
  <c r="HDS12" i="10"/>
  <c r="HDE12" i="10"/>
  <c r="HDD12" i="10"/>
  <c r="HDC12" i="10"/>
  <c r="HCO12" i="10"/>
  <c r="HCN12" i="10"/>
  <c r="HCM12" i="10"/>
  <c r="HBY12" i="10"/>
  <c r="HBX12" i="10"/>
  <c r="HCA12" i="10" s="1"/>
  <c r="HBW12" i="10"/>
  <c r="HBI12" i="10"/>
  <c r="HBH12" i="10"/>
  <c r="HBG12" i="10"/>
  <c r="HAS12" i="10"/>
  <c r="HAR12" i="10"/>
  <c r="HAQ12" i="10"/>
  <c r="HAC12" i="10"/>
  <c r="HAB12" i="10"/>
  <c r="HAA12" i="10"/>
  <c r="GZM12" i="10"/>
  <c r="GZN12" i="10" s="1"/>
  <c r="GZP12" i="10" s="1"/>
  <c r="GZL12" i="10"/>
  <c r="GZO12" i="10" s="1"/>
  <c r="GZK12" i="10"/>
  <c r="GYW12" i="10"/>
  <c r="GYV12" i="10"/>
  <c r="GYU12" i="10"/>
  <c r="GYG12" i="10"/>
  <c r="GYF12" i="10"/>
  <c r="GYE12" i="10"/>
  <c r="GXQ12" i="10"/>
  <c r="GXP12" i="10"/>
  <c r="GXO12" i="10"/>
  <c r="GXA12" i="10"/>
  <c r="GWZ12" i="10"/>
  <c r="GXC12" i="10" s="1"/>
  <c r="GWY12" i="10"/>
  <c r="GWK12" i="10"/>
  <c r="GWJ12" i="10"/>
  <c r="GWM12" i="10" s="1"/>
  <c r="GWI12" i="10"/>
  <c r="GVU12" i="10"/>
  <c r="GVT12" i="10"/>
  <c r="GVS12" i="10"/>
  <c r="GVE12" i="10"/>
  <c r="GVD12" i="10"/>
  <c r="GVC12" i="10"/>
  <c r="GUQ12" i="10"/>
  <c r="GUO12" i="10"/>
  <c r="GUN12" i="10"/>
  <c r="GUM12" i="10"/>
  <c r="GTY12" i="10"/>
  <c r="GTX12" i="10"/>
  <c r="GUA12" i="10" s="1"/>
  <c r="GTW12" i="10"/>
  <c r="GTI12" i="10"/>
  <c r="GTH12" i="10"/>
  <c r="GTG12" i="10"/>
  <c r="GSS12" i="10"/>
  <c r="GST12" i="10" s="1"/>
  <c r="GSV12" i="10" s="1"/>
  <c r="GSR12" i="10"/>
  <c r="GSU12" i="10" s="1"/>
  <c r="GSQ12" i="10"/>
  <c r="GSC12" i="10"/>
  <c r="GSB12" i="10"/>
  <c r="GSA12" i="10"/>
  <c r="GRM12" i="10"/>
  <c r="GRL12" i="10"/>
  <c r="GRK12" i="10"/>
  <c r="GQW12" i="10"/>
  <c r="GQV12" i="10"/>
  <c r="GQU12" i="10"/>
  <c r="GQG12" i="10"/>
  <c r="GQF12" i="10"/>
  <c r="GQI12" i="10" s="1"/>
  <c r="GQE12" i="10"/>
  <c r="GPQ12" i="10"/>
  <c r="GPP12" i="10"/>
  <c r="GPS12" i="10" s="1"/>
  <c r="GPO12" i="10"/>
  <c r="GPA12" i="10"/>
  <c r="GOZ12" i="10"/>
  <c r="GPC12" i="10" s="1"/>
  <c r="GOY12" i="10"/>
  <c r="GOK12" i="10"/>
  <c r="GOJ12" i="10"/>
  <c r="GOI12" i="10"/>
  <c r="GNU12" i="10"/>
  <c r="GNT12" i="10"/>
  <c r="GNS12" i="10"/>
  <c r="GNE12" i="10"/>
  <c r="GND12" i="10"/>
  <c r="GNC12" i="10"/>
  <c r="GMO12" i="10"/>
  <c r="GMN12" i="10"/>
  <c r="GMM12" i="10"/>
  <c r="GLY12" i="10"/>
  <c r="GLX12" i="10"/>
  <c r="GLW12" i="10"/>
  <c r="GLI12" i="10"/>
  <c r="GLH12" i="10"/>
  <c r="GLK12" i="10" s="1"/>
  <c r="GLG12" i="10"/>
  <c r="GKS12" i="10"/>
  <c r="GKR12" i="10"/>
  <c r="GKQ12" i="10"/>
  <c r="GKC12" i="10"/>
  <c r="GKB12" i="10"/>
  <c r="GKA12" i="10"/>
  <c r="GJM12" i="10"/>
  <c r="GJL12" i="10"/>
  <c r="GJK12" i="10"/>
  <c r="GIW12" i="10"/>
  <c r="GIV12" i="10"/>
  <c r="GIU12" i="10"/>
  <c r="GIG12" i="10"/>
  <c r="GIF12" i="10"/>
  <c r="GIE12" i="10"/>
  <c r="GHQ12" i="10"/>
  <c r="GHP12" i="10"/>
  <c r="GHS12" i="10" s="1"/>
  <c r="GHO12" i="10"/>
  <c r="GHA12" i="10"/>
  <c r="GGZ12" i="10"/>
  <c r="GGY12" i="10"/>
  <c r="GGK12" i="10"/>
  <c r="GGJ12" i="10"/>
  <c r="GGI12" i="10"/>
  <c r="GFU12" i="10"/>
  <c r="GFT12" i="10"/>
  <c r="GFW12" i="10" s="1"/>
  <c r="GFS12" i="10"/>
  <c r="GFE12" i="10"/>
  <c r="GFD12" i="10"/>
  <c r="GFG12" i="10" s="1"/>
  <c r="GFC12" i="10"/>
  <c r="GEO12" i="10"/>
  <c r="GEN12" i="10"/>
  <c r="GEM12" i="10"/>
  <c r="GDY12" i="10"/>
  <c r="GDX12" i="10"/>
  <c r="GDW12" i="10"/>
  <c r="GDI12" i="10"/>
  <c r="GDH12" i="10"/>
  <c r="GDK12" i="10" s="1"/>
  <c r="GDG12" i="10"/>
  <c r="GCS12" i="10"/>
  <c r="GCR12" i="10"/>
  <c r="GCU12" i="10" s="1"/>
  <c r="GCQ12" i="10"/>
  <c r="GCC12" i="10"/>
  <c r="GCB12" i="10"/>
  <c r="GCA12" i="10"/>
  <c r="GBM12" i="10"/>
  <c r="GBL12" i="10"/>
  <c r="GBK12" i="10"/>
  <c r="GAW12" i="10"/>
  <c r="GAV12" i="10"/>
  <c r="GAU12" i="10"/>
  <c r="GAG12" i="10"/>
  <c r="GAF12" i="10"/>
  <c r="GAI12" i="10" s="1"/>
  <c r="GAE12" i="10"/>
  <c r="FZQ12" i="10"/>
  <c r="FZP12" i="10"/>
  <c r="FZO12" i="10"/>
  <c r="FZA12" i="10"/>
  <c r="FYZ12" i="10"/>
  <c r="FYY12" i="10"/>
  <c r="FYK12" i="10"/>
  <c r="FYJ12" i="10"/>
  <c r="FYI12" i="10"/>
  <c r="FXU12" i="10"/>
  <c r="FXT12" i="10"/>
  <c r="FXW12" i="10" s="1"/>
  <c r="FXS12" i="10"/>
  <c r="FXE12" i="10"/>
  <c r="FXD12" i="10"/>
  <c r="FXC12" i="10"/>
  <c r="FWO12" i="10"/>
  <c r="FWN12" i="10"/>
  <c r="FWM12" i="10"/>
  <c r="FVY12" i="10"/>
  <c r="FVX12" i="10"/>
  <c r="FWA12" i="10" s="1"/>
  <c r="FVW12" i="10"/>
  <c r="FVI12" i="10"/>
  <c r="FVH12" i="10"/>
  <c r="FVK12" i="10" s="1"/>
  <c r="FVG12" i="10"/>
  <c r="FUS12" i="10"/>
  <c r="FUR12" i="10"/>
  <c r="FUQ12" i="10"/>
  <c r="FUC12" i="10"/>
  <c r="FUB12" i="10"/>
  <c r="FUA12" i="10"/>
  <c r="FTM12" i="10"/>
  <c r="FTL12" i="10"/>
  <c r="FTK12" i="10"/>
  <c r="FSW12" i="10"/>
  <c r="FSV12" i="10"/>
  <c r="FSY12" i="10" s="1"/>
  <c r="FSU12" i="10"/>
  <c r="FSG12" i="10"/>
  <c r="FSF12" i="10"/>
  <c r="FSE12" i="10"/>
  <c r="FRS12" i="10"/>
  <c r="FRQ12" i="10"/>
  <c r="FRP12" i="10"/>
  <c r="FRR12" i="10" s="1"/>
  <c r="FRT12" i="10" s="1"/>
  <c r="FRO12" i="10"/>
  <c r="FRA12" i="10"/>
  <c r="FQZ12" i="10"/>
  <c r="FQY12" i="10"/>
  <c r="FQK12" i="10"/>
  <c r="FQL12" i="10" s="1"/>
  <c r="FQN12" i="10" s="1"/>
  <c r="FQJ12" i="10"/>
  <c r="FQM12" i="10" s="1"/>
  <c r="FQI12" i="10"/>
  <c r="FPU12" i="10"/>
  <c r="FPT12" i="10"/>
  <c r="FPS12" i="10"/>
  <c r="FPE12" i="10"/>
  <c r="FPD12" i="10"/>
  <c r="FPG12" i="10" s="1"/>
  <c r="FPC12" i="10"/>
  <c r="FOO12" i="10"/>
  <c r="FON12" i="10"/>
  <c r="FOM12" i="10"/>
  <c r="FNY12" i="10"/>
  <c r="FNX12" i="10"/>
  <c r="FNW12" i="10"/>
  <c r="FNI12" i="10"/>
  <c r="FNH12" i="10"/>
  <c r="FNK12" i="10" s="1"/>
  <c r="FNG12" i="10"/>
  <c r="FMS12" i="10"/>
  <c r="FMR12" i="10"/>
  <c r="FMQ12" i="10"/>
  <c r="FMC12" i="10"/>
  <c r="FMB12" i="10"/>
  <c r="FME12" i="10" s="1"/>
  <c r="FMA12" i="10"/>
  <c r="FLM12" i="10"/>
  <c r="FLL12" i="10"/>
  <c r="FLK12" i="10"/>
  <c r="FKW12" i="10"/>
  <c r="FKV12" i="10"/>
  <c r="FKU12" i="10"/>
  <c r="FKG12" i="10"/>
  <c r="FKF12" i="10"/>
  <c r="FKI12" i="10" s="1"/>
  <c r="FKE12" i="10"/>
  <c r="FJQ12" i="10"/>
  <c r="FJP12" i="10"/>
  <c r="FJO12" i="10"/>
  <c r="FJA12" i="10"/>
  <c r="FIZ12" i="10"/>
  <c r="FJC12" i="10" s="1"/>
  <c r="FIY12" i="10"/>
  <c r="FIK12" i="10"/>
  <c r="FIJ12" i="10"/>
  <c r="FII12" i="10"/>
  <c r="FHU12" i="10"/>
  <c r="FHT12" i="10"/>
  <c r="FHS12" i="10"/>
  <c r="FHE12" i="10"/>
  <c r="FHD12" i="10"/>
  <c r="FHF12" i="10" s="1"/>
  <c r="FHH12" i="10" s="1"/>
  <c r="FHC12" i="10"/>
  <c r="FGO12" i="10"/>
  <c r="FGN12" i="10"/>
  <c r="FGM12" i="10"/>
  <c r="FFY12" i="10"/>
  <c r="FFX12" i="10"/>
  <c r="FFW12" i="10"/>
  <c r="FFI12" i="10"/>
  <c r="FFH12" i="10"/>
  <c r="FFG12" i="10"/>
  <c r="FES12" i="10"/>
  <c r="FER12" i="10"/>
  <c r="FEQ12" i="10"/>
  <c r="FEC12" i="10"/>
  <c r="FEB12" i="10"/>
  <c r="FEE12" i="10" s="1"/>
  <c r="FEA12" i="10"/>
  <c r="FDM12" i="10"/>
  <c r="FDL12" i="10"/>
  <c r="FDO12" i="10" s="1"/>
  <c r="FDK12" i="10"/>
  <c r="FCW12" i="10"/>
  <c r="FCV12" i="10"/>
  <c r="FCY12" i="10" s="1"/>
  <c r="FCU12" i="10"/>
  <c r="FCG12" i="10"/>
  <c r="FCF12" i="10"/>
  <c r="FCE12" i="10"/>
  <c r="FBQ12" i="10"/>
  <c r="FBP12" i="10"/>
  <c r="FBO12" i="10"/>
  <c r="FBA12" i="10"/>
  <c r="FAZ12" i="10"/>
  <c r="FBC12" i="10" s="1"/>
  <c r="FAY12" i="10"/>
  <c r="FAM12" i="10"/>
  <c r="FAK12" i="10"/>
  <c r="FAJ12" i="10"/>
  <c r="FAI12" i="10"/>
  <c r="EZU12" i="10"/>
  <c r="EZT12" i="10"/>
  <c r="EZW12" i="10" s="1"/>
  <c r="EZS12" i="10"/>
  <c r="EZE12" i="10"/>
  <c r="EZD12" i="10"/>
  <c r="EZC12" i="10"/>
  <c r="EYO12" i="10"/>
  <c r="EYN12" i="10"/>
  <c r="EYM12" i="10"/>
  <c r="EXY12" i="10"/>
  <c r="EXX12" i="10"/>
  <c r="EXW12" i="10"/>
  <c r="EXI12" i="10"/>
  <c r="EXH12" i="10"/>
  <c r="EXG12" i="10"/>
  <c r="EWS12" i="10"/>
  <c r="EWR12" i="10"/>
  <c r="EWQ12" i="10"/>
  <c r="EWC12" i="10"/>
  <c r="EWB12" i="10"/>
  <c r="EWE12" i="10" s="1"/>
  <c r="EWA12" i="10"/>
  <c r="EVM12" i="10"/>
  <c r="EVL12" i="10"/>
  <c r="EVO12" i="10" s="1"/>
  <c r="EVK12" i="10"/>
  <c r="EUW12" i="10"/>
  <c r="EUV12" i="10"/>
  <c r="EUU12" i="10"/>
  <c r="EUG12" i="10"/>
  <c r="EUF12" i="10"/>
  <c r="EUE12" i="10"/>
  <c r="ETQ12" i="10"/>
  <c r="ETP12" i="10"/>
  <c r="ETO12" i="10"/>
  <c r="ETA12" i="10"/>
  <c r="ESZ12" i="10"/>
  <c r="ESY12" i="10"/>
  <c r="ESK12" i="10"/>
  <c r="ESJ12" i="10"/>
  <c r="ESI12" i="10"/>
  <c r="ERU12" i="10"/>
  <c r="ERT12" i="10"/>
  <c r="ERW12" i="10" s="1"/>
  <c r="ERS12" i="10"/>
  <c r="ERE12" i="10"/>
  <c r="ERD12" i="10"/>
  <c r="ERC12" i="10"/>
  <c r="EQO12" i="10"/>
  <c r="EQN12" i="10"/>
  <c r="EQM12" i="10"/>
  <c r="EPY12" i="10"/>
  <c r="EPX12" i="10"/>
  <c r="EPW12" i="10"/>
  <c r="EPI12" i="10"/>
  <c r="EPH12" i="10"/>
  <c r="EPG12" i="10"/>
  <c r="EOS12" i="10"/>
  <c r="EOR12" i="10"/>
  <c r="EOQ12" i="10"/>
  <c r="EOC12" i="10"/>
  <c r="EOB12" i="10"/>
  <c r="EOA12" i="10"/>
  <c r="ENO12" i="10"/>
  <c r="ENM12" i="10"/>
  <c r="ENL12" i="10"/>
  <c r="ENN12" i="10" s="1"/>
  <c r="ENP12" i="10" s="1"/>
  <c r="ENK12" i="10"/>
  <c r="EMW12" i="10"/>
  <c r="EMV12" i="10"/>
  <c r="EMX12" i="10" s="1"/>
  <c r="EMZ12" i="10" s="1"/>
  <c r="EMU12" i="10"/>
  <c r="EMG12" i="10"/>
  <c r="EMF12" i="10"/>
  <c r="EME12" i="10"/>
  <c r="ELQ12" i="10"/>
  <c r="ELP12" i="10"/>
  <c r="ELO12" i="10"/>
  <c r="ELA12" i="10"/>
  <c r="EKZ12" i="10"/>
  <c r="ELC12" i="10" s="1"/>
  <c r="EKY12" i="10"/>
  <c r="EKK12" i="10"/>
  <c r="EKJ12" i="10"/>
  <c r="EKM12" i="10" s="1"/>
  <c r="EKI12" i="10"/>
  <c r="EJU12" i="10"/>
  <c r="EJT12" i="10"/>
  <c r="EJW12" i="10" s="1"/>
  <c r="EJS12" i="10"/>
  <c r="EJE12" i="10"/>
  <c r="EJD12" i="10"/>
  <c r="EJC12" i="10"/>
  <c r="EIO12" i="10"/>
  <c r="EIN12" i="10"/>
  <c r="EIM12" i="10"/>
  <c r="EHY12" i="10"/>
  <c r="EHX12" i="10"/>
  <c r="EHW12" i="10"/>
  <c r="EHI12" i="10"/>
  <c r="EHH12" i="10"/>
  <c r="EHK12" i="10" s="1"/>
  <c r="EHG12" i="10"/>
  <c r="EGS12" i="10"/>
  <c r="EGR12" i="10"/>
  <c r="EGT12" i="10" s="1"/>
  <c r="EGV12" i="10" s="1"/>
  <c r="EGQ12" i="10"/>
  <c r="EGC12" i="10"/>
  <c r="EGB12" i="10"/>
  <c r="EGE12" i="10" s="1"/>
  <c r="EGA12" i="10"/>
  <c r="EFM12" i="10"/>
  <c r="EFL12" i="10"/>
  <c r="EFK12" i="10"/>
  <c r="EEW12" i="10"/>
  <c r="EEV12" i="10"/>
  <c r="EEU12" i="10"/>
  <c r="EEG12" i="10"/>
  <c r="EEF12" i="10"/>
  <c r="EEE12" i="10"/>
  <c r="EDQ12" i="10"/>
  <c r="EDP12" i="10"/>
  <c r="EDO12" i="10"/>
  <c r="EDA12" i="10"/>
  <c r="ECZ12" i="10"/>
  <c r="EDC12" i="10" s="1"/>
  <c r="ECY12" i="10"/>
  <c r="ECK12" i="10"/>
  <c r="ECJ12" i="10"/>
  <c r="ECM12" i="10" s="1"/>
  <c r="ECI12" i="10"/>
  <c r="EBU12" i="10"/>
  <c r="EBT12" i="10"/>
  <c r="EBS12" i="10"/>
  <c r="EBE12" i="10"/>
  <c r="EBD12" i="10"/>
  <c r="EBC12" i="10"/>
  <c r="EAO12" i="10"/>
  <c r="EAN12" i="10"/>
  <c r="EAM12" i="10"/>
  <c r="DZY12" i="10"/>
  <c r="DZX12" i="10"/>
  <c r="DZW12" i="10"/>
  <c r="DZI12" i="10"/>
  <c r="DZH12" i="10"/>
  <c r="DZG12" i="10"/>
  <c r="DYS12" i="10"/>
  <c r="DYR12" i="10"/>
  <c r="DYQ12" i="10"/>
  <c r="DYC12" i="10"/>
  <c r="DYB12" i="10"/>
  <c r="DYA12" i="10"/>
  <c r="DXM12" i="10"/>
  <c r="DXL12" i="10"/>
  <c r="DXO12" i="10" s="1"/>
  <c r="DXK12" i="10"/>
  <c r="DWW12" i="10"/>
  <c r="DWV12" i="10"/>
  <c r="DWU12" i="10"/>
  <c r="DWI12" i="10"/>
  <c r="DWH12" i="10"/>
  <c r="DWJ12" i="10" s="1"/>
  <c r="DWG12" i="10"/>
  <c r="DWF12" i="10"/>
  <c r="DWE12" i="10"/>
  <c r="DVQ12" i="10"/>
  <c r="DVP12" i="10"/>
  <c r="DVO12" i="10"/>
  <c r="DVA12" i="10"/>
  <c r="DUZ12" i="10"/>
  <c r="DUY12" i="10"/>
  <c r="DUK12" i="10"/>
  <c r="DUJ12" i="10"/>
  <c r="DUI12" i="10"/>
  <c r="DTU12" i="10"/>
  <c r="DTT12" i="10"/>
  <c r="DTS12" i="10"/>
  <c r="DTE12" i="10"/>
  <c r="DTD12" i="10"/>
  <c r="DTC12" i="10"/>
  <c r="DSO12" i="10"/>
  <c r="DSN12" i="10"/>
  <c r="DSM12" i="10"/>
  <c r="DRY12" i="10"/>
  <c r="DRX12" i="10"/>
  <c r="DSA12" i="10" s="1"/>
  <c r="DRW12" i="10"/>
  <c r="DRI12" i="10"/>
  <c r="DRH12" i="10"/>
  <c r="DRG12" i="10"/>
  <c r="DQS12" i="10"/>
  <c r="DQR12" i="10"/>
  <c r="DQU12" i="10" s="1"/>
  <c r="DQQ12" i="10"/>
  <c r="DQC12" i="10"/>
  <c r="DQB12" i="10"/>
  <c r="DQA12" i="10"/>
  <c r="DPM12" i="10"/>
  <c r="DPL12" i="10"/>
  <c r="DPK12" i="10"/>
  <c r="DOW12" i="10"/>
  <c r="DOV12" i="10"/>
  <c r="DOU12" i="10"/>
  <c r="DOG12" i="10"/>
  <c r="DOF12" i="10"/>
  <c r="DOE12" i="10"/>
  <c r="DNQ12" i="10"/>
  <c r="DNP12" i="10"/>
  <c r="DNO12" i="10"/>
  <c r="DNA12" i="10"/>
  <c r="DMZ12" i="10"/>
  <c r="DMY12" i="10"/>
  <c r="DMK12" i="10"/>
  <c r="DMJ12" i="10"/>
  <c r="DMI12" i="10"/>
  <c r="DLU12" i="10"/>
  <c r="DLT12" i="10"/>
  <c r="DLS12" i="10"/>
  <c r="DLE12" i="10"/>
  <c r="DLD12" i="10"/>
  <c r="DLC12" i="10"/>
  <c r="DKO12" i="10"/>
  <c r="DKN12" i="10"/>
  <c r="DKM12" i="10"/>
  <c r="DJY12" i="10"/>
  <c r="DJX12" i="10"/>
  <c r="DJW12" i="10"/>
  <c r="DJI12" i="10"/>
  <c r="DJH12" i="10"/>
  <c r="DJG12" i="10"/>
  <c r="DIS12" i="10"/>
  <c r="DIR12" i="10"/>
  <c r="DIU12" i="10" s="1"/>
  <c r="DIQ12" i="10"/>
  <c r="DIC12" i="10"/>
  <c r="DIB12" i="10"/>
  <c r="DIA12" i="10"/>
  <c r="DHM12" i="10"/>
  <c r="DHL12" i="10"/>
  <c r="DHK12" i="10"/>
  <c r="DGW12" i="10"/>
  <c r="DGV12" i="10"/>
  <c r="DGU12" i="10"/>
  <c r="DGG12" i="10"/>
  <c r="DGF12" i="10"/>
  <c r="DGE12" i="10"/>
  <c r="DFQ12" i="10"/>
  <c r="DFP12" i="10"/>
  <c r="DFO12" i="10"/>
  <c r="DFA12" i="10"/>
  <c r="DEZ12" i="10"/>
  <c r="DEY12" i="10"/>
  <c r="DEK12" i="10"/>
  <c r="DEJ12" i="10"/>
  <c r="DEM12" i="10" s="1"/>
  <c r="DEI12" i="10"/>
  <c r="DDU12" i="10"/>
  <c r="DDT12" i="10"/>
  <c r="DDW12" i="10" s="1"/>
  <c r="DDS12" i="10"/>
  <c r="DDE12" i="10"/>
  <c r="DDD12" i="10"/>
  <c r="DDC12" i="10"/>
  <c r="DCO12" i="10"/>
  <c r="DCN12" i="10"/>
  <c r="DCM12" i="10"/>
  <c r="DBY12" i="10"/>
  <c r="DBX12" i="10"/>
  <c r="DCA12" i="10" s="1"/>
  <c r="DBW12" i="10"/>
  <c r="DBI12" i="10"/>
  <c r="DBH12" i="10"/>
  <c r="DBG12" i="10"/>
  <c r="DAS12" i="10"/>
  <c r="DAR12" i="10"/>
  <c r="DAQ12" i="10"/>
  <c r="DAC12" i="10"/>
  <c r="DAB12" i="10"/>
  <c r="DAA12" i="10"/>
  <c r="CZM12" i="10"/>
  <c r="CZL12" i="10"/>
  <c r="CZO12" i="10" s="1"/>
  <c r="CZK12" i="10"/>
  <c r="CYW12" i="10"/>
  <c r="CYV12" i="10"/>
  <c r="CYU12" i="10"/>
  <c r="CYG12" i="10"/>
  <c r="CYF12" i="10"/>
  <c r="CYI12" i="10" s="1"/>
  <c r="CYE12" i="10"/>
  <c r="CXQ12" i="10"/>
  <c r="CXP12" i="10"/>
  <c r="CXS12" i="10" s="1"/>
  <c r="CXO12" i="10"/>
  <c r="CXA12" i="10"/>
  <c r="CWZ12" i="10"/>
  <c r="CWY12" i="10"/>
  <c r="CWK12" i="10"/>
  <c r="CWJ12" i="10"/>
  <c r="CWI12" i="10"/>
  <c r="CVU12" i="10"/>
  <c r="CVT12" i="10"/>
  <c r="CVW12" i="10" s="1"/>
  <c r="CVS12" i="10"/>
  <c r="CVE12" i="10"/>
  <c r="CVD12" i="10"/>
  <c r="CVC12" i="10"/>
  <c r="CUO12" i="10"/>
  <c r="CUN12" i="10"/>
  <c r="CUM12" i="10"/>
  <c r="CTY12" i="10"/>
  <c r="CTX12" i="10"/>
  <c r="CTW12" i="10"/>
  <c r="CTK12" i="10"/>
  <c r="CTI12" i="10"/>
  <c r="CTH12" i="10"/>
  <c r="CTG12" i="10"/>
  <c r="CSS12" i="10"/>
  <c r="CSR12" i="10"/>
  <c r="CSQ12" i="10"/>
  <c r="CSC12" i="10"/>
  <c r="CSB12" i="10"/>
  <c r="CSA12" i="10"/>
  <c r="CRM12" i="10"/>
  <c r="CRL12" i="10"/>
  <c r="CRO12" i="10" s="1"/>
  <c r="CRK12" i="10"/>
  <c r="CQW12" i="10"/>
  <c r="CQV12" i="10"/>
  <c r="CQY12" i="10" s="1"/>
  <c r="CQU12" i="10"/>
  <c r="CQG12" i="10"/>
  <c r="CQF12" i="10"/>
  <c r="CQI12" i="10" s="1"/>
  <c r="CQE12" i="10"/>
  <c r="CPQ12" i="10"/>
  <c r="CPP12" i="10"/>
  <c r="CPO12" i="10"/>
  <c r="CPA12" i="10"/>
  <c r="COZ12" i="10"/>
  <c r="CPC12" i="10" s="1"/>
  <c r="COY12" i="10"/>
  <c r="COK12" i="10"/>
  <c r="COJ12" i="10"/>
  <c r="COL12" i="10" s="1"/>
  <c r="CON12" i="10" s="1"/>
  <c r="COI12" i="10"/>
  <c r="CNU12" i="10"/>
  <c r="CNT12" i="10"/>
  <c r="CNS12" i="10"/>
  <c r="CNE12" i="10"/>
  <c r="CND12" i="10"/>
  <c r="CNC12" i="10"/>
  <c r="CMO12" i="10"/>
  <c r="CMN12" i="10"/>
  <c r="CMQ12" i="10" s="1"/>
  <c r="CMM12" i="10"/>
  <c r="CLY12" i="10"/>
  <c r="CLX12" i="10"/>
  <c r="CLW12" i="10"/>
  <c r="CLI12" i="10"/>
  <c r="CLH12" i="10"/>
  <c r="CLG12" i="10"/>
  <c r="CKS12" i="10"/>
  <c r="CKR12" i="10"/>
  <c r="CKU12" i="10" s="1"/>
  <c r="CKQ12" i="10"/>
  <c r="CKC12" i="10"/>
  <c r="CKB12" i="10"/>
  <c r="CKE12" i="10" s="1"/>
  <c r="CKA12" i="10"/>
  <c r="CJM12" i="10"/>
  <c r="CJL12" i="10"/>
  <c r="CJK12" i="10"/>
  <c r="CIW12" i="10"/>
  <c r="CIV12" i="10"/>
  <c r="CIU12" i="10"/>
  <c r="CII12" i="10"/>
  <c r="CIG12" i="10"/>
  <c r="CIF12" i="10"/>
  <c r="CIE12" i="10"/>
  <c r="CHQ12" i="10"/>
  <c r="CHP12" i="10"/>
  <c r="CHS12" i="10" s="1"/>
  <c r="CHO12" i="10"/>
  <c r="CHA12" i="10"/>
  <c r="CGZ12" i="10"/>
  <c r="CGY12" i="10"/>
  <c r="CGK12" i="10"/>
  <c r="CGJ12" i="10"/>
  <c r="CGM12" i="10" s="1"/>
  <c r="CGI12" i="10"/>
  <c r="CFU12" i="10"/>
  <c r="CFT12" i="10"/>
  <c r="CFS12" i="10"/>
  <c r="CFE12" i="10"/>
  <c r="CFD12" i="10"/>
  <c r="CFG12" i="10" s="1"/>
  <c r="CFC12" i="10"/>
  <c r="CEO12" i="10"/>
  <c r="CEN12" i="10"/>
  <c r="CEQ12" i="10" s="1"/>
  <c r="CEM12" i="10"/>
  <c r="CDY12" i="10"/>
  <c r="CDZ12" i="10" s="1"/>
  <c r="CEB12" i="10" s="1"/>
  <c r="CDX12" i="10"/>
  <c r="CEA12" i="10" s="1"/>
  <c r="CDW12" i="10"/>
  <c r="CDI12" i="10"/>
  <c r="CDH12" i="10"/>
  <c r="CDG12" i="10"/>
  <c r="CCS12" i="10"/>
  <c r="CCR12" i="10"/>
  <c r="CCU12" i="10" s="1"/>
  <c r="CCQ12" i="10"/>
  <c r="CCC12" i="10"/>
  <c r="CCB12" i="10"/>
  <c r="CCA12" i="10"/>
  <c r="CBM12" i="10"/>
  <c r="CBL12" i="10"/>
  <c r="CBK12" i="10"/>
  <c r="CAW12" i="10"/>
  <c r="CAV12" i="10"/>
  <c r="CAY12" i="10" s="1"/>
  <c r="CAU12" i="10"/>
  <c r="CAG12" i="10"/>
  <c r="CAF12" i="10"/>
  <c r="CAI12" i="10" s="1"/>
  <c r="CAE12" i="10"/>
  <c r="BZQ12" i="10"/>
  <c r="BZP12" i="10"/>
  <c r="BZS12" i="10" s="1"/>
  <c r="BZO12" i="10"/>
  <c r="BZA12" i="10"/>
  <c r="BYZ12" i="10"/>
  <c r="BYY12" i="10"/>
  <c r="BYK12" i="10"/>
  <c r="BYJ12" i="10"/>
  <c r="BYM12" i="10" s="1"/>
  <c r="BYI12" i="10"/>
  <c r="BXU12" i="10"/>
  <c r="BXT12" i="10"/>
  <c r="BXW12" i="10" s="1"/>
  <c r="BXS12" i="10"/>
  <c r="BXE12" i="10"/>
  <c r="BXD12" i="10"/>
  <c r="BXC12" i="10"/>
  <c r="BWO12" i="10"/>
  <c r="BWN12" i="10"/>
  <c r="BWM12" i="10"/>
  <c r="BVY12" i="10"/>
  <c r="BVX12" i="10"/>
  <c r="BVW12" i="10"/>
  <c r="BVI12" i="10"/>
  <c r="BVH12" i="10"/>
  <c r="BVG12" i="10"/>
  <c r="BUS12" i="10"/>
  <c r="BUR12" i="10"/>
  <c r="BUU12" i="10" s="1"/>
  <c r="BUQ12" i="10"/>
  <c r="BUC12" i="10"/>
  <c r="BUB12" i="10"/>
  <c r="BUE12" i="10" s="1"/>
  <c r="BUA12" i="10"/>
  <c r="BTM12" i="10"/>
  <c r="BTL12" i="10"/>
  <c r="BTO12" i="10" s="1"/>
  <c r="BTK12" i="10"/>
  <c r="BSW12" i="10"/>
  <c r="BSV12" i="10"/>
  <c r="BSU12" i="10"/>
  <c r="BSG12" i="10"/>
  <c r="BSF12" i="10"/>
  <c r="BSI12" i="10" s="1"/>
  <c r="BSE12" i="10"/>
  <c r="BRQ12" i="10"/>
  <c r="BRP12" i="10"/>
  <c r="BRS12" i="10" s="1"/>
  <c r="BRO12" i="10"/>
  <c r="BRA12" i="10"/>
  <c r="BQZ12" i="10"/>
  <c r="BQY12" i="10"/>
  <c r="BQK12" i="10"/>
  <c r="BQJ12" i="10"/>
  <c r="BQI12" i="10"/>
  <c r="BPU12" i="10"/>
  <c r="BPT12" i="10"/>
  <c r="BPW12" i="10" s="1"/>
  <c r="BPS12" i="10"/>
  <c r="BPE12" i="10"/>
  <c r="BPD12" i="10"/>
  <c r="BPG12" i="10" s="1"/>
  <c r="BPC12" i="10"/>
  <c r="BOO12" i="10"/>
  <c r="BON12" i="10"/>
  <c r="BOM12" i="10"/>
  <c r="BNY12" i="10"/>
  <c r="BNX12" i="10"/>
  <c r="BNW12" i="10"/>
  <c r="BNI12" i="10"/>
  <c r="BNH12" i="10"/>
  <c r="BNK12" i="10" s="1"/>
  <c r="BNG12" i="10"/>
  <c r="BMS12" i="10"/>
  <c r="BMR12" i="10"/>
  <c r="BMU12" i="10" s="1"/>
  <c r="BMQ12" i="10"/>
  <c r="BMC12" i="10"/>
  <c r="BMB12" i="10"/>
  <c r="BMA12" i="10"/>
  <c r="BLM12" i="10"/>
  <c r="BLL12" i="10"/>
  <c r="BLK12" i="10"/>
  <c r="BKW12" i="10"/>
  <c r="BKX12" i="10" s="1"/>
  <c r="BKZ12" i="10" s="1"/>
  <c r="BKV12" i="10"/>
  <c r="BKY12" i="10" s="1"/>
  <c r="BKU12" i="10"/>
  <c r="BKG12" i="10"/>
  <c r="BKF12" i="10"/>
  <c r="BKE12" i="10"/>
  <c r="BJQ12" i="10"/>
  <c r="BJP12" i="10"/>
  <c r="BJS12" i="10" s="1"/>
  <c r="BJO12" i="10"/>
  <c r="BJA12" i="10"/>
  <c r="BIZ12" i="10"/>
  <c r="BIY12" i="10"/>
  <c r="BIK12" i="10"/>
  <c r="BIJ12" i="10"/>
  <c r="BIM12" i="10" s="1"/>
  <c r="BII12" i="10"/>
  <c r="BHU12" i="10"/>
  <c r="BHT12" i="10"/>
  <c r="BHW12" i="10" s="1"/>
  <c r="BHS12" i="10"/>
  <c r="BHE12" i="10"/>
  <c r="BHD12" i="10"/>
  <c r="BHG12" i="10" s="1"/>
  <c r="BHC12" i="10"/>
  <c r="BGO12" i="10"/>
  <c r="BGN12" i="10"/>
  <c r="BGM12" i="10"/>
  <c r="BGA12" i="10"/>
  <c r="BFY12" i="10"/>
  <c r="BFX12" i="10"/>
  <c r="BFW12" i="10"/>
  <c r="BFI12" i="10"/>
  <c r="BFH12" i="10"/>
  <c r="BFK12" i="10" s="1"/>
  <c r="BFG12" i="10"/>
  <c r="BES12" i="10"/>
  <c r="BER12" i="10"/>
  <c r="BEU12" i="10" s="1"/>
  <c r="BEQ12" i="10"/>
  <c r="BEC12" i="10"/>
  <c r="BEB12" i="10"/>
  <c r="BEA12" i="10"/>
  <c r="BDM12" i="10"/>
  <c r="BDN12" i="10" s="1"/>
  <c r="BDP12" i="10" s="1"/>
  <c r="BDL12" i="10"/>
  <c r="BDO12" i="10" s="1"/>
  <c r="BDK12" i="10"/>
  <c r="BCW12" i="10"/>
  <c r="BCV12" i="10"/>
  <c r="BCU12" i="10"/>
  <c r="BCG12" i="10"/>
  <c r="BCF12" i="10"/>
  <c r="BCE12" i="10"/>
  <c r="BBQ12" i="10"/>
  <c r="BBP12" i="10"/>
  <c r="BBO12" i="10"/>
  <c r="BBA12" i="10"/>
  <c r="BAZ12" i="10"/>
  <c r="BBC12" i="10" s="1"/>
  <c r="BAY12" i="10"/>
  <c r="BAK12" i="10"/>
  <c r="BAJ12" i="10"/>
  <c r="BAI12" i="10"/>
  <c r="AZU12" i="10"/>
  <c r="AZT12" i="10"/>
  <c r="AZS12" i="10"/>
  <c r="AZE12" i="10"/>
  <c r="AZD12" i="10"/>
  <c r="AZC12" i="10"/>
  <c r="AYO12" i="10"/>
  <c r="AYN12" i="10"/>
  <c r="AYQ12" i="10" s="1"/>
  <c r="AYM12" i="10"/>
  <c r="AXY12" i="10"/>
  <c r="AXX12" i="10"/>
  <c r="AYA12" i="10" s="1"/>
  <c r="AXW12" i="10"/>
  <c r="AXI12" i="10"/>
  <c r="AXH12" i="10"/>
  <c r="AXK12" i="10" s="1"/>
  <c r="AXG12" i="10"/>
  <c r="AWS12" i="10"/>
  <c r="AWR12" i="10"/>
  <c r="AWQ12" i="10"/>
  <c r="AWC12" i="10"/>
  <c r="AWB12" i="10"/>
  <c r="AWE12" i="10" s="1"/>
  <c r="AWA12" i="10"/>
  <c r="AVM12" i="10"/>
  <c r="AVL12" i="10"/>
  <c r="AVK12" i="10"/>
  <c r="AUW12" i="10"/>
  <c r="AUV12" i="10"/>
  <c r="AUU12" i="10"/>
  <c r="AUG12" i="10"/>
  <c r="AUF12" i="10"/>
  <c r="AUE12" i="10"/>
  <c r="ATQ12" i="10"/>
  <c r="ATP12" i="10"/>
  <c r="ATS12" i="10" s="1"/>
  <c r="ATO12" i="10"/>
  <c r="ATA12" i="10"/>
  <c r="ASZ12" i="10"/>
  <c r="ATC12" i="10" s="1"/>
  <c r="ASY12" i="10"/>
  <c r="ASK12" i="10"/>
  <c r="ASJ12" i="10"/>
  <c r="ASI12" i="10"/>
  <c r="ARU12" i="10"/>
  <c r="ART12" i="10"/>
  <c r="ARS12" i="10"/>
  <c r="ARE12" i="10"/>
  <c r="ARD12" i="10"/>
  <c r="ARG12" i="10" s="1"/>
  <c r="ARC12" i="10"/>
  <c r="AQO12" i="10"/>
  <c r="AQN12" i="10"/>
  <c r="AQM12" i="10"/>
  <c r="APY12" i="10"/>
  <c r="APX12" i="10"/>
  <c r="APW12" i="10"/>
  <c r="API12" i="10"/>
  <c r="APH12" i="10"/>
  <c r="APG12" i="10"/>
  <c r="AOS12" i="10"/>
  <c r="AOR12" i="10"/>
  <c r="AOU12" i="10" s="1"/>
  <c r="AOQ12" i="10"/>
  <c r="AOC12" i="10"/>
  <c r="AOB12" i="10"/>
  <c r="AOE12" i="10" s="1"/>
  <c r="AOA12" i="10"/>
  <c r="ANM12" i="10"/>
  <c r="ANL12" i="10"/>
  <c r="ANK12" i="10"/>
  <c r="AMW12" i="10"/>
  <c r="AMV12" i="10"/>
  <c r="AMU12" i="10"/>
  <c r="AMG12" i="10"/>
  <c r="AMF12" i="10"/>
  <c r="AMI12" i="10" s="1"/>
  <c r="AME12" i="10"/>
  <c r="ALQ12" i="10"/>
  <c r="ALP12" i="10"/>
  <c r="ALS12" i="10" s="1"/>
  <c r="ALO12" i="10"/>
  <c r="ALA12" i="10"/>
  <c r="AKZ12" i="10"/>
  <c r="ALC12" i="10" s="1"/>
  <c r="AKY12" i="10"/>
  <c r="AKK12" i="10"/>
  <c r="AKJ12" i="10"/>
  <c r="AKI12" i="10"/>
  <c r="AJW12" i="10"/>
  <c r="AJU12" i="10"/>
  <c r="AJV12" i="10" s="1"/>
  <c r="AJX12" i="10" s="1"/>
  <c r="AJT12" i="10"/>
  <c r="AJS12" i="10"/>
  <c r="AJE12" i="10"/>
  <c r="AJD12" i="10"/>
  <c r="AJG12" i="10" s="1"/>
  <c r="AJC12" i="10"/>
  <c r="AIO12" i="10"/>
  <c r="AIN12" i="10"/>
  <c r="AIM12" i="10"/>
  <c r="AHY12" i="10"/>
  <c r="AHX12" i="10"/>
  <c r="AHW12" i="10"/>
  <c r="AHI12" i="10"/>
  <c r="AHH12" i="10"/>
  <c r="AHK12" i="10" s="1"/>
  <c r="AHG12" i="10"/>
  <c r="AGS12" i="10"/>
  <c r="AGR12" i="10"/>
  <c r="AGU12" i="10" s="1"/>
  <c r="AGQ12" i="10"/>
  <c r="AGC12" i="10"/>
  <c r="AGB12" i="10"/>
  <c r="AGE12" i="10" s="1"/>
  <c r="AGA12" i="10"/>
  <c r="AFM12" i="10"/>
  <c r="AFL12" i="10"/>
  <c r="AFK12" i="10"/>
  <c r="AEW12" i="10"/>
  <c r="AEV12" i="10"/>
  <c r="AEY12" i="10" s="1"/>
  <c r="AEU12" i="10"/>
  <c r="AEG12" i="10"/>
  <c r="AEF12" i="10"/>
  <c r="AEI12" i="10" s="1"/>
  <c r="AEE12" i="10"/>
  <c r="ADQ12" i="10"/>
  <c r="ADP12" i="10"/>
  <c r="ADS12" i="10" s="1"/>
  <c r="ADO12" i="10"/>
  <c r="ADA12" i="10"/>
  <c r="ACZ12" i="10"/>
  <c r="ACY12" i="10"/>
  <c r="ACK12" i="10"/>
  <c r="ACJ12" i="10"/>
  <c r="ACM12" i="10" s="1"/>
  <c r="ACI12" i="10"/>
  <c r="ABU12" i="10"/>
  <c r="ABV12" i="10" s="1"/>
  <c r="ABX12" i="10" s="1"/>
  <c r="ABT12" i="10"/>
  <c r="ABW12" i="10" s="1"/>
  <c r="ABS12" i="10"/>
  <c r="ABE12" i="10"/>
  <c r="ABD12" i="10"/>
  <c r="ABG12" i="10" s="1"/>
  <c r="ABC12" i="10"/>
  <c r="AAO12" i="10"/>
  <c r="AAN12" i="10"/>
  <c r="AAM12" i="10"/>
  <c r="ZY12" i="10"/>
  <c r="ZX12" i="10"/>
  <c r="AAA12" i="10" s="1"/>
  <c r="ZW12" i="10"/>
  <c r="ZI12" i="10"/>
  <c r="ZH12" i="10"/>
  <c r="ZK12" i="10" s="1"/>
  <c r="ZG12" i="10"/>
  <c r="YS12" i="10"/>
  <c r="YR12" i="10"/>
  <c r="YQ12" i="10"/>
  <c r="YC12" i="10"/>
  <c r="YB12" i="10"/>
  <c r="YA12" i="10"/>
  <c r="XM12" i="10"/>
  <c r="XL12" i="10"/>
  <c r="XO12" i="10" s="1"/>
  <c r="XK12" i="10"/>
  <c r="WW12" i="10"/>
  <c r="WV12" i="10"/>
  <c r="WY12" i="10" s="1"/>
  <c r="WU12" i="10"/>
  <c r="WG12" i="10"/>
  <c r="WF12" i="10"/>
  <c r="WE12" i="10"/>
  <c r="VQ12" i="10"/>
  <c r="VP12" i="10"/>
  <c r="VO12" i="10"/>
  <c r="VA12" i="10"/>
  <c r="UZ12" i="10"/>
  <c r="VC12" i="10" s="1"/>
  <c r="UY12" i="10"/>
  <c r="UK12" i="10"/>
  <c r="UJ12" i="10"/>
  <c r="UM12" i="10" s="1"/>
  <c r="UI12" i="10"/>
  <c r="TU12" i="10"/>
  <c r="TT12" i="10"/>
  <c r="TS12" i="10"/>
  <c r="TE12" i="10"/>
  <c r="TD12" i="10"/>
  <c r="TC12" i="10"/>
  <c r="SO12" i="10"/>
  <c r="SN12" i="10"/>
  <c r="SQ12" i="10" s="1"/>
  <c r="SM12" i="10"/>
  <c r="RY12" i="10"/>
  <c r="RX12" i="10"/>
  <c r="SA12" i="10" s="1"/>
  <c r="RW12" i="10"/>
  <c r="RI12" i="10"/>
  <c r="RH12" i="10"/>
  <c r="RK12" i="10" s="1"/>
  <c r="RG12" i="10"/>
  <c r="QS12" i="10"/>
  <c r="QR12" i="10"/>
  <c r="QQ12" i="10"/>
  <c r="QC12" i="10"/>
  <c r="QB12" i="10"/>
  <c r="QE12" i="10" s="1"/>
  <c r="QA12" i="10"/>
  <c r="PM12" i="10"/>
  <c r="PL12" i="10"/>
  <c r="PO12" i="10" s="1"/>
  <c r="PK12" i="10"/>
  <c r="OW12" i="10"/>
  <c r="OV12" i="10"/>
  <c r="OU12" i="10"/>
  <c r="OG12" i="10"/>
  <c r="OF12" i="10"/>
  <c r="OE12" i="10"/>
  <c r="NQ12" i="10"/>
  <c r="NP12" i="10"/>
  <c r="NS12" i="10" s="1"/>
  <c r="NO12" i="10"/>
  <c r="NA12" i="10"/>
  <c r="MZ12" i="10"/>
  <c r="NC12" i="10" s="1"/>
  <c r="MY12" i="10"/>
  <c r="MK12" i="10"/>
  <c r="MJ12" i="10"/>
  <c r="MM12" i="10" s="1"/>
  <c r="MI12" i="10"/>
  <c r="LU12" i="10"/>
  <c r="LT12" i="10"/>
  <c r="LS12" i="10"/>
  <c r="LE12" i="10"/>
  <c r="LD12" i="10"/>
  <c r="LG12" i="10" s="1"/>
  <c r="LC12" i="10"/>
  <c r="KO12" i="10"/>
  <c r="KN12" i="10"/>
  <c r="KQ12" i="10" s="1"/>
  <c r="KM12" i="10"/>
  <c r="JY12" i="10"/>
  <c r="JX12" i="10"/>
  <c r="JW12" i="10"/>
  <c r="JI12" i="10"/>
  <c r="JH12" i="10"/>
  <c r="JG12" i="10"/>
  <c r="IS12" i="10"/>
  <c r="IT12" i="10" s="1"/>
  <c r="IV12" i="10" s="1"/>
  <c r="IR12" i="10"/>
  <c r="IU12" i="10" s="1"/>
  <c r="IQ12" i="10"/>
  <c r="IC12" i="10"/>
  <c r="IB12" i="10"/>
  <c r="IE12" i="10" s="1"/>
  <c r="IA12" i="10"/>
  <c r="HM12" i="10"/>
  <c r="HL12" i="10"/>
  <c r="HO12" i="10" s="1"/>
  <c r="HK12" i="10"/>
  <c r="GW12" i="10"/>
  <c r="GV12" i="10"/>
  <c r="GU12" i="10"/>
  <c r="GG12" i="10"/>
  <c r="GF12" i="10"/>
  <c r="GI12" i="10" s="1"/>
  <c r="GE12" i="10"/>
  <c r="FQ12" i="10"/>
  <c r="FR12" i="10" s="1"/>
  <c r="FT12" i="10" s="1"/>
  <c r="FP12" i="10"/>
  <c r="FS12" i="10" s="1"/>
  <c r="FO12" i="10"/>
  <c r="FA12" i="10"/>
  <c r="EZ12" i="10"/>
  <c r="EY12" i="10"/>
  <c r="EK12" i="10"/>
  <c r="EJ12" i="10"/>
  <c r="EI12" i="10"/>
  <c r="DU12" i="10"/>
  <c r="DT12" i="10"/>
  <c r="DW12" i="10" s="1"/>
  <c r="DS12" i="10"/>
  <c r="DE12" i="10"/>
  <c r="DD12" i="10"/>
  <c r="DG12" i="10" s="1"/>
  <c r="DC12" i="10"/>
  <c r="CO12" i="10"/>
  <c r="CN12" i="10"/>
  <c r="CQ12" i="10" s="1"/>
  <c r="CM12" i="10"/>
  <c r="BY12" i="10"/>
  <c r="BX12" i="10"/>
  <c r="BW12" i="10"/>
  <c r="BI12" i="10"/>
  <c r="BH12" i="10"/>
  <c r="BK12" i="10" s="1"/>
  <c r="BG12" i="10"/>
  <c r="XFA11" i="10"/>
  <c r="XEZ11" i="10"/>
  <c r="XFC11" i="10" s="1"/>
  <c r="XEY11" i="10"/>
  <c r="XEK11" i="10"/>
  <c r="XEL11" i="10" s="1"/>
  <c r="XEN11" i="10" s="1"/>
  <c r="XEJ11" i="10"/>
  <c r="XEM11" i="10" s="1"/>
  <c r="XEI11" i="10"/>
  <c r="XDU11" i="10"/>
  <c r="XDT11" i="10"/>
  <c r="XDW11" i="10" s="1"/>
  <c r="XDS11" i="10"/>
  <c r="XDE11" i="10"/>
  <c r="XDD11" i="10"/>
  <c r="XDC11" i="10"/>
  <c r="XCO11" i="10"/>
  <c r="XCN11" i="10"/>
  <c r="XCQ11" i="10" s="1"/>
  <c r="XCM11" i="10"/>
  <c r="XBY11" i="10"/>
  <c r="XBX11" i="10"/>
  <c r="XCA11" i="10" s="1"/>
  <c r="XBW11" i="10"/>
  <c r="XBI11" i="10"/>
  <c r="XBH11" i="10"/>
  <c r="XBG11" i="10"/>
  <c r="XAS11" i="10"/>
  <c r="XAR11" i="10"/>
  <c r="XAQ11" i="10"/>
  <c r="XAC11" i="10"/>
  <c r="XAB11" i="10"/>
  <c r="XAE11" i="10" s="1"/>
  <c r="XAA11" i="10"/>
  <c r="WZM11" i="10"/>
  <c r="WZL11" i="10"/>
  <c r="WZK11" i="10"/>
  <c r="WYW11" i="10"/>
  <c r="WYV11" i="10"/>
  <c r="WYY11" i="10" s="1"/>
  <c r="WYU11" i="10"/>
  <c r="WYG11" i="10"/>
  <c r="WYF11" i="10"/>
  <c r="WYE11" i="10"/>
  <c r="WXQ11" i="10"/>
  <c r="WXP11" i="10"/>
  <c r="WXS11" i="10" s="1"/>
  <c r="WXO11" i="10"/>
  <c r="WXC11" i="10"/>
  <c r="WXA11" i="10"/>
  <c r="WWZ11" i="10"/>
  <c r="WWY11" i="10"/>
  <c r="WWK11" i="10"/>
  <c r="WWJ11" i="10"/>
  <c r="WWM11" i="10" s="1"/>
  <c r="WWI11" i="10"/>
  <c r="WVU11" i="10"/>
  <c r="WVT11" i="10"/>
  <c r="WVS11" i="10"/>
  <c r="WVE11" i="10"/>
  <c r="WVD11" i="10"/>
  <c r="WVG11" i="10" s="1"/>
  <c r="WVC11" i="10"/>
  <c r="WUO11" i="10"/>
  <c r="WUN11" i="10"/>
  <c r="WUM11" i="10"/>
  <c r="WTY11" i="10"/>
  <c r="WTZ11" i="10" s="1"/>
  <c r="WUB11" i="10" s="1"/>
  <c r="WTX11" i="10"/>
  <c r="WUA11" i="10" s="1"/>
  <c r="WTW11" i="10"/>
  <c r="WTI11" i="10"/>
  <c r="WTH11" i="10"/>
  <c r="WTG11" i="10"/>
  <c r="WSS11" i="10"/>
  <c r="WSR11" i="10"/>
  <c r="WSU11" i="10" s="1"/>
  <c r="WSQ11" i="10"/>
  <c r="WSC11" i="10"/>
  <c r="WSB11" i="10"/>
  <c r="WSE11" i="10" s="1"/>
  <c r="WSA11" i="10"/>
  <c r="WRM11" i="10"/>
  <c r="WRL11" i="10"/>
  <c r="WRO11" i="10" s="1"/>
  <c r="WRK11" i="10"/>
  <c r="WQW11" i="10"/>
  <c r="WQV11" i="10"/>
  <c r="WQU11" i="10"/>
  <c r="WQG11" i="10"/>
  <c r="WQF11" i="10"/>
  <c r="WQI11" i="10" s="1"/>
  <c r="WQE11" i="10"/>
  <c r="WPQ11" i="10"/>
  <c r="WPP11" i="10"/>
  <c r="WPS11" i="10" s="1"/>
  <c r="WPO11" i="10"/>
  <c r="WPA11" i="10"/>
  <c r="WOZ11" i="10"/>
  <c r="WOY11" i="10"/>
  <c r="WOK11" i="10"/>
  <c r="WOJ11" i="10"/>
  <c r="WOI11" i="10"/>
  <c r="WNU11" i="10"/>
  <c r="WNV11" i="10" s="1"/>
  <c r="WNX11" i="10" s="1"/>
  <c r="WNT11" i="10"/>
  <c r="WNW11" i="10" s="1"/>
  <c r="WNS11" i="10"/>
  <c r="WNE11" i="10"/>
  <c r="WND11" i="10"/>
  <c r="WNG11" i="10" s="1"/>
  <c r="WNC11" i="10"/>
  <c r="WMO11" i="10"/>
  <c r="WMN11" i="10"/>
  <c r="WMM11" i="10"/>
  <c r="WLY11" i="10"/>
  <c r="WLX11" i="10"/>
  <c r="WLW11" i="10"/>
  <c r="WLI11" i="10"/>
  <c r="WLH11" i="10"/>
  <c r="WLK11" i="10" s="1"/>
  <c r="WLG11" i="10"/>
  <c r="WKS11" i="10"/>
  <c r="WKR11" i="10"/>
  <c r="WKQ11" i="10"/>
  <c r="WKC11" i="10"/>
  <c r="WKB11" i="10"/>
  <c r="WKA11" i="10"/>
  <c r="WJM11" i="10"/>
  <c r="WJL11" i="10"/>
  <c r="WJO11" i="10" s="1"/>
  <c r="WJK11" i="10"/>
  <c r="WIW11" i="10"/>
  <c r="WIV11" i="10"/>
  <c r="WIY11" i="10" s="1"/>
  <c r="WIU11" i="10"/>
  <c r="WIG11" i="10"/>
  <c r="WIF11" i="10"/>
  <c r="WII11" i="10" s="1"/>
  <c r="WIE11" i="10"/>
  <c r="WHQ11" i="10"/>
  <c r="WHP11" i="10"/>
  <c r="WHO11" i="10"/>
  <c r="WHA11" i="10"/>
  <c r="WGZ11" i="10"/>
  <c r="WGY11" i="10"/>
  <c r="WGK11" i="10"/>
  <c r="WGJ11" i="10"/>
  <c r="WGM11" i="10" s="1"/>
  <c r="WGI11" i="10"/>
  <c r="WFU11" i="10"/>
  <c r="WFV11" i="10" s="1"/>
  <c r="WFX11" i="10" s="1"/>
  <c r="WFT11" i="10"/>
  <c r="WFW11" i="10" s="1"/>
  <c r="WFS11" i="10"/>
  <c r="WFE11" i="10"/>
  <c r="WFD11" i="10"/>
  <c r="WFC11" i="10"/>
  <c r="WEO11" i="10"/>
  <c r="WEN11" i="10"/>
  <c r="WEM11" i="10"/>
  <c r="WDY11" i="10"/>
  <c r="WDX11" i="10"/>
  <c r="WEA11" i="10" s="1"/>
  <c r="WDW11" i="10"/>
  <c r="WDI11" i="10"/>
  <c r="WDH11" i="10"/>
  <c r="WDK11" i="10" s="1"/>
  <c r="WDG11" i="10"/>
  <c r="WCU11" i="10"/>
  <c r="WCS11" i="10"/>
  <c r="WCR11" i="10"/>
  <c r="WCQ11" i="10"/>
  <c r="WCC11" i="10"/>
  <c r="WCB11" i="10"/>
  <c r="WCA11" i="10"/>
  <c r="WBM11" i="10"/>
  <c r="WBL11" i="10"/>
  <c r="WBO11" i="10" s="1"/>
  <c r="WBK11" i="10"/>
  <c r="WAW11" i="10"/>
  <c r="WAV11" i="10"/>
  <c r="WAY11" i="10" s="1"/>
  <c r="WAU11" i="10"/>
  <c r="WAG11" i="10"/>
  <c r="WAF11" i="10"/>
  <c r="WAE11" i="10"/>
  <c r="VZQ11" i="10"/>
  <c r="VZP11" i="10"/>
  <c r="VZO11" i="10"/>
  <c r="VZA11" i="10"/>
  <c r="VYZ11" i="10"/>
  <c r="VZC11" i="10" s="1"/>
  <c r="VYY11" i="10"/>
  <c r="VYK11" i="10"/>
  <c r="VYL11" i="10" s="1"/>
  <c r="VYN11" i="10" s="1"/>
  <c r="VYJ11" i="10"/>
  <c r="VYM11" i="10" s="1"/>
  <c r="VYI11" i="10"/>
  <c r="VXU11" i="10"/>
  <c r="VXT11" i="10"/>
  <c r="VXW11" i="10" s="1"/>
  <c r="VXS11" i="10"/>
  <c r="VXE11" i="10"/>
  <c r="VXD11" i="10"/>
  <c r="VXC11" i="10"/>
  <c r="VWO11" i="10"/>
  <c r="VWN11" i="10"/>
  <c r="VWQ11" i="10" s="1"/>
  <c r="VWM11" i="10"/>
  <c r="VVY11" i="10"/>
  <c r="VVX11" i="10"/>
  <c r="VWA11" i="10" s="1"/>
  <c r="VVW11" i="10"/>
  <c r="VVI11" i="10"/>
  <c r="VVH11" i="10"/>
  <c r="VVG11" i="10"/>
  <c r="VUS11" i="10"/>
  <c r="VUR11" i="10"/>
  <c r="VUQ11" i="10"/>
  <c r="VUC11" i="10"/>
  <c r="VUB11" i="10"/>
  <c r="VUE11" i="10" s="1"/>
  <c r="VUA11" i="10"/>
  <c r="VTM11" i="10"/>
  <c r="VTL11" i="10"/>
  <c r="VTO11" i="10" s="1"/>
  <c r="VTK11" i="10"/>
  <c r="VSW11" i="10"/>
  <c r="VSV11" i="10"/>
  <c r="VSX11" i="10" s="1"/>
  <c r="VSZ11" i="10" s="1"/>
  <c r="VSU11" i="10"/>
  <c r="VSG11" i="10"/>
  <c r="VSF11" i="10"/>
  <c r="VSE11" i="10"/>
  <c r="VRQ11" i="10"/>
  <c r="VRP11" i="10"/>
  <c r="VRS11" i="10" s="1"/>
  <c r="VRO11" i="10"/>
  <c r="VRA11" i="10"/>
  <c r="VQZ11" i="10"/>
  <c r="VQY11" i="10"/>
  <c r="VQK11" i="10"/>
  <c r="VQJ11" i="10"/>
  <c r="VQI11" i="10"/>
  <c r="VPU11" i="10"/>
  <c r="VPT11" i="10"/>
  <c r="VPV11" i="10" s="1"/>
  <c r="VPX11" i="10" s="1"/>
  <c r="VPS11" i="10"/>
  <c r="VPE11" i="10"/>
  <c r="VPD11" i="10"/>
  <c r="VPG11" i="10" s="1"/>
  <c r="VPC11" i="10"/>
  <c r="VOO11" i="10"/>
  <c r="VON11" i="10"/>
  <c r="VOQ11" i="10" s="1"/>
  <c r="VOM11" i="10"/>
  <c r="VNY11" i="10"/>
  <c r="VNX11" i="10"/>
  <c r="VNW11" i="10"/>
  <c r="VNI11" i="10"/>
  <c r="VNH11" i="10"/>
  <c r="VNG11" i="10"/>
  <c r="VMS11" i="10"/>
  <c r="VMR11" i="10"/>
  <c r="VMU11" i="10" s="1"/>
  <c r="VMQ11" i="10"/>
  <c r="VMC11" i="10"/>
  <c r="VMB11" i="10"/>
  <c r="VME11" i="10" s="1"/>
  <c r="VMA11" i="10"/>
  <c r="VLM11" i="10"/>
  <c r="VLL11" i="10"/>
  <c r="VLK11" i="10"/>
  <c r="VKW11" i="10"/>
  <c r="VKV11" i="10"/>
  <c r="VKY11" i="10" s="1"/>
  <c r="VKU11" i="10"/>
  <c r="VKG11" i="10"/>
  <c r="VKF11" i="10"/>
  <c r="VKI11" i="10" s="1"/>
  <c r="VKE11" i="10"/>
  <c r="VJQ11" i="10"/>
  <c r="VJP11" i="10"/>
  <c r="VJS11" i="10" s="1"/>
  <c r="VJO11" i="10"/>
  <c r="VJA11" i="10"/>
  <c r="VIZ11" i="10"/>
  <c r="VJC11" i="10" s="1"/>
  <c r="VIY11" i="10"/>
  <c r="VIK11" i="10"/>
  <c r="VIJ11" i="10"/>
  <c r="VII11" i="10"/>
  <c r="VHU11" i="10"/>
  <c r="VHT11" i="10"/>
  <c r="VHW11" i="10" s="1"/>
  <c r="VHS11" i="10"/>
  <c r="VHE11" i="10"/>
  <c r="VHD11" i="10"/>
  <c r="VHG11" i="10" s="1"/>
  <c r="VHC11" i="10"/>
  <c r="VGO11" i="10"/>
  <c r="VGN11" i="10"/>
  <c r="VGM11" i="10"/>
  <c r="VFY11" i="10"/>
  <c r="VFX11" i="10"/>
  <c r="VFW11" i="10"/>
  <c r="VFI11" i="10"/>
  <c r="VFJ11" i="10" s="1"/>
  <c r="VFL11" i="10" s="1"/>
  <c r="VFH11" i="10"/>
  <c r="VFK11" i="10" s="1"/>
  <c r="VFG11" i="10"/>
  <c r="VES11" i="10"/>
  <c r="VER11" i="10"/>
  <c r="VEU11" i="10" s="1"/>
  <c r="VEQ11" i="10"/>
  <c r="VEC11" i="10"/>
  <c r="VEB11" i="10"/>
  <c r="VEE11" i="10" s="1"/>
  <c r="VEA11" i="10"/>
  <c r="VDM11" i="10"/>
  <c r="VDL11" i="10"/>
  <c r="VDK11" i="10"/>
  <c r="VCW11" i="10"/>
  <c r="VCV11" i="10"/>
  <c r="VCY11" i="10" s="1"/>
  <c r="VCU11" i="10"/>
  <c r="VCG11" i="10"/>
  <c r="VCF11" i="10"/>
  <c r="VCI11" i="10" s="1"/>
  <c r="VCE11" i="10"/>
  <c r="VBQ11" i="10"/>
  <c r="VBP11" i="10"/>
  <c r="VBO11" i="10"/>
  <c r="VBA11" i="10"/>
  <c r="VAZ11" i="10"/>
  <c r="VAY11" i="10"/>
  <c r="VAK11" i="10"/>
  <c r="VAJ11" i="10"/>
  <c r="VAM11" i="10" s="1"/>
  <c r="VAI11" i="10"/>
  <c r="UZU11" i="10"/>
  <c r="UZT11" i="10"/>
  <c r="UZW11" i="10" s="1"/>
  <c r="UZS11" i="10"/>
  <c r="UZE11" i="10"/>
  <c r="UZD11" i="10"/>
  <c r="UZC11" i="10"/>
  <c r="UYO11" i="10"/>
  <c r="UYN11" i="10"/>
  <c r="UYM11" i="10"/>
  <c r="UXY11" i="10"/>
  <c r="UXX11" i="10"/>
  <c r="UYA11" i="10" s="1"/>
  <c r="UXW11" i="10"/>
  <c r="UXI11" i="10"/>
  <c r="UXH11" i="10"/>
  <c r="UXG11" i="10"/>
  <c r="UWS11" i="10"/>
  <c r="UWR11" i="10"/>
  <c r="UWQ11" i="10"/>
  <c r="UWC11" i="10"/>
  <c r="UWB11" i="10"/>
  <c r="UWA11" i="10"/>
  <c r="UVM11" i="10"/>
  <c r="UVL11" i="10"/>
  <c r="UVO11" i="10" s="1"/>
  <c r="UVK11" i="10"/>
  <c r="UUW11" i="10"/>
  <c r="UUV11" i="10"/>
  <c r="UUY11" i="10" s="1"/>
  <c r="UUU11" i="10"/>
  <c r="UUG11" i="10"/>
  <c r="UUF11" i="10"/>
  <c r="UUE11" i="10"/>
  <c r="UTQ11" i="10"/>
  <c r="UTP11" i="10"/>
  <c r="UTO11" i="10"/>
  <c r="UTA11" i="10"/>
  <c r="USZ11" i="10"/>
  <c r="UTC11" i="10" s="1"/>
  <c r="USY11" i="10"/>
  <c r="USK11" i="10"/>
  <c r="USJ11" i="10"/>
  <c r="USM11" i="10" s="1"/>
  <c r="USI11" i="10"/>
  <c r="URU11" i="10"/>
  <c r="URT11" i="10"/>
  <c r="URS11" i="10"/>
  <c r="URE11" i="10"/>
  <c r="URD11" i="10"/>
  <c r="URC11" i="10"/>
  <c r="UQO11" i="10"/>
  <c r="UQN11" i="10"/>
  <c r="UQQ11" i="10" s="1"/>
  <c r="UQM11" i="10"/>
  <c r="UPY11" i="10"/>
  <c r="UPX11" i="10"/>
  <c r="UQA11" i="10" s="1"/>
  <c r="UPW11" i="10"/>
  <c r="UPI11" i="10"/>
  <c r="UPH11" i="10"/>
  <c r="UPK11" i="10" s="1"/>
  <c r="UPG11" i="10"/>
  <c r="UOS11" i="10"/>
  <c r="UOR11" i="10"/>
  <c r="UOQ11" i="10"/>
  <c r="UOC11" i="10"/>
  <c r="UOB11" i="10"/>
  <c r="UOE11" i="10" s="1"/>
  <c r="UOA11" i="10"/>
  <c r="UNM11" i="10"/>
  <c r="UNL11" i="10"/>
  <c r="UNO11" i="10" s="1"/>
  <c r="UNK11" i="10"/>
  <c r="UMW11" i="10"/>
  <c r="UMV11" i="10"/>
  <c r="UMU11" i="10"/>
  <c r="UMG11" i="10"/>
  <c r="UMF11" i="10"/>
  <c r="UME11" i="10"/>
  <c r="ULQ11" i="10"/>
  <c r="ULP11" i="10"/>
  <c r="ULS11" i="10" s="1"/>
  <c r="ULO11" i="10"/>
  <c r="ULA11" i="10"/>
  <c r="UKZ11" i="10"/>
  <c r="ULC11" i="10" s="1"/>
  <c r="UKY11" i="10"/>
  <c r="UKK11" i="10"/>
  <c r="UKJ11" i="10"/>
  <c r="UKI11" i="10"/>
  <c r="UJU11" i="10"/>
  <c r="UJT11" i="10"/>
  <c r="UJS11" i="10"/>
  <c r="UJE11" i="10"/>
  <c r="UJD11" i="10"/>
  <c r="UJG11" i="10" s="1"/>
  <c r="UJC11" i="10"/>
  <c r="UIO11" i="10"/>
  <c r="UIN11" i="10"/>
  <c r="UIM11" i="10"/>
  <c r="UHY11" i="10"/>
  <c r="UHX11" i="10"/>
  <c r="UHW11" i="10"/>
  <c r="UHI11" i="10"/>
  <c r="UHH11" i="10"/>
  <c r="UHK11" i="10" s="1"/>
  <c r="UHG11" i="10"/>
  <c r="UGS11" i="10"/>
  <c r="UGR11" i="10"/>
  <c r="UGU11" i="10" s="1"/>
  <c r="UGQ11" i="10"/>
  <c r="UGC11" i="10"/>
  <c r="UGB11" i="10"/>
  <c r="UGE11" i="10" s="1"/>
  <c r="UGA11" i="10"/>
  <c r="UFM11" i="10"/>
  <c r="UFL11" i="10"/>
  <c r="UFK11" i="10"/>
  <c r="UEW11" i="10"/>
  <c r="UEV11" i="10"/>
  <c r="UEU11" i="10"/>
  <c r="UEG11" i="10"/>
  <c r="UEF11" i="10"/>
  <c r="UEI11" i="10" s="1"/>
  <c r="UEE11" i="10"/>
  <c r="UDQ11" i="10"/>
  <c r="UDP11" i="10"/>
  <c r="UDS11" i="10" s="1"/>
  <c r="UDO11" i="10"/>
  <c r="UDA11" i="10"/>
  <c r="UCZ11" i="10"/>
  <c r="UCY11" i="10"/>
  <c r="UCK11" i="10"/>
  <c r="UCJ11" i="10"/>
  <c r="UCI11" i="10"/>
  <c r="UBU11" i="10"/>
  <c r="UBT11" i="10"/>
  <c r="UBW11" i="10" s="1"/>
  <c r="UBS11" i="10"/>
  <c r="UBE11" i="10"/>
  <c r="UBD11" i="10"/>
  <c r="UBF11" i="10" s="1"/>
  <c r="UBH11" i="10" s="1"/>
  <c r="UBC11" i="10"/>
  <c r="UAO11" i="10"/>
  <c r="UAN11" i="10"/>
  <c r="UAM11" i="10"/>
  <c r="TZY11" i="10"/>
  <c r="TZX11" i="10"/>
  <c r="UAA11" i="10" s="1"/>
  <c r="TZW11" i="10"/>
  <c r="TZI11" i="10"/>
  <c r="TZH11" i="10"/>
  <c r="TZK11" i="10" s="1"/>
  <c r="TZG11" i="10"/>
  <c r="TYS11" i="10"/>
  <c r="TYR11" i="10"/>
  <c r="TYU11" i="10" s="1"/>
  <c r="TYQ11" i="10"/>
  <c r="TYC11" i="10"/>
  <c r="TYB11" i="10"/>
  <c r="TYE11" i="10" s="1"/>
  <c r="TYA11" i="10"/>
  <c r="TXM11" i="10"/>
  <c r="TXL11" i="10"/>
  <c r="TXK11" i="10"/>
  <c r="TWW11" i="10"/>
  <c r="TWV11" i="10"/>
  <c r="TWY11" i="10" s="1"/>
  <c r="TWU11" i="10"/>
  <c r="TWG11" i="10"/>
  <c r="TWF11" i="10"/>
  <c r="TWE11" i="10"/>
  <c r="TVQ11" i="10"/>
  <c r="TVP11" i="10"/>
  <c r="TVO11" i="10"/>
  <c r="TVA11" i="10"/>
  <c r="TUZ11" i="10"/>
  <c r="TVC11" i="10" s="1"/>
  <c r="TUY11" i="10"/>
  <c r="TUK11" i="10"/>
  <c r="TUJ11" i="10"/>
  <c r="TUM11" i="10" s="1"/>
  <c r="TUI11" i="10"/>
  <c r="TTU11" i="10"/>
  <c r="TTT11" i="10"/>
  <c r="TTS11" i="10"/>
  <c r="TTE11" i="10"/>
  <c r="TTD11" i="10"/>
  <c r="TTC11" i="10"/>
  <c r="TSO11" i="10"/>
  <c r="TSN11" i="10"/>
  <c r="TSQ11" i="10" s="1"/>
  <c r="TSM11" i="10"/>
  <c r="TRY11" i="10"/>
  <c r="TRX11" i="10"/>
  <c r="TSA11" i="10" s="1"/>
  <c r="TRW11" i="10"/>
  <c r="TRI11" i="10"/>
  <c r="TRH11" i="10"/>
  <c r="TRG11" i="10"/>
  <c r="TQU11" i="10"/>
  <c r="TQS11" i="10"/>
  <c r="TQR11" i="10"/>
  <c r="TQQ11" i="10"/>
  <c r="TQC11" i="10"/>
  <c r="TQB11" i="10"/>
  <c r="TQA11" i="10"/>
  <c r="TPO11" i="10"/>
  <c r="TPM11" i="10"/>
  <c r="TPL11" i="10"/>
  <c r="TPK11" i="10"/>
  <c r="TOW11" i="10"/>
  <c r="TOV11" i="10"/>
  <c r="TOY11" i="10" s="1"/>
  <c r="TOU11" i="10"/>
  <c r="TOG11" i="10"/>
  <c r="TOF11" i="10"/>
  <c r="TOH11" i="10" s="1"/>
  <c r="TOJ11" i="10" s="1"/>
  <c r="TOE11" i="10"/>
  <c r="TNQ11" i="10"/>
  <c r="TNP11" i="10"/>
  <c r="TNO11" i="10"/>
  <c r="TNA11" i="10"/>
  <c r="TMZ11" i="10"/>
  <c r="TNC11" i="10" s="1"/>
  <c r="TMY11" i="10"/>
  <c r="TMK11" i="10"/>
  <c r="TMJ11" i="10"/>
  <c r="TMM11" i="10" s="1"/>
  <c r="TMI11" i="10"/>
  <c r="TLU11" i="10"/>
  <c r="TLT11" i="10"/>
  <c r="TLS11" i="10"/>
  <c r="TLE11" i="10"/>
  <c r="TLD11" i="10"/>
  <c r="TLG11" i="10" s="1"/>
  <c r="TLC11" i="10"/>
  <c r="TKO11" i="10"/>
  <c r="TKN11" i="10"/>
  <c r="TKQ11" i="10" s="1"/>
  <c r="TKM11" i="10"/>
  <c r="TJY11" i="10"/>
  <c r="TJX11" i="10"/>
  <c r="TKA11" i="10" s="1"/>
  <c r="TJW11" i="10"/>
  <c r="TJI11" i="10"/>
  <c r="TJH11" i="10"/>
  <c r="TJG11" i="10"/>
  <c r="TIS11" i="10"/>
  <c r="TIR11" i="10"/>
  <c r="TIU11" i="10" s="1"/>
  <c r="TIQ11" i="10"/>
  <c r="TIC11" i="10"/>
  <c r="TIB11" i="10"/>
  <c r="TIA11" i="10"/>
  <c r="THM11" i="10"/>
  <c r="THL11" i="10"/>
  <c r="THO11" i="10" s="1"/>
  <c r="THK11" i="10"/>
  <c r="TGW11" i="10"/>
  <c r="TGV11" i="10"/>
  <c r="TGX11" i="10" s="1"/>
  <c r="TGZ11" i="10" s="1"/>
  <c r="TGU11" i="10"/>
  <c r="TGG11" i="10"/>
  <c r="TGF11" i="10"/>
  <c r="TGI11" i="10" s="1"/>
  <c r="TGE11" i="10"/>
  <c r="TFQ11" i="10"/>
  <c r="TFP11" i="10"/>
  <c r="TFO11" i="10"/>
  <c r="TFA11" i="10"/>
  <c r="TEZ11" i="10"/>
  <c r="TFC11" i="10" s="1"/>
  <c r="TEY11" i="10"/>
  <c r="TEK11" i="10"/>
  <c r="TEJ11" i="10"/>
  <c r="TEM11" i="10" s="1"/>
  <c r="TEI11" i="10"/>
  <c r="TDU11" i="10"/>
  <c r="TDT11" i="10"/>
  <c r="TDS11" i="10"/>
  <c r="TDE11" i="10"/>
  <c r="TDD11" i="10"/>
  <c r="TDC11" i="10"/>
  <c r="TCO11" i="10"/>
  <c r="TCN11" i="10"/>
  <c r="TCM11" i="10"/>
  <c r="TBY11" i="10"/>
  <c r="TBX11" i="10"/>
  <c r="TBW11" i="10"/>
  <c r="TBI11" i="10"/>
  <c r="TBH11" i="10"/>
  <c r="TBG11" i="10"/>
  <c r="TAS11" i="10"/>
  <c r="TAR11" i="10"/>
  <c r="TAQ11" i="10"/>
  <c r="TAC11" i="10"/>
  <c r="TAB11" i="10"/>
  <c r="TAA11" i="10"/>
  <c r="SZM11" i="10"/>
  <c r="SZL11" i="10"/>
  <c r="SZO11" i="10" s="1"/>
  <c r="SZK11" i="10"/>
  <c r="SYW11" i="10"/>
  <c r="SYV11" i="10"/>
  <c r="SYU11" i="10"/>
  <c r="SYG11" i="10"/>
  <c r="SYF11" i="10"/>
  <c r="SYE11" i="10"/>
  <c r="SXQ11" i="10"/>
  <c r="SXP11" i="10"/>
  <c r="SXO11" i="10"/>
  <c r="SXA11" i="10"/>
  <c r="SWZ11" i="10"/>
  <c r="SXC11" i="10" s="1"/>
  <c r="SWY11" i="10"/>
  <c r="SWK11" i="10"/>
  <c r="SWJ11" i="10"/>
  <c r="SWI11" i="10"/>
  <c r="SVU11" i="10"/>
  <c r="SVT11" i="10"/>
  <c r="SVS11" i="10"/>
  <c r="SVE11" i="10"/>
  <c r="SVD11" i="10"/>
  <c r="SVC11" i="10"/>
  <c r="SUO11" i="10"/>
  <c r="SUN11" i="10"/>
  <c r="SUM11" i="10"/>
  <c r="STY11" i="10"/>
  <c r="STX11" i="10"/>
  <c r="STW11" i="10"/>
  <c r="STI11" i="10"/>
  <c r="STH11" i="10"/>
  <c r="STG11" i="10"/>
  <c r="SSS11" i="10"/>
  <c r="SSR11" i="10"/>
  <c r="SSQ11" i="10"/>
  <c r="SSC11" i="10"/>
  <c r="SSB11" i="10"/>
  <c r="SSE11" i="10" s="1"/>
  <c r="SSA11" i="10"/>
  <c r="SRM11" i="10"/>
  <c r="SRL11" i="10"/>
  <c r="SRO11" i="10" s="1"/>
  <c r="SRK11" i="10"/>
  <c r="SQW11" i="10"/>
  <c r="SQV11" i="10"/>
  <c r="SQU11" i="10"/>
  <c r="SQG11" i="10"/>
  <c r="SQF11" i="10"/>
  <c r="SQI11" i="10" s="1"/>
  <c r="SQE11" i="10"/>
  <c r="SPQ11" i="10"/>
  <c r="SPP11" i="10"/>
  <c r="SPS11" i="10" s="1"/>
  <c r="SPO11" i="10"/>
  <c r="SPA11" i="10"/>
  <c r="SOZ11" i="10"/>
  <c r="SOY11" i="10"/>
  <c r="SOK11" i="10"/>
  <c r="SOJ11" i="10"/>
  <c r="SOI11" i="10"/>
  <c r="SNU11" i="10"/>
  <c r="SNT11" i="10"/>
  <c r="SNS11" i="10"/>
  <c r="SNE11" i="10"/>
  <c r="SND11" i="10"/>
  <c r="SNG11" i="10" s="1"/>
  <c r="SNC11" i="10"/>
  <c r="SMO11" i="10"/>
  <c r="SMN11" i="10"/>
  <c r="SMM11" i="10"/>
  <c r="SLY11" i="10"/>
  <c r="SLX11" i="10"/>
  <c r="SLW11" i="10"/>
  <c r="SLI11" i="10"/>
  <c r="SLH11" i="10"/>
  <c r="SLG11" i="10"/>
  <c r="SKS11" i="10"/>
  <c r="SKR11" i="10"/>
  <c r="SKQ11" i="10"/>
  <c r="SKC11" i="10"/>
  <c r="SKB11" i="10"/>
  <c r="SKA11" i="10"/>
  <c r="SJM11" i="10"/>
  <c r="SJL11" i="10"/>
  <c r="SJK11" i="10"/>
  <c r="SIW11" i="10"/>
  <c r="SIV11" i="10"/>
  <c r="SIY11" i="10" s="1"/>
  <c r="SIU11" i="10"/>
  <c r="SIG11" i="10"/>
  <c r="SIF11" i="10"/>
  <c r="SIE11" i="10"/>
  <c r="SHQ11" i="10"/>
  <c r="SHP11" i="10"/>
  <c r="SHS11" i="10" s="1"/>
  <c r="SHO11" i="10"/>
  <c r="SHA11" i="10"/>
  <c r="SGZ11" i="10"/>
  <c r="SGY11" i="10"/>
  <c r="SGK11" i="10"/>
  <c r="SGJ11" i="10"/>
  <c r="SGI11" i="10"/>
  <c r="SFU11" i="10"/>
  <c r="SFT11" i="10"/>
  <c r="SFS11" i="10"/>
  <c r="SFG11" i="10"/>
  <c r="SFE11" i="10"/>
  <c r="SFD11" i="10"/>
  <c r="SFC11" i="10"/>
  <c r="SEO11" i="10"/>
  <c r="SEN11" i="10"/>
  <c r="SEM11" i="10"/>
  <c r="SDY11" i="10"/>
  <c r="SDX11" i="10"/>
  <c r="SDW11" i="10"/>
  <c r="SDI11" i="10"/>
  <c r="SDH11" i="10"/>
  <c r="SDK11" i="10" s="1"/>
  <c r="SDG11" i="10"/>
  <c r="SCS11" i="10"/>
  <c r="SCR11" i="10"/>
  <c r="SCQ11" i="10"/>
  <c r="SCC11" i="10"/>
  <c r="SCB11" i="10"/>
  <c r="SCA11" i="10"/>
  <c r="SBM11" i="10"/>
  <c r="SBL11" i="10"/>
  <c r="SBO11" i="10" s="1"/>
  <c r="SBK11" i="10"/>
  <c r="SAW11" i="10"/>
  <c r="SAV11" i="10"/>
  <c r="SAU11" i="10"/>
  <c r="SAG11" i="10"/>
  <c r="SAH11" i="10" s="1"/>
  <c r="SAJ11" i="10" s="1"/>
  <c r="SAF11" i="10"/>
  <c r="SAI11" i="10" s="1"/>
  <c r="SAE11" i="10"/>
  <c r="RZQ11" i="10"/>
  <c r="RZP11" i="10"/>
  <c r="RZO11" i="10"/>
  <c r="RZA11" i="10"/>
  <c r="RYZ11" i="10"/>
  <c r="RZC11" i="10" s="1"/>
  <c r="RYY11" i="10"/>
  <c r="RYK11" i="10"/>
  <c r="RYJ11" i="10"/>
  <c r="RYI11" i="10"/>
  <c r="RXU11" i="10"/>
  <c r="RXT11" i="10"/>
  <c r="RXW11" i="10" s="1"/>
  <c r="RXS11" i="10"/>
  <c r="RXE11" i="10"/>
  <c r="RXD11" i="10"/>
  <c r="RXC11" i="10"/>
  <c r="RWO11" i="10"/>
  <c r="RWN11" i="10"/>
  <c r="RWM11" i="10"/>
  <c r="RVY11" i="10"/>
  <c r="RVX11" i="10"/>
  <c r="RWA11" i="10" s="1"/>
  <c r="RVW11" i="10"/>
  <c r="RVI11" i="10"/>
  <c r="RVH11" i="10"/>
  <c r="RVG11" i="10"/>
  <c r="RUS11" i="10"/>
  <c r="RUR11" i="10"/>
  <c r="RUQ11" i="10"/>
  <c r="RUE11" i="10"/>
  <c r="RUC11" i="10"/>
  <c r="RUB11" i="10"/>
  <c r="RUA11" i="10"/>
  <c r="RTM11" i="10"/>
  <c r="RTL11" i="10"/>
  <c r="RTK11" i="10"/>
  <c r="RSY11" i="10"/>
  <c r="RSW11" i="10"/>
  <c r="RSV11" i="10"/>
  <c r="RSU11" i="10"/>
  <c r="RSG11" i="10"/>
  <c r="RSF11" i="10"/>
  <c r="RSE11" i="10"/>
  <c r="RRQ11" i="10"/>
  <c r="RRP11" i="10"/>
  <c r="RRO11" i="10"/>
  <c r="RRA11" i="10"/>
  <c r="RQZ11" i="10"/>
  <c r="RQY11" i="10"/>
  <c r="RQK11" i="10"/>
  <c r="RQJ11" i="10"/>
  <c r="RQI11" i="10"/>
  <c r="RPU11" i="10"/>
  <c r="RPT11" i="10"/>
  <c r="RPS11" i="10"/>
  <c r="RPE11" i="10"/>
  <c r="RPD11" i="10"/>
  <c r="RPC11" i="10"/>
  <c r="ROO11" i="10"/>
  <c r="RON11" i="10"/>
  <c r="ROM11" i="10"/>
  <c r="RNY11" i="10"/>
  <c r="RNX11" i="10"/>
  <c r="RNW11" i="10"/>
  <c r="RNI11" i="10"/>
  <c r="RNH11" i="10"/>
  <c r="RNG11" i="10"/>
  <c r="RMS11" i="10"/>
  <c r="RMR11" i="10"/>
  <c r="RMQ11" i="10"/>
  <c r="RMC11" i="10"/>
  <c r="RMB11" i="10"/>
  <c r="RMA11" i="10"/>
  <c r="RLM11" i="10"/>
  <c r="RLL11" i="10"/>
  <c r="RLO11" i="10" s="1"/>
  <c r="RLK11" i="10"/>
  <c r="RKW11" i="10"/>
  <c r="RKV11" i="10"/>
  <c r="RKU11" i="10"/>
  <c r="RKG11" i="10"/>
  <c r="RKF11" i="10"/>
  <c r="RKI11" i="10" s="1"/>
  <c r="RKE11" i="10"/>
  <c r="RJQ11" i="10"/>
  <c r="RJP11" i="10"/>
  <c r="RJO11" i="10"/>
  <c r="RJA11" i="10"/>
  <c r="RIZ11" i="10"/>
  <c r="RIY11" i="10"/>
  <c r="RIK11" i="10"/>
  <c r="RIJ11" i="10"/>
  <c r="RII11" i="10"/>
  <c r="RHU11" i="10"/>
  <c r="RHV11" i="10" s="1"/>
  <c r="RHX11" i="10" s="1"/>
  <c r="RHT11" i="10"/>
  <c r="RHW11" i="10" s="1"/>
  <c r="RHS11" i="10"/>
  <c r="RHE11" i="10"/>
  <c r="RHD11" i="10"/>
  <c r="RHC11" i="10"/>
  <c r="RGO11" i="10"/>
  <c r="RGN11" i="10"/>
  <c r="RGQ11" i="10" s="1"/>
  <c r="RGM11" i="10"/>
  <c r="RFY11" i="10"/>
  <c r="RFX11" i="10"/>
  <c r="RFW11" i="10"/>
  <c r="RFI11" i="10"/>
  <c r="RFH11" i="10"/>
  <c r="RFK11" i="10" s="1"/>
  <c r="RFG11" i="10"/>
  <c r="REU11" i="10"/>
  <c r="RES11" i="10"/>
  <c r="RER11" i="10"/>
  <c r="REQ11" i="10"/>
  <c r="REC11" i="10"/>
  <c r="REB11" i="10"/>
  <c r="REE11" i="10" s="1"/>
  <c r="REA11" i="10"/>
  <c r="RDM11" i="10"/>
  <c r="RDL11" i="10"/>
  <c r="RDK11" i="10"/>
  <c r="RCW11" i="10"/>
  <c r="RCV11" i="10"/>
  <c r="RCU11" i="10"/>
  <c r="RCG11" i="10"/>
  <c r="RCF11" i="10"/>
  <c r="RCI11" i="10" s="1"/>
  <c r="RCE11" i="10"/>
  <c r="RBQ11" i="10"/>
  <c r="RBP11" i="10"/>
  <c r="RBO11" i="10"/>
  <c r="RBA11" i="10"/>
  <c r="RAZ11" i="10"/>
  <c r="RAY11" i="10"/>
  <c r="RAK11" i="10"/>
  <c r="RAL11" i="10" s="1"/>
  <c r="RAN11" i="10" s="1"/>
  <c r="RAJ11" i="10"/>
  <c r="RAM11" i="10" s="1"/>
  <c r="RAI11" i="10"/>
  <c r="QZU11" i="10"/>
  <c r="QZT11" i="10"/>
  <c r="QZS11" i="10"/>
  <c r="QZE11" i="10"/>
  <c r="QZD11" i="10"/>
  <c r="QZG11" i="10" s="1"/>
  <c r="QZC11" i="10"/>
  <c r="QYO11" i="10"/>
  <c r="QYN11" i="10"/>
  <c r="QYM11" i="10"/>
  <c r="QXY11" i="10"/>
  <c r="QXX11" i="10"/>
  <c r="QYA11" i="10" s="1"/>
  <c r="QXW11" i="10"/>
  <c r="QXJ11" i="10"/>
  <c r="QXL11" i="10" s="1"/>
  <c r="QXI11" i="10"/>
  <c r="QXH11" i="10"/>
  <c r="QXK11" i="10" s="1"/>
  <c r="QXG11" i="10"/>
  <c r="QWS11" i="10"/>
  <c r="QWR11" i="10"/>
  <c r="QWQ11" i="10"/>
  <c r="QWC11" i="10"/>
  <c r="QWB11" i="10"/>
  <c r="QWA11" i="10"/>
  <c r="QVM11" i="10"/>
  <c r="QVL11" i="10"/>
  <c r="QVO11" i="10" s="1"/>
  <c r="QVK11" i="10"/>
  <c r="QUW11" i="10"/>
  <c r="QUV11" i="10"/>
  <c r="QUU11" i="10"/>
  <c r="QUG11" i="10"/>
  <c r="QUF11" i="10"/>
  <c r="QUE11" i="10"/>
  <c r="QTQ11" i="10"/>
  <c r="QTP11" i="10"/>
  <c r="QTO11" i="10"/>
  <c r="QTA11" i="10"/>
  <c r="QSZ11" i="10"/>
  <c r="QSY11" i="10"/>
  <c r="QSK11" i="10"/>
  <c r="QSJ11" i="10"/>
  <c r="QSM11" i="10" s="1"/>
  <c r="QSI11" i="10"/>
  <c r="QRW11" i="10"/>
  <c r="QRU11" i="10"/>
  <c r="QRT11" i="10"/>
  <c r="QRS11" i="10"/>
  <c r="QRE11" i="10"/>
  <c r="QRD11" i="10"/>
  <c r="QRC11" i="10"/>
  <c r="QQO11" i="10"/>
  <c r="QQN11" i="10"/>
  <c r="QQQ11" i="10" s="1"/>
  <c r="QQM11" i="10"/>
  <c r="QPY11" i="10"/>
  <c r="QPX11" i="10"/>
  <c r="QPW11" i="10"/>
  <c r="QPI11" i="10"/>
  <c r="QPH11" i="10"/>
  <c r="QPG11" i="10"/>
  <c r="QOS11" i="10"/>
  <c r="QOR11" i="10"/>
  <c r="QOQ11" i="10"/>
  <c r="QOC11" i="10"/>
  <c r="QOB11" i="10"/>
  <c r="QOE11" i="10" s="1"/>
  <c r="QOA11" i="10"/>
  <c r="QNM11" i="10"/>
  <c r="QNL11" i="10"/>
  <c r="QNK11" i="10"/>
  <c r="QMW11" i="10"/>
  <c r="QMV11" i="10"/>
  <c r="QMY11" i="10" s="1"/>
  <c r="QMU11" i="10"/>
  <c r="QMG11" i="10"/>
  <c r="QMF11" i="10"/>
  <c r="QME11" i="10"/>
  <c r="QLQ11" i="10"/>
  <c r="QLP11" i="10"/>
  <c r="QLS11" i="10" s="1"/>
  <c r="QLO11" i="10"/>
  <c r="QLA11" i="10"/>
  <c r="QKZ11" i="10"/>
  <c r="QKY11" i="10"/>
  <c r="QKK11" i="10"/>
  <c r="QKJ11" i="10"/>
  <c r="QKM11" i="10" s="1"/>
  <c r="QKI11" i="10"/>
  <c r="QJU11" i="10"/>
  <c r="QJT11" i="10"/>
  <c r="QJS11" i="10"/>
  <c r="QJE11" i="10"/>
  <c r="QJD11" i="10"/>
  <c r="QJC11" i="10"/>
  <c r="QIO11" i="10"/>
  <c r="QIN11" i="10"/>
  <c r="QIQ11" i="10" s="1"/>
  <c r="QIM11" i="10"/>
  <c r="QHY11" i="10"/>
  <c r="QHX11" i="10"/>
  <c r="QIA11" i="10" s="1"/>
  <c r="QHW11" i="10"/>
  <c r="QHI11" i="10"/>
  <c r="QHH11" i="10"/>
  <c r="QHG11" i="10"/>
  <c r="QGS11" i="10"/>
  <c r="QGT11" i="10" s="1"/>
  <c r="QGV11" i="10" s="1"/>
  <c r="QGR11" i="10"/>
  <c r="QGU11" i="10" s="1"/>
  <c r="QGQ11" i="10"/>
  <c r="QGC11" i="10"/>
  <c r="QGB11" i="10"/>
  <c r="QGA11" i="10"/>
  <c r="QFM11" i="10"/>
  <c r="QFL11" i="10"/>
  <c r="QFO11" i="10" s="1"/>
  <c r="QFK11" i="10"/>
  <c r="QEW11" i="10"/>
  <c r="QEV11" i="10"/>
  <c r="QEU11" i="10"/>
  <c r="QEG11" i="10"/>
  <c r="QEF11" i="10"/>
  <c r="QEE11" i="10"/>
  <c r="QDQ11" i="10"/>
  <c r="QDP11" i="10"/>
  <c r="QDO11" i="10"/>
  <c r="QDA11" i="10"/>
  <c r="QCZ11" i="10"/>
  <c r="QCY11" i="10"/>
  <c r="QCK11" i="10"/>
  <c r="QCJ11" i="10"/>
  <c r="QCI11" i="10"/>
  <c r="QBU11" i="10"/>
  <c r="QBT11" i="10"/>
  <c r="QBW11" i="10" s="1"/>
  <c r="QBS11" i="10"/>
  <c r="QBE11" i="10"/>
  <c r="QBD11" i="10"/>
  <c r="QBC11" i="10"/>
  <c r="QAQ11" i="10"/>
  <c r="QAO11" i="10"/>
  <c r="QAN11" i="10"/>
  <c r="QAM11" i="10"/>
  <c r="PZY11" i="10"/>
  <c r="PZX11" i="10"/>
  <c r="PZW11" i="10"/>
  <c r="PZI11" i="10"/>
  <c r="PZH11" i="10"/>
  <c r="PZG11" i="10"/>
  <c r="PYS11" i="10"/>
  <c r="PYR11" i="10"/>
  <c r="PYQ11" i="10"/>
  <c r="PYC11" i="10"/>
  <c r="PYB11" i="10"/>
  <c r="PYE11" i="10" s="1"/>
  <c r="PYA11" i="10"/>
  <c r="PXM11" i="10"/>
  <c r="PXL11" i="10"/>
  <c r="PXK11" i="10"/>
  <c r="PWW11" i="10"/>
  <c r="PWV11" i="10"/>
  <c r="PWX11" i="10" s="1"/>
  <c r="PWZ11" i="10" s="1"/>
  <c r="PWU11" i="10"/>
  <c r="PWG11" i="10"/>
  <c r="PWF11" i="10"/>
  <c r="PWE11" i="10"/>
  <c r="PVQ11" i="10"/>
  <c r="PVP11" i="10"/>
  <c r="PVO11" i="10"/>
  <c r="PVA11" i="10"/>
  <c r="PUZ11" i="10"/>
  <c r="PUY11" i="10"/>
  <c r="PUK11" i="10"/>
  <c r="PUJ11" i="10"/>
  <c r="PUM11" i="10" s="1"/>
  <c r="PUI11" i="10"/>
  <c r="PTU11" i="10"/>
  <c r="PTT11" i="10"/>
  <c r="PTS11" i="10"/>
  <c r="PTE11" i="10"/>
  <c r="PTD11" i="10"/>
  <c r="PTG11" i="10" s="1"/>
  <c r="PTC11" i="10"/>
  <c r="PSO11" i="10"/>
  <c r="PSN11" i="10"/>
  <c r="PSM11" i="10"/>
  <c r="PRY11" i="10"/>
  <c r="PRX11" i="10"/>
  <c r="PRW11" i="10"/>
  <c r="PRI11" i="10"/>
  <c r="PRH11" i="10"/>
  <c r="PRK11" i="10" s="1"/>
  <c r="PRG11" i="10"/>
  <c r="PQS11" i="10"/>
  <c r="PQR11" i="10"/>
  <c r="PQU11" i="10" s="1"/>
  <c r="PQQ11" i="10"/>
  <c r="PQC11" i="10"/>
  <c r="PQB11" i="10"/>
  <c r="PQA11" i="10"/>
  <c r="PPM11" i="10"/>
  <c r="PPL11" i="10"/>
  <c r="PPN11" i="10" s="1"/>
  <c r="PPP11" i="10" s="1"/>
  <c r="PPK11" i="10"/>
  <c r="POW11" i="10"/>
  <c r="POV11" i="10"/>
  <c r="POY11" i="10" s="1"/>
  <c r="POU11" i="10"/>
  <c r="POG11" i="10"/>
  <c r="POF11" i="10"/>
  <c r="POE11" i="10"/>
  <c r="PNQ11" i="10"/>
  <c r="PNP11" i="10"/>
  <c r="PNO11" i="10"/>
  <c r="PNA11" i="10"/>
  <c r="PMZ11" i="10"/>
  <c r="PNC11" i="10" s="1"/>
  <c r="PMY11" i="10"/>
  <c r="PMK11" i="10"/>
  <c r="PMJ11" i="10"/>
  <c r="PMI11" i="10"/>
  <c r="PLU11" i="10"/>
  <c r="PLT11" i="10"/>
  <c r="PLW11" i="10" s="1"/>
  <c r="PLS11" i="10"/>
  <c r="PLE11" i="10"/>
  <c r="PLD11" i="10"/>
  <c r="PLC11" i="10"/>
  <c r="PKO11" i="10"/>
  <c r="PKN11" i="10"/>
  <c r="PKQ11" i="10" s="1"/>
  <c r="PKM11" i="10"/>
  <c r="PJY11" i="10"/>
  <c r="PJX11" i="10"/>
  <c r="PJW11" i="10"/>
  <c r="PJI11" i="10"/>
  <c r="PJH11" i="10"/>
  <c r="PJG11" i="10"/>
  <c r="PIS11" i="10"/>
  <c r="PIR11" i="10"/>
  <c r="PIQ11" i="10"/>
  <c r="PIC11" i="10"/>
  <c r="PIB11" i="10"/>
  <c r="PIE11" i="10" s="1"/>
  <c r="PIA11" i="10"/>
  <c r="PHM11" i="10"/>
  <c r="PHL11" i="10"/>
  <c r="PHK11" i="10"/>
  <c r="PGW11" i="10"/>
  <c r="PGV11" i="10"/>
  <c r="PGY11" i="10" s="1"/>
  <c r="PGU11" i="10"/>
  <c r="PGG11" i="10"/>
  <c r="PGF11" i="10"/>
  <c r="PGE11" i="10"/>
  <c r="PFQ11" i="10"/>
  <c r="PFP11" i="10"/>
  <c r="PFO11" i="10"/>
  <c r="PFA11" i="10"/>
  <c r="PEZ11" i="10"/>
  <c r="PEY11" i="10"/>
  <c r="PEK11" i="10"/>
  <c r="PEJ11" i="10"/>
  <c r="PEM11" i="10" s="1"/>
  <c r="PEI11" i="10"/>
  <c r="PDU11" i="10"/>
  <c r="PDT11" i="10"/>
  <c r="PDS11" i="10"/>
  <c r="PDE11" i="10"/>
  <c r="PDD11" i="10"/>
  <c r="PDC11" i="10"/>
  <c r="PCO11" i="10"/>
  <c r="PCN11" i="10"/>
  <c r="PCQ11" i="10" s="1"/>
  <c r="PCM11" i="10"/>
  <c r="PBY11" i="10"/>
  <c r="PBX11" i="10"/>
  <c r="PBW11" i="10"/>
  <c r="PBI11" i="10"/>
  <c r="PBH11" i="10"/>
  <c r="PBG11" i="10"/>
  <c r="PAS11" i="10"/>
  <c r="PAR11" i="10"/>
  <c r="PAQ11" i="10"/>
  <c r="PAC11" i="10"/>
  <c r="PAB11" i="10"/>
  <c r="PAA11" i="10"/>
  <c r="OZM11" i="10"/>
  <c r="OZL11" i="10"/>
  <c r="OZK11" i="10"/>
  <c r="OYW11" i="10"/>
  <c r="OYV11" i="10"/>
  <c r="OYU11" i="10"/>
  <c r="OYG11" i="10"/>
  <c r="OYF11" i="10"/>
  <c r="OYE11" i="10"/>
  <c r="OXQ11" i="10"/>
  <c r="OXP11" i="10"/>
  <c r="OXS11" i="10" s="1"/>
  <c r="OXO11" i="10"/>
  <c r="OXA11" i="10"/>
  <c r="OWZ11" i="10"/>
  <c r="OXC11" i="10" s="1"/>
  <c r="OWY11" i="10"/>
  <c r="OWK11" i="10"/>
  <c r="OWJ11" i="10"/>
  <c r="OWI11" i="10"/>
  <c r="OVU11" i="10"/>
  <c r="OVT11" i="10"/>
  <c r="OVW11" i="10" s="1"/>
  <c r="OVS11" i="10"/>
  <c r="OVE11" i="10"/>
  <c r="OVD11" i="10"/>
  <c r="OVG11" i="10" s="1"/>
  <c r="OVC11" i="10"/>
  <c r="OUO11" i="10"/>
  <c r="OUN11" i="10"/>
  <c r="OUM11" i="10"/>
  <c r="OTY11" i="10"/>
  <c r="OTX11" i="10"/>
  <c r="OTW11" i="10"/>
  <c r="OTI11" i="10"/>
  <c r="OTH11" i="10"/>
  <c r="OTG11" i="10"/>
  <c r="OSS11" i="10"/>
  <c r="OSR11" i="10"/>
  <c r="OSQ11" i="10"/>
  <c r="OSC11" i="10"/>
  <c r="OSB11" i="10"/>
  <c r="OSE11" i="10" s="1"/>
  <c r="OSA11" i="10"/>
  <c r="ORM11" i="10"/>
  <c r="ORL11" i="10"/>
  <c r="ORK11" i="10"/>
  <c r="OQW11" i="10"/>
  <c r="OQX11" i="10" s="1"/>
  <c r="OQZ11" i="10" s="1"/>
  <c r="OQV11" i="10"/>
  <c r="OQY11" i="10" s="1"/>
  <c r="OQU11" i="10"/>
  <c r="OQG11" i="10"/>
  <c r="OQF11" i="10"/>
  <c r="OQE11" i="10"/>
  <c r="OPQ11" i="10"/>
  <c r="OPP11" i="10"/>
  <c r="OPO11" i="10"/>
  <c r="OPA11" i="10"/>
  <c r="OOZ11" i="10"/>
  <c r="OOY11" i="10"/>
  <c r="OOK11" i="10"/>
  <c r="OOJ11" i="10"/>
  <c r="OOI11" i="10"/>
  <c r="ONU11" i="10"/>
  <c r="ONT11" i="10"/>
  <c r="ONS11" i="10"/>
  <c r="ONE11" i="10"/>
  <c r="OND11" i="10"/>
  <c r="ONG11" i="10" s="1"/>
  <c r="ONC11" i="10"/>
  <c r="OMO11" i="10"/>
  <c r="OMN11" i="10"/>
  <c r="OMM11" i="10"/>
  <c r="OLY11" i="10"/>
  <c r="OLX11" i="10"/>
  <c r="OMA11" i="10" s="1"/>
  <c r="OLW11" i="10"/>
  <c r="OLI11" i="10"/>
  <c r="OLH11" i="10"/>
  <c r="OLK11" i="10" s="1"/>
  <c r="OLG11" i="10"/>
  <c r="OKS11" i="10"/>
  <c r="OKR11" i="10"/>
  <c r="OKQ11" i="10"/>
  <c r="OKC11" i="10"/>
  <c r="OKB11" i="10"/>
  <c r="OKA11" i="10"/>
  <c r="OJM11" i="10"/>
  <c r="OJL11" i="10"/>
  <c r="OJO11" i="10" s="1"/>
  <c r="OJK11" i="10"/>
  <c r="OIW11" i="10"/>
  <c r="OIV11" i="10"/>
  <c r="OIX11" i="10" s="1"/>
  <c r="OIZ11" i="10" s="1"/>
  <c r="OIU11" i="10"/>
  <c r="OIG11" i="10"/>
  <c r="OIF11" i="10"/>
  <c r="OIE11" i="10"/>
  <c r="OHQ11" i="10"/>
  <c r="OHP11" i="10"/>
  <c r="OHO11" i="10"/>
  <c r="OHA11" i="10"/>
  <c r="OGZ11" i="10"/>
  <c r="OHC11" i="10" s="1"/>
  <c r="OGY11" i="10"/>
  <c r="OGK11" i="10"/>
  <c r="OGJ11" i="10"/>
  <c r="OGI11" i="10"/>
  <c r="OFU11" i="10"/>
  <c r="OFT11" i="10"/>
  <c r="OFW11" i="10" s="1"/>
  <c r="OFS11" i="10"/>
  <c r="OFE11" i="10"/>
  <c r="OFD11" i="10"/>
  <c r="OFC11" i="10"/>
  <c r="OEO11" i="10"/>
  <c r="OEN11" i="10"/>
  <c r="OEM11" i="10"/>
  <c r="ODY11" i="10"/>
  <c r="ODX11" i="10"/>
  <c r="ODW11" i="10"/>
  <c r="ODI11" i="10"/>
  <c r="ODH11" i="10"/>
  <c r="ODK11" i="10" s="1"/>
  <c r="ODG11" i="10"/>
  <c r="OCS11" i="10"/>
  <c r="OCR11" i="10"/>
  <c r="OCQ11" i="10"/>
  <c r="OCC11" i="10"/>
  <c r="OCB11" i="10"/>
  <c r="OCA11" i="10"/>
  <c r="OBM11" i="10"/>
  <c r="OBL11" i="10"/>
  <c r="OBO11" i="10" s="1"/>
  <c r="OBK11" i="10"/>
  <c r="OAW11" i="10"/>
  <c r="OAV11" i="10"/>
  <c r="OAU11" i="10"/>
  <c r="OAG11" i="10"/>
  <c r="OAF11" i="10"/>
  <c r="OAE11" i="10"/>
  <c r="NZQ11" i="10"/>
  <c r="NZP11" i="10"/>
  <c r="NZO11" i="10"/>
  <c r="NZA11" i="10"/>
  <c r="NYZ11" i="10"/>
  <c r="NZC11" i="10" s="1"/>
  <c r="NYY11" i="10"/>
  <c r="NYK11" i="10"/>
  <c r="NYJ11" i="10"/>
  <c r="NYI11" i="10"/>
  <c r="NXU11" i="10"/>
  <c r="NXT11" i="10"/>
  <c r="NXS11" i="10"/>
  <c r="NXE11" i="10"/>
  <c r="NXD11" i="10"/>
  <c r="NXG11" i="10" s="1"/>
  <c r="NXC11" i="10"/>
  <c r="NWO11" i="10"/>
  <c r="NWN11" i="10"/>
  <c r="NWM11" i="10"/>
  <c r="NVY11" i="10"/>
  <c r="NVX11" i="10"/>
  <c r="NVW11" i="10"/>
  <c r="NVI11" i="10"/>
  <c r="NVH11" i="10"/>
  <c r="NVG11" i="10"/>
  <c r="NUS11" i="10"/>
  <c r="NUR11" i="10"/>
  <c r="NUQ11" i="10"/>
  <c r="NUC11" i="10"/>
  <c r="NUB11" i="10"/>
  <c r="NUA11" i="10"/>
  <c r="NTM11" i="10"/>
  <c r="NTL11" i="10"/>
  <c r="NTK11" i="10"/>
  <c r="NSW11" i="10"/>
  <c r="NSV11" i="10"/>
  <c r="NSU11" i="10"/>
  <c r="NSG11" i="10"/>
  <c r="NSF11" i="10"/>
  <c r="NSI11" i="10" s="1"/>
  <c r="NSE11" i="10"/>
  <c r="NRQ11" i="10"/>
  <c r="NRP11" i="10"/>
  <c r="NRO11" i="10"/>
  <c r="NRA11" i="10"/>
  <c r="NQZ11" i="10"/>
  <c r="NRC11" i="10" s="1"/>
  <c r="NQY11" i="10"/>
  <c r="NQK11" i="10"/>
  <c r="NQJ11" i="10"/>
  <c r="NQI11" i="10"/>
  <c r="NPU11" i="10"/>
  <c r="NPT11" i="10"/>
  <c r="NPW11" i="10" s="1"/>
  <c r="NPS11" i="10"/>
  <c r="NPE11" i="10"/>
  <c r="NPD11" i="10"/>
  <c r="NPG11" i="10" s="1"/>
  <c r="NPC11" i="10"/>
  <c r="NOO11" i="10"/>
  <c r="NON11" i="10"/>
  <c r="NOM11" i="10"/>
  <c r="NNY11" i="10"/>
  <c r="NNX11" i="10"/>
  <c r="NNW11" i="10"/>
  <c r="NNI11" i="10"/>
  <c r="NNH11" i="10"/>
  <c r="NNK11" i="10" s="1"/>
  <c r="NNG11" i="10"/>
  <c r="NMS11" i="10"/>
  <c r="NMR11" i="10"/>
  <c r="NMQ11" i="10"/>
  <c r="NMC11" i="10"/>
  <c r="NMB11" i="10"/>
  <c r="NMA11" i="10"/>
  <c r="NLM11" i="10"/>
  <c r="NLL11" i="10"/>
  <c r="NLK11" i="10"/>
  <c r="NKW11" i="10"/>
  <c r="NKV11" i="10"/>
  <c r="NKU11" i="10"/>
  <c r="NKG11" i="10"/>
  <c r="NKF11" i="10"/>
  <c r="NKH11" i="10" s="1"/>
  <c r="NKJ11" i="10" s="1"/>
  <c r="NKE11" i="10"/>
  <c r="NJQ11" i="10"/>
  <c r="NJP11" i="10"/>
  <c r="NJS11" i="10" s="1"/>
  <c r="NJO11" i="10"/>
  <c r="NJA11" i="10"/>
  <c r="NIZ11" i="10"/>
  <c r="NIY11" i="10"/>
  <c r="NIK11" i="10"/>
  <c r="NIJ11" i="10"/>
  <c r="NII11" i="10"/>
  <c r="NHU11" i="10"/>
  <c r="NHT11" i="10"/>
  <c r="NHS11" i="10"/>
  <c r="NHE11" i="10"/>
  <c r="NHD11" i="10"/>
  <c r="NHC11" i="10"/>
  <c r="NGO11" i="10"/>
  <c r="NGN11" i="10"/>
  <c r="NGM11" i="10"/>
  <c r="NFY11" i="10"/>
  <c r="NFX11" i="10"/>
  <c r="NGA11" i="10" s="1"/>
  <c r="NFW11" i="10"/>
  <c r="NFI11" i="10"/>
  <c r="NFH11" i="10"/>
  <c r="NFG11" i="10"/>
  <c r="NES11" i="10"/>
  <c r="NER11" i="10"/>
  <c r="NEU11" i="10" s="1"/>
  <c r="NEQ11" i="10"/>
  <c r="NEC11" i="10"/>
  <c r="NEB11" i="10"/>
  <c r="NEA11" i="10"/>
  <c r="NDM11" i="10"/>
  <c r="NDL11" i="10"/>
  <c r="NDO11" i="10" s="1"/>
  <c r="NDK11" i="10"/>
  <c r="NCY11" i="10"/>
  <c r="NCW11" i="10"/>
  <c r="NCV11" i="10"/>
  <c r="NCU11" i="10"/>
  <c r="NCG11" i="10"/>
  <c r="NCF11" i="10"/>
  <c r="NCE11" i="10"/>
  <c r="NBQ11" i="10"/>
  <c r="NBP11" i="10"/>
  <c r="NBO11" i="10"/>
  <c r="NBA11" i="10"/>
  <c r="NAZ11" i="10"/>
  <c r="NBC11" i="10" s="1"/>
  <c r="NAY11" i="10"/>
  <c r="NAK11" i="10"/>
  <c r="NAJ11" i="10"/>
  <c r="NAI11" i="10"/>
  <c r="MZU11" i="10"/>
  <c r="MZT11" i="10"/>
  <c r="MZW11" i="10" s="1"/>
  <c r="MZS11" i="10"/>
  <c r="MZE11" i="10"/>
  <c r="MZD11" i="10"/>
  <c r="MZC11" i="10"/>
  <c r="MYO11" i="10"/>
  <c r="MYN11" i="10"/>
  <c r="MYM11" i="10"/>
  <c r="MXY11" i="10"/>
  <c r="MXX11" i="10"/>
  <c r="MXW11" i="10"/>
  <c r="MXI11" i="10"/>
  <c r="MXH11" i="10"/>
  <c r="MXK11" i="10" s="1"/>
  <c r="MXG11" i="10"/>
  <c r="MWS11" i="10"/>
  <c r="MWR11" i="10"/>
  <c r="MWQ11" i="10"/>
  <c r="MWC11" i="10"/>
  <c r="MWB11" i="10"/>
  <c r="MWE11" i="10" s="1"/>
  <c r="MWA11" i="10"/>
  <c r="MVM11" i="10"/>
  <c r="MVL11" i="10"/>
  <c r="MVK11" i="10"/>
  <c r="MUW11" i="10"/>
  <c r="MUV11" i="10"/>
  <c r="MUU11" i="10"/>
  <c r="MUG11" i="10"/>
  <c r="MUF11" i="10"/>
  <c r="MUE11" i="10"/>
  <c r="MTQ11" i="10"/>
  <c r="MTP11" i="10"/>
  <c r="MTO11" i="10"/>
  <c r="MTA11" i="10"/>
  <c r="MSZ11" i="10"/>
  <c r="MSY11" i="10"/>
  <c r="MSK11" i="10"/>
  <c r="MSJ11" i="10"/>
  <c r="MSI11" i="10"/>
  <c r="MRU11" i="10"/>
  <c r="MRT11" i="10"/>
  <c r="MRS11" i="10"/>
  <c r="MRE11" i="10"/>
  <c r="MRD11" i="10"/>
  <c r="MRC11" i="10"/>
  <c r="MQO11" i="10"/>
  <c r="MQN11" i="10"/>
  <c r="MQM11" i="10"/>
  <c r="MPY11" i="10"/>
  <c r="MPX11" i="10"/>
  <c r="MQA11" i="10" s="1"/>
  <c r="MPW11" i="10"/>
  <c r="MPI11" i="10"/>
  <c r="MPH11" i="10"/>
  <c r="MPG11" i="10"/>
  <c r="MOU11" i="10"/>
  <c r="MOS11" i="10"/>
  <c r="MOR11" i="10"/>
  <c r="MOQ11" i="10"/>
  <c r="MOC11" i="10"/>
  <c r="MOB11" i="10"/>
  <c r="MOE11" i="10" s="1"/>
  <c r="MOA11" i="10"/>
  <c r="MNM11" i="10"/>
  <c r="MNL11" i="10"/>
  <c r="MNK11" i="10"/>
  <c r="MMW11" i="10"/>
  <c r="MMV11" i="10"/>
  <c r="MMU11" i="10"/>
  <c r="MMG11" i="10"/>
  <c r="MMF11" i="10"/>
  <c r="MMI11" i="10" s="1"/>
  <c r="MME11" i="10"/>
  <c r="MLQ11" i="10"/>
  <c r="MLP11" i="10"/>
  <c r="MLO11" i="10"/>
  <c r="MLA11" i="10"/>
  <c r="MKZ11" i="10"/>
  <c r="MLC11" i="10" s="1"/>
  <c r="MKY11" i="10"/>
  <c r="MKK11" i="10"/>
  <c r="MKJ11" i="10"/>
  <c r="MKI11" i="10"/>
  <c r="MJU11" i="10"/>
  <c r="MJT11" i="10"/>
  <c r="MJW11" i="10" s="1"/>
  <c r="MJS11" i="10"/>
  <c r="MJE11" i="10"/>
  <c r="MJD11" i="10"/>
  <c r="MJC11" i="10"/>
  <c r="MIO11" i="10"/>
  <c r="MIN11" i="10"/>
  <c r="MIM11" i="10"/>
  <c r="MHY11" i="10"/>
  <c r="MHX11" i="10"/>
  <c r="MHW11" i="10"/>
  <c r="MHI11" i="10"/>
  <c r="MHH11" i="10"/>
  <c r="MHK11" i="10" s="1"/>
  <c r="MHG11" i="10"/>
  <c r="MGS11" i="10"/>
  <c r="MGR11" i="10"/>
  <c r="MGQ11" i="10"/>
  <c r="MGC11" i="10"/>
  <c r="MGB11" i="10"/>
  <c r="MGE11" i="10" s="1"/>
  <c r="MGA11" i="10"/>
  <c r="MFM11" i="10"/>
  <c r="MFL11" i="10"/>
  <c r="MFK11" i="10"/>
  <c r="MEW11" i="10"/>
  <c r="MEV11" i="10"/>
  <c r="MEX11" i="10" s="1"/>
  <c r="MEZ11" i="10" s="1"/>
  <c r="MEU11" i="10"/>
  <c r="MEG11" i="10"/>
  <c r="MEF11" i="10"/>
  <c r="MEH11" i="10" s="1"/>
  <c r="MEJ11" i="10" s="1"/>
  <c r="MEE11" i="10"/>
  <c r="MDQ11" i="10"/>
  <c r="MDP11" i="10"/>
  <c r="MDO11" i="10"/>
  <c r="MDA11" i="10"/>
  <c r="MCZ11" i="10"/>
  <c r="MCY11" i="10"/>
  <c r="MCK11" i="10"/>
  <c r="MCJ11" i="10"/>
  <c r="MCI11" i="10"/>
  <c r="MBU11" i="10"/>
  <c r="MBT11" i="10"/>
  <c r="MBS11" i="10"/>
  <c r="MBE11" i="10"/>
  <c r="MBD11" i="10"/>
  <c r="MBC11" i="10"/>
  <c r="MAO11" i="10"/>
  <c r="MAN11" i="10"/>
  <c r="MAM11" i="10"/>
  <c r="LZY11" i="10"/>
  <c r="LZX11" i="10"/>
  <c r="LZW11" i="10"/>
  <c r="LZI11" i="10"/>
  <c r="LZH11" i="10"/>
  <c r="LZG11" i="10"/>
  <c r="LYS11" i="10"/>
  <c r="LYR11" i="10"/>
  <c r="LYQ11" i="10"/>
  <c r="LYC11" i="10"/>
  <c r="LYB11" i="10"/>
  <c r="LYA11" i="10"/>
  <c r="LXM11" i="10"/>
  <c r="LXL11" i="10"/>
  <c r="LXO11" i="10" s="1"/>
  <c r="LXK11" i="10"/>
  <c r="LWW11" i="10"/>
  <c r="LWV11" i="10"/>
  <c r="LWU11" i="10"/>
  <c r="LWG11" i="10"/>
  <c r="LWF11" i="10"/>
  <c r="LWI11" i="10" s="1"/>
  <c r="LWE11" i="10"/>
  <c r="LVQ11" i="10"/>
  <c r="LVP11" i="10"/>
  <c r="LVO11" i="10"/>
  <c r="LVA11" i="10"/>
  <c r="LUZ11" i="10"/>
  <c r="LVC11" i="10" s="1"/>
  <c r="LUY11" i="10"/>
  <c r="LUK11" i="10"/>
  <c r="LUJ11" i="10"/>
  <c r="LUM11" i="10" s="1"/>
  <c r="LUI11" i="10"/>
  <c r="LTU11" i="10"/>
  <c r="LTT11" i="10"/>
  <c r="LTS11" i="10"/>
  <c r="LTE11" i="10"/>
  <c r="LTD11" i="10"/>
  <c r="LTC11" i="10"/>
  <c r="LSO11" i="10"/>
  <c r="LSN11" i="10"/>
  <c r="LSM11" i="10"/>
  <c r="LRY11" i="10"/>
  <c r="LRX11" i="10"/>
  <c r="LRW11" i="10"/>
  <c r="LRI11" i="10"/>
  <c r="LRH11" i="10"/>
  <c r="LRK11" i="10" s="1"/>
  <c r="LRG11" i="10"/>
  <c r="LQS11" i="10"/>
  <c r="LQR11" i="10"/>
  <c r="LQQ11" i="10"/>
  <c r="LQC11" i="10"/>
  <c r="LQB11" i="10"/>
  <c r="LQE11" i="10" s="1"/>
  <c r="LQA11" i="10"/>
  <c r="LPM11" i="10"/>
  <c r="LPL11" i="10"/>
  <c r="LPO11" i="10" s="1"/>
  <c r="LPK11" i="10"/>
  <c r="LOW11" i="10"/>
  <c r="LOV11" i="10"/>
  <c r="LOU11" i="10"/>
  <c r="LOG11" i="10"/>
  <c r="LOF11" i="10"/>
  <c r="LOE11" i="10"/>
  <c r="LNQ11" i="10"/>
  <c r="LNP11" i="10"/>
  <c r="LNO11" i="10"/>
  <c r="LNA11" i="10"/>
  <c r="LMZ11" i="10"/>
  <c r="LMY11" i="10"/>
  <c r="LMK11" i="10"/>
  <c r="LMJ11" i="10"/>
  <c r="LMI11" i="10"/>
  <c r="LLU11" i="10"/>
  <c r="LLT11" i="10"/>
  <c r="LLS11" i="10"/>
  <c r="LLE11" i="10"/>
  <c r="LLD11" i="10"/>
  <c r="LLC11" i="10"/>
  <c r="LKO11" i="10"/>
  <c r="LKN11" i="10"/>
  <c r="LKP11" i="10" s="1"/>
  <c r="LKR11" i="10" s="1"/>
  <c r="LKM11" i="10"/>
  <c r="LJY11" i="10"/>
  <c r="LJX11" i="10"/>
  <c r="LJW11" i="10"/>
  <c r="LJI11" i="10"/>
  <c r="LJH11" i="10"/>
  <c r="LJG11" i="10"/>
  <c r="LIS11" i="10"/>
  <c r="LIR11" i="10"/>
  <c r="LIQ11" i="10"/>
  <c r="LIC11" i="10"/>
  <c r="LIB11" i="10"/>
  <c r="LIA11" i="10"/>
  <c r="LHM11" i="10"/>
  <c r="LHL11" i="10"/>
  <c r="LHK11" i="10"/>
  <c r="LGW11" i="10"/>
  <c r="LGV11" i="10"/>
  <c r="LGU11" i="10"/>
  <c r="LGG11" i="10"/>
  <c r="LGF11" i="10"/>
  <c r="LGE11" i="10"/>
  <c r="LFQ11" i="10"/>
  <c r="LFP11" i="10"/>
  <c r="LFO11" i="10"/>
  <c r="LFA11" i="10"/>
  <c r="LEZ11" i="10"/>
  <c r="LEY11" i="10"/>
  <c r="LEK11" i="10"/>
  <c r="LEJ11" i="10"/>
  <c r="LEI11" i="10"/>
  <c r="LDU11" i="10"/>
  <c r="LDT11" i="10"/>
  <c r="LDS11" i="10"/>
  <c r="LDE11" i="10"/>
  <c r="LDD11" i="10"/>
  <c r="LDC11" i="10"/>
  <c r="LCO11" i="10"/>
  <c r="LCN11" i="10"/>
  <c r="LCQ11" i="10" s="1"/>
  <c r="LCM11" i="10"/>
  <c r="LBY11" i="10"/>
  <c r="LBX11" i="10"/>
  <c r="LBW11" i="10"/>
  <c r="LBK11" i="10"/>
  <c r="LBI11" i="10"/>
  <c r="LBH11" i="10"/>
  <c r="LBG11" i="10"/>
  <c r="LAS11" i="10"/>
  <c r="LAR11" i="10"/>
  <c r="LAQ11" i="10"/>
  <c r="LAC11" i="10"/>
  <c r="LAB11" i="10"/>
  <c r="LAA11" i="10"/>
  <c r="KZM11" i="10"/>
  <c r="KZL11" i="10"/>
  <c r="KZK11" i="10"/>
  <c r="KYW11" i="10"/>
  <c r="KYV11" i="10"/>
  <c r="KYY11" i="10" s="1"/>
  <c r="KYU11" i="10"/>
  <c r="KYG11" i="10"/>
  <c r="KYF11" i="10"/>
  <c r="KYH11" i="10" s="1"/>
  <c r="KYJ11" i="10" s="1"/>
  <c r="KYE11" i="10"/>
  <c r="KXQ11" i="10"/>
  <c r="KXP11" i="10"/>
  <c r="KXS11" i="10" s="1"/>
  <c r="KXO11" i="10"/>
  <c r="KXA11" i="10"/>
  <c r="KWZ11" i="10"/>
  <c r="KWY11" i="10"/>
  <c r="KWK11" i="10"/>
  <c r="KWJ11" i="10"/>
  <c r="KWM11" i="10" s="1"/>
  <c r="KWI11" i="10"/>
  <c r="KVU11" i="10"/>
  <c r="KVT11" i="10"/>
  <c r="KVW11" i="10" s="1"/>
  <c r="KVS11" i="10"/>
  <c r="KVE11" i="10"/>
  <c r="KVD11" i="10"/>
  <c r="KVC11" i="10"/>
  <c r="KUO11" i="10"/>
  <c r="KUN11" i="10"/>
  <c r="KUM11" i="10"/>
  <c r="KTY11" i="10"/>
  <c r="KTX11" i="10"/>
  <c r="KUA11" i="10" s="1"/>
  <c r="KTW11" i="10"/>
  <c r="KTI11" i="10"/>
  <c r="KTH11" i="10"/>
  <c r="KTG11" i="10"/>
  <c r="KSS11" i="10"/>
  <c r="KSR11" i="10"/>
  <c r="KSU11" i="10" s="1"/>
  <c r="KSQ11" i="10"/>
  <c r="KSC11" i="10"/>
  <c r="KSB11" i="10"/>
  <c r="KSA11" i="10"/>
  <c r="KRM11" i="10"/>
  <c r="KRL11" i="10"/>
  <c r="KRK11" i="10"/>
  <c r="KQW11" i="10"/>
  <c r="KQX11" i="10" s="1"/>
  <c r="KQZ11" i="10" s="1"/>
  <c r="KQV11" i="10"/>
  <c r="KQY11" i="10" s="1"/>
  <c r="KQU11" i="10"/>
  <c r="KQG11" i="10"/>
  <c r="KQF11" i="10"/>
  <c r="KQE11" i="10"/>
  <c r="KPQ11" i="10"/>
  <c r="KPP11" i="10"/>
  <c r="KPO11" i="10"/>
  <c r="KPA11" i="10"/>
  <c r="KOZ11" i="10"/>
  <c r="KOY11" i="10"/>
  <c r="KOK11" i="10"/>
  <c r="KOJ11" i="10"/>
  <c r="KOM11" i="10" s="1"/>
  <c r="KOI11" i="10"/>
  <c r="KNU11" i="10"/>
  <c r="KNT11" i="10"/>
  <c r="KNS11" i="10"/>
  <c r="KNE11" i="10"/>
  <c r="KND11" i="10"/>
  <c r="KNC11" i="10"/>
  <c r="KMO11" i="10"/>
  <c r="KMN11" i="10"/>
  <c r="KMM11" i="10"/>
  <c r="KLY11" i="10"/>
  <c r="KLX11" i="10"/>
  <c r="KLW11" i="10"/>
  <c r="KLI11" i="10"/>
  <c r="KLH11" i="10"/>
  <c r="KLG11" i="10"/>
  <c r="KKS11" i="10"/>
  <c r="KKR11" i="10"/>
  <c r="KKQ11" i="10"/>
  <c r="KKC11" i="10"/>
  <c r="KKB11" i="10"/>
  <c r="KKE11" i="10" s="1"/>
  <c r="KKA11" i="10"/>
  <c r="KJM11" i="10"/>
  <c r="KJL11" i="10"/>
  <c r="KJK11" i="10"/>
  <c r="KIW11" i="10"/>
  <c r="KIV11" i="10"/>
  <c r="KIY11" i="10" s="1"/>
  <c r="KIU11" i="10"/>
  <c r="KIG11" i="10"/>
  <c r="KIF11" i="10"/>
  <c r="KIE11" i="10"/>
  <c r="KHQ11" i="10"/>
  <c r="KHP11" i="10"/>
  <c r="KHO11" i="10"/>
  <c r="KHA11" i="10"/>
  <c r="KGZ11" i="10"/>
  <c r="KGY11" i="10"/>
  <c r="KGK11" i="10"/>
  <c r="KGJ11" i="10"/>
  <c r="KGM11" i="10" s="1"/>
  <c r="KGI11" i="10"/>
  <c r="KFU11" i="10"/>
  <c r="KFT11" i="10"/>
  <c r="KFS11" i="10"/>
  <c r="KFE11" i="10"/>
  <c r="KFD11" i="10"/>
  <c r="KFG11" i="10" s="1"/>
  <c r="KFC11" i="10"/>
  <c r="KEO11" i="10"/>
  <c r="KEN11" i="10"/>
  <c r="KEP11" i="10" s="1"/>
  <c r="KER11" i="10" s="1"/>
  <c r="KEM11" i="10"/>
  <c r="KDY11" i="10"/>
  <c r="KDX11" i="10"/>
  <c r="KEA11" i="10" s="1"/>
  <c r="KDW11" i="10"/>
  <c r="KDI11" i="10"/>
  <c r="KDH11" i="10"/>
  <c r="KDG11" i="10"/>
  <c r="KCS11" i="10"/>
  <c r="KCR11" i="10"/>
  <c r="KCU11" i="10" s="1"/>
  <c r="KCQ11" i="10"/>
  <c r="KCC11" i="10"/>
  <c r="KCB11" i="10"/>
  <c r="KCA11" i="10"/>
  <c r="KBM11" i="10"/>
  <c r="KBL11" i="10"/>
  <c r="KBK11" i="10"/>
  <c r="KAW11" i="10"/>
  <c r="KAV11" i="10"/>
  <c r="KAU11" i="10"/>
  <c r="KAG11" i="10"/>
  <c r="KAF11" i="10"/>
  <c r="KAH11" i="10" s="1"/>
  <c r="KAJ11" i="10" s="1"/>
  <c r="KAE11" i="10"/>
  <c r="JZQ11" i="10"/>
  <c r="JZP11" i="10"/>
  <c r="JZO11" i="10"/>
  <c r="JZA11" i="10"/>
  <c r="JYZ11" i="10"/>
  <c r="JZC11" i="10" s="1"/>
  <c r="JYY11" i="10"/>
  <c r="JYK11" i="10"/>
  <c r="JYJ11" i="10"/>
  <c r="JYI11" i="10"/>
  <c r="JXU11" i="10"/>
  <c r="JXT11" i="10"/>
  <c r="JXS11" i="10"/>
  <c r="JXE11" i="10"/>
  <c r="JXD11" i="10"/>
  <c r="JXG11" i="10" s="1"/>
  <c r="JXC11" i="10"/>
  <c r="JWO11" i="10"/>
  <c r="JWN11" i="10"/>
  <c r="JWM11" i="10"/>
  <c r="JVY11" i="10"/>
  <c r="JVX11" i="10"/>
  <c r="JVW11" i="10"/>
  <c r="JVI11" i="10"/>
  <c r="JVH11" i="10"/>
  <c r="JVK11" i="10" s="1"/>
  <c r="JVG11" i="10"/>
  <c r="JUS11" i="10"/>
  <c r="JUR11" i="10"/>
  <c r="JUU11" i="10" s="1"/>
  <c r="JUQ11" i="10"/>
  <c r="JUC11" i="10"/>
  <c r="JUB11" i="10"/>
  <c r="JUA11" i="10"/>
  <c r="JTM11" i="10"/>
  <c r="JTL11" i="10"/>
  <c r="JTK11" i="10"/>
  <c r="JSW11" i="10"/>
  <c r="JSV11" i="10"/>
  <c r="JSY11" i="10" s="1"/>
  <c r="JSU11" i="10"/>
  <c r="JSG11" i="10"/>
  <c r="JSF11" i="10"/>
  <c r="JSE11" i="10"/>
  <c r="JRQ11" i="10"/>
  <c r="JRP11" i="10"/>
  <c r="JRS11" i="10" s="1"/>
  <c r="JRO11" i="10"/>
  <c r="JRA11" i="10"/>
  <c r="JQZ11" i="10"/>
  <c r="JQY11" i="10"/>
  <c r="JQK11" i="10"/>
  <c r="JQJ11" i="10"/>
  <c r="JQI11" i="10"/>
  <c r="JPU11" i="10"/>
  <c r="JPT11" i="10"/>
  <c r="JPS11" i="10"/>
  <c r="JPE11" i="10"/>
  <c r="JPD11" i="10"/>
  <c r="JPG11" i="10" s="1"/>
  <c r="JPC11" i="10"/>
  <c r="JOO11" i="10"/>
  <c r="JON11" i="10"/>
  <c r="JOM11" i="10"/>
  <c r="JNY11" i="10"/>
  <c r="JNX11" i="10"/>
  <c r="JNW11" i="10"/>
  <c r="JNI11" i="10"/>
  <c r="JNH11" i="10"/>
  <c r="JNG11" i="10"/>
  <c r="JMS11" i="10"/>
  <c r="JMR11" i="10"/>
  <c r="JMQ11" i="10"/>
  <c r="JMC11" i="10"/>
  <c r="JMB11" i="10"/>
  <c r="JMA11" i="10"/>
  <c r="JLM11" i="10"/>
  <c r="JLL11" i="10"/>
  <c r="JLK11" i="10"/>
  <c r="JKW11" i="10"/>
  <c r="JKV11" i="10"/>
  <c r="JKY11" i="10" s="1"/>
  <c r="JKU11" i="10"/>
  <c r="JKG11" i="10"/>
  <c r="JKF11" i="10"/>
  <c r="JKE11" i="10"/>
  <c r="JJQ11" i="10"/>
  <c r="JJP11" i="10"/>
  <c r="JJO11" i="10"/>
  <c r="JJA11" i="10"/>
  <c r="JIZ11" i="10"/>
  <c r="JIY11" i="10"/>
  <c r="JIK11" i="10"/>
  <c r="JIJ11" i="10"/>
  <c r="JIM11" i="10" s="1"/>
  <c r="JII11" i="10"/>
  <c r="JHU11" i="10"/>
  <c r="JHT11" i="10"/>
  <c r="JHS11" i="10"/>
  <c r="JHE11" i="10"/>
  <c r="JHD11" i="10"/>
  <c r="JHC11" i="10"/>
  <c r="JGO11" i="10"/>
  <c r="JGN11" i="10"/>
  <c r="JGM11" i="10"/>
  <c r="JFY11" i="10"/>
  <c r="JFX11" i="10"/>
  <c r="JFW11" i="10"/>
  <c r="JFI11" i="10"/>
  <c r="JFH11" i="10"/>
  <c r="JFK11" i="10" s="1"/>
  <c r="JFG11" i="10"/>
  <c r="JES11" i="10"/>
  <c r="JER11" i="10"/>
  <c r="JEQ11" i="10"/>
  <c r="JEC11" i="10"/>
  <c r="JEB11" i="10"/>
  <c r="JEE11" i="10" s="1"/>
  <c r="JEA11" i="10"/>
  <c r="JDM11" i="10"/>
  <c r="JDL11" i="10"/>
  <c r="JDK11" i="10"/>
  <c r="JCW11" i="10"/>
  <c r="JCV11" i="10"/>
  <c r="JCY11" i="10" s="1"/>
  <c r="JCU11" i="10"/>
  <c r="JCG11" i="10"/>
  <c r="JCF11" i="10"/>
  <c r="JCE11" i="10"/>
  <c r="JBQ11" i="10"/>
  <c r="JBP11" i="10"/>
  <c r="JBS11" i="10" s="1"/>
  <c r="JBO11" i="10"/>
  <c r="JBA11" i="10"/>
  <c r="JAZ11" i="10"/>
  <c r="JAY11" i="10"/>
  <c r="JAK11" i="10"/>
  <c r="JAJ11" i="10"/>
  <c r="JAI11" i="10"/>
  <c r="IZU11" i="10"/>
  <c r="IZT11" i="10"/>
  <c r="IZS11" i="10"/>
  <c r="IZE11" i="10"/>
  <c r="IZD11" i="10"/>
  <c r="IZC11" i="10"/>
  <c r="IYO11" i="10"/>
  <c r="IYN11" i="10"/>
  <c r="IYM11" i="10"/>
  <c r="IXY11" i="10"/>
  <c r="IXX11" i="10"/>
  <c r="IXW11" i="10"/>
  <c r="IXI11" i="10"/>
  <c r="IXH11" i="10"/>
  <c r="IXG11" i="10"/>
  <c r="IWS11" i="10"/>
  <c r="IWR11" i="10"/>
  <c r="IWU11" i="10" s="1"/>
  <c r="IWQ11" i="10"/>
  <c r="IWC11" i="10"/>
  <c r="IWB11" i="10"/>
  <c r="IWA11" i="10"/>
  <c r="IVM11" i="10"/>
  <c r="IVL11" i="10"/>
  <c r="IVO11" i="10" s="1"/>
  <c r="IVK11" i="10"/>
  <c r="IUW11" i="10"/>
  <c r="IUV11" i="10"/>
  <c r="IUU11" i="10"/>
  <c r="IUG11" i="10"/>
  <c r="IUF11" i="10"/>
  <c r="IUE11" i="10"/>
  <c r="ITQ11" i="10"/>
  <c r="ITP11" i="10"/>
  <c r="ITO11" i="10"/>
  <c r="ITA11" i="10"/>
  <c r="ISZ11" i="10"/>
  <c r="ISY11" i="10"/>
  <c r="ISK11" i="10"/>
  <c r="ISJ11" i="10"/>
  <c r="ISI11" i="10"/>
  <c r="IRU11" i="10"/>
  <c r="IRT11" i="10"/>
  <c r="IRW11" i="10" s="1"/>
  <c r="IRS11" i="10"/>
  <c r="IRE11" i="10"/>
  <c r="IRD11" i="10"/>
  <c r="IRC11" i="10"/>
  <c r="IQO11" i="10"/>
  <c r="IQN11" i="10"/>
  <c r="IQQ11" i="10" s="1"/>
  <c r="IQM11" i="10"/>
  <c r="IPY11" i="10"/>
  <c r="IPX11" i="10"/>
  <c r="IPW11" i="10"/>
  <c r="IPI11" i="10"/>
  <c r="IPH11" i="10"/>
  <c r="IPK11" i="10" s="1"/>
  <c r="IPG11" i="10"/>
  <c r="IOU11" i="10"/>
  <c r="IOS11" i="10"/>
  <c r="IOT11" i="10" s="1"/>
  <c r="IOV11" i="10" s="1"/>
  <c r="IOR11" i="10"/>
  <c r="IOQ11" i="10"/>
  <c r="IOC11" i="10"/>
  <c r="IOB11" i="10"/>
  <c r="IOA11" i="10"/>
  <c r="INM11" i="10"/>
  <c r="INL11" i="10"/>
  <c r="INK11" i="10"/>
  <c r="IMW11" i="10"/>
  <c r="IMV11" i="10"/>
  <c r="IMY11" i="10" s="1"/>
  <c r="IMU11" i="10"/>
  <c r="IMG11" i="10"/>
  <c r="IMF11" i="10"/>
  <c r="IME11" i="10"/>
  <c r="ILS11" i="10"/>
  <c r="ILQ11" i="10"/>
  <c r="ILP11" i="10"/>
  <c r="ILO11" i="10"/>
  <c r="ILA11" i="10"/>
  <c r="IKZ11" i="10"/>
  <c r="IKY11" i="10"/>
  <c r="IKK11" i="10"/>
  <c r="IKJ11" i="10"/>
  <c r="IKI11" i="10"/>
  <c r="IJU11" i="10"/>
  <c r="IJT11" i="10"/>
  <c r="IJW11" i="10" s="1"/>
  <c r="IJS11" i="10"/>
  <c r="IJE11" i="10"/>
  <c r="IJD11" i="10"/>
  <c r="IJC11" i="10"/>
  <c r="IIO11" i="10"/>
  <c r="IIN11" i="10"/>
  <c r="IIM11" i="10"/>
  <c r="IHY11" i="10"/>
  <c r="IHX11" i="10"/>
  <c r="IHW11" i="10"/>
  <c r="IHI11" i="10"/>
  <c r="IHH11" i="10"/>
  <c r="IHG11" i="10"/>
  <c r="IGS11" i="10"/>
  <c r="IGR11" i="10"/>
  <c r="IGQ11" i="10"/>
  <c r="IGC11" i="10"/>
  <c r="IGB11" i="10"/>
  <c r="IGA11" i="10"/>
  <c r="IFM11" i="10"/>
  <c r="IFL11" i="10"/>
  <c r="IFK11" i="10"/>
  <c r="IEW11" i="10"/>
  <c r="IEV11" i="10"/>
  <c r="IEU11" i="10"/>
  <c r="IEG11" i="10"/>
  <c r="IEF11" i="10"/>
  <c r="IEE11" i="10"/>
  <c r="IDQ11" i="10"/>
  <c r="IDP11" i="10"/>
  <c r="IDO11" i="10"/>
  <c r="IDA11" i="10"/>
  <c r="ICZ11" i="10"/>
  <c r="ICY11" i="10"/>
  <c r="ICK11" i="10"/>
  <c r="ICJ11" i="10"/>
  <c r="ICI11" i="10"/>
  <c r="IBU11" i="10"/>
  <c r="IBT11" i="10"/>
  <c r="IBW11" i="10" s="1"/>
  <c r="IBS11" i="10"/>
  <c r="IBE11" i="10"/>
  <c r="IBD11" i="10"/>
  <c r="IBC11" i="10"/>
  <c r="IAO11" i="10"/>
  <c r="IAN11" i="10"/>
  <c r="IAM11" i="10"/>
  <c r="HZY11" i="10"/>
  <c r="HZX11" i="10"/>
  <c r="HZW11" i="10"/>
  <c r="HZI11" i="10"/>
  <c r="HZH11" i="10"/>
  <c r="HZG11" i="10"/>
  <c r="HYS11" i="10"/>
  <c r="HYR11" i="10"/>
  <c r="HYQ11" i="10"/>
  <c r="HYC11" i="10"/>
  <c r="HYB11" i="10"/>
  <c r="HYD11" i="10" s="1"/>
  <c r="HYF11" i="10" s="1"/>
  <c r="HYA11" i="10"/>
  <c r="HXM11" i="10"/>
  <c r="HXL11" i="10"/>
  <c r="HXK11" i="10"/>
  <c r="HWW11" i="10"/>
  <c r="HWV11" i="10"/>
  <c r="HWU11" i="10"/>
  <c r="HWG11" i="10"/>
  <c r="HWF11" i="10"/>
  <c r="HWE11" i="10"/>
  <c r="HVQ11" i="10"/>
  <c r="HVP11" i="10"/>
  <c r="HVS11" i="10" s="1"/>
  <c r="HVO11" i="10"/>
  <c r="HVA11" i="10"/>
  <c r="HUZ11" i="10"/>
  <c r="HVC11" i="10" s="1"/>
  <c r="HUY11" i="10"/>
  <c r="HUK11" i="10"/>
  <c r="HUJ11" i="10"/>
  <c r="HUI11" i="10"/>
  <c r="HTU11" i="10"/>
  <c r="HTT11" i="10"/>
  <c r="HTS11" i="10"/>
  <c r="HTE11" i="10"/>
  <c r="HTD11" i="10"/>
  <c r="HTG11" i="10" s="1"/>
  <c r="HTC11" i="10"/>
  <c r="HSO11" i="10"/>
  <c r="HSN11" i="10"/>
  <c r="HSM11" i="10"/>
  <c r="HRY11" i="10"/>
  <c r="HRX11" i="10"/>
  <c r="HSA11" i="10" s="1"/>
  <c r="HRW11" i="10"/>
  <c r="HRI11" i="10"/>
  <c r="HRH11" i="10"/>
  <c r="HRG11" i="10"/>
  <c r="HQS11" i="10"/>
  <c r="HQR11" i="10"/>
  <c r="HQQ11" i="10"/>
  <c r="HQC11" i="10"/>
  <c r="HQB11" i="10"/>
  <c r="HQE11" i="10" s="1"/>
  <c r="HQA11" i="10"/>
  <c r="HPM11" i="10"/>
  <c r="HPL11" i="10"/>
  <c r="HPO11" i="10" s="1"/>
  <c r="HPK11" i="10"/>
  <c r="HOW11" i="10"/>
  <c r="HOV11" i="10"/>
  <c r="HOU11" i="10"/>
  <c r="HOG11" i="10"/>
  <c r="HOF11" i="10"/>
  <c r="HOE11" i="10"/>
  <c r="HNQ11" i="10"/>
  <c r="HNP11" i="10"/>
  <c r="HNR11" i="10" s="1"/>
  <c r="HNT11" i="10" s="1"/>
  <c r="HNO11" i="10"/>
  <c r="HNA11" i="10"/>
  <c r="HMZ11" i="10"/>
  <c r="HMY11" i="10"/>
  <c r="HMK11" i="10"/>
  <c r="HMJ11" i="10"/>
  <c r="HMI11" i="10"/>
  <c r="HLU11" i="10"/>
  <c r="HLT11" i="10"/>
  <c r="HLS11" i="10"/>
  <c r="HLE11" i="10"/>
  <c r="HLD11" i="10"/>
  <c r="HLC11" i="10"/>
  <c r="HKO11" i="10"/>
  <c r="HKN11" i="10"/>
  <c r="HKM11" i="10"/>
  <c r="HJY11" i="10"/>
  <c r="HJX11" i="10"/>
  <c r="HJW11" i="10"/>
  <c r="HJI11" i="10"/>
  <c r="HJH11" i="10"/>
  <c r="HJK11" i="10" s="1"/>
  <c r="HJG11" i="10"/>
  <c r="HIS11" i="10"/>
  <c r="HIR11" i="10"/>
  <c r="HIU11" i="10" s="1"/>
  <c r="HIQ11" i="10"/>
  <c r="HIC11" i="10"/>
  <c r="HIB11" i="10"/>
  <c r="HIE11" i="10" s="1"/>
  <c r="HIA11" i="10"/>
  <c r="HHM11" i="10"/>
  <c r="HHL11" i="10"/>
  <c r="HHK11" i="10"/>
  <c r="HGW11" i="10"/>
  <c r="HGV11" i="10"/>
  <c r="HGY11" i="10" s="1"/>
  <c r="HGU11" i="10"/>
  <c r="HGG11" i="10"/>
  <c r="HGF11" i="10"/>
  <c r="HGI11" i="10" s="1"/>
  <c r="HGE11" i="10"/>
  <c r="HFQ11" i="10"/>
  <c r="HFP11" i="10"/>
  <c r="HFS11" i="10" s="1"/>
  <c r="HFO11" i="10"/>
  <c r="HFA11" i="10"/>
  <c r="HEZ11" i="10"/>
  <c r="HEY11" i="10"/>
  <c r="HEK11" i="10"/>
  <c r="HEJ11" i="10"/>
  <c r="HEM11" i="10" s="1"/>
  <c r="HEI11" i="10"/>
  <c r="HDU11" i="10"/>
  <c r="HDT11" i="10"/>
  <c r="HDS11" i="10"/>
  <c r="HDE11" i="10"/>
  <c r="HDD11" i="10"/>
  <c r="HDC11" i="10"/>
  <c r="HCO11" i="10"/>
  <c r="HCN11" i="10"/>
  <c r="HCM11" i="10"/>
  <c r="HBY11" i="10"/>
  <c r="HBX11" i="10"/>
  <c r="HCA11" i="10" s="1"/>
  <c r="HBW11" i="10"/>
  <c r="HBI11" i="10"/>
  <c r="HBH11" i="10"/>
  <c r="HBG11" i="10"/>
  <c r="HAS11" i="10"/>
  <c r="HAR11" i="10"/>
  <c r="HAQ11" i="10"/>
  <c r="HAC11" i="10"/>
  <c r="HAB11" i="10"/>
  <c r="HAE11" i="10" s="1"/>
  <c r="HAA11" i="10"/>
  <c r="GZM11" i="10"/>
  <c r="GZL11" i="10"/>
  <c r="GZO11" i="10" s="1"/>
  <c r="GZK11" i="10"/>
  <c r="GYW11" i="10"/>
  <c r="GYV11" i="10"/>
  <c r="GYX11" i="10" s="1"/>
  <c r="GYZ11" i="10" s="1"/>
  <c r="GYU11" i="10"/>
  <c r="GYG11" i="10"/>
  <c r="GYF11" i="10"/>
  <c r="GYE11" i="10"/>
  <c r="GXQ11" i="10"/>
  <c r="GXP11" i="10"/>
  <c r="GXS11" i="10" s="1"/>
  <c r="GXO11" i="10"/>
  <c r="GXA11" i="10"/>
  <c r="GWZ11" i="10"/>
  <c r="GXC11" i="10" s="1"/>
  <c r="GWY11" i="10"/>
  <c r="GWK11" i="10"/>
  <c r="GWJ11" i="10"/>
  <c r="GWM11" i="10" s="1"/>
  <c r="GWI11" i="10"/>
  <c r="GVU11" i="10"/>
  <c r="GVT11" i="10"/>
  <c r="GVW11" i="10" s="1"/>
  <c r="GVS11" i="10"/>
  <c r="GVE11" i="10"/>
  <c r="GVD11" i="10"/>
  <c r="GVC11" i="10"/>
  <c r="GUO11" i="10"/>
  <c r="GUN11" i="10"/>
  <c r="GUM11" i="10"/>
  <c r="GTY11" i="10"/>
  <c r="GTX11" i="10"/>
  <c r="GTW11" i="10"/>
  <c r="GTI11" i="10"/>
  <c r="GTH11" i="10"/>
  <c r="GTG11" i="10"/>
  <c r="GSS11" i="10"/>
  <c r="GSR11" i="10"/>
  <c r="GSU11" i="10" s="1"/>
  <c r="GSQ11" i="10"/>
  <c r="GSC11" i="10"/>
  <c r="GSB11" i="10"/>
  <c r="GSA11" i="10"/>
  <c r="GRM11" i="10"/>
  <c r="GRL11" i="10"/>
  <c r="GRK11" i="10"/>
  <c r="GQW11" i="10"/>
  <c r="GQV11" i="10"/>
  <c r="GQY11" i="10" s="1"/>
  <c r="GQU11" i="10"/>
  <c r="GQG11" i="10"/>
  <c r="GQF11" i="10"/>
  <c r="GQE11" i="10"/>
  <c r="GPQ11" i="10"/>
  <c r="GPP11" i="10"/>
  <c r="GPO11" i="10"/>
  <c r="GPA11" i="10"/>
  <c r="GOZ11" i="10"/>
  <c r="GOY11" i="10"/>
  <c r="GOK11" i="10"/>
  <c r="GOJ11" i="10"/>
  <c r="GOI11" i="10"/>
  <c r="GNU11" i="10"/>
  <c r="GNT11" i="10"/>
  <c r="GNW11" i="10" s="1"/>
  <c r="GNS11" i="10"/>
  <c r="GNE11" i="10"/>
  <c r="GND11" i="10"/>
  <c r="GNC11" i="10"/>
  <c r="GMO11" i="10"/>
  <c r="GMN11" i="10"/>
  <c r="GMQ11" i="10" s="1"/>
  <c r="GMM11" i="10"/>
  <c r="GLY11" i="10"/>
  <c r="GLX11" i="10"/>
  <c r="GLW11" i="10"/>
  <c r="GLI11" i="10"/>
  <c r="GLH11" i="10"/>
  <c r="GLG11" i="10"/>
  <c r="GKS11" i="10"/>
  <c r="GKR11" i="10"/>
  <c r="GKU11" i="10" s="1"/>
  <c r="GKQ11" i="10"/>
  <c r="GKC11" i="10"/>
  <c r="GKB11" i="10"/>
  <c r="GKA11" i="10"/>
  <c r="GJM11" i="10"/>
  <c r="GJL11" i="10"/>
  <c r="GJO11" i="10" s="1"/>
  <c r="GJK11" i="10"/>
  <c r="GIW11" i="10"/>
  <c r="GIV11" i="10"/>
  <c r="GIU11" i="10"/>
  <c r="GIH11" i="10"/>
  <c r="GIJ11" i="10" s="1"/>
  <c r="GIG11" i="10"/>
  <c r="GIF11" i="10"/>
  <c r="GII11" i="10" s="1"/>
  <c r="GIE11" i="10"/>
  <c r="GHQ11" i="10"/>
  <c r="GHP11" i="10"/>
  <c r="GHS11" i="10" s="1"/>
  <c r="GHO11" i="10"/>
  <c r="GHA11" i="10"/>
  <c r="GGZ11" i="10"/>
  <c r="GHC11" i="10" s="1"/>
  <c r="GGY11" i="10"/>
  <c r="GGK11" i="10"/>
  <c r="GGJ11" i="10"/>
  <c r="GGM11" i="10" s="1"/>
  <c r="GGI11" i="10"/>
  <c r="GFU11" i="10"/>
  <c r="GFT11" i="10"/>
  <c r="GFS11" i="10"/>
  <c r="GFG11" i="10"/>
  <c r="GFE11" i="10"/>
  <c r="GFD11" i="10"/>
  <c r="GFC11" i="10"/>
  <c r="GEO11" i="10"/>
  <c r="GEN11" i="10"/>
  <c r="GEM11" i="10"/>
  <c r="GDY11" i="10"/>
  <c r="GDX11" i="10"/>
  <c r="GDW11" i="10"/>
  <c r="GDI11" i="10"/>
  <c r="GDH11" i="10"/>
  <c r="GDG11" i="10"/>
  <c r="GCS11" i="10"/>
  <c r="GCR11" i="10"/>
  <c r="GCQ11" i="10"/>
  <c r="GCC11" i="10"/>
  <c r="GCB11" i="10"/>
  <c r="GCA11" i="10"/>
  <c r="GBM11" i="10"/>
  <c r="GBL11" i="10"/>
  <c r="GBK11" i="10"/>
  <c r="GAW11" i="10"/>
  <c r="GAV11" i="10"/>
  <c r="GAU11" i="10"/>
  <c r="GAG11" i="10"/>
  <c r="GAF11" i="10"/>
  <c r="GAE11" i="10"/>
  <c r="FZQ11" i="10"/>
  <c r="FZP11" i="10"/>
  <c r="FZO11" i="10"/>
  <c r="FZA11" i="10"/>
  <c r="FYZ11" i="10"/>
  <c r="FZC11" i="10" s="1"/>
  <c r="FYY11" i="10"/>
  <c r="FYK11" i="10"/>
  <c r="FYJ11" i="10"/>
  <c r="FYI11" i="10"/>
  <c r="FXU11" i="10"/>
  <c r="FXT11" i="10"/>
  <c r="FXS11" i="10"/>
  <c r="FXE11" i="10"/>
  <c r="FXD11" i="10"/>
  <c r="FXG11" i="10" s="1"/>
  <c r="FXC11" i="10"/>
  <c r="FWO11" i="10"/>
  <c r="FWN11" i="10"/>
  <c r="FWQ11" i="10" s="1"/>
  <c r="FWM11" i="10"/>
  <c r="FVY11" i="10"/>
  <c r="FVX11" i="10"/>
  <c r="FVW11" i="10"/>
  <c r="FVI11" i="10"/>
  <c r="FVH11" i="10"/>
  <c r="FVJ11" i="10" s="1"/>
  <c r="FVL11" i="10" s="1"/>
  <c r="FVG11" i="10"/>
  <c r="FUS11" i="10"/>
  <c r="FUR11" i="10"/>
  <c r="FUU11" i="10" s="1"/>
  <c r="FUQ11" i="10"/>
  <c r="FUC11" i="10"/>
  <c r="FUB11" i="10"/>
  <c r="FUA11" i="10"/>
  <c r="FTM11" i="10"/>
  <c r="FTL11" i="10"/>
  <c r="FTK11" i="10"/>
  <c r="FSW11" i="10"/>
  <c r="FSV11" i="10"/>
  <c r="FSY11" i="10" s="1"/>
  <c r="FSU11" i="10"/>
  <c r="FSG11" i="10"/>
  <c r="FSF11" i="10"/>
  <c r="FSI11" i="10" s="1"/>
  <c r="FSE11" i="10"/>
  <c r="FRQ11" i="10"/>
  <c r="FRP11" i="10"/>
  <c r="FRO11" i="10"/>
  <c r="FRA11" i="10"/>
  <c r="FQZ11" i="10"/>
  <c r="FRC11" i="10" s="1"/>
  <c r="FQY11" i="10"/>
  <c r="FQK11" i="10"/>
  <c r="FQJ11" i="10"/>
  <c r="FQI11" i="10"/>
  <c r="FPU11" i="10"/>
  <c r="FPT11" i="10"/>
  <c r="FPW11" i="10" s="1"/>
  <c r="FPS11" i="10"/>
  <c r="FPG11" i="10"/>
  <c r="FPE11" i="10"/>
  <c r="FPD11" i="10"/>
  <c r="FPC11" i="10"/>
  <c r="FOO11" i="10"/>
  <c r="FON11" i="10"/>
  <c r="FOQ11" i="10" s="1"/>
  <c r="FOM11" i="10"/>
  <c r="FNY11" i="10"/>
  <c r="FNX11" i="10"/>
  <c r="FOA11" i="10" s="1"/>
  <c r="FNW11" i="10"/>
  <c r="FNI11" i="10"/>
  <c r="FNH11" i="10"/>
  <c r="FNK11" i="10" s="1"/>
  <c r="FNG11" i="10"/>
  <c r="FMS11" i="10"/>
  <c r="FMR11" i="10"/>
  <c r="FMQ11" i="10"/>
  <c r="FMC11" i="10"/>
  <c r="FMB11" i="10"/>
  <c r="FME11" i="10" s="1"/>
  <c r="FMA11" i="10"/>
  <c r="FLM11" i="10"/>
  <c r="FLL11" i="10"/>
  <c r="FLK11" i="10"/>
  <c r="FKW11" i="10"/>
  <c r="FKV11" i="10"/>
  <c r="FKY11" i="10" s="1"/>
  <c r="FKU11" i="10"/>
  <c r="FKG11" i="10"/>
  <c r="FKF11" i="10"/>
  <c r="FKE11" i="10"/>
  <c r="FJQ11" i="10"/>
  <c r="FJP11" i="10"/>
  <c r="FJS11" i="10" s="1"/>
  <c r="FJO11" i="10"/>
  <c r="FJA11" i="10"/>
  <c r="FIZ11" i="10"/>
  <c r="FIY11" i="10"/>
  <c r="FIK11" i="10"/>
  <c r="FIJ11" i="10"/>
  <c r="FIM11" i="10" s="1"/>
  <c r="FII11" i="10"/>
  <c r="FHU11" i="10"/>
  <c r="FHT11" i="10"/>
  <c r="FHW11" i="10" s="1"/>
  <c r="FHS11" i="10"/>
  <c r="FHE11" i="10"/>
  <c r="FHD11" i="10"/>
  <c r="FHG11" i="10" s="1"/>
  <c r="FHC11" i="10"/>
  <c r="FGO11" i="10"/>
  <c r="FGN11" i="10"/>
  <c r="FGM11" i="10"/>
  <c r="FFY11" i="10"/>
  <c r="FFX11" i="10"/>
  <c r="FFW11" i="10"/>
  <c r="FFI11" i="10"/>
  <c r="FFH11" i="10"/>
  <c r="FFG11" i="10"/>
  <c r="FES11" i="10"/>
  <c r="FER11" i="10"/>
  <c r="FEU11" i="10" s="1"/>
  <c r="FEQ11" i="10"/>
  <c r="FEC11" i="10"/>
  <c r="FEB11" i="10"/>
  <c r="FEA11" i="10"/>
  <c r="FDM11" i="10"/>
  <c r="FDL11" i="10"/>
  <c r="FDO11" i="10" s="1"/>
  <c r="FDK11" i="10"/>
  <c r="FCW11" i="10"/>
  <c r="FCV11" i="10"/>
  <c r="FCY11" i="10" s="1"/>
  <c r="FCU11" i="10"/>
  <c r="FCG11" i="10"/>
  <c r="FCF11" i="10"/>
  <c r="FCE11" i="10"/>
  <c r="FBQ11" i="10"/>
  <c r="FBP11" i="10"/>
  <c r="FBO11" i="10"/>
  <c r="FBA11" i="10"/>
  <c r="FAZ11" i="10"/>
  <c r="FBC11" i="10" s="1"/>
  <c r="FAY11" i="10"/>
  <c r="FAK11" i="10"/>
  <c r="FAJ11" i="10"/>
  <c r="FAM11" i="10" s="1"/>
  <c r="FAI11" i="10"/>
  <c r="EZU11" i="10"/>
  <c r="EZT11" i="10"/>
  <c r="EZW11" i="10" s="1"/>
  <c r="EZS11" i="10"/>
  <c r="EZE11" i="10"/>
  <c r="EZD11" i="10"/>
  <c r="EZC11" i="10"/>
  <c r="EYO11" i="10"/>
  <c r="EYP11" i="10" s="1"/>
  <c r="EYR11" i="10" s="1"/>
  <c r="EYN11" i="10"/>
  <c r="EYQ11" i="10" s="1"/>
  <c r="EYM11" i="10"/>
  <c r="EXY11" i="10"/>
  <c r="EXX11" i="10"/>
  <c r="EXW11" i="10"/>
  <c r="EXI11" i="10"/>
  <c r="EXH11" i="10"/>
  <c r="EXK11" i="10" s="1"/>
  <c r="EXG11" i="10"/>
  <c r="EWS11" i="10"/>
  <c r="EWR11" i="10"/>
  <c r="EWQ11" i="10"/>
  <c r="EWC11" i="10"/>
  <c r="EWB11" i="10"/>
  <c r="EWE11" i="10" s="1"/>
  <c r="EWA11" i="10"/>
  <c r="EVM11" i="10"/>
  <c r="EVL11" i="10"/>
  <c r="EVO11" i="10" s="1"/>
  <c r="EVK11" i="10"/>
  <c r="EUW11" i="10"/>
  <c r="EUV11" i="10"/>
  <c r="EUU11" i="10"/>
  <c r="EUG11" i="10"/>
  <c r="EUF11" i="10"/>
  <c r="EUE11" i="10"/>
  <c r="ETS11" i="10"/>
  <c r="ETQ11" i="10"/>
  <c r="ETP11" i="10"/>
  <c r="ETO11" i="10"/>
  <c r="ETA11" i="10"/>
  <c r="ESZ11" i="10"/>
  <c r="ESY11" i="10"/>
  <c r="ESK11" i="10"/>
  <c r="ESJ11" i="10"/>
  <c r="ESM11" i="10" s="1"/>
  <c r="ESI11" i="10"/>
  <c r="ERU11" i="10"/>
  <c r="ERT11" i="10"/>
  <c r="ERS11" i="10"/>
  <c r="ERH11" i="10"/>
  <c r="ERG11" i="10"/>
  <c r="ERE11" i="10"/>
  <c r="ERD11" i="10"/>
  <c r="ERF11" i="10" s="1"/>
  <c r="ERC11" i="10"/>
  <c r="EQO11" i="10"/>
  <c r="EQN11" i="10"/>
  <c r="EQQ11" i="10" s="1"/>
  <c r="EQM11" i="10"/>
  <c r="EPY11" i="10"/>
  <c r="EPX11" i="10"/>
  <c r="EQA11" i="10" s="1"/>
  <c r="EPW11" i="10"/>
  <c r="EPI11" i="10"/>
  <c r="EPH11" i="10"/>
  <c r="EPG11" i="10"/>
  <c r="EOS11" i="10"/>
  <c r="EOR11" i="10"/>
  <c r="EOT11" i="10" s="1"/>
  <c r="EOV11" i="10" s="1"/>
  <c r="EOQ11" i="10"/>
  <c r="EOC11" i="10"/>
  <c r="EOB11" i="10"/>
  <c r="EOE11" i="10" s="1"/>
  <c r="EOA11" i="10"/>
  <c r="ENM11" i="10"/>
  <c r="ENL11" i="10"/>
  <c r="ENO11" i="10" s="1"/>
  <c r="ENK11" i="10"/>
  <c r="EMW11" i="10"/>
  <c r="EMV11" i="10"/>
  <c r="EMU11" i="10"/>
  <c r="EMG11" i="10"/>
  <c r="EMF11" i="10"/>
  <c r="EME11" i="10"/>
  <c r="ELQ11" i="10"/>
  <c r="ELP11" i="10"/>
  <c r="ELO11" i="10"/>
  <c r="ELA11" i="10"/>
  <c r="ELB11" i="10" s="1"/>
  <c r="ELD11" i="10" s="1"/>
  <c r="EKZ11" i="10"/>
  <c r="ELC11" i="10" s="1"/>
  <c r="EKY11" i="10"/>
  <c r="EKK11" i="10"/>
  <c r="EKJ11" i="10"/>
  <c r="EKI11" i="10"/>
  <c r="EJU11" i="10"/>
  <c r="EJT11" i="10"/>
  <c r="EJW11" i="10" s="1"/>
  <c r="EJS11" i="10"/>
  <c r="EJE11" i="10"/>
  <c r="EJD11" i="10"/>
  <c r="EJG11" i="10" s="1"/>
  <c r="EJC11" i="10"/>
  <c r="EIO11" i="10"/>
  <c r="EIN11" i="10"/>
  <c r="EIM11" i="10"/>
  <c r="EHY11" i="10"/>
  <c r="EHX11" i="10"/>
  <c r="EHW11" i="10"/>
  <c r="EHI11" i="10"/>
  <c r="EHH11" i="10"/>
  <c r="EHK11" i="10" s="1"/>
  <c r="EHG11" i="10"/>
  <c r="EGS11" i="10"/>
  <c r="EGR11" i="10"/>
  <c r="EGU11" i="10" s="1"/>
  <c r="EGQ11" i="10"/>
  <c r="EGC11" i="10"/>
  <c r="EGB11" i="10"/>
  <c r="EGE11" i="10" s="1"/>
  <c r="EGA11" i="10"/>
  <c r="EFM11" i="10"/>
  <c r="EFL11" i="10"/>
  <c r="EFO11" i="10" s="1"/>
  <c r="EFK11" i="10"/>
  <c r="EEW11" i="10"/>
  <c r="EEV11" i="10"/>
  <c r="EEY11" i="10" s="1"/>
  <c r="EEU11" i="10"/>
  <c r="EEG11" i="10"/>
  <c r="EEF11" i="10"/>
  <c r="EEE11" i="10"/>
  <c r="EDQ11" i="10"/>
  <c r="EDP11" i="10"/>
  <c r="EDS11" i="10" s="1"/>
  <c r="EDO11" i="10"/>
  <c r="EDA11" i="10"/>
  <c r="ECZ11" i="10"/>
  <c r="ECY11" i="10"/>
  <c r="ECK11" i="10"/>
  <c r="ECJ11" i="10"/>
  <c r="ECM11" i="10" s="1"/>
  <c r="ECI11" i="10"/>
  <c r="EBU11" i="10"/>
  <c r="EBT11" i="10"/>
  <c r="EBW11" i="10" s="1"/>
  <c r="EBS11" i="10"/>
  <c r="EBE11" i="10"/>
  <c r="EBD11" i="10"/>
  <c r="EBC11" i="10"/>
  <c r="EAQ11" i="10"/>
  <c r="EAO11" i="10"/>
  <c r="EAN11" i="10"/>
  <c r="EAM11" i="10"/>
  <c r="DZY11" i="10"/>
  <c r="DZX11" i="10"/>
  <c r="DZW11" i="10"/>
  <c r="DZI11" i="10"/>
  <c r="DZH11" i="10"/>
  <c r="DZG11" i="10"/>
  <c r="DYS11" i="10"/>
  <c r="DYR11" i="10"/>
  <c r="DYU11" i="10" s="1"/>
  <c r="DYQ11" i="10"/>
  <c r="DYC11" i="10"/>
  <c r="DYB11" i="10"/>
  <c r="DYD11" i="10" s="1"/>
  <c r="DYF11" i="10" s="1"/>
  <c r="DYA11" i="10"/>
  <c r="DXM11" i="10"/>
  <c r="DXL11" i="10"/>
  <c r="DXK11" i="10"/>
  <c r="DWW11" i="10"/>
  <c r="DWV11" i="10"/>
  <c r="DWY11" i="10" s="1"/>
  <c r="DWU11" i="10"/>
  <c r="DWG11" i="10"/>
  <c r="DWF11" i="10"/>
  <c r="DWI11" i="10" s="1"/>
  <c r="DWE11" i="10"/>
  <c r="DVQ11" i="10"/>
  <c r="DVP11" i="10"/>
  <c r="DVO11" i="10"/>
  <c r="DVA11" i="10"/>
  <c r="DUZ11" i="10"/>
  <c r="DVC11" i="10" s="1"/>
  <c r="DUY11" i="10"/>
  <c r="DUK11" i="10"/>
  <c r="DUJ11" i="10"/>
  <c r="DUM11" i="10" s="1"/>
  <c r="DUI11" i="10"/>
  <c r="DTU11" i="10"/>
  <c r="DTT11" i="10"/>
  <c r="DTW11" i="10" s="1"/>
  <c r="DTS11" i="10"/>
  <c r="DTE11" i="10"/>
  <c r="DTD11" i="10"/>
  <c r="DTG11" i="10" s="1"/>
  <c r="DTC11" i="10"/>
  <c r="DSO11" i="10"/>
  <c r="DSN11" i="10"/>
  <c r="DSQ11" i="10" s="1"/>
  <c r="DSM11" i="10"/>
  <c r="DRY11" i="10"/>
  <c r="DRX11" i="10"/>
  <c r="DRW11" i="10"/>
  <c r="DRI11" i="10"/>
  <c r="DRH11" i="10"/>
  <c r="DRK11" i="10" s="1"/>
  <c r="DRG11" i="10"/>
  <c r="DQS11" i="10"/>
  <c r="DQR11" i="10"/>
  <c r="DQQ11" i="10"/>
  <c r="DQC11" i="10"/>
  <c r="DQB11" i="10"/>
  <c r="DQE11" i="10" s="1"/>
  <c r="DQA11" i="10"/>
  <c r="DPM11" i="10"/>
  <c r="DPL11" i="10"/>
  <c r="DPK11" i="10"/>
  <c r="DOW11" i="10"/>
  <c r="DOV11" i="10"/>
  <c r="DOU11" i="10"/>
  <c r="DOG11" i="10"/>
  <c r="DOF11" i="10"/>
  <c r="DOI11" i="10" s="1"/>
  <c r="DOE11" i="10"/>
  <c r="DNQ11" i="10"/>
  <c r="DNR11" i="10" s="1"/>
  <c r="DNT11" i="10" s="1"/>
  <c r="DNP11" i="10"/>
  <c r="DNS11" i="10" s="1"/>
  <c r="DNO11" i="10"/>
  <c r="DNA11" i="10"/>
  <c r="DMZ11" i="10"/>
  <c r="DNC11" i="10" s="1"/>
  <c r="DMY11" i="10"/>
  <c r="DMK11" i="10"/>
  <c r="DMJ11" i="10"/>
  <c r="DMI11" i="10"/>
  <c r="DLU11" i="10"/>
  <c r="DLT11" i="10"/>
  <c r="DLW11" i="10" s="1"/>
  <c r="DLS11" i="10"/>
  <c r="DLE11" i="10"/>
  <c r="DLD11" i="10"/>
  <c r="DLG11" i="10" s="1"/>
  <c r="DLC11" i="10"/>
  <c r="DKO11" i="10"/>
  <c r="DKN11" i="10"/>
  <c r="DKP11" i="10" s="1"/>
  <c r="DKR11" i="10" s="1"/>
  <c r="DKM11" i="10"/>
  <c r="DJY11" i="10"/>
  <c r="DJX11" i="10"/>
  <c r="DKA11" i="10" s="1"/>
  <c r="DJW11" i="10"/>
  <c r="DJI11" i="10"/>
  <c r="DJH11" i="10"/>
  <c r="DJG11" i="10"/>
  <c r="DIS11" i="10"/>
  <c r="DIR11" i="10"/>
  <c r="DIU11" i="10" s="1"/>
  <c r="DIQ11" i="10"/>
  <c r="DIC11" i="10"/>
  <c r="DIB11" i="10"/>
  <c r="DIE11" i="10" s="1"/>
  <c r="DIA11" i="10"/>
  <c r="DHM11" i="10"/>
  <c r="DHL11" i="10"/>
  <c r="DHK11" i="10"/>
  <c r="DGW11" i="10"/>
  <c r="DGV11" i="10"/>
  <c r="DGX11" i="10" s="1"/>
  <c r="DGZ11" i="10" s="1"/>
  <c r="DGU11" i="10"/>
  <c r="DGG11" i="10"/>
  <c r="DGF11" i="10"/>
  <c r="DGE11" i="10"/>
  <c r="DFQ11" i="10"/>
  <c r="DFP11" i="10"/>
  <c r="DFO11" i="10"/>
  <c r="DFA11" i="10"/>
  <c r="DEZ11" i="10"/>
  <c r="DFC11" i="10" s="1"/>
  <c r="DEY11" i="10"/>
  <c r="DEK11" i="10"/>
  <c r="DEJ11" i="10"/>
  <c r="DEI11" i="10"/>
  <c r="DDU11" i="10"/>
  <c r="DDT11" i="10"/>
  <c r="DDV11" i="10" s="1"/>
  <c r="DDX11" i="10" s="1"/>
  <c r="DDS11" i="10"/>
  <c r="DDE11" i="10"/>
  <c r="DDD11" i="10"/>
  <c r="DDC11" i="10"/>
  <c r="DCO11" i="10"/>
  <c r="DCN11" i="10"/>
  <c r="DCQ11" i="10" s="1"/>
  <c r="DCM11" i="10"/>
  <c r="DBY11" i="10"/>
  <c r="DBX11" i="10"/>
  <c r="DBZ11" i="10" s="1"/>
  <c r="DCB11" i="10" s="1"/>
  <c r="DBW11" i="10"/>
  <c r="DBK11" i="10"/>
  <c r="DBI11" i="10"/>
  <c r="DBH11" i="10"/>
  <c r="DBG11" i="10"/>
  <c r="DAS11" i="10"/>
  <c r="DAR11" i="10"/>
  <c r="DAU11" i="10" s="1"/>
  <c r="DAQ11" i="10"/>
  <c r="DAC11" i="10"/>
  <c r="DAB11" i="10"/>
  <c r="DAE11" i="10" s="1"/>
  <c r="DAA11" i="10"/>
  <c r="CZM11" i="10"/>
  <c r="CZL11" i="10"/>
  <c r="CZK11" i="10"/>
  <c r="CYW11" i="10"/>
  <c r="CYV11" i="10"/>
  <c r="CYY11" i="10" s="1"/>
  <c r="CYU11" i="10"/>
  <c r="CYG11" i="10"/>
  <c r="CYF11" i="10"/>
  <c r="CYE11" i="10"/>
  <c r="CXQ11" i="10"/>
  <c r="CXP11" i="10"/>
  <c r="CXS11" i="10" s="1"/>
  <c r="CXO11" i="10"/>
  <c r="CXA11" i="10"/>
  <c r="CWZ11" i="10"/>
  <c r="CWY11" i="10"/>
  <c r="CWK11" i="10"/>
  <c r="CWJ11" i="10"/>
  <c r="CWM11" i="10" s="1"/>
  <c r="CWI11" i="10"/>
  <c r="CVU11" i="10"/>
  <c r="CVT11" i="10"/>
  <c r="CVS11" i="10"/>
  <c r="CVE11" i="10"/>
  <c r="CVD11" i="10"/>
  <c r="CVC11" i="10"/>
  <c r="CUO11" i="10"/>
  <c r="CUN11" i="10"/>
  <c r="CUM11" i="10"/>
  <c r="CTY11" i="10"/>
  <c r="CTX11" i="10"/>
  <c r="CUA11" i="10" s="1"/>
  <c r="CTW11" i="10"/>
  <c r="CTI11" i="10"/>
  <c r="CTH11" i="10"/>
  <c r="CTK11" i="10" s="1"/>
  <c r="CTG11" i="10"/>
  <c r="CSS11" i="10"/>
  <c r="CSR11" i="10"/>
  <c r="CSU11" i="10" s="1"/>
  <c r="CSQ11" i="10"/>
  <c r="CSC11" i="10"/>
  <c r="CSB11" i="10"/>
  <c r="CSA11" i="10"/>
  <c r="CRM11" i="10"/>
  <c r="CRL11" i="10"/>
  <c r="CRO11" i="10" s="1"/>
  <c r="CRK11" i="10"/>
  <c r="CQW11" i="10"/>
  <c r="CQV11" i="10"/>
  <c r="CQU11" i="10"/>
  <c r="CQG11" i="10"/>
  <c r="CQF11" i="10"/>
  <c r="CQI11" i="10" s="1"/>
  <c r="CQE11" i="10"/>
  <c r="CPQ11" i="10"/>
  <c r="CPP11" i="10"/>
  <c r="CPO11" i="10"/>
  <c r="CPA11" i="10"/>
  <c r="COZ11" i="10"/>
  <c r="CPB11" i="10" s="1"/>
  <c r="CPD11" i="10" s="1"/>
  <c r="COY11" i="10"/>
  <c r="COK11" i="10"/>
  <c r="COJ11" i="10"/>
  <c r="COM11" i="10" s="1"/>
  <c r="COI11" i="10"/>
  <c r="CNU11" i="10"/>
  <c r="CNT11" i="10"/>
  <c r="CNS11" i="10"/>
  <c r="CNE11" i="10"/>
  <c r="CND11" i="10"/>
  <c r="CNC11" i="10"/>
  <c r="CMO11" i="10"/>
  <c r="CMN11" i="10"/>
  <c r="CMQ11" i="10" s="1"/>
  <c r="CMM11" i="10"/>
  <c r="CLY11" i="10"/>
  <c r="CLX11" i="10"/>
  <c r="CLW11" i="10"/>
  <c r="CLI11" i="10"/>
  <c r="CLH11" i="10"/>
  <c r="CLK11" i="10" s="1"/>
  <c r="CLG11" i="10"/>
  <c r="CKS11" i="10"/>
  <c r="CKR11" i="10"/>
  <c r="CKQ11" i="10"/>
  <c r="CKC11" i="10"/>
  <c r="CKB11" i="10"/>
  <c r="CKA11" i="10"/>
  <c r="CJM11" i="10"/>
  <c r="CJL11" i="10"/>
  <c r="CJO11" i="10" s="1"/>
  <c r="CJK11" i="10"/>
  <c r="CIW11" i="10"/>
  <c r="CIV11" i="10"/>
  <c r="CIY11" i="10" s="1"/>
  <c r="CIU11" i="10"/>
  <c r="CIG11" i="10"/>
  <c r="CIF11" i="10"/>
  <c r="CIE11" i="10"/>
  <c r="CHQ11" i="10"/>
  <c r="CHP11" i="10"/>
  <c r="CHO11" i="10"/>
  <c r="CHA11" i="10"/>
  <c r="CGZ11" i="10"/>
  <c r="CHC11" i="10" s="1"/>
  <c r="CGY11" i="10"/>
  <c r="CGK11" i="10"/>
  <c r="CGJ11" i="10"/>
  <c r="CGM11" i="10" s="1"/>
  <c r="CGI11" i="10"/>
  <c r="CFU11" i="10"/>
  <c r="CFT11" i="10"/>
  <c r="CFW11" i="10" s="1"/>
  <c r="CFS11" i="10"/>
  <c r="CFE11" i="10"/>
  <c r="CFD11" i="10"/>
  <c r="CFC11" i="10"/>
  <c r="CEO11" i="10"/>
  <c r="CEN11" i="10"/>
  <c r="CEM11" i="10"/>
  <c r="CDY11" i="10"/>
  <c r="CDX11" i="10"/>
  <c r="CEA11" i="10" s="1"/>
  <c r="CDW11" i="10"/>
  <c r="CDI11" i="10"/>
  <c r="CDH11" i="10"/>
  <c r="CDG11" i="10"/>
  <c r="CCS11" i="10"/>
  <c r="CCR11" i="10"/>
  <c r="CCU11" i="10" s="1"/>
  <c r="CCQ11" i="10"/>
  <c r="CCC11" i="10"/>
  <c r="CCB11" i="10"/>
  <c r="CCE11" i="10" s="1"/>
  <c r="CCA11" i="10"/>
  <c r="CBM11" i="10"/>
  <c r="CBL11" i="10"/>
  <c r="CBK11" i="10"/>
  <c r="CAW11" i="10"/>
  <c r="CAV11" i="10"/>
  <c r="CAY11" i="10" s="1"/>
  <c r="CAU11" i="10"/>
  <c r="CAG11" i="10"/>
  <c r="CAF11" i="10"/>
  <c r="CAI11" i="10" s="1"/>
  <c r="CAE11" i="10"/>
  <c r="BZQ11" i="10"/>
  <c r="BZP11" i="10"/>
  <c r="BZS11" i="10" s="1"/>
  <c r="BZO11" i="10"/>
  <c r="BZA11" i="10"/>
  <c r="BYZ11" i="10"/>
  <c r="BZC11" i="10" s="1"/>
  <c r="BYY11" i="10"/>
  <c r="BYK11" i="10"/>
  <c r="BYJ11" i="10"/>
  <c r="BYI11" i="10"/>
  <c r="BXU11" i="10"/>
  <c r="BXV11" i="10" s="1"/>
  <c r="BXX11" i="10" s="1"/>
  <c r="BXT11" i="10"/>
  <c r="BXW11" i="10" s="1"/>
  <c r="BXS11" i="10"/>
  <c r="BXE11" i="10"/>
  <c r="BXD11" i="10"/>
  <c r="BXG11" i="10" s="1"/>
  <c r="BXC11" i="10"/>
  <c r="BWO11" i="10"/>
  <c r="BWN11" i="10"/>
  <c r="BWQ11" i="10" s="1"/>
  <c r="BWM11" i="10"/>
  <c r="BVY11" i="10"/>
  <c r="BVX11" i="10"/>
  <c r="BVW11" i="10"/>
  <c r="BVI11" i="10"/>
  <c r="BVH11" i="10"/>
  <c r="BVG11" i="10"/>
  <c r="BUU11" i="10"/>
  <c r="BUS11" i="10"/>
  <c r="BUT11" i="10" s="1"/>
  <c r="BUV11" i="10" s="1"/>
  <c r="BUR11" i="10"/>
  <c r="BUQ11" i="10"/>
  <c r="BUC11" i="10"/>
  <c r="BUB11" i="10"/>
  <c r="BUA11" i="10"/>
  <c r="BTO11" i="10"/>
  <c r="BTM11" i="10"/>
  <c r="BTL11" i="10"/>
  <c r="BTK11" i="10"/>
  <c r="BSW11" i="10"/>
  <c r="BSV11" i="10"/>
  <c r="BSU11" i="10"/>
  <c r="BSG11" i="10"/>
  <c r="BSF11" i="10"/>
  <c r="BSE11" i="10"/>
  <c r="BRQ11" i="10"/>
  <c r="BRP11" i="10"/>
  <c r="BRO11" i="10"/>
  <c r="BRA11" i="10"/>
  <c r="BQZ11" i="10"/>
  <c r="BQY11" i="10"/>
  <c r="BQK11" i="10"/>
  <c r="BQJ11" i="10"/>
  <c r="BQI11" i="10"/>
  <c r="BPU11" i="10"/>
  <c r="BPT11" i="10"/>
  <c r="BPS11" i="10"/>
  <c r="BPE11" i="10"/>
  <c r="BPD11" i="10"/>
  <c r="BPG11" i="10" s="1"/>
  <c r="BPC11" i="10"/>
  <c r="BOO11" i="10"/>
  <c r="BON11" i="10"/>
  <c r="BOM11" i="10"/>
  <c r="BNY11" i="10"/>
  <c r="BNX11" i="10"/>
  <c r="BOA11" i="10" s="1"/>
  <c r="BNW11" i="10"/>
  <c r="BNI11" i="10"/>
  <c r="BNH11" i="10"/>
  <c r="BNK11" i="10" s="1"/>
  <c r="BNG11" i="10"/>
  <c r="BMS11" i="10"/>
  <c r="BMR11" i="10"/>
  <c r="BMQ11" i="10"/>
  <c r="BMC11" i="10"/>
  <c r="BMB11" i="10"/>
  <c r="BMA11" i="10"/>
  <c r="BLM11" i="10"/>
  <c r="BLL11" i="10"/>
  <c r="BLK11" i="10"/>
  <c r="BKW11" i="10"/>
  <c r="BKV11" i="10"/>
  <c r="BKU11" i="10"/>
  <c r="BKG11" i="10"/>
  <c r="BKF11" i="10"/>
  <c r="BKI11" i="10" s="1"/>
  <c r="BKE11" i="10"/>
  <c r="BJQ11" i="10"/>
  <c r="BJP11" i="10"/>
  <c r="BJS11" i="10" s="1"/>
  <c r="BJO11" i="10"/>
  <c r="BJA11" i="10"/>
  <c r="BIZ11" i="10"/>
  <c r="BJC11" i="10" s="1"/>
  <c r="BIY11" i="10"/>
  <c r="BIK11" i="10"/>
  <c r="BIJ11" i="10"/>
  <c r="BII11" i="10"/>
  <c r="BHU11" i="10"/>
  <c r="BHT11" i="10"/>
  <c r="BHW11" i="10" s="1"/>
  <c r="BHS11" i="10"/>
  <c r="BHE11" i="10"/>
  <c r="BHD11" i="10"/>
  <c r="BHG11" i="10" s="1"/>
  <c r="BHC11" i="10"/>
  <c r="BGO11" i="10"/>
  <c r="BGN11" i="10"/>
  <c r="BGP11" i="10" s="1"/>
  <c r="BGR11" i="10" s="1"/>
  <c r="BGM11" i="10"/>
  <c r="BFY11" i="10"/>
  <c r="BFX11" i="10"/>
  <c r="BGA11" i="10" s="1"/>
  <c r="BFW11" i="10"/>
  <c r="BFI11" i="10"/>
  <c r="BFH11" i="10"/>
  <c r="BFK11" i="10" s="1"/>
  <c r="BFG11" i="10"/>
  <c r="BES11" i="10"/>
  <c r="BER11" i="10"/>
  <c r="BEQ11" i="10"/>
  <c r="BEC11" i="10"/>
  <c r="BEB11" i="10"/>
  <c r="BED11" i="10" s="1"/>
  <c r="BEF11" i="10" s="1"/>
  <c r="BEA11" i="10"/>
  <c r="BDM11" i="10"/>
  <c r="BDL11" i="10"/>
  <c r="BDK11" i="10"/>
  <c r="BCW11" i="10"/>
  <c r="BCV11" i="10"/>
  <c r="BCU11" i="10"/>
  <c r="BCG11" i="10"/>
  <c r="BCF11" i="10"/>
  <c r="BCE11" i="10"/>
  <c r="BBQ11" i="10"/>
  <c r="BBP11" i="10"/>
  <c r="BBS11" i="10" s="1"/>
  <c r="BBO11" i="10"/>
  <c r="BBA11" i="10"/>
  <c r="BAZ11" i="10"/>
  <c r="BAY11" i="10"/>
  <c r="BAK11" i="10"/>
  <c r="BAJ11" i="10"/>
  <c r="BAM11" i="10" s="1"/>
  <c r="BAI11" i="10"/>
  <c r="AZU11" i="10"/>
  <c r="AZT11" i="10"/>
  <c r="AZW11" i="10" s="1"/>
  <c r="AZS11" i="10"/>
  <c r="AZE11" i="10"/>
  <c r="AZD11" i="10"/>
  <c r="AZC11" i="10"/>
  <c r="AYO11" i="10"/>
  <c r="AYN11" i="10"/>
  <c r="AYM11" i="10"/>
  <c r="AXY11" i="10"/>
  <c r="AXX11" i="10"/>
  <c r="AXW11" i="10"/>
  <c r="AXI11" i="10"/>
  <c r="AXH11" i="10"/>
  <c r="AXG11" i="10"/>
  <c r="AWS11" i="10"/>
  <c r="AWR11" i="10"/>
  <c r="AWQ11" i="10"/>
  <c r="AWC11" i="10"/>
  <c r="AWB11" i="10"/>
  <c r="AWE11" i="10" s="1"/>
  <c r="AWA11" i="10"/>
  <c r="AVM11" i="10"/>
  <c r="AVL11" i="10"/>
  <c r="AVK11" i="10"/>
  <c r="AUW11" i="10"/>
  <c r="AUV11" i="10"/>
  <c r="AUU11" i="10"/>
  <c r="AUG11" i="10"/>
  <c r="AUF11" i="10"/>
  <c r="AUE11" i="10"/>
  <c r="ATQ11" i="10"/>
  <c r="ATP11" i="10"/>
  <c r="ATS11" i="10" s="1"/>
  <c r="ATO11" i="10"/>
  <c r="ATA11" i="10"/>
  <c r="ASZ11" i="10"/>
  <c r="ASY11" i="10"/>
  <c r="ASK11" i="10"/>
  <c r="ASJ11" i="10"/>
  <c r="ASM11" i="10" s="1"/>
  <c r="ASI11" i="10"/>
  <c r="ARU11" i="10"/>
  <c r="ART11" i="10"/>
  <c r="ARS11" i="10"/>
  <c r="ARE11" i="10"/>
  <c r="ARD11" i="10"/>
  <c r="ARG11" i="10" s="1"/>
  <c r="ARC11" i="10"/>
  <c r="AQO11" i="10"/>
  <c r="AQN11" i="10"/>
  <c r="AQM11" i="10"/>
  <c r="APY11" i="10"/>
  <c r="APX11" i="10"/>
  <c r="AQA11" i="10" s="1"/>
  <c r="APW11" i="10"/>
  <c r="API11" i="10"/>
  <c r="APH11" i="10"/>
  <c r="APK11" i="10" s="1"/>
  <c r="APG11" i="10"/>
  <c r="AOS11" i="10"/>
  <c r="AOR11" i="10"/>
  <c r="AOQ11" i="10"/>
  <c r="AOC11" i="10"/>
  <c r="AOB11" i="10"/>
  <c r="AOA11" i="10"/>
  <c r="ANM11" i="10"/>
  <c r="ANL11" i="10"/>
  <c r="ANO11" i="10" s="1"/>
  <c r="ANK11" i="10"/>
  <c r="AMW11" i="10"/>
  <c r="AMV11" i="10"/>
  <c r="AMX11" i="10" s="1"/>
  <c r="AMZ11" i="10" s="1"/>
  <c r="AMU11" i="10"/>
  <c r="AMG11" i="10"/>
  <c r="AMF11" i="10"/>
  <c r="AME11" i="10"/>
  <c r="ALQ11" i="10"/>
  <c r="ALP11" i="10"/>
  <c r="ALO11" i="10"/>
  <c r="ALA11" i="10"/>
  <c r="AKZ11" i="10"/>
  <c r="AKY11" i="10"/>
  <c r="AKK11" i="10"/>
  <c r="AKJ11" i="10"/>
  <c r="AKI11" i="10"/>
  <c r="AJU11" i="10"/>
  <c r="AJT11" i="10"/>
  <c r="AJW11" i="10" s="1"/>
  <c r="AJS11" i="10"/>
  <c r="AJE11" i="10"/>
  <c r="AJD11" i="10"/>
  <c r="AJC11" i="10"/>
  <c r="AIO11" i="10"/>
  <c r="AIN11" i="10"/>
  <c r="AIQ11" i="10" s="1"/>
  <c r="AIM11" i="10"/>
  <c r="AHY11" i="10"/>
  <c r="AHX11" i="10"/>
  <c r="AHW11" i="10"/>
  <c r="AHI11" i="10"/>
  <c r="AHH11" i="10"/>
  <c r="AHK11" i="10" s="1"/>
  <c r="AHG11" i="10"/>
  <c r="AGS11" i="10"/>
  <c r="AGR11" i="10"/>
  <c r="AGQ11" i="10"/>
  <c r="AGC11" i="10"/>
  <c r="AGB11" i="10"/>
  <c r="AGE11" i="10" s="1"/>
  <c r="AGA11" i="10"/>
  <c r="AFM11" i="10"/>
  <c r="AFL11" i="10"/>
  <c r="AFO11" i="10" s="1"/>
  <c r="AFK11" i="10"/>
  <c r="AEW11" i="10"/>
  <c r="AEV11" i="10"/>
  <c r="AEU11" i="10"/>
  <c r="AEG11" i="10"/>
  <c r="AEF11" i="10"/>
  <c r="AEI11" i="10" s="1"/>
  <c r="AEE11" i="10"/>
  <c r="ADQ11" i="10"/>
  <c r="ADP11" i="10"/>
  <c r="ADO11" i="10"/>
  <c r="ADA11" i="10"/>
  <c r="ACZ11" i="10"/>
  <c r="ADC11" i="10" s="1"/>
  <c r="ACY11" i="10"/>
  <c r="ACK11" i="10"/>
  <c r="ACJ11" i="10"/>
  <c r="ACI11" i="10"/>
  <c r="ABU11" i="10"/>
  <c r="ABT11" i="10"/>
  <c r="ABW11" i="10" s="1"/>
  <c r="ABS11" i="10"/>
  <c r="ABE11" i="10"/>
  <c r="ABD11" i="10"/>
  <c r="ABC11" i="10"/>
  <c r="AAQ11" i="10"/>
  <c r="AAO11" i="10"/>
  <c r="AAN11" i="10"/>
  <c r="AAM11" i="10"/>
  <c r="ZY11" i="10"/>
  <c r="ZX11" i="10"/>
  <c r="AAA11" i="10" s="1"/>
  <c r="ZW11" i="10"/>
  <c r="ZI11" i="10"/>
  <c r="ZH11" i="10"/>
  <c r="ZG11" i="10"/>
  <c r="YS11" i="10"/>
  <c r="YR11" i="10"/>
  <c r="YQ11" i="10"/>
  <c r="YC11" i="10"/>
  <c r="YB11" i="10"/>
  <c r="YD11" i="10" s="1"/>
  <c r="YF11" i="10" s="1"/>
  <c r="YA11" i="10"/>
  <c r="XM11" i="10"/>
  <c r="XL11" i="10"/>
  <c r="XO11" i="10" s="1"/>
  <c r="XK11" i="10"/>
  <c r="WW11" i="10"/>
  <c r="WV11" i="10"/>
  <c r="WU11" i="10"/>
  <c r="WG11" i="10"/>
  <c r="WF11" i="10"/>
  <c r="WI11" i="10" s="1"/>
  <c r="WE11" i="10"/>
  <c r="VQ11" i="10"/>
  <c r="VP11" i="10"/>
  <c r="VS11" i="10" s="1"/>
  <c r="VO11" i="10"/>
  <c r="VA11" i="10"/>
  <c r="UZ11" i="10"/>
  <c r="UY11" i="10"/>
  <c r="UK11" i="10"/>
  <c r="UJ11" i="10"/>
  <c r="UM11" i="10" s="1"/>
  <c r="UI11" i="10"/>
  <c r="TU11" i="10"/>
  <c r="TT11" i="10"/>
  <c r="TW11" i="10" s="1"/>
  <c r="TS11" i="10"/>
  <c r="TE11" i="10"/>
  <c r="TD11" i="10"/>
  <c r="TC11" i="10"/>
  <c r="SO11" i="10"/>
  <c r="SN11" i="10"/>
  <c r="SM11" i="10"/>
  <c r="RY11" i="10"/>
  <c r="RX11" i="10"/>
  <c r="SA11" i="10" s="1"/>
  <c r="RW11" i="10"/>
  <c r="RI11" i="10"/>
  <c r="RH11" i="10"/>
  <c r="RG11" i="10"/>
  <c r="QU11" i="10"/>
  <c r="QS11" i="10"/>
  <c r="QR11" i="10"/>
  <c r="QQ11" i="10"/>
  <c r="QC11" i="10"/>
  <c r="QB11" i="10"/>
  <c r="QA11" i="10"/>
  <c r="PM11" i="10"/>
  <c r="PL11" i="10"/>
  <c r="PK11" i="10"/>
  <c r="OW11" i="10"/>
  <c r="OV11" i="10"/>
  <c r="OU11" i="10"/>
  <c r="OG11" i="10"/>
  <c r="OF11" i="10"/>
  <c r="OI11" i="10" s="1"/>
  <c r="OE11" i="10"/>
  <c r="NQ11" i="10"/>
  <c r="NP11" i="10"/>
  <c r="NO11" i="10"/>
  <c r="NA11" i="10"/>
  <c r="MZ11" i="10"/>
  <c r="NC11" i="10" s="1"/>
  <c r="MY11" i="10"/>
  <c r="MK11" i="10"/>
  <c r="MJ11" i="10"/>
  <c r="MM11" i="10" s="1"/>
  <c r="MI11" i="10"/>
  <c r="LU11" i="10"/>
  <c r="LT11" i="10"/>
  <c r="LS11" i="10"/>
  <c r="LE11" i="10"/>
  <c r="LD11" i="10"/>
  <c r="LC11" i="10"/>
  <c r="KO11" i="10"/>
  <c r="KN11" i="10"/>
  <c r="KM11" i="10"/>
  <c r="JY11" i="10"/>
  <c r="JX11" i="10"/>
  <c r="JW11" i="10"/>
  <c r="JI11" i="10"/>
  <c r="JH11" i="10"/>
  <c r="JK11" i="10" s="1"/>
  <c r="JG11" i="10"/>
  <c r="IS11" i="10"/>
  <c r="IR11" i="10"/>
  <c r="IU11" i="10" s="1"/>
  <c r="IQ11" i="10"/>
  <c r="IC11" i="10"/>
  <c r="IB11" i="10"/>
  <c r="ID11" i="10" s="1"/>
  <c r="IF11" i="10" s="1"/>
  <c r="IA11" i="10"/>
  <c r="HM11" i="10"/>
  <c r="HL11" i="10"/>
  <c r="HK11" i="10"/>
  <c r="GW11" i="10"/>
  <c r="GV11" i="10"/>
  <c r="GU11" i="10"/>
  <c r="GG11" i="10"/>
  <c r="GF11" i="10"/>
  <c r="GI11" i="10" s="1"/>
  <c r="GE11" i="10"/>
  <c r="FQ11" i="10"/>
  <c r="FP11" i="10"/>
  <c r="FO11" i="10"/>
  <c r="FA11" i="10"/>
  <c r="EZ11" i="10"/>
  <c r="FC11" i="10" s="1"/>
  <c r="EY11" i="10"/>
  <c r="EK11" i="10"/>
  <c r="EJ11" i="10"/>
  <c r="EM11" i="10" s="1"/>
  <c r="EI11" i="10"/>
  <c r="DU11" i="10"/>
  <c r="DT11" i="10"/>
  <c r="DW11" i="10" s="1"/>
  <c r="DS11" i="10"/>
  <c r="DE11" i="10"/>
  <c r="DD11" i="10"/>
  <c r="DF11" i="10" s="1"/>
  <c r="DH11" i="10" s="1"/>
  <c r="DC11" i="10"/>
  <c r="CO11" i="10"/>
  <c r="CN11" i="10"/>
  <c r="CQ11" i="10" s="1"/>
  <c r="CM11" i="10"/>
  <c r="BY11" i="10"/>
  <c r="BX11" i="10"/>
  <c r="CA11" i="10" s="1"/>
  <c r="BW11" i="10"/>
  <c r="BI11" i="10"/>
  <c r="BH11" i="10"/>
  <c r="BG11" i="10"/>
  <c r="XFA10" i="10"/>
  <c r="XEZ10" i="10"/>
  <c r="XFC10" i="10" s="1"/>
  <c r="XEY10" i="10"/>
  <c r="XEK10" i="10"/>
  <c r="XEJ10" i="10"/>
  <c r="XEI10" i="10"/>
  <c r="XDU10" i="10"/>
  <c r="XDT10" i="10"/>
  <c r="XDS10" i="10"/>
  <c r="XDE10" i="10"/>
  <c r="XDD10" i="10"/>
  <c r="XDC10" i="10"/>
  <c r="XCO10" i="10"/>
  <c r="XCN10" i="10"/>
  <c r="XCQ10" i="10" s="1"/>
  <c r="XCM10" i="10"/>
  <c r="XBY10" i="10"/>
  <c r="XBX10" i="10"/>
  <c r="XBW10" i="10"/>
  <c r="XBI10" i="10"/>
  <c r="XBH10" i="10"/>
  <c r="XBG10" i="10"/>
  <c r="XAS10" i="10"/>
  <c r="XAR10" i="10"/>
  <c r="XAU10" i="10" s="1"/>
  <c r="XAQ10" i="10"/>
  <c r="XAC10" i="10"/>
  <c r="XAB10" i="10"/>
  <c r="XAE10" i="10" s="1"/>
  <c r="XAA10" i="10"/>
  <c r="WZM10" i="10"/>
  <c r="WZL10" i="10"/>
  <c r="WZO10" i="10" s="1"/>
  <c r="WZK10" i="10"/>
  <c r="WYW10" i="10"/>
  <c r="WYV10" i="10"/>
  <c r="WYY10" i="10" s="1"/>
  <c r="WYU10" i="10"/>
  <c r="WYG10" i="10"/>
  <c r="WYF10" i="10"/>
  <c r="WYI10" i="10" s="1"/>
  <c r="WYE10" i="10"/>
  <c r="WXQ10" i="10"/>
  <c r="WXP10" i="10"/>
  <c r="WXO10" i="10"/>
  <c r="WXA10" i="10"/>
  <c r="WWZ10" i="10"/>
  <c r="WXC10" i="10" s="1"/>
  <c r="WWY10" i="10"/>
  <c r="WWK10" i="10"/>
  <c r="WWJ10" i="10"/>
  <c r="WWI10" i="10"/>
  <c r="WVU10" i="10"/>
  <c r="WVT10" i="10"/>
  <c r="WVV10" i="10" s="1"/>
  <c r="WVX10" i="10" s="1"/>
  <c r="WVS10" i="10"/>
  <c r="WVE10" i="10"/>
  <c r="WVD10" i="10"/>
  <c r="WVC10" i="10"/>
  <c r="WUO10" i="10"/>
  <c r="WUN10" i="10"/>
  <c r="WUQ10" i="10" s="1"/>
  <c r="WUM10" i="10"/>
  <c r="WTY10" i="10"/>
  <c r="WTX10" i="10"/>
  <c r="WTW10" i="10"/>
  <c r="WTK10" i="10"/>
  <c r="WTI10" i="10"/>
  <c r="WTH10" i="10"/>
  <c r="WTG10" i="10"/>
  <c r="WSS10" i="10"/>
  <c r="WSR10" i="10"/>
  <c r="WSU10" i="10" s="1"/>
  <c r="WSQ10" i="10"/>
  <c r="WSC10" i="10"/>
  <c r="WSB10" i="10"/>
  <c r="WSA10" i="10"/>
  <c r="WRM10" i="10"/>
  <c r="WRL10" i="10"/>
  <c r="WRO10" i="10" s="1"/>
  <c r="WRK10" i="10"/>
  <c r="WQW10" i="10"/>
  <c r="WQV10" i="10"/>
  <c r="WQU10" i="10"/>
  <c r="WQG10" i="10"/>
  <c r="WQF10" i="10"/>
  <c r="WQI10" i="10" s="1"/>
  <c r="WQE10" i="10"/>
  <c r="WPQ10" i="10"/>
  <c r="WPP10" i="10"/>
  <c r="WPO10" i="10"/>
  <c r="WPA10" i="10"/>
  <c r="WOZ10" i="10"/>
  <c r="WPC10" i="10" s="1"/>
  <c r="WOY10" i="10"/>
  <c r="WOK10" i="10"/>
  <c r="WOJ10" i="10"/>
  <c r="WOM10" i="10" s="1"/>
  <c r="WOI10" i="10"/>
  <c r="WNU10" i="10"/>
  <c r="WNT10" i="10"/>
  <c r="WNS10" i="10"/>
  <c r="WNE10" i="10"/>
  <c r="WND10" i="10"/>
  <c r="WNC10" i="10"/>
  <c r="WMO10" i="10"/>
  <c r="WMN10" i="10"/>
  <c r="WMQ10" i="10" s="1"/>
  <c r="WMM10" i="10"/>
  <c r="WLY10" i="10"/>
  <c r="WLX10" i="10"/>
  <c r="WLW10" i="10"/>
  <c r="WLI10" i="10"/>
  <c r="WLH10" i="10"/>
  <c r="WLG10" i="10"/>
  <c r="WKS10" i="10"/>
  <c r="WKR10" i="10"/>
  <c r="WKU10" i="10" s="1"/>
  <c r="WKQ10" i="10"/>
  <c r="WKC10" i="10"/>
  <c r="WKB10" i="10"/>
  <c r="WKA10" i="10"/>
  <c r="WJM10" i="10"/>
  <c r="WJL10" i="10"/>
  <c r="WJK10" i="10"/>
  <c r="WIW10" i="10"/>
  <c r="WIV10" i="10"/>
  <c r="WIU10" i="10"/>
  <c r="WIG10" i="10"/>
  <c r="WIF10" i="10"/>
  <c r="WIE10" i="10"/>
  <c r="WHQ10" i="10"/>
  <c r="WHP10" i="10"/>
  <c r="WHO10" i="10"/>
  <c r="WHA10" i="10"/>
  <c r="WGZ10" i="10"/>
  <c r="WGY10" i="10"/>
  <c r="WGK10" i="10"/>
  <c r="WGJ10" i="10"/>
  <c r="WGM10" i="10" s="1"/>
  <c r="WGI10" i="10"/>
  <c r="WFU10" i="10"/>
  <c r="WFT10" i="10"/>
  <c r="WFS10" i="10"/>
  <c r="WFE10" i="10"/>
  <c r="WFD10" i="10"/>
  <c r="WFG10" i="10" s="1"/>
  <c r="WFC10" i="10"/>
  <c r="WEO10" i="10"/>
  <c r="WEN10" i="10"/>
  <c r="WEM10" i="10"/>
  <c r="WDY10" i="10"/>
  <c r="WDX10" i="10"/>
  <c r="WDW10" i="10"/>
  <c r="WDI10" i="10"/>
  <c r="WDH10" i="10"/>
  <c r="WDG10" i="10"/>
  <c r="WCS10" i="10"/>
  <c r="WCR10" i="10"/>
  <c r="WCQ10" i="10"/>
  <c r="WCC10" i="10"/>
  <c r="WCB10" i="10"/>
  <c r="WCE10" i="10" s="1"/>
  <c r="WCA10" i="10"/>
  <c r="WBM10" i="10"/>
  <c r="WBL10" i="10"/>
  <c r="WBK10" i="10"/>
  <c r="WAW10" i="10"/>
  <c r="WAV10" i="10"/>
  <c r="WAU10" i="10"/>
  <c r="WAG10" i="10"/>
  <c r="WAF10" i="10"/>
  <c r="WAE10" i="10"/>
  <c r="VZQ10" i="10"/>
  <c r="VZP10" i="10"/>
  <c r="VZS10" i="10" s="1"/>
  <c r="VZO10" i="10"/>
  <c r="VZA10" i="10"/>
  <c r="VYZ10" i="10"/>
  <c r="VZC10" i="10" s="1"/>
  <c r="VYY10" i="10"/>
  <c r="VYK10" i="10"/>
  <c r="VYJ10" i="10"/>
  <c r="VYI10" i="10"/>
  <c r="VXU10" i="10"/>
  <c r="VXT10" i="10"/>
  <c r="VXS10" i="10"/>
  <c r="VXE10" i="10"/>
  <c r="VXD10" i="10"/>
  <c r="VXC10" i="10"/>
  <c r="VWO10" i="10"/>
  <c r="VWN10" i="10"/>
  <c r="VWQ10" i="10" s="1"/>
  <c r="VWM10" i="10"/>
  <c r="VVY10" i="10"/>
  <c r="VVX10" i="10"/>
  <c r="VWA10" i="10" s="1"/>
  <c r="VVW10" i="10"/>
  <c r="VVI10" i="10"/>
  <c r="VVH10" i="10"/>
  <c r="VVK10" i="10" s="1"/>
  <c r="VVG10" i="10"/>
  <c r="VUS10" i="10"/>
  <c r="VUR10" i="10"/>
  <c r="VUU10" i="10" s="1"/>
  <c r="VUQ10" i="10"/>
  <c r="VUC10" i="10"/>
  <c r="VUB10" i="10"/>
  <c r="VUA10" i="10"/>
  <c r="VTM10" i="10"/>
  <c r="VTL10" i="10"/>
  <c r="VTK10" i="10"/>
  <c r="VSW10" i="10"/>
  <c r="VSV10" i="10"/>
  <c r="VSY10" i="10" s="1"/>
  <c r="VSU10" i="10"/>
  <c r="VSG10" i="10"/>
  <c r="VSF10" i="10"/>
  <c r="VSE10" i="10"/>
  <c r="VRQ10" i="10"/>
  <c r="VRP10" i="10"/>
  <c r="VRS10" i="10" s="1"/>
  <c r="VRO10" i="10"/>
  <c r="VRA10" i="10"/>
  <c r="VQZ10" i="10"/>
  <c r="VRC10" i="10" s="1"/>
  <c r="VQY10" i="10"/>
  <c r="VQK10" i="10"/>
  <c r="VQJ10" i="10"/>
  <c r="VQI10" i="10"/>
  <c r="VPU10" i="10"/>
  <c r="VPT10" i="10"/>
  <c r="VPS10" i="10"/>
  <c r="VPE10" i="10"/>
  <c r="VPD10" i="10"/>
  <c r="VPC10" i="10"/>
  <c r="VOO10" i="10"/>
  <c r="VON10" i="10"/>
  <c r="VOQ10" i="10" s="1"/>
  <c r="VOM10" i="10"/>
  <c r="VNY10" i="10"/>
  <c r="VNX10" i="10"/>
  <c r="VNW10" i="10"/>
  <c r="VNI10" i="10"/>
  <c r="VNH10" i="10"/>
  <c r="VNG10" i="10"/>
  <c r="VMS10" i="10"/>
  <c r="VMR10" i="10"/>
  <c r="VMT10" i="10" s="1"/>
  <c r="VMV10" i="10" s="1"/>
  <c r="VMQ10" i="10"/>
  <c r="VMC10" i="10"/>
  <c r="VMB10" i="10"/>
  <c r="VME10" i="10" s="1"/>
  <c r="VMA10" i="10"/>
  <c r="VLM10" i="10"/>
  <c r="VLL10" i="10"/>
  <c r="VLK10" i="10"/>
  <c r="VKW10" i="10"/>
  <c r="VKV10" i="10"/>
  <c r="VKY10" i="10" s="1"/>
  <c r="VKU10" i="10"/>
  <c r="VKG10" i="10"/>
  <c r="VKF10" i="10"/>
  <c r="VKE10" i="10"/>
  <c r="VJQ10" i="10"/>
  <c r="VJP10" i="10"/>
  <c r="VJS10" i="10" s="1"/>
  <c r="VJO10" i="10"/>
  <c r="VJA10" i="10"/>
  <c r="VIZ10" i="10"/>
  <c r="VIY10" i="10"/>
  <c r="VIK10" i="10"/>
  <c r="VIJ10" i="10"/>
  <c r="VIM10" i="10" s="1"/>
  <c r="VII10" i="10"/>
  <c r="VHU10" i="10"/>
  <c r="VHT10" i="10"/>
  <c r="VHS10" i="10"/>
  <c r="VHE10" i="10"/>
  <c r="VHD10" i="10"/>
  <c r="VHF10" i="10" s="1"/>
  <c r="VHH10" i="10" s="1"/>
  <c r="VHC10" i="10"/>
  <c r="VGO10" i="10"/>
  <c r="VGN10" i="10"/>
  <c r="VGM10" i="10"/>
  <c r="VFY10" i="10"/>
  <c r="VFX10" i="10"/>
  <c r="VGA10" i="10" s="1"/>
  <c r="VFW10" i="10"/>
  <c r="VFK10" i="10"/>
  <c r="VFI10" i="10"/>
  <c r="VFH10" i="10"/>
  <c r="VFG10" i="10"/>
  <c r="VES10" i="10"/>
  <c r="VER10" i="10"/>
  <c r="VEQ10" i="10"/>
  <c r="VEC10" i="10"/>
  <c r="VEB10" i="10"/>
  <c r="VEA10" i="10"/>
  <c r="VDM10" i="10"/>
  <c r="VDL10" i="10"/>
  <c r="VDK10" i="10"/>
  <c r="VCW10" i="10"/>
  <c r="VCV10" i="10"/>
  <c r="VCY10" i="10" s="1"/>
  <c r="VCU10" i="10"/>
  <c r="VCG10" i="10"/>
  <c r="VCF10" i="10"/>
  <c r="VCI10" i="10" s="1"/>
  <c r="VCE10" i="10"/>
  <c r="VBQ10" i="10"/>
  <c r="VBP10" i="10"/>
  <c r="VBO10" i="10"/>
  <c r="VBA10" i="10"/>
  <c r="VAZ10" i="10"/>
  <c r="VAY10" i="10"/>
  <c r="VAK10" i="10"/>
  <c r="VAJ10" i="10"/>
  <c r="VAI10" i="10"/>
  <c r="UZU10" i="10"/>
  <c r="UZT10" i="10"/>
  <c r="UZW10" i="10" s="1"/>
  <c r="UZS10" i="10"/>
  <c r="UZE10" i="10"/>
  <c r="UZD10" i="10"/>
  <c r="UZC10" i="10"/>
  <c r="UYO10" i="10"/>
  <c r="UYN10" i="10"/>
  <c r="UYM10" i="10"/>
  <c r="UXY10" i="10"/>
  <c r="UXX10" i="10"/>
  <c r="UXW10" i="10"/>
  <c r="UXI10" i="10"/>
  <c r="UXH10" i="10"/>
  <c r="UXK10" i="10" s="1"/>
  <c r="UXG10" i="10"/>
  <c r="UWS10" i="10"/>
  <c r="UWR10" i="10"/>
  <c r="UWQ10" i="10"/>
  <c r="UWC10" i="10"/>
  <c r="UWB10" i="10"/>
  <c r="UWD10" i="10" s="1"/>
  <c r="UWF10" i="10" s="1"/>
  <c r="UWA10" i="10"/>
  <c r="UVO10" i="10"/>
  <c r="UVM10" i="10"/>
  <c r="UVL10" i="10"/>
  <c r="UVK10" i="10"/>
  <c r="UUW10" i="10"/>
  <c r="UUV10" i="10"/>
  <c r="UUY10" i="10" s="1"/>
  <c r="UUU10" i="10"/>
  <c r="UUG10" i="10"/>
  <c r="UUF10" i="10"/>
  <c r="UUE10" i="10"/>
  <c r="UTQ10" i="10"/>
  <c r="UTP10" i="10"/>
  <c r="UTO10" i="10"/>
  <c r="UTA10" i="10"/>
  <c r="USZ10" i="10"/>
  <c r="UTC10" i="10" s="1"/>
  <c r="USY10" i="10"/>
  <c r="USK10" i="10"/>
  <c r="USJ10" i="10"/>
  <c r="USM10" i="10" s="1"/>
  <c r="USI10" i="10"/>
  <c r="URU10" i="10"/>
  <c r="URT10" i="10"/>
  <c r="URS10" i="10"/>
  <c r="URE10" i="10"/>
  <c r="URD10" i="10"/>
  <c r="URC10" i="10"/>
  <c r="UQO10" i="10"/>
  <c r="UQN10" i="10"/>
  <c r="UQM10" i="10"/>
  <c r="UPY10" i="10"/>
  <c r="UPX10" i="10"/>
  <c r="UQA10" i="10" s="1"/>
  <c r="UPW10" i="10"/>
  <c r="UPI10" i="10"/>
  <c r="UPH10" i="10"/>
  <c r="UPG10" i="10"/>
  <c r="UOS10" i="10"/>
  <c r="UOR10" i="10"/>
  <c r="UOU10" i="10" s="1"/>
  <c r="UOQ10" i="10"/>
  <c r="UOC10" i="10"/>
  <c r="UOB10" i="10"/>
  <c r="UOE10" i="10" s="1"/>
  <c r="UOA10" i="10"/>
  <c r="UNM10" i="10"/>
  <c r="UNL10" i="10"/>
  <c r="UNK10" i="10"/>
  <c r="UMW10" i="10"/>
  <c r="UMV10" i="10"/>
  <c r="UMU10" i="10"/>
  <c r="UMG10" i="10"/>
  <c r="UMF10" i="10"/>
  <c r="UMI10" i="10" s="1"/>
  <c r="UME10" i="10"/>
  <c r="ULQ10" i="10"/>
  <c r="ULP10" i="10"/>
  <c r="ULO10" i="10"/>
  <c r="ULA10" i="10"/>
  <c r="UKZ10" i="10"/>
  <c r="UKY10" i="10"/>
  <c r="UKK10" i="10"/>
  <c r="UKJ10" i="10"/>
  <c r="UKI10" i="10"/>
  <c r="UJU10" i="10"/>
  <c r="UJT10" i="10"/>
  <c r="UJS10" i="10"/>
  <c r="UJE10" i="10"/>
  <c r="UJD10" i="10"/>
  <c r="UJG10" i="10" s="1"/>
  <c r="UJC10" i="10"/>
  <c r="UIO10" i="10"/>
  <c r="UIN10" i="10"/>
  <c r="UIQ10" i="10" s="1"/>
  <c r="UIM10" i="10"/>
  <c r="UHY10" i="10"/>
  <c r="UHX10" i="10"/>
  <c r="UHW10" i="10"/>
  <c r="UHI10" i="10"/>
  <c r="UHH10" i="10"/>
  <c r="UHK10" i="10" s="1"/>
  <c r="UHG10" i="10"/>
  <c r="UGS10" i="10"/>
  <c r="UGR10" i="10"/>
  <c r="UGU10" i="10" s="1"/>
  <c r="UGQ10" i="10"/>
  <c r="UGC10" i="10"/>
  <c r="UGB10" i="10"/>
  <c r="UGE10" i="10" s="1"/>
  <c r="UGA10" i="10"/>
  <c r="UFM10" i="10"/>
  <c r="UFL10" i="10"/>
  <c r="UFK10" i="10"/>
  <c r="UEW10" i="10"/>
  <c r="UEV10" i="10"/>
  <c r="UEU10" i="10"/>
  <c r="UEG10" i="10"/>
  <c r="UEF10" i="10"/>
  <c r="UEI10" i="10" s="1"/>
  <c r="UEE10" i="10"/>
  <c r="UDQ10" i="10"/>
  <c r="UDP10" i="10"/>
  <c r="UDO10" i="10"/>
  <c r="UDA10" i="10"/>
  <c r="UCZ10" i="10"/>
  <c r="UCY10" i="10"/>
  <c r="UCK10" i="10"/>
  <c r="UCJ10" i="10"/>
  <c r="UCI10" i="10"/>
  <c r="UBU10" i="10"/>
  <c r="UBT10" i="10"/>
  <c r="UBS10" i="10"/>
  <c r="UBE10" i="10"/>
  <c r="UBD10" i="10"/>
  <c r="UBG10" i="10" s="1"/>
  <c r="UBC10" i="10"/>
  <c r="UAO10" i="10"/>
  <c r="UAN10" i="10"/>
  <c r="UAM10" i="10"/>
  <c r="TZY10" i="10"/>
  <c r="TZX10" i="10"/>
  <c r="TZW10" i="10"/>
  <c r="TZK10" i="10"/>
  <c r="TZI10" i="10"/>
  <c r="TZJ10" i="10" s="1"/>
  <c r="TZL10" i="10" s="1"/>
  <c r="TZH10" i="10"/>
  <c r="TZG10" i="10"/>
  <c r="TYS10" i="10"/>
  <c r="TYR10" i="10"/>
  <c r="TYU10" i="10" s="1"/>
  <c r="TYQ10" i="10"/>
  <c r="TYC10" i="10"/>
  <c r="TYB10" i="10"/>
  <c r="TYA10" i="10"/>
  <c r="TXM10" i="10"/>
  <c r="TXL10" i="10"/>
  <c r="TXK10" i="10"/>
  <c r="TWW10" i="10"/>
  <c r="TWV10" i="10"/>
  <c r="TWU10" i="10"/>
  <c r="TWI10" i="10"/>
  <c r="TWG10" i="10"/>
  <c r="TWH10" i="10" s="1"/>
  <c r="TWJ10" i="10" s="1"/>
  <c r="TWF10" i="10"/>
  <c r="TWE10" i="10"/>
  <c r="TVQ10" i="10"/>
  <c r="TVP10" i="10"/>
  <c r="TVO10" i="10"/>
  <c r="TVA10" i="10"/>
  <c r="TUZ10" i="10"/>
  <c r="TVC10" i="10" s="1"/>
  <c r="TUY10" i="10"/>
  <c r="TUK10" i="10"/>
  <c r="TUJ10" i="10"/>
  <c r="TUI10" i="10"/>
  <c r="TTU10" i="10"/>
  <c r="TTT10" i="10"/>
  <c r="TTS10" i="10"/>
  <c r="TTE10" i="10"/>
  <c r="TTD10" i="10"/>
  <c r="TTC10" i="10"/>
  <c r="TSO10" i="10"/>
  <c r="TSN10" i="10"/>
  <c r="TSQ10" i="10" s="1"/>
  <c r="TSM10" i="10"/>
  <c r="TRY10" i="10"/>
  <c r="TRX10" i="10"/>
  <c r="TRW10" i="10"/>
  <c r="TRI10" i="10"/>
  <c r="TRH10" i="10"/>
  <c r="TRG10" i="10"/>
  <c r="TQS10" i="10"/>
  <c r="TQR10" i="10"/>
  <c r="TQQ10" i="10"/>
  <c r="TQC10" i="10"/>
  <c r="TQB10" i="10"/>
  <c r="TQA10" i="10"/>
  <c r="TPM10" i="10"/>
  <c r="TPN10" i="10" s="1"/>
  <c r="TPP10" i="10" s="1"/>
  <c r="TPL10" i="10"/>
  <c r="TPO10" i="10" s="1"/>
  <c r="TPK10" i="10"/>
  <c r="TOW10" i="10"/>
  <c r="TOV10" i="10"/>
  <c r="TOY10" i="10" s="1"/>
  <c r="TOU10" i="10"/>
  <c r="TOG10" i="10"/>
  <c r="TOF10" i="10"/>
  <c r="TOE10" i="10"/>
  <c r="TNQ10" i="10"/>
  <c r="TNP10" i="10"/>
  <c r="TNS10" i="10" s="1"/>
  <c r="TNO10" i="10"/>
  <c r="TNA10" i="10"/>
  <c r="TMZ10" i="10"/>
  <c r="TNC10" i="10" s="1"/>
  <c r="TMY10" i="10"/>
  <c r="TMK10" i="10"/>
  <c r="TMJ10" i="10"/>
  <c r="TMI10" i="10"/>
  <c r="TLU10" i="10"/>
  <c r="TLT10" i="10"/>
  <c r="TLS10" i="10"/>
  <c r="TLE10" i="10"/>
  <c r="TLD10" i="10"/>
  <c r="TLG10" i="10" s="1"/>
  <c r="TLC10" i="10"/>
  <c r="TKO10" i="10"/>
  <c r="TKN10" i="10"/>
  <c r="TKQ10" i="10" s="1"/>
  <c r="TKM10" i="10"/>
  <c r="TJY10" i="10"/>
  <c r="TJX10" i="10"/>
  <c r="TJW10" i="10"/>
  <c r="TJI10" i="10"/>
  <c r="TJH10" i="10"/>
  <c r="TJG10" i="10"/>
  <c r="TIS10" i="10"/>
  <c r="TIR10" i="10"/>
  <c r="TIQ10" i="10"/>
  <c r="TIC10" i="10"/>
  <c r="TIB10" i="10"/>
  <c r="TID10" i="10" s="1"/>
  <c r="TIF10" i="10" s="1"/>
  <c r="TIA10" i="10"/>
  <c r="THM10" i="10"/>
  <c r="THL10" i="10"/>
  <c r="THO10" i="10" s="1"/>
  <c r="THK10" i="10"/>
  <c r="TGW10" i="10"/>
  <c r="TGV10" i="10"/>
  <c r="TGU10" i="10"/>
  <c r="TGG10" i="10"/>
  <c r="TGF10" i="10"/>
  <c r="TGI10" i="10" s="1"/>
  <c r="TGE10" i="10"/>
  <c r="TFQ10" i="10"/>
  <c r="TFR10" i="10" s="1"/>
  <c r="TFT10" i="10" s="1"/>
  <c r="TFP10" i="10"/>
  <c r="TFS10" i="10" s="1"/>
  <c r="TFO10" i="10"/>
  <c r="TFA10" i="10"/>
  <c r="TEZ10" i="10"/>
  <c r="TFC10" i="10" s="1"/>
  <c r="TEY10" i="10"/>
  <c r="TEK10" i="10"/>
  <c r="TEJ10" i="10"/>
  <c r="TEI10" i="10"/>
  <c r="TDU10" i="10"/>
  <c r="TDT10" i="10"/>
  <c r="TDW10" i="10" s="1"/>
  <c r="TDS10" i="10"/>
  <c r="TDE10" i="10"/>
  <c r="TDD10" i="10"/>
  <c r="TDC10" i="10"/>
  <c r="TCO10" i="10"/>
  <c r="TCN10" i="10"/>
  <c r="TCM10" i="10"/>
  <c r="TBY10" i="10"/>
  <c r="TBX10" i="10"/>
  <c r="TBW10" i="10"/>
  <c r="TBI10" i="10"/>
  <c r="TBH10" i="10"/>
  <c r="TBK10" i="10" s="1"/>
  <c r="TBG10" i="10"/>
  <c r="TAS10" i="10"/>
  <c r="TAR10" i="10"/>
  <c r="TAQ10" i="10"/>
  <c r="TAC10" i="10"/>
  <c r="TAB10" i="10"/>
  <c r="TAE10" i="10" s="1"/>
  <c r="TAA10" i="10"/>
  <c r="SZM10" i="10"/>
  <c r="SZL10" i="10"/>
  <c r="SZK10" i="10"/>
  <c r="SYW10" i="10"/>
  <c r="SYV10" i="10"/>
  <c r="SYU10" i="10"/>
  <c r="SYG10" i="10"/>
  <c r="SYF10" i="10"/>
  <c r="SYI10" i="10" s="1"/>
  <c r="SYE10" i="10"/>
  <c r="SXQ10" i="10"/>
  <c r="SXP10" i="10"/>
  <c r="SXS10" i="10" s="1"/>
  <c r="SXO10" i="10"/>
  <c r="SXA10" i="10"/>
  <c r="SWZ10" i="10"/>
  <c r="SWY10" i="10"/>
  <c r="SWK10" i="10"/>
  <c r="SWJ10" i="10"/>
  <c r="SWM10" i="10" s="1"/>
  <c r="SWI10" i="10"/>
  <c r="SVU10" i="10"/>
  <c r="SVT10" i="10"/>
  <c r="SVS10" i="10"/>
  <c r="SVE10" i="10"/>
  <c r="SVD10" i="10"/>
  <c r="SVG10" i="10" s="1"/>
  <c r="SVC10" i="10"/>
  <c r="SUO10" i="10"/>
  <c r="SUN10" i="10"/>
  <c r="SUM10" i="10"/>
  <c r="STY10" i="10"/>
  <c r="STX10" i="10"/>
  <c r="SUA10" i="10" s="1"/>
  <c r="STW10" i="10"/>
  <c r="STI10" i="10"/>
  <c r="STH10" i="10"/>
  <c r="STG10" i="10"/>
  <c r="SSS10" i="10"/>
  <c r="SSR10" i="10"/>
  <c r="SSU10" i="10" s="1"/>
  <c r="SSQ10" i="10"/>
  <c r="SSC10" i="10"/>
  <c r="SSB10" i="10"/>
  <c r="SSA10" i="10"/>
  <c r="SRM10" i="10"/>
  <c r="SRL10" i="10"/>
  <c r="SRO10" i="10" s="1"/>
  <c r="SRK10" i="10"/>
  <c r="SQW10" i="10"/>
  <c r="SQV10" i="10"/>
  <c r="SQY10" i="10" s="1"/>
  <c r="SQU10" i="10"/>
  <c r="SQG10" i="10"/>
  <c r="SQF10" i="10"/>
  <c r="SQE10" i="10"/>
  <c r="SPQ10" i="10"/>
  <c r="SPP10" i="10"/>
  <c r="SPO10" i="10"/>
  <c r="SPA10" i="10"/>
  <c r="SOZ10" i="10"/>
  <c r="SPC10" i="10" s="1"/>
  <c r="SOY10" i="10"/>
  <c r="SOM10" i="10"/>
  <c r="SOK10" i="10"/>
  <c r="SOJ10" i="10"/>
  <c r="SOI10" i="10"/>
  <c r="SNU10" i="10"/>
  <c r="SNT10" i="10"/>
  <c r="SNW10" i="10" s="1"/>
  <c r="SNS10" i="10"/>
  <c r="SNE10" i="10"/>
  <c r="SND10" i="10"/>
  <c r="SNC10" i="10"/>
  <c r="SMO10" i="10"/>
  <c r="SMN10" i="10"/>
  <c r="SMQ10" i="10" s="1"/>
  <c r="SMM10" i="10"/>
  <c r="SLY10" i="10"/>
  <c r="SLX10" i="10"/>
  <c r="SLZ10" i="10" s="1"/>
  <c r="SMB10" i="10" s="1"/>
  <c r="SLW10" i="10"/>
  <c r="SLI10" i="10"/>
  <c r="SLH10" i="10"/>
  <c r="SLK10" i="10" s="1"/>
  <c r="SLG10" i="10"/>
  <c r="SKS10" i="10"/>
  <c r="SKR10" i="10"/>
  <c r="SKQ10" i="10"/>
  <c r="SKC10" i="10"/>
  <c r="SKB10" i="10"/>
  <c r="SKA10" i="10"/>
  <c r="SJM10" i="10"/>
  <c r="SJL10" i="10"/>
  <c r="SJK10" i="10"/>
  <c r="SIW10" i="10"/>
  <c r="SIV10" i="10"/>
  <c r="SIU10" i="10"/>
  <c r="SIG10" i="10"/>
  <c r="SIF10" i="10"/>
  <c r="SIE10" i="10"/>
  <c r="SHQ10" i="10"/>
  <c r="SHP10" i="10"/>
  <c r="SHO10" i="10"/>
  <c r="SHA10" i="10"/>
  <c r="SGZ10" i="10"/>
  <c r="SGY10" i="10"/>
  <c r="SGK10" i="10"/>
  <c r="SGJ10" i="10"/>
  <c r="SGM10" i="10" s="1"/>
  <c r="SGI10" i="10"/>
  <c r="SFU10" i="10"/>
  <c r="SFT10" i="10"/>
  <c r="SFS10" i="10"/>
  <c r="SFE10" i="10"/>
  <c r="SFD10" i="10"/>
  <c r="SFG10" i="10" s="1"/>
  <c r="SFC10" i="10"/>
  <c r="SEQ10" i="10"/>
  <c r="SEO10" i="10"/>
  <c r="SEN10" i="10"/>
  <c r="SEM10" i="10"/>
  <c r="SDY10" i="10"/>
  <c r="SDX10" i="10"/>
  <c r="SEA10" i="10" s="1"/>
  <c r="SDW10" i="10"/>
  <c r="SDI10" i="10"/>
  <c r="SDH10" i="10"/>
  <c r="SDG10" i="10"/>
  <c r="SCS10" i="10"/>
  <c r="SCR10" i="10"/>
  <c r="SCU10" i="10" s="1"/>
  <c r="SCQ10" i="10"/>
  <c r="SCC10" i="10"/>
  <c r="SCB10" i="10"/>
  <c r="SCA10" i="10"/>
  <c r="SBM10" i="10"/>
  <c r="SBL10" i="10"/>
  <c r="SBO10" i="10" s="1"/>
  <c r="SBK10" i="10"/>
  <c r="SAW10" i="10"/>
  <c r="SAV10" i="10"/>
  <c r="SAU10" i="10"/>
  <c r="SAG10" i="10"/>
  <c r="SAF10" i="10"/>
  <c r="SAI10" i="10" s="1"/>
  <c r="SAE10" i="10"/>
  <c r="RZQ10" i="10"/>
  <c r="RZP10" i="10"/>
  <c r="RZO10" i="10"/>
  <c r="RZA10" i="10"/>
  <c r="RYZ10" i="10"/>
  <c r="RYY10" i="10"/>
  <c r="RYK10" i="10"/>
  <c r="RYJ10" i="10"/>
  <c r="RYI10" i="10"/>
  <c r="RXU10" i="10"/>
  <c r="RXT10" i="10"/>
  <c r="RXW10" i="10" s="1"/>
  <c r="RXS10" i="10"/>
  <c r="RXE10" i="10"/>
  <c r="RXD10" i="10"/>
  <c r="RXC10" i="10"/>
  <c r="RWO10" i="10"/>
  <c r="RWN10" i="10"/>
  <c r="RWQ10" i="10" s="1"/>
  <c r="RWM10" i="10"/>
  <c r="RVY10" i="10"/>
  <c r="RVX10" i="10"/>
  <c r="RVW10" i="10"/>
  <c r="RVI10" i="10"/>
  <c r="RVH10" i="10"/>
  <c r="RVG10" i="10"/>
  <c r="RUS10" i="10"/>
  <c r="RUR10" i="10"/>
  <c r="RUU10" i="10" s="1"/>
  <c r="RUQ10" i="10"/>
  <c r="RUC10" i="10"/>
  <c r="RUB10" i="10"/>
  <c r="RUE10" i="10" s="1"/>
  <c r="RUA10" i="10"/>
  <c r="RTM10" i="10"/>
  <c r="RTL10" i="10"/>
  <c r="RTK10" i="10"/>
  <c r="RSW10" i="10"/>
  <c r="RSV10" i="10"/>
  <c r="RSY10" i="10" s="1"/>
  <c r="RSU10" i="10"/>
  <c r="RSG10" i="10"/>
  <c r="RSF10" i="10"/>
  <c r="RSI10" i="10" s="1"/>
  <c r="RSE10" i="10"/>
  <c r="RRQ10" i="10"/>
  <c r="RRP10" i="10"/>
  <c r="RRS10" i="10" s="1"/>
  <c r="RRO10" i="10"/>
  <c r="RRA10" i="10"/>
  <c r="RQZ10" i="10"/>
  <c r="RQY10" i="10"/>
  <c r="RQK10" i="10"/>
  <c r="RQL10" i="10" s="1"/>
  <c r="RQN10" i="10" s="1"/>
  <c r="RQJ10" i="10"/>
  <c r="RQM10" i="10" s="1"/>
  <c r="RQI10" i="10"/>
  <c r="RPU10" i="10"/>
  <c r="RPT10" i="10"/>
  <c r="RPS10" i="10"/>
  <c r="RPE10" i="10"/>
  <c r="RPD10" i="10"/>
  <c r="RPC10" i="10"/>
  <c r="ROO10" i="10"/>
  <c r="RON10" i="10"/>
  <c r="ROM10" i="10"/>
  <c r="RNY10" i="10"/>
  <c r="RNX10" i="10"/>
  <c r="RNW10" i="10"/>
  <c r="RNI10" i="10"/>
  <c r="RNH10" i="10"/>
  <c r="RNG10" i="10"/>
  <c r="RMS10" i="10"/>
  <c r="RMR10" i="10"/>
  <c r="RMU10" i="10" s="1"/>
  <c r="RMQ10" i="10"/>
  <c r="RMC10" i="10"/>
  <c r="RMB10" i="10"/>
  <c r="RMA10" i="10"/>
  <c r="RLM10" i="10"/>
  <c r="RLL10" i="10"/>
  <c r="RLK10" i="10"/>
  <c r="RKW10" i="10"/>
  <c r="RKV10" i="10"/>
  <c r="RKU10" i="10"/>
  <c r="RKI10" i="10"/>
  <c r="RKG10" i="10"/>
  <c r="RKF10" i="10"/>
  <c r="RKE10" i="10"/>
  <c r="RJQ10" i="10"/>
  <c r="RJP10" i="10"/>
  <c r="RJO10" i="10"/>
  <c r="RJA10" i="10"/>
  <c r="RIZ10" i="10"/>
  <c r="RIY10" i="10"/>
  <c r="RIK10" i="10"/>
  <c r="RIJ10" i="10"/>
  <c r="RII10" i="10"/>
  <c r="RHU10" i="10"/>
  <c r="RHT10" i="10"/>
  <c r="RHW10" i="10" s="1"/>
  <c r="RHS10" i="10"/>
  <c r="RHE10" i="10"/>
  <c r="RHD10" i="10"/>
  <c r="RHC10" i="10"/>
  <c r="RGO10" i="10"/>
  <c r="RGN10" i="10"/>
  <c r="RGQ10" i="10" s="1"/>
  <c r="RGM10" i="10"/>
  <c r="RFY10" i="10"/>
  <c r="RFX10" i="10"/>
  <c r="RFW10" i="10"/>
  <c r="RFI10" i="10"/>
  <c r="RFH10" i="10"/>
  <c r="RFK10" i="10" s="1"/>
  <c r="RFG10" i="10"/>
  <c r="RES10" i="10"/>
  <c r="RER10" i="10"/>
  <c r="REQ10" i="10"/>
  <c r="REC10" i="10"/>
  <c r="REB10" i="10"/>
  <c r="REE10" i="10" s="1"/>
  <c r="REA10" i="10"/>
  <c r="RDM10" i="10"/>
  <c r="RDL10" i="10"/>
  <c r="RDK10" i="10"/>
  <c r="RCW10" i="10"/>
  <c r="RCV10" i="10"/>
  <c r="RCX10" i="10" s="1"/>
  <c r="RCZ10" i="10" s="1"/>
  <c r="RCU10" i="10"/>
  <c r="RCG10" i="10"/>
  <c r="RCF10" i="10"/>
  <c r="RCE10" i="10"/>
  <c r="RBQ10" i="10"/>
  <c r="RBP10" i="10"/>
  <c r="RBS10" i="10" s="1"/>
  <c r="RBO10" i="10"/>
  <c r="RBA10" i="10"/>
  <c r="RAZ10" i="10"/>
  <c r="RBB10" i="10" s="1"/>
  <c r="RBD10" i="10" s="1"/>
  <c r="RAY10" i="10"/>
  <c r="RAK10" i="10"/>
  <c r="RAJ10" i="10"/>
  <c r="RAM10" i="10" s="1"/>
  <c r="RAI10" i="10"/>
  <c r="QZU10" i="10"/>
  <c r="QZT10" i="10"/>
  <c r="QZS10" i="10"/>
  <c r="QZE10" i="10"/>
  <c r="QZF10" i="10" s="1"/>
  <c r="QZH10" i="10" s="1"/>
  <c r="QZD10" i="10"/>
  <c r="QZG10" i="10" s="1"/>
  <c r="QZC10" i="10"/>
  <c r="QYO10" i="10"/>
  <c r="QYN10" i="10"/>
  <c r="QYM10" i="10"/>
  <c r="QXY10" i="10"/>
  <c r="QXX10" i="10"/>
  <c r="QYA10" i="10" s="1"/>
  <c r="QXW10" i="10"/>
  <c r="QXI10" i="10"/>
  <c r="QXH10" i="10"/>
  <c r="QXG10" i="10"/>
  <c r="QWS10" i="10"/>
  <c r="QWR10" i="10"/>
  <c r="QWQ10" i="10"/>
  <c r="QWC10" i="10"/>
  <c r="QWB10" i="10"/>
  <c r="QWE10" i="10" s="1"/>
  <c r="QWA10" i="10"/>
  <c r="QVM10" i="10"/>
  <c r="QVL10" i="10"/>
  <c r="QVK10" i="10"/>
  <c r="QUW10" i="10"/>
  <c r="QUV10" i="10"/>
  <c r="QUU10" i="10"/>
  <c r="QUG10" i="10"/>
  <c r="QUF10" i="10"/>
  <c r="QUE10" i="10"/>
  <c r="QTQ10" i="10"/>
  <c r="QTR10" i="10" s="1"/>
  <c r="QTT10" i="10" s="1"/>
  <c r="QTP10" i="10"/>
  <c r="QTS10" i="10" s="1"/>
  <c r="QTO10" i="10"/>
  <c r="QTA10" i="10"/>
  <c r="QSZ10" i="10"/>
  <c r="QSY10" i="10"/>
  <c r="QSK10" i="10"/>
  <c r="QSJ10" i="10"/>
  <c r="QSI10" i="10"/>
  <c r="QRU10" i="10"/>
  <c r="QRT10" i="10"/>
  <c r="QRS10" i="10"/>
  <c r="QRE10" i="10"/>
  <c r="QRD10" i="10"/>
  <c r="QRC10" i="10"/>
  <c r="QQO10" i="10"/>
  <c r="QQN10" i="10"/>
  <c r="QQQ10" i="10" s="1"/>
  <c r="QQM10" i="10"/>
  <c r="QPY10" i="10"/>
  <c r="QPX10" i="10"/>
  <c r="QPW10" i="10"/>
  <c r="QPI10" i="10"/>
  <c r="QPH10" i="10"/>
  <c r="QPG10" i="10"/>
  <c r="QOS10" i="10"/>
  <c r="QOR10" i="10"/>
  <c r="QOQ10" i="10"/>
  <c r="QOC10" i="10"/>
  <c r="QOB10" i="10"/>
  <c r="QOE10" i="10" s="1"/>
  <c r="QOA10" i="10"/>
  <c r="QNM10" i="10"/>
  <c r="QNL10" i="10"/>
  <c r="QNK10" i="10"/>
  <c r="QMW10" i="10"/>
  <c r="QMV10" i="10"/>
  <c r="QMY10" i="10" s="1"/>
  <c r="QMU10" i="10"/>
  <c r="QMG10" i="10"/>
  <c r="QMF10" i="10"/>
  <c r="QME10" i="10"/>
  <c r="QLQ10" i="10"/>
  <c r="QLP10" i="10"/>
  <c r="QLS10" i="10" s="1"/>
  <c r="QLO10" i="10"/>
  <c r="QLA10" i="10"/>
  <c r="QKZ10" i="10"/>
  <c r="QKY10" i="10"/>
  <c r="QKK10" i="10"/>
  <c r="QKJ10" i="10"/>
  <c r="QKM10" i="10" s="1"/>
  <c r="QKI10" i="10"/>
  <c r="QJU10" i="10"/>
  <c r="QJT10" i="10"/>
  <c r="QJS10" i="10"/>
  <c r="QJE10" i="10"/>
  <c r="QJD10" i="10"/>
  <c r="QJC10" i="10"/>
  <c r="QIO10" i="10"/>
  <c r="QIN10" i="10"/>
  <c r="QIM10" i="10"/>
  <c r="QHY10" i="10"/>
  <c r="QHX10" i="10"/>
  <c r="QIA10" i="10" s="1"/>
  <c r="QHW10" i="10"/>
  <c r="QHI10" i="10"/>
  <c r="QHH10" i="10"/>
  <c r="QHK10" i="10" s="1"/>
  <c r="QHG10" i="10"/>
  <c r="QGS10" i="10"/>
  <c r="QGR10" i="10"/>
  <c r="QGU10" i="10" s="1"/>
  <c r="QGQ10" i="10"/>
  <c r="QGC10" i="10"/>
  <c r="QGB10" i="10"/>
  <c r="QGA10" i="10"/>
  <c r="QFM10" i="10"/>
  <c r="QFL10" i="10"/>
  <c r="QFO10" i="10" s="1"/>
  <c r="QFK10" i="10"/>
  <c r="QEW10" i="10"/>
  <c r="QEV10" i="10"/>
  <c r="QEU10" i="10"/>
  <c r="QEG10" i="10"/>
  <c r="QEF10" i="10"/>
  <c r="QEI10" i="10" s="1"/>
  <c r="QEE10" i="10"/>
  <c r="QDQ10" i="10"/>
  <c r="QDP10" i="10"/>
  <c r="QDO10" i="10"/>
  <c r="QDA10" i="10"/>
  <c r="QCZ10" i="10"/>
  <c r="QDC10" i="10" s="1"/>
  <c r="QCY10" i="10"/>
  <c r="QCK10" i="10"/>
  <c r="QCJ10" i="10"/>
  <c r="QCM10" i="10" s="1"/>
  <c r="QCI10" i="10"/>
  <c r="QBU10" i="10"/>
  <c r="QBT10" i="10"/>
  <c r="QBS10" i="10"/>
  <c r="QBE10" i="10"/>
  <c r="QBD10" i="10"/>
  <c r="QBC10" i="10"/>
  <c r="QAO10" i="10"/>
  <c r="QAN10" i="10"/>
  <c r="QAM10" i="10"/>
  <c r="PZY10" i="10"/>
  <c r="PZX10" i="10"/>
  <c r="PZW10" i="10"/>
  <c r="PZI10" i="10"/>
  <c r="PZH10" i="10"/>
  <c r="PZK10" i="10" s="1"/>
  <c r="PZG10" i="10"/>
  <c r="PYS10" i="10"/>
  <c r="PYR10" i="10"/>
  <c r="PYQ10" i="10"/>
  <c r="PYC10" i="10"/>
  <c r="PYB10" i="10"/>
  <c r="PYA10" i="10"/>
  <c r="PXM10" i="10"/>
  <c r="PXL10" i="10"/>
  <c r="PXO10" i="10" s="1"/>
  <c r="PXK10" i="10"/>
  <c r="PWW10" i="10"/>
  <c r="PWV10" i="10"/>
  <c r="PWY10" i="10" s="1"/>
  <c r="PWU10" i="10"/>
  <c r="PWG10" i="10"/>
  <c r="PWF10" i="10"/>
  <c r="PWE10" i="10"/>
  <c r="PVQ10" i="10"/>
  <c r="PVP10" i="10"/>
  <c r="PVO10" i="10"/>
  <c r="PVA10" i="10"/>
  <c r="PUZ10" i="10"/>
  <c r="PUY10" i="10"/>
  <c r="PUK10" i="10"/>
  <c r="PUJ10" i="10"/>
  <c r="PUM10" i="10" s="1"/>
  <c r="PUI10" i="10"/>
  <c r="PTU10" i="10"/>
  <c r="PTT10" i="10"/>
  <c r="PTS10" i="10"/>
  <c r="PTE10" i="10"/>
  <c r="PTD10" i="10"/>
  <c r="PTC10" i="10"/>
  <c r="PSO10" i="10"/>
  <c r="PSN10" i="10"/>
  <c r="PSM10" i="10"/>
  <c r="PRY10" i="10"/>
  <c r="PRX10" i="10"/>
  <c r="PRW10" i="10"/>
  <c r="PRI10" i="10"/>
  <c r="PRH10" i="10"/>
  <c r="PRG10" i="10"/>
  <c r="PQS10" i="10"/>
  <c r="PQR10" i="10"/>
  <c r="PQQ10" i="10"/>
  <c r="PQC10" i="10"/>
  <c r="PQB10" i="10"/>
  <c r="PQE10" i="10" s="1"/>
  <c r="PQA10" i="10"/>
  <c r="PPM10" i="10"/>
  <c r="PPL10" i="10"/>
  <c r="PPK10" i="10"/>
  <c r="POW10" i="10"/>
  <c r="POV10" i="10"/>
  <c r="POU10" i="10"/>
  <c r="POG10" i="10"/>
  <c r="POF10" i="10"/>
  <c r="POI10" i="10" s="1"/>
  <c r="POE10" i="10"/>
  <c r="PNQ10" i="10"/>
  <c r="PNP10" i="10"/>
  <c r="PNO10" i="10"/>
  <c r="PNA10" i="10"/>
  <c r="PMZ10" i="10"/>
  <c r="PNC10" i="10" s="1"/>
  <c r="PMY10" i="10"/>
  <c r="PMK10" i="10"/>
  <c r="PMJ10" i="10"/>
  <c r="PMI10" i="10"/>
  <c r="PLU10" i="10"/>
  <c r="PLT10" i="10"/>
  <c r="PLW10" i="10" s="1"/>
  <c r="PLS10" i="10"/>
  <c r="PLE10" i="10"/>
  <c r="PLD10" i="10"/>
  <c r="PLC10" i="10"/>
  <c r="PKO10" i="10"/>
  <c r="PKN10" i="10"/>
  <c r="PKQ10" i="10" s="1"/>
  <c r="PKM10" i="10"/>
  <c r="PJY10" i="10"/>
  <c r="PJX10" i="10"/>
  <c r="PJW10" i="10"/>
  <c r="PJI10" i="10"/>
  <c r="PJH10" i="10"/>
  <c r="PJK10" i="10" s="1"/>
  <c r="PJG10" i="10"/>
  <c r="PIS10" i="10"/>
  <c r="PIT10" i="10" s="1"/>
  <c r="PIV10" i="10" s="1"/>
  <c r="PIR10" i="10"/>
  <c r="PIU10" i="10" s="1"/>
  <c r="PIQ10" i="10"/>
  <c r="PIC10" i="10"/>
  <c r="PIB10" i="10"/>
  <c r="PIA10" i="10"/>
  <c r="PHM10" i="10"/>
  <c r="PHL10" i="10"/>
  <c r="PHK10" i="10"/>
  <c r="PGW10" i="10"/>
  <c r="PGV10" i="10"/>
  <c r="PGU10" i="10"/>
  <c r="PGG10" i="10"/>
  <c r="PGF10" i="10"/>
  <c r="PGI10" i="10" s="1"/>
  <c r="PGE10" i="10"/>
  <c r="PFQ10" i="10"/>
  <c r="PFP10" i="10"/>
  <c r="PFS10" i="10" s="1"/>
  <c r="PFO10" i="10"/>
  <c r="PFA10" i="10"/>
  <c r="PEZ10" i="10"/>
  <c r="PEY10" i="10"/>
  <c r="PEK10" i="10"/>
  <c r="PEJ10" i="10"/>
  <c r="PEI10" i="10"/>
  <c r="PDU10" i="10"/>
  <c r="PDT10" i="10"/>
  <c r="PDW10" i="10" s="1"/>
  <c r="PDS10" i="10"/>
  <c r="PDE10" i="10"/>
  <c r="PDD10" i="10"/>
  <c r="PDC10" i="10"/>
  <c r="PCO10" i="10"/>
  <c r="PCN10" i="10"/>
  <c r="PCM10" i="10"/>
  <c r="PBY10" i="10"/>
  <c r="PBX10" i="10"/>
  <c r="PBW10" i="10"/>
  <c r="PBI10" i="10"/>
  <c r="PBH10" i="10"/>
  <c r="PBG10" i="10"/>
  <c r="PAS10" i="10"/>
  <c r="PAR10" i="10"/>
  <c r="PAU10" i="10" s="1"/>
  <c r="PAQ10" i="10"/>
  <c r="PAC10" i="10"/>
  <c r="PAB10" i="10"/>
  <c r="PAA10" i="10"/>
  <c r="OZM10" i="10"/>
  <c r="OZL10" i="10"/>
  <c r="OZK10" i="10"/>
  <c r="OYW10" i="10"/>
  <c r="OYV10" i="10"/>
  <c r="OYY10" i="10" s="1"/>
  <c r="OYU10" i="10"/>
  <c r="OYG10" i="10"/>
  <c r="OYF10" i="10"/>
  <c r="OYH10" i="10" s="1"/>
  <c r="OYJ10" i="10" s="1"/>
  <c r="OYE10" i="10"/>
  <c r="OXQ10" i="10"/>
  <c r="OXP10" i="10"/>
  <c r="OXO10" i="10"/>
  <c r="OXA10" i="10"/>
  <c r="OWZ10" i="10"/>
  <c r="OWY10" i="10"/>
  <c r="OWK10" i="10"/>
  <c r="OWJ10" i="10"/>
  <c r="OWI10" i="10"/>
  <c r="OVU10" i="10"/>
  <c r="OVT10" i="10"/>
  <c r="OVW10" i="10" s="1"/>
  <c r="OVS10" i="10"/>
  <c r="OVE10" i="10"/>
  <c r="OVD10" i="10"/>
  <c r="OVC10" i="10"/>
  <c r="OUO10" i="10"/>
  <c r="OUN10" i="10"/>
  <c r="OUQ10" i="10" s="1"/>
  <c r="OUM10" i="10"/>
  <c r="OTY10" i="10"/>
  <c r="OTX10" i="10"/>
  <c r="OTW10" i="10"/>
  <c r="OTI10" i="10"/>
  <c r="OTH10" i="10"/>
  <c r="OTK10" i="10" s="1"/>
  <c r="OTG10" i="10"/>
  <c r="OSS10" i="10"/>
  <c r="OSR10" i="10"/>
  <c r="OSQ10" i="10"/>
  <c r="OSC10" i="10"/>
  <c r="OSB10" i="10"/>
  <c r="OSE10" i="10" s="1"/>
  <c r="OSA10" i="10"/>
  <c r="ORM10" i="10"/>
  <c r="ORL10" i="10"/>
  <c r="ORK10" i="10"/>
  <c r="OQW10" i="10"/>
  <c r="OQV10" i="10"/>
  <c r="OQY10" i="10" s="1"/>
  <c r="OQU10" i="10"/>
  <c r="OQG10" i="10"/>
  <c r="OQF10" i="10"/>
  <c r="OQE10" i="10"/>
  <c r="OPQ10" i="10"/>
  <c r="OPP10" i="10"/>
  <c r="OPS10" i="10" s="1"/>
  <c r="OPO10" i="10"/>
  <c r="OPA10" i="10"/>
  <c r="OOZ10" i="10"/>
  <c r="OOY10" i="10"/>
  <c r="OOK10" i="10"/>
  <c r="OOJ10" i="10"/>
  <c r="OOM10" i="10" s="1"/>
  <c r="OOI10" i="10"/>
  <c r="ONU10" i="10"/>
  <c r="ONT10" i="10"/>
  <c r="ONS10" i="10"/>
  <c r="ONE10" i="10"/>
  <c r="OND10" i="10"/>
  <c r="ONG10" i="10" s="1"/>
  <c r="ONC10" i="10"/>
  <c r="OMO10" i="10"/>
  <c r="OMN10" i="10"/>
  <c r="OMM10" i="10"/>
  <c r="OLY10" i="10"/>
  <c r="OLX10" i="10"/>
  <c r="OMA10" i="10" s="1"/>
  <c r="OLW10" i="10"/>
  <c r="OLI10" i="10"/>
  <c r="OLH10" i="10"/>
  <c r="OLG10" i="10"/>
  <c r="OKS10" i="10"/>
  <c r="OKR10" i="10"/>
  <c r="OKU10" i="10" s="1"/>
  <c r="OKQ10" i="10"/>
  <c r="OKC10" i="10"/>
  <c r="OKB10" i="10"/>
  <c r="OKE10" i="10" s="1"/>
  <c r="OKA10" i="10"/>
  <c r="OJM10" i="10"/>
  <c r="OJL10" i="10"/>
  <c r="OJK10" i="10"/>
  <c r="OIW10" i="10"/>
  <c r="OIV10" i="10"/>
  <c r="OIU10" i="10"/>
  <c r="OIG10" i="10"/>
  <c r="OIF10" i="10"/>
  <c r="OIE10" i="10"/>
  <c r="OHQ10" i="10"/>
  <c r="OHP10" i="10"/>
  <c r="OHS10" i="10" s="1"/>
  <c r="OHO10" i="10"/>
  <c r="OHA10" i="10"/>
  <c r="OGZ10" i="10"/>
  <c r="OHC10" i="10" s="1"/>
  <c r="OGY10" i="10"/>
  <c r="OGK10" i="10"/>
  <c r="OGJ10" i="10"/>
  <c r="OGI10" i="10"/>
  <c r="OFU10" i="10"/>
  <c r="OFT10" i="10"/>
  <c r="OFS10" i="10"/>
  <c r="OFE10" i="10"/>
  <c r="OFD10" i="10"/>
  <c r="OFG10" i="10" s="1"/>
  <c r="OFC10" i="10"/>
  <c r="OEO10" i="10"/>
  <c r="OEN10" i="10"/>
  <c r="OEQ10" i="10" s="1"/>
  <c r="OEM10" i="10"/>
  <c r="ODY10" i="10"/>
  <c r="ODX10" i="10"/>
  <c r="ODW10" i="10"/>
  <c r="ODI10" i="10"/>
  <c r="ODH10" i="10"/>
  <c r="ODG10" i="10"/>
  <c r="OCS10" i="10"/>
  <c r="OCR10" i="10"/>
  <c r="OCU10" i="10" s="1"/>
  <c r="OCQ10" i="10"/>
  <c r="OCC10" i="10"/>
  <c r="OCB10" i="10"/>
  <c r="OCE10" i="10" s="1"/>
  <c r="OCA10" i="10"/>
  <c r="OBM10" i="10"/>
  <c r="OBL10" i="10"/>
  <c r="OBK10" i="10"/>
  <c r="OAW10" i="10"/>
  <c r="OAV10" i="10"/>
  <c r="OAU10" i="10"/>
  <c r="OAG10" i="10"/>
  <c r="OAF10" i="10"/>
  <c r="OAE10" i="10"/>
  <c r="NZQ10" i="10"/>
  <c r="NZP10" i="10"/>
  <c r="NZS10" i="10" s="1"/>
  <c r="NZO10" i="10"/>
  <c r="NZA10" i="10"/>
  <c r="NYZ10" i="10"/>
  <c r="NYY10" i="10"/>
  <c r="NYK10" i="10"/>
  <c r="NYJ10" i="10"/>
  <c r="NYM10" i="10" s="1"/>
  <c r="NYI10" i="10"/>
  <c r="NXU10" i="10"/>
  <c r="NXT10" i="10"/>
  <c r="NXS10" i="10"/>
  <c r="NXE10" i="10"/>
  <c r="NXD10" i="10"/>
  <c r="NXG10" i="10" s="1"/>
  <c r="NXC10" i="10"/>
  <c r="NWO10" i="10"/>
  <c r="NWN10" i="10"/>
  <c r="NWM10" i="10"/>
  <c r="NWA10" i="10"/>
  <c r="NVY10" i="10"/>
  <c r="NVX10" i="10"/>
  <c r="NVW10" i="10"/>
  <c r="NVI10" i="10"/>
  <c r="NVH10" i="10"/>
  <c r="NVG10" i="10"/>
  <c r="NUS10" i="10"/>
  <c r="NUT10" i="10" s="1"/>
  <c r="NUV10" i="10" s="1"/>
  <c r="NUR10" i="10"/>
  <c r="NUU10" i="10" s="1"/>
  <c r="NUQ10" i="10"/>
  <c r="NUC10" i="10"/>
  <c r="NUB10" i="10"/>
  <c r="NUA10" i="10"/>
  <c r="NTM10" i="10"/>
  <c r="NTL10" i="10"/>
  <c r="NTO10" i="10" s="1"/>
  <c r="NTK10" i="10"/>
  <c r="NSW10" i="10"/>
  <c r="NSV10" i="10"/>
  <c r="NSU10" i="10"/>
  <c r="NSG10" i="10"/>
  <c r="NSF10" i="10"/>
  <c r="NSI10" i="10" s="1"/>
  <c r="NSE10" i="10"/>
  <c r="NRQ10" i="10"/>
  <c r="NRP10" i="10"/>
  <c r="NRO10" i="10"/>
  <c r="NRA10" i="10"/>
  <c r="NQZ10" i="10"/>
  <c r="NRB10" i="10" s="1"/>
  <c r="NRD10" i="10" s="1"/>
  <c r="NQY10" i="10"/>
  <c r="NQK10" i="10"/>
  <c r="NQJ10" i="10"/>
  <c r="NQM10" i="10" s="1"/>
  <c r="NQI10" i="10"/>
  <c r="NPW10" i="10"/>
  <c r="NPU10" i="10"/>
  <c r="NPT10" i="10"/>
  <c r="NPS10" i="10"/>
  <c r="NPE10" i="10"/>
  <c r="NPD10" i="10"/>
  <c r="NPC10" i="10"/>
  <c r="NOO10" i="10"/>
  <c r="NON10" i="10"/>
  <c r="NOM10" i="10"/>
  <c r="NNY10" i="10"/>
  <c r="NNX10" i="10"/>
  <c r="NNW10" i="10"/>
  <c r="NNI10" i="10"/>
  <c r="NNH10" i="10"/>
  <c r="NNK10" i="10" s="1"/>
  <c r="NNG10" i="10"/>
  <c r="NMS10" i="10"/>
  <c r="NMR10" i="10"/>
  <c r="NMQ10" i="10"/>
  <c r="NMC10" i="10"/>
  <c r="NMB10" i="10"/>
  <c r="NMA10" i="10"/>
  <c r="NLM10" i="10"/>
  <c r="NLL10" i="10"/>
  <c r="NLO10" i="10" s="1"/>
  <c r="NLK10" i="10"/>
  <c r="NKW10" i="10"/>
  <c r="NKV10" i="10"/>
  <c r="NKY10" i="10" s="1"/>
  <c r="NKU10" i="10"/>
  <c r="NKG10" i="10"/>
  <c r="NKF10" i="10"/>
  <c r="NKE10" i="10"/>
  <c r="NJQ10" i="10"/>
  <c r="NJP10" i="10"/>
  <c r="NJS10" i="10" s="1"/>
  <c r="NJO10" i="10"/>
  <c r="NJA10" i="10"/>
  <c r="NIZ10" i="10"/>
  <c r="NJC10" i="10" s="1"/>
  <c r="NIY10" i="10"/>
  <c r="NIK10" i="10"/>
  <c r="NIJ10" i="10"/>
  <c r="NII10" i="10"/>
  <c r="NHU10" i="10"/>
  <c r="NHT10" i="10"/>
  <c r="NHS10" i="10"/>
  <c r="NHE10" i="10"/>
  <c r="NHD10" i="10"/>
  <c r="NHG10" i="10" s="1"/>
  <c r="NHC10" i="10"/>
  <c r="NGO10" i="10"/>
  <c r="NGN10" i="10"/>
  <c r="NGQ10" i="10" s="1"/>
  <c r="NGM10" i="10"/>
  <c r="NFY10" i="10"/>
  <c r="NFX10" i="10"/>
  <c r="NGA10" i="10" s="1"/>
  <c r="NFW10" i="10"/>
  <c r="NFI10" i="10"/>
  <c r="NFH10" i="10"/>
  <c r="NFG10" i="10"/>
  <c r="NES10" i="10"/>
  <c r="NER10" i="10"/>
  <c r="NEQ10" i="10"/>
  <c r="NEC10" i="10"/>
  <c r="NEB10" i="10"/>
  <c r="NEA10" i="10"/>
  <c r="NDM10" i="10"/>
  <c r="NDL10" i="10"/>
  <c r="NDO10" i="10" s="1"/>
  <c r="NDK10" i="10"/>
  <c r="NCW10" i="10"/>
  <c r="NCV10" i="10"/>
  <c r="NCU10" i="10"/>
  <c r="NCG10" i="10"/>
  <c r="NCF10" i="10"/>
  <c r="NCH10" i="10" s="1"/>
  <c r="NCJ10" i="10" s="1"/>
  <c r="NCE10" i="10"/>
  <c r="NBQ10" i="10"/>
  <c r="NBR10" i="10" s="1"/>
  <c r="NBT10" i="10" s="1"/>
  <c r="NBP10" i="10"/>
  <c r="NBS10" i="10" s="1"/>
  <c r="NBO10" i="10"/>
  <c r="NBA10" i="10"/>
  <c r="NAZ10" i="10"/>
  <c r="NBC10" i="10" s="1"/>
  <c r="NAY10" i="10"/>
  <c r="NAK10" i="10"/>
  <c r="NAJ10" i="10"/>
  <c r="NAI10" i="10"/>
  <c r="MZU10" i="10"/>
  <c r="MZT10" i="10"/>
  <c r="MZW10" i="10" s="1"/>
  <c r="MZS10" i="10"/>
  <c r="MZE10" i="10"/>
  <c r="MZD10" i="10"/>
  <c r="MZG10" i="10" s="1"/>
  <c r="MZC10" i="10"/>
  <c r="MYO10" i="10"/>
  <c r="MYN10" i="10"/>
  <c r="MYQ10" i="10" s="1"/>
  <c r="MYM10" i="10"/>
  <c r="MXY10" i="10"/>
  <c r="MXX10" i="10"/>
  <c r="MXW10" i="10"/>
  <c r="MXI10" i="10"/>
  <c r="MXH10" i="10"/>
  <c r="MXK10" i="10" s="1"/>
  <c r="MXG10" i="10"/>
  <c r="MWS10" i="10"/>
  <c r="MWR10" i="10"/>
  <c r="MWU10" i="10" s="1"/>
  <c r="MWQ10" i="10"/>
  <c r="MWC10" i="10"/>
  <c r="MWB10" i="10"/>
  <c r="MWA10" i="10"/>
  <c r="MVM10" i="10"/>
  <c r="MVL10" i="10"/>
  <c r="MVK10" i="10"/>
  <c r="MUW10" i="10"/>
  <c r="MUV10" i="10"/>
  <c r="MUU10" i="10"/>
  <c r="MUG10" i="10"/>
  <c r="MUF10" i="10"/>
  <c r="MUE10" i="10"/>
  <c r="MTQ10" i="10"/>
  <c r="MTP10" i="10"/>
  <c r="MTS10" i="10" s="1"/>
  <c r="MTO10" i="10"/>
  <c r="MTA10" i="10"/>
  <c r="MSZ10" i="10"/>
  <c r="MSY10" i="10"/>
  <c r="MSK10" i="10"/>
  <c r="MSJ10" i="10"/>
  <c r="MSI10" i="10"/>
  <c r="MRU10" i="10"/>
  <c r="MRT10" i="10"/>
  <c r="MRW10" i="10" s="1"/>
  <c r="MRS10" i="10"/>
  <c r="MRE10" i="10"/>
  <c r="MRD10" i="10"/>
  <c r="MRG10" i="10" s="1"/>
  <c r="MRC10" i="10"/>
  <c r="MQO10" i="10"/>
  <c r="MQN10" i="10"/>
  <c r="MQM10" i="10"/>
  <c r="MPY10" i="10"/>
  <c r="MPX10" i="10"/>
  <c r="MPW10" i="10"/>
  <c r="MPI10" i="10"/>
  <c r="MPH10" i="10"/>
  <c r="MPJ10" i="10" s="1"/>
  <c r="MPL10" i="10" s="1"/>
  <c r="MPG10" i="10"/>
  <c r="MOS10" i="10"/>
  <c r="MOR10" i="10"/>
  <c r="MOQ10" i="10"/>
  <c r="MOC10" i="10"/>
  <c r="MOB10" i="10"/>
  <c r="MOA10" i="10"/>
  <c r="MNM10" i="10"/>
  <c r="MNL10" i="10"/>
  <c r="MNK10" i="10"/>
  <c r="MMW10" i="10"/>
  <c r="MMV10" i="10"/>
  <c r="MMY10" i="10" s="1"/>
  <c r="MMU10" i="10"/>
  <c r="MMG10" i="10"/>
  <c r="MMF10" i="10"/>
  <c r="MMI10" i="10" s="1"/>
  <c r="MME10" i="10"/>
  <c r="MLQ10" i="10"/>
  <c r="MLP10" i="10"/>
  <c r="MLO10" i="10"/>
  <c r="MLA10" i="10"/>
  <c r="MKZ10" i="10"/>
  <c r="MKY10" i="10"/>
  <c r="MKK10" i="10"/>
  <c r="MKJ10" i="10"/>
  <c r="MKM10" i="10" s="1"/>
  <c r="MKI10" i="10"/>
  <c r="MJU10" i="10"/>
  <c r="MJV10" i="10" s="1"/>
  <c r="MJX10" i="10" s="1"/>
  <c r="MJT10" i="10"/>
  <c r="MJW10" i="10" s="1"/>
  <c r="MJS10" i="10"/>
  <c r="MJE10" i="10"/>
  <c r="MJD10" i="10"/>
  <c r="MJC10" i="10"/>
  <c r="MIO10" i="10"/>
  <c r="MIN10" i="10"/>
  <c r="MIM10" i="10"/>
  <c r="MHY10" i="10"/>
  <c r="MHX10" i="10"/>
  <c r="MIA10" i="10" s="1"/>
  <c r="MHW10" i="10"/>
  <c r="MHI10" i="10"/>
  <c r="MHH10" i="10"/>
  <c r="MHK10" i="10" s="1"/>
  <c r="MHG10" i="10"/>
  <c r="MGS10" i="10"/>
  <c r="MGR10" i="10"/>
  <c r="MGQ10" i="10"/>
  <c r="MGC10" i="10"/>
  <c r="MGB10" i="10"/>
  <c r="MGD10" i="10" s="1"/>
  <c r="MGF10" i="10" s="1"/>
  <c r="MGA10" i="10"/>
  <c r="MFO10" i="10"/>
  <c r="MFM10" i="10"/>
  <c r="MFN10" i="10" s="1"/>
  <c r="MFP10" i="10" s="1"/>
  <c r="MFL10" i="10"/>
  <c r="MFK10" i="10"/>
  <c r="MEW10" i="10"/>
  <c r="MEV10" i="10"/>
  <c r="MEU10" i="10"/>
  <c r="MEG10" i="10"/>
  <c r="MEF10" i="10"/>
  <c r="MEE10" i="10"/>
  <c r="MDQ10" i="10"/>
  <c r="MDP10" i="10"/>
  <c r="MDO10" i="10"/>
  <c r="MDA10" i="10"/>
  <c r="MCZ10" i="10"/>
  <c r="MDC10" i="10" s="1"/>
  <c r="MCY10" i="10"/>
  <c r="MCK10" i="10"/>
  <c r="MCJ10" i="10"/>
  <c r="MCI10" i="10"/>
  <c r="MBU10" i="10"/>
  <c r="MBT10" i="10"/>
  <c r="MBS10" i="10"/>
  <c r="MBE10" i="10"/>
  <c r="MBD10" i="10"/>
  <c r="MBC10" i="10"/>
  <c r="MAO10" i="10"/>
  <c r="MAN10" i="10"/>
  <c r="MAM10" i="10"/>
  <c r="LZY10" i="10"/>
  <c r="LZX10" i="10"/>
  <c r="MAA10" i="10" s="1"/>
  <c r="LZW10" i="10"/>
  <c r="LZI10" i="10"/>
  <c r="LZH10" i="10"/>
  <c r="LZG10" i="10"/>
  <c r="LYS10" i="10"/>
  <c r="LYR10" i="10"/>
  <c r="LYQ10" i="10"/>
  <c r="LYC10" i="10"/>
  <c r="LYB10" i="10"/>
  <c r="LYE10" i="10" s="1"/>
  <c r="LYA10" i="10"/>
  <c r="LXM10" i="10"/>
  <c r="LXL10" i="10"/>
  <c r="LXO10" i="10" s="1"/>
  <c r="LXK10" i="10"/>
  <c r="LWW10" i="10"/>
  <c r="LWV10" i="10"/>
  <c r="LWU10" i="10"/>
  <c r="LWG10" i="10"/>
  <c r="LWF10" i="10"/>
  <c r="LWE10" i="10"/>
  <c r="LVQ10" i="10"/>
  <c r="LVP10" i="10"/>
  <c r="LVS10" i="10" s="1"/>
  <c r="LVO10" i="10"/>
  <c r="LVA10" i="10"/>
  <c r="LUZ10" i="10"/>
  <c r="LVC10" i="10" s="1"/>
  <c r="LUY10" i="10"/>
  <c r="LUK10" i="10"/>
  <c r="LUJ10" i="10"/>
  <c r="LUI10" i="10"/>
  <c r="LTU10" i="10"/>
  <c r="LTT10" i="10"/>
  <c r="LTW10" i="10" s="1"/>
  <c r="LTS10" i="10"/>
  <c r="LTE10" i="10"/>
  <c r="LTD10" i="10"/>
  <c r="LTC10" i="10"/>
  <c r="LSO10" i="10"/>
  <c r="LSN10" i="10"/>
  <c r="LSM10" i="10"/>
  <c r="LRY10" i="10"/>
  <c r="LRX10" i="10"/>
  <c r="LRW10" i="10"/>
  <c r="LRI10" i="10"/>
  <c r="LRH10" i="10"/>
  <c r="LRG10" i="10"/>
  <c r="LQS10" i="10"/>
  <c r="LQR10" i="10"/>
  <c r="LQQ10" i="10"/>
  <c r="LQC10" i="10"/>
  <c r="LQB10" i="10"/>
  <c r="LQD10" i="10" s="1"/>
  <c r="LQF10" i="10" s="1"/>
  <c r="LQA10" i="10"/>
  <c r="LPM10" i="10"/>
  <c r="LPL10" i="10"/>
  <c r="LPK10" i="10"/>
  <c r="LOW10" i="10"/>
  <c r="LOV10" i="10"/>
  <c r="LOU10" i="10"/>
  <c r="LOG10" i="10"/>
  <c r="LOF10" i="10"/>
  <c r="LOI10" i="10" s="1"/>
  <c r="LOE10" i="10"/>
  <c r="LNQ10" i="10"/>
  <c r="LNP10" i="10"/>
  <c r="LNS10" i="10" s="1"/>
  <c r="LNO10" i="10"/>
  <c r="LNA10" i="10"/>
  <c r="LMZ10" i="10"/>
  <c r="LMY10" i="10"/>
  <c r="LMM10" i="10"/>
  <c r="LMK10" i="10"/>
  <c r="LMJ10" i="10"/>
  <c r="LMI10" i="10"/>
  <c r="LLU10" i="10"/>
  <c r="LLT10" i="10"/>
  <c r="LLW10" i="10" s="1"/>
  <c r="LLS10" i="10"/>
  <c r="LLE10" i="10"/>
  <c r="LLD10" i="10"/>
  <c r="LLG10" i="10" s="1"/>
  <c r="LLC10" i="10"/>
  <c r="LKO10" i="10"/>
  <c r="LKN10" i="10"/>
  <c r="LKM10" i="10"/>
  <c r="LJY10" i="10"/>
  <c r="LJX10" i="10"/>
  <c r="LJW10" i="10"/>
  <c r="LJI10" i="10"/>
  <c r="LJH10" i="10"/>
  <c r="LJK10" i="10" s="1"/>
  <c r="LJG10" i="10"/>
  <c r="LIS10" i="10"/>
  <c r="LIR10" i="10"/>
  <c r="LIU10" i="10" s="1"/>
  <c r="LIQ10" i="10"/>
  <c r="LIC10" i="10"/>
  <c r="LIB10" i="10"/>
  <c r="LIA10" i="10"/>
  <c r="LHM10" i="10"/>
  <c r="LHL10" i="10"/>
  <c r="LHK10" i="10"/>
  <c r="LGW10" i="10"/>
  <c r="LGV10" i="10"/>
  <c r="LGU10" i="10"/>
  <c r="LGG10" i="10"/>
  <c r="LGF10" i="10"/>
  <c r="LGE10" i="10"/>
  <c r="LFQ10" i="10"/>
  <c r="LFP10" i="10"/>
  <c r="LFO10" i="10"/>
  <c r="LFA10" i="10"/>
  <c r="LEZ10" i="10"/>
  <c r="LEY10" i="10"/>
  <c r="LEK10" i="10"/>
  <c r="LEJ10" i="10"/>
  <c r="LEM10" i="10" s="1"/>
  <c r="LEI10" i="10"/>
  <c r="LDU10" i="10"/>
  <c r="LDT10" i="10"/>
  <c r="LDW10" i="10" s="1"/>
  <c r="LDS10" i="10"/>
  <c r="LDE10" i="10"/>
  <c r="LDD10" i="10"/>
  <c r="LDC10" i="10"/>
  <c r="LCO10" i="10"/>
  <c r="LCN10" i="10"/>
  <c r="LCM10" i="10"/>
  <c r="LBY10" i="10"/>
  <c r="LBX10" i="10"/>
  <c r="LCA10" i="10" s="1"/>
  <c r="LBW10" i="10"/>
  <c r="LBI10" i="10"/>
  <c r="LBH10" i="10"/>
  <c r="LBK10" i="10" s="1"/>
  <c r="LBG10" i="10"/>
  <c r="LAS10" i="10"/>
  <c r="LAR10" i="10"/>
  <c r="LAQ10" i="10"/>
  <c r="LAC10" i="10"/>
  <c r="LAB10" i="10"/>
  <c r="LAA10" i="10"/>
  <c r="KZM10" i="10"/>
  <c r="KZL10" i="10"/>
  <c r="KZO10" i="10" s="1"/>
  <c r="KZK10" i="10"/>
  <c r="KYW10" i="10"/>
  <c r="KYV10" i="10"/>
  <c r="KYY10" i="10" s="1"/>
  <c r="KYU10" i="10"/>
  <c r="KYG10" i="10"/>
  <c r="KYF10" i="10"/>
  <c r="KYE10" i="10"/>
  <c r="KXQ10" i="10"/>
  <c r="KXP10" i="10"/>
  <c r="KXO10" i="10"/>
  <c r="KXA10" i="10"/>
  <c r="KWZ10" i="10"/>
  <c r="KXC10" i="10" s="1"/>
  <c r="KWY10" i="10"/>
  <c r="KWK10" i="10"/>
  <c r="KWJ10" i="10"/>
  <c r="KWI10" i="10"/>
  <c r="KVU10" i="10"/>
  <c r="KVT10" i="10"/>
  <c r="KVS10" i="10"/>
  <c r="KVE10" i="10"/>
  <c r="KVD10" i="10"/>
  <c r="KVC10" i="10"/>
  <c r="KUO10" i="10"/>
  <c r="KUN10" i="10"/>
  <c r="KUQ10" i="10" s="1"/>
  <c r="KUM10" i="10"/>
  <c r="KTY10" i="10"/>
  <c r="KTX10" i="10"/>
  <c r="KUA10" i="10" s="1"/>
  <c r="KTW10" i="10"/>
  <c r="KTI10" i="10"/>
  <c r="KTH10" i="10"/>
  <c r="KTG10" i="10"/>
  <c r="KSS10" i="10"/>
  <c r="KSR10" i="10"/>
  <c r="KSQ10" i="10"/>
  <c r="KSC10" i="10"/>
  <c r="KSB10" i="10"/>
  <c r="KSE10" i="10" s="1"/>
  <c r="KSA10" i="10"/>
  <c r="KRM10" i="10"/>
  <c r="KRL10" i="10"/>
  <c r="KRO10" i="10" s="1"/>
  <c r="KRK10" i="10"/>
  <c r="KQW10" i="10"/>
  <c r="KQV10" i="10"/>
  <c r="KQU10" i="10"/>
  <c r="KQG10" i="10"/>
  <c r="KQF10" i="10"/>
  <c r="KQE10" i="10"/>
  <c r="KPQ10" i="10"/>
  <c r="KPP10" i="10"/>
  <c r="KPS10" i="10" s="1"/>
  <c r="KPO10" i="10"/>
  <c r="KPA10" i="10"/>
  <c r="KOZ10" i="10"/>
  <c r="KPC10" i="10" s="1"/>
  <c r="KOY10" i="10"/>
  <c r="KOK10" i="10"/>
  <c r="KOJ10" i="10"/>
  <c r="KOI10" i="10"/>
  <c r="KNU10" i="10"/>
  <c r="KNT10" i="10"/>
  <c r="KNS10" i="10"/>
  <c r="KNE10" i="10"/>
  <c r="KND10" i="10"/>
  <c r="KNG10" i="10" s="1"/>
  <c r="KNC10" i="10"/>
  <c r="KMO10" i="10"/>
  <c r="KMN10" i="10"/>
  <c r="KMM10" i="10"/>
  <c r="KLY10" i="10"/>
  <c r="KLX10" i="10"/>
  <c r="KLW10" i="10"/>
  <c r="KLI10" i="10"/>
  <c r="KLH10" i="10"/>
  <c r="KLG10" i="10"/>
  <c r="KKS10" i="10"/>
  <c r="KKR10" i="10"/>
  <c r="KKU10" i="10" s="1"/>
  <c r="KKQ10" i="10"/>
  <c r="KKC10" i="10"/>
  <c r="KKB10" i="10"/>
  <c r="KKE10" i="10" s="1"/>
  <c r="KKA10" i="10"/>
  <c r="KJM10" i="10"/>
  <c r="KJL10" i="10"/>
  <c r="KJK10" i="10"/>
  <c r="KIW10" i="10"/>
  <c r="KIV10" i="10"/>
  <c r="KIU10" i="10"/>
  <c r="KIG10" i="10"/>
  <c r="KIF10" i="10"/>
  <c r="KII10" i="10" s="1"/>
  <c r="KIE10" i="10"/>
  <c r="KHQ10" i="10"/>
  <c r="KHP10" i="10"/>
  <c r="KHS10" i="10" s="1"/>
  <c r="KHO10" i="10"/>
  <c r="KHA10" i="10"/>
  <c r="KGZ10" i="10"/>
  <c r="KGY10" i="10"/>
  <c r="KGK10" i="10"/>
  <c r="KGJ10" i="10"/>
  <c r="KGI10" i="10"/>
  <c r="KFU10" i="10"/>
  <c r="KFT10" i="10"/>
  <c r="KFW10" i="10" s="1"/>
  <c r="KFS10" i="10"/>
  <c r="KFE10" i="10"/>
  <c r="KFD10" i="10"/>
  <c r="KFG10" i="10" s="1"/>
  <c r="KFC10" i="10"/>
  <c r="KEO10" i="10"/>
  <c r="KEN10" i="10"/>
  <c r="KEM10" i="10"/>
  <c r="KDY10" i="10"/>
  <c r="KDX10" i="10"/>
  <c r="KDW10" i="10"/>
  <c r="KDI10" i="10"/>
  <c r="KDH10" i="10"/>
  <c r="KDK10" i="10" s="1"/>
  <c r="KDG10" i="10"/>
  <c r="KCS10" i="10"/>
  <c r="KCR10" i="10"/>
  <c r="KCQ10" i="10"/>
  <c r="KCC10" i="10"/>
  <c r="KCB10" i="10"/>
  <c r="KCA10" i="10"/>
  <c r="KBM10" i="10"/>
  <c r="KBL10" i="10"/>
  <c r="KBK10" i="10"/>
  <c r="KAW10" i="10"/>
  <c r="KAV10" i="10"/>
  <c r="KAY10" i="10" s="1"/>
  <c r="KAU10" i="10"/>
  <c r="KAG10" i="10"/>
  <c r="KAF10" i="10"/>
  <c r="KAI10" i="10" s="1"/>
  <c r="KAE10" i="10"/>
  <c r="JZQ10" i="10"/>
  <c r="JZP10" i="10"/>
  <c r="JZO10" i="10"/>
  <c r="JZA10" i="10"/>
  <c r="JYZ10" i="10"/>
  <c r="JYY10" i="10"/>
  <c r="JYK10" i="10"/>
  <c r="JYJ10" i="10"/>
  <c r="JYI10" i="10"/>
  <c r="JXU10" i="10"/>
  <c r="JXT10" i="10"/>
  <c r="JXW10" i="10" s="1"/>
  <c r="JXS10" i="10"/>
  <c r="JXE10" i="10"/>
  <c r="JXD10" i="10"/>
  <c r="JXC10" i="10"/>
  <c r="JWO10" i="10"/>
  <c r="JWN10" i="10"/>
  <c r="JWM10" i="10"/>
  <c r="JVY10" i="10"/>
  <c r="JVX10" i="10"/>
  <c r="JWA10" i="10" s="1"/>
  <c r="JVW10" i="10"/>
  <c r="JVI10" i="10"/>
  <c r="JVH10" i="10"/>
  <c r="JVK10" i="10" s="1"/>
  <c r="JVG10" i="10"/>
  <c r="JUS10" i="10"/>
  <c r="JUR10" i="10"/>
  <c r="JUQ10" i="10"/>
  <c r="JUC10" i="10"/>
  <c r="JUB10" i="10"/>
  <c r="JUA10" i="10"/>
  <c r="JTM10" i="10"/>
  <c r="JTL10" i="10"/>
  <c r="JTK10" i="10"/>
  <c r="JSW10" i="10"/>
  <c r="JSV10" i="10"/>
  <c r="JSU10" i="10"/>
  <c r="JSG10" i="10"/>
  <c r="JSF10" i="10"/>
  <c r="JSE10" i="10"/>
  <c r="JRQ10" i="10"/>
  <c r="JRP10" i="10"/>
  <c r="JRO10" i="10"/>
  <c r="JRC10" i="10"/>
  <c r="JRA10" i="10"/>
  <c r="JRB10" i="10" s="1"/>
  <c r="JRD10" i="10" s="1"/>
  <c r="JQZ10" i="10"/>
  <c r="JQY10" i="10"/>
  <c r="JQK10" i="10"/>
  <c r="JQJ10" i="10"/>
  <c r="JQM10" i="10" s="1"/>
  <c r="JQI10" i="10"/>
  <c r="JPU10" i="10"/>
  <c r="JPT10" i="10"/>
  <c r="JPS10" i="10"/>
  <c r="JPE10" i="10"/>
  <c r="JPD10" i="10"/>
  <c r="JPC10" i="10"/>
  <c r="JOO10" i="10"/>
  <c r="JON10" i="10"/>
  <c r="JOM10" i="10"/>
  <c r="JNY10" i="10"/>
  <c r="JNX10" i="10"/>
  <c r="JOA10" i="10" s="1"/>
  <c r="JNW10" i="10"/>
  <c r="JNI10" i="10"/>
  <c r="JNH10" i="10"/>
  <c r="JNG10" i="10"/>
  <c r="JMS10" i="10"/>
  <c r="JMR10" i="10"/>
  <c r="JMQ10" i="10"/>
  <c r="JMC10" i="10"/>
  <c r="JMD10" i="10" s="1"/>
  <c r="JMF10" i="10" s="1"/>
  <c r="JMB10" i="10"/>
  <c r="JME10" i="10" s="1"/>
  <c r="JMA10" i="10"/>
  <c r="JLM10" i="10"/>
  <c r="JLL10" i="10"/>
  <c r="JLK10" i="10"/>
  <c r="JKW10" i="10"/>
  <c r="JKV10" i="10"/>
  <c r="JKU10" i="10"/>
  <c r="JKG10" i="10"/>
  <c r="JKF10" i="10"/>
  <c r="JKE10" i="10"/>
  <c r="JJQ10" i="10"/>
  <c r="JJP10" i="10"/>
  <c r="JJS10" i="10" s="1"/>
  <c r="JJO10" i="10"/>
  <c r="JJA10" i="10"/>
  <c r="JIZ10" i="10"/>
  <c r="JIY10" i="10"/>
  <c r="JIK10" i="10"/>
  <c r="JIJ10" i="10"/>
  <c r="JII10" i="10"/>
  <c r="JHU10" i="10"/>
  <c r="JHT10" i="10"/>
  <c r="JHS10" i="10"/>
  <c r="JHE10" i="10"/>
  <c r="JHD10" i="10"/>
  <c r="JHG10" i="10" s="1"/>
  <c r="JHC10" i="10"/>
  <c r="JGO10" i="10"/>
  <c r="JGN10" i="10"/>
  <c r="JGQ10" i="10" s="1"/>
  <c r="JGM10" i="10"/>
  <c r="JFY10" i="10"/>
  <c r="JFX10" i="10"/>
  <c r="JFW10" i="10"/>
  <c r="JFI10" i="10"/>
  <c r="JFH10" i="10"/>
  <c r="JFG10" i="10"/>
  <c r="JES10" i="10"/>
  <c r="JER10" i="10"/>
  <c r="JEQ10" i="10"/>
  <c r="JEC10" i="10"/>
  <c r="JEB10" i="10"/>
  <c r="JEE10" i="10" s="1"/>
  <c r="JEA10" i="10"/>
  <c r="JDM10" i="10"/>
  <c r="JDL10" i="10"/>
  <c r="JDK10" i="10"/>
  <c r="JCW10" i="10"/>
  <c r="JCV10" i="10"/>
  <c r="JCU10" i="10"/>
  <c r="JCG10" i="10"/>
  <c r="JCF10" i="10"/>
  <c r="JCI10" i="10" s="1"/>
  <c r="JCE10" i="10"/>
  <c r="JBQ10" i="10"/>
  <c r="JBP10" i="10"/>
  <c r="JBS10" i="10" s="1"/>
  <c r="JBO10" i="10"/>
  <c r="JBA10" i="10"/>
  <c r="JAZ10" i="10"/>
  <c r="JAY10" i="10"/>
  <c r="JAK10" i="10"/>
  <c r="JAJ10" i="10"/>
  <c r="JAI10" i="10"/>
  <c r="IZU10" i="10"/>
  <c r="IZT10" i="10"/>
  <c r="IZW10" i="10" s="1"/>
  <c r="IZS10" i="10"/>
  <c r="IZE10" i="10"/>
  <c r="IZD10" i="10"/>
  <c r="IZC10" i="10"/>
  <c r="IYO10" i="10"/>
  <c r="IYN10" i="10"/>
  <c r="IYM10" i="10"/>
  <c r="IXY10" i="10"/>
  <c r="IXX10" i="10"/>
  <c r="IXW10" i="10"/>
  <c r="IXI10" i="10"/>
  <c r="IXH10" i="10"/>
  <c r="IXG10" i="10"/>
  <c r="IWS10" i="10"/>
  <c r="IWR10" i="10"/>
  <c r="IWU10" i="10" s="1"/>
  <c r="IWQ10" i="10"/>
  <c r="IWC10" i="10"/>
  <c r="IWB10" i="10"/>
  <c r="IWA10" i="10"/>
  <c r="IVM10" i="10"/>
  <c r="IVL10" i="10"/>
  <c r="IVK10" i="10"/>
  <c r="IUW10" i="10"/>
  <c r="IUV10" i="10"/>
  <c r="IUY10" i="10" s="1"/>
  <c r="IUU10" i="10"/>
  <c r="IUG10" i="10"/>
  <c r="IUF10" i="10"/>
  <c r="IUI10" i="10" s="1"/>
  <c r="IUE10" i="10"/>
  <c r="ITQ10" i="10"/>
  <c r="ITP10" i="10"/>
  <c r="ITO10" i="10"/>
  <c r="ITA10" i="10"/>
  <c r="ISZ10" i="10"/>
  <c r="ISY10" i="10"/>
  <c r="ISK10" i="10"/>
  <c r="ISJ10" i="10"/>
  <c r="ISI10" i="10"/>
  <c r="IRU10" i="10"/>
  <c r="IRT10" i="10"/>
  <c r="IRS10" i="10"/>
  <c r="IRE10" i="10"/>
  <c r="IRD10" i="10"/>
  <c r="IRC10" i="10"/>
  <c r="IQO10" i="10"/>
  <c r="IQN10" i="10"/>
  <c r="IQM10" i="10"/>
  <c r="IPY10" i="10"/>
  <c r="IPX10" i="10"/>
  <c r="IPW10" i="10"/>
  <c r="IPI10" i="10"/>
  <c r="IPH10" i="10"/>
  <c r="IPK10" i="10" s="1"/>
  <c r="IPG10" i="10"/>
  <c r="IOS10" i="10"/>
  <c r="IOR10" i="10"/>
  <c r="IOQ10" i="10"/>
  <c r="IOC10" i="10"/>
  <c r="IOB10" i="10"/>
  <c r="IOA10" i="10"/>
  <c r="INM10" i="10"/>
  <c r="INL10" i="10"/>
  <c r="INO10" i="10" s="1"/>
  <c r="INK10" i="10"/>
  <c r="IMW10" i="10"/>
  <c r="IMV10" i="10"/>
  <c r="IMU10" i="10"/>
  <c r="IMG10" i="10"/>
  <c r="IMF10" i="10"/>
  <c r="IME10" i="10"/>
  <c r="ILQ10" i="10"/>
  <c r="ILP10" i="10"/>
  <c r="ILO10" i="10"/>
  <c r="ILA10" i="10"/>
  <c r="IKZ10" i="10"/>
  <c r="ILC10" i="10" s="1"/>
  <c r="IKY10" i="10"/>
  <c r="IKK10" i="10"/>
  <c r="IKJ10" i="10"/>
  <c r="IKM10" i="10" s="1"/>
  <c r="IKI10" i="10"/>
  <c r="IJU10" i="10"/>
  <c r="IJT10" i="10"/>
  <c r="IJS10" i="10"/>
  <c r="IJE10" i="10"/>
  <c r="IJD10" i="10"/>
  <c r="IJF10" i="10" s="1"/>
  <c r="IJH10" i="10" s="1"/>
  <c r="IJC10" i="10"/>
  <c r="IIO10" i="10"/>
  <c r="IIN10" i="10"/>
  <c r="IIQ10" i="10" s="1"/>
  <c r="IIM10" i="10"/>
  <c r="IHY10" i="10"/>
  <c r="IHX10" i="10"/>
  <c r="IHW10" i="10"/>
  <c r="IHI10" i="10"/>
  <c r="IHH10" i="10"/>
  <c r="IHG10" i="10"/>
  <c r="IGS10" i="10"/>
  <c r="IGR10" i="10"/>
  <c r="IGQ10" i="10"/>
  <c r="IGC10" i="10"/>
  <c r="IGB10" i="10"/>
  <c r="IGE10" i="10" s="1"/>
  <c r="IGA10" i="10"/>
  <c r="IFM10" i="10"/>
  <c r="IFL10" i="10"/>
  <c r="IFO10" i="10" s="1"/>
  <c r="IFK10" i="10"/>
  <c r="IEW10" i="10"/>
  <c r="IEV10" i="10"/>
  <c r="IEU10" i="10"/>
  <c r="IEG10" i="10"/>
  <c r="IEF10" i="10"/>
  <c r="IEE10" i="10"/>
  <c r="IDQ10" i="10"/>
  <c r="IDP10" i="10"/>
  <c r="IDS10" i="10" s="1"/>
  <c r="IDO10" i="10"/>
  <c r="IDA10" i="10"/>
  <c r="ICZ10" i="10"/>
  <c r="IDC10" i="10" s="1"/>
  <c r="ICY10" i="10"/>
  <c r="ICK10" i="10"/>
  <c r="ICJ10" i="10"/>
  <c r="ICI10" i="10"/>
  <c r="IBU10" i="10"/>
  <c r="IBT10" i="10"/>
  <c r="IBS10" i="10"/>
  <c r="IBE10" i="10"/>
  <c r="IBD10" i="10"/>
  <c r="IBG10" i="10" s="1"/>
  <c r="IBC10" i="10"/>
  <c r="IAO10" i="10"/>
  <c r="IAN10" i="10"/>
  <c r="IAQ10" i="10" s="1"/>
  <c r="IAM10" i="10"/>
  <c r="HZY10" i="10"/>
  <c r="HZX10" i="10"/>
  <c r="HZW10" i="10"/>
  <c r="HZI10" i="10"/>
  <c r="HZH10" i="10"/>
  <c r="HZG10" i="10"/>
  <c r="HYS10" i="10"/>
  <c r="HYT10" i="10" s="1"/>
  <c r="HYV10" i="10" s="1"/>
  <c r="HYR10" i="10"/>
  <c r="HYU10" i="10" s="1"/>
  <c r="HYQ10" i="10"/>
  <c r="HYC10" i="10"/>
  <c r="HYB10" i="10"/>
  <c r="HYE10" i="10" s="1"/>
  <c r="HYA10" i="10"/>
  <c r="HXM10" i="10"/>
  <c r="HXL10" i="10"/>
  <c r="HXK10" i="10"/>
  <c r="HWW10" i="10"/>
  <c r="HWV10" i="10"/>
  <c r="HWU10" i="10"/>
  <c r="HWG10" i="10"/>
  <c r="HWF10" i="10"/>
  <c r="HWE10" i="10"/>
  <c r="HVQ10" i="10"/>
  <c r="HVP10" i="10"/>
  <c r="HVS10" i="10" s="1"/>
  <c r="HVO10" i="10"/>
  <c r="HVA10" i="10"/>
  <c r="HUZ10" i="10"/>
  <c r="HUY10" i="10"/>
  <c r="HUK10" i="10"/>
  <c r="HUJ10" i="10"/>
  <c r="HUI10" i="10"/>
  <c r="HTW10" i="10"/>
  <c r="HTU10" i="10"/>
  <c r="HTV10" i="10" s="1"/>
  <c r="HTX10" i="10" s="1"/>
  <c r="HTT10" i="10"/>
  <c r="HTS10" i="10"/>
  <c r="HTE10" i="10"/>
  <c r="HTD10" i="10"/>
  <c r="HTG10" i="10" s="1"/>
  <c r="HTC10" i="10"/>
  <c r="HSO10" i="10"/>
  <c r="HSN10" i="10"/>
  <c r="HSM10" i="10"/>
  <c r="HRY10" i="10"/>
  <c r="HRX10" i="10"/>
  <c r="HRW10" i="10"/>
  <c r="HRI10" i="10"/>
  <c r="HRH10" i="10"/>
  <c r="HRK10" i="10" s="1"/>
  <c r="HRG10" i="10"/>
  <c r="HQS10" i="10"/>
  <c r="HQR10" i="10"/>
  <c r="HQQ10" i="10"/>
  <c r="HQC10" i="10"/>
  <c r="HQB10" i="10"/>
  <c r="HQA10" i="10"/>
  <c r="HPM10" i="10"/>
  <c r="HPL10" i="10"/>
  <c r="HPK10" i="10"/>
  <c r="HOW10" i="10"/>
  <c r="HOV10" i="10"/>
  <c r="HOU10" i="10"/>
  <c r="HOG10" i="10"/>
  <c r="HOF10" i="10"/>
  <c r="HOI10" i="10" s="1"/>
  <c r="HOE10" i="10"/>
  <c r="HNQ10" i="10"/>
  <c r="HNP10" i="10"/>
  <c r="HNO10" i="10"/>
  <c r="HNA10" i="10"/>
  <c r="HMZ10" i="10"/>
  <c r="HNC10" i="10" s="1"/>
  <c r="HMY10" i="10"/>
  <c r="HMK10" i="10"/>
  <c r="HMJ10" i="10"/>
  <c r="HMI10" i="10"/>
  <c r="HLU10" i="10"/>
  <c r="HLT10" i="10"/>
  <c r="HLW10" i="10" s="1"/>
  <c r="HLS10" i="10"/>
  <c r="HLE10" i="10"/>
  <c r="HLD10" i="10"/>
  <c r="HLC10" i="10"/>
  <c r="HKO10" i="10"/>
  <c r="HKN10" i="10"/>
  <c r="HKM10" i="10"/>
  <c r="HJY10" i="10"/>
  <c r="HJX10" i="10"/>
  <c r="HJW10" i="10"/>
  <c r="HJI10" i="10"/>
  <c r="HJH10" i="10"/>
  <c r="HJG10" i="10"/>
  <c r="HIS10" i="10"/>
  <c r="HIR10" i="10"/>
  <c r="HIQ10" i="10"/>
  <c r="HIC10" i="10"/>
  <c r="HIB10" i="10"/>
  <c r="HID10" i="10" s="1"/>
  <c r="HIF10" i="10" s="1"/>
  <c r="HIA10" i="10"/>
  <c r="HHM10" i="10"/>
  <c r="HHL10" i="10"/>
  <c r="HHO10" i="10" s="1"/>
  <c r="HHK10" i="10"/>
  <c r="HGW10" i="10"/>
  <c r="HGV10" i="10"/>
  <c r="HGY10" i="10" s="1"/>
  <c r="HGU10" i="10"/>
  <c r="HGG10" i="10"/>
  <c r="HGF10" i="10"/>
  <c r="HGE10" i="10"/>
  <c r="HFQ10" i="10"/>
  <c r="HFP10" i="10"/>
  <c r="HFO10" i="10"/>
  <c r="HFA10" i="10"/>
  <c r="HEZ10" i="10"/>
  <c r="HEY10" i="10"/>
  <c r="HEK10" i="10"/>
  <c r="HEJ10" i="10"/>
  <c r="HEM10" i="10" s="1"/>
  <c r="HEI10" i="10"/>
  <c r="HDU10" i="10"/>
  <c r="HDT10" i="10"/>
  <c r="HDS10" i="10"/>
  <c r="HDE10" i="10"/>
  <c r="HDD10" i="10"/>
  <c r="HDC10" i="10"/>
  <c r="HCO10" i="10"/>
  <c r="HCN10" i="10"/>
  <c r="HCM10" i="10"/>
  <c r="HBY10" i="10"/>
  <c r="HBX10" i="10"/>
  <c r="HCA10" i="10" s="1"/>
  <c r="HBW10" i="10"/>
  <c r="HBI10" i="10"/>
  <c r="HBH10" i="10"/>
  <c r="HBG10" i="10"/>
  <c r="HAS10" i="10"/>
  <c r="HAR10" i="10"/>
  <c r="HAQ10" i="10"/>
  <c r="HAC10" i="10"/>
  <c r="HAB10" i="10"/>
  <c r="HAA10" i="10"/>
  <c r="GZM10" i="10"/>
  <c r="GZL10" i="10"/>
  <c r="GZO10" i="10" s="1"/>
  <c r="GZK10" i="10"/>
  <c r="GYW10" i="10"/>
  <c r="GYV10" i="10"/>
  <c r="GYU10" i="10"/>
  <c r="GYG10" i="10"/>
  <c r="GYF10" i="10"/>
  <c r="GYE10" i="10"/>
  <c r="GXQ10" i="10"/>
  <c r="GXP10" i="10"/>
  <c r="GXO10" i="10"/>
  <c r="GXA10" i="10"/>
  <c r="GWZ10" i="10"/>
  <c r="GXC10" i="10" s="1"/>
  <c r="GWY10" i="10"/>
  <c r="GWK10" i="10"/>
  <c r="GWJ10" i="10"/>
  <c r="GWI10" i="10"/>
  <c r="GVU10" i="10"/>
  <c r="GVT10" i="10"/>
  <c r="GVS10" i="10"/>
  <c r="GVE10" i="10"/>
  <c r="GVD10" i="10"/>
  <c r="GVC10" i="10"/>
  <c r="GUO10" i="10"/>
  <c r="GUN10" i="10"/>
  <c r="GUM10" i="10"/>
  <c r="GTY10" i="10"/>
  <c r="GTX10" i="10"/>
  <c r="GTW10" i="10"/>
  <c r="GTI10" i="10"/>
  <c r="GTH10" i="10"/>
  <c r="GTG10" i="10"/>
  <c r="GSS10" i="10"/>
  <c r="GSR10" i="10"/>
  <c r="GSU10" i="10" s="1"/>
  <c r="GSQ10" i="10"/>
  <c r="GSC10" i="10"/>
  <c r="GSB10" i="10"/>
  <c r="GSE10" i="10" s="1"/>
  <c r="GSA10" i="10"/>
  <c r="GRM10" i="10"/>
  <c r="GRL10" i="10"/>
  <c r="GRK10" i="10"/>
  <c r="GQW10" i="10"/>
  <c r="GQV10" i="10"/>
  <c r="GQX10" i="10" s="1"/>
  <c r="GQZ10" i="10" s="1"/>
  <c r="GQU10" i="10"/>
  <c r="GQG10" i="10"/>
  <c r="GQF10" i="10"/>
  <c r="GQI10" i="10" s="1"/>
  <c r="GQE10" i="10"/>
  <c r="GPQ10" i="10"/>
  <c r="GPP10" i="10"/>
  <c r="GPO10" i="10"/>
  <c r="GPA10" i="10"/>
  <c r="GOZ10" i="10"/>
  <c r="GOY10" i="10"/>
  <c r="GOK10" i="10"/>
  <c r="GOJ10" i="10"/>
  <c r="GOI10" i="10"/>
  <c r="GNU10" i="10"/>
  <c r="GNT10" i="10"/>
  <c r="GNS10" i="10"/>
  <c r="GNE10" i="10"/>
  <c r="GND10" i="10"/>
  <c r="GNG10" i="10" s="1"/>
  <c r="GNC10" i="10"/>
  <c r="GMO10" i="10"/>
  <c r="GMN10" i="10"/>
  <c r="GMM10" i="10"/>
  <c r="GLY10" i="10"/>
  <c r="GLX10" i="10"/>
  <c r="GLW10" i="10"/>
  <c r="GLI10" i="10"/>
  <c r="GLH10" i="10"/>
  <c r="GLK10" i="10" s="1"/>
  <c r="GLG10" i="10"/>
  <c r="GKS10" i="10"/>
  <c r="GKR10" i="10"/>
  <c r="GKU10" i="10" s="1"/>
  <c r="GKQ10" i="10"/>
  <c r="GKC10" i="10"/>
  <c r="GKB10" i="10"/>
  <c r="GKA10" i="10"/>
  <c r="GJM10" i="10"/>
  <c r="GJL10" i="10"/>
  <c r="GJK10" i="10"/>
  <c r="GIW10" i="10"/>
  <c r="GIV10" i="10"/>
  <c r="GIY10" i="10" s="1"/>
  <c r="GIU10" i="10"/>
  <c r="GIG10" i="10"/>
  <c r="GIF10" i="10"/>
  <c r="GII10" i="10" s="1"/>
  <c r="GIE10" i="10"/>
  <c r="GHQ10" i="10"/>
  <c r="GHP10" i="10"/>
  <c r="GHO10" i="10"/>
  <c r="GHA10" i="10"/>
  <c r="GGZ10" i="10"/>
  <c r="GHB10" i="10" s="1"/>
  <c r="GHD10" i="10" s="1"/>
  <c r="GGY10" i="10"/>
  <c r="GGK10" i="10"/>
  <c r="GGJ10" i="10"/>
  <c r="GGM10" i="10" s="1"/>
  <c r="GGI10" i="10"/>
  <c r="GFU10" i="10"/>
  <c r="GFT10" i="10"/>
  <c r="GFS10" i="10"/>
  <c r="GFE10" i="10"/>
  <c r="GFD10" i="10"/>
  <c r="GFC10" i="10"/>
  <c r="GEO10" i="10"/>
  <c r="GEN10" i="10"/>
  <c r="GEM10" i="10"/>
  <c r="GDY10" i="10"/>
  <c r="GDX10" i="10"/>
  <c r="GEA10" i="10" s="1"/>
  <c r="GDW10" i="10"/>
  <c r="GDI10" i="10"/>
  <c r="GDH10" i="10"/>
  <c r="GDK10" i="10" s="1"/>
  <c r="GDG10" i="10"/>
  <c r="GCS10" i="10"/>
  <c r="GCR10" i="10"/>
  <c r="GCQ10" i="10"/>
  <c r="GCC10" i="10"/>
  <c r="GCB10" i="10"/>
  <c r="GCA10" i="10"/>
  <c r="GBO10" i="10"/>
  <c r="GBM10" i="10"/>
  <c r="GBN10" i="10" s="1"/>
  <c r="GBP10" i="10" s="1"/>
  <c r="GBL10" i="10"/>
  <c r="GBK10" i="10"/>
  <c r="GAW10" i="10"/>
  <c r="GAV10" i="10"/>
  <c r="GAY10" i="10" s="1"/>
  <c r="GAU10" i="10"/>
  <c r="GAG10" i="10"/>
  <c r="GAF10" i="10"/>
  <c r="GAE10" i="10"/>
  <c r="FZQ10" i="10"/>
  <c r="FZP10" i="10"/>
  <c r="FZO10" i="10"/>
  <c r="FZA10" i="10"/>
  <c r="FYZ10" i="10"/>
  <c r="FZC10" i="10" s="1"/>
  <c r="FYY10" i="10"/>
  <c r="FYK10" i="10"/>
  <c r="FYJ10" i="10"/>
  <c r="FYM10" i="10" s="1"/>
  <c r="FYI10" i="10"/>
  <c r="FXU10" i="10"/>
  <c r="FXT10" i="10"/>
  <c r="FXS10" i="10"/>
  <c r="FXE10" i="10"/>
  <c r="FXD10" i="10"/>
  <c r="FXC10" i="10"/>
  <c r="FWO10" i="10"/>
  <c r="FWN10" i="10"/>
  <c r="FWQ10" i="10" s="1"/>
  <c r="FWM10" i="10"/>
  <c r="FVY10" i="10"/>
  <c r="FVX10" i="10"/>
  <c r="FVW10" i="10"/>
  <c r="FVI10" i="10"/>
  <c r="FVH10" i="10"/>
  <c r="FVG10" i="10"/>
  <c r="FUS10" i="10"/>
  <c r="FUR10" i="10"/>
  <c r="FUU10" i="10" s="1"/>
  <c r="FUQ10" i="10"/>
  <c r="FUC10" i="10"/>
  <c r="FUB10" i="10"/>
  <c r="FUE10" i="10" s="1"/>
  <c r="FUA10" i="10"/>
  <c r="FTM10" i="10"/>
  <c r="FTL10" i="10"/>
  <c r="FTO10" i="10" s="1"/>
  <c r="FTK10" i="10"/>
  <c r="FSW10" i="10"/>
  <c r="FSV10" i="10"/>
  <c r="FSU10" i="10"/>
  <c r="FSG10" i="10"/>
  <c r="FSF10" i="10"/>
  <c r="FSE10" i="10"/>
  <c r="FRQ10" i="10"/>
  <c r="FRP10" i="10"/>
  <c r="FRO10" i="10"/>
  <c r="FRA10" i="10"/>
  <c r="FQZ10" i="10"/>
  <c r="FRC10" i="10" s="1"/>
  <c r="FQY10" i="10"/>
  <c r="FQK10" i="10"/>
  <c r="FQJ10" i="10"/>
  <c r="FQI10" i="10"/>
  <c r="FPU10" i="10"/>
  <c r="FPT10" i="10"/>
  <c r="FPS10" i="10"/>
  <c r="FPE10" i="10"/>
  <c r="FPD10" i="10"/>
  <c r="FPG10" i="10" s="1"/>
  <c r="FPC10" i="10"/>
  <c r="FOO10" i="10"/>
  <c r="FON10" i="10"/>
  <c r="FOM10" i="10"/>
  <c r="FNY10" i="10"/>
  <c r="FNX10" i="10"/>
  <c r="FNW10" i="10"/>
  <c r="FNI10" i="10"/>
  <c r="FNH10" i="10"/>
  <c r="FNG10" i="10"/>
  <c r="FMS10" i="10"/>
  <c r="FMR10" i="10"/>
  <c r="FMU10" i="10" s="1"/>
  <c r="FMQ10" i="10"/>
  <c r="FMC10" i="10"/>
  <c r="FMB10" i="10"/>
  <c r="FMA10" i="10"/>
  <c r="FLM10" i="10"/>
  <c r="FLL10" i="10"/>
  <c r="FLK10" i="10"/>
  <c r="FKW10" i="10"/>
  <c r="FKV10" i="10"/>
  <c r="FKU10" i="10"/>
  <c r="FKG10" i="10"/>
  <c r="FKF10" i="10"/>
  <c r="FKI10" i="10" s="1"/>
  <c r="FKE10" i="10"/>
  <c r="FJQ10" i="10"/>
  <c r="FJP10" i="10"/>
  <c r="FJS10" i="10" s="1"/>
  <c r="FJO10" i="10"/>
  <c r="FJA10" i="10"/>
  <c r="FIZ10" i="10"/>
  <c r="FIY10" i="10"/>
  <c r="FIK10" i="10"/>
  <c r="FIJ10" i="10"/>
  <c r="FII10" i="10"/>
  <c r="FHU10" i="10"/>
  <c r="FHT10" i="10"/>
  <c r="FHW10" i="10" s="1"/>
  <c r="FHS10" i="10"/>
  <c r="FHE10" i="10"/>
  <c r="FHD10" i="10"/>
  <c r="FHC10" i="10"/>
  <c r="FGO10" i="10"/>
  <c r="FGN10" i="10"/>
  <c r="FGM10" i="10"/>
  <c r="FFY10" i="10"/>
  <c r="FFX10" i="10"/>
  <c r="FFW10" i="10"/>
  <c r="FFI10" i="10"/>
  <c r="FFH10" i="10"/>
  <c r="FFK10" i="10" s="1"/>
  <c r="FFG10" i="10"/>
  <c r="FES10" i="10"/>
  <c r="FER10" i="10"/>
  <c r="FEU10" i="10" s="1"/>
  <c r="FEQ10" i="10"/>
  <c r="FEC10" i="10"/>
  <c r="FEB10" i="10"/>
  <c r="FEA10" i="10"/>
  <c r="FDM10" i="10"/>
  <c r="FDL10" i="10"/>
  <c r="FDK10" i="10"/>
  <c r="FCW10" i="10"/>
  <c r="FCV10" i="10"/>
  <c r="FCX10" i="10" s="1"/>
  <c r="FCZ10" i="10" s="1"/>
  <c r="FCU10" i="10"/>
  <c r="FCG10" i="10"/>
  <c r="FCF10" i="10"/>
  <c r="FCE10" i="10"/>
  <c r="FBQ10" i="10"/>
  <c r="FBP10" i="10"/>
  <c r="FBO10" i="10"/>
  <c r="FBA10" i="10"/>
  <c r="FAZ10" i="10"/>
  <c r="FAY10" i="10"/>
  <c r="FAM10" i="10"/>
  <c r="FAK10" i="10"/>
  <c r="FAL10" i="10" s="1"/>
  <c r="FAN10" i="10" s="1"/>
  <c r="FAJ10" i="10"/>
  <c r="FAI10" i="10"/>
  <c r="EZU10" i="10"/>
  <c r="EZT10" i="10"/>
  <c r="EZW10" i="10" s="1"/>
  <c r="EZS10" i="10"/>
  <c r="EZE10" i="10"/>
  <c r="EZD10" i="10"/>
  <c r="EZC10" i="10"/>
  <c r="EYO10" i="10"/>
  <c r="EYN10" i="10"/>
  <c r="EYM10" i="10"/>
  <c r="EXY10" i="10"/>
  <c r="EXX10" i="10"/>
  <c r="EXW10" i="10"/>
  <c r="EXI10" i="10"/>
  <c r="EXH10" i="10"/>
  <c r="EXK10" i="10" s="1"/>
  <c r="EXG10" i="10"/>
  <c r="EWS10" i="10"/>
  <c r="EWR10" i="10"/>
  <c r="EWQ10" i="10"/>
  <c r="EWC10" i="10"/>
  <c r="EWB10" i="10"/>
  <c r="EWA10" i="10"/>
  <c r="EVM10" i="10"/>
  <c r="EVN10" i="10" s="1"/>
  <c r="EVP10" i="10" s="1"/>
  <c r="EVL10" i="10"/>
  <c r="EVO10" i="10" s="1"/>
  <c r="EVK10" i="10"/>
  <c r="EUW10" i="10"/>
  <c r="EUV10" i="10"/>
  <c r="EUU10" i="10"/>
  <c r="EUG10" i="10"/>
  <c r="EUF10" i="10"/>
  <c r="EUE10" i="10"/>
  <c r="ETQ10" i="10"/>
  <c r="ETP10" i="10"/>
  <c r="ETO10" i="10"/>
  <c r="ETA10" i="10"/>
  <c r="ESZ10" i="10"/>
  <c r="ETC10" i="10" s="1"/>
  <c r="ESY10" i="10"/>
  <c r="ESK10" i="10"/>
  <c r="ESJ10" i="10"/>
  <c r="ESI10" i="10"/>
  <c r="ERU10" i="10"/>
  <c r="ERT10" i="10"/>
  <c r="ERS10" i="10"/>
  <c r="ERE10" i="10"/>
  <c r="ERD10" i="10"/>
  <c r="ERC10" i="10"/>
  <c r="EQO10" i="10"/>
  <c r="EQP10" i="10" s="1"/>
  <c r="EQR10" i="10" s="1"/>
  <c r="EQN10" i="10"/>
  <c r="EQQ10" i="10" s="1"/>
  <c r="EQM10" i="10"/>
  <c r="EPY10" i="10"/>
  <c r="EPX10" i="10"/>
  <c r="EQA10" i="10" s="1"/>
  <c r="EPW10" i="10"/>
  <c r="EPI10" i="10"/>
  <c r="EPH10" i="10"/>
  <c r="EPG10" i="10"/>
  <c r="EOS10" i="10"/>
  <c r="EOR10" i="10"/>
  <c r="EOQ10" i="10"/>
  <c r="EOC10" i="10"/>
  <c r="EOB10" i="10"/>
  <c r="EOE10" i="10" s="1"/>
  <c r="EOA10" i="10"/>
  <c r="ENM10" i="10"/>
  <c r="ENL10" i="10"/>
  <c r="ENK10" i="10"/>
  <c r="EMW10" i="10"/>
  <c r="EMV10" i="10"/>
  <c r="EMU10" i="10"/>
  <c r="EMG10" i="10"/>
  <c r="EMF10" i="10"/>
  <c r="EME10" i="10"/>
  <c r="ELQ10" i="10"/>
  <c r="ELP10" i="10"/>
  <c r="ELS10" i="10" s="1"/>
  <c r="ELO10" i="10"/>
  <c r="ELA10" i="10"/>
  <c r="EKZ10" i="10"/>
  <c r="ELC10" i="10" s="1"/>
  <c r="EKY10" i="10"/>
  <c r="EKK10" i="10"/>
  <c r="EKJ10" i="10"/>
  <c r="EKI10" i="10"/>
  <c r="EJU10" i="10"/>
  <c r="EJT10" i="10"/>
  <c r="EJS10" i="10"/>
  <c r="EJE10" i="10"/>
  <c r="EJD10" i="10"/>
  <c r="EJG10" i="10" s="1"/>
  <c r="EJC10" i="10"/>
  <c r="EIO10" i="10"/>
  <c r="EIN10" i="10"/>
  <c r="EIM10" i="10"/>
  <c r="EHY10" i="10"/>
  <c r="EHX10" i="10"/>
  <c r="EHW10" i="10"/>
  <c r="EHI10" i="10"/>
  <c r="EHH10" i="10"/>
  <c r="EHG10" i="10"/>
  <c r="EGS10" i="10"/>
  <c r="EGR10" i="10"/>
  <c r="EGU10" i="10" s="1"/>
  <c r="EGQ10" i="10"/>
  <c r="EGC10" i="10"/>
  <c r="EGB10" i="10"/>
  <c r="EGE10" i="10" s="1"/>
  <c r="EGA10" i="10"/>
  <c r="EFM10" i="10"/>
  <c r="EFL10" i="10"/>
  <c r="EFK10" i="10"/>
  <c r="EEW10" i="10"/>
  <c r="EEV10" i="10"/>
  <c r="EEU10" i="10"/>
  <c r="EEG10" i="10"/>
  <c r="EEF10" i="10"/>
  <c r="EEE10" i="10"/>
  <c r="EDQ10" i="10"/>
  <c r="EDP10" i="10"/>
  <c r="EDS10" i="10" s="1"/>
  <c r="EDO10" i="10"/>
  <c r="EDA10" i="10"/>
  <c r="ECZ10" i="10"/>
  <c r="ECY10" i="10"/>
  <c r="ECK10" i="10"/>
  <c r="ECJ10" i="10"/>
  <c r="ECI10" i="10"/>
  <c r="EBU10" i="10"/>
  <c r="EBT10" i="10"/>
  <c r="EBW10" i="10" s="1"/>
  <c r="EBS10" i="10"/>
  <c r="EBE10" i="10"/>
  <c r="EBD10" i="10"/>
  <c r="EBC10" i="10"/>
  <c r="EAO10" i="10"/>
  <c r="EAN10" i="10"/>
  <c r="EAM10" i="10"/>
  <c r="DZY10" i="10"/>
  <c r="DZX10" i="10"/>
  <c r="DZW10" i="10"/>
  <c r="DZI10" i="10"/>
  <c r="DZH10" i="10"/>
  <c r="DZK10" i="10" s="1"/>
  <c r="DZG10" i="10"/>
  <c r="DYS10" i="10"/>
  <c r="DYR10" i="10"/>
  <c r="DYQ10" i="10"/>
  <c r="DYC10" i="10"/>
  <c r="DYB10" i="10"/>
  <c r="DYA10" i="10"/>
  <c r="DXM10" i="10"/>
  <c r="DXL10" i="10"/>
  <c r="DXK10" i="10"/>
  <c r="DWW10" i="10"/>
  <c r="DWV10" i="10"/>
  <c r="DWY10" i="10" s="1"/>
  <c r="DWU10" i="10"/>
  <c r="DWG10" i="10"/>
  <c r="DWF10" i="10"/>
  <c r="DWI10" i="10" s="1"/>
  <c r="DWE10" i="10"/>
  <c r="DVQ10" i="10"/>
  <c r="DVP10" i="10"/>
  <c r="DVO10" i="10"/>
  <c r="DVA10" i="10"/>
  <c r="DUZ10" i="10"/>
  <c r="DVB10" i="10" s="1"/>
  <c r="DVD10" i="10" s="1"/>
  <c r="DUY10" i="10"/>
  <c r="DUM10" i="10"/>
  <c r="DUK10" i="10"/>
  <c r="DUL10" i="10" s="1"/>
  <c r="DUN10" i="10" s="1"/>
  <c r="DUJ10" i="10"/>
  <c r="DUI10" i="10"/>
  <c r="DTU10" i="10"/>
  <c r="DTT10" i="10"/>
  <c r="DTS10" i="10"/>
  <c r="DTE10" i="10"/>
  <c r="DTD10" i="10"/>
  <c r="DTC10" i="10"/>
  <c r="DSO10" i="10"/>
  <c r="DSN10" i="10"/>
  <c r="DSM10" i="10"/>
  <c r="DRY10" i="10"/>
  <c r="DRX10" i="10"/>
  <c r="DSA10" i="10" s="1"/>
  <c r="DRW10" i="10"/>
  <c r="DRI10" i="10"/>
  <c r="DRH10" i="10"/>
  <c r="DRK10" i="10" s="1"/>
  <c r="DRG10" i="10"/>
  <c r="DQS10" i="10"/>
  <c r="DQR10" i="10"/>
  <c r="DQQ10" i="10"/>
  <c r="DQC10" i="10"/>
  <c r="DQB10" i="10"/>
  <c r="DQA10" i="10"/>
  <c r="DPM10" i="10"/>
  <c r="DPL10" i="10"/>
  <c r="DPO10" i="10" s="1"/>
  <c r="DPK10" i="10"/>
  <c r="DOW10" i="10"/>
  <c r="DOV10" i="10"/>
  <c r="DOU10" i="10"/>
  <c r="DOG10" i="10"/>
  <c r="DOF10" i="10"/>
  <c r="DOE10" i="10"/>
  <c r="DNQ10" i="10"/>
  <c r="DNP10" i="10"/>
  <c r="DNO10" i="10"/>
  <c r="DNA10" i="10"/>
  <c r="DMZ10" i="10"/>
  <c r="DNC10" i="10" s="1"/>
  <c r="DMY10" i="10"/>
  <c r="DMK10" i="10"/>
  <c r="DMJ10" i="10"/>
  <c r="DMM10" i="10" s="1"/>
  <c r="DMI10" i="10"/>
  <c r="DLU10" i="10"/>
  <c r="DLT10" i="10"/>
  <c r="DLS10" i="10"/>
  <c r="DLE10" i="10"/>
  <c r="DLD10" i="10"/>
  <c r="DLC10" i="10"/>
  <c r="DKO10" i="10"/>
  <c r="DKN10" i="10"/>
  <c r="DKM10" i="10"/>
  <c r="DJY10" i="10"/>
  <c r="DJX10" i="10"/>
  <c r="DJW10" i="10"/>
  <c r="DJI10" i="10"/>
  <c r="DJH10" i="10"/>
  <c r="DJG10" i="10"/>
  <c r="DIS10" i="10"/>
  <c r="DIR10" i="10"/>
  <c r="DIQ10" i="10"/>
  <c r="DIC10" i="10"/>
  <c r="DIB10" i="10"/>
  <c r="DIE10" i="10" s="1"/>
  <c r="DIA10" i="10"/>
  <c r="DHM10" i="10"/>
  <c r="DHL10" i="10"/>
  <c r="DHK10" i="10"/>
  <c r="DGW10" i="10"/>
  <c r="DGV10" i="10"/>
  <c r="DGU10" i="10"/>
  <c r="DGG10" i="10"/>
  <c r="DGF10" i="10"/>
  <c r="DGE10" i="10"/>
  <c r="DFQ10" i="10"/>
  <c r="DFP10" i="10"/>
  <c r="DFS10" i="10" s="1"/>
  <c r="DFO10" i="10"/>
  <c r="DFA10" i="10"/>
  <c r="DEZ10" i="10"/>
  <c r="DEY10" i="10"/>
  <c r="DEK10" i="10"/>
  <c r="DEJ10" i="10"/>
  <c r="DEI10" i="10"/>
  <c r="DDU10" i="10"/>
  <c r="DDT10" i="10"/>
  <c r="DDS10" i="10"/>
  <c r="DDE10" i="10"/>
  <c r="DDD10" i="10"/>
  <c r="DDG10" i="10" s="1"/>
  <c r="DDC10" i="10"/>
  <c r="DCO10" i="10"/>
  <c r="DCN10" i="10"/>
  <c r="DCQ10" i="10" s="1"/>
  <c r="DCM10" i="10"/>
  <c r="DBY10" i="10"/>
  <c r="DBX10" i="10"/>
  <c r="DBW10" i="10"/>
  <c r="DBI10" i="10"/>
  <c r="DBH10" i="10"/>
  <c r="DBJ10" i="10" s="1"/>
  <c r="DBL10" i="10" s="1"/>
  <c r="DBG10" i="10"/>
  <c r="DAS10" i="10"/>
  <c r="DAR10" i="10"/>
  <c r="DAQ10" i="10"/>
  <c r="DAC10" i="10"/>
  <c r="DAB10" i="10"/>
  <c r="DAE10" i="10" s="1"/>
  <c r="DAA10" i="10"/>
  <c r="CZM10" i="10"/>
  <c r="CZL10" i="10"/>
  <c r="CZK10" i="10"/>
  <c r="CYW10" i="10"/>
  <c r="CYV10" i="10"/>
  <c r="CYU10" i="10"/>
  <c r="CYG10" i="10"/>
  <c r="CYF10" i="10"/>
  <c r="CYI10" i="10" s="1"/>
  <c r="CYE10" i="10"/>
  <c r="CXQ10" i="10"/>
  <c r="CXP10" i="10"/>
  <c r="CXO10" i="10"/>
  <c r="CXA10" i="10"/>
  <c r="CWZ10" i="10"/>
  <c r="CWY10" i="10"/>
  <c r="CWK10" i="10"/>
  <c r="CWJ10" i="10"/>
  <c r="CWI10" i="10"/>
  <c r="CVU10" i="10"/>
  <c r="CVT10" i="10"/>
  <c r="CVW10" i="10" s="1"/>
  <c r="CVS10" i="10"/>
  <c r="CVE10" i="10"/>
  <c r="CVD10" i="10"/>
  <c r="CVC10" i="10"/>
  <c r="CUO10" i="10"/>
  <c r="CUN10" i="10"/>
  <c r="CUM10" i="10"/>
  <c r="CTY10" i="10"/>
  <c r="CTX10" i="10"/>
  <c r="CTW10" i="10"/>
  <c r="CTI10" i="10"/>
  <c r="CTH10" i="10"/>
  <c r="CTK10" i="10" s="1"/>
  <c r="CTG10" i="10"/>
  <c r="CSS10" i="10"/>
  <c r="CSR10" i="10"/>
  <c r="CSU10" i="10" s="1"/>
  <c r="CSQ10" i="10"/>
  <c r="CSC10" i="10"/>
  <c r="CSB10" i="10"/>
  <c r="CSA10" i="10"/>
  <c r="CRM10" i="10"/>
  <c r="CRL10" i="10"/>
  <c r="CRK10" i="10"/>
  <c r="CQW10" i="10"/>
  <c r="CQV10" i="10"/>
  <c r="CQU10" i="10"/>
  <c r="CQG10" i="10"/>
  <c r="CQF10" i="10"/>
  <c r="CQI10" i="10" s="1"/>
  <c r="CQE10" i="10"/>
  <c r="CPQ10" i="10"/>
  <c r="CPP10" i="10"/>
  <c r="CPO10" i="10"/>
  <c r="CPA10" i="10"/>
  <c r="COZ10" i="10"/>
  <c r="COY10" i="10"/>
  <c r="COK10" i="10"/>
  <c r="COJ10" i="10"/>
  <c r="COM10" i="10" s="1"/>
  <c r="COI10" i="10"/>
  <c r="CNU10" i="10"/>
  <c r="CNT10" i="10"/>
  <c r="CNS10" i="10"/>
  <c r="CNE10" i="10"/>
  <c r="CND10" i="10"/>
  <c r="CNC10" i="10"/>
  <c r="CMO10" i="10"/>
  <c r="CMN10" i="10"/>
  <c r="CMM10" i="10"/>
  <c r="CLY10" i="10"/>
  <c r="CLX10" i="10"/>
  <c r="CMA10" i="10" s="1"/>
  <c r="CLW10" i="10"/>
  <c r="CLI10" i="10"/>
  <c r="CLH10" i="10"/>
  <c r="CLG10" i="10"/>
  <c r="CKS10" i="10"/>
  <c r="CKR10" i="10"/>
  <c r="CKQ10" i="10"/>
  <c r="CKC10" i="10"/>
  <c r="CKB10" i="10"/>
  <c r="CKA10" i="10"/>
  <c r="CJM10" i="10"/>
  <c r="CJL10" i="10"/>
  <c r="CJO10" i="10" s="1"/>
  <c r="CJK10" i="10"/>
  <c r="CIW10" i="10"/>
  <c r="CIV10" i="10"/>
  <c r="CIY10" i="10" s="1"/>
  <c r="CIU10" i="10"/>
  <c r="CIG10" i="10"/>
  <c r="CIF10" i="10"/>
  <c r="CIE10" i="10"/>
  <c r="CHQ10" i="10"/>
  <c r="CHP10" i="10"/>
  <c r="CHR10" i="10" s="1"/>
  <c r="CHT10" i="10" s="1"/>
  <c r="CHO10" i="10"/>
  <c r="CHC10" i="10"/>
  <c r="CHB10" i="10"/>
  <c r="CHD10" i="10" s="1"/>
  <c r="CHA10" i="10"/>
  <c r="CGZ10" i="10"/>
  <c r="CGY10" i="10"/>
  <c r="CGK10" i="10"/>
  <c r="CGJ10" i="10"/>
  <c r="CGM10" i="10" s="1"/>
  <c r="CGI10" i="10"/>
  <c r="CFU10" i="10"/>
  <c r="CFT10" i="10"/>
  <c r="CFS10" i="10"/>
  <c r="CFE10" i="10"/>
  <c r="CFD10" i="10"/>
  <c r="CFC10" i="10"/>
  <c r="CEO10" i="10"/>
  <c r="CEN10" i="10"/>
  <c r="CEQ10" i="10" s="1"/>
  <c r="CEM10" i="10"/>
  <c r="CDZ10" i="10"/>
  <c r="CEB10" i="10" s="1"/>
  <c r="CDY10" i="10"/>
  <c r="CDX10" i="10"/>
  <c r="CEA10" i="10" s="1"/>
  <c r="CDW10" i="10"/>
  <c r="CDI10" i="10"/>
  <c r="CDH10" i="10"/>
  <c r="CDG10" i="10"/>
  <c r="CCS10" i="10"/>
  <c r="CCR10" i="10"/>
  <c r="CCQ10" i="10"/>
  <c r="CCC10" i="10"/>
  <c r="CCB10" i="10"/>
  <c r="CCE10" i="10" s="1"/>
  <c r="CCA10" i="10"/>
  <c r="CBM10" i="10"/>
  <c r="CBL10" i="10"/>
  <c r="CBO10" i="10" s="1"/>
  <c r="CBK10" i="10"/>
  <c r="CAW10" i="10"/>
  <c r="CAV10" i="10"/>
  <c r="CAU10" i="10"/>
  <c r="CAG10" i="10"/>
  <c r="CAF10" i="10"/>
  <c r="CAE10" i="10"/>
  <c r="BZQ10" i="10"/>
  <c r="BZP10" i="10"/>
  <c r="BZS10" i="10" s="1"/>
  <c r="BZO10" i="10"/>
  <c r="BZA10" i="10"/>
  <c r="BYZ10" i="10"/>
  <c r="BZC10" i="10" s="1"/>
  <c r="BYY10" i="10"/>
  <c r="BYK10" i="10"/>
  <c r="BYJ10" i="10"/>
  <c r="BYM10" i="10" s="1"/>
  <c r="BYI10" i="10"/>
  <c r="BXU10" i="10"/>
  <c r="BXT10" i="10"/>
  <c r="BXS10" i="10"/>
  <c r="BXE10" i="10"/>
  <c r="BXD10" i="10"/>
  <c r="BXC10" i="10"/>
  <c r="BWO10" i="10"/>
  <c r="BWN10" i="10"/>
  <c r="BWQ10" i="10" s="1"/>
  <c r="BWM10" i="10"/>
  <c r="BVY10" i="10"/>
  <c r="BVX10" i="10"/>
  <c r="BVW10" i="10"/>
  <c r="BVI10" i="10"/>
  <c r="BVH10" i="10"/>
  <c r="BVG10" i="10"/>
  <c r="BUS10" i="10"/>
  <c r="BUR10" i="10"/>
  <c r="BUU10" i="10" s="1"/>
  <c r="BUQ10" i="10"/>
  <c r="BUC10" i="10"/>
  <c r="BUB10" i="10"/>
  <c r="BUE10" i="10" s="1"/>
  <c r="BUA10" i="10"/>
  <c r="BTM10" i="10"/>
  <c r="BTL10" i="10"/>
  <c r="BTN10" i="10" s="1"/>
  <c r="BTP10" i="10" s="1"/>
  <c r="BTK10" i="10"/>
  <c r="BSW10" i="10"/>
  <c r="BSV10" i="10"/>
  <c r="BSU10" i="10"/>
  <c r="BSG10" i="10"/>
  <c r="BSF10" i="10"/>
  <c r="BSI10" i="10" s="1"/>
  <c r="BSE10" i="10"/>
  <c r="BRQ10" i="10"/>
  <c r="BRP10" i="10"/>
  <c r="BRS10" i="10" s="1"/>
  <c r="BRO10" i="10"/>
  <c r="BRA10" i="10"/>
  <c r="BQZ10" i="10"/>
  <c r="BQY10" i="10"/>
  <c r="BQK10" i="10"/>
  <c r="BQJ10" i="10"/>
  <c r="BQM10" i="10" s="1"/>
  <c r="BQI10" i="10"/>
  <c r="BPU10" i="10"/>
  <c r="BPT10" i="10"/>
  <c r="BPW10" i="10" s="1"/>
  <c r="BPS10" i="10"/>
  <c r="BPE10" i="10"/>
  <c r="BPD10" i="10"/>
  <c r="BPG10" i="10" s="1"/>
  <c r="BPC10" i="10"/>
  <c r="BOO10" i="10"/>
  <c r="BON10" i="10"/>
  <c r="BOM10" i="10"/>
  <c r="BNY10" i="10"/>
  <c r="BNX10" i="10"/>
  <c r="BNW10" i="10"/>
  <c r="BNI10" i="10"/>
  <c r="BNH10" i="10"/>
  <c r="BNK10" i="10" s="1"/>
  <c r="BNG10" i="10"/>
  <c r="BMS10" i="10"/>
  <c r="BMR10" i="10"/>
  <c r="BMU10" i="10" s="1"/>
  <c r="BMQ10" i="10"/>
  <c r="BMC10" i="10"/>
  <c r="BMB10" i="10"/>
  <c r="BMD10" i="10" s="1"/>
  <c r="BMF10" i="10" s="1"/>
  <c r="BMA10" i="10"/>
  <c r="BLM10" i="10"/>
  <c r="BLL10" i="10"/>
  <c r="BLK10" i="10"/>
  <c r="BKW10" i="10"/>
  <c r="BKV10" i="10"/>
  <c r="BKY10" i="10" s="1"/>
  <c r="BKU10" i="10"/>
  <c r="BKG10" i="10"/>
  <c r="BKF10" i="10"/>
  <c r="BKI10" i="10" s="1"/>
  <c r="BKE10" i="10"/>
  <c r="BJQ10" i="10"/>
  <c r="BJP10" i="10"/>
  <c r="BJS10" i="10" s="1"/>
  <c r="BJO10" i="10"/>
  <c r="BJA10" i="10"/>
  <c r="BIZ10" i="10"/>
  <c r="BJC10" i="10" s="1"/>
  <c r="BIY10" i="10"/>
  <c r="BIK10" i="10"/>
  <c r="BIJ10" i="10"/>
  <c r="BIM10" i="10" s="1"/>
  <c r="BII10" i="10"/>
  <c r="BHU10" i="10"/>
  <c r="BHT10" i="10"/>
  <c r="BHW10" i="10" s="1"/>
  <c r="BHS10" i="10"/>
  <c r="BHE10" i="10"/>
  <c r="BHD10" i="10"/>
  <c r="BHC10" i="10"/>
  <c r="BGO10" i="10"/>
  <c r="BGN10" i="10"/>
  <c r="BGQ10" i="10" s="1"/>
  <c r="BGM10" i="10"/>
  <c r="BFY10" i="10"/>
  <c r="BFX10" i="10"/>
  <c r="BGA10" i="10" s="1"/>
  <c r="BFW10" i="10"/>
  <c r="BFI10" i="10"/>
  <c r="BFH10" i="10"/>
  <c r="BFK10" i="10" s="1"/>
  <c r="BFG10" i="10"/>
  <c r="BES10" i="10"/>
  <c r="BER10" i="10"/>
  <c r="BET10" i="10" s="1"/>
  <c r="BEV10" i="10" s="1"/>
  <c r="BEQ10" i="10"/>
  <c r="BEC10" i="10"/>
  <c r="BEB10" i="10"/>
  <c r="BEA10" i="10"/>
  <c r="BDM10" i="10"/>
  <c r="BDL10" i="10"/>
  <c r="BDO10" i="10" s="1"/>
  <c r="BDK10" i="10"/>
  <c r="BCW10" i="10"/>
  <c r="BCV10" i="10"/>
  <c r="BCY10" i="10" s="1"/>
  <c r="BCU10" i="10"/>
  <c r="BCG10" i="10"/>
  <c r="BCF10" i="10"/>
  <c r="BCI10" i="10" s="1"/>
  <c r="BCE10" i="10"/>
  <c r="BBQ10" i="10"/>
  <c r="BBP10" i="10"/>
  <c r="BBO10" i="10"/>
  <c r="BBA10" i="10"/>
  <c r="BAZ10" i="10"/>
  <c r="BBC10" i="10" s="1"/>
  <c r="BAY10" i="10"/>
  <c r="BAK10" i="10"/>
  <c r="BAJ10" i="10"/>
  <c r="BAM10" i="10" s="1"/>
  <c r="BAI10" i="10"/>
  <c r="AZU10" i="10"/>
  <c r="AZT10" i="10"/>
  <c r="AZW10" i="10" s="1"/>
  <c r="AZS10" i="10"/>
  <c r="AZE10" i="10"/>
  <c r="AZD10" i="10"/>
  <c r="AZG10" i="10" s="1"/>
  <c r="AZC10" i="10"/>
  <c r="AYO10" i="10"/>
  <c r="AYN10" i="10"/>
  <c r="AYQ10" i="10" s="1"/>
  <c r="AYM10" i="10"/>
  <c r="AXY10" i="10"/>
  <c r="AXX10" i="10"/>
  <c r="AYA10" i="10" s="1"/>
  <c r="AXW10" i="10"/>
  <c r="AXI10" i="10"/>
  <c r="AXH10" i="10"/>
  <c r="AXK10" i="10" s="1"/>
  <c r="AXG10" i="10"/>
  <c r="AWS10" i="10"/>
  <c r="AWR10" i="10"/>
  <c r="AWU10" i="10" s="1"/>
  <c r="AWQ10" i="10"/>
  <c r="AWC10" i="10"/>
  <c r="AWB10" i="10"/>
  <c r="AWE10" i="10" s="1"/>
  <c r="AWA10" i="10"/>
  <c r="AVM10" i="10"/>
  <c r="AVL10" i="10"/>
  <c r="AVO10" i="10" s="1"/>
  <c r="AVK10" i="10"/>
  <c r="AUW10" i="10"/>
  <c r="AUV10" i="10"/>
  <c r="AUX10" i="10" s="1"/>
  <c r="AUZ10" i="10" s="1"/>
  <c r="AUU10" i="10"/>
  <c r="AUG10" i="10"/>
  <c r="AUF10" i="10"/>
  <c r="AUE10" i="10"/>
  <c r="ATQ10" i="10"/>
  <c r="ATP10" i="10"/>
  <c r="ATS10" i="10" s="1"/>
  <c r="ATO10" i="10"/>
  <c r="ATA10" i="10"/>
  <c r="ASZ10" i="10"/>
  <c r="ATC10" i="10" s="1"/>
  <c r="ASY10" i="10"/>
  <c r="ASK10" i="10"/>
  <c r="ASJ10" i="10"/>
  <c r="ASM10" i="10" s="1"/>
  <c r="ASI10" i="10"/>
  <c r="ARU10" i="10"/>
  <c r="ART10" i="10"/>
  <c r="ARS10" i="10"/>
  <c r="ARE10" i="10"/>
  <c r="ARD10" i="10"/>
  <c r="ARG10" i="10" s="1"/>
  <c r="ARC10" i="10"/>
  <c r="AQO10" i="10"/>
  <c r="AQN10" i="10"/>
  <c r="AQQ10" i="10" s="1"/>
  <c r="AQM10" i="10"/>
  <c r="APY10" i="10"/>
  <c r="APX10" i="10"/>
  <c r="AQA10" i="10" s="1"/>
  <c r="APW10" i="10"/>
  <c r="API10" i="10"/>
  <c r="APH10" i="10"/>
  <c r="APK10" i="10" s="1"/>
  <c r="APG10" i="10"/>
  <c r="AOS10" i="10"/>
  <c r="AOR10" i="10"/>
  <c r="AOU10" i="10" s="1"/>
  <c r="AOQ10" i="10"/>
  <c r="AOC10" i="10"/>
  <c r="AOB10" i="10"/>
  <c r="AOA10" i="10"/>
  <c r="ANM10" i="10"/>
  <c r="ANL10" i="10"/>
  <c r="ANO10" i="10" s="1"/>
  <c r="ANK10" i="10"/>
  <c r="AMW10" i="10"/>
  <c r="AMV10" i="10"/>
  <c r="AMY10" i="10" s="1"/>
  <c r="AMU10" i="10"/>
  <c r="AMG10" i="10"/>
  <c r="AMF10" i="10"/>
  <c r="AMI10" i="10" s="1"/>
  <c r="AME10" i="10"/>
  <c r="ALQ10" i="10"/>
  <c r="ALP10" i="10"/>
  <c r="ALS10" i="10" s="1"/>
  <c r="ALO10" i="10"/>
  <c r="ALA10" i="10"/>
  <c r="AKZ10" i="10"/>
  <c r="ALC10" i="10" s="1"/>
  <c r="AKY10" i="10"/>
  <c r="AKK10" i="10"/>
  <c r="AKJ10" i="10"/>
  <c r="AKI10" i="10"/>
  <c r="AJU10" i="10"/>
  <c r="AJT10" i="10"/>
  <c r="AJW10" i="10" s="1"/>
  <c r="AJS10" i="10"/>
  <c r="AJE10" i="10"/>
  <c r="AJD10" i="10"/>
  <c r="AJG10" i="10" s="1"/>
  <c r="AJC10" i="10"/>
  <c r="AIO10" i="10"/>
  <c r="AIN10" i="10"/>
  <c r="AIM10" i="10"/>
  <c r="AHY10" i="10"/>
  <c r="AHX10" i="10"/>
  <c r="AHZ10" i="10" s="1"/>
  <c r="AIB10" i="10" s="1"/>
  <c r="AHW10" i="10"/>
  <c r="AHI10" i="10"/>
  <c r="AHH10" i="10"/>
  <c r="AHK10" i="10" s="1"/>
  <c r="AHG10" i="10"/>
  <c r="AGS10" i="10"/>
  <c r="AGR10" i="10"/>
  <c r="AGU10" i="10" s="1"/>
  <c r="AGQ10" i="10"/>
  <c r="AGC10" i="10"/>
  <c r="AGB10" i="10"/>
  <c r="AGE10" i="10" s="1"/>
  <c r="AGA10" i="10"/>
  <c r="AFM10" i="10"/>
  <c r="AFL10" i="10"/>
  <c r="AFO10" i="10" s="1"/>
  <c r="AFK10" i="10"/>
  <c r="AEW10" i="10"/>
  <c r="AEV10" i="10"/>
  <c r="AEY10" i="10" s="1"/>
  <c r="AEU10" i="10"/>
  <c r="AEG10" i="10"/>
  <c r="AEF10" i="10"/>
  <c r="AEI10" i="10" s="1"/>
  <c r="AEE10" i="10"/>
  <c r="ADQ10" i="10"/>
  <c r="ADP10" i="10"/>
  <c r="ADO10" i="10"/>
  <c r="ADA10" i="10"/>
  <c r="ACZ10" i="10"/>
  <c r="ADC10" i="10" s="1"/>
  <c r="ACY10" i="10"/>
  <c r="ACK10" i="10"/>
  <c r="ACJ10" i="10"/>
  <c r="ACM10" i="10" s="1"/>
  <c r="ACI10" i="10"/>
  <c r="ABU10" i="10"/>
  <c r="ABT10" i="10"/>
  <c r="ABW10" i="10" s="1"/>
  <c r="ABS10" i="10"/>
  <c r="ABE10" i="10"/>
  <c r="ABD10" i="10"/>
  <c r="ABC10" i="10"/>
  <c r="AAO10" i="10"/>
  <c r="AAN10" i="10"/>
  <c r="AAQ10" i="10" s="1"/>
  <c r="AAM10" i="10"/>
  <c r="ZY10" i="10"/>
  <c r="ZX10" i="10"/>
  <c r="ZW10" i="10"/>
  <c r="ZI10" i="10"/>
  <c r="ZH10" i="10"/>
  <c r="ZK10" i="10" s="1"/>
  <c r="ZG10" i="10"/>
  <c r="YS10" i="10"/>
  <c r="YR10" i="10"/>
  <c r="YU10" i="10" s="1"/>
  <c r="YQ10" i="10"/>
  <c r="YC10" i="10"/>
  <c r="YB10" i="10"/>
  <c r="YE10" i="10" s="1"/>
  <c r="YA10" i="10"/>
  <c r="XM10" i="10"/>
  <c r="XL10" i="10"/>
  <c r="XK10" i="10"/>
  <c r="WW10" i="10"/>
  <c r="WV10" i="10"/>
  <c r="WY10" i="10" s="1"/>
  <c r="WU10" i="10"/>
  <c r="WG10" i="10"/>
  <c r="WF10" i="10"/>
  <c r="WI10" i="10" s="1"/>
  <c r="WE10" i="10"/>
  <c r="VQ10" i="10"/>
  <c r="VP10" i="10"/>
  <c r="VS10" i="10" s="1"/>
  <c r="VO10" i="10"/>
  <c r="VA10" i="10"/>
  <c r="UZ10" i="10"/>
  <c r="VC10" i="10" s="1"/>
  <c r="UY10" i="10"/>
  <c r="UK10" i="10"/>
  <c r="UJ10" i="10"/>
  <c r="UM10" i="10" s="1"/>
  <c r="UI10" i="10"/>
  <c r="TU10" i="10"/>
  <c r="TT10" i="10"/>
  <c r="TW10" i="10" s="1"/>
  <c r="TS10" i="10"/>
  <c r="TE10" i="10"/>
  <c r="TD10" i="10"/>
  <c r="TG10" i="10" s="1"/>
  <c r="TC10" i="10"/>
  <c r="SO10" i="10"/>
  <c r="SN10" i="10"/>
  <c r="SQ10" i="10" s="1"/>
  <c r="SM10" i="10"/>
  <c r="RY10" i="10"/>
  <c r="RX10" i="10"/>
  <c r="SA10" i="10" s="1"/>
  <c r="RW10" i="10"/>
  <c r="RI10" i="10"/>
  <c r="RH10" i="10"/>
  <c r="RG10" i="10"/>
  <c r="QS10" i="10"/>
  <c r="QR10" i="10"/>
  <c r="QU10" i="10" s="1"/>
  <c r="QQ10" i="10"/>
  <c r="QC10" i="10"/>
  <c r="QB10" i="10"/>
  <c r="QA10" i="10"/>
  <c r="PM10" i="10"/>
  <c r="PL10" i="10"/>
  <c r="PO10" i="10" s="1"/>
  <c r="PK10" i="10"/>
  <c r="OW10" i="10"/>
  <c r="OV10" i="10"/>
  <c r="OY10" i="10" s="1"/>
  <c r="OU10" i="10"/>
  <c r="OG10" i="10"/>
  <c r="OF10" i="10"/>
  <c r="OI10" i="10" s="1"/>
  <c r="OE10" i="10"/>
  <c r="NQ10" i="10"/>
  <c r="NP10" i="10"/>
  <c r="NR10" i="10" s="1"/>
  <c r="NT10" i="10" s="1"/>
  <c r="NO10" i="10"/>
  <c r="NA10" i="10"/>
  <c r="MZ10" i="10"/>
  <c r="NC10" i="10" s="1"/>
  <c r="MY10" i="10"/>
  <c r="MK10" i="10"/>
  <c r="MJ10" i="10"/>
  <c r="MM10" i="10" s="1"/>
  <c r="MI10" i="10"/>
  <c r="LU10" i="10"/>
  <c r="LT10" i="10"/>
  <c r="LW10" i="10" s="1"/>
  <c r="LS10" i="10"/>
  <c r="LE10" i="10"/>
  <c r="LD10" i="10"/>
  <c r="LG10" i="10" s="1"/>
  <c r="LC10" i="10"/>
  <c r="KO10" i="10"/>
  <c r="KN10" i="10"/>
  <c r="KQ10" i="10" s="1"/>
  <c r="KM10" i="10"/>
  <c r="JY10" i="10"/>
  <c r="JX10" i="10"/>
  <c r="JW10" i="10"/>
  <c r="JI10" i="10"/>
  <c r="JH10" i="10"/>
  <c r="JK10" i="10" s="1"/>
  <c r="JG10" i="10"/>
  <c r="IS10" i="10"/>
  <c r="IR10" i="10"/>
  <c r="IU10" i="10" s="1"/>
  <c r="IQ10" i="10"/>
  <c r="IC10" i="10"/>
  <c r="IB10" i="10"/>
  <c r="IE10" i="10" s="1"/>
  <c r="IA10" i="10"/>
  <c r="HM10" i="10"/>
  <c r="HL10" i="10"/>
  <c r="HO10" i="10" s="1"/>
  <c r="HK10" i="10"/>
  <c r="GW10" i="10"/>
  <c r="GV10" i="10"/>
  <c r="GY10" i="10" s="1"/>
  <c r="GU10" i="10"/>
  <c r="GG10" i="10"/>
  <c r="GF10" i="10"/>
  <c r="GE10" i="10"/>
  <c r="FQ10" i="10"/>
  <c r="FP10" i="10"/>
  <c r="FS10" i="10" s="1"/>
  <c r="FO10" i="10"/>
  <c r="FA10" i="10"/>
  <c r="EZ10" i="10"/>
  <c r="FC10" i="10" s="1"/>
  <c r="EY10" i="10"/>
  <c r="EK10" i="10"/>
  <c r="EJ10" i="10"/>
  <c r="EM10" i="10" s="1"/>
  <c r="EI10" i="10"/>
  <c r="DU10" i="10"/>
  <c r="DT10" i="10"/>
  <c r="DW10" i="10" s="1"/>
  <c r="DS10" i="10"/>
  <c r="DE10" i="10"/>
  <c r="DD10" i="10"/>
  <c r="DG10" i="10" s="1"/>
  <c r="DC10" i="10"/>
  <c r="CO10" i="10"/>
  <c r="CN10" i="10"/>
  <c r="CQ10" i="10" s="1"/>
  <c r="CM10" i="10"/>
  <c r="BY10" i="10"/>
  <c r="BX10" i="10"/>
  <c r="CA10" i="10" s="1"/>
  <c r="BW10" i="10"/>
  <c r="BI10" i="10"/>
  <c r="BH10" i="10"/>
  <c r="BG10" i="10"/>
  <c r="F18" i="11" l="1"/>
  <c r="FKX11" i="10"/>
  <c r="FKZ11" i="10" s="1"/>
  <c r="DNB10" i="10"/>
  <c r="DND10" i="10" s="1"/>
  <c r="DNB11" i="10"/>
  <c r="DND11" i="10" s="1"/>
  <c r="QZF11" i="10"/>
  <c r="QZH11" i="10" s="1"/>
  <c r="TEL11" i="10"/>
  <c r="TEN11" i="10" s="1"/>
  <c r="UXZ11" i="10"/>
  <c r="UYB11" i="10" s="1"/>
  <c r="XBZ11" i="10"/>
  <c r="XCB11" i="10" s="1"/>
  <c r="FIL10" i="10"/>
  <c r="FIN10" i="10" s="1"/>
  <c r="JZB10" i="10"/>
  <c r="JZD10" i="10" s="1"/>
  <c r="KDZ10" i="10"/>
  <c r="KEB10" i="10" s="1"/>
  <c r="KIX10" i="10"/>
  <c r="KIZ10" i="10" s="1"/>
  <c r="NXV10" i="10"/>
  <c r="NXX10" i="10" s="1"/>
  <c r="PSP10" i="10"/>
  <c r="PSR10" i="10" s="1"/>
  <c r="SOL10" i="10"/>
  <c r="SON10" i="10" s="1"/>
  <c r="VJR10" i="10"/>
  <c r="VJT10" i="10" s="1"/>
  <c r="AAP11" i="10"/>
  <c r="AAR11" i="10" s="1"/>
  <c r="AKL11" i="10"/>
  <c r="AKN11" i="10" s="1"/>
  <c r="BYL11" i="10"/>
  <c r="BYN11" i="10" s="1"/>
  <c r="ILR11" i="10"/>
  <c r="ILT11" i="10" s="1"/>
  <c r="IMX11" i="10"/>
  <c r="IMZ11" i="10" s="1"/>
  <c r="PPO11" i="10"/>
  <c r="HIT12" i="10"/>
  <c r="HIV12" i="10" s="1"/>
  <c r="SNF12" i="10"/>
  <c r="SNH12" i="10" s="1"/>
  <c r="BXF13" i="10"/>
  <c r="BXH13" i="10" s="1"/>
  <c r="MDR13" i="10"/>
  <c r="MDT13" i="10" s="1"/>
  <c r="RPV13" i="10"/>
  <c r="RPX13" i="10" s="1"/>
  <c r="CIH11" i="10"/>
  <c r="CIJ11" i="10" s="1"/>
  <c r="GPB11" i="10"/>
  <c r="GPD11" i="10" s="1"/>
  <c r="AOT13" i="10"/>
  <c r="AOV13" i="10" s="1"/>
  <c r="KHB13" i="10"/>
  <c r="KHD13" i="10" s="1"/>
  <c r="QJF11" i="10"/>
  <c r="QJH11" i="10" s="1"/>
  <c r="AVN12" i="10"/>
  <c r="AVP12" i="10" s="1"/>
  <c r="GSD12" i="10"/>
  <c r="GSF12" i="10" s="1"/>
  <c r="OIX12" i="10"/>
  <c r="OIZ12" i="10" s="1"/>
  <c r="PWH12" i="10"/>
  <c r="PWJ12" i="10" s="1"/>
  <c r="GDZ13" i="10"/>
  <c r="GEB13" i="10" s="1"/>
  <c r="JXV13" i="10"/>
  <c r="JXX13" i="10" s="1"/>
  <c r="NZB13" i="10"/>
  <c r="NZD13" i="10" s="1"/>
  <c r="PJZ13" i="10"/>
  <c r="PKB13" i="10" s="1"/>
  <c r="VB10" i="10"/>
  <c r="VD10" i="10" s="1"/>
  <c r="QHJ12" i="10"/>
  <c r="QHL12" i="10" s="1"/>
  <c r="QWT12" i="10"/>
  <c r="QWV12" i="10" s="1"/>
  <c r="WOL12" i="10"/>
  <c r="WON12" i="10" s="1"/>
  <c r="CRN13" i="10"/>
  <c r="CRP13" i="10" s="1"/>
  <c r="FJR13" i="10"/>
  <c r="FJT13" i="10" s="1"/>
  <c r="FSX13" i="10"/>
  <c r="FSZ13" i="10" s="1"/>
  <c r="IYQ13" i="10"/>
  <c r="JMU13" i="10"/>
  <c r="JUT13" i="10"/>
  <c r="JUV13" i="10" s="1"/>
  <c r="LOX13" i="10"/>
  <c r="LOZ13" i="10" s="1"/>
  <c r="NKX13" i="10"/>
  <c r="NKZ13" i="10" s="1"/>
  <c r="PBZ13" i="10"/>
  <c r="PCB13" i="10" s="1"/>
  <c r="GST10" i="10"/>
  <c r="GSV10" i="10" s="1"/>
  <c r="MPK10" i="10"/>
  <c r="UPZ10" i="10"/>
  <c r="UQB10" i="10" s="1"/>
  <c r="WVW10" i="10"/>
  <c r="MXZ12" i="10"/>
  <c r="MYB12" i="10" s="1"/>
  <c r="AWD11" i="10"/>
  <c r="AWF11" i="10" s="1"/>
  <c r="BEE11" i="10"/>
  <c r="HHN10" i="10"/>
  <c r="HHP10" i="10" s="1"/>
  <c r="HRJ10" i="10"/>
  <c r="HRL10" i="10" s="1"/>
  <c r="TIE10" i="10"/>
  <c r="UTB11" i="10"/>
  <c r="UTD11" i="10" s="1"/>
  <c r="VED11" i="10"/>
  <c r="VEF11" i="10" s="1"/>
  <c r="WYX11" i="10"/>
  <c r="WYZ11" i="10" s="1"/>
  <c r="NR12" i="10"/>
  <c r="NT12" i="10" s="1"/>
  <c r="GXB12" i="10"/>
  <c r="GXD12" i="10" s="1"/>
  <c r="FET10" i="10"/>
  <c r="FEV10" i="10" s="1"/>
  <c r="FHV10" i="10"/>
  <c r="FHX10" i="10" s="1"/>
  <c r="GYH10" i="10"/>
  <c r="GYJ10" i="10" s="1"/>
  <c r="JTN10" i="10"/>
  <c r="JTP10" i="10" s="1"/>
  <c r="RCY10" i="10"/>
  <c r="SMA10" i="10"/>
  <c r="UBV10" i="10"/>
  <c r="UBX10" i="10" s="1"/>
  <c r="ZZ11" i="10"/>
  <c r="AAB11" i="10" s="1"/>
  <c r="CKT11" i="10"/>
  <c r="CKV11" i="10" s="1"/>
  <c r="EBV11" i="10"/>
  <c r="EBX11" i="10" s="1"/>
  <c r="EGT11" i="10"/>
  <c r="EGV11" i="10" s="1"/>
  <c r="ETR11" i="10"/>
  <c r="ETT11" i="10" s="1"/>
  <c r="KRN11" i="10"/>
  <c r="KRP11" i="10" s="1"/>
  <c r="LKQ11" i="10"/>
  <c r="LPN11" i="10"/>
  <c r="LPP11" i="10" s="1"/>
  <c r="NKI11" i="10"/>
  <c r="TGH11" i="10"/>
  <c r="TGJ11" i="10" s="1"/>
  <c r="UGD11" i="10"/>
  <c r="UGF11" i="10" s="1"/>
  <c r="VZB11" i="10"/>
  <c r="VZD11" i="10" s="1"/>
  <c r="WRN11" i="10"/>
  <c r="WRP11" i="10" s="1"/>
  <c r="AHJ12" i="10"/>
  <c r="AHL12" i="10" s="1"/>
  <c r="CPB12" i="10"/>
  <c r="CPD12" i="10" s="1"/>
  <c r="HRJ12" i="10"/>
  <c r="HRL12" i="10" s="1"/>
  <c r="LKP12" i="10"/>
  <c r="LKR12" i="10" s="1"/>
  <c r="PHN12" i="10"/>
  <c r="PHP12" i="10" s="1"/>
  <c r="PQT12" i="10"/>
  <c r="PQV12" i="10" s="1"/>
  <c r="QPZ12" i="10"/>
  <c r="QQB12" i="10" s="1"/>
  <c r="TGX12" i="10"/>
  <c r="TGZ12" i="10" s="1"/>
  <c r="AMH13" i="10"/>
  <c r="AMJ13" i="10" s="1"/>
  <c r="BZB13" i="10"/>
  <c r="BZD13" i="10" s="1"/>
  <c r="NJR13" i="10"/>
  <c r="NJT13" i="10" s="1"/>
  <c r="NPV13" i="10"/>
  <c r="NPX13" i="10" s="1"/>
  <c r="PAT13" i="10"/>
  <c r="PAV13" i="10" s="1"/>
  <c r="QTB13" i="10"/>
  <c r="QTD13" i="10" s="1"/>
  <c r="TID13" i="10"/>
  <c r="TIF13" i="10" s="1"/>
  <c r="URF13" i="10"/>
  <c r="URH13" i="10" s="1"/>
  <c r="DRJ10" i="10"/>
  <c r="DRL10" i="10" s="1"/>
  <c r="RED10" i="10"/>
  <c r="REF10" i="10" s="1"/>
  <c r="GYY11" i="10"/>
  <c r="WQH11" i="10"/>
  <c r="WQJ11" i="10" s="1"/>
  <c r="KP12" i="10"/>
  <c r="KR12" i="10" s="1"/>
  <c r="IT10" i="10"/>
  <c r="IV10" i="10" s="1"/>
  <c r="NXF10" i="10"/>
  <c r="NXH10" i="10" s="1"/>
  <c r="OKD10" i="10"/>
  <c r="OKF10" i="10" s="1"/>
  <c r="DBJ11" i="10"/>
  <c r="DBL11" i="10" s="1"/>
  <c r="DKQ11" i="10"/>
  <c r="EPJ11" i="10"/>
  <c r="EPL11" i="10" s="1"/>
  <c r="OIY11" i="10"/>
  <c r="OMP12" i="10"/>
  <c r="OMR12" i="10" s="1"/>
  <c r="HXN13" i="10"/>
  <c r="HXP13" i="10" s="1"/>
  <c r="VJB13" i="10"/>
  <c r="VJD13" i="10" s="1"/>
  <c r="LJJ10" i="10"/>
  <c r="LJL10" i="10" s="1"/>
  <c r="UXJ10" i="10"/>
  <c r="UXL10" i="10" s="1"/>
  <c r="DDF10" i="10"/>
  <c r="DDH10" i="10" s="1"/>
  <c r="VMD10" i="10"/>
  <c r="VMF10" i="10" s="1"/>
  <c r="EJV11" i="10"/>
  <c r="EJX11" i="10" s="1"/>
  <c r="QJG11" i="10"/>
  <c r="VUD11" i="10"/>
  <c r="VUF11" i="10" s="1"/>
  <c r="AVO12" i="10"/>
  <c r="CFF12" i="10"/>
  <c r="CFH12" i="10" s="1"/>
  <c r="HJZ10" i="10"/>
  <c r="HKB10" i="10" s="1"/>
  <c r="ILR10" i="10"/>
  <c r="ILT10" i="10" s="1"/>
  <c r="IQP10" i="10"/>
  <c r="IQR10" i="10" s="1"/>
  <c r="JFJ10" i="10"/>
  <c r="JFL10" i="10" s="1"/>
  <c r="JPF10" i="10"/>
  <c r="JPH10" i="10" s="1"/>
  <c r="LIT10" i="10"/>
  <c r="LIV10" i="10" s="1"/>
  <c r="PVR10" i="10"/>
  <c r="PVT10" i="10" s="1"/>
  <c r="UBW10" i="10"/>
  <c r="UVN10" i="10"/>
  <c r="UVP10" i="10" s="1"/>
  <c r="VTN10" i="10"/>
  <c r="VTP10" i="10" s="1"/>
  <c r="HQD11" i="10"/>
  <c r="HQF11" i="10" s="1"/>
  <c r="JUT11" i="10"/>
  <c r="JUV11" i="10" s="1"/>
  <c r="AOD12" i="10"/>
  <c r="AOF12" i="10" s="1"/>
  <c r="ATB12" i="10"/>
  <c r="ATD12" i="10" s="1"/>
  <c r="PBJ12" i="10"/>
  <c r="PBL12" i="10" s="1"/>
  <c r="VHF12" i="10"/>
  <c r="VHH12" i="10" s="1"/>
  <c r="WHB12" i="10"/>
  <c r="WHD12" i="10" s="1"/>
  <c r="BJB13" i="10"/>
  <c r="BJD13" i="10" s="1"/>
  <c r="BVJ13" i="10"/>
  <c r="BVL13" i="10" s="1"/>
  <c r="DFR13" i="10"/>
  <c r="DFT13" i="10" s="1"/>
  <c r="EEX13" i="10"/>
  <c r="EEZ13" i="10" s="1"/>
  <c r="JBB13" i="10"/>
  <c r="JBD13" i="10" s="1"/>
  <c r="JXF13" i="10"/>
  <c r="JXH13" i="10" s="1"/>
  <c r="KBN13" i="10"/>
  <c r="KBP13" i="10" s="1"/>
  <c r="LTV13" i="10"/>
  <c r="LTX13" i="10" s="1"/>
  <c r="RHF13" i="10"/>
  <c r="RHH13" i="10" s="1"/>
  <c r="VCX13" i="10"/>
  <c r="VCZ13" i="10" s="1"/>
  <c r="CXS10" i="10"/>
  <c r="CXR10" i="10"/>
  <c r="CXT10" i="10" s="1"/>
  <c r="HAD10" i="10"/>
  <c r="HAF10" i="10" s="1"/>
  <c r="HAE10" i="10"/>
  <c r="JYL10" i="10"/>
  <c r="JYN10" i="10" s="1"/>
  <c r="JYM10" i="10"/>
  <c r="LWH10" i="10"/>
  <c r="LWJ10" i="10" s="1"/>
  <c r="PZZ10" i="10"/>
  <c r="QAB10" i="10" s="1"/>
  <c r="QAA10" i="10"/>
  <c r="RPW10" i="10"/>
  <c r="RPV10" i="10"/>
  <c r="RPX10" i="10" s="1"/>
  <c r="DAU10" i="10"/>
  <c r="DAT10" i="10"/>
  <c r="DAV10" i="10" s="1"/>
  <c r="JET10" i="10"/>
  <c r="JEV10" i="10" s="1"/>
  <c r="QYP10" i="10"/>
  <c r="QYR10" i="10" s="1"/>
  <c r="QYQ10" i="10"/>
  <c r="SJO10" i="10"/>
  <c r="SJN10" i="10"/>
  <c r="SJP10" i="10" s="1"/>
  <c r="WHR10" i="10"/>
  <c r="WHT10" i="10" s="1"/>
  <c r="CTZ11" i="10"/>
  <c r="CUB11" i="10" s="1"/>
  <c r="ULS10" i="10"/>
  <c r="ULR10" i="10"/>
  <c r="ULT10" i="10" s="1"/>
  <c r="WJO10" i="10"/>
  <c r="WJN10" i="10"/>
  <c r="WJP10" i="10" s="1"/>
  <c r="BPV10" i="10"/>
  <c r="BPX10" i="10" s="1"/>
  <c r="BBR11" i="10"/>
  <c r="BBT11" i="10" s="1"/>
  <c r="IXJ10" i="10"/>
  <c r="IXL10" i="10" s="1"/>
  <c r="IXK10" i="10"/>
  <c r="OCT10" i="10"/>
  <c r="OCV10" i="10" s="1"/>
  <c r="QHJ10" i="10"/>
  <c r="QHL10" i="10" s="1"/>
  <c r="VRR10" i="10"/>
  <c r="VRT10" i="10" s="1"/>
  <c r="ATR11" i="10"/>
  <c r="ATT11" i="10" s="1"/>
  <c r="JEU10" i="10"/>
  <c r="AEX10" i="10"/>
  <c r="AEZ10" i="10" s="1"/>
  <c r="GQH10" i="10"/>
  <c r="GQJ10" i="10" s="1"/>
  <c r="ELB10" i="10"/>
  <c r="ELD10" i="10" s="1"/>
  <c r="EOD10" i="10"/>
  <c r="EOF10" i="10" s="1"/>
  <c r="INN10" i="10"/>
  <c r="INP10" i="10" s="1"/>
  <c r="MRF10" i="10"/>
  <c r="MRH10" i="10" s="1"/>
  <c r="NLN10" i="10"/>
  <c r="NLP10" i="10" s="1"/>
  <c r="GLJ10" i="10"/>
  <c r="GLL10" i="10" s="1"/>
  <c r="BJ10" i="10"/>
  <c r="BL10" i="10" s="1"/>
  <c r="NS10" i="10"/>
  <c r="XN10" i="10"/>
  <c r="XP10" i="10" s="1"/>
  <c r="XO10" i="10"/>
  <c r="IKL10" i="10"/>
  <c r="IKN10" i="10" s="1"/>
  <c r="LRJ10" i="10"/>
  <c r="LRL10" i="10" s="1"/>
  <c r="MMX10" i="10"/>
  <c r="MMZ10" i="10" s="1"/>
  <c r="OWL10" i="10"/>
  <c r="OWN10" i="10" s="1"/>
  <c r="OWM10" i="10"/>
  <c r="PKP10" i="10"/>
  <c r="PKR10" i="10" s="1"/>
  <c r="FKH10" i="10"/>
  <c r="FKJ10" i="10" s="1"/>
  <c r="FPF10" i="10"/>
  <c r="FPH10" i="10" s="1"/>
  <c r="BJB11" i="10"/>
  <c r="BJD11" i="10" s="1"/>
  <c r="EWD11" i="10"/>
  <c r="EWF11" i="10" s="1"/>
  <c r="FIL11" i="10"/>
  <c r="FIN11" i="10" s="1"/>
  <c r="IVN11" i="10"/>
  <c r="IVP11" i="10" s="1"/>
  <c r="JXF11" i="10"/>
  <c r="JXH11" i="10" s="1"/>
  <c r="KWL11" i="10"/>
  <c r="KWN11" i="10" s="1"/>
  <c r="BUD10" i="10"/>
  <c r="BUF10" i="10" s="1"/>
  <c r="CAX10" i="10"/>
  <c r="CAZ10" i="10" s="1"/>
  <c r="GJN10" i="10"/>
  <c r="GJP10" i="10" s="1"/>
  <c r="HCP10" i="10"/>
  <c r="HCR10" i="10" s="1"/>
  <c r="KXR10" i="10"/>
  <c r="KXT10" i="10" s="1"/>
  <c r="LCP10" i="10"/>
  <c r="LCR10" i="10" s="1"/>
  <c r="LHN10" i="10"/>
  <c r="LHP10" i="10" s="1"/>
  <c r="MAP10" i="10"/>
  <c r="MAR10" i="10" s="1"/>
  <c r="SEP10" i="10"/>
  <c r="SER10" i="10" s="1"/>
  <c r="VFJ10" i="10"/>
  <c r="VFL10" i="10" s="1"/>
  <c r="WAX10" i="10"/>
  <c r="WAZ10" i="10" s="1"/>
  <c r="KP11" i="10"/>
  <c r="KR11" i="10" s="1"/>
  <c r="SP11" i="10"/>
  <c r="SR11" i="10" s="1"/>
  <c r="ALR11" i="10"/>
  <c r="ALT11" i="10" s="1"/>
  <c r="BFZ11" i="10"/>
  <c r="BGB11" i="10" s="1"/>
  <c r="ESL11" i="10"/>
  <c r="ESN11" i="10" s="1"/>
  <c r="GRN11" i="10"/>
  <c r="GRP11" i="10" s="1"/>
  <c r="GXR11" i="10"/>
  <c r="GXT11" i="10" s="1"/>
  <c r="HAD11" i="10"/>
  <c r="HAF11" i="10" s="1"/>
  <c r="JWP11" i="10"/>
  <c r="JWR11" i="10" s="1"/>
  <c r="MLR11" i="10"/>
  <c r="MLT11" i="10" s="1"/>
  <c r="NME11" i="10"/>
  <c r="NMD11" i="10"/>
  <c r="NMF11" i="10" s="1"/>
  <c r="NSH11" i="10"/>
  <c r="NSJ11" i="10" s="1"/>
  <c r="GBN12" i="10"/>
  <c r="GBP12" i="10" s="1"/>
  <c r="GBO12" i="10"/>
  <c r="JBR12" i="10"/>
  <c r="JBT12" i="10" s="1"/>
  <c r="JBS12" i="10"/>
  <c r="MHK12" i="10"/>
  <c r="MHJ12" i="10"/>
  <c r="MHL12" i="10" s="1"/>
  <c r="PJZ12" i="10"/>
  <c r="PKB12" i="10" s="1"/>
  <c r="QQA12" i="10"/>
  <c r="RTO12" i="10"/>
  <c r="RTN12" i="10"/>
  <c r="RTP12" i="10" s="1"/>
  <c r="UAQ12" i="10"/>
  <c r="UAP12" i="10"/>
  <c r="UAR12" i="10" s="1"/>
  <c r="UZF12" i="10"/>
  <c r="UZH12" i="10" s="1"/>
  <c r="WI12" i="10"/>
  <c r="WH12" i="10"/>
  <c r="WJ12" i="10" s="1"/>
  <c r="FYM12" i="10"/>
  <c r="FYL12" i="10"/>
  <c r="FYN12" i="10" s="1"/>
  <c r="IWT11" i="10"/>
  <c r="IWV11" i="10" s="1"/>
  <c r="MHJ11" i="10"/>
  <c r="MHL11" i="10" s="1"/>
  <c r="ML12" i="10"/>
  <c r="MN12" i="10" s="1"/>
  <c r="DRZ12" i="10"/>
  <c r="DSB12" i="10" s="1"/>
  <c r="HOX12" i="10"/>
  <c r="HOZ12" i="10" s="1"/>
  <c r="KWL12" i="10"/>
  <c r="KWN12" i="10" s="1"/>
  <c r="PYE12" i="10"/>
  <c r="PYD12" i="10"/>
  <c r="PYF12" i="10" s="1"/>
  <c r="SIH12" i="10"/>
  <c r="SIJ12" i="10" s="1"/>
  <c r="VJC12" i="10"/>
  <c r="VJB12" i="10"/>
  <c r="VJD12" i="10" s="1"/>
  <c r="EJG13" i="10"/>
  <c r="EJF13" i="10"/>
  <c r="EJH13" i="10" s="1"/>
  <c r="KXR11" i="10"/>
  <c r="KXT11" i="10" s="1"/>
  <c r="KYX11" i="10"/>
  <c r="KYZ11" i="10" s="1"/>
  <c r="LWH11" i="10"/>
  <c r="LWJ11" i="10" s="1"/>
  <c r="SBN11" i="10"/>
  <c r="SBP11" i="10" s="1"/>
  <c r="UDR11" i="10"/>
  <c r="UDT11" i="10" s="1"/>
  <c r="UVN11" i="10"/>
  <c r="UVP11" i="10" s="1"/>
  <c r="FUD12" i="10"/>
  <c r="FUF12" i="10" s="1"/>
  <c r="FUE12" i="10"/>
  <c r="GSE12" i="10"/>
  <c r="LLV12" i="10"/>
  <c r="LLX12" i="10" s="1"/>
  <c r="LLW12" i="10"/>
  <c r="OHS12" i="10"/>
  <c r="OHR12" i="10"/>
  <c r="OHT12" i="10" s="1"/>
  <c r="OKT12" i="10"/>
  <c r="OKV12" i="10" s="1"/>
  <c r="ONV12" i="10"/>
  <c r="ONX12" i="10" s="1"/>
  <c r="PCP12" i="10"/>
  <c r="PCR12" i="10" s="1"/>
  <c r="PCQ12" i="10"/>
  <c r="SLJ12" i="10"/>
  <c r="SLL12" i="10" s="1"/>
  <c r="UBF12" i="10"/>
  <c r="UBH12" i="10" s="1"/>
  <c r="VED12" i="10"/>
  <c r="VEF12" i="10" s="1"/>
  <c r="PCP11" i="10"/>
  <c r="PCR11" i="10" s="1"/>
  <c r="PKP11" i="10"/>
  <c r="PKR11" i="10" s="1"/>
  <c r="PLV11" i="10"/>
  <c r="PLX11" i="10" s="1"/>
  <c r="PNB11" i="10"/>
  <c r="PND11" i="10" s="1"/>
  <c r="PRJ11" i="10"/>
  <c r="PRL11" i="10" s="1"/>
  <c r="RKH11" i="10"/>
  <c r="RKJ11" i="10" s="1"/>
  <c r="UNN11" i="10"/>
  <c r="UNP11" i="10" s="1"/>
  <c r="UXK11" i="10"/>
  <c r="UXJ11" i="10"/>
  <c r="UXL11" i="10" s="1"/>
  <c r="DQT12" i="10"/>
  <c r="DQV12" i="10" s="1"/>
  <c r="NUD12" i="10"/>
  <c r="NUF12" i="10" s="1"/>
  <c r="SWM12" i="10"/>
  <c r="SWL12" i="10"/>
  <c r="SWN12" i="10" s="1"/>
  <c r="UWU12" i="10"/>
  <c r="UWT12" i="10"/>
  <c r="UWV12" i="10" s="1"/>
  <c r="VUT10" i="10"/>
  <c r="VUV10" i="10" s="1"/>
  <c r="PGH10" i="10"/>
  <c r="PGJ10" i="10" s="1"/>
  <c r="AOT10" i="10"/>
  <c r="AOV10" i="10" s="1"/>
  <c r="AYP10" i="10"/>
  <c r="AYR10" i="10" s="1"/>
  <c r="DWX10" i="10"/>
  <c r="DWZ10" i="10" s="1"/>
  <c r="EBV10" i="10"/>
  <c r="EBX10" i="10" s="1"/>
  <c r="GDZ10" i="10"/>
  <c r="GEB10" i="10" s="1"/>
  <c r="GIX10" i="10"/>
  <c r="GIZ10" i="10" s="1"/>
  <c r="IGD10" i="10"/>
  <c r="IGF10" i="10" s="1"/>
  <c r="LOX10" i="10"/>
  <c r="LOZ10" i="10" s="1"/>
  <c r="LVB10" i="10"/>
  <c r="LVD10" i="10" s="1"/>
  <c r="NYL10" i="10"/>
  <c r="NYN10" i="10" s="1"/>
  <c r="OAH10" i="10"/>
  <c r="OAJ10" i="10" s="1"/>
  <c r="OQX10" i="10"/>
  <c r="OQZ10" i="10" s="1"/>
  <c r="PID10" i="10"/>
  <c r="PIF10" i="10" s="1"/>
  <c r="PXN10" i="10"/>
  <c r="PXP10" i="10" s="1"/>
  <c r="QWD10" i="10"/>
  <c r="QWF10" i="10" s="1"/>
  <c r="RUT10" i="10"/>
  <c r="RUV10" i="10" s="1"/>
  <c r="STZ10" i="10"/>
  <c r="SUB10" i="10" s="1"/>
  <c r="UEH10" i="10"/>
  <c r="UEJ10" i="10" s="1"/>
  <c r="VHV10" i="10"/>
  <c r="VHX10" i="10" s="1"/>
  <c r="VSH10" i="10"/>
  <c r="VSJ10" i="10" s="1"/>
  <c r="VTO10" i="10"/>
  <c r="WKT10" i="10"/>
  <c r="WKV10" i="10" s="1"/>
  <c r="WYH10" i="10"/>
  <c r="WYJ10" i="10" s="1"/>
  <c r="BHV11" i="10"/>
  <c r="BHX11" i="10" s="1"/>
  <c r="CJN11" i="10"/>
  <c r="CJP11" i="10" s="1"/>
  <c r="FFZ11" i="10"/>
  <c r="FGB11" i="10" s="1"/>
  <c r="GDJ11" i="10"/>
  <c r="GDL11" i="10" s="1"/>
  <c r="GPC11" i="10"/>
  <c r="HNS11" i="10"/>
  <c r="HWX11" i="10"/>
  <c r="HWZ11" i="10" s="1"/>
  <c r="IPJ11" i="10"/>
  <c r="IPL11" i="10" s="1"/>
  <c r="IUH11" i="10"/>
  <c r="IUJ11" i="10" s="1"/>
  <c r="LRZ11" i="10"/>
  <c r="LSB11" i="10" s="1"/>
  <c r="LVB11" i="10"/>
  <c r="LVD11" i="10" s="1"/>
  <c r="PTF11" i="10"/>
  <c r="PTH11" i="10" s="1"/>
  <c r="QLR11" i="10"/>
  <c r="QLT11" i="10" s="1"/>
  <c r="QMX11" i="10"/>
  <c r="QMZ11" i="10" s="1"/>
  <c r="QOD11" i="10"/>
  <c r="QOF11" i="10" s="1"/>
  <c r="QSL11" i="10"/>
  <c r="QSN11" i="10" s="1"/>
  <c r="TOI11" i="10"/>
  <c r="TUL11" i="10"/>
  <c r="TUN11" i="10" s="1"/>
  <c r="TWI11" i="10"/>
  <c r="TWH11" i="10"/>
  <c r="TWJ11" i="10" s="1"/>
  <c r="DDV12" i="10"/>
  <c r="DDX12" i="10" s="1"/>
  <c r="DPO12" i="10"/>
  <c r="DPN12" i="10"/>
  <c r="DPP12" i="10" s="1"/>
  <c r="JNZ12" i="10"/>
  <c r="JOB12" i="10" s="1"/>
  <c r="KTZ12" i="10"/>
  <c r="KUB12" i="10" s="1"/>
  <c r="KUA12" i="10"/>
  <c r="SAX12" i="10"/>
  <c r="SAZ12" i="10" s="1"/>
  <c r="WMP12" i="10"/>
  <c r="WMR12" i="10" s="1"/>
  <c r="BFZ13" i="10"/>
  <c r="BGB13" i="10" s="1"/>
  <c r="BGA13" i="10"/>
  <c r="BNJ11" i="10"/>
  <c r="BNL11" i="10" s="1"/>
  <c r="VCX10" i="10"/>
  <c r="VCZ10" i="10" s="1"/>
  <c r="HVB11" i="10"/>
  <c r="HVD11" i="10" s="1"/>
  <c r="LF10" i="10"/>
  <c r="LH10" i="10" s="1"/>
  <c r="DV10" i="10"/>
  <c r="DX10" i="10" s="1"/>
  <c r="ACL10" i="10"/>
  <c r="ACN10" i="10" s="1"/>
  <c r="AHJ10" i="10"/>
  <c r="AHL10" i="10" s="1"/>
  <c r="AKL10" i="10"/>
  <c r="AKN10" i="10" s="1"/>
  <c r="AQP10" i="10"/>
  <c r="AQR10" i="10" s="1"/>
  <c r="CJN10" i="10"/>
  <c r="CJP10" i="10" s="1"/>
  <c r="COL10" i="10"/>
  <c r="CON10" i="10" s="1"/>
  <c r="EOT10" i="10"/>
  <c r="EOV10" i="10" s="1"/>
  <c r="GXR10" i="10"/>
  <c r="GXT10" i="10" s="1"/>
  <c r="HOX10" i="10"/>
  <c r="HOZ10" i="10" s="1"/>
  <c r="JCH10" i="10"/>
  <c r="JCJ10" i="10" s="1"/>
  <c r="KFF10" i="10"/>
  <c r="KFH10" i="10" s="1"/>
  <c r="SDZ10" i="10"/>
  <c r="SEB10" i="10" s="1"/>
  <c r="SQX10" i="10"/>
  <c r="SQZ10" i="10" s="1"/>
  <c r="BGQ11" i="10"/>
  <c r="GKT11" i="10"/>
  <c r="GKV11" i="10" s="1"/>
  <c r="JZB11" i="10"/>
  <c r="JZD11" i="10" s="1"/>
  <c r="KAI11" i="10"/>
  <c r="MEY11" i="10"/>
  <c r="MLB11" i="10"/>
  <c r="MLD11" i="10" s="1"/>
  <c r="MWD11" i="10"/>
  <c r="MWF11" i="10" s="1"/>
  <c r="QUH11" i="10"/>
  <c r="QUJ11" i="10" s="1"/>
  <c r="QUI11" i="10"/>
  <c r="TTF11" i="10"/>
  <c r="TTH11" i="10" s="1"/>
  <c r="TTG11" i="10"/>
  <c r="BUT12" i="10"/>
  <c r="BUV12" i="10" s="1"/>
  <c r="DCQ12" i="10"/>
  <c r="DCP12" i="10"/>
  <c r="DCR12" i="10" s="1"/>
  <c r="UDB12" i="10"/>
  <c r="UDD12" i="10" s="1"/>
  <c r="BHF10" i="10"/>
  <c r="BHH10" i="10" s="1"/>
  <c r="KST10" i="10"/>
  <c r="KSV10" i="10" s="1"/>
  <c r="MDR10" i="10"/>
  <c r="MDT10" i="10" s="1"/>
  <c r="OOL10" i="10"/>
  <c r="OON10" i="10" s="1"/>
  <c r="QQP10" i="10"/>
  <c r="QQR10" i="10" s="1"/>
  <c r="QXZ10" i="10"/>
  <c r="QYB10" i="10" s="1"/>
  <c r="UEX10" i="10"/>
  <c r="UEZ10" i="10" s="1"/>
  <c r="UOD10" i="10"/>
  <c r="UOF10" i="10" s="1"/>
  <c r="VHW10" i="10"/>
  <c r="WCD10" i="10"/>
  <c r="WCF10" i="10" s="1"/>
  <c r="WXB10" i="10"/>
  <c r="WXD10" i="10" s="1"/>
  <c r="QT11" i="10"/>
  <c r="QV11" i="10" s="1"/>
  <c r="BZB11" i="10"/>
  <c r="BZD11" i="10" s="1"/>
  <c r="CCD11" i="10"/>
  <c r="CCF11" i="10" s="1"/>
  <c r="CKD11" i="10"/>
  <c r="CKF11" i="10" s="1"/>
  <c r="COL11" i="10"/>
  <c r="CON11" i="10" s="1"/>
  <c r="CTJ11" i="10"/>
  <c r="CTL11" i="10" s="1"/>
  <c r="EZV11" i="10"/>
  <c r="EZX11" i="10" s="1"/>
  <c r="FGA11" i="10"/>
  <c r="FJB11" i="10"/>
  <c r="FJD11" i="10" s="1"/>
  <c r="FNZ11" i="10"/>
  <c r="FOB11" i="10" s="1"/>
  <c r="GDK11" i="10"/>
  <c r="HVR11" i="10"/>
  <c r="HVT11" i="10" s="1"/>
  <c r="JED11" i="10"/>
  <c r="JEF11" i="10" s="1"/>
  <c r="JPV11" i="10"/>
  <c r="JPX11" i="10" s="1"/>
  <c r="LBJ11" i="10"/>
  <c r="LBL11" i="10" s="1"/>
  <c r="MJV11" i="10"/>
  <c r="MJX11" i="10" s="1"/>
  <c r="MOT11" i="10"/>
  <c r="MOV11" i="10" s="1"/>
  <c r="BET12" i="10"/>
  <c r="BEV12" i="10" s="1"/>
  <c r="BWQ12" i="10"/>
  <c r="BWP12" i="10"/>
  <c r="BWR12" i="10" s="1"/>
  <c r="HHN12" i="10"/>
  <c r="HHP12" i="10" s="1"/>
  <c r="IDR12" i="10"/>
  <c r="IDT12" i="10" s="1"/>
  <c r="IWT12" i="10"/>
  <c r="IWV12" i="10" s="1"/>
  <c r="QFN12" i="10"/>
  <c r="QFP12" i="10" s="1"/>
  <c r="RGP12" i="10"/>
  <c r="RGR12" i="10" s="1"/>
  <c r="RRR12" i="10"/>
  <c r="RRT12" i="10" s="1"/>
  <c r="BXG13" i="10"/>
  <c r="WEP11" i="10"/>
  <c r="WER11" i="10" s="1"/>
  <c r="WXB11" i="10"/>
  <c r="WXD11" i="10" s="1"/>
  <c r="DUL12" i="10"/>
  <c r="DUN12" i="10" s="1"/>
  <c r="IZF12" i="10"/>
  <c r="IZH12" i="10" s="1"/>
  <c r="MTR12" i="10"/>
  <c r="MTT12" i="10" s="1"/>
  <c r="QBV12" i="10"/>
  <c r="QBX12" i="10" s="1"/>
  <c r="QJF12" i="10"/>
  <c r="QJH12" i="10" s="1"/>
  <c r="TAD12" i="10"/>
  <c r="TAF12" i="10" s="1"/>
  <c r="VPV12" i="10"/>
  <c r="VPX12" i="10" s="1"/>
  <c r="OX13" i="10"/>
  <c r="OZ13" i="10" s="1"/>
  <c r="BAL13" i="10"/>
  <c r="BAN13" i="10" s="1"/>
  <c r="GTJ13" i="10"/>
  <c r="GTL13" i="10" s="1"/>
  <c r="KMP13" i="10"/>
  <c r="KMR13" i="10" s="1"/>
  <c r="MTR13" i="10"/>
  <c r="MTT13" i="10" s="1"/>
  <c r="RJB13" i="10"/>
  <c r="RJD13" i="10" s="1"/>
  <c r="UGT13" i="10"/>
  <c r="UGV13" i="10" s="1"/>
  <c r="VMD13" i="10"/>
  <c r="VMF13" i="10" s="1"/>
  <c r="WOL11" i="10"/>
  <c r="WON11" i="10" s="1"/>
  <c r="CXB12" i="10"/>
  <c r="CXD12" i="10" s="1"/>
  <c r="GNF12" i="10"/>
  <c r="GNH12" i="10" s="1"/>
  <c r="IHZ12" i="10"/>
  <c r="IIB12" i="10" s="1"/>
  <c r="KAH12" i="10"/>
  <c r="KAJ12" i="10" s="1"/>
  <c r="PDF12" i="10"/>
  <c r="PDH12" i="10" s="1"/>
  <c r="TOX12" i="10"/>
  <c r="TOZ12" i="10" s="1"/>
  <c r="RZ13" i="10"/>
  <c r="SB13" i="10" s="1"/>
  <c r="AUH13" i="10"/>
  <c r="AUJ13" i="10" s="1"/>
  <c r="QT13" i="10"/>
  <c r="QV13" i="10" s="1"/>
  <c r="ELR13" i="10"/>
  <c r="ELT13" i="10" s="1"/>
  <c r="FFJ13" i="10"/>
  <c r="FFL13" i="10" s="1"/>
  <c r="FXV13" i="10"/>
  <c r="FXX13" i="10" s="1"/>
  <c r="GTK13" i="10"/>
  <c r="HDF13" i="10"/>
  <c r="HDH13" i="10" s="1"/>
  <c r="HGH13" i="10"/>
  <c r="HGJ13" i="10" s="1"/>
  <c r="JRR13" i="10"/>
  <c r="JRT13" i="10" s="1"/>
  <c r="LFB13" i="10"/>
  <c r="LFD13" i="10" s="1"/>
  <c r="LNB13" i="10"/>
  <c r="LND13" i="10" s="1"/>
  <c r="MSL13" i="10"/>
  <c r="MSN13" i="10" s="1"/>
  <c r="MTS13" i="10"/>
  <c r="OLZ13" i="10"/>
  <c r="OMB13" i="10" s="1"/>
  <c r="OST13" i="10"/>
  <c r="OSV13" i="10" s="1"/>
  <c r="PYT13" i="10"/>
  <c r="PYV13" i="10" s="1"/>
  <c r="SLZ13" i="10"/>
  <c r="SMB13" i="10" s="1"/>
  <c r="WHB13" i="10"/>
  <c r="WHD13" i="10" s="1"/>
  <c r="WYX13" i="10"/>
  <c r="WYZ13" i="10" s="1"/>
  <c r="DID13" i="10"/>
  <c r="DIF13" i="10" s="1"/>
  <c r="GLZ13" i="10"/>
  <c r="GMB13" i="10" s="1"/>
  <c r="OKT13" i="10"/>
  <c r="OKV13" i="10" s="1"/>
  <c r="PPN13" i="10"/>
  <c r="PPP13" i="10" s="1"/>
  <c r="QEH13" i="10"/>
  <c r="QEJ13" i="10" s="1"/>
  <c r="QYP13" i="10"/>
  <c r="QYR13" i="10" s="1"/>
  <c r="RLN13" i="10"/>
  <c r="RLP13" i="10" s="1"/>
  <c r="ROP13" i="10"/>
  <c r="ROR13" i="10" s="1"/>
  <c r="SQX13" i="10"/>
  <c r="SQZ13" i="10" s="1"/>
  <c r="TAD13" i="10"/>
  <c r="TAF13" i="10" s="1"/>
  <c r="VGP13" i="10"/>
  <c r="VGR13" i="10" s="1"/>
  <c r="VWP13" i="10"/>
  <c r="VWR13" i="10" s="1"/>
  <c r="KHC13" i="10"/>
  <c r="LCP13" i="10"/>
  <c r="LCR13" i="10" s="1"/>
  <c r="LOY13" i="10"/>
  <c r="NSH13" i="10"/>
  <c r="NSJ13" i="10" s="1"/>
  <c r="PHN13" i="10"/>
  <c r="PHP13" i="10" s="1"/>
  <c r="PKP13" i="10"/>
  <c r="PKR13" i="10" s="1"/>
  <c r="SJN13" i="10"/>
  <c r="SJP13" i="10" s="1"/>
  <c r="ONF11" i="10"/>
  <c r="ONH11" i="10" s="1"/>
  <c r="QBV11" i="10"/>
  <c r="QBX11" i="10" s="1"/>
  <c r="RUD11" i="10"/>
  <c r="RUF11" i="10" s="1"/>
  <c r="SZN11" i="10"/>
  <c r="SZP11" i="10" s="1"/>
  <c r="VAL11" i="10"/>
  <c r="VAN11" i="10" s="1"/>
  <c r="VMT11" i="10"/>
  <c r="VMV11" i="10" s="1"/>
  <c r="VRR11" i="10"/>
  <c r="VRT11" i="10" s="1"/>
  <c r="VXV11" i="10"/>
  <c r="VXX11" i="10" s="1"/>
  <c r="WCT11" i="10"/>
  <c r="WCV11" i="10" s="1"/>
  <c r="ERV12" i="10"/>
  <c r="ERX12" i="10" s="1"/>
  <c r="FBB12" i="10"/>
  <c r="FBD12" i="10" s="1"/>
  <c r="FED12" i="10"/>
  <c r="FEF12" i="10" s="1"/>
  <c r="FJB12" i="10"/>
  <c r="FJD12" i="10" s="1"/>
  <c r="HWH12" i="10"/>
  <c r="HWJ12" i="10" s="1"/>
  <c r="IKL12" i="10"/>
  <c r="IKN12" i="10" s="1"/>
  <c r="JJR12" i="10"/>
  <c r="JJT12" i="10" s="1"/>
  <c r="LZZ12" i="10"/>
  <c r="MAB12" i="10" s="1"/>
  <c r="NBB12" i="10"/>
  <c r="NBD12" i="10" s="1"/>
  <c r="NMT12" i="10"/>
  <c r="NMV12" i="10" s="1"/>
  <c r="OGL12" i="10"/>
  <c r="OGN12" i="10" s="1"/>
  <c r="OZN12" i="10"/>
  <c r="OZP12" i="10" s="1"/>
  <c r="RCH12" i="10"/>
  <c r="RCJ12" i="10" s="1"/>
  <c r="SZN12" i="10"/>
  <c r="SZP12" i="10" s="1"/>
  <c r="VVJ12" i="10"/>
  <c r="VVL12" i="10" s="1"/>
  <c r="AKL13" i="10"/>
  <c r="AKN13" i="10" s="1"/>
  <c r="BNJ13" i="10"/>
  <c r="BNL13" i="10" s="1"/>
  <c r="BUT13" i="10"/>
  <c r="BUV13" i="10" s="1"/>
  <c r="CJN13" i="10"/>
  <c r="CJP13" i="10" s="1"/>
  <c r="CYH13" i="10"/>
  <c r="CYJ13" i="10" s="1"/>
  <c r="DWH13" i="10"/>
  <c r="DWJ13" i="10" s="1"/>
  <c r="FHV13" i="10"/>
  <c r="FHX13" i="10" s="1"/>
  <c r="HIT13" i="10"/>
  <c r="HIV13" i="10" s="1"/>
  <c r="HZZ13" i="10"/>
  <c r="IAB13" i="10" s="1"/>
  <c r="KIX13" i="10"/>
  <c r="KIZ13" i="10" s="1"/>
  <c r="KLZ13" i="10"/>
  <c r="KMB13" i="10" s="1"/>
  <c r="SOL13" i="10"/>
  <c r="SON13" i="10" s="1"/>
  <c r="SPR13" i="10"/>
  <c r="SPT13" i="10" s="1"/>
  <c r="VVJ13" i="10"/>
  <c r="VVL13" i="10" s="1"/>
  <c r="WFF13" i="10"/>
  <c r="WFH13" i="10" s="1"/>
  <c r="RET11" i="10"/>
  <c r="REV11" i="10" s="1"/>
  <c r="RSX11" i="10"/>
  <c r="RSZ11" i="10" s="1"/>
  <c r="RZB11" i="10"/>
  <c r="RZD11" i="10" s="1"/>
  <c r="SFF11" i="10"/>
  <c r="SFH11" i="10" s="1"/>
  <c r="TQT11" i="10"/>
  <c r="TQV11" i="10" s="1"/>
  <c r="WMP11" i="10"/>
  <c r="WMR11" i="10" s="1"/>
  <c r="ID12" i="10"/>
  <c r="IF12" i="10" s="1"/>
  <c r="VB12" i="10"/>
  <c r="VD12" i="10" s="1"/>
  <c r="FCX12" i="10"/>
  <c r="FCZ12" i="10" s="1"/>
  <c r="GUP12" i="10"/>
  <c r="GUR12" i="10" s="1"/>
  <c r="IXJ12" i="10"/>
  <c r="IXL12" i="10" s="1"/>
  <c r="KHR12" i="10"/>
  <c r="KHT12" i="10" s="1"/>
  <c r="LBZ12" i="10"/>
  <c r="LCB12" i="10" s="1"/>
  <c r="LJJ12" i="10"/>
  <c r="LJL12" i="10" s="1"/>
  <c r="OOL12" i="10"/>
  <c r="OON12" i="10" s="1"/>
  <c r="OTJ12" i="10"/>
  <c r="OTL12" i="10" s="1"/>
  <c r="PKP12" i="10"/>
  <c r="PKR12" i="10" s="1"/>
  <c r="VET12" i="10"/>
  <c r="VEV12" i="10" s="1"/>
  <c r="AJF13" i="10"/>
  <c r="AJH13" i="10" s="1"/>
  <c r="IMH13" i="10"/>
  <c r="IMJ13" i="10" s="1"/>
  <c r="JPF13" i="10"/>
  <c r="JPH13" i="10" s="1"/>
  <c r="KAH13" i="10"/>
  <c r="KAJ13" i="10" s="1"/>
  <c r="KCU13" i="10"/>
  <c r="MOT13" i="10"/>
  <c r="MOV13" i="10" s="1"/>
  <c r="NMT13" i="10"/>
  <c r="NMV13" i="10" s="1"/>
  <c r="OCD13" i="10"/>
  <c r="OCF13" i="10" s="1"/>
  <c r="QWT13" i="10"/>
  <c r="QWV13" i="10" s="1"/>
  <c r="RED13" i="10"/>
  <c r="REF13" i="10" s="1"/>
  <c r="RUD13" i="10"/>
  <c r="RUF13" i="10" s="1"/>
  <c r="SHB13" i="10"/>
  <c r="SHD13" i="10" s="1"/>
  <c r="SRN13" i="10"/>
  <c r="SRP13" i="10" s="1"/>
  <c r="TAT13" i="10"/>
  <c r="TAV13" i="10" s="1"/>
  <c r="TBZ13" i="10"/>
  <c r="TCB13" i="10" s="1"/>
  <c r="TRZ13" i="10"/>
  <c r="TSB13" i="10" s="1"/>
  <c r="UBV13" i="10"/>
  <c r="UBX13" i="10" s="1"/>
  <c r="UEX13" i="10"/>
  <c r="UEZ13" i="10" s="1"/>
  <c r="UWD13" i="10"/>
  <c r="UWF13" i="10" s="1"/>
  <c r="VED13" i="10"/>
  <c r="VEF13" i="10" s="1"/>
  <c r="VSH13" i="10"/>
  <c r="VSJ13" i="10" s="1"/>
  <c r="F31" i="12"/>
  <c r="F32" i="12" s="1"/>
  <c r="F17" i="12"/>
  <c r="F24" i="12" s="1"/>
  <c r="E18" i="11"/>
  <c r="FOQ10" i="10"/>
  <c r="FOP10" i="10"/>
  <c r="FOR10" i="10" s="1"/>
  <c r="HFB10" i="10"/>
  <c r="HFD10" i="10" s="1"/>
  <c r="HFC10" i="10"/>
  <c r="SCT10" i="10"/>
  <c r="SCV10" i="10" s="1"/>
  <c r="UYA10" i="10"/>
  <c r="UXZ10" i="10"/>
  <c r="UYB10" i="10" s="1"/>
  <c r="CQY10" i="10"/>
  <c r="CQX10" i="10"/>
  <c r="CQZ10" i="10" s="1"/>
  <c r="EEI10" i="10"/>
  <c r="EEH10" i="10"/>
  <c r="EEJ10" i="10" s="1"/>
  <c r="FRS10" i="10"/>
  <c r="FRR10" i="10"/>
  <c r="FRT10" i="10" s="1"/>
  <c r="HJJ10" i="10"/>
  <c r="HJL10" i="10" s="1"/>
  <c r="HML10" i="10"/>
  <c r="HMN10" i="10" s="1"/>
  <c r="HMM10" i="10"/>
  <c r="NIM10" i="10"/>
  <c r="NIL10" i="10"/>
  <c r="NIN10" i="10" s="1"/>
  <c r="OAI10" i="10"/>
  <c r="PBK10" i="10"/>
  <c r="PBJ10" i="10"/>
  <c r="PBL10" i="10" s="1"/>
  <c r="VAM10" i="10"/>
  <c r="VAL10" i="10"/>
  <c r="VAN10" i="10" s="1"/>
  <c r="GNW10" i="10"/>
  <c r="GNV10" i="10"/>
  <c r="GNX10" i="10" s="1"/>
  <c r="IQA10" i="10"/>
  <c r="IPZ10" i="10"/>
  <c r="IQB10" i="10" s="1"/>
  <c r="LGX10" i="10"/>
  <c r="LGZ10" i="10" s="1"/>
  <c r="LGY10" i="10"/>
  <c r="TDG10" i="10"/>
  <c r="TDF10" i="10"/>
  <c r="TDH10" i="10" s="1"/>
  <c r="VXG10" i="10"/>
  <c r="VXF10" i="10"/>
  <c r="VXH10" i="10" s="1"/>
  <c r="NED10" i="10"/>
  <c r="NEF10" i="10" s="1"/>
  <c r="NEE10" i="10"/>
  <c r="PPO10" i="10"/>
  <c r="PPN10" i="10"/>
  <c r="PPP10" i="10" s="1"/>
  <c r="RNK10" i="10"/>
  <c r="RNJ10" i="10"/>
  <c r="RNL10" i="10" s="1"/>
  <c r="SHB10" i="10"/>
  <c r="SHD10" i="10" s="1"/>
  <c r="SHC10" i="10"/>
  <c r="TWX10" i="10"/>
  <c r="TWZ10" i="10" s="1"/>
  <c r="TWY10" i="10"/>
  <c r="WIX10" i="10"/>
  <c r="WIZ10" i="10" s="1"/>
  <c r="WIY10" i="10"/>
  <c r="KYX10" i="10"/>
  <c r="KYZ10" i="10" s="1"/>
  <c r="QJG10" i="10"/>
  <c r="QJF10" i="10"/>
  <c r="QJH10" i="10" s="1"/>
  <c r="CNW10" i="10"/>
  <c r="CNV10" i="10"/>
  <c r="CNX10" i="10" s="1"/>
  <c r="CBN10" i="10"/>
  <c r="CBP10" i="10" s="1"/>
  <c r="CEP10" i="10"/>
  <c r="CER10" i="10" s="1"/>
  <c r="FFJ10" i="10"/>
  <c r="FFL10" i="10" s="1"/>
  <c r="FYL10" i="10"/>
  <c r="FYN10" i="10" s="1"/>
  <c r="JVZ10" i="10"/>
  <c r="JWB10" i="10" s="1"/>
  <c r="GXS10" i="10"/>
  <c r="OVV10" i="10"/>
  <c r="OVX10" i="10" s="1"/>
  <c r="SP10" i="10"/>
  <c r="SR10" i="10" s="1"/>
  <c r="AMH10" i="10"/>
  <c r="AMJ10" i="10" s="1"/>
  <c r="BKH10" i="10"/>
  <c r="BKJ10" i="10" s="1"/>
  <c r="CTJ10" i="10"/>
  <c r="CTL10" i="10" s="1"/>
  <c r="DHO10" i="10"/>
  <c r="DHN10" i="10"/>
  <c r="DHP10" i="10" s="1"/>
  <c r="EGT10" i="10"/>
  <c r="EGV10" i="10" s="1"/>
  <c r="EUY10" i="10"/>
  <c r="EUX10" i="10"/>
  <c r="EUZ10" i="10" s="1"/>
  <c r="FUD10" i="10"/>
  <c r="FUF10" i="10" s="1"/>
  <c r="GZN10" i="10"/>
  <c r="GZP10" i="10" s="1"/>
  <c r="ISM10" i="10"/>
  <c r="ISL10" i="10"/>
  <c r="ISN10" i="10" s="1"/>
  <c r="JOQ10" i="10"/>
  <c r="JOP10" i="10"/>
  <c r="JOR10" i="10" s="1"/>
  <c r="KPR10" i="10"/>
  <c r="KPT10" i="10" s="1"/>
  <c r="KUP10" i="10"/>
  <c r="KUR10" i="10" s="1"/>
  <c r="LVR10" i="10"/>
  <c r="LVT10" i="10" s="1"/>
  <c r="PDV10" i="10"/>
  <c r="PDX10" i="10" s="1"/>
  <c r="PIE10" i="10"/>
  <c r="QRF10" i="10"/>
  <c r="QRH10" i="10" s="1"/>
  <c r="QRG10" i="10"/>
  <c r="TRK10" i="10"/>
  <c r="TRJ10" i="10"/>
  <c r="TRL10" i="10" s="1"/>
  <c r="UJF10" i="10"/>
  <c r="UJH10" i="10" s="1"/>
  <c r="IT11" i="10"/>
  <c r="IV11" i="10" s="1"/>
  <c r="IUX10" i="10"/>
  <c r="IUZ10" i="10" s="1"/>
  <c r="AAA10" i="10"/>
  <c r="ZZ10" i="10"/>
  <c r="AAB10" i="10" s="1"/>
  <c r="MDB10" i="10"/>
  <c r="MDD10" i="10" s="1"/>
  <c r="HWI10" i="10"/>
  <c r="HWH10" i="10"/>
  <c r="HWJ10" i="10" s="1"/>
  <c r="MWT10" i="10"/>
  <c r="MWV10" i="10" s="1"/>
  <c r="ALB10" i="10"/>
  <c r="ALD10" i="10" s="1"/>
  <c r="FWA10" i="10"/>
  <c r="FVZ10" i="10"/>
  <c r="FWB10" i="10" s="1"/>
  <c r="GVG10" i="10"/>
  <c r="GVF10" i="10"/>
  <c r="GVH10" i="10" s="1"/>
  <c r="HOY10" i="10"/>
  <c r="HQU10" i="10"/>
  <c r="HQT10" i="10"/>
  <c r="HQV10" i="10" s="1"/>
  <c r="JLO10" i="10"/>
  <c r="JLN10" i="10"/>
  <c r="JLP10" i="10" s="1"/>
  <c r="MUI10" i="10"/>
  <c r="MUH10" i="10"/>
  <c r="MUJ10" i="10" s="1"/>
  <c r="PVB10" i="10"/>
  <c r="PVD10" i="10" s="1"/>
  <c r="PVC10" i="10"/>
  <c r="RKY10" i="10"/>
  <c r="RKX10" i="10"/>
  <c r="RKZ10" i="10" s="1"/>
  <c r="SQH10" i="10"/>
  <c r="SQJ10" i="10" s="1"/>
  <c r="SQI10" i="10"/>
  <c r="SRN10" i="10"/>
  <c r="SRP10" i="10" s="1"/>
  <c r="ULB10" i="10"/>
  <c r="ULD10" i="10" s="1"/>
  <c r="ULC10" i="10"/>
  <c r="VZR10" i="10"/>
  <c r="VZT10" i="10" s="1"/>
  <c r="WVG10" i="10"/>
  <c r="WVF10" i="10"/>
  <c r="WVH10" i="10" s="1"/>
  <c r="RZ11" i="10"/>
  <c r="SB11" i="10" s="1"/>
  <c r="EBG10" i="10"/>
  <c r="EBF10" i="10"/>
  <c r="EBH10" i="10" s="1"/>
  <c r="IDR10" i="10"/>
  <c r="IDT10" i="10" s="1"/>
  <c r="GI10" i="10"/>
  <c r="GH10" i="10"/>
  <c r="GJ10" i="10" s="1"/>
  <c r="DRZ10" i="10"/>
  <c r="DSB10" i="10" s="1"/>
  <c r="HBZ10" i="10"/>
  <c r="HCB10" i="10" s="1"/>
  <c r="BIL10" i="10"/>
  <c r="BIN10" i="10" s="1"/>
  <c r="DKQ10" i="10"/>
  <c r="DKP10" i="10"/>
  <c r="DKR10" i="10" s="1"/>
  <c r="EYA10" i="10"/>
  <c r="EXZ10" i="10"/>
  <c r="EYB10" i="10" s="1"/>
  <c r="QE10" i="10"/>
  <c r="QD10" i="10"/>
  <c r="QF10" i="10" s="1"/>
  <c r="CYH10" i="10"/>
  <c r="CYJ10" i="10" s="1"/>
  <c r="ELR10" i="10"/>
  <c r="ELT10" i="10" s="1"/>
  <c r="HKP10" i="10"/>
  <c r="HKR10" i="10" s="1"/>
  <c r="OHR10" i="10"/>
  <c r="OHT10" i="10" s="1"/>
  <c r="RXG10" i="10"/>
  <c r="RXF10" i="10"/>
  <c r="RXH10" i="10" s="1"/>
  <c r="TQD10" i="10"/>
  <c r="TQF10" i="10" s="1"/>
  <c r="TQE10" i="10"/>
  <c r="UEY10" i="10"/>
  <c r="VPF10" i="10"/>
  <c r="VPH10" i="10" s="1"/>
  <c r="VPG10" i="10"/>
  <c r="WZN10" i="10"/>
  <c r="WZP10" i="10" s="1"/>
  <c r="XCP10" i="10"/>
  <c r="XCR10" i="10" s="1"/>
  <c r="HGX11" i="10"/>
  <c r="HGZ11" i="10" s="1"/>
  <c r="IJV11" i="10"/>
  <c r="IJX11" i="10" s="1"/>
  <c r="BKX10" i="10"/>
  <c r="BKZ10" i="10" s="1"/>
  <c r="CRN10" i="10"/>
  <c r="CRP10" i="10" s="1"/>
  <c r="DID10" i="10"/>
  <c r="DIF10" i="10" s="1"/>
  <c r="DLF10" i="10"/>
  <c r="DLH10" i="10" s="1"/>
  <c r="EEX10" i="10"/>
  <c r="EEZ10" i="10" s="1"/>
  <c r="EYP10" i="10"/>
  <c r="EYR10" i="10" s="1"/>
  <c r="FSH10" i="10"/>
  <c r="FSJ10" i="10" s="1"/>
  <c r="GOL10" i="10"/>
  <c r="GON10" i="10" s="1"/>
  <c r="GUP10" i="10"/>
  <c r="GUR10" i="10" s="1"/>
  <c r="GVV10" i="10"/>
  <c r="GVX10" i="10" s="1"/>
  <c r="HCQ10" i="10"/>
  <c r="HKA10" i="10"/>
  <c r="HYD10" i="10"/>
  <c r="HYF10" i="10" s="1"/>
  <c r="JVJ10" i="10"/>
  <c r="JVL10" i="10" s="1"/>
  <c r="KXB10" i="10"/>
  <c r="KXD10" i="10" s="1"/>
  <c r="LML10" i="10"/>
  <c r="LMN10" i="10" s="1"/>
  <c r="MHZ10" i="10"/>
  <c r="MIB10" i="10" s="1"/>
  <c r="MLB10" i="10"/>
  <c r="MLD10" i="10" s="1"/>
  <c r="MZF10" i="10"/>
  <c r="MZH10" i="10" s="1"/>
  <c r="NJB10" i="10"/>
  <c r="NJD10" i="10" s="1"/>
  <c r="ONF10" i="10"/>
  <c r="ONH10" i="10" s="1"/>
  <c r="RJB10" i="10"/>
  <c r="RJD10" i="10" s="1"/>
  <c r="SYH10" i="10"/>
  <c r="SYJ10" i="10" s="1"/>
  <c r="UTB10" i="10"/>
  <c r="UTD10" i="10" s="1"/>
  <c r="VSI10" i="10"/>
  <c r="WTJ10" i="10"/>
  <c r="WTL10" i="10" s="1"/>
  <c r="KQ11" i="10"/>
  <c r="SQ11" i="10"/>
  <c r="UL11" i="10"/>
  <c r="UN11" i="10" s="1"/>
  <c r="AKM11" i="10"/>
  <c r="BLO11" i="10"/>
  <c r="BLN11" i="10"/>
  <c r="BLP11" i="10" s="1"/>
  <c r="CKE11" i="10"/>
  <c r="CLJ11" i="10"/>
  <c r="CLL11" i="10" s="1"/>
  <c r="DGY11" i="10"/>
  <c r="ECL11" i="10"/>
  <c r="ECN11" i="10" s="1"/>
  <c r="FNJ11" i="10"/>
  <c r="FNL11" i="10" s="1"/>
  <c r="HRZ11" i="10"/>
  <c r="HSB11" i="10" s="1"/>
  <c r="IUI11" i="10"/>
  <c r="KHS11" i="10"/>
  <c r="KHR11" i="10"/>
  <c r="KHT11" i="10" s="1"/>
  <c r="NKX11" i="10"/>
  <c r="NKZ11" i="10" s="1"/>
  <c r="NKY11" i="10"/>
  <c r="OOM11" i="10"/>
  <c r="OOL11" i="10"/>
  <c r="OON11" i="10" s="1"/>
  <c r="RCX11" i="10"/>
  <c r="RCZ11" i="10" s="1"/>
  <c r="RCY11" i="10"/>
  <c r="SSD11" i="10"/>
  <c r="SSF11" i="10" s="1"/>
  <c r="TBK11" i="10"/>
  <c r="TBJ11" i="10"/>
  <c r="TBL11" i="10" s="1"/>
  <c r="TKP11" i="10"/>
  <c r="TKR11" i="10" s="1"/>
  <c r="UIQ11" i="10"/>
  <c r="UIP11" i="10"/>
  <c r="UIR11" i="10" s="1"/>
  <c r="CVF12" i="10"/>
  <c r="CVH12" i="10" s="1"/>
  <c r="DAE12" i="10"/>
  <c r="DAD12" i="10"/>
  <c r="DAF12" i="10" s="1"/>
  <c r="GEA11" i="10"/>
  <c r="GDZ11" i="10"/>
  <c r="GEB11" i="10" s="1"/>
  <c r="IWE11" i="10"/>
  <c r="IWD11" i="10"/>
  <c r="IWF11" i="10" s="1"/>
  <c r="LID11" i="10"/>
  <c r="LIF11" i="10" s="1"/>
  <c r="LMM11" i="10"/>
  <c r="LML11" i="10"/>
  <c r="LMN11" i="10" s="1"/>
  <c r="RWP11" i="10"/>
  <c r="RWR11" i="10" s="1"/>
  <c r="RWQ11" i="10"/>
  <c r="SPB11" i="10"/>
  <c r="SPD11" i="10" s="1"/>
  <c r="UFN11" i="10"/>
  <c r="UFP11" i="10" s="1"/>
  <c r="DFB12" i="10"/>
  <c r="DFD12" i="10" s="1"/>
  <c r="DFC12" i="10"/>
  <c r="HGY12" i="10"/>
  <c r="HGX12" i="10"/>
  <c r="HGZ12" i="10" s="1"/>
  <c r="EEH11" i="10"/>
  <c r="EEJ11" i="10" s="1"/>
  <c r="EEI11" i="10"/>
  <c r="TAE11" i="10"/>
  <c r="TAD11" i="10"/>
  <c r="TAF11" i="10" s="1"/>
  <c r="TJJ11" i="10"/>
  <c r="TJL11" i="10" s="1"/>
  <c r="TJK11" i="10"/>
  <c r="WZO11" i="10"/>
  <c r="WZN11" i="10"/>
  <c r="WZP11" i="10" s="1"/>
  <c r="AQQ12" i="10"/>
  <c r="AQP12" i="10"/>
  <c r="AQR12" i="10" s="1"/>
  <c r="BPV12" i="10"/>
  <c r="BPX12" i="10" s="1"/>
  <c r="CUA12" i="10"/>
  <c r="CTZ12" i="10"/>
  <c r="CUB12" i="10" s="1"/>
  <c r="GGL12" i="10"/>
  <c r="GGN12" i="10" s="1"/>
  <c r="GGM12" i="10"/>
  <c r="HCQ12" i="10"/>
  <c r="HCP12" i="10"/>
  <c r="HCR12" i="10" s="1"/>
  <c r="KSE12" i="10"/>
  <c r="KSD12" i="10"/>
  <c r="KSF12" i="10" s="1"/>
  <c r="OUA12" i="10"/>
  <c r="OTZ12" i="10"/>
  <c r="OUB12" i="10" s="1"/>
  <c r="AFN11" i="10"/>
  <c r="AFP11" i="10" s="1"/>
  <c r="AJV11" i="10"/>
  <c r="AJX11" i="10" s="1"/>
  <c r="AZG11" i="10"/>
  <c r="AZF11" i="10"/>
  <c r="AZH11" i="10" s="1"/>
  <c r="DGI11" i="10"/>
  <c r="DGH11" i="10"/>
  <c r="DGJ11" i="10" s="1"/>
  <c r="DVB11" i="10"/>
  <c r="DVD11" i="10" s="1"/>
  <c r="EOU11" i="10"/>
  <c r="FVK11" i="10"/>
  <c r="FWP11" i="10"/>
  <c r="FWR11" i="10" s="1"/>
  <c r="GBO11" i="10"/>
  <c r="GBN11" i="10"/>
  <c r="GBP11" i="10" s="1"/>
  <c r="HID11" i="10"/>
  <c r="HIF11" i="10" s="1"/>
  <c r="HJJ11" i="10"/>
  <c r="HJL11" i="10" s="1"/>
  <c r="LIE11" i="10"/>
  <c r="LLF11" i="10"/>
  <c r="LLH11" i="10" s="1"/>
  <c r="LLG11" i="10"/>
  <c r="MTS11" i="10"/>
  <c r="MTR11" i="10"/>
  <c r="MTT11" i="10" s="1"/>
  <c r="ODZ11" i="10"/>
  <c r="OEB11" i="10" s="1"/>
  <c r="OEA11" i="10"/>
  <c r="PID11" i="10"/>
  <c r="PIF11" i="10" s="1"/>
  <c r="QFN11" i="10"/>
  <c r="QFP11" i="10" s="1"/>
  <c r="RMD11" i="10"/>
  <c r="RMF11" i="10" s="1"/>
  <c r="SKT11" i="10"/>
  <c r="SKV11" i="10" s="1"/>
  <c r="SKU11" i="10"/>
  <c r="WKU11" i="10"/>
  <c r="WKT11" i="10"/>
  <c r="WKV11" i="10" s="1"/>
  <c r="BMT12" i="10"/>
  <c r="BMV12" i="10" s="1"/>
  <c r="BOQ12" i="10"/>
  <c r="BOP12" i="10"/>
  <c r="BOR12" i="10" s="1"/>
  <c r="FZB12" i="10"/>
  <c r="FZD12" i="10" s="1"/>
  <c r="FZC12" i="10"/>
  <c r="KQY12" i="10"/>
  <c r="KQX12" i="10"/>
  <c r="KQZ12" i="10" s="1"/>
  <c r="KXC12" i="10"/>
  <c r="KXB12" i="10"/>
  <c r="KXD12" i="10" s="1"/>
  <c r="OAI12" i="10"/>
  <c r="OAH12" i="10"/>
  <c r="OAJ12" i="10" s="1"/>
  <c r="KRO11" i="10"/>
  <c r="KST11" i="10"/>
  <c r="KSV11" i="10" s="1"/>
  <c r="KTZ11" i="10"/>
  <c r="KUB11" i="10" s="1"/>
  <c r="MEI11" i="10"/>
  <c r="NPV11" i="10"/>
  <c r="NPX11" i="10" s="1"/>
  <c r="PSA11" i="10"/>
  <c r="PRZ11" i="10"/>
  <c r="PSB11" i="10" s="1"/>
  <c r="QEI11" i="10"/>
  <c r="QEH11" i="10"/>
  <c r="QEJ11" i="10" s="1"/>
  <c r="RRC11" i="10"/>
  <c r="RRB11" i="10"/>
  <c r="RRD11" i="10" s="1"/>
  <c r="TFB11" i="10"/>
  <c r="TFD11" i="10" s="1"/>
  <c r="JCI12" i="10"/>
  <c r="JCH12" i="10"/>
  <c r="JCJ12" i="10" s="1"/>
  <c r="OSU12" i="10"/>
  <c r="OST12" i="10"/>
  <c r="OSV12" i="10" s="1"/>
  <c r="LXN10" i="10"/>
  <c r="LXP10" i="10" s="1"/>
  <c r="NKX10" i="10"/>
  <c r="NKZ10" i="10" s="1"/>
  <c r="OCD10" i="10"/>
  <c r="OCF10" i="10" s="1"/>
  <c r="UGT10" i="10"/>
  <c r="UGV10" i="10" s="1"/>
  <c r="EQP11" i="10"/>
  <c r="EQR11" i="10" s="1"/>
  <c r="FZB10" i="10"/>
  <c r="FZD10" i="10" s="1"/>
  <c r="GIH10" i="10"/>
  <c r="GIJ10" i="10" s="1"/>
  <c r="IAP10" i="10"/>
  <c r="IAR10" i="10" s="1"/>
  <c r="JHF10" i="10"/>
  <c r="JHH10" i="10" s="1"/>
  <c r="KAX10" i="10"/>
  <c r="KAZ10" i="10" s="1"/>
  <c r="NNZ10" i="10"/>
  <c r="NOB10" i="10" s="1"/>
  <c r="OAX10" i="10"/>
  <c r="OAZ10" i="10" s="1"/>
  <c r="OFF10" i="10"/>
  <c r="OFH10" i="10" s="1"/>
  <c r="PEL10" i="10"/>
  <c r="PEN10" i="10" s="1"/>
  <c r="QPJ10" i="10"/>
  <c r="QPL10" i="10" s="1"/>
  <c r="SAH10" i="10"/>
  <c r="SAJ10" i="10" s="1"/>
  <c r="SXR10" i="10"/>
  <c r="SXT10" i="10" s="1"/>
  <c r="TAT10" i="10"/>
  <c r="TAV10" i="10" s="1"/>
  <c r="WST10" i="10"/>
  <c r="WSV10" i="10" s="1"/>
  <c r="GH11" i="10"/>
  <c r="GJ11" i="10" s="1"/>
  <c r="LV11" i="10"/>
  <c r="LX11" i="10" s="1"/>
  <c r="WX11" i="10"/>
  <c r="WZ11" i="10" s="1"/>
  <c r="YE11" i="10"/>
  <c r="AYA11" i="10"/>
  <c r="AXZ11" i="10"/>
  <c r="AYB11" i="10" s="1"/>
  <c r="BPV11" i="10"/>
  <c r="BPX11" i="10" s="1"/>
  <c r="BPW11" i="10"/>
  <c r="CST11" i="10"/>
  <c r="CSV11" i="10" s="1"/>
  <c r="CYX11" i="10"/>
  <c r="CYZ11" i="10" s="1"/>
  <c r="DWX11" i="10"/>
  <c r="DWZ11" i="10" s="1"/>
  <c r="EMH11" i="10"/>
  <c r="EMJ11" i="10" s="1"/>
  <c r="EMI11" i="10"/>
  <c r="JXW11" i="10"/>
  <c r="JXV11" i="10"/>
  <c r="JXX11" i="10" s="1"/>
  <c r="LQD11" i="10"/>
  <c r="LQF11" i="10" s="1"/>
  <c r="MSM11" i="10"/>
  <c r="MSL11" i="10"/>
  <c r="MSN11" i="10" s="1"/>
  <c r="NRS11" i="10"/>
  <c r="NRR11" i="10"/>
  <c r="NRT11" i="10" s="1"/>
  <c r="OST11" i="10"/>
  <c r="OSV11" i="10" s="1"/>
  <c r="PGX11" i="10"/>
  <c r="PGZ11" i="10" s="1"/>
  <c r="RGP11" i="10"/>
  <c r="RGR11" i="10" s="1"/>
  <c r="RJS11" i="10"/>
  <c r="RJR11" i="10"/>
  <c r="RJT11" i="10" s="1"/>
  <c r="RME11" i="10"/>
  <c r="TWX11" i="10"/>
  <c r="TWZ11" i="10" s="1"/>
  <c r="TW12" i="10"/>
  <c r="TV12" i="10"/>
  <c r="TX12" i="10" s="1"/>
  <c r="ELB12" i="10"/>
  <c r="ELD12" i="10" s="1"/>
  <c r="EUI12" i="10"/>
  <c r="EUH12" i="10"/>
  <c r="EUJ12" i="10" s="1"/>
  <c r="FCI12" i="10"/>
  <c r="FCH12" i="10"/>
  <c r="FCJ12" i="10" s="1"/>
  <c r="IMY12" i="10"/>
  <c r="IMX12" i="10"/>
  <c r="IMZ12" i="10" s="1"/>
  <c r="JHF12" i="10"/>
  <c r="JHH12" i="10" s="1"/>
  <c r="JSI12" i="10"/>
  <c r="JSH12" i="10"/>
  <c r="JSJ12" i="10" s="1"/>
  <c r="KMP12" i="10"/>
  <c r="KMR12" i="10" s="1"/>
  <c r="NZB12" i="10"/>
  <c r="NZD12" i="10" s="1"/>
  <c r="NZC12" i="10"/>
  <c r="SPB10" i="10"/>
  <c r="SPD10" i="10" s="1"/>
  <c r="OH11" i="10"/>
  <c r="OJ11" i="10" s="1"/>
  <c r="KZN10" i="10"/>
  <c r="KZP10" i="10" s="1"/>
  <c r="LEL10" i="10"/>
  <c r="LEN10" i="10" s="1"/>
  <c r="LQE10" i="10"/>
  <c r="MAQ10" i="10"/>
  <c r="MRV10" i="10"/>
  <c r="MRX10" i="10" s="1"/>
  <c r="NXW10" i="10"/>
  <c r="OYX10" i="10"/>
  <c r="OYZ10" i="10" s="1"/>
  <c r="PSQ10" i="10"/>
  <c r="RBC10" i="10"/>
  <c r="VMU10" i="10"/>
  <c r="VRB10" i="10"/>
  <c r="VRD10" i="10" s="1"/>
  <c r="AHJ11" i="10"/>
  <c r="AHL11" i="10" s="1"/>
  <c r="DPO11" i="10"/>
  <c r="DPN11" i="10"/>
  <c r="DPP11" i="10" s="1"/>
  <c r="EGD11" i="10"/>
  <c r="EGF11" i="10" s="1"/>
  <c r="ICM11" i="10"/>
  <c r="ICL11" i="10"/>
  <c r="ICN11" i="10" s="1"/>
  <c r="IHJ11" i="10"/>
  <c r="IHL11" i="10" s="1"/>
  <c r="IHK11" i="10"/>
  <c r="JGQ11" i="10"/>
  <c r="JGP11" i="10"/>
  <c r="JGR11" i="10" s="1"/>
  <c r="JPW11" i="10"/>
  <c r="KKD11" i="10"/>
  <c r="KKF11" i="10" s="1"/>
  <c r="PFS11" i="10"/>
  <c r="PFR11" i="10"/>
  <c r="PFT11" i="10" s="1"/>
  <c r="PWY11" i="10"/>
  <c r="TCQ11" i="10"/>
  <c r="TCP11" i="10"/>
  <c r="TCR11" i="10" s="1"/>
  <c r="DVR12" i="10"/>
  <c r="DVT12" i="10" s="1"/>
  <c r="DVS12" i="10"/>
  <c r="MWE12" i="10"/>
  <c r="MWD12" i="10"/>
  <c r="MWF12" i="10" s="1"/>
  <c r="KNF10" i="10"/>
  <c r="KNH10" i="10" s="1"/>
  <c r="QKL10" i="10"/>
  <c r="QKN10" i="10" s="1"/>
  <c r="RGP10" i="10"/>
  <c r="RGR10" i="10" s="1"/>
  <c r="JBR10" i="10"/>
  <c r="JBT10" i="10" s="1"/>
  <c r="KFV10" i="10"/>
  <c r="KFX10" i="10" s="1"/>
  <c r="KKT10" i="10"/>
  <c r="KKV10" i="10" s="1"/>
  <c r="KPB10" i="10"/>
  <c r="KPD10" i="10" s="1"/>
  <c r="LYD10" i="10"/>
  <c r="LYF10" i="10" s="1"/>
  <c r="NOA10" i="10"/>
  <c r="NPV10" i="10"/>
  <c r="NPX10" i="10" s="1"/>
  <c r="PEM10" i="10"/>
  <c r="PQD10" i="10"/>
  <c r="PQF10" i="10" s="1"/>
  <c r="QDB10" i="10"/>
  <c r="QDD10" i="10" s="1"/>
  <c r="QPK10" i="10"/>
  <c r="RKH10" i="10"/>
  <c r="RKJ10" i="10" s="1"/>
  <c r="RSH10" i="10"/>
  <c r="RSJ10" i="10" s="1"/>
  <c r="RWP10" i="10"/>
  <c r="RWR10" i="10" s="1"/>
  <c r="TAU10" i="10"/>
  <c r="TGH10" i="10"/>
  <c r="TGJ10" i="10" s="1"/>
  <c r="TML10" i="10"/>
  <c r="TMN10" i="10" s="1"/>
  <c r="UHJ10" i="10"/>
  <c r="UHL10" i="10" s="1"/>
  <c r="WGL10" i="10"/>
  <c r="WGN10" i="10" s="1"/>
  <c r="XFB10" i="10"/>
  <c r="XFD10" i="10" s="1"/>
  <c r="JJ11" i="10"/>
  <c r="JL11" i="10" s="1"/>
  <c r="LW11" i="10"/>
  <c r="AWT11" i="10"/>
  <c r="AWV11" i="10" s="1"/>
  <c r="AWU11" i="10"/>
  <c r="CRN11" i="10"/>
  <c r="CRP11" i="10" s="1"/>
  <c r="EHZ11" i="10"/>
  <c r="EIB11" i="10" s="1"/>
  <c r="EIA11" i="10"/>
  <c r="FPV11" i="10"/>
  <c r="FPX11" i="10" s="1"/>
  <c r="FRR11" i="10"/>
  <c r="FRT11" i="10" s="1"/>
  <c r="FRS11" i="10"/>
  <c r="GFF11" i="10"/>
  <c r="GFH11" i="10" s="1"/>
  <c r="GJN11" i="10"/>
  <c r="GJP11" i="10" s="1"/>
  <c r="GMP11" i="10"/>
  <c r="GMR11" i="10" s="1"/>
  <c r="GNV11" i="10"/>
  <c r="GNX11" i="10" s="1"/>
  <c r="HTF11" i="10"/>
  <c r="HTH11" i="10" s="1"/>
  <c r="IRF11" i="10"/>
  <c r="IRH11" i="10" s="1"/>
  <c r="JBR11" i="10"/>
  <c r="JBT11" i="10" s="1"/>
  <c r="LNS11" i="10"/>
  <c r="LNR11" i="10"/>
  <c r="LNT11" i="10" s="1"/>
  <c r="MMH11" i="10"/>
  <c r="MMJ11" i="10" s="1"/>
  <c r="MRG11" i="10"/>
  <c r="MRF11" i="10"/>
  <c r="MRH11" i="10" s="1"/>
  <c r="MXJ11" i="10"/>
  <c r="MXL11" i="10" s="1"/>
  <c r="NDN11" i="10"/>
  <c r="NDP11" i="10" s="1"/>
  <c r="NNJ11" i="10"/>
  <c r="NNL11" i="10" s="1"/>
  <c r="OSU11" i="10"/>
  <c r="PYU11" i="10"/>
  <c r="PYT11" i="10"/>
  <c r="PYV11" i="10" s="1"/>
  <c r="QRV11" i="10"/>
  <c r="QRX11" i="10" s="1"/>
  <c r="RFJ11" i="10"/>
  <c r="RFL11" i="10" s="1"/>
  <c r="DGI12" i="10"/>
  <c r="DGH12" i="10"/>
  <c r="DGJ12" i="10" s="1"/>
  <c r="EYA12" i="10"/>
  <c r="EXZ12" i="10"/>
  <c r="EYB12" i="10" s="1"/>
  <c r="HFB12" i="10"/>
  <c r="HFD12" i="10" s="1"/>
  <c r="ICM12" i="10"/>
  <c r="ICL12" i="10"/>
  <c r="ICN12" i="10" s="1"/>
  <c r="IIQ12" i="10"/>
  <c r="IIP12" i="10"/>
  <c r="IIR12" i="10" s="1"/>
  <c r="IZV12" i="10"/>
  <c r="IZX12" i="10" s="1"/>
  <c r="IZW12" i="10"/>
  <c r="ALS11" i="10"/>
  <c r="AMY11" i="10"/>
  <c r="AXJ11" i="10"/>
  <c r="AXL11" i="10" s="1"/>
  <c r="CMP11" i="10"/>
  <c r="CMR11" i="10" s="1"/>
  <c r="CPC11" i="10"/>
  <c r="DDW11" i="10"/>
  <c r="FCX11" i="10"/>
  <c r="FCZ11" i="10" s="1"/>
  <c r="GCD11" i="10"/>
  <c r="GCF11" i="10" s="1"/>
  <c r="HWY11" i="10"/>
  <c r="KOL11" i="10"/>
  <c r="KON11" i="10" s="1"/>
  <c r="NFZ11" i="10"/>
  <c r="NGB11" i="10" s="1"/>
  <c r="OKT11" i="10"/>
  <c r="OKV11" i="10" s="1"/>
  <c r="PYD11" i="10"/>
  <c r="PYF11" i="10" s="1"/>
  <c r="QVN11" i="10"/>
  <c r="QVP11" i="10" s="1"/>
  <c r="URF11" i="10"/>
  <c r="URH11" i="10" s="1"/>
  <c r="VUT11" i="10"/>
  <c r="VUV11" i="10" s="1"/>
  <c r="BRC12" i="10"/>
  <c r="BRB12" i="10"/>
  <c r="BRD12" i="10" s="1"/>
  <c r="FAL12" i="10"/>
  <c r="FAN12" i="10" s="1"/>
  <c r="FMU12" i="10"/>
  <c r="FMT12" i="10"/>
  <c r="FMV12" i="10" s="1"/>
  <c r="LVR12" i="10"/>
  <c r="LVT12" i="10" s="1"/>
  <c r="NOA12" i="10"/>
  <c r="NNZ12" i="10"/>
  <c r="NOB12" i="10" s="1"/>
  <c r="QRW12" i="10"/>
  <c r="QRV12" i="10"/>
  <c r="QRX12" i="10" s="1"/>
  <c r="TLG12" i="10"/>
  <c r="TLF12" i="10"/>
  <c r="TLH12" i="10" s="1"/>
  <c r="BSI13" i="10"/>
  <c r="BSH13" i="10"/>
  <c r="BSJ13" i="10" s="1"/>
  <c r="SXB12" i="10"/>
  <c r="SXD12" i="10" s="1"/>
  <c r="SXC12" i="10"/>
  <c r="TYD12" i="10"/>
  <c r="TYF12" i="10" s="1"/>
  <c r="DTV13" i="10"/>
  <c r="DTX13" i="10" s="1"/>
  <c r="DTW13" i="10"/>
  <c r="QNN12" i="10"/>
  <c r="QNP12" i="10" s="1"/>
  <c r="SPR12" i="10"/>
  <c r="SPT12" i="10" s="1"/>
  <c r="SPS12" i="10"/>
  <c r="DML13" i="10"/>
  <c r="DMN13" i="10" s="1"/>
  <c r="DMM13" i="10"/>
  <c r="PML12" i="10"/>
  <c r="PMN12" i="10" s="1"/>
  <c r="QMI12" i="10"/>
  <c r="QMH12" i="10"/>
  <c r="QMJ12" i="10" s="1"/>
  <c r="TQU12" i="10"/>
  <c r="TQT12" i="10"/>
  <c r="TQV12" i="10" s="1"/>
  <c r="TYE12" i="10"/>
  <c r="UFN12" i="10"/>
  <c r="UFP12" i="10" s="1"/>
  <c r="UFO12" i="10"/>
  <c r="VGP12" i="10"/>
  <c r="VGR12" i="10" s="1"/>
  <c r="VGQ12" i="10"/>
  <c r="JJ13" i="10"/>
  <c r="JL13" i="10" s="1"/>
  <c r="JK13" i="10"/>
  <c r="TNS12" i="10"/>
  <c r="TNR12" i="10"/>
  <c r="TNT12" i="10" s="1"/>
  <c r="UL13" i="10"/>
  <c r="UN13" i="10" s="1"/>
  <c r="UM13" i="10"/>
  <c r="AIP13" i="10"/>
  <c r="AIR13" i="10" s="1"/>
  <c r="AIQ13" i="10"/>
  <c r="FMD11" i="10"/>
  <c r="FMF11" i="10" s="1"/>
  <c r="HEL11" i="10"/>
  <c r="HEN11" i="10" s="1"/>
  <c r="IRV11" i="10"/>
  <c r="IRX11" i="10" s="1"/>
  <c r="KIX11" i="10"/>
  <c r="KIZ11" i="10" s="1"/>
  <c r="KVV11" i="10"/>
  <c r="KVX11" i="10" s="1"/>
  <c r="MBV11" i="10"/>
  <c r="MBX11" i="10" s="1"/>
  <c r="MXZ11" i="10"/>
  <c r="MYB11" i="10" s="1"/>
  <c r="NFJ11" i="10"/>
  <c r="NFL11" i="10" s="1"/>
  <c r="PML11" i="10"/>
  <c r="PMN11" i="10" s="1"/>
  <c r="PUL11" i="10"/>
  <c r="PUN11" i="10" s="1"/>
  <c r="RVJ11" i="10"/>
  <c r="RVL11" i="10" s="1"/>
  <c r="SDZ11" i="10"/>
  <c r="SEB11" i="10" s="1"/>
  <c r="SGL11" i="10"/>
  <c r="SGN11" i="10" s="1"/>
  <c r="VHF11" i="10"/>
  <c r="VHH11" i="10" s="1"/>
  <c r="SP12" i="10"/>
  <c r="SR12" i="10" s="1"/>
  <c r="DAT12" i="10"/>
  <c r="DAV12" i="10" s="1"/>
  <c r="DNB12" i="10"/>
  <c r="DND12" i="10" s="1"/>
  <c r="DNC12" i="10"/>
  <c r="FWP12" i="10"/>
  <c r="FWR12" i="10" s="1"/>
  <c r="FWQ12" i="10"/>
  <c r="HBK12" i="10"/>
  <c r="HBJ12" i="10"/>
  <c r="HBL12" i="10" s="1"/>
  <c r="JEU12" i="10"/>
  <c r="JET12" i="10"/>
  <c r="JEV12" i="10" s="1"/>
  <c r="KIH12" i="10"/>
  <c r="KIJ12" i="10" s="1"/>
  <c r="KYH12" i="10"/>
  <c r="KYJ12" i="10" s="1"/>
  <c r="NWQ12" i="10"/>
  <c r="NWP12" i="10"/>
  <c r="NWR12" i="10" s="1"/>
  <c r="OJN12" i="10"/>
  <c r="OJP12" i="10" s="1"/>
  <c r="PFB12" i="10"/>
  <c r="PFD12" i="10" s="1"/>
  <c r="QJG12" i="10"/>
  <c r="QLC12" i="10"/>
  <c r="QLB12" i="10"/>
  <c r="QLD12" i="10" s="1"/>
  <c r="XBJ12" i="10"/>
  <c r="XBL12" i="10" s="1"/>
  <c r="FC13" i="10"/>
  <c r="FB13" i="10"/>
  <c r="FD13" i="10" s="1"/>
  <c r="CEP13" i="10"/>
  <c r="CER13" i="10" s="1"/>
  <c r="CEQ13" i="10"/>
  <c r="GNF11" i="10"/>
  <c r="GNH11" i="10" s="1"/>
  <c r="JFJ11" i="10"/>
  <c r="JFL11" i="10" s="1"/>
  <c r="EWT12" i="10"/>
  <c r="EWV12" i="10" s="1"/>
  <c r="EWU12" i="10"/>
  <c r="IBG12" i="10"/>
  <c r="IBF12" i="10"/>
  <c r="IBH12" i="10" s="1"/>
  <c r="NPF12" i="10"/>
  <c r="NPH12" i="10" s="1"/>
  <c r="NPG12" i="10"/>
  <c r="RLN12" i="10"/>
  <c r="RLP12" i="10" s="1"/>
  <c r="RSY12" i="10"/>
  <c r="BZ13" i="10"/>
  <c r="CB13" i="10" s="1"/>
  <c r="CA13" i="10"/>
  <c r="DFB11" i="10"/>
  <c r="DFD11" i="10" s="1"/>
  <c r="DIT11" i="10"/>
  <c r="DIV11" i="10" s="1"/>
  <c r="HYE11" i="10"/>
  <c r="IKL11" i="10"/>
  <c r="IKN11" i="10" s="1"/>
  <c r="LAD11" i="10"/>
  <c r="LAF11" i="10" s="1"/>
  <c r="LCP11" i="10"/>
  <c r="LCR11" i="10" s="1"/>
  <c r="MBW11" i="10"/>
  <c r="MGD11" i="10"/>
  <c r="MGF11" i="10" s="1"/>
  <c r="MYA11" i="10"/>
  <c r="NCX11" i="10"/>
  <c r="NCZ11" i="10" s="1"/>
  <c r="NHF11" i="10"/>
  <c r="NHH11" i="10" s="1"/>
  <c r="NPF11" i="10"/>
  <c r="NPH11" i="10" s="1"/>
  <c r="OLZ11" i="10"/>
  <c r="OMB11" i="10" s="1"/>
  <c r="OSD11" i="10"/>
  <c r="OSF11" i="10" s="1"/>
  <c r="PQT11" i="10"/>
  <c r="PQV11" i="10" s="1"/>
  <c r="QAP11" i="10"/>
  <c r="QAR11" i="10" s="1"/>
  <c r="QXZ11" i="10"/>
  <c r="QYB11" i="10" s="1"/>
  <c r="RVK11" i="10"/>
  <c r="SEA11" i="10"/>
  <c r="SGM11" i="10"/>
  <c r="TPN11" i="10"/>
  <c r="TPP11" i="10" s="1"/>
  <c r="WIH11" i="10"/>
  <c r="WIJ11" i="10" s="1"/>
  <c r="BSH12" i="10"/>
  <c r="BSJ12" i="10" s="1"/>
  <c r="BTN12" i="10"/>
  <c r="BTP12" i="10" s="1"/>
  <c r="CEP12" i="10"/>
  <c r="CER12" i="10" s="1"/>
  <c r="HAD12" i="10"/>
  <c r="HAF12" i="10" s="1"/>
  <c r="HAE12" i="10"/>
  <c r="JDO12" i="10"/>
  <c r="JDN12" i="10"/>
  <c r="JDP12" i="10" s="1"/>
  <c r="JXV12" i="10"/>
  <c r="JXX12" i="10" s="1"/>
  <c r="KVV12" i="10"/>
  <c r="KVX12" i="10" s="1"/>
  <c r="MOT12" i="10"/>
  <c r="MOV12" i="10" s="1"/>
  <c r="NAL12" i="10"/>
  <c r="NAN12" i="10" s="1"/>
  <c r="OLJ12" i="10"/>
  <c r="OLL12" i="10" s="1"/>
  <c r="QXJ12" i="10"/>
  <c r="QXL12" i="10" s="1"/>
  <c r="QYP12" i="10"/>
  <c r="QYR12" i="10" s="1"/>
  <c r="ROP12" i="10"/>
  <c r="ROR12" i="10" s="1"/>
  <c r="BZB12" i="10"/>
  <c r="BZD12" i="10" s="1"/>
  <c r="CTJ12" i="10"/>
  <c r="CTL12" i="10" s="1"/>
  <c r="DXN12" i="10"/>
  <c r="DXP12" i="10" s="1"/>
  <c r="HBZ12" i="10"/>
  <c r="HCB12" i="10" s="1"/>
  <c r="IAP12" i="10"/>
  <c r="IAR12" i="10" s="1"/>
  <c r="IZG12" i="10"/>
  <c r="JSX12" i="10"/>
  <c r="JSZ12" i="10" s="1"/>
  <c r="KHS12" i="10"/>
  <c r="KNG12" i="10"/>
  <c r="KRN12" i="10"/>
  <c r="KRP12" i="10" s="1"/>
  <c r="LNR12" i="10"/>
  <c r="LNT12" i="10" s="1"/>
  <c r="LYD12" i="10"/>
  <c r="LYF12" i="10" s="1"/>
  <c r="OQX12" i="10"/>
  <c r="OQZ12" i="10" s="1"/>
  <c r="PEL12" i="10"/>
  <c r="PEN12" i="10" s="1"/>
  <c r="SSD12" i="10"/>
  <c r="SSF12" i="10" s="1"/>
  <c r="TCP12" i="10"/>
  <c r="TCR12" i="10" s="1"/>
  <c r="TIT12" i="10"/>
  <c r="TIV12" i="10" s="1"/>
  <c r="TIU12" i="10"/>
  <c r="WOM12" i="10"/>
  <c r="BRR13" i="10"/>
  <c r="BRT13" i="10" s="1"/>
  <c r="FCX13" i="10"/>
  <c r="FCZ13" i="10" s="1"/>
  <c r="NZS13" i="10"/>
  <c r="NZR13" i="10"/>
  <c r="NZT13" i="10" s="1"/>
  <c r="QGU13" i="10"/>
  <c r="QGT13" i="10"/>
  <c r="QGV13" i="10" s="1"/>
  <c r="EBV13" i="10"/>
  <c r="EBX13" i="10" s="1"/>
  <c r="EBW13" i="10"/>
  <c r="FKH13" i="10"/>
  <c r="FKJ13" i="10" s="1"/>
  <c r="FKI13" i="10"/>
  <c r="HNC13" i="10"/>
  <c r="HNB13" i="10"/>
  <c r="HND13" i="10" s="1"/>
  <c r="IOD13" i="10"/>
  <c r="IOF13" i="10" s="1"/>
  <c r="IOE13" i="10"/>
  <c r="NNK13" i="10"/>
  <c r="NNJ13" i="10"/>
  <c r="NNL13" i="10" s="1"/>
  <c r="BFJ13" i="10"/>
  <c r="BFL13" i="10" s="1"/>
  <c r="CLZ13" i="10"/>
  <c r="CMB13" i="10" s="1"/>
  <c r="GFF13" i="10"/>
  <c r="GFH13" i="10" s="1"/>
  <c r="GFG13" i="10"/>
  <c r="HFR13" i="10"/>
  <c r="HFT13" i="10" s="1"/>
  <c r="HFS13" i="10"/>
  <c r="HRZ13" i="10"/>
  <c r="HSB13" i="10" s="1"/>
  <c r="KJN13" i="10"/>
  <c r="KJP13" i="10" s="1"/>
  <c r="KJO13" i="10"/>
  <c r="EGU13" i="10"/>
  <c r="EGT13" i="10"/>
  <c r="EGV13" i="10" s="1"/>
  <c r="HQT13" i="10"/>
  <c r="HQV13" i="10" s="1"/>
  <c r="HQU13" i="10"/>
  <c r="MWD13" i="10"/>
  <c r="MWF13" i="10" s="1"/>
  <c r="MWE13" i="10"/>
  <c r="OJN13" i="10"/>
  <c r="OJP13" i="10" s="1"/>
  <c r="OJO13" i="10"/>
  <c r="CQY13" i="10"/>
  <c r="CQX13" i="10"/>
  <c r="CQZ13" i="10" s="1"/>
  <c r="HSA13" i="10"/>
  <c r="HVB13" i="10"/>
  <c r="HVD13" i="10" s="1"/>
  <c r="JDN13" i="10"/>
  <c r="JDP13" i="10" s="1"/>
  <c r="VPF11" i="10"/>
  <c r="VPH11" i="10" s="1"/>
  <c r="WAX11" i="10"/>
  <c r="WAZ11" i="10" s="1"/>
  <c r="WVF11" i="10"/>
  <c r="WVH11" i="10" s="1"/>
  <c r="RJ12" i="10"/>
  <c r="RL12" i="10" s="1"/>
  <c r="AGD12" i="10"/>
  <c r="AGF12" i="10" s="1"/>
  <c r="BNJ12" i="10"/>
  <c r="BNL12" i="10" s="1"/>
  <c r="CMP12" i="10"/>
  <c r="CMR12" i="10" s="1"/>
  <c r="HVR12" i="10"/>
  <c r="HVT12" i="10" s="1"/>
  <c r="KCT12" i="10"/>
  <c r="KCV12" i="10" s="1"/>
  <c r="KKD12" i="10"/>
  <c r="KKF12" i="10" s="1"/>
  <c r="KPR12" i="10"/>
  <c r="KPT12" i="10" s="1"/>
  <c r="LEL12" i="10"/>
  <c r="LEN12" i="10" s="1"/>
  <c r="SAH12" i="10"/>
  <c r="SAJ12" i="10" s="1"/>
  <c r="SFV12" i="10"/>
  <c r="SFX12" i="10" s="1"/>
  <c r="TSQ12" i="10"/>
  <c r="TSP12" i="10"/>
  <c r="TSR12" i="10" s="1"/>
  <c r="YE13" i="10"/>
  <c r="YD13" i="10"/>
  <c r="YF13" i="10" s="1"/>
  <c r="AWT13" i="10"/>
  <c r="AWV13" i="10" s="1"/>
  <c r="AWU13" i="10"/>
  <c r="CFF13" i="10"/>
  <c r="CFH13" i="10" s="1"/>
  <c r="DDV13" i="10"/>
  <c r="DDX13" i="10" s="1"/>
  <c r="FVJ13" i="10"/>
  <c r="FVL13" i="10" s="1"/>
  <c r="KVV13" i="10"/>
  <c r="KVX13" i="10" s="1"/>
  <c r="PPO13" i="10"/>
  <c r="NFJ12" i="10"/>
  <c r="NFL12" i="10" s="1"/>
  <c r="QUX12" i="10"/>
  <c r="QUZ12" i="10" s="1"/>
  <c r="RHV12" i="10"/>
  <c r="RHX12" i="10" s="1"/>
  <c r="RMD12" i="10"/>
  <c r="RMF12" i="10" s="1"/>
  <c r="SIX12" i="10"/>
  <c r="SIZ12" i="10" s="1"/>
  <c r="UHJ12" i="10"/>
  <c r="UHL12" i="10" s="1"/>
  <c r="LV13" i="10"/>
  <c r="LX13" i="10" s="1"/>
  <c r="CHC13" i="10"/>
  <c r="CHB13" i="10"/>
  <c r="CHD13" i="10" s="1"/>
  <c r="CST13" i="10"/>
  <c r="CSV13" i="10" s="1"/>
  <c r="CYI13" i="10"/>
  <c r="DBJ13" i="10"/>
  <c r="DBL13" i="10" s="1"/>
  <c r="DBK13" i="10"/>
  <c r="EBG13" i="10"/>
  <c r="EBF13" i="10"/>
  <c r="EBH13" i="10" s="1"/>
  <c r="ELS13" i="10"/>
  <c r="ETR13" i="10"/>
  <c r="ETT13" i="10" s="1"/>
  <c r="ETS13" i="10"/>
  <c r="FNZ13" i="10"/>
  <c r="FOB13" i="10" s="1"/>
  <c r="FUD13" i="10"/>
  <c r="FUF13" i="10" s="1"/>
  <c r="VJR11" i="10"/>
  <c r="VJT11" i="10" s="1"/>
  <c r="WLJ11" i="10"/>
  <c r="WLL11" i="10" s="1"/>
  <c r="QD12" i="10"/>
  <c r="QF12" i="10" s="1"/>
  <c r="BHF12" i="10"/>
  <c r="BHH12" i="10" s="1"/>
  <c r="CRN12" i="10"/>
  <c r="CRP12" i="10" s="1"/>
  <c r="EVN12" i="10"/>
  <c r="EVP12" i="10" s="1"/>
  <c r="JVJ12" i="10"/>
  <c r="JVL12" i="10" s="1"/>
  <c r="LDF12" i="10"/>
  <c r="LDH12" i="10" s="1"/>
  <c r="NCX12" i="10"/>
  <c r="NCZ12" i="10" s="1"/>
  <c r="NED12" i="10"/>
  <c r="NEF12" i="10" s="1"/>
  <c r="NIL12" i="10"/>
  <c r="NIN12" i="10" s="1"/>
  <c r="NPV12" i="10"/>
  <c r="NPX12" i="10" s="1"/>
  <c r="NRB12" i="10"/>
  <c r="NRD12" i="10" s="1"/>
  <c r="OIY12" i="10"/>
  <c r="QGD12" i="10"/>
  <c r="QGF12" i="10" s="1"/>
  <c r="RPF12" i="10"/>
  <c r="RPH12" i="10" s="1"/>
  <c r="SDJ12" i="10"/>
  <c r="SDL12" i="10" s="1"/>
  <c r="SXR12" i="10"/>
  <c r="SXT12" i="10" s="1"/>
  <c r="UGD12" i="10"/>
  <c r="UGF12" i="10" s="1"/>
  <c r="UMH12" i="10"/>
  <c r="UMJ12" i="10" s="1"/>
  <c r="VOP12" i="10"/>
  <c r="VOR12" i="10" s="1"/>
  <c r="VOQ12" i="10"/>
  <c r="OY13" i="10"/>
  <c r="AOU13" i="10"/>
  <c r="EHJ13" i="10"/>
  <c r="EHL13" i="10" s="1"/>
  <c r="HDG13" i="10"/>
  <c r="PNC13" i="10"/>
  <c r="PNB13" i="10"/>
  <c r="PND13" i="10" s="1"/>
  <c r="JJB13" i="10"/>
  <c r="JJD13" i="10" s="1"/>
  <c r="KST13" i="10"/>
  <c r="KSV13" i="10" s="1"/>
  <c r="LDV13" i="10"/>
  <c r="LDX13" i="10" s="1"/>
  <c r="MOU13" i="10"/>
  <c r="MSM13" i="10"/>
  <c r="NZC13" i="10"/>
  <c r="OBN13" i="10"/>
  <c r="OBP13" i="10" s="1"/>
  <c r="OSU13" i="10"/>
  <c r="PCQ13" i="10"/>
  <c r="PJJ13" i="10"/>
  <c r="PJL13" i="10" s="1"/>
  <c r="SDZ13" i="10"/>
  <c r="SEB13" i="10" s="1"/>
  <c r="UPJ13" i="10"/>
  <c r="UPL13" i="10" s="1"/>
  <c r="WKT13" i="10"/>
  <c r="WKV13" i="10" s="1"/>
  <c r="VCH12" i="10"/>
  <c r="VCJ12" i="10" s="1"/>
  <c r="VZR12" i="10"/>
  <c r="VZT12" i="10" s="1"/>
  <c r="WIH12" i="10"/>
  <c r="WIJ12" i="10" s="1"/>
  <c r="HN13" i="10"/>
  <c r="HP13" i="10" s="1"/>
  <c r="AAP13" i="10"/>
  <c r="AAR13" i="10" s="1"/>
  <c r="ADR13" i="10"/>
  <c r="ADT13" i="10" s="1"/>
  <c r="AGT13" i="10"/>
  <c r="AGV13" i="10" s="1"/>
  <c r="ALB13" i="10"/>
  <c r="ALD13" i="10" s="1"/>
  <c r="BBB13" i="10"/>
  <c r="BBD13" i="10" s="1"/>
  <c r="BED13" i="10"/>
  <c r="BEF13" i="10" s="1"/>
  <c r="BLN13" i="10"/>
  <c r="BLP13" i="10" s="1"/>
  <c r="CNV13" i="10"/>
  <c r="CNX13" i="10" s="1"/>
  <c r="DGH13" i="10"/>
  <c r="DGJ13" i="10" s="1"/>
  <c r="DRZ13" i="10"/>
  <c r="DSB13" i="10" s="1"/>
  <c r="FAL13" i="10"/>
  <c r="FAN13" i="10" s="1"/>
  <c r="FLN13" i="10"/>
  <c r="FLP13" i="10" s="1"/>
  <c r="IWT13" i="10"/>
  <c r="IWV13" i="10" s="1"/>
  <c r="JGP13" i="10"/>
  <c r="JGR13" i="10" s="1"/>
  <c r="JHV13" i="10"/>
  <c r="JHX13" i="10" s="1"/>
  <c r="JJC13" i="10"/>
  <c r="KPB13" i="10"/>
  <c r="KPD13" i="10" s="1"/>
  <c r="KYX13" i="10"/>
  <c r="KYZ13" i="10" s="1"/>
  <c r="LFR13" i="10"/>
  <c r="LFT13" i="10" s="1"/>
  <c r="LWX13" i="10"/>
  <c r="LWZ13" i="10" s="1"/>
  <c r="NWP13" i="10"/>
  <c r="NWR13" i="10" s="1"/>
  <c r="RXV13" i="10"/>
  <c r="RXX13" i="10" s="1"/>
  <c r="SCT13" i="10"/>
  <c r="SCV13" i="10" s="1"/>
  <c r="SIH13" i="10"/>
  <c r="SIJ13" i="10" s="1"/>
  <c r="TLV13" i="10"/>
  <c r="TLX13" i="10" s="1"/>
  <c r="UVN13" i="10"/>
  <c r="UVP13" i="10" s="1"/>
  <c r="WFV13" i="10"/>
  <c r="WFX13" i="10" s="1"/>
  <c r="WMP13" i="10"/>
  <c r="WMR13" i="10" s="1"/>
  <c r="WPR13" i="10"/>
  <c r="WPT13" i="10" s="1"/>
  <c r="VKH13" i="10"/>
  <c r="VKJ13" i="10" s="1"/>
  <c r="VXW13" i="10"/>
  <c r="WZN13" i="10"/>
  <c r="WZP13" i="10" s="1"/>
  <c r="XEL13" i="10"/>
  <c r="XEN13" i="10" s="1"/>
  <c r="FRR13" i="10"/>
  <c r="FRT13" i="10" s="1"/>
  <c r="MBV13" i="10"/>
  <c r="MBX13" i="10" s="1"/>
  <c r="MEX13" i="10"/>
  <c r="MEZ13" i="10" s="1"/>
  <c r="MOD13" i="10"/>
  <c r="MOF13" i="10" s="1"/>
  <c r="NRB13" i="10"/>
  <c r="NRD13" i="10" s="1"/>
  <c r="RFZ13" i="10"/>
  <c r="RGB13" i="10" s="1"/>
  <c r="UMX13" i="10"/>
  <c r="UMZ13" i="10" s="1"/>
  <c r="UYP13" i="10"/>
  <c r="UYR13" i="10" s="1"/>
  <c r="UPZ12" i="10"/>
  <c r="UQB12" i="10" s="1"/>
  <c r="XDV12" i="10"/>
  <c r="XDX12" i="10" s="1"/>
  <c r="ABF13" i="10"/>
  <c r="ABH13" i="10" s="1"/>
  <c r="ARF13" i="10"/>
  <c r="ARH13" i="10" s="1"/>
  <c r="BBR13" i="10"/>
  <c r="BBT13" i="10" s="1"/>
  <c r="CLJ13" i="10"/>
  <c r="CLL13" i="10" s="1"/>
  <c r="DLF13" i="10"/>
  <c r="DLH13" i="10" s="1"/>
  <c r="ESL13" i="10"/>
  <c r="ESN13" i="10" s="1"/>
  <c r="EXZ13" i="10"/>
  <c r="EYB13" i="10" s="1"/>
  <c r="HFB13" i="10"/>
  <c r="HFD13" i="10" s="1"/>
  <c r="HQD13" i="10"/>
  <c r="HQF13" i="10" s="1"/>
  <c r="ICL13" i="10"/>
  <c r="ICN13" i="10" s="1"/>
  <c r="IVN13" i="10"/>
  <c r="IVP13" i="10" s="1"/>
  <c r="JUD13" i="10"/>
  <c r="JUF13" i="10" s="1"/>
  <c r="LRZ13" i="10"/>
  <c r="LSB13" i="10" s="1"/>
  <c r="NOP13" i="10"/>
  <c r="NOR13" i="10" s="1"/>
  <c r="OVF13" i="10"/>
  <c r="OVH13" i="10" s="1"/>
  <c r="PFB13" i="10"/>
  <c r="PFD13" i="10" s="1"/>
  <c r="QZV13" i="10"/>
  <c r="QZX13" i="10" s="1"/>
  <c r="RWP13" i="10"/>
  <c r="RWR13" i="10" s="1"/>
  <c r="SGL13" i="10"/>
  <c r="SGN13" i="10" s="1"/>
  <c r="TJJ13" i="10"/>
  <c r="TJL13" i="10" s="1"/>
  <c r="ULR13" i="10"/>
  <c r="ULT13" i="10" s="1"/>
  <c r="VAL13" i="10"/>
  <c r="VAN13" i="10" s="1"/>
  <c r="VNZ13" i="10"/>
  <c r="VOB13" i="10" s="1"/>
  <c r="WDJ13" i="10"/>
  <c r="WDL13" i="10" s="1"/>
  <c r="WKD13" i="10"/>
  <c r="WKF13" i="10" s="1"/>
  <c r="TEL12" i="10"/>
  <c r="TEN12" i="10" s="1"/>
  <c r="AEH13" i="10"/>
  <c r="AEJ13" i="10" s="1"/>
  <c r="ALR13" i="10"/>
  <c r="ALT13" i="10" s="1"/>
  <c r="CCD13" i="10"/>
  <c r="CCF13" i="10" s="1"/>
  <c r="CKD13" i="10"/>
  <c r="CKF13" i="10" s="1"/>
  <c r="EEH13" i="10"/>
  <c r="EEJ13" i="10" s="1"/>
  <c r="FBB13" i="10"/>
  <c r="FBD13" i="10" s="1"/>
  <c r="FTN13" i="10"/>
  <c r="FTP13" i="10" s="1"/>
  <c r="GEA13" i="10"/>
  <c r="JED13" i="10"/>
  <c r="JEF13" i="10" s="1"/>
  <c r="JIL13" i="10"/>
  <c r="JIN13" i="10" s="1"/>
  <c r="JLN13" i="10"/>
  <c r="JLP13" i="10" s="1"/>
  <c r="JSX13" i="10"/>
  <c r="JSZ13" i="10" s="1"/>
  <c r="KQX13" i="10"/>
  <c r="KQZ13" i="10" s="1"/>
  <c r="MDS13" i="10"/>
  <c r="MRF13" i="10"/>
  <c r="MRH13" i="10" s="1"/>
  <c r="NFJ13" i="10"/>
  <c r="NFL13" i="10" s="1"/>
  <c r="NUE13" i="10"/>
  <c r="OYH13" i="10"/>
  <c r="OYJ13" i="10" s="1"/>
  <c r="PID13" i="10"/>
  <c r="PIF13" i="10" s="1"/>
  <c r="PWH13" i="10"/>
  <c r="PWJ13" i="10" s="1"/>
  <c r="QYQ13" i="10"/>
  <c r="RKX13" i="10"/>
  <c r="RKZ13" i="10" s="1"/>
  <c r="SPB13" i="10"/>
  <c r="SPD13" i="10" s="1"/>
  <c r="SRO13" i="10"/>
  <c r="SST13" i="10"/>
  <c r="SSV13" i="10" s="1"/>
  <c r="SYX13" i="10"/>
  <c r="SYZ13" i="10" s="1"/>
  <c r="TFR13" i="10"/>
  <c r="TFT13" i="10" s="1"/>
  <c r="TGX13" i="10"/>
  <c r="TGZ13" i="10" s="1"/>
  <c r="TIE13" i="10"/>
  <c r="TXN13" i="10"/>
  <c r="TXP13" i="10" s="1"/>
  <c r="UGU13" i="10"/>
  <c r="UIP13" i="10"/>
  <c r="UIR13" i="10" s="1"/>
  <c r="WNF13" i="10"/>
  <c r="WNH13" i="10" s="1"/>
  <c r="NIM13" i="10"/>
  <c r="ONV13" i="10"/>
  <c r="ONX13" i="10" s="1"/>
  <c r="QEI13" i="10"/>
  <c r="TDF13" i="10"/>
  <c r="TDH13" i="10" s="1"/>
  <c r="UNN13" i="10"/>
  <c r="UNP13" i="10" s="1"/>
  <c r="VCH13" i="10"/>
  <c r="VCJ13" i="10" s="1"/>
  <c r="VIL13" i="10"/>
  <c r="VIN13" i="10" s="1"/>
  <c r="WCD13" i="10"/>
  <c r="WCF13" i="10" s="1"/>
  <c r="WSD13" i="10"/>
  <c r="WSF13" i="10" s="1"/>
  <c r="F30" i="12"/>
  <c r="J22" i="12" s="1"/>
  <c r="J10" i="12" s="1"/>
  <c r="I31" i="12"/>
  <c r="I17" i="12"/>
  <c r="I24" i="12" s="1"/>
  <c r="G17" i="12"/>
  <c r="G24" i="12" s="1"/>
  <c r="H17" i="12"/>
  <c r="H24" i="12" s="1"/>
  <c r="G18" i="11"/>
  <c r="H18" i="11"/>
  <c r="BAL10" i="10"/>
  <c r="BAN10" i="10" s="1"/>
  <c r="CVV10" i="10"/>
  <c r="CVX10" i="10" s="1"/>
  <c r="IZV10" i="10"/>
  <c r="IZX10" i="10" s="1"/>
  <c r="LOH10" i="10"/>
  <c r="LOJ10" i="10" s="1"/>
  <c r="PNS10" i="10"/>
  <c r="PNR10" i="10"/>
  <c r="PNT10" i="10" s="1"/>
  <c r="STK10" i="10"/>
  <c r="STJ10" i="10"/>
  <c r="STL10" i="10" s="1"/>
  <c r="TIT10" i="10"/>
  <c r="TIV10" i="10" s="1"/>
  <c r="TIU10" i="10"/>
  <c r="TSA10" i="10"/>
  <c r="TRZ10" i="10"/>
  <c r="TSB10" i="10" s="1"/>
  <c r="TZZ10" i="10"/>
  <c r="UAB10" i="10" s="1"/>
  <c r="UAA10" i="10"/>
  <c r="JZ10" i="10"/>
  <c r="KB10" i="10" s="1"/>
  <c r="RJ10" i="10"/>
  <c r="RL10" i="10" s="1"/>
  <c r="ABF10" i="10"/>
  <c r="ABH10" i="10" s="1"/>
  <c r="ADR10" i="10"/>
  <c r="ADT10" i="10" s="1"/>
  <c r="AIP10" i="10"/>
  <c r="AIR10" i="10" s="1"/>
  <c r="AXJ10" i="10"/>
  <c r="AXL10" i="10" s="1"/>
  <c r="HPN10" i="10"/>
  <c r="HPP10" i="10" s="1"/>
  <c r="IXZ10" i="10"/>
  <c r="IYB10" i="10" s="1"/>
  <c r="IYA10" i="10"/>
  <c r="NJR10" i="10"/>
  <c r="NJT10" i="10" s="1"/>
  <c r="NME10" i="10"/>
  <c r="NMD10" i="10"/>
  <c r="NMF10" i="10" s="1"/>
  <c r="PDG10" i="10"/>
  <c r="PDF10" i="10"/>
  <c r="PDH10" i="10" s="1"/>
  <c r="WLK10" i="10"/>
  <c r="WLJ10" i="10"/>
  <c r="WLL10" i="10" s="1"/>
  <c r="WRN10" i="10"/>
  <c r="WRP10" i="10" s="1"/>
  <c r="XDG10" i="10"/>
  <c r="XDF10" i="10"/>
  <c r="XDH10" i="10" s="1"/>
  <c r="AGT11" i="10"/>
  <c r="AGV11" i="10" s="1"/>
  <c r="AGU11" i="10"/>
  <c r="ARW11" i="10"/>
  <c r="ARV11" i="10"/>
  <c r="ARX11" i="10" s="1"/>
  <c r="GUP11" i="10"/>
  <c r="GUR11" i="10" s="1"/>
  <c r="GUQ11" i="10"/>
  <c r="JMT11" i="10"/>
  <c r="JMV11" i="10" s="1"/>
  <c r="JMU11" i="10"/>
  <c r="IIA10" i="10"/>
  <c r="IHZ10" i="10"/>
  <c r="IIB10" i="10" s="1"/>
  <c r="LQU10" i="10"/>
  <c r="LQT10" i="10"/>
  <c r="LQV10" i="10" s="1"/>
  <c r="LYT10" i="10"/>
  <c r="LYV10" i="10" s="1"/>
  <c r="LYU10" i="10"/>
  <c r="MIP10" i="10"/>
  <c r="MIR10" i="10" s="1"/>
  <c r="MIQ10" i="10"/>
  <c r="MUX10" i="10"/>
  <c r="MUZ10" i="10" s="1"/>
  <c r="MUY10" i="10"/>
  <c r="QAP10" i="10"/>
  <c r="QAR10" i="10" s="1"/>
  <c r="QAQ10" i="10"/>
  <c r="QOU10" i="10"/>
  <c r="QOT10" i="10"/>
  <c r="QOV10" i="10" s="1"/>
  <c r="RLN10" i="10"/>
  <c r="RLP10" i="10" s="1"/>
  <c r="RLO10" i="10"/>
  <c r="RZS10" i="10"/>
  <c r="RZR10" i="10"/>
  <c r="RZT10" i="10" s="1"/>
  <c r="QE11" i="10"/>
  <c r="QD11" i="10"/>
  <c r="QF11" i="10" s="1"/>
  <c r="AMI11" i="10"/>
  <c r="AMH11" i="10"/>
  <c r="AMJ11" i="10" s="1"/>
  <c r="BKY11" i="10"/>
  <c r="BKX11" i="10"/>
  <c r="BKZ11" i="10" s="1"/>
  <c r="CVW11" i="10"/>
  <c r="CVV11" i="10"/>
  <c r="CVX11" i="10" s="1"/>
  <c r="GLZ11" i="10"/>
  <c r="GMB11" i="10" s="1"/>
  <c r="GMA11" i="10"/>
  <c r="HQU11" i="10"/>
  <c r="HQT11" i="10"/>
  <c r="HQV11" i="10" s="1"/>
  <c r="IRW10" i="10"/>
  <c r="IRV10" i="10"/>
  <c r="IRX10" i="10" s="1"/>
  <c r="NET10" i="10"/>
  <c r="NEV10" i="10" s="1"/>
  <c r="NEU10" i="10"/>
  <c r="OUA10" i="10"/>
  <c r="OTZ10" i="10"/>
  <c r="OUB10" i="10" s="1"/>
  <c r="QEY10" i="10"/>
  <c r="QEX10" i="10"/>
  <c r="QEZ10" i="10" s="1"/>
  <c r="SVW10" i="10"/>
  <c r="SVV10" i="10"/>
  <c r="SVX10" i="10" s="1"/>
  <c r="UCL10" i="10"/>
  <c r="UCN10" i="10" s="1"/>
  <c r="UCM10" i="10"/>
  <c r="WNG10" i="10"/>
  <c r="WNF10" i="10"/>
  <c r="WNH10" i="10" s="1"/>
  <c r="CNF11" i="10"/>
  <c r="CNH11" i="10" s="1"/>
  <c r="CNG11" i="10"/>
  <c r="EUH11" i="10"/>
  <c r="EUJ11" i="10" s="1"/>
  <c r="EUI11" i="10"/>
  <c r="GTK11" i="10"/>
  <c r="GTJ11" i="10"/>
  <c r="GTL11" i="10" s="1"/>
  <c r="HOI11" i="10"/>
  <c r="HOH11" i="10"/>
  <c r="HOJ11" i="10" s="1"/>
  <c r="IEI11" i="10"/>
  <c r="IEH11" i="10"/>
  <c r="IEJ11" i="10" s="1"/>
  <c r="IZG11" i="10"/>
  <c r="IZF11" i="10"/>
  <c r="IZH11" i="10" s="1"/>
  <c r="AWD10" i="10"/>
  <c r="AWF10" i="10" s="1"/>
  <c r="BOQ10" i="10"/>
  <c r="BOP10" i="10"/>
  <c r="BOR10" i="10" s="1"/>
  <c r="HLV10" i="10"/>
  <c r="HLX10" i="10" s="1"/>
  <c r="PWX10" i="10"/>
  <c r="PWZ10" i="10" s="1"/>
  <c r="TYT10" i="10"/>
  <c r="TYV10" i="10" s="1"/>
  <c r="UQQ10" i="10"/>
  <c r="UQP10" i="10"/>
  <c r="UQR10" i="10" s="1"/>
  <c r="UWE10" i="10"/>
  <c r="WMA10" i="10"/>
  <c r="WLZ10" i="10"/>
  <c r="WMB10" i="10" s="1"/>
  <c r="YT11" i="10"/>
  <c r="YV11" i="10" s="1"/>
  <c r="YU11" i="10"/>
  <c r="AEH11" i="10"/>
  <c r="AEJ11" i="10" s="1"/>
  <c r="DXO11" i="10"/>
  <c r="DXN11" i="10"/>
  <c r="DXP11" i="10" s="1"/>
  <c r="IJF11" i="10"/>
  <c r="IJH11" i="10" s="1"/>
  <c r="IJG11" i="10"/>
  <c r="LTV11" i="10"/>
  <c r="LTX11" i="10" s="1"/>
  <c r="LTW11" i="10"/>
  <c r="ETB10" i="10"/>
  <c r="ETD10" i="10" s="1"/>
  <c r="FMT10" i="10"/>
  <c r="FMV10" i="10" s="1"/>
  <c r="DF10" i="10"/>
  <c r="DH10" i="10" s="1"/>
  <c r="PN10" i="10"/>
  <c r="PP10" i="10" s="1"/>
  <c r="JTO10" i="10"/>
  <c r="HLW11" i="10"/>
  <c r="HLV11" i="10"/>
  <c r="HLX11" i="10" s="1"/>
  <c r="IDC11" i="10"/>
  <c r="IDB11" i="10"/>
  <c r="IDD11" i="10" s="1"/>
  <c r="BFZ10" i="10"/>
  <c r="BGB10" i="10" s="1"/>
  <c r="CLZ10" i="10"/>
  <c r="CMB10" i="10" s="1"/>
  <c r="DFR10" i="10"/>
  <c r="DFT10" i="10" s="1"/>
  <c r="GGL10" i="10"/>
  <c r="GGN10" i="10" s="1"/>
  <c r="KDJ10" i="10"/>
  <c r="KDL10" i="10" s="1"/>
  <c r="LWI10" i="10"/>
  <c r="ID10" i="10"/>
  <c r="IF10" i="10" s="1"/>
  <c r="NB10" i="10"/>
  <c r="ND10" i="10" s="1"/>
  <c r="WX10" i="10"/>
  <c r="WZ10" i="10" s="1"/>
  <c r="ZJ10" i="10"/>
  <c r="ZL10" i="10" s="1"/>
  <c r="AEH10" i="10"/>
  <c r="AEJ10" i="10" s="1"/>
  <c r="FCY10" i="10"/>
  <c r="LLV10" i="10"/>
  <c r="LLX10" i="10" s="1"/>
  <c r="EMX11" i="10"/>
  <c r="EMZ11" i="10" s="1"/>
  <c r="EMY11" i="10"/>
  <c r="BEU10" i="10"/>
  <c r="BZR10" i="10"/>
  <c r="BZT10" i="10" s="1"/>
  <c r="FWP10" i="10"/>
  <c r="FWR10" i="10" s="1"/>
  <c r="HJK10" i="10"/>
  <c r="IBF10" i="10"/>
  <c r="IBH10" i="10" s="1"/>
  <c r="ILB10" i="10"/>
  <c r="ILD10" i="10" s="1"/>
  <c r="KMQ10" i="10"/>
  <c r="KMP10" i="10"/>
  <c r="KMR10" i="10" s="1"/>
  <c r="KWM10" i="10"/>
  <c r="KWL10" i="10"/>
  <c r="KWN10" i="10" s="1"/>
  <c r="LBZ10" i="10"/>
  <c r="LCB10" i="10" s="1"/>
  <c r="NCI10" i="10"/>
  <c r="OJO10" i="10"/>
  <c r="OJN10" i="10"/>
  <c r="OJP10" i="10" s="1"/>
  <c r="RIM10" i="10"/>
  <c r="RIL10" i="10"/>
  <c r="RIN10" i="10" s="1"/>
  <c r="SIY10" i="10"/>
  <c r="SIX10" i="10"/>
  <c r="SIZ10" i="10" s="1"/>
  <c r="SKD10" i="10"/>
  <c r="SKF10" i="10" s="1"/>
  <c r="SKE10" i="10"/>
  <c r="TNB10" i="10"/>
  <c r="TND10" i="10" s="1"/>
  <c r="WFV10" i="10"/>
  <c r="WFX10" i="10" s="1"/>
  <c r="WFW10" i="10"/>
  <c r="BSY11" i="10"/>
  <c r="BSX11" i="10"/>
  <c r="BSZ11" i="10" s="1"/>
  <c r="FGP11" i="10"/>
  <c r="FGR11" i="10" s="1"/>
  <c r="FGQ11" i="10"/>
  <c r="FZS11" i="10"/>
  <c r="FZR11" i="10"/>
  <c r="FZT11" i="10" s="1"/>
  <c r="HAU11" i="10"/>
  <c r="HAT11" i="10"/>
  <c r="HAV11" i="10" s="1"/>
  <c r="HBZ11" i="10"/>
  <c r="HCB11" i="10" s="1"/>
  <c r="BWA10" i="10"/>
  <c r="BVZ10" i="10"/>
  <c r="BWB10" i="10" s="1"/>
  <c r="BHG10" i="10"/>
  <c r="DPN10" i="10"/>
  <c r="DPP10" i="10" s="1"/>
  <c r="DZJ10" i="10"/>
  <c r="DZL10" i="10" s="1"/>
  <c r="JJR10" i="10"/>
  <c r="JJT10" i="10" s="1"/>
  <c r="KP10" i="10"/>
  <c r="KR10" i="10" s="1"/>
  <c r="RZ10" i="10"/>
  <c r="SB10" i="10" s="1"/>
  <c r="ABV10" i="10"/>
  <c r="ABX10" i="10" s="1"/>
  <c r="AGT10" i="10"/>
  <c r="AGV10" i="10" s="1"/>
  <c r="AUY10" i="10"/>
  <c r="LGI10" i="10"/>
  <c r="LGH10" i="10"/>
  <c r="LGJ10" i="10" s="1"/>
  <c r="MCM10" i="10"/>
  <c r="MCL10" i="10"/>
  <c r="MCN10" i="10" s="1"/>
  <c r="MOU10" i="10"/>
  <c r="MOT10" i="10"/>
  <c r="MOV10" i="10" s="1"/>
  <c r="NDN10" i="10"/>
  <c r="NDP10" i="10" s="1"/>
  <c r="NSY10" i="10"/>
  <c r="NSX10" i="10"/>
  <c r="NSZ10" i="10" s="1"/>
  <c r="QCL10" i="10"/>
  <c r="QCN10" i="10" s="1"/>
  <c r="TXN10" i="10"/>
  <c r="TXP10" i="10" s="1"/>
  <c r="TXO10" i="10"/>
  <c r="WHC10" i="10"/>
  <c r="WHB10" i="10"/>
  <c r="WHD10" i="10" s="1"/>
  <c r="ADB11" i="10"/>
  <c r="ADD11" i="10" s="1"/>
  <c r="BDO11" i="10"/>
  <c r="BDN11" i="10"/>
  <c r="BDP11" i="10" s="1"/>
  <c r="AJF10" i="10"/>
  <c r="AJH10" i="10" s="1"/>
  <c r="ARF10" i="10"/>
  <c r="ARH10" i="10" s="1"/>
  <c r="ATB10" i="10"/>
  <c r="ATD10" i="10" s="1"/>
  <c r="BBB10" i="10"/>
  <c r="BBD10" i="10" s="1"/>
  <c r="BSH10" i="10"/>
  <c r="BSJ10" i="10" s="1"/>
  <c r="CLK10" i="10"/>
  <c r="CLJ10" i="10"/>
  <c r="CLL10" i="10" s="1"/>
  <c r="CVG10" i="10"/>
  <c r="CVF10" i="10"/>
  <c r="CVH10" i="10" s="1"/>
  <c r="DFC10" i="10"/>
  <c r="DFB10" i="10"/>
  <c r="DFD10" i="10" s="1"/>
  <c r="DOY10" i="10"/>
  <c r="DOX10" i="10"/>
  <c r="DOZ10" i="10" s="1"/>
  <c r="DYU10" i="10"/>
  <c r="DYT10" i="10"/>
  <c r="DYV10" i="10" s="1"/>
  <c r="EIQ10" i="10"/>
  <c r="EIP10" i="10"/>
  <c r="EIR10" i="10" s="1"/>
  <c r="ESM10" i="10"/>
  <c r="ESL10" i="10"/>
  <c r="ESN10" i="10" s="1"/>
  <c r="FCI10" i="10"/>
  <c r="FCH10" i="10"/>
  <c r="FCJ10" i="10" s="1"/>
  <c r="FME10" i="10"/>
  <c r="FMD10" i="10"/>
  <c r="FMF10" i="10" s="1"/>
  <c r="GFW10" i="10"/>
  <c r="GFV10" i="10"/>
  <c r="GFX10" i="10" s="1"/>
  <c r="HFR10" i="10"/>
  <c r="HFT10" i="10" s="1"/>
  <c r="IIP10" i="10"/>
  <c r="IIR10" i="10" s="1"/>
  <c r="IZG10" i="10"/>
  <c r="IZF10" i="10"/>
  <c r="IZH10" i="10" s="1"/>
  <c r="JJC10" i="10"/>
  <c r="JJB10" i="10"/>
  <c r="JJD10" i="10" s="1"/>
  <c r="JSY10" i="10"/>
  <c r="JSX10" i="10"/>
  <c r="JSZ10" i="10" s="1"/>
  <c r="KCU10" i="10"/>
  <c r="KCT10" i="10"/>
  <c r="KCV10" i="10" s="1"/>
  <c r="KIH10" i="10"/>
  <c r="KIJ10" i="10" s="1"/>
  <c r="KSD10" i="10"/>
  <c r="KSF10" i="10" s="1"/>
  <c r="LRK10" i="10"/>
  <c r="LTG10" i="10"/>
  <c r="LTF10" i="10"/>
  <c r="LTH10" i="10" s="1"/>
  <c r="MBF10" i="10"/>
  <c r="MBH10" i="10" s="1"/>
  <c r="MBG10" i="10"/>
  <c r="MKL10" i="10"/>
  <c r="MKN10" i="10" s="1"/>
  <c r="MNN10" i="10"/>
  <c r="MNP10" i="10" s="1"/>
  <c r="MNO10" i="10"/>
  <c r="OMQ10" i="10"/>
  <c r="OMP10" i="10"/>
  <c r="OMR10" i="10" s="1"/>
  <c r="TFB10" i="10"/>
  <c r="TFD10" i="10" s="1"/>
  <c r="URF10" i="10"/>
  <c r="URH10" i="10" s="1"/>
  <c r="URG10" i="10"/>
  <c r="XEM10" i="10"/>
  <c r="XEL10" i="10"/>
  <c r="XEN10" i="10" s="1"/>
  <c r="TG11" i="10"/>
  <c r="TF11" i="10"/>
  <c r="TH11" i="10" s="1"/>
  <c r="BYM11" i="10"/>
  <c r="BZR11" i="10"/>
  <c r="BZT11" i="10" s="1"/>
  <c r="CZN11" i="10"/>
  <c r="CZP11" i="10" s="1"/>
  <c r="CZO11" i="10"/>
  <c r="FBB11" i="10"/>
  <c r="FBD11" i="10" s="1"/>
  <c r="GVV11" i="10"/>
  <c r="GVX11" i="10" s="1"/>
  <c r="KFF11" i="10"/>
  <c r="KFH11" i="10" s="1"/>
  <c r="AJV10" i="10"/>
  <c r="AJX10" i="10" s="1"/>
  <c r="EJF10" i="10"/>
  <c r="EJH10" i="10" s="1"/>
  <c r="FR10" i="10"/>
  <c r="FT10" i="10" s="1"/>
  <c r="UL10" i="10"/>
  <c r="UN10" i="10" s="1"/>
  <c r="BUT10" i="10"/>
  <c r="BUV10" i="10" s="1"/>
  <c r="CCD10" i="10"/>
  <c r="CCF10" i="10" s="1"/>
  <c r="HWY10" i="10"/>
  <c r="HWX10" i="10"/>
  <c r="HWZ10" i="10" s="1"/>
  <c r="NRC10" i="10"/>
  <c r="PVS10" i="10"/>
  <c r="CFG11" i="10"/>
  <c r="CFF11" i="10"/>
  <c r="CFH11" i="10" s="1"/>
  <c r="ANN10" i="10"/>
  <c r="ANP10" i="10" s="1"/>
  <c r="BCX10" i="10"/>
  <c r="BCZ10" i="10" s="1"/>
  <c r="BMT10" i="10"/>
  <c r="BMV10" i="10" s="1"/>
  <c r="BRC10" i="10"/>
  <c r="BRB10" i="10"/>
  <c r="BRD10" i="10" s="1"/>
  <c r="BXG10" i="10"/>
  <c r="BXF10" i="10"/>
  <c r="BXH10" i="10" s="1"/>
  <c r="GPS10" i="10"/>
  <c r="GPR10" i="10"/>
  <c r="GPT10" i="10" s="1"/>
  <c r="HSA10" i="10"/>
  <c r="HRZ10" i="10"/>
  <c r="HSB10" i="10" s="1"/>
  <c r="MWE10" i="10"/>
  <c r="MWD10" i="10"/>
  <c r="MWF10" i="10" s="1"/>
  <c r="NHF10" i="10"/>
  <c r="NHH10" i="10" s="1"/>
  <c r="OIH10" i="10"/>
  <c r="OIJ10" i="10" s="1"/>
  <c r="OII10" i="10"/>
  <c r="QJW10" i="10"/>
  <c r="QJV10" i="10"/>
  <c r="QJX10" i="10" s="1"/>
  <c r="QMX10" i="10"/>
  <c r="QMZ10" i="10" s="1"/>
  <c r="QRV10" i="10"/>
  <c r="QRX10" i="10" s="1"/>
  <c r="QRW10" i="10"/>
  <c r="SCE10" i="10"/>
  <c r="SCD10" i="10"/>
  <c r="SCF10" i="10" s="1"/>
  <c r="SHR10" i="10"/>
  <c r="SHT10" i="10" s="1"/>
  <c r="SHS10" i="10"/>
  <c r="TCQ10" i="10"/>
  <c r="TCP10" i="10"/>
  <c r="TCR10" i="10" s="1"/>
  <c r="TKP10" i="10"/>
  <c r="TKR10" i="10" s="1"/>
  <c r="VKI10" i="10"/>
  <c r="VKH10" i="10"/>
  <c r="VKJ10" i="10" s="1"/>
  <c r="VPV10" i="10"/>
  <c r="VPX10" i="10" s="1"/>
  <c r="VPW10" i="10"/>
  <c r="WPR10" i="10"/>
  <c r="WPT10" i="10" s="1"/>
  <c r="WPS10" i="10"/>
  <c r="JZ11" i="10"/>
  <c r="KB11" i="10" s="1"/>
  <c r="AUI11" i="10"/>
  <c r="AUH11" i="10"/>
  <c r="AUJ11" i="10" s="1"/>
  <c r="BRS11" i="10"/>
  <c r="BRR11" i="10"/>
  <c r="BRT11" i="10" s="1"/>
  <c r="DSP11" i="10"/>
  <c r="DSR11" i="10" s="1"/>
  <c r="FYM11" i="10"/>
  <c r="FYL11" i="10"/>
  <c r="FYN11" i="10" s="1"/>
  <c r="GXB11" i="10"/>
  <c r="GXD11" i="10" s="1"/>
  <c r="LDW11" i="10"/>
  <c r="LDV11" i="10"/>
  <c r="LDX11" i="10" s="1"/>
  <c r="NTO11" i="10"/>
  <c r="NTN11" i="10"/>
  <c r="NTP11" i="10" s="1"/>
  <c r="RYM11" i="10"/>
  <c r="RYL11" i="10"/>
  <c r="RYN11" i="10" s="1"/>
  <c r="KCE11" i="10"/>
  <c r="KCD11" i="10"/>
  <c r="KCF11" i="10" s="1"/>
  <c r="KJO11" i="10"/>
  <c r="KJN11" i="10"/>
  <c r="KJP11" i="10" s="1"/>
  <c r="KMQ11" i="10"/>
  <c r="KMP11" i="10"/>
  <c r="KMR11" i="10" s="1"/>
  <c r="OEQ11" i="10"/>
  <c r="OEP11" i="10"/>
  <c r="OER11" i="10" s="1"/>
  <c r="QDS11" i="10"/>
  <c r="QDR11" i="10"/>
  <c r="QDT11" i="10" s="1"/>
  <c r="TIE11" i="10"/>
  <c r="TID11" i="10"/>
  <c r="TIF11" i="10" s="1"/>
  <c r="UUX11" i="10"/>
  <c r="UUZ11" i="10" s="1"/>
  <c r="VCH11" i="10"/>
  <c r="VCJ11" i="10" s="1"/>
  <c r="PZK11" i="10"/>
  <c r="PZJ11" i="10"/>
  <c r="PZL11" i="10" s="1"/>
  <c r="SSU11" i="10"/>
  <c r="SST11" i="10"/>
  <c r="SSV11" i="10" s="1"/>
  <c r="SXS11" i="10"/>
  <c r="SXR11" i="10"/>
  <c r="SXT11" i="10" s="1"/>
  <c r="TML11" i="10"/>
  <c r="TMN11" i="10" s="1"/>
  <c r="ODJ11" i="10"/>
  <c r="ODL11" i="10" s="1"/>
  <c r="QQA11" i="10"/>
  <c r="QPZ11" i="10"/>
  <c r="QQB11" i="10" s="1"/>
  <c r="SLK11" i="10"/>
  <c r="SLJ11" i="10"/>
  <c r="SLL11" i="10" s="1"/>
  <c r="ATR10" i="10"/>
  <c r="ATT10" i="10" s="1"/>
  <c r="BDN10" i="10"/>
  <c r="BDP10" i="10" s="1"/>
  <c r="BNJ10" i="10"/>
  <c r="BNL10" i="10" s="1"/>
  <c r="CKD10" i="10"/>
  <c r="CKF10" i="10" s="1"/>
  <c r="CTZ10" i="10"/>
  <c r="CUB10" i="10" s="1"/>
  <c r="DDV10" i="10"/>
  <c r="DDX10" i="10" s="1"/>
  <c r="DNR10" i="10"/>
  <c r="DNT10" i="10" s="1"/>
  <c r="DXN10" i="10"/>
  <c r="DXP10" i="10" s="1"/>
  <c r="EHJ10" i="10"/>
  <c r="EHL10" i="10" s="1"/>
  <c r="ERF10" i="10"/>
  <c r="ERH10" i="10" s="1"/>
  <c r="FBB10" i="10"/>
  <c r="FBD10" i="10" s="1"/>
  <c r="FKX10" i="10"/>
  <c r="FKZ10" i="10" s="1"/>
  <c r="FUT10" i="10"/>
  <c r="FUV10" i="10" s="1"/>
  <c r="GEP10" i="10"/>
  <c r="GER10" i="10" s="1"/>
  <c r="GLZ10" i="10"/>
  <c r="GMB10" i="10" s="1"/>
  <c r="GSD10" i="10"/>
  <c r="GSF10" i="10" s="1"/>
  <c r="HAT10" i="10"/>
  <c r="HAV10" i="10" s="1"/>
  <c r="HDF10" i="10"/>
  <c r="HDH10" i="10" s="1"/>
  <c r="HNB10" i="10"/>
  <c r="HND10" i="10" s="1"/>
  <c r="HTF10" i="10"/>
  <c r="HTH10" i="10" s="1"/>
  <c r="IGT10" i="10"/>
  <c r="IGV10" i="10" s="1"/>
  <c r="IMX10" i="10"/>
  <c r="IMZ10" i="10" s="1"/>
  <c r="IOD10" i="10"/>
  <c r="IOF10" i="10" s="1"/>
  <c r="IUH10" i="10"/>
  <c r="IUJ10" i="10" s="1"/>
  <c r="JHV10" i="10"/>
  <c r="JHX10" i="10" s="1"/>
  <c r="JRR10" i="10"/>
  <c r="JRT10" i="10" s="1"/>
  <c r="KBN10" i="10"/>
  <c r="KBP10" i="10" s="1"/>
  <c r="KLJ10" i="10"/>
  <c r="KLL10" i="10" s="1"/>
  <c r="KVF10" i="10"/>
  <c r="KVH10" i="10" s="1"/>
  <c r="LFB10" i="10"/>
  <c r="LFD10" i="10" s="1"/>
  <c r="MEX10" i="10"/>
  <c r="MEZ10" i="10" s="1"/>
  <c r="NGP10" i="10"/>
  <c r="NGR10" i="10" s="1"/>
  <c r="NVK10" i="10"/>
  <c r="NVJ10" i="10"/>
  <c r="NVL10" i="10" s="1"/>
  <c r="ORO10" i="10"/>
  <c r="ORN10" i="10"/>
  <c r="ORP10" i="10" s="1"/>
  <c r="OUP10" i="10"/>
  <c r="OUR10" i="10" s="1"/>
  <c r="PBZ10" i="10"/>
  <c r="PCB10" i="10" s="1"/>
  <c r="PCA10" i="10"/>
  <c r="PLG10" i="10"/>
  <c r="PLF10" i="10"/>
  <c r="PLH10" i="10" s="1"/>
  <c r="PRZ10" i="10"/>
  <c r="PSB10" i="10" s="1"/>
  <c r="PTF10" i="10"/>
  <c r="PTH10" i="10" s="1"/>
  <c r="PTG10" i="10"/>
  <c r="RGA10" i="10"/>
  <c r="RFZ10" i="10"/>
  <c r="RGB10" i="10" s="1"/>
  <c r="RPG10" i="10"/>
  <c r="RPF10" i="10"/>
  <c r="RPH10" i="10" s="1"/>
  <c r="TBJ10" i="10"/>
  <c r="TBL10" i="10" s="1"/>
  <c r="TSP10" i="10"/>
  <c r="TSR10" i="10" s="1"/>
  <c r="USL10" i="10"/>
  <c r="USN10" i="10" s="1"/>
  <c r="UTR10" i="10"/>
  <c r="UTT10" i="10" s="1"/>
  <c r="UTS10" i="10"/>
  <c r="VKX10" i="10"/>
  <c r="VKZ10" i="10" s="1"/>
  <c r="WBO10" i="10"/>
  <c r="WBN10" i="10"/>
  <c r="WBP10" i="10" s="1"/>
  <c r="WEQ10" i="10"/>
  <c r="WEP10" i="10"/>
  <c r="WER10" i="10" s="1"/>
  <c r="AQP11" i="10"/>
  <c r="AQR11" i="10" s="1"/>
  <c r="AQQ11" i="10"/>
  <c r="BCH11" i="10"/>
  <c r="BCJ11" i="10" s="1"/>
  <c r="BCI11" i="10"/>
  <c r="BQM11" i="10"/>
  <c r="BQL11" i="10"/>
  <c r="BQN11" i="10" s="1"/>
  <c r="CFV11" i="10"/>
  <c r="CFX11" i="10" s="1"/>
  <c r="CUP11" i="10"/>
  <c r="CUR11" i="10" s="1"/>
  <c r="CUQ11" i="10"/>
  <c r="DDG11" i="10"/>
  <c r="DDF11" i="10"/>
  <c r="DDH11" i="10" s="1"/>
  <c r="EAA11" i="10"/>
  <c r="DZZ11" i="10"/>
  <c r="EAB11" i="10" s="1"/>
  <c r="FKI11" i="10"/>
  <c r="FKH11" i="10"/>
  <c r="FKJ11" i="10" s="1"/>
  <c r="FUT11" i="10"/>
  <c r="FUV11" i="10" s="1"/>
  <c r="HDV11" i="10"/>
  <c r="HDX11" i="10" s="1"/>
  <c r="HDW11" i="10"/>
  <c r="IIA11" i="10"/>
  <c r="IHZ11" i="10"/>
  <c r="IIB11" i="10" s="1"/>
  <c r="IYA11" i="10"/>
  <c r="IXZ11" i="10"/>
  <c r="IYB11" i="10" s="1"/>
  <c r="JLO11" i="10"/>
  <c r="JLN11" i="10"/>
  <c r="JLP11" i="10" s="1"/>
  <c r="LGI11" i="10"/>
  <c r="LGH11" i="10"/>
  <c r="LGJ11" i="10" s="1"/>
  <c r="LSQ11" i="10"/>
  <c r="LSP11" i="10"/>
  <c r="LSR11" i="10" s="1"/>
  <c r="LYU11" i="10"/>
  <c r="LYT11" i="10"/>
  <c r="LYV11" i="10" s="1"/>
  <c r="NXF11" i="10"/>
  <c r="NXH11" i="10" s="1"/>
  <c r="OCE11" i="10"/>
  <c r="OCD11" i="10"/>
  <c r="OCF11" i="10" s="1"/>
  <c r="PDG11" i="10"/>
  <c r="PDF11" i="10"/>
  <c r="PDH11" i="10" s="1"/>
  <c r="PKA11" i="10"/>
  <c r="PJZ11" i="10"/>
  <c r="PKB11" i="10" s="1"/>
  <c r="CAH10" i="10"/>
  <c r="CAJ10" i="10" s="1"/>
  <c r="CMP10" i="10"/>
  <c r="CMR10" i="10" s="1"/>
  <c r="CWL10" i="10"/>
  <c r="CWN10" i="10" s="1"/>
  <c r="DGH10" i="10"/>
  <c r="DGJ10" i="10" s="1"/>
  <c r="DJZ10" i="10"/>
  <c r="DKB10" i="10" s="1"/>
  <c r="DQD10" i="10"/>
  <c r="DQF10" i="10" s="1"/>
  <c r="DTV10" i="10"/>
  <c r="DTX10" i="10" s="1"/>
  <c r="DZZ10" i="10"/>
  <c r="EAB10" i="10" s="1"/>
  <c r="EJV10" i="10"/>
  <c r="EJX10" i="10" s="1"/>
  <c r="ENN10" i="10"/>
  <c r="ENP10" i="10" s="1"/>
  <c r="ETR10" i="10"/>
  <c r="ETT10" i="10" s="1"/>
  <c r="FDN10" i="10"/>
  <c r="FDP10" i="10" s="1"/>
  <c r="FHF10" i="10"/>
  <c r="FHH10" i="10" s="1"/>
  <c r="FNJ10" i="10"/>
  <c r="FNL10" i="10" s="1"/>
  <c r="GCD10" i="10"/>
  <c r="GCF10" i="10" s="1"/>
  <c r="GTJ10" i="10"/>
  <c r="GTL10" i="10" s="1"/>
  <c r="HUL10" i="10"/>
  <c r="HUN10" i="10" s="1"/>
  <c r="IEH10" i="10"/>
  <c r="IEJ10" i="10" s="1"/>
  <c r="ITB10" i="10"/>
  <c r="ITD10" i="10" s="1"/>
  <c r="IVN10" i="10"/>
  <c r="IVP10" i="10" s="1"/>
  <c r="JAL10" i="10"/>
  <c r="JAN10" i="10" s="1"/>
  <c r="JKH10" i="10"/>
  <c r="JKJ10" i="10" s="1"/>
  <c r="JUD10" i="10"/>
  <c r="JUF10" i="10" s="1"/>
  <c r="KNV10" i="10"/>
  <c r="KNX10" i="10" s="1"/>
  <c r="MPZ10" i="10"/>
  <c r="MQB10" i="10" s="1"/>
  <c r="MQA10" i="10"/>
  <c r="OPC10" i="10"/>
  <c r="OPB10" i="10"/>
  <c r="OPD10" i="10" s="1"/>
  <c r="QVO10" i="10"/>
  <c r="QVN10" i="10"/>
  <c r="QVP10" i="10" s="1"/>
  <c r="VEU10" i="10"/>
  <c r="VET10" i="10"/>
  <c r="VEV10" i="10" s="1"/>
  <c r="VNJ10" i="10"/>
  <c r="VNL10" i="10" s="1"/>
  <c r="VNK10" i="10"/>
  <c r="GY11" i="10"/>
  <c r="GX11" i="10"/>
  <c r="GZ11" i="10" s="1"/>
  <c r="OX11" i="10"/>
  <c r="OZ11" i="10" s="1"/>
  <c r="OY11" i="10"/>
  <c r="BBC11" i="10"/>
  <c r="BBB11" i="10"/>
  <c r="BBD11" i="10" s="1"/>
  <c r="FTO11" i="10"/>
  <c r="FTN11" i="10"/>
  <c r="FTP11" i="10" s="1"/>
  <c r="HKQ11" i="10"/>
  <c r="HKP11" i="10"/>
  <c r="HKR11" i="10" s="1"/>
  <c r="JKI11" i="10"/>
  <c r="JKH11" i="10"/>
  <c r="JKJ11" i="10" s="1"/>
  <c r="LDG11" i="10"/>
  <c r="LDF11" i="10"/>
  <c r="LDH11" i="10" s="1"/>
  <c r="MDS11" i="10"/>
  <c r="MDR11" i="10"/>
  <c r="MDT11" i="10" s="1"/>
  <c r="PFC11" i="10"/>
  <c r="PFB11" i="10"/>
  <c r="PFD11" i="10" s="1"/>
  <c r="QLC11" i="10"/>
  <c r="QLB11" i="10"/>
  <c r="QLD11" i="10" s="1"/>
  <c r="WUQ11" i="10"/>
  <c r="WUP11" i="10"/>
  <c r="WUR11" i="10" s="1"/>
  <c r="OZN10" i="10"/>
  <c r="OZP10" i="10" s="1"/>
  <c r="OZO10" i="10"/>
  <c r="PQT10" i="10"/>
  <c r="PQV10" i="10" s="1"/>
  <c r="PQU10" i="10"/>
  <c r="QBW10" i="10"/>
  <c r="QBV10" i="10"/>
  <c r="QBX10" i="10" s="1"/>
  <c r="QMI10" i="10"/>
  <c r="QMH10" i="10"/>
  <c r="QMJ10" i="10" s="1"/>
  <c r="RNZ10" i="10"/>
  <c r="ROB10" i="10" s="1"/>
  <c r="ROA10" i="10"/>
  <c r="SYX10" i="10"/>
  <c r="SYZ10" i="10" s="1"/>
  <c r="SYY10" i="10"/>
  <c r="TKA10" i="10"/>
  <c r="TJZ10" i="10"/>
  <c r="TKB10" i="10" s="1"/>
  <c r="TUM10" i="10"/>
  <c r="TUL10" i="10"/>
  <c r="TUN10" i="10" s="1"/>
  <c r="WDK10" i="10"/>
  <c r="WDJ10" i="10"/>
  <c r="WDL10" i="10" s="1"/>
  <c r="WQY10" i="10"/>
  <c r="WQX10" i="10"/>
  <c r="WQZ10" i="10" s="1"/>
  <c r="XAT10" i="10"/>
  <c r="XAV10" i="10" s="1"/>
  <c r="EL11" i="10"/>
  <c r="EN11" i="10" s="1"/>
  <c r="NS11" i="10"/>
  <c r="NR11" i="10"/>
  <c r="NT11" i="10" s="1"/>
  <c r="ACM11" i="10"/>
  <c r="ACL11" i="10"/>
  <c r="ACN11" i="10" s="1"/>
  <c r="APJ11" i="10"/>
  <c r="APL11" i="10" s="1"/>
  <c r="BNZ11" i="10"/>
  <c r="BOB11" i="10" s="1"/>
  <c r="CSD11" i="10"/>
  <c r="CSF11" i="10" s="1"/>
  <c r="CSE11" i="10"/>
  <c r="CWL11" i="10"/>
  <c r="CWN11" i="10" s="1"/>
  <c r="CXR11" i="10"/>
  <c r="CXT11" i="10" s="1"/>
  <c r="DMM11" i="10"/>
  <c r="DML11" i="10"/>
  <c r="DMN11" i="10" s="1"/>
  <c r="FET11" i="10"/>
  <c r="FEV11" i="10" s="1"/>
  <c r="GKE11" i="10"/>
  <c r="GKD11" i="10"/>
  <c r="GKF11" i="10" s="1"/>
  <c r="GQX11" i="10"/>
  <c r="GQZ11" i="10" s="1"/>
  <c r="HXN11" i="10"/>
  <c r="HXP11" i="10" s="1"/>
  <c r="HXO11" i="10"/>
  <c r="IAQ11" i="10"/>
  <c r="IAP11" i="10"/>
  <c r="IAR11" i="10" s="1"/>
  <c r="LFC11" i="10"/>
  <c r="LFB11" i="10"/>
  <c r="LFD11" i="10" s="1"/>
  <c r="MNN11" i="10"/>
  <c r="MNP11" i="10" s="1"/>
  <c r="MVO11" i="10"/>
  <c r="MVN11" i="10"/>
  <c r="MVP11" i="10" s="1"/>
  <c r="NUU11" i="10"/>
  <c r="NUT11" i="10"/>
  <c r="NUV11" i="10" s="1"/>
  <c r="PAU11" i="10"/>
  <c r="PAT11" i="10"/>
  <c r="PAV11" i="10" s="1"/>
  <c r="AOD10" i="10"/>
  <c r="AOF10" i="10" s="1"/>
  <c r="ARV10" i="10"/>
  <c r="ARX10" i="10" s="1"/>
  <c r="AUH10" i="10"/>
  <c r="AUJ10" i="10" s="1"/>
  <c r="BBR10" i="10"/>
  <c r="BBT10" i="10" s="1"/>
  <c r="BED10" i="10"/>
  <c r="BEF10" i="10" s="1"/>
  <c r="BLN10" i="10"/>
  <c r="BLP10" i="10" s="1"/>
  <c r="BNZ10" i="10"/>
  <c r="BOB10" i="10" s="1"/>
  <c r="CFF10" i="10"/>
  <c r="CFH10" i="10" s="1"/>
  <c r="CPB10" i="10"/>
  <c r="CPD10" i="10" s="1"/>
  <c r="CYX10" i="10"/>
  <c r="CYZ10" i="10" s="1"/>
  <c r="DIT10" i="10"/>
  <c r="DIV10" i="10" s="1"/>
  <c r="DSP10" i="10"/>
  <c r="DSR10" i="10" s="1"/>
  <c r="ECL10" i="10"/>
  <c r="ECN10" i="10" s="1"/>
  <c r="EMH10" i="10"/>
  <c r="EMJ10" i="10" s="1"/>
  <c r="EWD10" i="10"/>
  <c r="EWF10" i="10" s="1"/>
  <c r="FFZ10" i="10"/>
  <c r="FGB10" i="10" s="1"/>
  <c r="FPV10" i="10"/>
  <c r="FPX10" i="10" s="1"/>
  <c r="FXF10" i="10"/>
  <c r="FXH10" i="10" s="1"/>
  <c r="FZR10" i="10"/>
  <c r="FZT10" i="10" s="1"/>
  <c r="HZJ10" i="10"/>
  <c r="HZL10" i="10" s="1"/>
  <c r="IBV10" i="10"/>
  <c r="IBX10" i="10" s="1"/>
  <c r="JCX10" i="10"/>
  <c r="JCZ10" i="10" s="1"/>
  <c r="JMT10" i="10"/>
  <c r="JMV10" i="10" s="1"/>
  <c r="JWP10" i="10"/>
  <c r="JWR10" i="10" s="1"/>
  <c r="KGL10" i="10"/>
  <c r="KGN10" i="10" s="1"/>
  <c r="KQH10" i="10"/>
  <c r="KQJ10" i="10" s="1"/>
  <c r="LAD10" i="10"/>
  <c r="LAF10" i="10" s="1"/>
  <c r="LJZ10" i="10"/>
  <c r="LKB10" i="10" s="1"/>
  <c r="LOY10" i="10"/>
  <c r="LSP10" i="10"/>
  <c r="LSR10" i="10" s="1"/>
  <c r="LTV10" i="10"/>
  <c r="LTX10" i="10" s="1"/>
  <c r="MDS10" i="10"/>
  <c r="MGE10" i="10"/>
  <c r="MLC10" i="10"/>
  <c r="NQL10" i="10"/>
  <c r="NQN10" i="10" s="1"/>
  <c r="NVZ10" i="10"/>
  <c r="NWB10" i="10" s="1"/>
  <c r="OAY10" i="10"/>
  <c r="OSD10" i="10"/>
  <c r="OSF10" i="10" s="1"/>
  <c r="OXB10" i="10"/>
  <c r="OXD10" i="10" s="1"/>
  <c r="OXC10" i="10"/>
  <c r="PLV10" i="10"/>
  <c r="PLX10" i="10" s="1"/>
  <c r="QTB10" i="10"/>
  <c r="QTD10" i="10" s="1"/>
  <c r="QUH10" i="10"/>
  <c r="QUJ10" i="10" s="1"/>
  <c r="QUI10" i="10"/>
  <c r="RDO10" i="10"/>
  <c r="RDN10" i="10"/>
  <c r="RDP10" i="10" s="1"/>
  <c r="RJC10" i="10"/>
  <c r="SFF10" i="10"/>
  <c r="SFH10" i="10" s="1"/>
  <c r="UDS10" i="10"/>
  <c r="UDR10" i="10"/>
  <c r="UDT10" i="10" s="1"/>
  <c r="VDN10" i="10"/>
  <c r="VDP10" i="10" s="1"/>
  <c r="VDO10" i="10"/>
  <c r="VXV10" i="10"/>
  <c r="VXX10" i="10" s="1"/>
  <c r="VXW10" i="10"/>
  <c r="WHS10" i="10"/>
  <c r="BZ11" i="10"/>
  <c r="CB11" i="10" s="1"/>
  <c r="DG11" i="10"/>
  <c r="AIA11" i="10"/>
  <c r="AHZ11" i="10"/>
  <c r="AIB11" i="10" s="1"/>
  <c r="AOE11" i="10"/>
  <c r="AOD11" i="10"/>
  <c r="AOF11" i="10" s="1"/>
  <c r="BFJ11" i="10"/>
  <c r="BFL11" i="10" s="1"/>
  <c r="BRB11" i="10"/>
  <c r="BRD11" i="10" s="1"/>
  <c r="BVK11" i="10"/>
  <c r="BVJ11" i="10"/>
  <c r="BVL11" i="10" s="1"/>
  <c r="CAX11" i="10"/>
  <c r="CAZ11" i="10" s="1"/>
  <c r="CHS11" i="10"/>
  <c r="CHR11" i="10"/>
  <c r="CHT11" i="10" s="1"/>
  <c r="CQX11" i="10"/>
  <c r="CQZ11" i="10" s="1"/>
  <c r="CQY11" i="10"/>
  <c r="DLF11" i="10"/>
  <c r="DLH11" i="10" s="1"/>
  <c r="EAP11" i="10"/>
  <c r="EAR11" i="10" s="1"/>
  <c r="EFN11" i="10"/>
  <c r="EFP11" i="10" s="1"/>
  <c r="EJF11" i="10"/>
  <c r="EJH11" i="10" s="1"/>
  <c r="EXZ11" i="10"/>
  <c r="EYB11" i="10" s="1"/>
  <c r="EYA11" i="10"/>
  <c r="FDN11" i="10"/>
  <c r="FDP11" i="10" s="1"/>
  <c r="FSH11" i="10"/>
  <c r="FSJ11" i="10" s="1"/>
  <c r="HFR11" i="10"/>
  <c r="HFT11" i="10" s="1"/>
  <c r="IFO11" i="10"/>
  <c r="IFN11" i="10"/>
  <c r="IFP11" i="10" s="1"/>
  <c r="JJC11" i="10"/>
  <c r="JJB11" i="10"/>
  <c r="JJD11" i="10" s="1"/>
  <c r="KGL11" i="10"/>
  <c r="KGN11" i="10" s="1"/>
  <c r="LJZ11" i="10"/>
  <c r="LKB11" i="10" s="1"/>
  <c r="LKA11" i="10"/>
  <c r="LXN11" i="10"/>
  <c r="LXP11" i="10" s="1"/>
  <c r="MCM11" i="10"/>
  <c r="MCL11" i="10"/>
  <c r="MCN11" i="10" s="1"/>
  <c r="MQQ11" i="10"/>
  <c r="MQP11" i="10"/>
  <c r="MQR11" i="10" s="1"/>
  <c r="OUP11" i="10"/>
  <c r="OUR11" i="10" s="1"/>
  <c r="OUQ11" i="10"/>
  <c r="OVV11" i="10"/>
  <c r="OVX11" i="10" s="1"/>
  <c r="TRJ11" i="10"/>
  <c r="TRL11" i="10" s="1"/>
  <c r="TTW11" i="10"/>
  <c r="TTV11" i="10"/>
  <c r="TTX11" i="10" s="1"/>
  <c r="UWD11" i="10"/>
  <c r="UWF11" i="10" s="1"/>
  <c r="UWE11" i="10"/>
  <c r="VKH11" i="10"/>
  <c r="VKJ11" i="10" s="1"/>
  <c r="OPR10" i="10"/>
  <c r="OPT10" i="10" s="1"/>
  <c r="POH10" i="10"/>
  <c r="POJ10" i="10" s="1"/>
  <c r="QFN10" i="10"/>
  <c r="QFP10" i="10" s="1"/>
  <c r="RXV10" i="10"/>
  <c r="RXX10" i="10" s="1"/>
  <c r="SWL10" i="10"/>
  <c r="SWN10" i="10" s="1"/>
  <c r="TTV10" i="10"/>
  <c r="TTX10" i="10" s="1"/>
  <c r="TVB10" i="10"/>
  <c r="TVD10" i="10" s="1"/>
  <c r="UMH10" i="10"/>
  <c r="UMJ10" i="10" s="1"/>
  <c r="WCT10" i="10"/>
  <c r="WCV10" i="10" s="1"/>
  <c r="WY11" i="10"/>
  <c r="AIP11" i="10"/>
  <c r="AIR11" i="10" s="1"/>
  <c r="ASL11" i="10"/>
  <c r="ASN11" i="10" s="1"/>
  <c r="BAL11" i="10"/>
  <c r="BAN11" i="10" s="1"/>
  <c r="BTN11" i="10"/>
  <c r="BTP11" i="10" s="1"/>
  <c r="BXF11" i="10"/>
  <c r="BXH11" i="10" s="1"/>
  <c r="FQL11" i="10"/>
  <c r="FQN11" i="10" s="1"/>
  <c r="JOA11" i="10"/>
  <c r="JNZ11" i="10"/>
  <c r="JOB11" i="10" s="1"/>
  <c r="KPC11" i="10"/>
  <c r="KPB11" i="10"/>
  <c r="KPD11" i="10" s="1"/>
  <c r="NYM11" i="10"/>
  <c r="NYL11" i="10"/>
  <c r="NYN11" i="10" s="1"/>
  <c r="OYI11" i="10"/>
  <c r="OYH11" i="10"/>
  <c r="OYJ11" i="10" s="1"/>
  <c r="PWI11" i="10"/>
  <c r="PWH11" i="10"/>
  <c r="PWJ11" i="10" s="1"/>
  <c r="QZV11" i="10"/>
  <c r="QZX11" i="10" s="1"/>
  <c r="QZW11" i="10"/>
  <c r="RTN11" i="10"/>
  <c r="RTP11" i="10" s="1"/>
  <c r="RTO11" i="10"/>
  <c r="SMQ11" i="10"/>
  <c r="SMP11" i="10"/>
  <c r="SMR11" i="10" s="1"/>
  <c r="AUY12" i="10"/>
  <c r="AUX12" i="10"/>
  <c r="AUZ12" i="10" s="1"/>
  <c r="EAQ12" i="10"/>
  <c r="EAP12" i="10"/>
  <c r="EAR12" i="10" s="1"/>
  <c r="IUY12" i="10"/>
  <c r="IUX12" i="10"/>
  <c r="IUZ12" i="10" s="1"/>
  <c r="JGQ12" i="10"/>
  <c r="JGP12" i="10"/>
  <c r="JGR12" i="10" s="1"/>
  <c r="JTO12" i="10"/>
  <c r="JTN12" i="10"/>
  <c r="JTP12" i="10" s="1"/>
  <c r="KAY12" i="10"/>
  <c r="KAX12" i="10"/>
  <c r="KAZ12" i="10" s="1"/>
  <c r="LPO12" i="10"/>
  <c r="LPN12" i="10"/>
  <c r="LPP12" i="10" s="1"/>
  <c r="MMX12" i="10"/>
  <c r="MMZ12" i="10" s="1"/>
  <c r="MZW12" i="10"/>
  <c r="MZV12" i="10"/>
  <c r="MZX12" i="10" s="1"/>
  <c r="NLO12" i="10"/>
  <c r="NLN12" i="10"/>
  <c r="NLP12" i="10" s="1"/>
  <c r="QQP12" i="10"/>
  <c r="QQR12" i="10" s="1"/>
  <c r="QQQ12" i="10"/>
  <c r="FFJ12" i="10"/>
  <c r="FFL12" i="10" s="1"/>
  <c r="FFK12" i="10"/>
  <c r="FRB12" i="10"/>
  <c r="FRD12" i="10" s="1"/>
  <c r="FRC12" i="10"/>
  <c r="INO12" i="10"/>
  <c r="INN12" i="10"/>
  <c r="INP12" i="10" s="1"/>
  <c r="MWU12" i="10"/>
  <c r="MWT12" i="10"/>
  <c r="MWV12" i="10" s="1"/>
  <c r="QEY12" i="10"/>
  <c r="QEX12" i="10"/>
  <c r="QEZ12" i="10" s="1"/>
  <c r="AEX12" i="10"/>
  <c r="AEZ12" i="10" s="1"/>
  <c r="AJF12" i="10"/>
  <c r="AJH12" i="10" s="1"/>
  <c r="BBB12" i="10"/>
  <c r="BBD12" i="10" s="1"/>
  <c r="GAX12" i="10"/>
  <c r="GAZ12" i="10" s="1"/>
  <c r="GAY12" i="10"/>
  <c r="JED12" i="10"/>
  <c r="JEF12" i="10" s="1"/>
  <c r="JPW12" i="10"/>
  <c r="JPV12" i="10"/>
  <c r="JPX12" i="10" s="1"/>
  <c r="KFV12" i="10"/>
  <c r="KFX12" i="10" s="1"/>
  <c r="KFW12" i="10"/>
  <c r="MEI12" i="10"/>
  <c r="MEH12" i="10"/>
  <c r="MEJ12" i="10" s="1"/>
  <c r="NKI12" i="10"/>
  <c r="NKH12" i="10"/>
  <c r="NKJ12" i="10" s="1"/>
  <c r="ADR12" i="10"/>
  <c r="ADT12" i="10" s="1"/>
  <c r="ATR12" i="10"/>
  <c r="ATT12" i="10" s="1"/>
  <c r="CCT12" i="10"/>
  <c r="CCV12" i="10" s="1"/>
  <c r="CKD12" i="10"/>
  <c r="CKF12" i="10" s="1"/>
  <c r="DKA12" i="10"/>
  <c r="DJZ12" i="10"/>
  <c r="DKB12" i="10" s="1"/>
  <c r="DTW12" i="10"/>
  <c r="DTV12" i="10"/>
  <c r="DTX12" i="10" s="1"/>
  <c r="ETS12" i="10"/>
  <c r="ETR12" i="10"/>
  <c r="ETT12" i="10" s="1"/>
  <c r="EYQ12" i="10"/>
  <c r="EYP12" i="10"/>
  <c r="EYR12" i="10" s="1"/>
  <c r="FOQ12" i="10"/>
  <c r="FOP12" i="10"/>
  <c r="FOR12" i="10" s="1"/>
  <c r="GRO12" i="10"/>
  <c r="GRN12" i="10"/>
  <c r="GRP12" i="10" s="1"/>
  <c r="JYL12" i="10"/>
  <c r="JYN12" i="10" s="1"/>
  <c r="KEQ12" i="10"/>
  <c r="KEP12" i="10"/>
  <c r="KER12" i="10" s="1"/>
  <c r="MTC12" i="10"/>
  <c r="MTB12" i="10"/>
  <c r="MTD12" i="10" s="1"/>
  <c r="OXC12" i="10"/>
  <c r="OXB12" i="10"/>
  <c r="OXD12" i="10" s="1"/>
  <c r="PAD12" i="10"/>
  <c r="PAF12" i="10" s="1"/>
  <c r="QDS12" i="10"/>
  <c r="QDR12" i="10"/>
  <c r="QDT12" i="10" s="1"/>
  <c r="DBZ12" i="10"/>
  <c r="DCB12" i="10" s="1"/>
  <c r="DGY12" i="10"/>
  <c r="DGX12" i="10"/>
  <c r="DGZ12" i="10" s="1"/>
  <c r="DOY12" i="10"/>
  <c r="DOX12" i="10"/>
  <c r="DOZ12" i="10" s="1"/>
  <c r="EPK12" i="10"/>
  <c r="EPJ12" i="10"/>
  <c r="EPL12" i="10" s="1"/>
  <c r="JOQ12" i="10"/>
  <c r="JOP12" i="10"/>
  <c r="JOR12" i="10" s="1"/>
  <c r="MDC12" i="10"/>
  <c r="MDB12" i="10"/>
  <c r="MDD12" i="10" s="1"/>
  <c r="MKM12" i="10"/>
  <c r="MKL12" i="10"/>
  <c r="MKN12" i="10" s="1"/>
  <c r="OYY12" i="10"/>
  <c r="OYX12" i="10"/>
  <c r="OYZ12" i="10" s="1"/>
  <c r="MSL10" i="10"/>
  <c r="MSN10" i="10" s="1"/>
  <c r="NOP10" i="10"/>
  <c r="NOR10" i="10" s="1"/>
  <c r="ODJ10" i="10"/>
  <c r="ODL10" i="10" s="1"/>
  <c r="OFV10" i="10"/>
  <c r="OFX10" i="10" s="1"/>
  <c r="PGX10" i="10"/>
  <c r="PGZ10" i="10" s="1"/>
  <c r="PYD10" i="10"/>
  <c r="PYF10" i="10" s="1"/>
  <c r="QWT10" i="10"/>
  <c r="QWV10" i="10" s="1"/>
  <c r="RRR10" i="10"/>
  <c r="RRT10" i="10" s="1"/>
  <c r="RVJ10" i="10"/>
  <c r="RVL10" i="10" s="1"/>
  <c r="SLJ10" i="10"/>
  <c r="SLL10" i="10" s="1"/>
  <c r="TDV10" i="10"/>
  <c r="TDX10" i="10" s="1"/>
  <c r="UJV10" i="10"/>
  <c r="UJX10" i="10" s="1"/>
  <c r="UYP10" i="10"/>
  <c r="UYR10" i="10" s="1"/>
  <c r="VBB10" i="10"/>
  <c r="VBD10" i="10" s="1"/>
  <c r="VZB10" i="10"/>
  <c r="VZD10" i="10" s="1"/>
  <c r="WOL10" i="10"/>
  <c r="WON10" i="10" s="1"/>
  <c r="WWL10" i="10"/>
  <c r="WWN10" i="10" s="1"/>
  <c r="XBJ10" i="10"/>
  <c r="XBL10" i="10" s="1"/>
  <c r="AVN11" i="10"/>
  <c r="AVP11" i="10" s="1"/>
  <c r="BMD11" i="10"/>
  <c r="BMF11" i="10" s="1"/>
  <c r="DQD11" i="10"/>
  <c r="DQF11" i="10" s="1"/>
  <c r="DRJ11" i="10"/>
  <c r="DRL11" i="10" s="1"/>
  <c r="ERV11" i="10"/>
  <c r="ERX11" i="10" s="1"/>
  <c r="EVN11" i="10"/>
  <c r="EVP11" i="10" s="1"/>
  <c r="EZF11" i="10"/>
  <c r="EZH11" i="10" s="1"/>
  <c r="FBR11" i="10"/>
  <c r="FBT11" i="10" s="1"/>
  <c r="FXF11" i="10"/>
  <c r="FXH11" i="10" s="1"/>
  <c r="GHR11" i="10"/>
  <c r="GHT11" i="10" s="1"/>
  <c r="HZJ11" i="10"/>
  <c r="HZL11" i="10" s="1"/>
  <c r="IBV11" i="10"/>
  <c r="IBX11" i="10" s="1"/>
  <c r="JDO11" i="10"/>
  <c r="JDN11" i="10"/>
  <c r="JDP11" i="10" s="1"/>
  <c r="KDZ11" i="10"/>
  <c r="KEB11" i="10" s="1"/>
  <c r="KLK11" i="10"/>
  <c r="KLJ11" i="10"/>
  <c r="KLL11" i="10" s="1"/>
  <c r="OAX11" i="10"/>
  <c r="OAZ11" i="10" s="1"/>
  <c r="OAY11" i="10"/>
  <c r="OQI11" i="10"/>
  <c r="OQH11" i="10"/>
  <c r="OQJ11" i="10" s="1"/>
  <c r="RRS11" i="10"/>
  <c r="RRR11" i="10"/>
  <c r="RRT11" i="10" s="1"/>
  <c r="SFW11" i="10"/>
  <c r="SFV11" i="10"/>
  <c r="SFX11" i="10" s="1"/>
  <c r="ZJ12" i="10"/>
  <c r="ZL12" i="10" s="1"/>
  <c r="DEL12" i="10"/>
  <c r="DEN12" i="10" s="1"/>
  <c r="DFS12" i="10"/>
  <c r="DFR12" i="10"/>
  <c r="DFT12" i="10" s="1"/>
  <c r="ERG12" i="10"/>
  <c r="ERF12" i="10"/>
  <c r="ERH12" i="10" s="1"/>
  <c r="FMD12" i="10"/>
  <c r="FMF12" i="10" s="1"/>
  <c r="GIY12" i="10"/>
  <c r="GIX12" i="10"/>
  <c r="GIZ12" i="10" s="1"/>
  <c r="HQD12" i="10"/>
  <c r="HQF12" i="10" s="1"/>
  <c r="LTF12" i="10"/>
  <c r="LTH12" i="10" s="1"/>
  <c r="MJG12" i="10"/>
  <c r="MJF12" i="10"/>
  <c r="MJH12" i="10" s="1"/>
  <c r="OFV12" i="10"/>
  <c r="OFX12" i="10" s="1"/>
  <c r="OFW12" i="10"/>
  <c r="CAH11" i="10"/>
  <c r="CAJ11" i="10" s="1"/>
  <c r="JQM11" i="10"/>
  <c r="JQL11" i="10"/>
  <c r="JQN11" i="10" s="1"/>
  <c r="KQH11" i="10"/>
  <c r="KQJ11" i="10" s="1"/>
  <c r="KQI11" i="10"/>
  <c r="LIU11" i="10"/>
  <c r="LIT11" i="10"/>
  <c r="LIV11" i="10" s="1"/>
  <c r="LRJ11" i="10"/>
  <c r="LRL11" i="10" s="1"/>
  <c r="MJG11" i="10"/>
  <c r="MJF11" i="10"/>
  <c r="MJH11" i="10" s="1"/>
  <c r="NIM11" i="10"/>
  <c r="NIL11" i="10"/>
  <c r="NIN11" i="10" s="1"/>
  <c r="NWQ11" i="10"/>
  <c r="NWP11" i="10"/>
  <c r="NWR11" i="10" s="1"/>
  <c r="OTK11" i="10"/>
  <c r="OTJ11" i="10"/>
  <c r="OTL11" i="10" s="1"/>
  <c r="OZO11" i="10"/>
  <c r="OZN11" i="10"/>
  <c r="OZP11" i="10" s="1"/>
  <c r="QGD11" i="10"/>
  <c r="QGF11" i="10" s="1"/>
  <c r="QGE11" i="10"/>
  <c r="QTC11" i="10"/>
  <c r="QTB11" i="10"/>
  <c r="QTD11" i="10" s="1"/>
  <c r="UKM11" i="10"/>
  <c r="UKL11" i="10"/>
  <c r="UKN11" i="10" s="1"/>
  <c r="UQP11" i="10"/>
  <c r="UQR11" i="10" s="1"/>
  <c r="KA12" i="10"/>
  <c r="JZ12" i="10"/>
  <c r="KB12" i="10" s="1"/>
  <c r="LF12" i="10"/>
  <c r="LH12" i="10" s="1"/>
  <c r="BUD12" i="10"/>
  <c r="BUF12" i="10" s="1"/>
  <c r="CZN12" i="10"/>
  <c r="CZP12" i="10" s="1"/>
  <c r="DNS12" i="10"/>
  <c r="DNR12" i="10"/>
  <c r="DNT12" i="10" s="1"/>
  <c r="EEY12" i="10"/>
  <c r="EEX12" i="10"/>
  <c r="EEZ12" i="10" s="1"/>
  <c r="EOD12" i="10"/>
  <c r="EOF12" i="10" s="1"/>
  <c r="EOE12" i="10"/>
  <c r="FEU12" i="10"/>
  <c r="FET12" i="10"/>
  <c r="FEV12" i="10" s="1"/>
  <c r="FKY12" i="10"/>
  <c r="FKX12" i="10"/>
  <c r="FKZ12" i="10" s="1"/>
  <c r="GNW12" i="10"/>
  <c r="GNV12" i="10"/>
  <c r="GNX12" i="10" s="1"/>
  <c r="GPB12" i="10"/>
  <c r="GPD12" i="10" s="1"/>
  <c r="GQH12" i="10"/>
  <c r="GQJ12" i="10" s="1"/>
  <c r="HTG12" i="10"/>
  <c r="HTF12" i="10"/>
  <c r="HTH12" i="10" s="1"/>
  <c r="KJO12" i="10"/>
  <c r="KJN12" i="10"/>
  <c r="KJP12" i="10" s="1"/>
  <c r="LVC12" i="10"/>
  <c r="LVB12" i="10"/>
  <c r="LVD12" i="10" s="1"/>
  <c r="ODJ12" i="10"/>
  <c r="ODL12" i="10" s="1"/>
  <c r="MSM10" i="10"/>
  <c r="MXJ10" i="10"/>
  <c r="MXL10" i="10" s="1"/>
  <c r="MZV10" i="10"/>
  <c r="MZX10" i="10" s="1"/>
  <c r="NOQ10" i="10"/>
  <c r="NTN10" i="10"/>
  <c r="NTP10" i="10" s="1"/>
  <c r="ODK10" i="10"/>
  <c r="OFW10" i="10"/>
  <c r="OKT10" i="10"/>
  <c r="OKV10" i="10" s="1"/>
  <c r="PGY10" i="10"/>
  <c r="PJJ10" i="10"/>
  <c r="PJL10" i="10" s="1"/>
  <c r="PYE10" i="10"/>
  <c r="QEH10" i="10"/>
  <c r="QEJ10" i="10" s="1"/>
  <c r="QHZ10" i="10"/>
  <c r="QIB10" i="10" s="1"/>
  <c r="QWU10" i="10"/>
  <c r="RBR10" i="10"/>
  <c r="RBT10" i="10" s="1"/>
  <c r="RSX10" i="10"/>
  <c r="RSZ10" i="10" s="1"/>
  <c r="RVK10" i="10"/>
  <c r="RZB10" i="10"/>
  <c r="RZD10" i="10" s="1"/>
  <c r="SMP10" i="10"/>
  <c r="SMR10" i="10" s="1"/>
  <c r="TLF10" i="10"/>
  <c r="TLH10" i="10" s="1"/>
  <c r="TNR10" i="10"/>
  <c r="TNT10" i="10" s="1"/>
  <c r="UJW10" i="10"/>
  <c r="UNN10" i="10"/>
  <c r="UNP10" i="10" s="1"/>
  <c r="UOT10" i="10"/>
  <c r="UOV10" i="10" s="1"/>
  <c r="UYQ10" i="10"/>
  <c r="VBC10" i="10"/>
  <c r="VFZ10" i="10"/>
  <c r="VGB10" i="10" s="1"/>
  <c r="VIL10" i="10"/>
  <c r="VIN10" i="10" s="1"/>
  <c r="VVZ10" i="10"/>
  <c r="VWB10" i="10" s="1"/>
  <c r="XAD10" i="10"/>
  <c r="XAF10" i="10" s="1"/>
  <c r="XBK10" i="10"/>
  <c r="DV11" i="10"/>
  <c r="DX11" i="10" s="1"/>
  <c r="FB11" i="10"/>
  <c r="FD11" i="10" s="1"/>
  <c r="NB11" i="10"/>
  <c r="ND11" i="10" s="1"/>
  <c r="VR11" i="10"/>
  <c r="VT11" i="10" s="1"/>
  <c r="ADR11" i="10"/>
  <c r="ADT11" i="10" s="1"/>
  <c r="BKH11" i="10"/>
  <c r="BKJ11" i="10" s="1"/>
  <c r="BME11" i="10"/>
  <c r="CCT11" i="10"/>
  <c r="CCV11" i="10" s="1"/>
  <c r="CDZ11" i="10"/>
  <c r="CEB11" i="10" s="1"/>
  <c r="DEL11" i="10"/>
  <c r="DEN11" i="10" s="1"/>
  <c r="DID11" i="10"/>
  <c r="DIF11" i="10" s="1"/>
  <c r="DLV11" i="10"/>
  <c r="DLX11" i="10" s="1"/>
  <c r="DOH11" i="10"/>
  <c r="DOJ11" i="10" s="1"/>
  <c r="DTF11" i="10"/>
  <c r="DTH11" i="10" s="1"/>
  <c r="DVR11" i="10"/>
  <c r="DVT11" i="10" s="1"/>
  <c r="DYT11" i="10"/>
  <c r="DYV11" i="10" s="1"/>
  <c r="EEX11" i="10"/>
  <c r="EEZ11" i="10" s="1"/>
  <c r="EHJ11" i="10"/>
  <c r="EHL11" i="10" s="1"/>
  <c r="EZG11" i="10"/>
  <c r="FAL11" i="10"/>
  <c r="FAN11" i="10" s="1"/>
  <c r="FBS11" i="10"/>
  <c r="FLN11" i="10"/>
  <c r="FLP11" i="10" s="1"/>
  <c r="FPF11" i="10"/>
  <c r="FPH11" i="10" s="1"/>
  <c r="FSX11" i="10"/>
  <c r="FSZ11" i="10" s="1"/>
  <c r="GGL11" i="10"/>
  <c r="GGN11" i="10" s="1"/>
  <c r="GST11" i="10"/>
  <c r="GSV11" i="10" s="1"/>
  <c r="HGH11" i="10"/>
  <c r="HGJ11" i="10" s="1"/>
  <c r="HIT11" i="10"/>
  <c r="HIV11" i="10" s="1"/>
  <c r="HZK11" i="10"/>
  <c r="IKM11" i="10"/>
  <c r="IQP11" i="10"/>
  <c r="IQR11" i="10" s="1"/>
  <c r="JBC11" i="10"/>
  <c r="JBB11" i="10"/>
  <c r="JBD11" i="10" s="1"/>
  <c r="JPF11" i="10"/>
  <c r="JPH11" i="10" s="1"/>
  <c r="KCT11" i="10"/>
  <c r="KCV11" i="10" s="1"/>
  <c r="LWY11" i="10"/>
  <c r="LWX11" i="10"/>
  <c r="LWZ11" i="10" s="1"/>
  <c r="MAA11" i="10"/>
  <c r="LZZ11" i="10"/>
  <c r="MAB11" i="10" s="1"/>
  <c r="MYQ11" i="10"/>
  <c r="MYP11" i="10"/>
  <c r="MYR11" i="10" s="1"/>
  <c r="NZS11" i="10"/>
  <c r="NZR11" i="10"/>
  <c r="NZT11" i="10" s="1"/>
  <c r="OLJ11" i="10"/>
  <c r="OLL11" i="10" s="1"/>
  <c r="POH11" i="10"/>
  <c r="POJ11" i="10" s="1"/>
  <c r="RPG11" i="10"/>
  <c r="RPF11" i="10"/>
  <c r="RPH11" i="10" s="1"/>
  <c r="SNW11" i="10"/>
  <c r="SNV11" i="10"/>
  <c r="SNX11" i="10" s="1"/>
  <c r="SUA11" i="10"/>
  <c r="STZ11" i="10"/>
  <c r="SUB11" i="10" s="1"/>
  <c r="SYY11" i="10"/>
  <c r="SYX11" i="10"/>
  <c r="SYZ11" i="10" s="1"/>
  <c r="VVZ11" i="10"/>
  <c r="VWB11" i="10" s="1"/>
  <c r="XFB11" i="10"/>
  <c r="XFD11" i="10" s="1"/>
  <c r="BRR12" i="10"/>
  <c r="BRT12" i="10" s="1"/>
  <c r="CPR12" i="10"/>
  <c r="CPT12" i="10" s="1"/>
  <c r="CPS12" i="10"/>
  <c r="CYH12" i="10"/>
  <c r="CYJ12" i="10" s="1"/>
  <c r="EQA12" i="10"/>
  <c r="EPZ12" i="10"/>
  <c r="EQB12" i="10" s="1"/>
  <c r="FGQ12" i="10"/>
  <c r="FGP12" i="10"/>
  <c r="FGR12" i="10" s="1"/>
  <c r="IOU12" i="10"/>
  <c r="IOT12" i="10"/>
  <c r="IOV12" i="10" s="1"/>
  <c r="LQU12" i="10"/>
  <c r="LQT12" i="10"/>
  <c r="LQV12" i="10" s="1"/>
  <c r="OCD12" i="10"/>
  <c r="OCF12" i="10" s="1"/>
  <c r="OCE12" i="10"/>
  <c r="TTV12" i="10"/>
  <c r="TTX12" i="10" s="1"/>
  <c r="TTW12" i="10"/>
  <c r="UDR12" i="10"/>
  <c r="UDT12" i="10" s="1"/>
  <c r="UDS12" i="10"/>
  <c r="UZV12" i="10"/>
  <c r="UZX12" i="10" s="1"/>
  <c r="UZW12" i="10"/>
  <c r="WAI12" i="10"/>
  <c r="WAH12" i="10"/>
  <c r="WAJ12" i="10" s="1"/>
  <c r="TOI12" i="10"/>
  <c r="TOH12" i="10"/>
  <c r="TOJ12" i="10" s="1"/>
  <c r="VBS12" i="10"/>
  <c r="VBR12" i="10"/>
  <c r="VBT12" i="10" s="1"/>
  <c r="TBZ12" i="10"/>
  <c r="TCB12" i="10" s="1"/>
  <c r="UPK12" i="10"/>
  <c r="UPJ12" i="10"/>
  <c r="UPL12" i="10" s="1"/>
  <c r="UXJ12" i="10"/>
  <c r="UXL12" i="10" s="1"/>
  <c r="UXK12" i="10"/>
  <c r="ROA11" i="10"/>
  <c r="RNZ11" i="10"/>
  <c r="ROB11" i="10" s="1"/>
  <c r="TOX11" i="10"/>
  <c r="TOZ11" i="10" s="1"/>
  <c r="UCL11" i="10"/>
  <c r="UCN11" i="10" s="1"/>
  <c r="VBB11" i="10"/>
  <c r="VBD11" i="10" s="1"/>
  <c r="VBC11" i="10"/>
  <c r="VET11" i="10"/>
  <c r="VEV11" i="10" s="1"/>
  <c r="WX12" i="10"/>
  <c r="WZ12" i="10" s="1"/>
  <c r="AQA12" i="10"/>
  <c r="APZ12" i="10"/>
  <c r="AQB12" i="10" s="1"/>
  <c r="BCY12" i="10"/>
  <c r="BCX12" i="10"/>
  <c r="BCZ12" i="10" s="1"/>
  <c r="BPF12" i="10"/>
  <c r="BPH12" i="10" s="1"/>
  <c r="CAH12" i="10"/>
  <c r="CAJ12" i="10" s="1"/>
  <c r="CIX12" i="10"/>
  <c r="CIZ12" i="10" s="1"/>
  <c r="CMA12" i="10"/>
  <c r="CLZ12" i="10"/>
  <c r="CMB12" i="10" s="1"/>
  <c r="CQH12" i="10"/>
  <c r="CQJ12" i="10" s="1"/>
  <c r="ELS12" i="10"/>
  <c r="ELR12" i="10"/>
  <c r="ELT12" i="10" s="1"/>
  <c r="ESL12" i="10"/>
  <c r="ESN12" i="10" s="1"/>
  <c r="ESM12" i="10"/>
  <c r="EWD12" i="10"/>
  <c r="EWF12" i="10" s="1"/>
  <c r="GDJ12" i="10"/>
  <c r="GDL12" i="10" s="1"/>
  <c r="GXS12" i="10"/>
  <c r="GXR12" i="10"/>
  <c r="GXT12" i="10" s="1"/>
  <c r="ISM12" i="10"/>
  <c r="ISL12" i="10"/>
  <c r="ISN12" i="10" s="1"/>
  <c r="LGI12" i="10"/>
  <c r="LGH12" i="10"/>
  <c r="LGJ12" i="10" s="1"/>
  <c r="OVV12" i="10"/>
  <c r="OVX12" i="10" s="1"/>
  <c r="OVW12" i="10"/>
  <c r="SBN12" i="10"/>
  <c r="SBP12" i="10" s="1"/>
  <c r="SBO12" i="10"/>
  <c r="VKY12" i="10"/>
  <c r="VKX12" i="10"/>
  <c r="VKZ12" i="10" s="1"/>
  <c r="VOA12" i="10"/>
  <c r="VNZ12" i="10"/>
  <c r="VOB12" i="10" s="1"/>
  <c r="CCE12" i="10"/>
  <c r="CCD12" i="10"/>
  <c r="CCF12" i="10" s="1"/>
  <c r="IFO12" i="10"/>
  <c r="IFN12" i="10"/>
  <c r="IFP12" i="10" s="1"/>
  <c r="ILC12" i="10"/>
  <c r="ILB12" i="10"/>
  <c r="ILD12" i="10" s="1"/>
  <c r="JWA12" i="10"/>
  <c r="JVZ12" i="10"/>
  <c r="JWB12" i="10" s="1"/>
  <c r="KDK12" i="10"/>
  <c r="KDJ12" i="10"/>
  <c r="KDL12" i="10" s="1"/>
  <c r="MAQ12" i="10"/>
  <c r="MAP12" i="10"/>
  <c r="MAR12" i="10" s="1"/>
  <c r="MHZ12" i="10"/>
  <c r="MIB12" i="10" s="1"/>
  <c r="MIA12" i="10"/>
  <c r="MRW12" i="10"/>
  <c r="MRV12" i="10"/>
  <c r="MRX12" i="10" s="1"/>
  <c r="NEU12" i="10"/>
  <c r="NET12" i="10"/>
  <c r="NEV12" i="10" s="1"/>
  <c r="OXS12" i="10"/>
  <c r="OXR12" i="10"/>
  <c r="OXT12" i="10" s="1"/>
  <c r="SHS12" i="10"/>
  <c r="SHR12" i="10"/>
  <c r="SHT12" i="10" s="1"/>
  <c r="SST12" i="10"/>
  <c r="SSV12" i="10" s="1"/>
  <c r="SSU12" i="10"/>
  <c r="UMX12" i="10"/>
  <c r="UMZ12" i="10" s="1"/>
  <c r="JIL11" i="10"/>
  <c r="JIN11" i="10" s="1"/>
  <c r="JRR11" i="10"/>
  <c r="JRT11" i="10" s="1"/>
  <c r="JSX11" i="10"/>
  <c r="JSZ11" i="10" s="1"/>
  <c r="JVJ11" i="10"/>
  <c r="JVL11" i="10" s="1"/>
  <c r="KYI11" i="10"/>
  <c r="LSA11" i="10"/>
  <c r="MZV11" i="10"/>
  <c r="MZX11" i="10" s="1"/>
  <c r="NBB11" i="10"/>
  <c r="NBD11" i="10" s="1"/>
  <c r="NJR11" i="10"/>
  <c r="NJT11" i="10" s="1"/>
  <c r="OFV11" i="10"/>
  <c r="OFX11" i="10" s="1"/>
  <c r="OHB11" i="10"/>
  <c r="OHD11" i="10" s="1"/>
  <c r="OJN11" i="10"/>
  <c r="OJP11" i="10" s="1"/>
  <c r="OXR11" i="10"/>
  <c r="OXT11" i="10" s="1"/>
  <c r="PEL11" i="10"/>
  <c r="PEN11" i="10" s="1"/>
  <c r="QQP11" i="10"/>
  <c r="QQR11" i="10" s="1"/>
  <c r="RLN11" i="10"/>
  <c r="RLP11" i="10" s="1"/>
  <c r="RMU11" i="10"/>
  <c r="RMT11" i="10"/>
  <c r="RMV11" i="10" s="1"/>
  <c r="SIX11" i="10"/>
  <c r="SIZ11" i="10" s="1"/>
  <c r="SQH11" i="10"/>
  <c r="SQJ11" i="10" s="1"/>
  <c r="TYT11" i="10"/>
  <c r="TYV11" i="10" s="1"/>
  <c r="UCM11" i="10"/>
  <c r="ULB11" i="10"/>
  <c r="ULD11" i="10" s="1"/>
  <c r="UZV11" i="10"/>
  <c r="UZX11" i="10" s="1"/>
  <c r="VRC11" i="10"/>
  <c r="VRB11" i="10"/>
  <c r="VRD11" i="10" s="1"/>
  <c r="WDJ11" i="10"/>
  <c r="WDL11" i="10" s="1"/>
  <c r="WIX11" i="10"/>
  <c r="WIZ11" i="10" s="1"/>
  <c r="WWL11" i="10"/>
  <c r="WWN11" i="10" s="1"/>
  <c r="UL12" i="10"/>
  <c r="UN12" i="10" s="1"/>
  <c r="ALR12" i="10"/>
  <c r="ALT12" i="10" s="1"/>
  <c r="AYP12" i="10"/>
  <c r="AYR12" i="10" s="1"/>
  <c r="BIL12" i="10"/>
  <c r="BIN12" i="10" s="1"/>
  <c r="BXV12" i="10"/>
  <c r="BXX12" i="10" s="1"/>
  <c r="CHR12" i="10"/>
  <c r="CHT12" i="10" s="1"/>
  <c r="CVV12" i="10"/>
  <c r="CVX12" i="10" s="1"/>
  <c r="DLG12" i="10"/>
  <c r="DLF12" i="10"/>
  <c r="DLH12" i="10" s="1"/>
  <c r="DYE12" i="10"/>
  <c r="DYD12" i="10"/>
  <c r="DYF12" i="10" s="1"/>
  <c r="GEA12" i="10"/>
  <c r="GDZ12" i="10"/>
  <c r="GEB12" i="10" s="1"/>
  <c r="GLJ12" i="10"/>
  <c r="GLL12" i="10" s="1"/>
  <c r="HJJ12" i="10"/>
  <c r="HJL12" i="10" s="1"/>
  <c r="HXN12" i="10"/>
  <c r="HXP12" i="10" s="1"/>
  <c r="HYT12" i="10"/>
  <c r="HYV12" i="10" s="1"/>
  <c r="IJW12" i="10"/>
  <c r="IJV12" i="10"/>
  <c r="IJX12" i="10" s="1"/>
  <c r="JMD12" i="10"/>
  <c r="JMF12" i="10" s="1"/>
  <c r="KCE12" i="10"/>
  <c r="KCD12" i="10"/>
  <c r="KCF12" i="10" s="1"/>
  <c r="LBJ12" i="10"/>
  <c r="LBL12" i="10" s="1"/>
  <c r="LOH12" i="10"/>
  <c r="LOJ12" i="10" s="1"/>
  <c r="MQQ12" i="10"/>
  <c r="MQP12" i="10"/>
  <c r="MQR12" i="10" s="1"/>
  <c r="NCH12" i="10"/>
  <c r="NCJ12" i="10" s="1"/>
  <c r="OSD12" i="10"/>
  <c r="OSF12" i="10" s="1"/>
  <c r="UEY12" i="10"/>
  <c r="UEX12" i="10"/>
  <c r="UEZ12" i="10" s="1"/>
  <c r="UKL12" i="10"/>
  <c r="UKN12" i="10" s="1"/>
  <c r="VIL12" i="10"/>
  <c r="VIN12" i="10" s="1"/>
  <c r="VIM12" i="10"/>
  <c r="VJR12" i="10"/>
  <c r="VJT12" i="10" s="1"/>
  <c r="VJS12" i="10"/>
  <c r="ITB11" i="10"/>
  <c r="ITD11" i="10" s="1"/>
  <c r="JKX11" i="10"/>
  <c r="JKZ11" i="10" s="1"/>
  <c r="JWQ11" i="10"/>
  <c r="MPZ11" i="10"/>
  <c r="MQB11" i="10" s="1"/>
  <c r="NET11" i="10"/>
  <c r="NEV11" i="10" s="1"/>
  <c r="NZB11" i="10"/>
  <c r="NZD11" i="10" s="1"/>
  <c r="OKU11" i="10"/>
  <c r="SHR11" i="10"/>
  <c r="SHT11" i="10" s="1"/>
  <c r="SVG11" i="10"/>
  <c r="SVF11" i="10"/>
  <c r="SVH11" i="10" s="1"/>
  <c r="UBG11" i="10"/>
  <c r="UOD11" i="10"/>
  <c r="UOF11" i="10" s="1"/>
  <c r="WEQ11" i="10"/>
  <c r="WST11" i="10"/>
  <c r="WSV11" i="10" s="1"/>
  <c r="WXR11" i="10"/>
  <c r="WXT11" i="10" s="1"/>
  <c r="DF12" i="10"/>
  <c r="DH12" i="10" s="1"/>
  <c r="RZ12" i="10"/>
  <c r="SB12" i="10" s="1"/>
  <c r="ANO12" i="10"/>
  <c r="ANN12" i="10"/>
  <c r="ANP12" i="10" s="1"/>
  <c r="AXJ12" i="10"/>
  <c r="AXL12" i="10" s="1"/>
  <c r="BAM12" i="10"/>
  <c r="BAL12" i="10"/>
  <c r="BAN12" i="10" s="1"/>
  <c r="BFZ12" i="10"/>
  <c r="BGB12" i="10" s="1"/>
  <c r="BKI12" i="10"/>
  <c r="BKH12" i="10"/>
  <c r="BKJ12" i="10" s="1"/>
  <c r="CGL12" i="10"/>
  <c r="CGN12" i="10" s="1"/>
  <c r="DUM12" i="10"/>
  <c r="EDB12" i="10"/>
  <c r="EDD12" i="10" s="1"/>
  <c r="EHJ12" i="10"/>
  <c r="EHL12" i="10" s="1"/>
  <c r="EJG12" i="10"/>
  <c r="EJF12" i="10"/>
  <c r="EJH12" i="10" s="1"/>
  <c r="GFV12" i="10"/>
  <c r="GFX12" i="10" s="1"/>
  <c r="GVG12" i="10"/>
  <c r="GVF12" i="10"/>
  <c r="GVH12" i="10" s="1"/>
  <c r="HLV12" i="10"/>
  <c r="HLX12" i="10" s="1"/>
  <c r="IQA12" i="10"/>
  <c r="IPZ12" i="10"/>
  <c r="IQB12" i="10" s="1"/>
  <c r="JIL12" i="10"/>
  <c r="JIN12" i="10" s="1"/>
  <c r="JKX12" i="10"/>
  <c r="JKZ12" i="10" s="1"/>
  <c r="JRB12" i="10"/>
  <c r="JRD12" i="10" s="1"/>
  <c r="KKU12" i="10"/>
  <c r="KKT12" i="10"/>
  <c r="KKV12" i="10" s="1"/>
  <c r="KYX12" i="10"/>
  <c r="KYZ12" i="10" s="1"/>
  <c r="MFO12" i="10"/>
  <c r="MFN12" i="10"/>
  <c r="MFP12" i="10" s="1"/>
  <c r="OJO12" i="10"/>
  <c r="PLF12" i="10"/>
  <c r="PLH12" i="10" s="1"/>
  <c r="PSQ12" i="10"/>
  <c r="PSP12" i="10"/>
  <c r="PSR12" i="10" s="1"/>
  <c r="QBF12" i="10"/>
  <c r="QBH12" i="10" s="1"/>
  <c r="RHW12" i="10"/>
  <c r="RJS12" i="10"/>
  <c r="RJR12" i="10"/>
  <c r="RJT12" i="10" s="1"/>
  <c r="TVB12" i="10"/>
  <c r="TVD12" i="10" s="1"/>
  <c r="UUX12" i="10"/>
  <c r="UUZ12" i="10" s="1"/>
  <c r="VLO12" i="10"/>
  <c r="VLN12" i="10"/>
  <c r="VLP12" i="10" s="1"/>
  <c r="SNF11" i="10"/>
  <c r="SNH11" i="10" s="1"/>
  <c r="THN11" i="10"/>
  <c r="THP11" i="10" s="1"/>
  <c r="UHJ11" i="10"/>
  <c r="UHL11" i="10" s="1"/>
  <c r="UZF11" i="10"/>
  <c r="UZH11" i="10" s="1"/>
  <c r="FPF12" i="10"/>
  <c r="FPH12" i="10" s="1"/>
  <c r="FVZ12" i="10"/>
  <c r="FWB12" i="10" s="1"/>
  <c r="IIA12" i="10"/>
  <c r="IXK12" i="10"/>
  <c r="KPS12" i="10"/>
  <c r="NXW12" i="10"/>
  <c r="NXV12" i="10"/>
  <c r="NXX12" i="10" s="1"/>
  <c r="OQI12" i="10"/>
  <c r="OQH12" i="10"/>
  <c r="OQJ12" i="10" s="1"/>
  <c r="PID12" i="10"/>
  <c r="PIF12" i="10" s="1"/>
  <c r="PIE12" i="10"/>
  <c r="PNS12" i="10"/>
  <c r="PNR12" i="10"/>
  <c r="PNT12" i="10" s="1"/>
  <c r="PVC12" i="10"/>
  <c r="PVB12" i="10"/>
  <c r="PVD12" i="10" s="1"/>
  <c r="QGT12" i="10"/>
  <c r="QGV12" i="10" s="1"/>
  <c r="QGU12" i="10"/>
  <c r="REU12" i="10"/>
  <c r="RET12" i="10"/>
  <c r="REV12" i="10" s="1"/>
  <c r="RMT12" i="10"/>
  <c r="RMV12" i="10" s="1"/>
  <c r="RMU12" i="10"/>
  <c r="RZB12" i="10"/>
  <c r="RZD12" i="10" s="1"/>
  <c r="SDZ12" i="10"/>
  <c r="SEB12" i="10" s="1"/>
  <c r="SEA12" i="10"/>
  <c r="SVF12" i="10"/>
  <c r="SVH12" i="10" s="1"/>
  <c r="TML12" i="10"/>
  <c r="TMN12" i="10" s="1"/>
  <c r="TTG12" i="10"/>
  <c r="TTF12" i="10"/>
  <c r="TTH12" i="10" s="1"/>
  <c r="TWH12" i="10"/>
  <c r="TWJ12" i="10" s="1"/>
  <c r="VBC12" i="10"/>
  <c r="VBB12" i="10"/>
  <c r="VBD12" i="10" s="1"/>
  <c r="WHS12" i="10"/>
  <c r="WHR12" i="10"/>
  <c r="WHT12" i="10" s="1"/>
  <c r="XEL12" i="10"/>
  <c r="XEN12" i="10" s="1"/>
  <c r="XEM12" i="10"/>
  <c r="AYQ13" i="10"/>
  <c r="AYP13" i="10"/>
  <c r="AYR13" i="10" s="1"/>
  <c r="GXS13" i="10"/>
  <c r="GXR13" i="10"/>
  <c r="GXT13" i="10" s="1"/>
  <c r="HSQ13" i="10"/>
  <c r="HSP13" i="10"/>
  <c r="HSR13" i="10" s="1"/>
  <c r="WFG12" i="10"/>
  <c r="WFF12" i="10"/>
  <c r="WFH12" i="10" s="1"/>
  <c r="WPC12" i="10"/>
  <c r="WPB12" i="10"/>
  <c r="WPD12" i="10" s="1"/>
  <c r="WYY12" i="10"/>
  <c r="WYX12" i="10"/>
  <c r="WYZ12" i="10" s="1"/>
  <c r="ECL13" i="10"/>
  <c r="ECN13" i="10" s="1"/>
  <c r="ECM13" i="10"/>
  <c r="EMH13" i="10"/>
  <c r="EMJ13" i="10" s="1"/>
  <c r="EMI13" i="10"/>
  <c r="GPC13" i="10"/>
  <c r="GPB13" i="10"/>
  <c r="GPD13" i="10" s="1"/>
  <c r="XAU12" i="10"/>
  <c r="XAT12" i="10"/>
  <c r="XAV12" i="10" s="1"/>
  <c r="RK13" i="10"/>
  <c r="RJ13" i="10"/>
  <c r="RL13" i="10" s="1"/>
  <c r="YU13" i="10"/>
  <c r="YT13" i="10"/>
  <c r="YV13" i="10" s="1"/>
  <c r="EOE13" i="10"/>
  <c r="EOD13" i="10"/>
  <c r="EOF13" i="10" s="1"/>
  <c r="HDV13" i="10"/>
  <c r="HDX13" i="10" s="1"/>
  <c r="WI13" i="10"/>
  <c r="WH13" i="10"/>
  <c r="WJ13" i="10" s="1"/>
  <c r="ATC13" i="10"/>
  <c r="ATB13" i="10"/>
  <c r="ATD13" i="10" s="1"/>
  <c r="CBN13" i="10"/>
  <c r="CBP13" i="10" s="1"/>
  <c r="CBO13" i="10"/>
  <c r="CCT13" i="10"/>
  <c r="CCV13" i="10" s="1"/>
  <c r="CCU13" i="10"/>
  <c r="DAE13" i="10"/>
  <c r="DAD13" i="10"/>
  <c r="DAF13" i="10" s="1"/>
  <c r="DXN13" i="10"/>
  <c r="DXP13" i="10" s="1"/>
  <c r="DXO13" i="10"/>
  <c r="GMA13" i="10"/>
  <c r="GNW13" i="10"/>
  <c r="GNV13" i="10"/>
  <c r="GNX13" i="10" s="1"/>
  <c r="GVF13" i="10"/>
  <c r="GVH13" i="10" s="1"/>
  <c r="HBK13" i="10"/>
  <c r="HBJ13" i="10"/>
  <c r="HBL13" i="10" s="1"/>
  <c r="WKE12" i="10"/>
  <c r="WKD12" i="10"/>
  <c r="WKF12" i="10" s="1"/>
  <c r="WWM12" i="10"/>
  <c r="WWL12" i="10"/>
  <c r="WWN12" i="10" s="1"/>
  <c r="WZN12" i="10"/>
  <c r="WZP12" i="10" s="1"/>
  <c r="WZO12" i="10"/>
  <c r="ML13" i="10"/>
  <c r="MN13" i="10" s="1"/>
  <c r="DUM13" i="10"/>
  <c r="DUL13" i="10"/>
  <c r="DUN13" i="10" s="1"/>
  <c r="EVO13" i="10"/>
  <c r="EVN13" i="10"/>
  <c r="EVP13" i="10" s="1"/>
  <c r="FQL13" i="10"/>
  <c r="FQN13" i="10" s="1"/>
  <c r="UGT11" i="10"/>
  <c r="UGV11" i="10" s="1"/>
  <c r="UJF11" i="10"/>
  <c r="UJH11" i="10" s="1"/>
  <c r="USL11" i="10"/>
  <c r="USN11" i="10" s="1"/>
  <c r="VTN11" i="10"/>
  <c r="VTP11" i="10" s="1"/>
  <c r="WPR11" i="10"/>
  <c r="WPT11" i="10" s="1"/>
  <c r="XAD11" i="10"/>
  <c r="XAF11" i="10" s="1"/>
  <c r="XCP11" i="10"/>
  <c r="XCR11" i="10" s="1"/>
  <c r="XDV11" i="10"/>
  <c r="XDX11" i="10" s="1"/>
  <c r="GH12" i="10"/>
  <c r="GJ12" i="10" s="1"/>
  <c r="HN12" i="10"/>
  <c r="HP12" i="10" s="1"/>
  <c r="ACL12" i="10"/>
  <c r="ACN12" i="10" s="1"/>
  <c r="AGT12" i="10"/>
  <c r="AGV12" i="10" s="1"/>
  <c r="AOT12" i="10"/>
  <c r="AOV12" i="10" s="1"/>
  <c r="AWD12" i="10"/>
  <c r="AWF12" i="10" s="1"/>
  <c r="CQX12" i="10"/>
  <c r="CQZ12" i="10" s="1"/>
  <c r="EKL12" i="10"/>
  <c r="EKN12" i="10" s="1"/>
  <c r="HOH12" i="10"/>
  <c r="HOJ12" i="10" s="1"/>
  <c r="HQT12" i="10"/>
  <c r="HQV12" i="10" s="1"/>
  <c r="IDB12" i="10"/>
  <c r="IDD12" i="10" s="1"/>
  <c r="JXF12" i="10"/>
  <c r="JXH12" i="10" s="1"/>
  <c r="LDV12" i="10"/>
  <c r="LDX12" i="10" s="1"/>
  <c r="MUI12" i="10"/>
  <c r="MUH12" i="10"/>
  <c r="MUJ12" i="10" s="1"/>
  <c r="NHV12" i="10"/>
  <c r="NHX12" i="10" s="1"/>
  <c r="NSX12" i="10"/>
  <c r="NSZ12" i="10" s="1"/>
  <c r="PLW12" i="10"/>
  <c r="PLV12" i="10"/>
  <c r="PLX12" i="10" s="1"/>
  <c r="PRK12" i="10"/>
  <c r="PRJ12" i="10"/>
  <c r="PRL12" i="10" s="1"/>
  <c r="RYM12" i="10"/>
  <c r="RYL12" i="10"/>
  <c r="RYN12" i="10" s="1"/>
  <c r="TLW12" i="10"/>
  <c r="TLV12" i="10"/>
  <c r="TLX12" i="10" s="1"/>
  <c r="TVS12" i="10"/>
  <c r="TVR12" i="10"/>
  <c r="TVT12" i="10" s="1"/>
  <c r="VQM12" i="10"/>
  <c r="VQL12" i="10"/>
  <c r="VQN12" i="10" s="1"/>
  <c r="WUA12" i="10"/>
  <c r="WTZ12" i="10"/>
  <c r="WUB12" i="10" s="1"/>
  <c r="BDO13" i="10"/>
  <c r="BDN13" i="10"/>
  <c r="BDP13" i="10" s="1"/>
  <c r="CAH13" i="10"/>
  <c r="CAJ13" i="10" s="1"/>
  <c r="CAI13" i="10"/>
  <c r="CTK13" i="10"/>
  <c r="CTJ13" i="10"/>
  <c r="CTL13" i="10" s="1"/>
  <c r="HZK13" i="10"/>
  <c r="HZJ13" i="10"/>
  <c r="HZL13" i="10" s="1"/>
  <c r="UBV11" i="10"/>
  <c r="UBX11" i="10" s="1"/>
  <c r="UEH11" i="10"/>
  <c r="UEJ11" i="10" s="1"/>
  <c r="ULR11" i="10"/>
  <c r="ULT11" i="10" s="1"/>
  <c r="UPZ11" i="10"/>
  <c r="UQB11" i="10" s="1"/>
  <c r="VHV11" i="10"/>
  <c r="VHX11" i="10" s="1"/>
  <c r="VOP11" i="10"/>
  <c r="VOR11" i="10" s="1"/>
  <c r="WBN11" i="10"/>
  <c r="WBP11" i="10" s="1"/>
  <c r="WGL11" i="10"/>
  <c r="WGN11" i="10" s="1"/>
  <c r="WSD11" i="10"/>
  <c r="WSF11" i="10" s="1"/>
  <c r="DV12" i="10"/>
  <c r="DX12" i="10" s="1"/>
  <c r="PN12" i="10"/>
  <c r="PP12" i="10" s="1"/>
  <c r="ZZ12" i="10"/>
  <c r="AAB12" i="10" s="1"/>
  <c r="ABF12" i="10"/>
  <c r="ABH12" i="10" s="1"/>
  <c r="AMH12" i="10"/>
  <c r="AMJ12" i="10" s="1"/>
  <c r="ARF12" i="10"/>
  <c r="ARH12" i="10" s="1"/>
  <c r="BFJ12" i="10"/>
  <c r="BFL12" i="10" s="1"/>
  <c r="BHV12" i="10"/>
  <c r="BHX12" i="10" s="1"/>
  <c r="ECL12" i="10"/>
  <c r="ECN12" i="10" s="1"/>
  <c r="GKT12" i="10"/>
  <c r="GKV12" i="10" s="1"/>
  <c r="GKU12" i="10"/>
  <c r="GWL12" i="10"/>
  <c r="GWN12" i="10" s="1"/>
  <c r="JJB12" i="10"/>
  <c r="JJD12" i="10" s="1"/>
  <c r="JQL12" i="10"/>
  <c r="JQN12" i="10" s="1"/>
  <c r="LIT12" i="10"/>
  <c r="LIV12" i="10" s="1"/>
  <c r="LSP12" i="10"/>
  <c r="LSR12" i="10" s="1"/>
  <c r="LXN12" i="10"/>
  <c r="LXP12" i="10" s="1"/>
  <c r="MMH12" i="10"/>
  <c r="MMJ12" i="10" s="1"/>
  <c r="NGQ12" i="10"/>
  <c r="NGP12" i="10"/>
  <c r="NGR12" i="10" s="1"/>
  <c r="NZR12" i="10"/>
  <c r="NZT12" i="10" s="1"/>
  <c r="NZS12" i="10"/>
  <c r="QKL12" i="10"/>
  <c r="QKN12" i="10" s="1"/>
  <c r="QMX12" i="10"/>
  <c r="QMZ12" i="10" s="1"/>
  <c r="QMY12" i="10"/>
  <c r="QZG12" i="10"/>
  <c r="QZF12" i="10"/>
  <c r="QZH12" i="10" s="1"/>
  <c r="ROA12" i="10"/>
  <c r="RNZ12" i="10"/>
  <c r="ROB12" i="10" s="1"/>
  <c r="SFG12" i="10"/>
  <c r="SFF12" i="10"/>
  <c r="SFH12" i="10" s="1"/>
  <c r="TZZ12" i="10"/>
  <c r="UAB12" i="10" s="1"/>
  <c r="UUI12" i="10"/>
  <c r="UUH12" i="10"/>
  <c r="UUJ12" i="10" s="1"/>
  <c r="WPS12" i="10"/>
  <c r="WRO12" i="10"/>
  <c r="WRN12" i="10"/>
  <c r="WRP12" i="10" s="1"/>
  <c r="KA13" i="10"/>
  <c r="JZ13" i="10"/>
  <c r="KB13" i="10" s="1"/>
  <c r="BJC13" i="10"/>
  <c r="BKY13" i="10"/>
  <c r="BKX13" i="10"/>
  <c r="BKZ13" i="10" s="1"/>
  <c r="BUE13" i="10"/>
  <c r="BUD13" i="10"/>
  <c r="BUF13" i="10" s="1"/>
  <c r="CVG13" i="10"/>
  <c r="CVF13" i="10"/>
  <c r="CVH13" i="10" s="1"/>
  <c r="DPN13" i="10"/>
  <c r="DPP13" i="10" s="1"/>
  <c r="ETB13" i="10"/>
  <c r="ETD13" i="10" s="1"/>
  <c r="HOH13" i="10"/>
  <c r="HOJ13" i="10" s="1"/>
  <c r="HOI13" i="10"/>
  <c r="QHZ11" i="10"/>
  <c r="QIB11" i="10" s="1"/>
  <c r="RBR11" i="10"/>
  <c r="RBT11" i="10" s="1"/>
  <c r="TNB11" i="10"/>
  <c r="TND11" i="10" s="1"/>
  <c r="TRZ11" i="10"/>
  <c r="TSB11" i="10" s="1"/>
  <c r="TZJ11" i="10"/>
  <c r="TZL11" i="10" s="1"/>
  <c r="URG11" i="10"/>
  <c r="VCX11" i="10"/>
  <c r="VCZ11" i="10" s="1"/>
  <c r="VKX11" i="10"/>
  <c r="VKZ11" i="10" s="1"/>
  <c r="VMD11" i="10"/>
  <c r="VMF11" i="10" s="1"/>
  <c r="VPW11" i="10"/>
  <c r="VWP11" i="10"/>
  <c r="VWR11" i="10" s="1"/>
  <c r="WDZ11" i="10"/>
  <c r="WEB11" i="10" s="1"/>
  <c r="WJN11" i="10"/>
  <c r="WJP11" i="10" s="1"/>
  <c r="WNF11" i="10"/>
  <c r="WNH11" i="10" s="1"/>
  <c r="NB12" i="10"/>
  <c r="ND12" i="10" s="1"/>
  <c r="XN12" i="10"/>
  <c r="XP12" i="10" s="1"/>
  <c r="AEH12" i="10"/>
  <c r="AEJ12" i="10" s="1"/>
  <c r="ALB12" i="10"/>
  <c r="ALD12" i="10" s="1"/>
  <c r="AXZ12" i="10"/>
  <c r="AYB12" i="10" s="1"/>
  <c r="BZR12" i="10"/>
  <c r="BZT12" i="10" s="1"/>
  <c r="CXR12" i="10"/>
  <c r="CXT12" i="10" s="1"/>
  <c r="DIT12" i="10"/>
  <c r="DIV12" i="10" s="1"/>
  <c r="FHG12" i="10"/>
  <c r="GFF12" i="10"/>
  <c r="GFH12" i="10" s="1"/>
  <c r="GNG12" i="10"/>
  <c r="GPR12" i="10"/>
  <c r="GPT12" i="10" s="1"/>
  <c r="HDV12" i="10"/>
  <c r="HDX12" i="10" s="1"/>
  <c r="IWD12" i="10"/>
  <c r="IWF12" i="10" s="1"/>
  <c r="KFF12" i="10"/>
  <c r="KFH12" i="10" s="1"/>
  <c r="KUP12" i="10"/>
  <c r="KUR12" i="10" s="1"/>
  <c r="LQD12" i="10"/>
  <c r="LQF12" i="10" s="1"/>
  <c r="MJV12" i="10"/>
  <c r="MJX12" i="10" s="1"/>
  <c r="NRR12" i="10"/>
  <c r="NRT12" i="10" s="1"/>
  <c r="OOM12" i="10"/>
  <c r="PGH12" i="10"/>
  <c r="PGJ12" i="10" s="1"/>
  <c r="POX12" i="10"/>
  <c r="POZ12" i="10" s="1"/>
  <c r="QVN12" i="10"/>
  <c r="QVP12" i="10" s="1"/>
  <c r="QXZ12" i="10"/>
  <c r="QYB12" i="10" s="1"/>
  <c r="RHG12" i="10"/>
  <c r="RHF12" i="10"/>
  <c r="RHH12" i="10" s="1"/>
  <c r="RKH12" i="10"/>
  <c r="RKJ12" i="10" s="1"/>
  <c r="RVZ12" i="10"/>
  <c r="RWB12" i="10" s="1"/>
  <c r="SNV12" i="10"/>
  <c r="SNX12" i="10" s="1"/>
  <c r="SQH12" i="10"/>
  <c r="SQJ12" i="10" s="1"/>
  <c r="SQI12" i="10"/>
  <c r="TJJ12" i="10"/>
  <c r="TJL12" i="10" s="1"/>
  <c r="TXN12" i="10"/>
  <c r="TXP12" i="10" s="1"/>
  <c r="TYT12" i="10"/>
  <c r="TYV12" i="10" s="1"/>
  <c r="TYU12" i="10"/>
  <c r="UHZ12" i="10"/>
  <c r="UIB12" i="10" s="1"/>
  <c r="UQA12" i="10"/>
  <c r="URW12" i="10"/>
  <c r="URV12" i="10"/>
  <c r="URX12" i="10" s="1"/>
  <c r="WKT12" i="10"/>
  <c r="WKV12" i="10" s="1"/>
  <c r="CP13" i="10"/>
  <c r="CR13" i="10" s="1"/>
  <c r="DNC13" i="10"/>
  <c r="DNB13" i="10"/>
  <c r="DND13" i="10" s="1"/>
  <c r="ENO13" i="10"/>
  <c r="ENN13" i="10"/>
  <c r="ENP13" i="10" s="1"/>
  <c r="EQQ13" i="10"/>
  <c r="EQP13" i="10"/>
  <c r="EQR13" i="10" s="1"/>
  <c r="FHG13" i="10"/>
  <c r="FHF13" i="10"/>
  <c r="FHH13" i="10" s="1"/>
  <c r="HHN13" i="10"/>
  <c r="HHP13" i="10" s="1"/>
  <c r="HHO13" i="10"/>
  <c r="IGU13" i="10"/>
  <c r="IGT13" i="10"/>
  <c r="IGV13" i="10" s="1"/>
  <c r="NIM12" i="10"/>
  <c r="OZO12" i="10"/>
  <c r="PEM12" i="10"/>
  <c r="PNB12" i="10"/>
  <c r="PND12" i="10" s="1"/>
  <c r="PTF12" i="10"/>
  <c r="PTH12" i="10" s="1"/>
  <c r="QBW12" i="10"/>
  <c r="QXK12" i="10"/>
  <c r="RBR12" i="10"/>
  <c r="RBT12" i="10" s="1"/>
  <c r="RFJ12" i="10"/>
  <c r="RFL12" i="10" s="1"/>
  <c r="RPG12" i="10"/>
  <c r="RUD12" i="10"/>
  <c r="RUF12" i="10" s="1"/>
  <c r="RWP12" i="10"/>
  <c r="RWR12" i="10" s="1"/>
  <c r="RXV12" i="10"/>
  <c r="RXX12" i="10" s="1"/>
  <c r="SNG12" i="10"/>
  <c r="SSE12" i="10"/>
  <c r="SUQ12" i="10"/>
  <c r="TCQ12" i="10"/>
  <c r="TFB12" i="10"/>
  <c r="TFD12" i="10" s="1"/>
  <c r="UGE12" i="10"/>
  <c r="UIP12" i="10"/>
  <c r="UIR12" i="10" s="1"/>
  <c r="USL12" i="10"/>
  <c r="USN12" i="10" s="1"/>
  <c r="UTR12" i="10"/>
  <c r="UTT12" i="10" s="1"/>
  <c r="VCI12" i="10"/>
  <c r="VRB12" i="10"/>
  <c r="VRD12" i="10" s="1"/>
  <c r="VTN12" i="10"/>
  <c r="VTP12" i="10" s="1"/>
  <c r="VZS12" i="10"/>
  <c r="WAX12" i="10"/>
  <c r="WAZ12" i="10" s="1"/>
  <c r="WFV12" i="10"/>
  <c r="WFX12" i="10" s="1"/>
  <c r="WSD12" i="10"/>
  <c r="WSF12" i="10" s="1"/>
  <c r="APJ13" i="10"/>
  <c r="APL13" i="10" s="1"/>
  <c r="APK13" i="10"/>
  <c r="BPG13" i="10"/>
  <c r="BPF13" i="10"/>
  <c r="BPH13" i="10" s="1"/>
  <c r="BZS13" i="10"/>
  <c r="BZR13" i="10"/>
  <c r="BZT13" i="10" s="1"/>
  <c r="CIY13" i="10"/>
  <c r="CIX13" i="10"/>
  <c r="CIZ13" i="10" s="1"/>
  <c r="DWY13" i="10"/>
  <c r="DWX13" i="10"/>
  <c r="DWZ13" i="10" s="1"/>
  <c r="GCD13" i="10"/>
  <c r="GCF13" i="10" s="1"/>
  <c r="GDJ13" i="10"/>
  <c r="GDL13" i="10" s="1"/>
  <c r="GHS13" i="10"/>
  <c r="GHR13" i="10"/>
  <c r="GHT13" i="10" s="1"/>
  <c r="IBW13" i="10"/>
  <c r="IBV13" i="10"/>
  <c r="IBX13" i="10" s="1"/>
  <c r="ILS13" i="10"/>
  <c r="ILR13" i="10"/>
  <c r="ILT13" i="10" s="1"/>
  <c r="JNK13" i="10"/>
  <c r="JNJ13" i="10"/>
  <c r="JNL13" i="10" s="1"/>
  <c r="KLJ13" i="10"/>
  <c r="KLL13" i="10" s="1"/>
  <c r="KLK13" i="10"/>
  <c r="MIQ13" i="10"/>
  <c r="MIP13" i="10"/>
  <c r="MIR13" i="10" s="1"/>
  <c r="OPS13" i="10"/>
  <c r="OPR13" i="10"/>
  <c r="OPT13" i="10" s="1"/>
  <c r="QLS13" i="10"/>
  <c r="QLR13" i="10"/>
  <c r="QLT13" i="10" s="1"/>
  <c r="OVW13" i="10"/>
  <c r="OVV13" i="10"/>
  <c r="OVX13" i="10" s="1"/>
  <c r="QIQ13" i="10"/>
  <c r="QIP13" i="10"/>
  <c r="QIR13" i="10" s="1"/>
  <c r="IKL13" i="10"/>
  <c r="IKN13" i="10" s="1"/>
  <c r="IKM13" i="10"/>
  <c r="KKD13" i="10"/>
  <c r="KKF13" i="10" s="1"/>
  <c r="KKE13" i="10"/>
  <c r="KYI13" i="10"/>
  <c r="KYH13" i="10"/>
  <c r="KYJ13" i="10" s="1"/>
  <c r="MEH13" i="10"/>
  <c r="MEJ13" i="10" s="1"/>
  <c r="MHK13" i="10"/>
  <c r="MHJ13" i="10"/>
  <c r="MHL13" i="10" s="1"/>
  <c r="QGE13" i="10"/>
  <c r="QGD13" i="10"/>
  <c r="QGF13" i="10" s="1"/>
  <c r="JNZ13" i="10"/>
  <c r="JOB13" i="10" s="1"/>
  <c r="JOA13" i="10"/>
  <c r="KOL13" i="10"/>
  <c r="KON13" i="10" s="1"/>
  <c r="LYU13" i="10"/>
  <c r="LYT13" i="10"/>
  <c r="LYV13" i="10" s="1"/>
  <c r="NHV13" i="10"/>
  <c r="NHX13" i="10" s="1"/>
  <c r="PVS13" i="10"/>
  <c r="PVR13" i="10"/>
  <c r="PVT13" i="10" s="1"/>
  <c r="PWY13" i="10"/>
  <c r="PWX13" i="10"/>
  <c r="PWZ13" i="10" s="1"/>
  <c r="RWA13" i="10"/>
  <c r="RVZ13" i="10"/>
  <c r="RWB13" i="10" s="1"/>
  <c r="IWE13" i="10"/>
  <c r="IWD13" i="10"/>
  <c r="IWF13" i="10" s="1"/>
  <c r="KGM13" i="10"/>
  <c r="KGL13" i="10"/>
  <c r="KGN13" i="10" s="1"/>
  <c r="LLG13" i="10"/>
  <c r="LLF13" i="10"/>
  <c r="LLH13" i="10" s="1"/>
  <c r="MMI13" i="10"/>
  <c r="MMH13" i="10"/>
  <c r="MMJ13" i="10" s="1"/>
  <c r="MRF12" i="10"/>
  <c r="MRH12" i="10" s="1"/>
  <c r="MZF12" i="10"/>
  <c r="MZH12" i="10" s="1"/>
  <c r="NUT12" i="10"/>
  <c r="NUV12" i="10" s="1"/>
  <c r="PTV12" i="10"/>
  <c r="PTX12" i="10" s="1"/>
  <c r="PYT12" i="10"/>
  <c r="PYV12" i="10" s="1"/>
  <c r="PZZ12" i="10"/>
  <c r="QAB12" i="10" s="1"/>
  <c r="SGL12" i="10"/>
  <c r="SGN12" i="10" s="1"/>
  <c r="SYX12" i="10"/>
  <c r="SYZ12" i="10" s="1"/>
  <c r="TBJ12" i="10"/>
  <c r="TBL12" i="10" s="1"/>
  <c r="ARV13" i="10"/>
  <c r="ARX13" i="10" s="1"/>
  <c r="BGP13" i="10"/>
  <c r="BGR13" i="10" s="1"/>
  <c r="CTZ13" i="10"/>
  <c r="CUB13" i="10" s="1"/>
  <c r="CYX13" i="10"/>
  <c r="CYZ13" i="10" s="1"/>
  <c r="CYY13" i="10"/>
  <c r="DZK13" i="10"/>
  <c r="DZJ13" i="10"/>
  <c r="DZL13" i="10" s="1"/>
  <c r="FFZ13" i="10"/>
  <c r="FGB13" i="10" s="1"/>
  <c r="FGA13" i="10"/>
  <c r="FSH13" i="10"/>
  <c r="FSJ13" i="10" s="1"/>
  <c r="FSI13" i="10"/>
  <c r="GST13" i="10"/>
  <c r="GSV13" i="10" s="1"/>
  <c r="IPJ13" i="10"/>
  <c r="IPL13" i="10" s="1"/>
  <c r="JGA13" i="10"/>
  <c r="JFZ13" i="10"/>
  <c r="JGB13" i="10" s="1"/>
  <c r="LPN13" i="10"/>
  <c r="LPP13" i="10" s="1"/>
  <c r="LXO13" i="10"/>
  <c r="LXN13" i="10"/>
  <c r="LXP13" i="10" s="1"/>
  <c r="RNJ13" i="10"/>
  <c r="RNL13" i="10" s="1"/>
  <c r="RUT13" i="10"/>
  <c r="RUV13" i="10" s="1"/>
  <c r="XBZ12" i="10"/>
  <c r="XCB12" i="10" s="1"/>
  <c r="XCA12" i="10"/>
  <c r="DVB13" i="10"/>
  <c r="DVD13" i="10" s="1"/>
  <c r="EGE13" i="10"/>
  <c r="EGD13" i="10"/>
  <c r="EGF13" i="10" s="1"/>
  <c r="GIY13" i="10"/>
  <c r="GIX13" i="10"/>
  <c r="GIZ13" i="10" s="1"/>
  <c r="GRO13" i="10"/>
  <c r="GRN13" i="10"/>
  <c r="GRP13" i="10" s="1"/>
  <c r="IFN13" i="10"/>
  <c r="IFP13" i="10" s="1"/>
  <c r="IFO13" i="10"/>
  <c r="KCE13" i="10"/>
  <c r="KCD13" i="10"/>
  <c r="KCF13" i="10" s="1"/>
  <c r="KFF13" i="10"/>
  <c r="KFH13" i="10" s="1"/>
  <c r="KFG13" i="10"/>
  <c r="LIT13" i="10"/>
  <c r="LIV13" i="10" s="1"/>
  <c r="LJZ13" i="10"/>
  <c r="LKB13" i="10" s="1"/>
  <c r="MQP13" i="10"/>
  <c r="MQR13" i="10" s="1"/>
  <c r="OQY13" i="10"/>
  <c r="OQX13" i="10"/>
  <c r="OQZ13" i="10" s="1"/>
  <c r="RME13" i="10"/>
  <c r="RMD13" i="10"/>
  <c r="RMF13" i="10" s="1"/>
  <c r="SKD13" i="10"/>
  <c r="SKF13" i="10" s="1"/>
  <c r="SKE13" i="10"/>
  <c r="SYI13" i="10"/>
  <c r="SYH13" i="10"/>
  <c r="SYJ13" i="10" s="1"/>
  <c r="GIH12" i="10"/>
  <c r="GIJ12" i="10" s="1"/>
  <c r="IPJ12" i="10"/>
  <c r="IPL12" i="10" s="1"/>
  <c r="IRV12" i="10"/>
  <c r="IRX12" i="10" s="1"/>
  <c r="IUH12" i="10"/>
  <c r="IUJ12" i="10" s="1"/>
  <c r="JLN12" i="10"/>
  <c r="JLP12" i="10" s="1"/>
  <c r="KPB12" i="10"/>
  <c r="KPD12" i="10" s="1"/>
  <c r="LLF12" i="10"/>
  <c r="LLH12" i="10" s="1"/>
  <c r="MEX12" i="10"/>
  <c r="MEZ12" i="10" s="1"/>
  <c r="MZG12" i="10"/>
  <c r="NJR12" i="10"/>
  <c r="NJT12" i="10" s="1"/>
  <c r="NMD12" i="10"/>
  <c r="NMF12" i="10" s="1"/>
  <c r="NUU12" i="10"/>
  <c r="NVZ12" i="10"/>
  <c r="NWB12" i="10" s="1"/>
  <c r="NXF12" i="10"/>
  <c r="NXH12" i="10" s="1"/>
  <c r="OBN12" i="10"/>
  <c r="OBP12" i="10" s="1"/>
  <c r="ORN12" i="10"/>
  <c r="ORP12" i="10" s="1"/>
  <c r="OTK12" i="10"/>
  <c r="PDG12" i="10"/>
  <c r="PPN12" i="10"/>
  <c r="PPP12" i="10" s="1"/>
  <c r="PWX12" i="10"/>
  <c r="PWZ12" i="10" s="1"/>
  <c r="QEH12" i="10"/>
  <c r="QEJ12" i="10" s="1"/>
  <c r="QIP12" i="10"/>
  <c r="QIR12" i="10" s="1"/>
  <c r="RAL12" i="10"/>
  <c r="RAN12" i="10" s="1"/>
  <c r="RCX12" i="10"/>
  <c r="RCZ12" i="10" s="1"/>
  <c r="RED12" i="10"/>
  <c r="REF12" i="10" s="1"/>
  <c r="RRS12" i="10"/>
  <c r="SXS12" i="10"/>
  <c r="TAE12" i="10"/>
  <c r="TBK12" i="10"/>
  <c r="TDV12" i="10"/>
  <c r="TDX12" i="10" s="1"/>
  <c r="THN12" i="10"/>
  <c r="THP12" i="10" s="1"/>
  <c r="TJZ12" i="10"/>
  <c r="TKB12" i="10" s="1"/>
  <c r="TRJ12" i="10"/>
  <c r="TRL12" i="10" s="1"/>
  <c r="UBG12" i="10"/>
  <c r="ULB12" i="10"/>
  <c r="ULD12" i="10" s="1"/>
  <c r="UNN12" i="10"/>
  <c r="UNP12" i="10" s="1"/>
  <c r="VMD12" i="10"/>
  <c r="VMF12" i="10" s="1"/>
  <c r="VSH12" i="10"/>
  <c r="VSJ12" i="10" s="1"/>
  <c r="VVZ12" i="10"/>
  <c r="VWB12" i="10" s="1"/>
  <c r="VYM12" i="10"/>
  <c r="WDJ12" i="10"/>
  <c r="WDL12" i="10" s="1"/>
  <c r="WEP12" i="10"/>
  <c r="WER12" i="10" s="1"/>
  <c r="WNF12" i="10"/>
  <c r="WNH12" i="10" s="1"/>
  <c r="WUP12" i="10"/>
  <c r="WUR12" i="10" s="1"/>
  <c r="WXB12" i="10"/>
  <c r="WXD12" i="10" s="1"/>
  <c r="SA13" i="10"/>
  <c r="TW13" i="10"/>
  <c r="TV13" i="10"/>
  <c r="TX13" i="10" s="1"/>
  <c r="ABV13" i="10"/>
  <c r="ABX13" i="10" s="1"/>
  <c r="ADB13" i="10"/>
  <c r="ADD13" i="10" s="1"/>
  <c r="AGE13" i="10"/>
  <c r="AGD13" i="10"/>
  <c r="AGF13" i="10" s="1"/>
  <c r="AUI13" i="10"/>
  <c r="AWE13" i="10"/>
  <c r="AWD13" i="10"/>
  <c r="AWF13" i="10" s="1"/>
  <c r="BGQ13" i="10"/>
  <c r="BIM13" i="10"/>
  <c r="BIL13" i="10"/>
  <c r="BIN13" i="10" s="1"/>
  <c r="CWL13" i="10"/>
  <c r="CWN13" i="10" s="1"/>
  <c r="CWM13" i="10"/>
  <c r="FCH13" i="10"/>
  <c r="FCJ13" i="10" s="1"/>
  <c r="FPW13" i="10"/>
  <c r="FPV13" i="10"/>
  <c r="FPX13" i="10" s="1"/>
  <c r="GYY13" i="10"/>
  <c r="GYX13" i="10"/>
  <c r="GYZ13" i="10" s="1"/>
  <c r="HLG13" i="10"/>
  <c r="HLF13" i="10"/>
  <c r="HLH13" i="10" s="1"/>
  <c r="IHJ13" i="10"/>
  <c r="IHL13" i="10" s="1"/>
  <c r="IPK13" i="10"/>
  <c r="IRG13" i="10"/>
  <c r="IRF13" i="10"/>
  <c r="IRH13" i="10" s="1"/>
  <c r="ITS13" i="10"/>
  <c r="ITR13" i="10"/>
  <c r="ITT13" i="10" s="1"/>
  <c r="JQL13" i="10"/>
  <c r="JQN13" i="10" s="1"/>
  <c r="JSY13" i="10"/>
  <c r="JZR13" i="10"/>
  <c r="JZT13" i="10" s="1"/>
  <c r="KTK13" i="10"/>
  <c r="KTJ13" i="10"/>
  <c r="KTL13" i="10" s="1"/>
  <c r="MGU13" i="10"/>
  <c r="MGT13" i="10"/>
  <c r="MGV13" i="10" s="1"/>
  <c r="MJW13" i="10"/>
  <c r="MJV13" i="10"/>
  <c r="MJX13" i="10" s="1"/>
  <c r="WX13" i="10"/>
  <c r="WZ13" i="10" s="1"/>
  <c r="AXZ13" i="10"/>
  <c r="AYB13" i="10" s="1"/>
  <c r="AZF13" i="10"/>
  <c r="AZH13" i="10" s="1"/>
  <c r="CPB13" i="10"/>
  <c r="CPD13" i="10" s="1"/>
  <c r="DYT13" i="10"/>
  <c r="DYV13" i="10" s="1"/>
  <c r="DZZ13" i="10"/>
  <c r="EAB13" i="10" s="1"/>
  <c r="EWD13" i="10"/>
  <c r="EWF13" i="10" s="1"/>
  <c r="EYP13" i="10"/>
  <c r="EYR13" i="10" s="1"/>
  <c r="GXB13" i="10"/>
  <c r="GXD13" i="10" s="1"/>
  <c r="HLV13" i="10"/>
  <c r="HLX13" i="10" s="1"/>
  <c r="HTF13" i="10"/>
  <c r="HTH13" i="10" s="1"/>
  <c r="HTG13" i="10"/>
  <c r="IEX13" i="10"/>
  <c r="IEZ13" i="10" s="1"/>
  <c r="IUH13" i="10"/>
  <c r="IUJ13" i="10" s="1"/>
  <c r="KEQ13" i="10"/>
  <c r="KEP13" i="10"/>
  <c r="KER13" i="10" s="1"/>
  <c r="LBJ13" i="10"/>
  <c r="LBL13" i="10" s="1"/>
  <c r="NXG13" i="10"/>
  <c r="NXF13" i="10"/>
  <c r="NXH13" i="10" s="1"/>
  <c r="PTW13" i="10"/>
  <c r="PTV13" i="10"/>
  <c r="PTX13" i="10" s="1"/>
  <c r="TIT13" i="10"/>
  <c r="TIV13" i="10" s="1"/>
  <c r="TIU13" i="10"/>
  <c r="WQI13" i="10"/>
  <c r="WQH13" i="10"/>
  <c r="WQJ13" i="10" s="1"/>
  <c r="VNK13" i="10"/>
  <c r="VNJ13" i="10"/>
  <c r="VNL13" i="10" s="1"/>
  <c r="TTF13" i="10"/>
  <c r="TTH13" i="10" s="1"/>
  <c r="UCM13" i="10"/>
  <c r="UCL13" i="10"/>
  <c r="UCN13" i="10" s="1"/>
  <c r="VBR13" i="10"/>
  <c r="VBT13" i="10" s="1"/>
  <c r="WDZ13" i="10"/>
  <c r="WEB13" i="10" s="1"/>
  <c r="TVC13" i="10"/>
  <c r="TVB13" i="10"/>
  <c r="TVD13" i="10" s="1"/>
  <c r="UKM13" i="10"/>
  <c r="UKL13" i="10"/>
  <c r="UKN13" i="10" s="1"/>
  <c r="VET13" i="10"/>
  <c r="VEV13" i="10" s="1"/>
  <c r="VEU13" i="10"/>
  <c r="VZS13" i="10"/>
  <c r="VZR13" i="10"/>
  <c r="VZT13" i="10" s="1"/>
  <c r="WCT13" i="10"/>
  <c r="WCV13" i="10" s="1"/>
  <c r="ID13" i="10"/>
  <c r="IF13" i="10" s="1"/>
  <c r="BNZ13" i="10"/>
  <c r="BOB13" i="10" s="1"/>
  <c r="BQL13" i="10"/>
  <c r="BQN13" i="10" s="1"/>
  <c r="BSX13" i="10"/>
  <c r="BSZ13" i="10" s="1"/>
  <c r="CMP13" i="10"/>
  <c r="CMR13" i="10" s="1"/>
  <c r="DFB13" i="10"/>
  <c r="DFD13" i="10" s="1"/>
  <c r="DHN13" i="10"/>
  <c r="DHP13" i="10" s="1"/>
  <c r="EJV13" i="10"/>
  <c r="EJX13" i="10" s="1"/>
  <c r="FDN13" i="10"/>
  <c r="FDP13" i="10" s="1"/>
  <c r="GTZ13" i="10"/>
  <c r="GUB13" i="10" s="1"/>
  <c r="GWL13" i="10"/>
  <c r="GWN13" i="10" s="1"/>
  <c r="HYD13" i="10"/>
  <c r="HYF13" i="10" s="1"/>
  <c r="IXZ13" i="10"/>
  <c r="IYB13" i="10" s="1"/>
  <c r="JAL13" i="10"/>
  <c r="JAN13" i="10" s="1"/>
  <c r="KHR13" i="10"/>
  <c r="KHT13" i="10" s="1"/>
  <c r="KHS13" i="10"/>
  <c r="LAU13" i="10"/>
  <c r="LAT13" i="10"/>
  <c r="LAV13" i="10" s="1"/>
  <c r="LGH13" i="10"/>
  <c r="LGJ13" i="10" s="1"/>
  <c r="OOM13" i="10"/>
  <c r="OOL13" i="10"/>
  <c r="OON13" i="10" s="1"/>
  <c r="QKM13" i="10"/>
  <c r="QKL13" i="10"/>
  <c r="QKN13" i="10" s="1"/>
  <c r="SEA13" i="10"/>
  <c r="TQU13" i="10"/>
  <c r="TQT13" i="10"/>
  <c r="TQV13" i="10" s="1"/>
  <c r="TSA13" i="10"/>
  <c r="UHK13" i="10"/>
  <c r="UHJ13" i="10"/>
  <c r="UHL13" i="10" s="1"/>
  <c r="CHR13" i="10"/>
  <c r="CHT13" i="10" s="1"/>
  <c r="GLJ13" i="10"/>
  <c r="GLL13" i="10" s="1"/>
  <c r="GMP13" i="10"/>
  <c r="GMR13" i="10" s="1"/>
  <c r="HNR13" i="10"/>
  <c r="HNT13" i="10" s="1"/>
  <c r="IHZ13" i="10"/>
  <c r="IIB13" i="10" s="1"/>
  <c r="IIA13" i="10"/>
  <c r="IZF13" i="10"/>
  <c r="IZH13" i="10" s="1"/>
  <c r="IZG13" i="10"/>
  <c r="MYQ13" i="10"/>
  <c r="MYP13" i="10"/>
  <c r="MYR13" i="10" s="1"/>
  <c r="OXS13" i="10"/>
  <c r="OXR13" i="10"/>
  <c r="OXT13" i="10" s="1"/>
  <c r="PEM13" i="10"/>
  <c r="PEL13" i="10"/>
  <c r="PEN13" i="10" s="1"/>
  <c r="PMM13" i="10"/>
  <c r="PML13" i="10"/>
  <c r="PMN13" i="10" s="1"/>
  <c r="QDR13" i="10"/>
  <c r="QDT13" i="10" s="1"/>
  <c r="SCU13" i="10"/>
  <c r="TLG13" i="10"/>
  <c r="TLF13" i="10"/>
  <c r="TLH13" i="10" s="1"/>
  <c r="UJG13" i="10"/>
  <c r="UJF13" i="10"/>
  <c r="UJH13" i="10" s="1"/>
  <c r="VYL13" i="10"/>
  <c r="VYN13" i="10" s="1"/>
  <c r="VYM13" i="10"/>
  <c r="WTJ12" i="10"/>
  <c r="WTL12" i="10" s="1"/>
  <c r="DF13" i="10"/>
  <c r="DH13" i="10" s="1"/>
  <c r="FR13" i="10"/>
  <c r="FT13" i="10" s="1"/>
  <c r="IE13" i="10"/>
  <c r="KP13" i="10"/>
  <c r="KR13" i="10" s="1"/>
  <c r="NB13" i="10"/>
  <c r="ND13" i="10" s="1"/>
  <c r="PN13" i="10"/>
  <c r="PP13" i="10" s="1"/>
  <c r="ANN13" i="10"/>
  <c r="ANP13" i="10" s="1"/>
  <c r="ATR13" i="10"/>
  <c r="ATT13" i="10" s="1"/>
  <c r="CMQ13" i="10"/>
  <c r="DIT13" i="10"/>
  <c r="DIV13" i="10" s="1"/>
  <c r="DNR13" i="10"/>
  <c r="DNT13" i="10" s="1"/>
  <c r="DQD13" i="10"/>
  <c r="DQF13" i="10" s="1"/>
  <c r="DSP13" i="10"/>
  <c r="DSR13" i="10" s="1"/>
  <c r="EJW13" i="10"/>
  <c r="EOT13" i="10"/>
  <c r="EOV13" i="10" s="1"/>
  <c r="EPZ13" i="10"/>
  <c r="EQB13" i="10" s="1"/>
  <c r="ERF13" i="10"/>
  <c r="ERH13" i="10" s="1"/>
  <c r="EUX13" i="10"/>
  <c r="EUZ13" i="10" s="1"/>
  <c r="FDO13" i="10"/>
  <c r="FIL13" i="10"/>
  <c r="FIN13" i="10" s="1"/>
  <c r="GBN13" i="10"/>
  <c r="GBP13" i="10" s="1"/>
  <c r="GCT13" i="10"/>
  <c r="GCV13" i="10" s="1"/>
  <c r="GKD13" i="10"/>
  <c r="GKF13" i="10" s="1"/>
  <c r="GVV13" i="10"/>
  <c r="GVX13" i="10" s="1"/>
  <c r="HJJ13" i="10"/>
  <c r="HJL13" i="10" s="1"/>
  <c r="HKP13" i="10"/>
  <c r="HKR13" i="10" s="1"/>
  <c r="HUL13" i="10"/>
  <c r="HUN13" i="10" s="1"/>
  <c r="HVR13" i="10"/>
  <c r="HVT13" i="10" s="1"/>
  <c r="HVS13" i="10"/>
  <c r="HYE13" i="10"/>
  <c r="IJV13" i="10"/>
  <c r="IJX13" i="10" s="1"/>
  <c r="IOT13" i="10"/>
  <c r="IOV13" i="10" s="1"/>
  <c r="IYA13" i="10"/>
  <c r="JPW13" i="10"/>
  <c r="JPV13" i="10"/>
  <c r="JPX13" i="10" s="1"/>
  <c r="MNO13" i="10"/>
  <c r="MNN13" i="10"/>
  <c r="MNP13" i="10" s="1"/>
  <c r="MXJ13" i="10"/>
  <c r="MXL13" i="10" s="1"/>
  <c r="OEA13" i="10"/>
  <c r="ODZ13" i="10"/>
  <c r="OEB13" i="10" s="1"/>
  <c r="OTK13" i="10"/>
  <c r="OTJ13" i="10"/>
  <c r="OTL13" i="10" s="1"/>
  <c r="QJG13" i="10"/>
  <c r="QJF13" i="10"/>
  <c r="QJH13" i="10" s="1"/>
  <c r="QUH13" i="10"/>
  <c r="QUJ13" i="10" s="1"/>
  <c r="RFJ13" i="10"/>
  <c r="RFL13" i="10" s="1"/>
  <c r="RKI13" i="10"/>
  <c r="RKH13" i="10"/>
  <c r="RKJ13" i="10" s="1"/>
  <c r="WOM13" i="10"/>
  <c r="WOL13" i="10"/>
  <c r="WON13" i="10" s="1"/>
  <c r="WRN13" i="10"/>
  <c r="WRP13" i="10" s="1"/>
  <c r="WXR13" i="10"/>
  <c r="WXT13" i="10" s="1"/>
  <c r="XDV13" i="10"/>
  <c r="XDX13" i="10" s="1"/>
  <c r="NPF13" i="10"/>
  <c r="NPH13" i="10" s="1"/>
  <c r="NWA13" i="10"/>
  <c r="NVZ13" i="10"/>
  <c r="NWB13" i="10" s="1"/>
  <c r="OHC13" i="10"/>
  <c r="OHB13" i="10"/>
  <c r="OHD13" i="10" s="1"/>
  <c r="QBF13" i="10"/>
  <c r="QBH13" i="10" s="1"/>
  <c r="SVW13" i="10"/>
  <c r="SVV13" i="10"/>
  <c r="SVX13" i="10" s="1"/>
  <c r="TWY13" i="10"/>
  <c r="TWX13" i="10"/>
  <c r="TWZ13" i="10" s="1"/>
  <c r="UHZ13" i="10"/>
  <c r="UIB13" i="10" s="1"/>
  <c r="WPB13" i="10"/>
  <c r="WPD13" i="10" s="1"/>
  <c r="WWL13" i="10"/>
  <c r="WWN13" i="10" s="1"/>
  <c r="IMX13" i="10"/>
  <c r="IMZ13" i="10" s="1"/>
  <c r="JBR13" i="10"/>
  <c r="JBT13" i="10" s="1"/>
  <c r="KNV13" i="10"/>
  <c r="KNX13" i="10" s="1"/>
  <c r="LID13" i="10"/>
  <c r="LIF13" i="10" s="1"/>
  <c r="LUL13" i="10"/>
  <c r="LUN13" i="10" s="1"/>
  <c r="MTB13" i="10"/>
  <c r="MTD13" i="10" s="1"/>
  <c r="MVN13" i="10"/>
  <c r="MVP13" i="10" s="1"/>
  <c r="QPJ13" i="10"/>
  <c r="QPL13" i="10" s="1"/>
  <c r="TFB13" i="10"/>
  <c r="TFD13" i="10" s="1"/>
  <c r="TPN13" i="10"/>
  <c r="TPP13" i="10" s="1"/>
  <c r="VBC13" i="10"/>
  <c r="VBB13" i="10"/>
  <c r="VBD13" i="10" s="1"/>
  <c r="WVG13" i="10"/>
  <c r="WVF13" i="10"/>
  <c r="WVH13" i="10" s="1"/>
  <c r="JEE13" i="10"/>
  <c r="JFJ13" i="10"/>
  <c r="JFL13" i="10" s="1"/>
  <c r="JSH13" i="10"/>
  <c r="JSJ13" i="10" s="1"/>
  <c r="JVK13" i="10"/>
  <c r="JXW13" i="10"/>
  <c r="JZB13" i="10"/>
  <c r="JZD13" i="10" s="1"/>
  <c r="KMQ13" i="10"/>
  <c r="LDF13" i="10"/>
  <c r="LDH13" i="10" s="1"/>
  <c r="LNR13" i="10"/>
  <c r="LNT13" i="10" s="1"/>
  <c r="LZZ13" i="10"/>
  <c r="MAB13" i="10" s="1"/>
  <c r="MCL13" i="10"/>
  <c r="MCN13" i="10" s="1"/>
  <c r="NBB13" i="10"/>
  <c r="NBD13" i="10" s="1"/>
  <c r="NDN13" i="10"/>
  <c r="NDP13" i="10" s="1"/>
  <c r="NUU13" i="10"/>
  <c r="NUT13" i="10"/>
  <c r="NUV13" i="10" s="1"/>
  <c r="ODJ13" i="10"/>
  <c r="ODL13" i="10" s="1"/>
  <c r="OEP13" i="10"/>
  <c r="OER13" i="10" s="1"/>
  <c r="PAD13" i="10"/>
  <c r="PAF13" i="10" s="1"/>
  <c r="PRZ13" i="10"/>
  <c r="PSB13" i="10" s="1"/>
  <c r="PUL13" i="10"/>
  <c r="PUN13" i="10" s="1"/>
  <c r="RDO13" i="10"/>
  <c r="RDN13" i="10"/>
  <c r="RDP13" i="10" s="1"/>
  <c r="RJC13" i="10"/>
  <c r="RSH13" i="10"/>
  <c r="RSJ13" i="10" s="1"/>
  <c r="RXW13" i="10"/>
  <c r="RZB13" i="10"/>
  <c r="RZD13" i="10" s="1"/>
  <c r="SCE13" i="10"/>
  <c r="SCD13" i="10"/>
  <c r="SCF13" i="10" s="1"/>
  <c r="SNV13" i="10"/>
  <c r="SNX13" i="10" s="1"/>
  <c r="SNW13" i="10"/>
  <c r="SUQ13" i="10"/>
  <c r="SUP13" i="10"/>
  <c r="SUR13" i="10" s="1"/>
  <c r="TDV13" i="10"/>
  <c r="TDX13" i="10" s="1"/>
  <c r="TDW13" i="10"/>
  <c r="TNB13" i="10"/>
  <c r="TND13" i="10" s="1"/>
  <c r="TOH13" i="10"/>
  <c r="TOJ13" i="10" s="1"/>
  <c r="VHV13" i="10"/>
  <c r="VHX13" i="10" s="1"/>
  <c r="VME13" i="10"/>
  <c r="WAH13" i="10"/>
  <c r="WAJ13" i="10" s="1"/>
  <c r="XBK13" i="10"/>
  <c r="XBJ13" i="10"/>
  <c r="XBL13" i="10" s="1"/>
  <c r="IAP13" i="10"/>
  <c r="IAR13" i="10" s="1"/>
  <c r="IDB13" i="10"/>
  <c r="IDD13" i="10" s="1"/>
  <c r="IEH13" i="10"/>
  <c r="IEJ13" i="10" s="1"/>
  <c r="IMY13" i="10"/>
  <c r="IRV13" i="10"/>
  <c r="IRX13" i="10" s="1"/>
  <c r="JBS13" i="10"/>
  <c r="JLO13" i="10"/>
  <c r="KRO13" i="10"/>
  <c r="KTZ13" i="10"/>
  <c r="KUB13" i="10" s="1"/>
  <c r="KVF13" i="10"/>
  <c r="KVH13" i="10" s="1"/>
  <c r="KWL13" i="10"/>
  <c r="KWN13" i="10" s="1"/>
  <c r="LFS13" i="10"/>
  <c r="LKP13" i="10"/>
  <c r="LKR13" i="10" s="1"/>
  <c r="MJF13" i="10"/>
  <c r="MJH13" i="10" s="1"/>
  <c r="MLR13" i="10"/>
  <c r="MLT13" i="10" s="1"/>
  <c r="MXZ13" i="10"/>
  <c r="MYB13" i="10" s="1"/>
  <c r="NCH13" i="10"/>
  <c r="NCJ13" i="10" s="1"/>
  <c r="NET13" i="10"/>
  <c r="NEV13" i="10" s="1"/>
  <c r="NGA13" i="10"/>
  <c r="NFZ13" i="10"/>
  <c r="NGB13" i="10" s="1"/>
  <c r="NKY13" i="10"/>
  <c r="OIX13" i="10"/>
  <c r="OIZ13" i="10" s="1"/>
  <c r="OLJ13" i="10"/>
  <c r="OLL13" i="10" s="1"/>
  <c r="PFS13" i="10"/>
  <c r="PFR13" i="10"/>
  <c r="PFT13" i="10" s="1"/>
  <c r="PQT13" i="10"/>
  <c r="PQV13" i="10" s="1"/>
  <c r="QPK13" i="10"/>
  <c r="RAL13" i="10"/>
  <c r="RAN13" i="10" s="1"/>
  <c r="TVR13" i="10"/>
  <c r="TVT13" i="10" s="1"/>
  <c r="UQP13" i="10"/>
  <c r="UQR13" i="10" s="1"/>
  <c r="VRB13" i="10"/>
  <c r="VRD13" i="10" s="1"/>
  <c r="VTN13" i="10"/>
  <c r="VTP13" i="10" s="1"/>
  <c r="VUT13" i="10"/>
  <c r="VUV13" i="10" s="1"/>
  <c r="WUA13" i="10"/>
  <c r="WTZ13" i="10"/>
  <c r="WUB13" i="10" s="1"/>
  <c r="RXF13" i="10"/>
  <c r="RXH13" i="10" s="1"/>
  <c r="SLJ13" i="10"/>
  <c r="SLL13" i="10" s="1"/>
  <c r="STJ13" i="10"/>
  <c r="STL13" i="10" s="1"/>
  <c r="UWT13" i="10"/>
  <c r="UWV13" i="10" s="1"/>
  <c r="VFZ13" i="10"/>
  <c r="VGB13" i="10" s="1"/>
  <c r="WHR13" i="10"/>
  <c r="WHT13" i="10" s="1"/>
  <c r="XCP13" i="10"/>
  <c r="XCR13" i="10" s="1"/>
  <c r="POX13" i="10"/>
  <c r="POZ13" i="10" s="1"/>
  <c r="PRJ13" i="10"/>
  <c r="PRL13" i="10" s="1"/>
  <c r="QSL13" i="10"/>
  <c r="QSN13" i="10" s="1"/>
  <c r="QWD13" i="10"/>
  <c r="QWF13" i="10" s="1"/>
  <c r="UOT13" i="10"/>
  <c r="UOV13" i="10" s="1"/>
  <c r="URV13" i="10"/>
  <c r="URX13" i="10" s="1"/>
  <c r="UUH13" i="10"/>
  <c r="UUJ13" i="10" s="1"/>
  <c r="VQL13" i="10"/>
  <c r="VQN13" i="10" s="1"/>
  <c r="NCX13" i="10"/>
  <c r="NCZ13" i="10" s="1"/>
  <c r="NRR13" i="10"/>
  <c r="NRT13" i="10" s="1"/>
  <c r="OQH13" i="10"/>
  <c r="OQJ13" i="10" s="1"/>
  <c r="OXB13" i="10"/>
  <c r="OXD13" i="10" s="1"/>
  <c r="PZJ13" i="10"/>
  <c r="PZL13" i="10" s="1"/>
  <c r="QBV13" i="10"/>
  <c r="QBX13" i="10" s="1"/>
  <c r="QLB13" i="10"/>
  <c r="QLD13" i="10" s="1"/>
  <c r="QOT13" i="10"/>
  <c r="QOV13" i="10" s="1"/>
  <c r="QRF13" i="10"/>
  <c r="QRH13" i="10" s="1"/>
  <c r="QTR13" i="10"/>
  <c r="QTT13" i="10" s="1"/>
  <c r="RBB13" i="10"/>
  <c r="RBD13" i="10" s="1"/>
  <c r="RCH13" i="10"/>
  <c r="RCJ13" i="10" s="1"/>
  <c r="RIL13" i="10"/>
  <c r="RIN13" i="10" s="1"/>
  <c r="RMT13" i="10"/>
  <c r="RMV13" i="10" s="1"/>
  <c r="RRR13" i="10"/>
  <c r="RRT13" i="10" s="1"/>
  <c r="RVJ13" i="10"/>
  <c r="RVL13" i="10" s="1"/>
  <c r="RZR13" i="10"/>
  <c r="RZT13" i="10" s="1"/>
  <c r="SAX13" i="10"/>
  <c r="SAZ13" i="10" s="1"/>
  <c r="SEP13" i="10"/>
  <c r="SER13" i="10" s="1"/>
  <c r="SPC13" i="10"/>
  <c r="TNR13" i="10"/>
  <c r="TNT13" i="10" s="1"/>
  <c r="TYD13" i="10"/>
  <c r="TYF13" i="10" s="1"/>
  <c r="TZJ13" i="10"/>
  <c r="TZL13" i="10" s="1"/>
  <c r="UAP13" i="10"/>
  <c r="UAR13" i="10" s="1"/>
  <c r="UDB13" i="10"/>
  <c r="UDD13" i="10" s="1"/>
  <c r="UFN13" i="10"/>
  <c r="UFP13" i="10" s="1"/>
  <c r="UIQ13" i="10"/>
  <c r="UMH13" i="10"/>
  <c r="UMJ13" i="10" s="1"/>
  <c r="UNO13" i="10"/>
  <c r="UTB13" i="10"/>
  <c r="UTD13" i="10" s="1"/>
  <c r="UZF13" i="10"/>
  <c r="UZH13" i="10" s="1"/>
  <c r="VCI13" i="10"/>
  <c r="VLN13" i="10"/>
  <c r="VLP13" i="10" s="1"/>
  <c r="VSX13" i="10"/>
  <c r="VSZ13" i="10" s="1"/>
  <c r="WDK13" i="10"/>
  <c r="WEP13" i="10"/>
  <c r="WER13" i="10" s="1"/>
  <c r="WSE13" i="10"/>
  <c r="WTJ13" i="10"/>
  <c r="WTL13" i="10" s="1"/>
  <c r="WZO13" i="10"/>
  <c r="XAT13" i="10"/>
  <c r="XAV13" i="10" s="1"/>
  <c r="OIH13" i="10"/>
  <c r="OIJ13" i="10" s="1"/>
  <c r="QDB13" i="10"/>
  <c r="QDD13" i="10" s="1"/>
  <c r="QNN13" i="10"/>
  <c r="QNP13" i="10" s="1"/>
  <c r="QUX13" i="10"/>
  <c r="QUZ13" i="10" s="1"/>
  <c r="RQM13" i="10"/>
  <c r="RUE13" i="10"/>
  <c r="SQH13" i="10"/>
  <c r="SQJ13" i="10" s="1"/>
  <c r="SWL13" i="10"/>
  <c r="SWN13" i="10" s="1"/>
  <c r="SXR13" i="10"/>
  <c r="SXT13" i="10" s="1"/>
  <c r="UXJ13" i="10"/>
  <c r="UXL13" i="10" s="1"/>
  <c r="VPF13" i="10"/>
  <c r="VPH13" i="10" s="1"/>
  <c r="VUD13" i="10"/>
  <c r="VUF13" i="10" s="1"/>
  <c r="WKU13" i="10"/>
  <c r="WPS13" i="10"/>
  <c r="WVV13" i="10"/>
  <c r="WVX13" i="10" s="1"/>
  <c r="XEM13" i="10"/>
  <c r="BK10" i="10"/>
  <c r="BJ12" i="10"/>
  <c r="BL12" i="10" s="1"/>
  <c r="CUQ10" i="10"/>
  <c r="CUP10" i="10"/>
  <c r="CUR10" i="10" s="1"/>
  <c r="EIA10" i="10"/>
  <c r="EHZ10" i="10"/>
  <c r="EIB10" i="10" s="1"/>
  <c r="KMA10" i="10"/>
  <c r="KLZ10" i="10"/>
  <c r="KMB10" i="10" s="1"/>
  <c r="BVJ10" i="10"/>
  <c r="BVL10" i="10" s="1"/>
  <c r="BVK10" i="10"/>
  <c r="BZB10" i="10"/>
  <c r="BZD10" i="10" s="1"/>
  <c r="DAD10" i="10"/>
  <c r="DAF10" i="10" s="1"/>
  <c r="EXJ10" i="10"/>
  <c r="EXL10" i="10" s="1"/>
  <c r="FRB10" i="10"/>
  <c r="FRD10" i="10" s="1"/>
  <c r="HIU10" i="10"/>
  <c r="HIT10" i="10"/>
  <c r="HIV10" i="10" s="1"/>
  <c r="HXO10" i="10"/>
  <c r="HXN10" i="10"/>
  <c r="HXP10" i="10" s="1"/>
  <c r="JED10" i="10"/>
  <c r="JEF10" i="10" s="1"/>
  <c r="JNZ10" i="10"/>
  <c r="JOB10" i="10" s="1"/>
  <c r="KRN10" i="10"/>
  <c r="KRP10" i="10" s="1"/>
  <c r="LBJ10" i="10"/>
  <c r="LBL10" i="10" s="1"/>
  <c r="LLF10" i="10"/>
  <c r="LLH10" i="10" s="1"/>
  <c r="MYP10" i="10"/>
  <c r="MYR10" i="10" s="1"/>
  <c r="RWA10" i="10"/>
  <c r="RVZ10" i="10"/>
  <c r="RWB10" i="10" s="1"/>
  <c r="SPS10" i="10"/>
  <c r="SPR10" i="10"/>
  <c r="SPT10" i="10" s="1"/>
  <c r="TJK10" i="10"/>
  <c r="TJJ10" i="10"/>
  <c r="TJL10" i="10" s="1"/>
  <c r="FB10" i="10"/>
  <c r="FD10" i="10" s="1"/>
  <c r="OX10" i="10"/>
  <c r="OZ10" i="10" s="1"/>
  <c r="WH10" i="10"/>
  <c r="WJ10" i="10" s="1"/>
  <c r="AGD10" i="10"/>
  <c r="AGF10" i="10" s="1"/>
  <c r="AIQ10" i="10"/>
  <c r="BHV10" i="10"/>
  <c r="BHX10" i="10" s="1"/>
  <c r="CXC10" i="10"/>
  <c r="CXB10" i="10"/>
  <c r="CXD10" i="10" s="1"/>
  <c r="DGY10" i="10"/>
  <c r="DGX10" i="10"/>
  <c r="DGZ10" i="10" s="1"/>
  <c r="DKA10" i="10"/>
  <c r="FOA10" i="10"/>
  <c r="FNZ10" i="10"/>
  <c r="FOB10" i="10" s="1"/>
  <c r="GAX10" i="10"/>
  <c r="GAZ10" i="10" s="1"/>
  <c r="IWT10" i="10"/>
  <c r="IWV10" i="10" s="1"/>
  <c r="JBC10" i="10"/>
  <c r="JBB10" i="10"/>
  <c r="JBD10" i="10" s="1"/>
  <c r="JKY10" i="10"/>
  <c r="JKX10" i="10"/>
  <c r="JKZ10" i="10" s="1"/>
  <c r="LIE10" i="10"/>
  <c r="LID10" i="10"/>
  <c r="LIF10" i="10" s="1"/>
  <c r="RMT10" i="10"/>
  <c r="RMV10" i="10" s="1"/>
  <c r="RZC10" i="10"/>
  <c r="TAD10" i="10"/>
  <c r="TAF10" i="10" s="1"/>
  <c r="TQU10" i="10"/>
  <c r="TQT10" i="10"/>
  <c r="TQV10" i="10" s="1"/>
  <c r="UKM10" i="10"/>
  <c r="UKL10" i="10"/>
  <c r="UKN10" i="10" s="1"/>
  <c r="WUP10" i="10"/>
  <c r="WUR10" i="10" s="1"/>
  <c r="ABV11" i="10"/>
  <c r="ABX11" i="10" s="1"/>
  <c r="BCY11" i="10"/>
  <c r="BCX11" i="10"/>
  <c r="BCZ11" i="10" s="1"/>
  <c r="CYI11" i="10"/>
  <c r="CYH11" i="10"/>
  <c r="CYJ11" i="10" s="1"/>
  <c r="AMX10" i="10"/>
  <c r="AMZ10" i="10" s="1"/>
  <c r="AWT10" i="10"/>
  <c r="AWV10" i="10" s="1"/>
  <c r="BGP10" i="10"/>
  <c r="BGR10" i="10" s="1"/>
  <c r="BQL10" i="10"/>
  <c r="BQN10" i="10" s="1"/>
  <c r="BXV10" i="10"/>
  <c r="BXX10" i="10" s="1"/>
  <c r="BXW10" i="10"/>
  <c r="CCT10" i="10"/>
  <c r="CCV10" i="10" s="1"/>
  <c r="CII10" i="10"/>
  <c r="CIH10" i="10"/>
  <c r="CIJ10" i="10" s="1"/>
  <c r="CSE10" i="10"/>
  <c r="CSD10" i="10"/>
  <c r="CSF10" i="10" s="1"/>
  <c r="DCA10" i="10"/>
  <c r="DBZ10" i="10"/>
  <c r="DCB10" i="10" s="1"/>
  <c r="DLW10" i="10"/>
  <c r="DLV10" i="10"/>
  <c r="DLX10" i="10" s="1"/>
  <c r="DVS10" i="10"/>
  <c r="DVR10" i="10"/>
  <c r="DVT10" i="10" s="1"/>
  <c r="EFO10" i="10"/>
  <c r="EFN10" i="10"/>
  <c r="EFP10" i="10" s="1"/>
  <c r="EPK10" i="10"/>
  <c r="EPJ10" i="10"/>
  <c r="EPL10" i="10" s="1"/>
  <c r="EZG10" i="10"/>
  <c r="EZF10" i="10"/>
  <c r="EZH10" i="10" s="1"/>
  <c r="FJC10" i="10"/>
  <c r="FJB10" i="10"/>
  <c r="FJD10" i="10" s="1"/>
  <c r="FSY10" i="10"/>
  <c r="FSX10" i="10"/>
  <c r="FSZ10" i="10" s="1"/>
  <c r="HNS10" i="10"/>
  <c r="HNR10" i="10"/>
  <c r="HNT10" i="10" s="1"/>
  <c r="JGA10" i="10"/>
  <c r="JFZ10" i="10"/>
  <c r="JGB10" i="10" s="1"/>
  <c r="JPW10" i="10"/>
  <c r="JPV10" i="10"/>
  <c r="JPX10" i="10" s="1"/>
  <c r="JZS10" i="10"/>
  <c r="JZR10" i="10"/>
  <c r="JZT10" i="10" s="1"/>
  <c r="KJO10" i="10"/>
  <c r="KJN10" i="10"/>
  <c r="KJP10" i="10" s="1"/>
  <c r="KTK10" i="10"/>
  <c r="KTJ10" i="10"/>
  <c r="KTL10" i="10" s="1"/>
  <c r="LDG10" i="10"/>
  <c r="LDF10" i="10"/>
  <c r="LDH10" i="10" s="1"/>
  <c r="LZK10" i="10"/>
  <c r="LZJ10" i="10"/>
  <c r="LZL10" i="10" s="1"/>
  <c r="MTC10" i="10"/>
  <c r="MTB10" i="10"/>
  <c r="MTD10" i="10" s="1"/>
  <c r="NZC10" i="10"/>
  <c r="NZB10" i="10"/>
  <c r="NZD10" i="10" s="1"/>
  <c r="OSU10" i="10"/>
  <c r="OST10" i="10"/>
  <c r="OSV10" i="10" s="1"/>
  <c r="PMM10" i="10"/>
  <c r="PML10" i="10"/>
  <c r="PMN10" i="10" s="1"/>
  <c r="QGE10" i="10"/>
  <c r="QGD10" i="10"/>
  <c r="QGF10" i="10" s="1"/>
  <c r="QZW10" i="10"/>
  <c r="QZV10" i="10"/>
  <c r="QZX10" i="10" s="1"/>
  <c r="RTO10" i="10"/>
  <c r="RTN10" i="10"/>
  <c r="RTP10" i="10" s="1"/>
  <c r="SNG10" i="10"/>
  <c r="SNF10" i="10"/>
  <c r="SNH10" i="10" s="1"/>
  <c r="TGY10" i="10"/>
  <c r="TGX10" i="10"/>
  <c r="TGZ10" i="10" s="1"/>
  <c r="UAQ10" i="10"/>
  <c r="UAP10" i="10"/>
  <c r="UAR10" i="10" s="1"/>
  <c r="UUI10" i="10"/>
  <c r="UUH10" i="10"/>
  <c r="UUJ10" i="10" s="1"/>
  <c r="VOA10" i="10"/>
  <c r="VNZ10" i="10"/>
  <c r="VOB10" i="10" s="1"/>
  <c r="VUE10" i="10"/>
  <c r="VUD10" i="10"/>
  <c r="VUF10" i="10" s="1"/>
  <c r="VYM10" i="10"/>
  <c r="VYL10" i="10"/>
  <c r="VYN10" i="10" s="1"/>
  <c r="WNW10" i="10"/>
  <c r="WNV10" i="10"/>
  <c r="WNX10" i="10" s="1"/>
  <c r="WSE10" i="10"/>
  <c r="WSD10" i="10"/>
  <c r="WSF10" i="10" s="1"/>
  <c r="BK11" i="10"/>
  <c r="BJ11" i="10"/>
  <c r="BL11" i="10" s="1"/>
  <c r="FS11" i="10"/>
  <c r="FR11" i="10"/>
  <c r="FT11" i="10" s="1"/>
  <c r="VC11" i="10"/>
  <c r="VB11" i="10"/>
  <c r="VD11" i="10" s="1"/>
  <c r="ZK11" i="10"/>
  <c r="ZJ11" i="10"/>
  <c r="ZL11" i="10" s="1"/>
  <c r="AOU11" i="10"/>
  <c r="AOT11" i="10"/>
  <c r="AOV11" i="10" s="1"/>
  <c r="ATC11" i="10"/>
  <c r="ATB11" i="10"/>
  <c r="ATD11" i="10" s="1"/>
  <c r="BIM11" i="10"/>
  <c r="BIL11" i="10"/>
  <c r="BIN11" i="10" s="1"/>
  <c r="BMU11" i="10"/>
  <c r="BMT11" i="10"/>
  <c r="BMV11" i="10" s="1"/>
  <c r="BUE11" i="10"/>
  <c r="BUD11" i="10"/>
  <c r="BUF11" i="10" s="1"/>
  <c r="CNW11" i="10"/>
  <c r="CNV11" i="10"/>
  <c r="CNX11" i="10" s="1"/>
  <c r="DHO11" i="10"/>
  <c r="DHN11" i="10"/>
  <c r="DHP11" i="10" s="1"/>
  <c r="EBG11" i="10"/>
  <c r="EBF11" i="10"/>
  <c r="EBH11" i="10" s="1"/>
  <c r="EUY11" i="10"/>
  <c r="EUX11" i="10"/>
  <c r="EUZ11" i="10" s="1"/>
  <c r="GCU11" i="10"/>
  <c r="GCT11" i="10"/>
  <c r="GCV11" i="10" s="1"/>
  <c r="ISM11" i="10"/>
  <c r="ISL11" i="10"/>
  <c r="ISN11" i="10" s="1"/>
  <c r="KFW11" i="10"/>
  <c r="KFV11" i="10"/>
  <c r="KFX11" i="10" s="1"/>
  <c r="GWM10" i="10"/>
  <c r="GWL10" i="10"/>
  <c r="GWN10" i="10" s="1"/>
  <c r="IEY10" i="10"/>
  <c r="IEX10" i="10"/>
  <c r="IEZ10" i="10" s="1"/>
  <c r="IOU10" i="10"/>
  <c r="IOT10" i="10"/>
  <c r="IOV10" i="10" s="1"/>
  <c r="LNC10" i="10"/>
  <c r="LNB10" i="10"/>
  <c r="LND10" i="10" s="1"/>
  <c r="MGU10" i="10"/>
  <c r="MGT10" i="10"/>
  <c r="MGV10" i="10" s="1"/>
  <c r="NAM10" i="10"/>
  <c r="NAL10" i="10"/>
  <c r="NAN10" i="10" s="1"/>
  <c r="NMU10" i="10"/>
  <c r="NMT10" i="10"/>
  <c r="NMV10" i="10" s="1"/>
  <c r="OGM10" i="10"/>
  <c r="OGL10" i="10"/>
  <c r="OGN10" i="10" s="1"/>
  <c r="PAE10" i="10"/>
  <c r="PAD10" i="10"/>
  <c r="PAF10" i="10" s="1"/>
  <c r="PTW10" i="10"/>
  <c r="PTV10" i="10"/>
  <c r="PTX10" i="10" s="1"/>
  <c r="QNO10" i="10"/>
  <c r="QNN10" i="10"/>
  <c r="QNP10" i="10" s="1"/>
  <c r="RHG10" i="10"/>
  <c r="RHF10" i="10"/>
  <c r="RHH10" i="10" s="1"/>
  <c r="SAY10" i="10"/>
  <c r="SAX10" i="10"/>
  <c r="SAZ10" i="10" s="1"/>
  <c r="SUQ10" i="10"/>
  <c r="SUP10" i="10"/>
  <c r="SUR10" i="10" s="1"/>
  <c r="TOI10" i="10"/>
  <c r="TOH10" i="10"/>
  <c r="TOJ10" i="10" s="1"/>
  <c r="UIA10" i="10"/>
  <c r="UHZ10" i="10"/>
  <c r="UIB10" i="10" s="1"/>
  <c r="VBS10" i="10"/>
  <c r="VBR10" i="10"/>
  <c r="VBT10" i="10" s="1"/>
  <c r="FXV11" i="10"/>
  <c r="FXX11" i="10" s="1"/>
  <c r="FXW11" i="10"/>
  <c r="GOM11" i="10"/>
  <c r="GOL11" i="10"/>
  <c r="GON11" i="10" s="1"/>
  <c r="GSE11" i="10"/>
  <c r="GSD11" i="10"/>
  <c r="GSF11" i="10" s="1"/>
  <c r="HDG11" i="10"/>
  <c r="HDF11" i="10"/>
  <c r="HDH11" i="10" s="1"/>
  <c r="IQA11" i="10"/>
  <c r="IPZ11" i="10"/>
  <c r="IQB11" i="10" s="1"/>
  <c r="KDK11" i="10"/>
  <c r="KDJ11" i="10"/>
  <c r="KDL11" i="10" s="1"/>
  <c r="LAU11" i="10"/>
  <c r="LAT11" i="10"/>
  <c r="LAV11" i="10" s="1"/>
  <c r="NEE11" i="10"/>
  <c r="NED11" i="10"/>
  <c r="NEF11" i="10" s="1"/>
  <c r="DOI10" i="10"/>
  <c r="DOH10" i="10"/>
  <c r="DOJ10" i="10" s="1"/>
  <c r="LUM10" i="10"/>
  <c r="LUL10" i="10"/>
  <c r="LUN10" i="10" s="1"/>
  <c r="MOE10" i="10"/>
  <c r="MOD10" i="10"/>
  <c r="MOF10" i="10" s="1"/>
  <c r="NHW10" i="10"/>
  <c r="NHV10" i="10"/>
  <c r="NHX10" i="10" s="1"/>
  <c r="NUE10" i="10"/>
  <c r="NUD10" i="10"/>
  <c r="NUF10" i="10" s="1"/>
  <c r="ONW10" i="10"/>
  <c r="ONV10" i="10"/>
  <c r="ONX10" i="10" s="1"/>
  <c r="PHO10" i="10"/>
  <c r="PHN10" i="10"/>
  <c r="PHP10" i="10" s="1"/>
  <c r="QBG10" i="10"/>
  <c r="QBF10" i="10"/>
  <c r="QBH10" i="10" s="1"/>
  <c r="QUY10" i="10"/>
  <c r="QUX10" i="10"/>
  <c r="QUZ10" i="10" s="1"/>
  <c r="ROQ10" i="10"/>
  <c r="ROP10" i="10"/>
  <c r="ROR10" i="10" s="1"/>
  <c r="SII10" i="10"/>
  <c r="SIH10" i="10"/>
  <c r="SIJ10" i="10" s="1"/>
  <c r="TCA10" i="10"/>
  <c r="TBZ10" i="10"/>
  <c r="TCB10" i="10" s="1"/>
  <c r="TVS10" i="10"/>
  <c r="TVR10" i="10"/>
  <c r="TVT10" i="10" s="1"/>
  <c r="UPK10" i="10"/>
  <c r="UPJ10" i="10"/>
  <c r="UPL10" i="10" s="1"/>
  <c r="VJC10" i="10"/>
  <c r="VJB10" i="10"/>
  <c r="VJD10" i="10" s="1"/>
  <c r="IOE11" i="10"/>
  <c r="IOD11" i="10"/>
  <c r="IOF11" i="10" s="1"/>
  <c r="KBO11" i="10"/>
  <c r="KBN11" i="10"/>
  <c r="KBP11" i="10" s="1"/>
  <c r="HGI10" i="10"/>
  <c r="HGH10" i="10"/>
  <c r="HGJ10" i="10" s="1"/>
  <c r="CKU10" i="10"/>
  <c r="CKT10" i="10"/>
  <c r="CKV10" i="10" s="1"/>
  <c r="CQH10" i="10"/>
  <c r="CQJ10" i="10" s="1"/>
  <c r="KHR10" i="10"/>
  <c r="KHT10" i="10" s="1"/>
  <c r="UDC10" i="10"/>
  <c r="UDB10" i="10"/>
  <c r="UDD10" i="10" s="1"/>
  <c r="UGD10" i="10"/>
  <c r="UGF10" i="10" s="1"/>
  <c r="UWU10" i="10"/>
  <c r="UWT10" i="10"/>
  <c r="UWV10" i="10" s="1"/>
  <c r="UZV10" i="10"/>
  <c r="UZX10" i="10" s="1"/>
  <c r="VQM10" i="10"/>
  <c r="VQL10" i="10"/>
  <c r="VQN10" i="10" s="1"/>
  <c r="VWP10" i="10"/>
  <c r="VWR10" i="10" s="1"/>
  <c r="WKD10" i="10"/>
  <c r="WKF10" i="10" s="1"/>
  <c r="WKE10" i="10"/>
  <c r="WQH10" i="10"/>
  <c r="WQJ10" i="10" s="1"/>
  <c r="XDV10" i="10"/>
  <c r="XDX10" i="10" s="1"/>
  <c r="XDW10" i="10"/>
  <c r="RJ11" i="10"/>
  <c r="RL11" i="10" s="1"/>
  <c r="RK11" i="10"/>
  <c r="XN11" i="10"/>
  <c r="XP11" i="10" s="1"/>
  <c r="ALB11" i="10"/>
  <c r="ALD11" i="10" s="1"/>
  <c r="ALC11" i="10"/>
  <c r="ARF11" i="10"/>
  <c r="ARH11" i="10" s="1"/>
  <c r="BET11" i="10"/>
  <c r="BEV11" i="10" s="1"/>
  <c r="BEU11" i="10"/>
  <c r="BSI11" i="10"/>
  <c r="BSH11" i="10"/>
  <c r="BSJ11" i="10" s="1"/>
  <c r="CMA11" i="10"/>
  <c r="CLZ11" i="10"/>
  <c r="CMB11" i="10" s="1"/>
  <c r="DFS11" i="10"/>
  <c r="DFR11" i="10"/>
  <c r="DFT11" i="10" s="1"/>
  <c r="DZK11" i="10"/>
  <c r="DZJ11" i="10"/>
  <c r="DZL11" i="10" s="1"/>
  <c r="ETC11" i="10"/>
  <c r="ETB11" i="10"/>
  <c r="ETD11" i="10" s="1"/>
  <c r="FMU11" i="10"/>
  <c r="FMT11" i="10"/>
  <c r="FMV11" i="10" s="1"/>
  <c r="FRB11" i="10"/>
  <c r="FRD11" i="10" s="1"/>
  <c r="FWA11" i="10"/>
  <c r="FVZ11" i="10"/>
  <c r="FWB11" i="10" s="1"/>
  <c r="GNG11" i="10"/>
  <c r="GYI11" i="10"/>
  <c r="GYH11" i="10"/>
  <c r="GYJ11" i="10" s="1"/>
  <c r="KXC11" i="10"/>
  <c r="KXB11" i="10"/>
  <c r="KXD11" i="10" s="1"/>
  <c r="IHK10" i="10"/>
  <c r="IHJ10" i="10"/>
  <c r="IHL10" i="10" s="1"/>
  <c r="IRG10" i="10"/>
  <c r="IRF10" i="10"/>
  <c r="IRH10" i="10" s="1"/>
  <c r="AXZ10" i="10"/>
  <c r="AYB10" i="10" s="1"/>
  <c r="BME10" i="10"/>
  <c r="GKT10" i="10"/>
  <c r="GKV10" i="10" s="1"/>
  <c r="HEL10" i="10"/>
  <c r="HEN10" i="10" s="1"/>
  <c r="HVR10" i="10"/>
  <c r="HVT10" i="10" s="1"/>
  <c r="NSH10" i="10"/>
  <c r="NSJ10" i="10" s="1"/>
  <c r="PSA10" i="10"/>
  <c r="SXC10" i="10"/>
  <c r="SXB10" i="10"/>
  <c r="SXD10" i="10" s="1"/>
  <c r="TMM10" i="10"/>
  <c r="VEE10" i="10"/>
  <c r="VED10" i="10"/>
  <c r="VEF10" i="10" s="1"/>
  <c r="LG11" i="10"/>
  <c r="LF11" i="10"/>
  <c r="LH11" i="10" s="1"/>
  <c r="AEY11" i="10"/>
  <c r="AEX11" i="10"/>
  <c r="AEZ11" i="10" s="1"/>
  <c r="AYQ11" i="10"/>
  <c r="AYP11" i="10"/>
  <c r="AYR11" i="10" s="1"/>
  <c r="CEQ11" i="10"/>
  <c r="CEP11" i="10"/>
  <c r="CER11" i="10" s="1"/>
  <c r="GAY11" i="10"/>
  <c r="GAX11" i="10"/>
  <c r="GAZ11" i="10" s="1"/>
  <c r="GQI11" i="10"/>
  <c r="GQH11" i="10"/>
  <c r="GQJ11" i="10" s="1"/>
  <c r="KVG11" i="10"/>
  <c r="KVF11" i="10"/>
  <c r="KVH11" i="10" s="1"/>
  <c r="GMQ10" i="10"/>
  <c r="GMP10" i="10"/>
  <c r="GMR10" i="10" s="1"/>
  <c r="DEM10" i="10"/>
  <c r="DEL10" i="10"/>
  <c r="DEN10" i="10" s="1"/>
  <c r="ERW10" i="10"/>
  <c r="ERV10" i="10"/>
  <c r="ERX10" i="10" s="1"/>
  <c r="FLO10" i="10"/>
  <c r="FLN10" i="10"/>
  <c r="FLP10" i="10" s="1"/>
  <c r="JIM10" i="10"/>
  <c r="JIL10" i="10"/>
  <c r="JIN10" i="10" s="1"/>
  <c r="JSI10" i="10"/>
  <c r="JSH10" i="10"/>
  <c r="JSJ10" i="10" s="1"/>
  <c r="KVW10" i="10"/>
  <c r="KVV10" i="10"/>
  <c r="KVX10" i="10" s="1"/>
  <c r="BCH10" i="10"/>
  <c r="BCJ10" i="10" s="1"/>
  <c r="CAY10" i="10"/>
  <c r="EDR10" i="10"/>
  <c r="EDT10" i="10" s="1"/>
  <c r="FVK10" i="10"/>
  <c r="FVJ10" i="10"/>
  <c r="FVL10" i="10" s="1"/>
  <c r="JXV10" i="10"/>
  <c r="JXX10" i="10" s="1"/>
  <c r="MVO10" i="10"/>
  <c r="MVN10" i="10"/>
  <c r="MVP10" i="10" s="1"/>
  <c r="OBO10" i="10"/>
  <c r="OBN10" i="10"/>
  <c r="OBP10" i="10" s="1"/>
  <c r="OEP10" i="10"/>
  <c r="OER10" i="10" s="1"/>
  <c r="OVG10" i="10"/>
  <c r="OVF10" i="10"/>
  <c r="OVH10" i="10" s="1"/>
  <c r="POY10" i="10"/>
  <c r="POX10" i="10"/>
  <c r="POZ10" i="10" s="1"/>
  <c r="QLR10" i="10"/>
  <c r="QLT10" i="10" s="1"/>
  <c r="SST10" i="10"/>
  <c r="SSV10" i="10" s="1"/>
  <c r="ML10" i="10"/>
  <c r="MN10" i="10" s="1"/>
  <c r="TV10" i="10"/>
  <c r="TX10" i="10" s="1"/>
  <c r="YT10" i="10"/>
  <c r="YV10" i="10" s="1"/>
  <c r="AKM10" i="10"/>
  <c r="BRR10" i="10"/>
  <c r="BRT10" i="10" s="1"/>
  <c r="CDK10" i="10"/>
  <c r="CDJ10" i="10"/>
  <c r="CDL10" i="10" s="1"/>
  <c r="CNG10" i="10"/>
  <c r="CNF10" i="10"/>
  <c r="CNH10" i="10" s="1"/>
  <c r="DTW10" i="10"/>
  <c r="EAQ10" i="10"/>
  <c r="EAP10" i="10"/>
  <c r="EAR10" i="10" s="1"/>
  <c r="ENO10" i="10"/>
  <c r="IDB10" i="10"/>
  <c r="IDD10" i="10" s="1"/>
  <c r="JUU10" i="10"/>
  <c r="JUT10" i="10"/>
  <c r="JUV10" i="10" s="1"/>
  <c r="KEQ10" i="10"/>
  <c r="KEP10" i="10"/>
  <c r="KER10" i="10" s="1"/>
  <c r="KOM10" i="10"/>
  <c r="KOL10" i="10"/>
  <c r="KON10" i="10" s="1"/>
  <c r="KYI10" i="10"/>
  <c r="KYH10" i="10"/>
  <c r="KYJ10" i="10" s="1"/>
  <c r="LPO10" i="10"/>
  <c r="LPN10" i="10"/>
  <c r="LPP10" i="10" s="1"/>
  <c r="MEY10" i="10"/>
  <c r="MJG10" i="10"/>
  <c r="MJF10" i="10"/>
  <c r="MJH10" i="10" s="1"/>
  <c r="MMH10" i="10"/>
  <c r="MMJ10" i="10" s="1"/>
  <c r="NCY10" i="10"/>
  <c r="NCX10" i="10"/>
  <c r="NCZ10" i="10" s="1"/>
  <c r="NFZ10" i="10"/>
  <c r="NGB10" i="10" s="1"/>
  <c r="NPG10" i="10"/>
  <c r="NPF10" i="10"/>
  <c r="NPH10" i="10" s="1"/>
  <c r="OIY10" i="10"/>
  <c r="OIX10" i="10"/>
  <c r="OIZ10" i="10" s="1"/>
  <c r="OLZ10" i="10"/>
  <c r="OMB10" i="10" s="1"/>
  <c r="OYI10" i="10"/>
  <c r="PFR10" i="10"/>
  <c r="PFT10" i="10" s="1"/>
  <c r="PZJ10" i="10"/>
  <c r="PZL10" i="10" s="1"/>
  <c r="QQA10" i="10"/>
  <c r="QPZ10" i="10"/>
  <c r="QQB10" i="10" s="1"/>
  <c r="SDK10" i="10"/>
  <c r="SDJ10" i="10"/>
  <c r="SDL10" i="10" s="1"/>
  <c r="SGL10" i="10"/>
  <c r="SGN10" i="10" s="1"/>
  <c r="XCA10" i="10"/>
  <c r="XBZ10" i="10"/>
  <c r="XCB10" i="10" s="1"/>
  <c r="PO11" i="10"/>
  <c r="PN11" i="10"/>
  <c r="PP11" i="10" s="1"/>
  <c r="AJG11" i="10"/>
  <c r="AJF11" i="10"/>
  <c r="AJH11" i="10" s="1"/>
  <c r="BPF11" i="10"/>
  <c r="BPH11" i="10" s="1"/>
  <c r="DSA11" i="10"/>
  <c r="DRZ11" i="10"/>
  <c r="DSB11" i="10" s="1"/>
  <c r="FFK11" i="10"/>
  <c r="FFJ11" i="10"/>
  <c r="FFL11" i="10" s="1"/>
  <c r="RK10" i="10"/>
  <c r="ABG10" i="10"/>
  <c r="ADS10" i="10"/>
  <c r="AOE10" i="10"/>
  <c r="APZ10" i="10"/>
  <c r="AQB10" i="10" s="1"/>
  <c r="AZV10" i="10"/>
  <c r="AZX10" i="10" s="1"/>
  <c r="BJR10" i="10"/>
  <c r="BJT10" i="10" s="1"/>
  <c r="BTO10" i="10"/>
  <c r="CIX10" i="10"/>
  <c r="CIZ10" i="10" s="1"/>
  <c r="CST10" i="10"/>
  <c r="CSV10" i="10" s="1"/>
  <c r="DCP10" i="10"/>
  <c r="DCR10" i="10" s="1"/>
  <c r="DML10" i="10"/>
  <c r="DMN10" i="10" s="1"/>
  <c r="DWH10" i="10"/>
  <c r="DWJ10" i="10" s="1"/>
  <c r="EGD10" i="10"/>
  <c r="EGF10" i="10" s="1"/>
  <c r="EPZ10" i="10"/>
  <c r="EQB10" i="10" s="1"/>
  <c r="EZV10" i="10"/>
  <c r="EZX10" i="10" s="1"/>
  <c r="FJR10" i="10"/>
  <c r="FJT10" i="10" s="1"/>
  <c r="FTN10" i="10"/>
  <c r="FTP10" i="10" s="1"/>
  <c r="FXW10" i="10"/>
  <c r="FXV10" i="10"/>
  <c r="FXX10" i="10" s="1"/>
  <c r="GHS10" i="10"/>
  <c r="GHR10" i="10"/>
  <c r="GHT10" i="10" s="1"/>
  <c r="GRO10" i="10"/>
  <c r="GRN10" i="10"/>
  <c r="GRP10" i="10" s="1"/>
  <c r="GUQ10" i="10"/>
  <c r="HBK10" i="10"/>
  <c r="HBJ10" i="10"/>
  <c r="HBL10" i="10" s="1"/>
  <c r="HLG10" i="10"/>
  <c r="HLF10" i="10"/>
  <c r="HLH10" i="10" s="1"/>
  <c r="HOH10" i="10"/>
  <c r="HOJ10" i="10" s="1"/>
  <c r="HSQ10" i="10"/>
  <c r="HSP10" i="10"/>
  <c r="HSR10" i="10" s="1"/>
  <c r="IAA10" i="10"/>
  <c r="HZZ10" i="10"/>
  <c r="IAB10" i="10" s="1"/>
  <c r="IJW10" i="10"/>
  <c r="IJV10" i="10"/>
  <c r="IJX10" i="10" s="1"/>
  <c r="IMY10" i="10"/>
  <c r="ITS10" i="10"/>
  <c r="ITR10" i="10"/>
  <c r="ITT10" i="10" s="1"/>
  <c r="JGP10" i="10"/>
  <c r="JGR10" i="10" s="1"/>
  <c r="JQL10" i="10"/>
  <c r="JQN10" i="10" s="1"/>
  <c r="KAH10" i="10"/>
  <c r="KAJ10" i="10" s="1"/>
  <c r="KKD10" i="10"/>
  <c r="KKF10" i="10" s="1"/>
  <c r="KTZ10" i="10"/>
  <c r="KUB10" i="10" s="1"/>
  <c r="LDV10" i="10"/>
  <c r="LDX10" i="10" s="1"/>
  <c r="LSQ10" i="10"/>
  <c r="LWY10" i="10"/>
  <c r="LWX10" i="10"/>
  <c r="LWZ10" i="10" s="1"/>
  <c r="LZZ10" i="10"/>
  <c r="MAB10" i="10" s="1"/>
  <c r="MQQ10" i="10"/>
  <c r="MQP10" i="10"/>
  <c r="MQR10" i="10" s="1"/>
  <c r="MTR10" i="10"/>
  <c r="MTT10" i="10" s="1"/>
  <c r="NKI10" i="10"/>
  <c r="NKH10" i="10"/>
  <c r="NKJ10" i="10" s="1"/>
  <c r="NWQ10" i="10"/>
  <c r="NWP10" i="10"/>
  <c r="NWR10" i="10" s="1"/>
  <c r="NZR10" i="10"/>
  <c r="NZT10" i="10" s="1"/>
  <c r="OQI10" i="10"/>
  <c r="OQH10" i="10"/>
  <c r="OQJ10" i="10" s="1"/>
  <c r="OTJ10" i="10"/>
  <c r="OTL10" i="10" s="1"/>
  <c r="PKA10" i="10"/>
  <c r="PJZ10" i="10"/>
  <c r="PKB10" i="10" s="1"/>
  <c r="PNB10" i="10"/>
  <c r="PND10" i="10" s="1"/>
  <c r="QDS10" i="10"/>
  <c r="QDR10" i="10"/>
  <c r="QDT10" i="10" s="1"/>
  <c r="QGT10" i="10"/>
  <c r="QGV10" i="10" s="1"/>
  <c r="QTC10" i="10"/>
  <c r="QXK10" i="10"/>
  <c r="QXJ10" i="10"/>
  <c r="QXL10" i="10" s="1"/>
  <c r="RAL10" i="10"/>
  <c r="RAN10" i="10" s="1"/>
  <c r="RRC10" i="10"/>
  <c r="RRB10" i="10"/>
  <c r="RRD10" i="10" s="1"/>
  <c r="RUD10" i="10"/>
  <c r="RUF10" i="10" s="1"/>
  <c r="SKU10" i="10"/>
  <c r="SKT10" i="10"/>
  <c r="SKV10" i="10" s="1"/>
  <c r="SNV10" i="10"/>
  <c r="SNX10" i="10" s="1"/>
  <c r="TEM10" i="10"/>
  <c r="TEL10" i="10"/>
  <c r="TEN10" i="10" s="1"/>
  <c r="THN10" i="10"/>
  <c r="THP10" i="10" s="1"/>
  <c r="TTW10" i="10"/>
  <c r="TYE10" i="10"/>
  <c r="TYD10" i="10"/>
  <c r="TYF10" i="10" s="1"/>
  <c r="UBF10" i="10"/>
  <c r="UBH10" i="10" s="1"/>
  <c r="UNO10" i="10"/>
  <c r="URW10" i="10"/>
  <c r="URV10" i="10"/>
  <c r="URX10" i="10" s="1"/>
  <c r="UUX10" i="10"/>
  <c r="UUZ10" i="10" s="1"/>
  <c r="VHG10" i="10"/>
  <c r="VLO10" i="10"/>
  <c r="VLN10" i="10"/>
  <c r="VLP10" i="10" s="1"/>
  <c r="VOP10" i="10"/>
  <c r="VOR10" i="10" s="1"/>
  <c r="WAY10" i="10"/>
  <c r="WCU10" i="10"/>
  <c r="WWM10" i="10"/>
  <c r="IE11" i="10"/>
  <c r="KA11" i="10"/>
  <c r="ADS11" i="10"/>
  <c r="AVO11" i="10"/>
  <c r="AXK11" i="10"/>
  <c r="BRC11" i="10"/>
  <c r="CDJ11" i="10"/>
  <c r="CDL11" i="10" s="1"/>
  <c r="CDK11" i="10"/>
  <c r="CIX11" i="10"/>
  <c r="CIZ11" i="10" s="1"/>
  <c r="CKU11" i="10"/>
  <c r="CXB11" i="10"/>
  <c r="CXD11" i="10" s="1"/>
  <c r="CXC11" i="10"/>
  <c r="DCP11" i="10"/>
  <c r="DCR11" i="10" s="1"/>
  <c r="DEM11" i="10"/>
  <c r="DQT11" i="10"/>
  <c r="DQV11" i="10" s="1"/>
  <c r="DQU11" i="10"/>
  <c r="DWH11" i="10"/>
  <c r="DWJ11" i="10" s="1"/>
  <c r="DYE11" i="10"/>
  <c r="EKL11" i="10"/>
  <c r="EKN11" i="10" s="1"/>
  <c r="EKM11" i="10"/>
  <c r="EPZ11" i="10"/>
  <c r="EQB11" i="10" s="1"/>
  <c r="ERW11" i="10"/>
  <c r="FED11" i="10"/>
  <c r="FEF11" i="10" s="1"/>
  <c r="FEE11" i="10"/>
  <c r="FJR11" i="10"/>
  <c r="FJT11" i="10" s="1"/>
  <c r="FLO11" i="10"/>
  <c r="GEQ11" i="10"/>
  <c r="GEP11" i="10"/>
  <c r="GER11" i="10" s="1"/>
  <c r="GFW11" i="10"/>
  <c r="GFV11" i="10"/>
  <c r="GFX11" i="10" s="1"/>
  <c r="GLK11" i="10"/>
  <c r="GLJ11" i="10"/>
  <c r="GLL11" i="10" s="1"/>
  <c r="HNC11" i="10"/>
  <c r="HNB11" i="10"/>
  <c r="HND11" i="10" s="1"/>
  <c r="HWI11" i="10"/>
  <c r="HWH11" i="10"/>
  <c r="HWJ11" i="10" s="1"/>
  <c r="IAA11" i="10"/>
  <c r="HZZ11" i="10"/>
  <c r="IAB11" i="10" s="1"/>
  <c r="JAM11" i="10"/>
  <c r="JAL11" i="10"/>
  <c r="JAN11" i="10" s="1"/>
  <c r="JJS11" i="10"/>
  <c r="JJR11" i="10"/>
  <c r="JJT11" i="10" s="1"/>
  <c r="JNK11" i="10"/>
  <c r="JNJ11" i="10"/>
  <c r="JNL11" i="10" s="1"/>
  <c r="LQU11" i="10"/>
  <c r="LQT11" i="10"/>
  <c r="LQV11" i="10" s="1"/>
  <c r="DYE10" i="10"/>
  <c r="DYD10" i="10"/>
  <c r="DYF10" i="10" s="1"/>
  <c r="FBS10" i="10"/>
  <c r="FBR10" i="10"/>
  <c r="FBT10" i="10" s="1"/>
  <c r="KCE10" i="10"/>
  <c r="KCD10" i="10"/>
  <c r="KCF10" i="10" s="1"/>
  <c r="CGL10" i="10"/>
  <c r="CGN10" i="10" s="1"/>
  <c r="MBW10" i="10"/>
  <c r="MBV10" i="10"/>
  <c r="MBX10" i="10" s="1"/>
  <c r="RFJ10" i="10"/>
  <c r="RFL10" i="10" s="1"/>
  <c r="CP10" i="10"/>
  <c r="CR10" i="10" s="1"/>
  <c r="HN10" i="10"/>
  <c r="HP10" i="10" s="1"/>
  <c r="AUI10" i="10"/>
  <c r="BEE10" i="10"/>
  <c r="BOA10" i="10"/>
  <c r="DQU10" i="10"/>
  <c r="DQT10" i="10"/>
  <c r="DQV10" i="10" s="1"/>
  <c r="EKM10" i="10"/>
  <c r="EKL10" i="10"/>
  <c r="EKN10" i="10" s="1"/>
  <c r="EUI10" i="10"/>
  <c r="EUH10" i="10"/>
  <c r="EUJ10" i="10" s="1"/>
  <c r="FEE10" i="10"/>
  <c r="FED10" i="10"/>
  <c r="FEF10" i="10" s="1"/>
  <c r="FHG10" i="10"/>
  <c r="RJS10" i="10"/>
  <c r="RJR10" i="10"/>
  <c r="RJT10" i="10" s="1"/>
  <c r="WEA10" i="10"/>
  <c r="WDZ10" i="10"/>
  <c r="WEB10" i="10" s="1"/>
  <c r="WII10" i="10"/>
  <c r="WIH10" i="10"/>
  <c r="WIJ10" i="10" s="1"/>
  <c r="WXS10" i="10"/>
  <c r="WXR10" i="10"/>
  <c r="WXT10" i="10" s="1"/>
  <c r="BWP11" i="10"/>
  <c r="BWR11" i="10" s="1"/>
  <c r="CQH11" i="10"/>
  <c r="CQJ11" i="10" s="1"/>
  <c r="EDR11" i="10"/>
  <c r="EDT11" i="10" s="1"/>
  <c r="EXJ11" i="10"/>
  <c r="EXL11" i="10" s="1"/>
  <c r="KA10" i="10"/>
  <c r="BZ10" i="10"/>
  <c r="CB10" i="10" s="1"/>
  <c r="EL10" i="10"/>
  <c r="EN10" i="10" s="1"/>
  <c r="GX10" i="10"/>
  <c r="GZ10" i="10" s="1"/>
  <c r="JJ10" i="10"/>
  <c r="JL10" i="10" s="1"/>
  <c r="LV10" i="10"/>
  <c r="LX10" i="10" s="1"/>
  <c r="OH10" i="10"/>
  <c r="OJ10" i="10" s="1"/>
  <c r="QT10" i="10"/>
  <c r="QV10" i="10" s="1"/>
  <c r="TF10" i="10"/>
  <c r="TH10" i="10" s="1"/>
  <c r="VR10" i="10"/>
  <c r="VT10" i="10" s="1"/>
  <c r="YD10" i="10"/>
  <c r="YF10" i="10" s="1"/>
  <c r="AAP10" i="10"/>
  <c r="AAR10" i="10" s="1"/>
  <c r="ADB10" i="10"/>
  <c r="ADD10" i="10" s="1"/>
  <c r="AFN10" i="10"/>
  <c r="AFP10" i="10" s="1"/>
  <c r="AIA10" i="10"/>
  <c r="ALR10" i="10"/>
  <c r="ALT10" i="10" s="1"/>
  <c r="APJ10" i="10"/>
  <c r="APL10" i="10" s="1"/>
  <c r="ARW10" i="10"/>
  <c r="AVN10" i="10"/>
  <c r="AVP10" i="10" s="1"/>
  <c r="AZF10" i="10"/>
  <c r="AZH10" i="10" s="1"/>
  <c r="BBS10" i="10"/>
  <c r="BFJ10" i="10"/>
  <c r="BFL10" i="10" s="1"/>
  <c r="BJB10" i="10"/>
  <c r="BJD10" i="10" s="1"/>
  <c r="BLO10" i="10"/>
  <c r="BPF10" i="10"/>
  <c r="BPH10" i="10" s="1"/>
  <c r="BSX10" i="10"/>
  <c r="BSZ10" i="10" s="1"/>
  <c r="BSY10" i="10"/>
  <c r="BWP10" i="10"/>
  <c r="BWR10" i="10" s="1"/>
  <c r="BYL10" i="10"/>
  <c r="BYN10" i="10" s="1"/>
  <c r="CFW10" i="10"/>
  <c r="CFV10" i="10"/>
  <c r="CFX10" i="10" s="1"/>
  <c r="CPS10" i="10"/>
  <c r="CPR10" i="10"/>
  <c r="CPT10" i="10" s="1"/>
  <c r="CZO10" i="10"/>
  <c r="CZN10" i="10"/>
  <c r="CZP10" i="10" s="1"/>
  <c r="DJK10" i="10"/>
  <c r="DJJ10" i="10"/>
  <c r="DJL10" i="10" s="1"/>
  <c r="DTG10" i="10"/>
  <c r="DTF10" i="10"/>
  <c r="DTH10" i="10" s="1"/>
  <c r="EDC10" i="10"/>
  <c r="EDB10" i="10"/>
  <c r="EDD10" i="10" s="1"/>
  <c r="EMY10" i="10"/>
  <c r="EMX10" i="10"/>
  <c r="EMZ10" i="10" s="1"/>
  <c r="EWU10" i="10"/>
  <c r="EWT10" i="10"/>
  <c r="EWV10" i="10" s="1"/>
  <c r="FGQ10" i="10"/>
  <c r="FGP10" i="10"/>
  <c r="FGR10" i="10" s="1"/>
  <c r="FQM10" i="10"/>
  <c r="FQL10" i="10"/>
  <c r="FQN10" i="10" s="1"/>
  <c r="GDJ10" i="10"/>
  <c r="GDL10" i="10" s="1"/>
  <c r="GNF10" i="10"/>
  <c r="GNH10" i="10" s="1"/>
  <c r="GXB10" i="10"/>
  <c r="GXD10" i="10" s="1"/>
  <c r="HGX10" i="10"/>
  <c r="HGZ10" i="10" s="1"/>
  <c r="IFN10" i="10"/>
  <c r="IFP10" i="10" s="1"/>
  <c r="IPJ10" i="10"/>
  <c r="IPL10" i="10" s="1"/>
  <c r="JDO10" i="10"/>
  <c r="JDN10" i="10"/>
  <c r="JDP10" i="10" s="1"/>
  <c r="JNK10" i="10"/>
  <c r="JNJ10" i="10"/>
  <c r="JNL10" i="10" s="1"/>
  <c r="JXG10" i="10"/>
  <c r="JXF10" i="10"/>
  <c r="JXH10" i="10" s="1"/>
  <c r="KHC10" i="10"/>
  <c r="KHB10" i="10"/>
  <c r="KHD10" i="10" s="1"/>
  <c r="KQY10" i="10"/>
  <c r="KQX10" i="10"/>
  <c r="KQZ10" i="10" s="1"/>
  <c r="LAU10" i="10"/>
  <c r="LAT10" i="10"/>
  <c r="LAV10" i="10" s="1"/>
  <c r="LKQ10" i="10"/>
  <c r="LKP10" i="10"/>
  <c r="LKR10" i="10" s="1"/>
  <c r="LNR10" i="10"/>
  <c r="LNT10" i="10" s="1"/>
  <c r="MEI10" i="10"/>
  <c r="MEH10" i="10"/>
  <c r="MEJ10" i="10" s="1"/>
  <c r="MHJ10" i="10"/>
  <c r="MHL10" i="10" s="1"/>
  <c r="MYA10" i="10"/>
  <c r="MXZ10" i="10"/>
  <c r="MYB10" i="10" s="1"/>
  <c r="NBB10" i="10"/>
  <c r="NBD10" i="10" s="1"/>
  <c r="NNJ10" i="10"/>
  <c r="NNL10" i="10" s="1"/>
  <c r="OEA10" i="10"/>
  <c r="ODZ10" i="10"/>
  <c r="OEB10" i="10" s="1"/>
  <c r="OHB10" i="10"/>
  <c r="OHD10" i="10" s="1"/>
  <c r="OXS10" i="10"/>
  <c r="OXR10" i="10"/>
  <c r="OXT10" i="10" s="1"/>
  <c r="PAT10" i="10"/>
  <c r="PAV10" i="10" s="1"/>
  <c r="PRK10" i="10"/>
  <c r="PRJ10" i="10"/>
  <c r="PRL10" i="10" s="1"/>
  <c r="PUL10" i="10"/>
  <c r="PUN10" i="10" s="1"/>
  <c r="QLC10" i="10"/>
  <c r="QLB10" i="10"/>
  <c r="QLD10" i="10" s="1"/>
  <c r="QOD10" i="10"/>
  <c r="QOF10" i="10" s="1"/>
  <c r="REU10" i="10"/>
  <c r="RET10" i="10"/>
  <c r="REV10" i="10" s="1"/>
  <c r="RHV10" i="10"/>
  <c r="RHX10" i="10" s="1"/>
  <c r="RYM10" i="10"/>
  <c r="RYL10" i="10"/>
  <c r="RYN10" i="10" s="1"/>
  <c r="SBN10" i="10"/>
  <c r="SBP10" i="10" s="1"/>
  <c r="SSE10" i="10"/>
  <c r="SSD10" i="10"/>
  <c r="SSF10" i="10" s="1"/>
  <c r="SVF10" i="10"/>
  <c r="SVH10" i="10" s="1"/>
  <c r="TLW10" i="10"/>
  <c r="TLV10" i="10"/>
  <c r="TLX10" i="10" s="1"/>
  <c r="TOX10" i="10"/>
  <c r="TOZ10" i="10" s="1"/>
  <c r="UFO10" i="10"/>
  <c r="UFN10" i="10"/>
  <c r="UFP10" i="10" s="1"/>
  <c r="UIP10" i="10"/>
  <c r="UIR10" i="10" s="1"/>
  <c r="UZG10" i="10"/>
  <c r="UZF10" i="10"/>
  <c r="UZH10" i="10" s="1"/>
  <c r="VCH10" i="10"/>
  <c r="VCJ10" i="10" s="1"/>
  <c r="CHB11" i="10"/>
  <c r="CHD11" i="10" s="1"/>
  <c r="DAT11" i="10"/>
  <c r="DAV11" i="10" s="1"/>
  <c r="DUL11" i="10"/>
  <c r="DUN11" i="10" s="1"/>
  <c r="EOD11" i="10"/>
  <c r="EOF11" i="10" s="1"/>
  <c r="FHV11" i="10"/>
  <c r="FHX11" i="10" s="1"/>
  <c r="FUE11" i="10"/>
  <c r="FUD11" i="10"/>
  <c r="FUF11" i="10" s="1"/>
  <c r="GUA11" i="10"/>
  <c r="GTZ11" i="10"/>
  <c r="GUB11" i="10" s="1"/>
  <c r="GVG11" i="10"/>
  <c r="GVF11" i="10"/>
  <c r="GVH11" i="10" s="1"/>
  <c r="HBK11" i="10"/>
  <c r="HBJ11" i="10"/>
  <c r="HBL11" i="10" s="1"/>
  <c r="HFC11" i="10"/>
  <c r="HFB11" i="10"/>
  <c r="HFD11" i="10" s="1"/>
  <c r="HYU11" i="10"/>
  <c r="HYT11" i="10"/>
  <c r="HYV11" i="10" s="1"/>
  <c r="ITS11" i="10"/>
  <c r="ITR11" i="10"/>
  <c r="ITT11" i="10" s="1"/>
  <c r="JME11" i="10"/>
  <c r="JMD11" i="10"/>
  <c r="JMF11" i="10" s="1"/>
  <c r="LOY11" i="10"/>
  <c r="LOX11" i="10"/>
  <c r="LOZ11" i="10" s="1"/>
  <c r="NHW11" i="10"/>
  <c r="NHV11" i="10"/>
  <c r="NHX11" i="10" s="1"/>
  <c r="NXW11" i="10"/>
  <c r="NXV11" i="10"/>
  <c r="NXX11" i="10" s="1"/>
  <c r="GCU10" i="10"/>
  <c r="GCT10" i="10"/>
  <c r="GCV10" i="10" s="1"/>
  <c r="HQE10" i="10"/>
  <c r="HQD10" i="10"/>
  <c r="HQF10" i="10" s="1"/>
  <c r="IYQ10" i="10"/>
  <c r="IYP10" i="10"/>
  <c r="IYR10" i="10" s="1"/>
  <c r="LFS10" i="10"/>
  <c r="LFR10" i="10"/>
  <c r="LFT10" i="10" s="1"/>
  <c r="ASL10" i="10"/>
  <c r="ASN10" i="10" s="1"/>
  <c r="GFG10" i="10"/>
  <c r="GFF10" i="10"/>
  <c r="GFH10" i="10" s="1"/>
  <c r="GPC10" i="10"/>
  <c r="GPB10" i="10"/>
  <c r="GPD10" i="10" s="1"/>
  <c r="GYY10" i="10"/>
  <c r="GYX10" i="10"/>
  <c r="GYZ10" i="10" s="1"/>
  <c r="QIQ10" i="10"/>
  <c r="QIP10" i="10"/>
  <c r="QIR10" i="10" s="1"/>
  <c r="RCI10" i="10"/>
  <c r="RCH10" i="10"/>
  <c r="RCJ10" i="10" s="1"/>
  <c r="PCQ10" i="10"/>
  <c r="PCP10" i="10"/>
  <c r="PCR10" i="10" s="1"/>
  <c r="PWI10" i="10"/>
  <c r="PWH10" i="10"/>
  <c r="PWJ10" i="10" s="1"/>
  <c r="DJZ11" i="10"/>
  <c r="DKB11" i="10" s="1"/>
  <c r="ELS11" i="10"/>
  <c r="ELR11" i="10"/>
  <c r="ELT11" i="10" s="1"/>
  <c r="GAI10" i="10"/>
  <c r="GAH10" i="10"/>
  <c r="GAJ10" i="10" s="1"/>
  <c r="GKE10" i="10"/>
  <c r="GKD10" i="10"/>
  <c r="GKF10" i="10" s="1"/>
  <c r="GUA10" i="10"/>
  <c r="GTZ10" i="10"/>
  <c r="GUB10" i="10" s="1"/>
  <c r="HDW10" i="10"/>
  <c r="HDV10" i="10"/>
  <c r="HDX10" i="10" s="1"/>
  <c r="HVC10" i="10"/>
  <c r="HVB10" i="10"/>
  <c r="HVD10" i="10" s="1"/>
  <c r="ICM10" i="10"/>
  <c r="ICL10" i="10"/>
  <c r="ICN10" i="10" s="1"/>
  <c r="IMI10" i="10"/>
  <c r="IMH10" i="10"/>
  <c r="IMJ10" i="10" s="1"/>
  <c r="IWE10" i="10"/>
  <c r="IWD10" i="10"/>
  <c r="IWF10" i="10" s="1"/>
  <c r="LSA10" i="10"/>
  <c r="LRZ10" i="10"/>
  <c r="LSB10" i="10" s="1"/>
  <c r="MLS10" i="10"/>
  <c r="MLR10" i="10"/>
  <c r="MLT10" i="10" s="1"/>
  <c r="NFK10" i="10"/>
  <c r="NFJ10" i="10"/>
  <c r="NFL10" i="10" s="1"/>
  <c r="NRS10" i="10"/>
  <c r="NRR10" i="10"/>
  <c r="NRT10" i="10" s="1"/>
  <c r="OLK10" i="10"/>
  <c r="OLJ10" i="10"/>
  <c r="OLL10" i="10" s="1"/>
  <c r="PFC10" i="10"/>
  <c r="PFB10" i="10"/>
  <c r="PFD10" i="10" s="1"/>
  <c r="PYU10" i="10"/>
  <c r="PYT10" i="10"/>
  <c r="PYV10" i="10" s="1"/>
  <c r="QSM10" i="10"/>
  <c r="QSL10" i="10"/>
  <c r="QSN10" i="10" s="1"/>
  <c r="RME10" i="10"/>
  <c r="RMD10" i="10"/>
  <c r="RMF10" i="10" s="1"/>
  <c r="SFW10" i="10"/>
  <c r="SFV10" i="10"/>
  <c r="SFX10" i="10" s="1"/>
  <c r="SZO10" i="10"/>
  <c r="SZN10" i="10"/>
  <c r="SZP10" i="10" s="1"/>
  <c r="TTG10" i="10"/>
  <c r="TTF10" i="10"/>
  <c r="TTH10" i="10" s="1"/>
  <c r="UMY10" i="10"/>
  <c r="UMX10" i="10"/>
  <c r="UMZ10" i="10" s="1"/>
  <c r="VGQ10" i="10"/>
  <c r="VGP10" i="10"/>
  <c r="VGR10" i="10" s="1"/>
  <c r="VSX10" i="10"/>
  <c r="VSZ10" i="10" s="1"/>
  <c r="WAH10" i="10"/>
  <c r="WAJ10" i="10" s="1"/>
  <c r="WAI10" i="10"/>
  <c r="WMP10" i="10"/>
  <c r="WMR10" i="10" s="1"/>
  <c r="WTZ10" i="10"/>
  <c r="WUB10" i="10" s="1"/>
  <c r="WUA10" i="10"/>
  <c r="HN11" i="10"/>
  <c r="HP11" i="10" s="1"/>
  <c r="HO11" i="10"/>
  <c r="TV11" i="10"/>
  <c r="TX11" i="10" s="1"/>
  <c r="ABF11" i="10"/>
  <c r="ABH11" i="10" s="1"/>
  <c r="ABG11" i="10"/>
  <c r="ANN11" i="10"/>
  <c r="ANP11" i="10" s="1"/>
  <c r="AUX11" i="10"/>
  <c r="AUZ11" i="10" s="1"/>
  <c r="AUY11" i="10"/>
  <c r="BHF11" i="10"/>
  <c r="BHH11" i="10" s="1"/>
  <c r="BOP11" i="10"/>
  <c r="BOR11" i="10" s="1"/>
  <c r="BOQ11" i="10"/>
  <c r="BVZ11" i="10"/>
  <c r="BWB11" i="10" s="1"/>
  <c r="BWA11" i="10"/>
  <c r="CBO11" i="10"/>
  <c r="CBN11" i="10"/>
  <c r="CBP11" i="10" s="1"/>
  <c r="CPR11" i="10"/>
  <c r="CPT11" i="10" s="1"/>
  <c r="CPS11" i="10"/>
  <c r="CVG11" i="10"/>
  <c r="CVF11" i="10"/>
  <c r="CVH11" i="10" s="1"/>
  <c r="DJJ11" i="10"/>
  <c r="DJL11" i="10" s="1"/>
  <c r="DJK11" i="10"/>
  <c r="DOY11" i="10"/>
  <c r="DOX11" i="10"/>
  <c r="DOZ11" i="10" s="1"/>
  <c r="EDB11" i="10"/>
  <c r="EDD11" i="10" s="1"/>
  <c r="EDC11" i="10"/>
  <c r="EIQ11" i="10"/>
  <c r="EIP11" i="10"/>
  <c r="EIR11" i="10" s="1"/>
  <c r="EWT11" i="10"/>
  <c r="EWV11" i="10" s="1"/>
  <c r="EWU11" i="10"/>
  <c r="FCI11" i="10"/>
  <c r="FCH11" i="10"/>
  <c r="FCJ11" i="10" s="1"/>
  <c r="HUM11" i="10"/>
  <c r="HUL11" i="10"/>
  <c r="HUN11" i="10" s="1"/>
  <c r="JHW11" i="10"/>
  <c r="JHV11" i="10"/>
  <c r="JHX11" i="10" s="1"/>
  <c r="KHC11" i="10"/>
  <c r="KHB11" i="10"/>
  <c r="KHD11" i="10" s="1"/>
  <c r="LYE11" i="10"/>
  <c r="LYD11" i="10"/>
  <c r="LYF11" i="10" s="1"/>
  <c r="LZK11" i="10"/>
  <c r="LZJ11" i="10"/>
  <c r="LZL11" i="10" s="1"/>
  <c r="NWA11" i="10"/>
  <c r="NVZ11" i="10"/>
  <c r="NWB11" i="10" s="1"/>
  <c r="CAI10" i="10"/>
  <c r="CCU10" i="10"/>
  <c r="CFG10" i="10"/>
  <c r="CHS10" i="10"/>
  <c r="CKE10" i="10"/>
  <c r="CMQ10" i="10"/>
  <c r="CPC10" i="10"/>
  <c r="CRO10" i="10"/>
  <c r="CUA10" i="10"/>
  <c r="CWM10" i="10"/>
  <c r="CYY10" i="10"/>
  <c r="DBK10" i="10"/>
  <c r="DDW10" i="10"/>
  <c r="DGI10" i="10"/>
  <c r="DIU10" i="10"/>
  <c r="DLG10" i="10"/>
  <c r="DNS10" i="10"/>
  <c r="DQE10" i="10"/>
  <c r="DSQ10" i="10"/>
  <c r="DVC10" i="10"/>
  <c r="DXO10" i="10"/>
  <c r="EAA10" i="10"/>
  <c r="ECM10" i="10"/>
  <c r="EEY10" i="10"/>
  <c r="EHK10" i="10"/>
  <c r="EJW10" i="10"/>
  <c r="EMI10" i="10"/>
  <c r="EOU10" i="10"/>
  <c r="ERG10" i="10"/>
  <c r="ETS10" i="10"/>
  <c r="EWE10" i="10"/>
  <c r="EYQ10" i="10"/>
  <c r="FBC10" i="10"/>
  <c r="FDO10" i="10"/>
  <c r="FGA10" i="10"/>
  <c r="FIM10" i="10"/>
  <c r="FKY10" i="10"/>
  <c r="FNK10" i="10"/>
  <c r="FPW10" i="10"/>
  <c r="FSI10" i="10"/>
  <c r="FXG10" i="10"/>
  <c r="FZS10" i="10"/>
  <c r="GCE10" i="10"/>
  <c r="GEQ10" i="10"/>
  <c r="GHC10" i="10"/>
  <c r="GJO10" i="10"/>
  <c r="GMA10" i="10"/>
  <c r="GOM10" i="10"/>
  <c r="GQY10" i="10"/>
  <c r="GTK10" i="10"/>
  <c r="GVW10" i="10"/>
  <c r="GYI10" i="10"/>
  <c r="HAU10" i="10"/>
  <c r="HDG10" i="10"/>
  <c r="HFS10" i="10"/>
  <c r="HIE10" i="10"/>
  <c r="HKQ10" i="10"/>
  <c r="HPO10" i="10"/>
  <c r="HUM10" i="10"/>
  <c r="HZK10" i="10"/>
  <c r="IBW10" i="10"/>
  <c r="IEI10" i="10"/>
  <c r="IGU10" i="10"/>
  <c r="IJG10" i="10"/>
  <c r="ILS10" i="10"/>
  <c r="IOE10" i="10"/>
  <c r="IQQ10" i="10"/>
  <c r="ITC10" i="10"/>
  <c r="IVO10" i="10"/>
  <c r="JAM10" i="10"/>
  <c r="JCY10" i="10"/>
  <c r="JFK10" i="10"/>
  <c r="JHW10" i="10"/>
  <c r="JKI10" i="10"/>
  <c r="JMU10" i="10"/>
  <c r="JPG10" i="10"/>
  <c r="JRS10" i="10"/>
  <c r="JUE10" i="10"/>
  <c r="JWQ10" i="10"/>
  <c r="JZC10" i="10"/>
  <c r="KBO10" i="10"/>
  <c r="KEA10" i="10"/>
  <c r="KGM10" i="10"/>
  <c r="KIY10" i="10"/>
  <c r="KLK10" i="10"/>
  <c r="KNW10" i="10"/>
  <c r="KQI10" i="10"/>
  <c r="KSU10" i="10"/>
  <c r="KVG10" i="10"/>
  <c r="KXS10" i="10"/>
  <c r="LAE10" i="10"/>
  <c r="LCQ10" i="10"/>
  <c r="LFC10" i="10"/>
  <c r="LHO10" i="10"/>
  <c r="LKA10" i="10"/>
  <c r="VVJ10" i="10"/>
  <c r="VVL10" i="10" s="1"/>
  <c r="WFF10" i="10"/>
  <c r="WFH10" i="10" s="1"/>
  <c r="WPB10" i="10"/>
  <c r="WPD10" i="10" s="1"/>
  <c r="WYX10" i="10"/>
  <c r="WYZ10" i="10" s="1"/>
  <c r="CP11" i="10"/>
  <c r="CR11" i="10" s="1"/>
  <c r="ML11" i="10"/>
  <c r="MN11" i="10" s="1"/>
  <c r="WH11" i="10"/>
  <c r="WJ11" i="10" s="1"/>
  <c r="AGD11" i="10"/>
  <c r="AGF11" i="10" s="1"/>
  <c r="APZ11" i="10"/>
  <c r="AQB11" i="10" s="1"/>
  <c r="AZV11" i="10"/>
  <c r="AZX11" i="10" s="1"/>
  <c r="BJR11" i="10"/>
  <c r="BJT11" i="10" s="1"/>
  <c r="IDS11" i="10"/>
  <c r="IDR11" i="10"/>
  <c r="IDT11" i="10" s="1"/>
  <c r="IEY11" i="10"/>
  <c r="IEX11" i="10"/>
  <c r="IEZ11" i="10" s="1"/>
  <c r="JRC11" i="10"/>
  <c r="JRB11" i="10"/>
  <c r="JRD11" i="10" s="1"/>
  <c r="JSI11" i="10"/>
  <c r="JSH11" i="10"/>
  <c r="JSJ11" i="10" s="1"/>
  <c r="KKU11" i="10"/>
  <c r="KKT11" i="10"/>
  <c r="KKV11" i="10" s="1"/>
  <c r="KMA11" i="10"/>
  <c r="KLZ11" i="10"/>
  <c r="KMB11" i="10" s="1"/>
  <c r="LEM11" i="10"/>
  <c r="LEL11" i="10"/>
  <c r="LEN11" i="10" s="1"/>
  <c r="LFS11" i="10"/>
  <c r="LFR11" i="10"/>
  <c r="LFT11" i="10" s="1"/>
  <c r="MGU11" i="10"/>
  <c r="MGT11" i="10"/>
  <c r="MGV11" i="10" s="1"/>
  <c r="MRW11" i="10"/>
  <c r="MRV11" i="10"/>
  <c r="MRX11" i="10" s="1"/>
  <c r="MTC11" i="10"/>
  <c r="MTB11" i="10"/>
  <c r="MTD11" i="10" s="1"/>
  <c r="OFG11" i="10"/>
  <c r="OFF11" i="10"/>
  <c r="OFH11" i="10" s="1"/>
  <c r="OGM11" i="10"/>
  <c r="OGL11" i="10"/>
  <c r="OGN11" i="10" s="1"/>
  <c r="PHO11" i="10"/>
  <c r="PHN11" i="10"/>
  <c r="PHP11" i="10" s="1"/>
  <c r="PSQ11" i="10"/>
  <c r="PSP11" i="10"/>
  <c r="PSR11" i="10" s="1"/>
  <c r="PTW11" i="10"/>
  <c r="PTV11" i="10"/>
  <c r="PTX11" i="10" s="1"/>
  <c r="QUY11" i="10"/>
  <c r="QUX11" i="10"/>
  <c r="QUZ11" i="10" s="1"/>
  <c r="ROQ11" i="10"/>
  <c r="ROP11" i="10"/>
  <c r="ROR11" i="10" s="1"/>
  <c r="SHC11" i="10"/>
  <c r="SHB11" i="10"/>
  <c r="SHD11" i="10" s="1"/>
  <c r="TAU11" i="10"/>
  <c r="TAT11" i="10"/>
  <c r="TAV11" i="10" s="1"/>
  <c r="UYP11" i="10"/>
  <c r="UYR11" i="10" s="1"/>
  <c r="UYQ11" i="10"/>
  <c r="VQM11" i="10"/>
  <c r="VQL11" i="10"/>
  <c r="VQN11" i="10" s="1"/>
  <c r="WFG11" i="10"/>
  <c r="WFF11" i="10"/>
  <c r="WFH11" i="10" s="1"/>
  <c r="OYY11" i="10"/>
  <c r="OYX11" i="10"/>
  <c r="OYZ11" i="10" s="1"/>
  <c r="PAE11" i="10"/>
  <c r="PAD11" i="10"/>
  <c r="PAF11" i="10" s="1"/>
  <c r="QMI11" i="10"/>
  <c r="QMH11" i="10"/>
  <c r="QMJ11" i="10" s="1"/>
  <c r="QNO11" i="10"/>
  <c r="QNN11" i="10"/>
  <c r="QNP11" i="10" s="1"/>
  <c r="RGA11" i="10"/>
  <c r="RFZ11" i="10"/>
  <c r="RGB11" i="10" s="1"/>
  <c r="RHG11" i="10"/>
  <c r="RHF11" i="10"/>
  <c r="RHH11" i="10" s="1"/>
  <c r="SII11" i="10"/>
  <c r="SIH11" i="10"/>
  <c r="SIJ11" i="10" s="1"/>
  <c r="TCA11" i="10"/>
  <c r="TBZ11" i="10"/>
  <c r="TCB11" i="10" s="1"/>
  <c r="UJV11" i="10"/>
  <c r="UJX11" i="10" s="1"/>
  <c r="UJW11" i="10"/>
  <c r="UMH11" i="10"/>
  <c r="UMJ11" i="10" s="1"/>
  <c r="UMI11" i="10"/>
  <c r="VOA11" i="10"/>
  <c r="VNZ11" i="10"/>
  <c r="VOB11" i="10" s="1"/>
  <c r="DQE12" i="10"/>
  <c r="DQD12" i="10"/>
  <c r="DQF12" i="10" s="1"/>
  <c r="DRK12" i="10"/>
  <c r="DRJ12" i="10"/>
  <c r="DRL12" i="10" s="1"/>
  <c r="DVC12" i="10"/>
  <c r="DVB12" i="10"/>
  <c r="DVD12" i="10" s="1"/>
  <c r="ORO11" i="10"/>
  <c r="ORN11" i="10"/>
  <c r="ORP11" i="10" s="1"/>
  <c r="QEY11" i="10"/>
  <c r="QEX11" i="10"/>
  <c r="QEZ11" i="10" s="1"/>
  <c r="RZS11" i="10"/>
  <c r="RZR11" i="10"/>
  <c r="RZT11" i="10" s="1"/>
  <c r="SAY11" i="10"/>
  <c r="SAX11" i="10"/>
  <c r="SAZ11" i="10" s="1"/>
  <c r="STK11" i="10"/>
  <c r="STJ11" i="10"/>
  <c r="STL11" i="10" s="1"/>
  <c r="SUQ11" i="10"/>
  <c r="SUP11" i="10"/>
  <c r="SUR11" i="10" s="1"/>
  <c r="UEX11" i="10"/>
  <c r="UEZ11" i="10" s="1"/>
  <c r="UEY11" i="10"/>
  <c r="UWU11" i="10"/>
  <c r="UWT11" i="10"/>
  <c r="UWV11" i="10" s="1"/>
  <c r="VLO11" i="10"/>
  <c r="VLN11" i="10"/>
  <c r="VLP11" i="10" s="1"/>
  <c r="BBS12" i="10"/>
  <c r="BBR12" i="10"/>
  <c r="BBT12" i="10" s="1"/>
  <c r="MKM11" i="10"/>
  <c r="MKL11" i="10"/>
  <c r="MKN11" i="10" s="1"/>
  <c r="NCI11" i="10"/>
  <c r="NCH11" i="10"/>
  <c r="NCJ11" i="10" s="1"/>
  <c r="NGQ11" i="10"/>
  <c r="NGP11" i="10"/>
  <c r="NGR11" i="10" s="1"/>
  <c r="NOQ11" i="10"/>
  <c r="NOP11" i="10"/>
  <c r="NOR11" i="10" s="1"/>
  <c r="OAI11" i="10"/>
  <c r="OAH11" i="10"/>
  <c r="OAJ11" i="10" s="1"/>
  <c r="OPS11" i="10"/>
  <c r="OPR11" i="10"/>
  <c r="OPT11" i="10" s="1"/>
  <c r="OXB11" i="10"/>
  <c r="OXD11" i="10" s="1"/>
  <c r="PLG11" i="10"/>
  <c r="PLF11" i="10"/>
  <c r="PLH11" i="10" s="1"/>
  <c r="QDC11" i="10"/>
  <c r="QDB11" i="10"/>
  <c r="QDD11" i="10" s="1"/>
  <c r="QKL11" i="10"/>
  <c r="QKN11" i="10" s="1"/>
  <c r="QYQ11" i="10"/>
  <c r="QYP11" i="10"/>
  <c r="QYR11" i="10" s="1"/>
  <c r="RED11" i="10"/>
  <c r="REF11" i="10" s="1"/>
  <c r="RSI11" i="10"/>
  <c r="RSH11" i="10"/>
  <c r="RSJ11" i="10" s="1"/>
  <c r="SDJ11" i="10"/>
  <c r="SDL11" i="10" s="1"/>
  <c r="SXB11" i="10"/>
  <c r="SXD11" i="10" s="1"/>
  <c r="UUI11" i="10"/>
  <c r="UUH11" i="10"/>
  <c r="UUJ11" i="10" s="1"/>
  <c r="VJB11" i="10"/>
  <c r="VJD11" i="10" s="1"/>
  <c r="WQX11" i="10"/>
  <c r="WQZ11" i="10" s="1"/>
  <c r="WQY11" i="10"/>
  <c r="WTK11" i="10"/>
  <c r="WTJ11" i="10"/>
  <c r="WTL11" i="10" s="1"/>
  <c r="VS12" i="10"/>
  <c r="VR12" i="10"/>
  <c r="VT12" i="10" s="1"/>
  <c r="AIQ12" i="10"/>
  <c r="AIP12" i="10"/>
  <c r="AIR12" i="10" s="1"/>
  <c r="BEE12" i="10"/>
  <c r="BED12" i="10"/>
  <c r="BEF12" i="10" s="1"/>
  <c r="BLO12" i="10"/>
  <c r="BLN12" i="10"/>
  <c r="BLP12" i="10" s="1"/>
  <c r="BOA12" i="10"/>
  <c r="BNZ12" i="10"/>
  <c r="BOB12" i="10" s="1"/>
  <c r="DKQ12" i="10"/>
  <c r="DKP12" i="10"/>
  <c r="DKR12" i="10" s="1"/>
  <c r="IGU11" i="10"/>
  <c r="IGT11" i="10"/>
  <c r="IGV11" i="10" s="1"/>
  <c r="JUE11" i="10"/>
  <c r="JUD11" i="10"/>
  <c r="JUF11" i="10" s="1"/>
  <c r="KNW11" i="10"/>
  <c r="KNV11" i="10"/>
  <c r="KNX11" i="10" s="1"/>
  <c r="KZO11" i="10"/>
  <c r="KZN11" i="10"/>
  <c r="KZP11" i="10" s="1"/>
  <c r="LHO11" i="10"/>
  <c r="LHN11" i="10"/>
  <c r="LHP11" i="10" s="1"/>
  <c r="LTG11" i="10"/>
  <c r="LTF11" i="10"/>
  <c r="LTH11" i="10" s="1"/>
  <c r="MIQ11" i="10"/>
  <c r="MIP11" i="10"/>
  <c r="MIR11" i="10" s="1"/>
  <c r="MMY11" i="10"/>
  <c r="MMX11" i="10"/>
  <c r="MMZ11" i="10" s="1"/>
  <c r="MUY11" i="10"/>
  <c r="MUX11" i="10"/>
  <c r="MUZ11" i="10" s="1"/>
  <c r="OII11" i="10"/>
  <c r="OIH11" i="10"/>
  <c r="OIJ11" i="10" s="1"/>
  <c r="OUA11" i="10"/>
  <c r="OTZ11" i="10"/>
  <c r="OUB11" i="10" s="1"/>
  <c r="PJK11" i="10"/>
  <c r="PJJ11" i="10"/>
  <c r="PJL11" i="10" s="1"/>
  <c r="PNS11" i="10"/>
  <c r="PNR11" i="10"/>
  <c r="PNT11" i="10" s="1"/>
  <c r="PVS11" i="10"/>
  <c r="PVR11" i="10"/>
  <c r="PVT11" i="10" s="1"/>
  <c r="QHK11" i="10"/>
  <c r="QHJ11" i="10"/>
  <c r="QHL11" i="10" s="1"/>
  <c r="QWU11" i="10"/>
  <c r="QWT11" i="10"/>
  <c r="QWV11" i="10" s="1"/>
  <c r="RQM11" i="10"/>
  <c r="RQL11" i="10"/>
  <c r="RQN11" i="10" s="1"/>
  <c r="RXV11" i="10"/>
  <c r="RXX11" i="10" s="1"/>
  <c r="SMA11" i="10"/>
  <c r="SLZ11" i="10"/>
  <c r="SMB11" i="10" s="1"/>
  <c r="SRN11" i="10"/>
  <c r="SRP11" i="10" s="1"/>
  <c r="TFS11" i="10"/>
  <c r="TFR11" i="10"/>
  <c r="TFT11" i="10" s="1"/>
  <c r="TNR11" i="10"/>
  <c r="TNT11" i="10" s="1"/>
  <c r="TNS11" i="10"/>
  <c r="UDC11" i="10"/>
  <c r="UDB11" i="10"/>
  <c r="UDD11" i="10" s="1"/>
  <c r="URW11" i="10"/>
  <c r="URV11" i="10"/>
  <c r="URX11" i="10" s="1"/>
  <c r="WLZ11" i="10"/>
  <c r="WMB11" i="10" s="1"/>
  <c r="WMA11" i="10"/>
  <c r="WOM11" i="10"/>
  <c r="CUQ12" i="10"/>
  <c r="CUP12" i="10"/>
  <c r="CUR12" i="10" s="1"/>
  <c r="GIY11" i="10"/>
  <c r="GIX11" i="10"/>
  <c r="GIZ11" i="10" s="1"/>
  <c r="HRK11" i="10"/>
  <c r="HRJ11" i="10"/>
  <c r="HRL11" i="10" s="1"/>
  <c r="JEU11" i="10"/>
  <c r="JET11" i="10"/>
  <c r="JEV11" i="10" s="1"/>
  <c r="MBG11" i="10"/>
  <c r="MBF11" i="10"/>
  <c r="MBH11" i="10" s="1"/>
  <c r="MOD11" i="10"/>
  <c r="MOF11" i="10" s="1"/>
  <c r="NSY11" i="10"/>
  <c r="NSX11" i="10"/>
  <c r="NSZ11" i="10" s="1"/>
  <c r="OBN11" i="10"/>
  <c r="OBP11" i="10" s="1"/>
  <c r="PCA11" i="10"/>
  <c r="PBZ11" i="10"/>
  <c r="PCB11" i="10" s="1"/>
  <c r="POX11" i="10"/>
  <c r="POZ11" i="10" s="1"/>
  <c r="QPK11" i="10"/>
  <c r="QPJ11" i="10"/>
  <c r="QPL11" i="10" s="1"/>
  <c r="RBC11" i="10"/>
  <c r="RBB11" i="10"/>
  <c r="RBD11" i="10" s="1"/>
  <c r="RJC11" i="10"/>
  <c r="RJB11" i="10"/>
  <c r="RJD11" i="10" s="1"/>
  <c r="RUU11" i="10"/>
  <c r="RUT11" i="10"/>
  <c r="RUV11" i="10" s="1"/>
  <c r="SKE11" i="10"/>
  <c r="SKD11" i="10"/>
  <c r="SKF11" i="10" s="1"/>
  <c r="TDW11" i="10"/>
  <c r="TDV11" i="10"/>
  <c r="TDX11" i="10" s="1"/>
  <c r="TQD11" i="10"/>
  <c r="TQF11" i="10" s="1"/>
  <c r="TQE11" i="10"/>
  <c r="TYD11" i="10"/>
  <c r="TYF11" i="10" s="1"/>
  <c r="UAQ11" i="10"/>
  <c r="UAP11" i="10"/>
  <c r="UAR11" i="10" s="1"/>
  <c r="UPJ11" i="10"/>
  <c r="UPL11" i="10" s="1"/>
  <c r="VXF11" i="10"/>
  <c r="VXH11" i="10" s="1"/>
  <c r="VXG11" i="10"/>
  <c r="VZR11" i="10"/>
  <c r="VZT11" i="10" s="1"/>
  <c r="VZS11" i="10"/>
  <c r="LW12" i="10"/>
  <c r="LV12" i="10"/>
  <c r="LX12" i="10" s="1"/>
  <c r="OI12" i="10"/>
  <c r="OH12" i="10"/>
  <c r="OJ12" i="10" s="1"/>
  <c r="AZW12" i="10"/>
  <c r="AZV12" i="10"/>
  <c r="AZX12" i="10" s="1"/>
  <c r="BCI12" i="10"/>
  <c r="BCH12" i="10"/>
  <c r="BCJ12" i="10" s="1"/>
  <c r="FOP11" i="10"/>
  <c r="FOR11" i="10" s="1"/>
  <c r="FQM11" i="10"/>
  <c r="FZB11" i="10"/>
  <c r="FZD11" i="10" s="1"/>
  <c r="GPS11" i="10"/>
  <c r="GPR11" i="10"/>
  <c r="GPT11" i="10" s="1"/>
  <c r="GWL11" i="10"/>
  <c r="GWN11" i="10" s="1"/>
  <c r="GZN11" i="10"/>
  <c r="GZP11" i="10" s="1"/>
  <c r="HPN11" i="10"/>
  <c r="HPP11" i="10" s="1"/>
  <c r="HSQ11" i="10"/>
  <c r="HSP11" i="10"/>
  <c r="HSR11" i="10" s="1"/>
  <c r="ILC11" i="10"/>
  <c r="ILB11" i="10"/>
  <c r="ILD11" i="10" s="1"/>
  <c r="JCX11" i="10"/>
  <c r="JCZ11" i="10" s="1"/>
  <c r="JGA11" i="10"/>
  <c r="JFZ11" i="10"/>
  <c r="JGB11" i="10" s="1"/>
  <c r="JYM11" i="10"/>
  <c r="JYL11" i="10"/>
  <c r="JYN11" i="10" s="1"/>
  <c r="KSE11" i="10"/>
  <c r="KSD11" i="10"/>
  <c r="KSF11" i="10" s="1"/>
  <c r="LLW11" i="10"/>
  <c r="LLV11" i="10"/>
  <c r="LLX11" i="10" s="1"/>
  <c r="LUL11" i="10"/>
  <c r="LUN11" i="10" s="1"/>
  <c r="MZG11" i="10"/>
  <c r="MZF11" i="10"/>
  <c r="MZH11" i="10" s="1"/>
  <c r="NRB11" i="10"/>
  <c r="NRD11" i="10" s="1"/>
  <c r="NUE11" i="10"/>
  <c r="NUD11" i="10"/>
  <c r="NUF11" i="10" s="1"/>
  <c r="OMQ11" i="10"/>
  <c r="OMP11" i="10"/>
  <c r="OMR11" i="10" s="1"/>
  <c r="OVF11" i="10"/>
  <c r="OVH11" i="10" s="1"/>
  <c r="QAA11" i="10"/>
  <c r="PZZ11" i="10"/>
  <c r="QAB11" i="10" s="1"/>
  <c r="QIP11" i="10"/>
  <c r="QIR11" i="10" s="1"/>
  <c r="RCH11" i="10"/>
  <c r="RCJ11" i="10" s="1"/>
  <c r="SCU11" i="10"/>
  <c r="SCT11" i="10"/>
  <c r="SCV11" i="10" s="1"/>
  <c r="SOM11" i="10"/>
  <c r="SOL11" i="10"/>
  <c r="SON11" i="10" s="1"/>
  <c r="SWM11" i="10"/>
  <c r="SWL11" i="10"/>
  <c r="SWN11" i="10" s="1"/>
  <c r="TLW11" i="10"/>
  <c r="TLV11" i="10"/>
  <c r="TLX11" i="10" s="1"/>
  <c r="VSH11" i="10"/>
  <c r="VSJ11" i="10" s="1"/>
  <c r="VSI11" i="10"/>
  <c r="VUU11" i="10"/>
  <c r="WKE11" i="10"/>
  <c r="WKD11" i="10"/>
  <c r="WKF11" i="10" s="1"/>
  <c r="CA12" i="10"/>
  <c r="BZ12" i="10"/>
  <c r="CB12" i="10" s="1"/>
  <c r="EM12" i="10"/>
  <c r="EL12" i="10"/>
  <c r="EN12" i="10" s="1"/>
  <c r="GY12" i="10"/>
  <c r="GX12" i="10"/>
  <c r="GZ12" i="10" s="1"/>
  <c r="CJO12" i="10"/>
  <c r="CJN12" i="10"/>
  <c r="CJP12" i="10" s="1"/>
  <c r="CGL11" i="10"/>
  <c r="CGN11" i="10" s="1"/>
  <c r="CII11" i="10"/>
  <c r="DAD11" i="10"/>
  <c r="DAF11" i="10" s="1"/>
  <c r="DCA11" i="10"/>
  <c r="DTV11" i="10"/>
  <c r="DTX11" i="10" s="1"/>
  <c r="DVS11" i="10"/>
  <c r="ENN11" i="10"/>
  <c r="ENP11" i="10" s="1"/>
  <c r="EPK11" i="10"/>
  <c r="FHF11" i="10"/>
  <c r="FHH11" i="10" s="1"/>
  <c r="FJC11" i="10"/>
  <c r="GAI11" i="10"/>
  <c r="GAH11" i="10"/>
  <c r="GAJ11" i="10" s="1"/>
  <c r="GCE11" i="10"/>
  <c r="GHB11" i="10"/>
  <c r="GHD11" i="10" s="1"/>
  <c r="GRO11" i="10"/>
  <c r="HCQ11" i="10"/>
  <c r="HCP11" i="10"/>
  <c r="HCR11" i="10" s="1"/>
  <c r="HKA11" i="10"/>
  <c r="HJZ11" i="10"/>
  <c r="HKB11" i="10" s="1"/>
  <c r="HLG11" i="10"/>
  <c r="HLF11" i="10"/>
  <c r="HLH11" i="10" s="1"/>
  <c r="IMI11" i="10"/>
  <c r="IMH11" i="10"/>
  <c r="IMJ11" i="10" s="1"/>
  <c r="IXK11" i="10"/>
  <c r="IXJ11" i="10"/>
  <c r="IXL11" i="10" s="1"/>
  <c r="IYQ11" i="10"/>
  <c r="IYP11" i="10"/>
  <c r="IYR11" i="10" s="1"/>
  <c r="JZS11" i="10"/>
  <c r="JZR11" i="10"/>
  <c r="JZT11" i="10" s="1"/>
  <c r="KTK11" i="10"/>
  <c r="KTJ11" i="10"/>
  <c r="KTL11" i="10" s="1"/>
  <c r="LNC11" i="10"/>
  <c r="LNB11" i="10"/>
  <c r="LND11" i="10" s="1"/>
  <c r="MFO11" i="10"/>
  <c r="MFN11" i="10"/>
  <c r="MFP11" i="10" s="1"/>
  <c r="NAM11" i="10"/>
  <c r="NAL11" i="10"/>
  <c r="NAN11" i="10" s="1"/>
  <c r="NLO11" i="10"/>
  <c r="NLN11" i="10"/>
  <c r="NLP11" i="10" s="1"/>
  <c r="NMU11" i="10"/>
  <c r="NMT11" i="10"/>
  <c r="NMV11" i="10" s="1"/>
  <c r="ONW11" i="10"/>
  <c r="ONV11" i="10"/>
  <c r="ONX11" i="10" s="1"/>
  <c r="PGI11" i="10"/>
  <c r="PGH11" i="10"/>
  <c r="PGJ11" i="10" s="1"/>
  <c r="QBG11" i="10"/>
  <c r="QBF11" i="10"/>
  <c r="QBH11" i="10" s="1"/>
  <c r="QTS11" i="10"/>
  <c r="QTR11" i="10"/>
  <c r="QTT11" i="10" s="1"/>
  <c r="RNK11" i="10"/>
  <c r="RNJ11" i="10"/>
  <c r="RNL11" i="10" s="1"/>
  <c r="RVZ11" i="10"/>
  <c r="RWB11" i="10" s="1"/>
  <c r="SPR11" i="10"/>
  <c r="SPT11" i="10" s="1"/>
  <c r="VDN11" i="10"/>
  <c r="VDP11" i="10" s="1"/>
  <c r="VDO11" i="10"/>
  <c r="VFZ11" i="10"/>
  <c r="VGB11" i="10" s="1"/>
  <c r="VGA11" i="10"/>
  <c r="WHS11" i="10"/>
  <c r="WHR11" i="10"/>
  <c r="WHT11" i="10" s="1"/>
  <c r="XDG11" i="10"/>
  <c r="XDF11" i="10"/>
  <c r="XDH11" i="10" s="1"/>
  <c r="ASM12" i="10"/>
  <c r="ASL12" i="10"/>
  <c r="ASN12" i="10" s="1"/>
  <c r="CDJ12" i="10"/>
  <c r="CDL12" i="10" s="1"/>
  <c r="CDK12" i="10"/>
  <c r="CFV12" i="10"/>
  <c r="CFX12" i="10" s="1"/>
  <c r="CFW12" i="10"/>
  <c r="CHC12" i="10"/>
  <c r="CHB12" i="10"/>
  <c r="CHD12" i="10" s="1"/>
  <c r="HMM11" i="10"/>
  <c r="HML11" i="10"/>
  <c r="HMN11" i="10" s="1"/>
  <c r="IGE11" i="10"/>
  <c r="IGD11" i="10"/>
  <c r="IGF11" i="10" s="1"/>
  <c r="IRG11" i="10"/>
  <c r="ITC11" i="10"/>
  <c r="IZW11" i="10"/>
  <c r="IZV11" i="10"/>
  <c r="IZX11" i="10" s="1"/>
  <c r="JTO11" i="10"/>
  <c r="JTN11" i="10"/>
  <c r="JTP11" i="10" s="1"/>
  <c r="KEQ11" i="10"/>
  <c r="KNG11" i="10"/>
  <c r="KNF11" i="10"/>
  <c r="KNH11" i="10" s="1"/>
  <c r="LAE11" i="10"/>
  <c r="LGY11" i="10"/>
  <c r="LGX11" i="10"/>
  <c r="LGZ11" i="10" s="1"/>
  <c r="MAQ11" i="10"/>
  <c r="MAP11" i="10"/>
  <c r="MAR11" i="10" s="1"/>
  <c r="MLS11" i="10"/>
  <c r="MNO11" i="10"/>
  <c r="MUI11" i="10"/>
  <c r="MUH11" i="10"/>
  <c r="MUJ11" i="10" s="1"/>
  <c r="NFK11" i="10"/>
  <c r="NHG11" i="10"/>
  <c r="NOA11" i="10"/>
  <c r="NNZ11" i="10"/>
  <c r="NOB11" i="10" s="1"/>
  <c r="OHS11" i="10"/>
  <c r="OHR11" i="10"/>
  <c r="OHT11" i="10" s="1"/>
  <c r="PBK11" i="10"/>
  <c r="PBJ11" i="10"/>
  <c r="PBL11" i="10" s="1"/>
  <c r="PMM11" i="10"/>
  <c r="POI11" i="10"/>
  <c r="PVC11" i="10"/>
  <c r="PVB11" i="10"/>
  <c r="PVD11" i="10" s="1"/>
  <c r="QOU11" i="10"/>
  <c r="QOT11" i="10"/>
  <c r="QOV11" i="10" s="1"/>
  <c r="RBS11" i="10"/>
  <c r="RIM11" i="10"/>
  <c r="RIL11" i="10"/>
  <c r="RIN11" i="10" s="1"/>
  <c r="SCE11" i="10"/>
  <c r="SCD11" i="10"/>
  <c r="SCF11" i="10" s="1"/>
  <c r="SPC11" i="10"/>
  <c r="SVW11" i="10"/>
  <c r="SVV11" i="10"/>
  <c r="SVX11" i="10" s="1"/>
  <c r="TGY11" i="10"/>
  <c r="UFO11" i="10"/>
  <c r="UMY11" i="10"/>
  <c r="UMX11" i="10"/>
  <c r="UMZ11" i="10" s="1"/>
  <c r="UTR11" i="10"/>
  <c r="UTT11" i="10" s="1"/>
  <c r="UTS11" i="10"/>
  <c r="UZG11" i="10"/>
  <c r="VGQ11" i="10"/>
  <c r="VGP11" i="10"/>
  <c r="VGR11" i="10" s="1"/>
  <c r="VNJ11" i="10"/>
  <c r="VNL11" i="10" s="1"/>
  <c r="VNK11" i="10"/>
  <c r="VSY11" i="10"/>
  <c r="WAI11" i="10"/>
  <c r="WAH11" i="10"/>
  <c r="WAJ11" i="10" s="1"/>
  <c r="WHB11" i="10"/>
  <c r="WHD11" i="10" s="1"/>
  <c r="WHC11" i="10"/>
  <c r="WMQ11" i="10"/>
  <c r="YU12" i="10"/>
  <c r="YT12" i="10"/>
  <c r="YV12" i="10" s="1"/>
  <c r="AUI12" i="10"/>
  <c r="AUH12" i="10"/>
  <c r="AUJ12" i="10" s="1"/>
  <c r="BVZ12" i="10"/>
  <c r="BWB12" i="10" s="1"/>
  <c r="BWA12" i="10"/>
  <c r="CLK12" i="10"/>
  <c r="CLJ12" i="10"/>
  <c r="CLL12" i="10" s="1"/>
  <c r="CNW12" i="10"/>
  <c r="CNV12" i="10"/>
  <c r="CNX12" i="10" s="1"/>
  <c r="DWY12" i="10"/>
  <c r="DWX12" i="10"/>
  <c r="DWZ12" i="10" s="1"/>
  <c r="IGU12" i="10"/>
  <c r="IGT12" i="10"/>
  <c r="IGV12" i="10" s="1"/>
  <c r="JNK12" i="10"/>
  <c r="JNJ12" i="10"/>
  <c r="JNL12" i="10" s="1"/>
  <c r="MQA12" i="10"/>
  <c r="MPZ12" i="10"/>
  <c r="MQB12" i="10" s="1"/>
  <c r="MBG12" i="10"/>
  <c r="MBF12" i="10"/>
  <c r="MBH12" i="10" s="1"/>
  <c r="HAU12" i="10"/>
  <c r="HAT12" i="10"/>
  <c r="HAV12" i="10" s="1"/>
  <c r="LZK12" i="10"/>
  <c r="LZJ12" i="10"/>
  <c r="LZL12" i="10" s="1"/>
  <c r="EEI12" i="10"/>
  <c r="EEH12" i="10"/>
  <c r="EEJ12" i="10" s="1"/>
  <c r="EIQ12" i="10"/>
  <c r="EIP12" i="10"/>
  <c r="EIR12" i="10" s="1"/>
  <c r="FPW12" i="10"/>
  <c r="FPV12" i="10"/>
  <c r="FPX12" i="10" s="1"/>
  <c r="GCE12" i="10"/>
  <c r="GCD12" i="10"/>
  <c r="GCF12" i="10" s="1"/>
  <c r="GOM12" i="10"/>
  <c r="GOL12" i="10"/>
  <c r="GON12" i="10" s="1"/>
  <c r="GYY12" i="10"/>
  <c r="GYX12" i="10"/>
  <c r="GYZ12" i="10" s="1"/>
  <c r="HUM12" i="10"/>
  <c r="HUL12" i="10"/>
  <c r="HUN12" i="10" s="1"/>
  <c r="HOY11" i="10"/>
  <c r="HOX11" i="10"/>
  <c r="HOZ11" i="10" s="1"/>
  <c r="IIQ11" i="10"/>
  <c r="IIP11" i="10"/>
  <c r="IIR11" i="10" s="1"/>
  <c r="JCI11" i="10"/>
  <c r="JCH11" i="10"/>
  <c r="JCJ11" i="10" s="1"/>
  <c r="JWA11" i="10"/>
  <c r="JVZ11" i="10"/>
  <c r="JWB11" i="10" s="1"/>
  <c r="KPS11" i="10"/>
  <c r="KPR11" i="10"/>
  <c r="KPT11" i="10" s="1"/>
  <c r="LJK11" i="10"/>
  <c r="LJJ11" i="10"/>
  <c r="LJL11" i="10" s="1"/>
  <c r="MDC11" i="10"/>
  <c r="MDB11" i="10"/>
  <c r="MDD11" i="10" s="1"/>
  <c r="MWU11" i="10"/>
  <c r="MWT11" i="10"/>
  <c r="MWV11" i="10" s="1"/>
  <c r="NQM11" i="10"/>
  <c r="NQL11" i="10"/>
  <c r="NQN11" i="10" s="1"/>
  <c r="OKE11" i="10"/>
  <c r="OKD11" i="10"/>
  <c r="OKF11" i="10" s="1"/>
  <c r="PDW11" i="10"/>
  <c r="PDV11" i="10"/>
  <c r="PDX11" i="10" s="1"/>
  <c r="PXO11" i="10"/>
  <c r="PXN11" i="10"/>
  <c r="PXP11" i="10" s="1"/>
  <c r="QRG11" i="10"/>
  <c r="QRF11" i="10"/>
  <c r="QRH11" i="10" s="1"/>
  <c r="RKY11" i="10"/>
  <c r="RKX11" i="10"/>
  <c r="RKZ11" i="10" s="1"/>
  <c r="SEQ11" i="10"/>
  <c r="SEP11" i="10"/>
  <c r="SER11" i="10" s="1"/>
  <c r="SYI11" i="10"/>
  <c r="SYH11" i="10"/>
  <c r="SYJ11" i="10" s="1"/>
  <c r="TXN11" i="10"/>
  <c r="TXP11" i="10" s="1"/>
  <c r="TXO11" i="10"/>
  <c r="XBK11" i="10"/>
  <c r="XBJ11" i="10"/>
  <c r="XBL11" i="10" s="1"/>
  <c r="QU12" i="10"/>
  <c r="QT12" i="10"/>
  <c r="QV12" i="10" s="1"/>
  <c r="YE12" i="10"/>
  <c r="YD12" i="10"/>
  <c r="YF12" i="10" s="1"/>
  <c r="AFO12" i="10"/>
  <c r="AFN12" i="10"/>
  <c r="AFP12" i="10" s="1"/>
  <c r="BVK12" i="10"/>
  <c r="BVJ12" i="10"/>
  <c r="BVL12" i="10" s="1"/>
  <c r="CBO12" i="10"/>
  <c r="CBN12" i="10"/>
  <c r="CBP12" i="10" s="1"/>
  <c r="CNF12" i="10"/>
  <c r="CNH12" i="10" s="1"/>
  <c r="CNG12" i="10"/>
  <c r="CSU12" i="10"/>
  <c r="CST12" i="10"/>
  <c r="CSV12" i="10" s="1"/>
  <c r="DDG12" i="10"/>
  <c r="DDF12" i="10"/>
  <c r="DDH12" i="10" s="1"/>
  <c r="DIE12" i="10"/>
  <c r="DID12" i="10"/>
  <c r="DIF12" i="10" s="1"/>
  <c r="DYT12" i="10"/>
  <c r="DYV12" i="10" s="1"/>
  <c r="DYU12" i="10"/>
  <c r="GKE12" i="10"/>
  <c r="GKD12" i="10"/>
  <c r="GKF12" i="10" s="1"/>
  <c r="GMQ12" i="10"/>
  <c r="GMP12" i="10"/>
  <c r="GMR12" i="10" s="1"/>
  <c r="HHO11" i="10"/>
  <c r="HHN11" i="10"/>
  <c r="HHP11" i="10" s="1"/>
  <c r="IBG11" i="10"/>
  <c r="IBF11" i="10"/>
  <c r="IBH11" i="10" s="1"/>
  <c r="IUY11" i="10"/>
  <c r="IUX11" i="10"/>
  <c r="IUZ11" i="10" s="1"/>
  <c r="JOQ11" i="10"/>
  <c r="JOP11" i="10"/>
  <c r="JOR11" i="10" s="1"/>
  <c r="KII11" i="10"/>
  <c r="KIH11" i="10"/>
  <c r="KIJ11" i="10" s="1"/>
  <c r="LCA11" i="10"/>
  <c r="LBZ11" i="10"/>
  <c r="LCB11" i="10" s="1"/>
  <c r="LVS11" i="10"/>
  <c r="LVR11" i="10"/>
  <c r="LVT11" i="10" s="1"/>
  <c r="MPK11" i="10"/>
  <c r="MPJ11" i="10"/>
  <c r="MPL11" i="10" s="1"/>
  <c r="NJC11" i="10"/>
  <c r="NJB11" i="10"/>
  <c r="NJD11" i="10" s="1"/>
  <c r="OCU11" i="10"/>
  <c r="OCT11" i="10"/>
  <c r="OCV11" i="10" s="1"/>
  <c r="OWM11" i="10"/>
  <c r="OWL11" i="10"/>
  <c r="OWN11" i="10" s="1"/>
  <c r="PQE11" i="10"/>
  <c r="PQD11" i="10"/>
  <c r="PQF11" i="10" s="1"/>
  <c r="QJW11" i="10"/>
  <c r="QJV11" i="10"/>
  <c r="QJX11" i="10" s="1"/>
  <c r="RDO11" i="10"/>
  <c r="RDN11" i="10"/>
  <c r="RDP11" i="10" s="1"/>
  <c r="RXG11" i="10"/>
  <c r="RXF11" i="10"/>
  <c r="RXH11" i="10" s="1"/>
  <c r="SQY11" i="10"/>
  <c r="SQX11" i="10"/>
  <c r="SQZ11" i="10" s="1"/>
  <c r="UIA11" i="10"/>
  <c r="UHZ11" i="10"/>
  <c r="UIB11" i="10" s="1"/>
  <c r="UOT11" i="10"/>
  <c r="UOV11" i="10" s="1"/>
  <c r="UOU11" i="10"/>
  <c r="VBS11" i="10"/>
  <c r="VBR11" i="10"/>
  <c r="VBT11" i="10" s="1"/>
  <c r="VIL11" i="10"/>
  <c r="VIN11" i="10" s="1"/>
  <c r="VIM11" i="10"/>
  <c r="VVK11" i="10"/>
  <c r="VVJ11" i="10"/>
  <c r="VVL11" i="10" s="1"/>
  <c r="WCD11" i="10"/>
  <c r="WCF11" i="10" s="1"/>
  <c r="WCE11" i="10"/>
  <c r="WPC11" i="10"/>
  <c r="WPB11" i="10"/>
  <c r="WPD11" i="10" s="1"/>
  <c r="WVW11" i="10"/>
  <c r="WVV11" i="10"/>
  <c r="WVX11" i="10" s="1"/>
  <c r="FC12" i="10"/>
  <c r="FB12" i="10"/>
  <c r="FD12" i="10" s="1"/>
  <c r="AAQ12" i="10"/>
  <c r="AAP12" i="10"/>
  <c r="AAR12" i="10" s="1"/>
  <c r="AIA12" i="10"/>
  <c r="AHZ12" i="10"/>
  <c r="AIB12" i="10" s="1"/>
  <c r="BME12" i="10"/>
  <c r="BMD12" i="10"/>
  <c r="BMF12" i="10" s="1"/>
  <c r="EBW12" i="10"/>
  <c r="EBV12" i="10"/>
  <c r="EBX12" i="10" s="1"/>
  <c r="FHW12" i="10"/>
  <c r="FHV12" i="10"/>
  <c r="FHX12" i="10" s="1"/>
  <c r="FKH12" i="10"/>
  <c r="FKJ12" i="10" s="1"/>
  <c r="FLO12" i="10"/>
  <c r="FLN12" i="10"/>
  <c r="FLP12" i="10" s="1"/>
  <c r="FOA12" i="10"/>
  <c r="FNZ12" i="10"/>
  <c r="FOB12" i="10" s="1"/>
  <c r="FVJ12" i="10"/>
  <c r="FVL12" i="10" s="1"/>
  <c r="HTW11" i="10"/>
  <c r="HTV11" i="10"/>
  <c r="HTX11" i="10" s="1"/>
  <c r="INO11" i="10"/>
  <c r="INN11" i="10"/>
  <c r="INP11" i="10" s="1"/>
  <c r="JHG11" i="10"/>
  <c r="JHF11" i="10"/>
  <c r="JHH11" i="10" s="1"/>
  <c r="KAY11" i="10"/>
  <c r="KAX11" i="10"/>
  <c r="KAZ11" i="10" s="1"/>
  <c r="KUQ11" i="10"/>
  <c r="KUP11" i="10"/>
  <c r="KUR11" i="10" s="1"/>
  <c r="LOI11" i="10"/>
  <c r="LOH11" i="10"/>
  <c r="LOJ11" i="10" s="1"/>
  <c r="MIA11" i="10"/>
  <c r="MHZ11" i="10"/>
  <c r="MIB11" i="10" s="1"/>
  <c r="NBS11" i="10"/>
  <c r="NBR11" i="10"/>
  <c r="NBT11" i="10" s="1"/>
  <c r="NVK11" i="10"/>
  <c r="NVJ11" i="10"/>
  <c r="NVL11" i="10" s="1"/>
  <c r="OPC11" i="10"/>
  <c r="OPB11" i="10"/>
  <c r="OPD11" i="10" s="1"/>
  <c r="PIU11" i="10"/>
  <c r="PIT11" i="10"/>
  <c r="PIV11" i="10" s="1"/>
  <c r="QCM11" i="10"/>
  <c r="QCL11" i="10"/>
  <c r="QCN11" i="10" s="1"/>
  <c r="QWE11" i="10"/>
  <c r="QWD11" i="10"/>
  <c r="QWF11" i="10" s="1"/>
  <c r="RPW11" i="10"/>
  <c r="RPV11" i="10"/>
  <c r="RPX11" i="10" s="1"/>
  <c r="SJO11" i="10"/>
  <c r="SJN11" i="10"/>
  <c r="SJP11" i="10" s="1"/>
  <c r="TDG11" i="10"/>
  <c r="TDF11" i="10"/>
  <c r="TDH11" i="10" s="1"/>
  <c r="TJZ11" i="10"/>
  <c r="TKB11" i="10" s="1"/>
  <c r="TRK11" i="10"/>
  <c r="TVS11" i="10"/>
  <c r="TVR11" i="10"/>
  <c r="TVT11" i="10" s="1"/>
  <c r="TZZ11" i="10"/>
  <c r="UAB11" i="10" s="1"/>
  <c r="CP12" i="10"/>
  <c r="CR12" i="10" s="1"/>
  <c r="OY12" i="10"/>
  <c r="OX12" i="10"/>
  <c r="OZ12" i="10" s="1"/>
  <c r="AKM12" i="10"/>
  <c r="AKL12" i="10"/>
  <c r="AKN12" i="10" s="1"/>
  <c r="ARW12" i="10"/>
  <c r="ARV12" i="10"/>
  <c r="ARX12" i="10" s="1"/>
  <c r="BJR12" i="10"/>
  <c r="BJT12" i="10" s="1"/>
  <c r="CWM12" i="10"/>
  <c r="CWL12" i="10"/>
  <c r="CWN12" i="10" s="1"/>
  <c r="DBK12" i="10"/>
  <c r="DBJ12" i="10"/>
  <c r="DBL12" i="10" s="1"/>
  <c r="TIT11" i="10"/>
  <c r="TIV11" i="10" s="1"/>
  <c r="TSP11" i="10"/>
  <c r="TSR11" i="10" s="1"/>
  <c r="XAU11" i="10"/>
  <c r="XAT11" i="10"/>
  <c r="XAV11" i="10" s="1"/>
  <c r="EZG12" i="10"/>
  <c r="EZF12" i="10"/>
  <c r="EZH12" i="10" s="1"/>
  <c r="FBS12" i="10"/>
  <c r="FBR12" i="10"/>
  <c r="FBT12" i="10" s="1"/>
  <c r="GMA12" i="10"/>
  <c r="GLZ12" i="10"/>
  <c r="GMB12" i="10" s="1"/>
  <c r="IRG12" i="10"/>
  <c r="IRF12" i="10"/>
  <c r="IRH12" i="10" s="1"/>
  <c r="KHC12" i="10"/>
  <c r="KHB12" i="10"/>
  <c r="KHD12" i="10" s="1"/>
  <c r="NTO12" i="10"/>
  <c r="NTN12" i="10"/>
  <c r="NTP12" i="10" s="1"/>
  <c r="OEP12" i="10"/>
  <c r="OER12" i="10" s="1"/>
  <c r="OEQ12" i="10"/>
  <c r="QUI12" i="10"/>
  <c r="QUH12" i="10"/>
  <c r="QUJ12" i="10" s="1"/>
  <c r="RJC12" i="10"/>
  <c r="RJB12" i="10"/>
  <c r="RJD12" i="10" s="1"/>
  <c r="XDG12" i="10"/>
  <c r="XDF12" i="10"/>
  <c r="XDH12" i="10" s="1"/>
  <c r="JMU12" i="10"/>
  <c r="JMT12" i="10"/>
  <c r="JMV12" i="10" s="1"/>
  <c r="LSA12" i="10"/>
  <c r="LRZ12" i="10"/>
  <c r="LSB12" i="10" s="1"/>
  <c r="NNJ12" i="10"/>
  <c r="NNL12" i="10" s="1"/>
  <c r="NNK12" i="10"/>
  <c r="QOD12" i="10"/>
  <c r="QOF12" i="10" s="1"/>
  <c r="QOE12" i="10"/>
  <c r="VXG12" i="10"/>
  <c r="VXF12" i="10"/>
  <c r="VXH12" i="10" s="1"/>
  <c r="IEY12" i="10"/>
  <c r="IEX12" i="10"/>
  <c r="IEZ12" i="10" s="1"/>
  <c r="KBO12" i="10"/>
  <c r="KBN12" i="10"/>
  <c r="KBP12" i="10" s="1"/>
  <c r="LHO12" i="10"/>
  <c r="LHN12" i="10"/>
  <c r="LHP12" i="10" s="1"/>
  <c r="MNO12" i="10"/>
  <c r="MNN12" i="10"/>
  <c r="MNP12" i="10" s="1"/>
  <c r="NKX12" i="10"/>
  <c r="NKZ12" i="10" s="1"/>
  <c r="NKY12" i="10"/>
  <c r="QAQ12" i="10"/>
  <c r="QAP12" i="10"/>
  <c r="QAR12" i="10" s="1"/>
  <c r="QLR12" i="10"/>
  <c r="QLT12" i="10" s="1"/>
  <c r="QLS12" i="10"/>
  <c r="VUU12" i="10"/>
  <c r="VUT12" i="10"/>
  <c r="VUV12" i="10" s="1"/>
  <c r="JAM12" i="10"/>
  <c r="JAL12" i="10"/>
  <c r="JAN12" i="10" s="1"/>
  <c r="JPG12" i="10"/>
  <c r="JPF12" i="10"/>
  <c r="JPH12" i="10" s="1"/>
  <c r="JZS12" i="10"/>
  <c r="JZR12" i="10"/>
  <c r="JZT12" i="10" s="1"/>
  <c r="LFS12" i="10"/>
  <c r="LFR12" i="10"/>
  <c r="LFT12" i="10" s="1"/>
  <c r="PUL12" i="10"/>
  <c r="PUN12" i="10" s="1"/>
  <c r="PUM12" i="10"/>
  <c r="QDB12" i="10"/>
  <c r="QDD12" i="10" s="1"/>
  <c r="URG12" i="10"/>
  <c r="URF12" i="10"/>
  <c r="URH12" i="10" s="1"/>
  <c r="VHW12" i="10"/>
  <c r="VHV12" i="10"/>
  <c r="VHX12" i="10" s="1"/>
  <c r="PGY12" i="10"/>
  <c r="PGX12" i="10"/>
  <c r="PGZ12" i="10" s="1"/>
  <c r="PRZ12" i="10"/>
  <c r="PSB12" i="10" s="1"/>
  <c r="PSA12" i="10"/>
  <c r="UEI12" i="10"/>
  <c r="UEH12" i="10"/>
  <c r="UEJ12" i="10" s="1"/>
  <c r="WYI11" i="10"/>
  <c r="WYH11" i="10"/>
  <c r="WYJ11" i="10" s="1"/>
  <c r="JK12" i="10"/>
  <c r="JJ12" i="10"/>
  <c r="JL12" i="10" s="1"/>
  <c r="TG12" i="10"/>
  <c r="TF12" i="10"/>
  <c r="TH12" i="10" s="1"/>
  <c r="ADC12" i="10"/>
  <c r="ADB12" i="10"/>
  <c r="ADD12" i="10" s="1"/>
  <c r="AMY12" i="10"/>
  <c r="AMX12" i="10"/>
  <c r="AMZ12" i="10" s="1"/>
  <c r="AWU12" i="10"/>
  <c r="AWT12" i="10"/>
  <c r="AWV12" i="10" s="1"/>
  <c r="BGQ12" i="10"/>
  <c r="BGP12" i="10"/>
  <c r="BGR12" i="10" s="1"/>
  <c r="BQM12" i="10"/>
  <c r="BQL12" i="10"/>
  <c r="BQN12" i="10" s="1"/>
  <c r="BXG12" i="10"/>
  <c r="BXF12" i="10"/>
  <c r="BXH12" i="10" s="1"/>
  <c r="DJJ12" i="10"/>
  <c r="DJL12" i="10" s="1"/>
  <c r="DJK12" i="10"/>
  <c r="DOI12" i="10"/>
  <c r="DOH12" i="10"/>
  <c r="DOJ12" i="10" s="1"/>
  <c r="EUY12" i="10"/>
  <c r="EUX12" i="10"/>
  <c r="EUZ12" i="10" s="1"/>
  <c r="HSQ12" i="10"/>
  <c r="HSP12" i="10"/>
  <c r="HSR12" i="10" s="1"/>
  <c r="IYP12" i="10"/>
  <c r="IYR12" i="10" s="1"/>
  <c r="KVG12" i="10"/>
  <c r="KVF12" i="10"/>
  <c r="KVH12" i="10" s="1"/>
  <c r="MLR12" i="10"/>
  <c r="MLT12" i="10" s="1"/>
  <c r="MOE12" i="10"/>
  <c r="MOD12" i="10"/>
  <c r="MOF12" i="10" s="1"/>
  <c r="PAT12" i="10"/>
  <c r="PAV12" i="10" s="1"/>
  <c r="PAU12" i="10"/>
  <c r="PJJ12" i="10"/>
  <c r="PJL12" i="10" s="1"/>
  <c r="RQM12" i="10"/>
  <c r="RQL12" i="10"/>
  <c r="RQN12" i="10" s="1"/>
  <c r="RXG12" i="10"/>
  <c r="RXF12" i="10"/>
  <c r="RXH12" i="10" s="1"/>
  <c r="TIE12" i="10"/>
  <c r="TID12" i="10"/>
  <c r="TIF12" i="10" s="1"/>
  <c r="TKQ12" i="10"/>
  <c r="TKP12" i="10"/>
  <c r="TKR12" i="10" s="1"/>
  <c r="XFC12" i="10"/>
  <c r="XFB12" i="10"/>
  <c r="XFD12" i="10" s="1"/>
  <c r="BK13" i="10"/>
  <c r="BJ13" i="10"/>
  <c r="BL13" i="10" s="1"/>
  <c r="IU13" i="10"/>
  <c r="IT13" i="10"/>
  <c r="IV13" i="10" s="1"/>
  <c r="TLF11" i="10"/>
  <c r="TLH11" i="10" s="1"/>
  <c r="TVB11" i="10"/>
  <c r="TVD11" i="10" s="1"/>
  <c r="EQQ12" i="10"/>
  <c r="EQP12" i="10"/>
  <c r="EQR12" i="10" s="1"/>
  <c r="FIM12" i="10"/>
  <c r="FIL12" i="10"/>
  <c r="FIN12" i="10" s="1"/>
  <c r="HIE12" i="10"/>
  <c r="HID12" i="10"/>
  <c r="HIF12" i="10" s="1"/>
  <c r="ITC12" i="10"/>
  <c r="ITB12" i="10"/>
  <c r="ITD12" i="10" s="1"/>
  <c r="KTK12" i="10"/>
  <c r="KTJ12" i="10"/>
  <c r="KTL12" i="10" s="1"/>
  <c r="ONG12" i="10"/>
  <c r="ONF12" i="10"/>
  <c r="ONH12" i="10" s="1"/>
  <c r="OYH12" i="10"/>
  <c r="OYJ12" i="10" s="1"/>
  <c r="OYI12" i="10"/>
  <c r="RKY12" i="10"/>
  <c r="RKX12" i="10"/>
  <c r="RKZ12" i="10" s="1"/>
  <c r="TPO12" i="10"/>
  <c r="TPN12" i="10"/>
  <c r="TPP12" i="10" s="1"/>
  <c r="TSA12" i="10"/>
  <c r="TRZ12" i="10"/>
  <c r="TSB12" i="10" s="1"/>
  <c r="APK12" i="10"/>
  <c r="APJ12" i="10"/>
  <c r="APL12" i="10" s="1"/>
  <c r="AZG12" i="10"/>
  <c r="AZF12" i="10"/>
  <c r="AZH12" i="10" s="1"/>
  <c r="BJC12" i="10"/>
  <c r="BJB12" i="10"/>
  <c r="BJD12" i="10" s="1"/>
  <c r="BSY12" i="10"/>
  <c r="BSX12" i="10"/>
  <c r="BSZ12" i="10" s="1"/>
  <c r="DMM12" i="10"/>
  <c r="DML12" i="10"/>
  <c r="DMN12" i="10" s="1"/>
  <c r="DTG12" i="10"/>
  <c r="DTF12" i="10"/>
  <c r="DTH12" i="10" s="1"/>
  <c r="EAA12" i="10"/>
  <c r="DZZ12" i="10"/>
  <c r="EAB12" i="10" s="1"/>
  <c r="EGD12" i="10"/>
  <c r="EGF12" i="10" s="1"/>
  <c r="EMI12" i="10"/>
  <c r="EMH12" i="10"/>
  <c r="EMJ12" i="10" s="1"/>
  <c r="FGA12" i="10"/>
  <c r="FFZ12" i="10"/>
  <c r="FGB12" i="10" s="1"/>
  <c r="FTO12" i="10"/>
  <c r="FTN12" i="10"/>
  <c r="FTP12" i="10" s="1"/>
  <c r="HGI12" i="10"/>
  <c r="HGH12" i="10"/>
  <c r="HGJ12" i="10" s="1"/>
  <c r="KIY12" i="10"/>
  <c r="KIX12" i="10"/>
  <c r="KIZ12" i="10" s="1"/>
  <c r="LTW12" i="10"/>
  <c r="LTV12" i="10"/>
  <c r="LTX12" i="10" s="1"/>
  <c r="OHB12" i="10"/>
  <c r="OHD12" i="10" s="1"/>
  <c r="OHC12" i="10"/>
  <c r="OPR12" i="10"/>
  <c r="OPT12" i="10" s="1"/>
  <c r="RVK12" i="10"/>
  <c r="RVJ12" i="10"/>
  <c r="RVL12" i="10" s="1"/>
  <c r="STK12" i="10"/>
  <c r="STJ12" i="10"/>
  <c r="STL12" i="10" s="1"/>
  <c r="SVW12" i="10"/>
  <c r="SVV12" i="10"/>
  <c r="SVX12" i="10" s="1"/>
  <c r="BYL12" i="10"/>
  <c r="BYN12" i="10" s="1"/>
  <c r="BZC12" i="10"/>
  <c r="CIH12" i="10"/>
  <c r="CIJ12" i="10" s="1"/>
  <c r="CIY12" i="10"/>
  <c r="COM12" i="10"/>
  <c r="CVG12" i="10"/>
  <c r="CXC12" i="10"/>
  <c r="DSQ12" i="10"/>
  <c r="DSP12" i="10"/>
  <c r="DSR12" i="10" s="1"/>
  <c r="DZK12" i="10"/>
  <c r="DZJ12" i="10"/>
  <c r="DZL12" i="10" s="1"/>
  <c r="EDS12" i="10"/>
  <c r="EDR12" i="10"/>
  <c r="EDT12" i="10" s="1"/>
  <c r="EGU12" i="10"/>
  <c r="EIA12" i="10"/>
  <c r="EHZ12" i="10"/>
  <c r="EIB12" i="10" s="1"/>
  <c r="EMY12" i="10"/>
  <c r="FXG12" i="10"/>
  <c r="FXF12" i="10"/>
  <c r="FXH12" i="10" s="1"/>
  <c r="GII12" i="10"/>
  <c r="IAA12" i="10"/>
  <c r="HZZ12" i="10"/>
  <c r="IAB12" i="10" s="1"/>
  <c r="IMI12" i="10"/>
  <c r="IMH12" i="10"/>
  <c r="IMJ12" i="10" s="1"/>
  <c r="LAU12" i="10"/>
  <c r="LAT12" i="10"/>
  <c r="LAV12" i="10" s="1"/>
  <c r="LNC12" i="10"/>
  <c r="LNB12" i="10"/>
  <c r="LND12" i="10" s="1"/>
  <c r="SKE12" i="10"/>
  <c r="SKD12" i="10"/>
  <c r="SKF12" i="10" s="1"/>
  <c r="WEA12" i="10"/>
  <c r="WDZ12" i="10"/>
  <c r="WEB12" i="10" s="1"/>
  <c r="WQX12" i="10"/>
  <c r="WQZ12" i="10" s="1"/>
  <c r="DOY13" i="10"/>
  <c r="DOX13" i="10"/>
  <c r="DOZ13" i="10" s="1"/>
  <c r="CDK13" i="10"/>
  <c r="CDJ13" i="10"/>
  <c r="CDL13" i="10" s="1"/>
  <c r="CFW13" i="10"/>
  <c r="CFV13" i="10"/>
  <c r="CFX13" i="10" s="1"/>
  <c r="CQI13" i="10"/>
  <c r="CQH13" i="10"/>
  <c r="CQJ13" i="10" s="1"/>
  <c r="AOE13" i="10"/>
  <c r="AOD13" i="10"/>
  <c r="AOF13" i="10" s="1"/>
  <c r="BKI13" i="10"/>
  <c r="BKH13" i="10"/>
  <c r="BKJ13" i="10" s="1"/>
  <c r="CSE12" i="10"/>
  <c r="CSD12" i="10"/>
  <c r="CSF12" i="10" s="1"/>
  <c r="DHO12" i="10"/>
  <c r="DHN12" i="10"/>
  <c r="DHP12" i="10" s="1"/>
  <c r="EFO12" i="10"/>
  <c r="EFN12" i="10"/>
  <c r="EFP12" i="10" s="1"/>
  <c r="EOU12" i="10"/>
  <c r="EOT12" i="10"/>
  <c r="EOV12" i="10" s="1"/>
  <c r="EXK12" i="10"/>
  <c r="EXJ12" i="10"/>
  <c r="EXL12" i="10" s="1"/>
  <c r="FSI12" i="10"/>
  <c r="FSH12" i="10"/>
  <c r="FSJ12" i="10" s="1"/>
  <c r="HNC12" i="10"/>
  <c r="HNB12" i="10"/>
  <c r="HND12" i="10" s="1"/>
  <c r="HZK12" i="10"/>
  <c r="HZJ12" i="10"/>
  <c r="HZL12" i="10" s="1"/>
  <c r="IVO12" i="10"/>
  <c r="IVN12" i="10"/>
  <c r="IVP12" i="10" s="1"/>
  <c r="JHW12" i="10"/>
  <c r="JHV12" i="10"/>
  <c r="JHX12" i="10" s="1"/>
  <c r="KNW12" i="10"/>
  <c r="KNV12" i="10"/>
  <c r="KNX12" i="10" s="1"/>
  <c r="LAE12" i="10"/>
  <c r="LAD12" i="10"/>
  <c r="LAF12" i="10" s="1"/>
  <c r="LWI12" i="10"/>
  <c r="LWH12" i="10"/>
  <c r="LWJ12" i="10" s="1"/>
  <c r="MIQ12" i="10"/>
  <c r="MIP12" i="10"/>
  <c r="MIR12" i="10" s="1"/>
  <c r="NDN12" i="10"/>
  <c r="NDP12" i="10" s="1"/>
  <c r="NDO12" i="10"/>
  <c r="NSH12" i="10"/>
  <c r="NSJ12" i="10" s="1"/>
  <c r="NSI12" i="10"/>
  <c r="OLZ12" i="10"/>
  <c r="OMB12" i="10" s="1"/>
  <c r="OMA12" i="10"/>
  <c r="PFR12" i="10"/>
  <c r="PFT12" i="10" s="1"/>
  <c r="PFS12" i="10"/>
  <c r="PZJ12" i="10"/>
  <c r="PZL12" i="10" s="1"/>
  <c r="PZK12" i="10"/>
  <c r="QTB12" i="10"/>
  <c r="QTD12" i="10" s="1"/>
  <c r="QTC12" i="10"/>
  <c r="UYQ12" i="10"/>
  <c r="UYP12" i="10"/>
  <c r="UYR12" i="10" s="1"/>
  <c r="WMA12" i="10"/>
  <c r="WLZ12" i="10"/>
  <c r="WMB12" i="10" s="1"/>
  <c r="WSU12" i="10"/>
  <c r="WST12" i="10"/>
  <c r="WSV12" i="10" s="1"/>
  <c r="XO13" i="10"/>
  <c r="XN13" i="10"/>
  <c r="XP13" i="10" s="1"/>
  <c r="BHV13" i="10"/>
  <c r="BHX13" i="10" s="1"/>
  <c r="CAX12" i="10"/>
  <c r="CAZ12" i="10" s="1"/>
  <c r="CKT12" i="10"/>
  <c r="CKV12" i="10" s="1"/>
  <c r="CYY12" i="10"/>
  <c r="CYX12" i="10"/>
  <c r="CYZ12" i="10" s="1"/>
  <c r="EBG12" i="10"/>
  <c r="EBF12" i="10"/>
  <c r="EBH12" i="10" s="1"/>
  <c r="ETC12" i="10"/>
  <c r="ETB12" i="10"/>
  <c r="ETD12" i="10" s="1"/>
  <c r="FJS12" i="10"/>
  <c r="FJR12" i="10"/>
  <c r="FJT12" i="10" s="1"/>
  <c r="GHC12" i="10"/>
  <c r="GHB12" i="10"/>
  <c r="GHD12" i="10" s="1"/>
  <c r="ITS12" i="10"/>
  <c r="ITR12" i="10"/>
  <c r="ITT12" i="10" s="1"/>
  <c r="JGA12" i="10"/>
  <c r="JFZ12" i="10"/>
  <c r="JGB12" i="10" s="1"/>
  <c r="LUM12" i="10"/>
  <c r="LUL12" i="10"/>
  <c r="LUN12" i="10" s="1"/>
  <c r="MGU12" i="10"/>
  <c r="MGT12" i="10"/>
  <c r="MGV12" i="10" s="1"/>
  <c r="VC13" i="10"/>
  <c r="VB13" i="10"/>
  <c r="VD13" i="10" s="1"/>
  <c r="AHK13" i="10"/>
  <c r="AHJ13" i="10"/>
  <c r="AHL13" i="10" s="1"/>
  <c r="DAU12" i="10"/>
  <c r="DLW12" i="10"/>
  <c r="DLV12" i="10"/>
  <c r="DLX12" i="10" s="1"/>
  <c r="EZV12" i="10"/>
  <c r="EZX12" i="10" s="1"/>
  <c r="GAH12" i="10"/>
  <c r="GAJ12" i="10" s="1"/>
  <c r="GTK12" i="10"/>
  <c r="GTJ12" i="10"/>
  <c r="GTL12" i="10" s="1"/>
  <c r="HFS12" i="10"/>
  <c r="HFR12" i="10"/>
  <c r="HFT12" i="10" s="1"/>
  <c r="HLF12" i="10"/>
  <c r="HLH12" i="10" s="1"/>
  <c r="IBW12" i="10"/>
  <c r="IBV12" i="10"/>
  <c r="IBX12" i="10" s="1"/>
  <c r="IOE12" i="10"/>
  <c r="IOD12" i="10"/>
  <c r="IOF12" i="10" s="1"/>
  <c r="JUE12" i="10"/>
  <c r="JUD12" i="10"/>
  <c r="JUF12" i="10" s="1"/>
  <c r="KGM12" i="10"/>
  <c r="KGL12" i="10"/>
  <c r="KGN12" i="10" s="1"/>
  <c r="KLZ12" i="10"/>
  <c r="KMB12" i="10" s="1"/>
  <c r="LCQ12" i="10"/>
  <c r="LCP12" i="10"/>
  <c r="LCR12" i="10" s="1"/>
  <c r="LOY12" i="10"/>
  <c r="LOX12" i="10"/>
  <c r="LOZ12" i="10" s="1"/>
  <c r="MUY12" i="10"/>
  <c r="MUX12" i="10"/>
  <c r="MUZ12" i="10" s="1"/>
  <c r="NQM12" i="10"/>
  <c r="NQL12" i="10"/>
  <c r="NQN12" i="10" s="1"/>
  <c r="OKE12" i="10"/>
  <c r="OKD12" i="10"/>
  <c r="OKF12" i="10" s="1"/>
  <c r="PDW12" i="10"/>
  <c r="PDV12" i="10"/>
  <c r="PDX12" i="10" s="1"/>
  <c r="PXO12" i="10"/>
  <c r="PXN12" i="10"/>
  <c r="PXP12" i="10" s="1"/>
  <c r="QRG12" i="10"/>
  <c r="QRF12" i="10"/>
  <c r="QRH12" i="10" s="1"/>
  <c r="SMQ12" i="10"/>
  <c r="SMP12" i="10"/>
  <c r="SMR12" i="10" s="1"/>
  <c r="SRO12" i="10"/>
  <c r="SRN12" i="10"/>
  <c r="SRP12" i="10" s="1"/>
  <c r="UJW12" i="10"/>
  <c r="UJV12" i="10"/>
  <c r="UJX12" i="10" s="1"/>
  <c r="UTC12" i="10"/>
  <c r="UTB12" i="10"/>
  <c r="UTD12" i="10" s="1"/>
  <c r="VDO12" i="10"/>
  <c r="VDN12" i="10"/>
  <c r="VDP12" i="10" s="1"/>
  <c r="WJN12" i="10"/>
  <c r="WJP12" i="10" s="1"/>
  <c r="OI13" i="10"/>
  <c r="OH13" i="10"/>
  <c r="OJ13" i="10" s="1"/>
  <c r="FUU12" i="10"/>
  <c r="FUT12" i="10"/>
  <c r="FUV12" i="10" s="1"/>
  <c r="FZS12" i="10"/>
  <c r="FZR12" i="10"/>
  <c r="FZT12" i="10" s="1"/>
  <c r="GEQ12" i="10"/>
  <c r="GEP12" i="10"/>
  <c r="GER12" i="10" s="1"/>
  <c r="GJO12" i="10"/>
  <c r="GJN12" i="10"/>
  <c r="GJP12" i="10" s="1"/>
  <c r="GVW12" i="10"/>
  <c r="GVV12" i="10"/>
  <c r="GVX12" i="10" s="1"/>
  <c r="HPO12" i="10"/>
  <c r="HPN12" i="10"/>
  <c r="HPP12" i="10" s="1"/>
  <c r="IJG12" i="10"/>
  <c r="IJF12" i="10"/>
  <c r="IJH12" i="10" s="1"/>
  <c r="JCY12" i="10"/>
  <c r="JCX12" i="10"/>
  <c r="JCZ12" i="10" s="1"/>
  <c r="JWQ12" i="10"/>
  <c r="JWP12" i="10"/>
  <c r="JWR12" i="10" s="1"/>
  <c r="KQI12" i="10"/>
  <c r="KQH12" i="10"/>
  <c r="KQJ12" i="10" s="1"/>
  <c r="LKA12" i="10"/>
  <c r="LJZ12" i="10"/>
  <c r="LKB12" i="10" s="1"/>
  <c r="MDS12" i="10"/>
  <c r="MDR12" i="10"/>
  <c r="MDT12" i="10" s="1"/>
  <c r="MXK12" i="10"/>
  <c r="MXJ12" i="10"/>
  <c r="MXL12" i="10" s="1"/>
  <c r="NBS12" i="10"/>
  <c r="NBR12" i="10"/>
  <c r="NBT12" i="10" s="1"/>
  <c r="NJC12" i="10"/>
  <c r="NJB12" i="10"/>
  <c r="NJD12" i="10" s="1"/>
  <c r="OCU12" i="10"/>
  <c r="OCT12" i="10"/>
  <c r="OCV12" i="10" s="1"/>
  <c r="OWM12" i="10"/>
  <c r="OWL12" i="10"/>
  <c r="OWN12" i="10" s="1"/>
  <c r="PQE12" i="10"/>
  <c r="PQD12" i="10"/>
  <c r="PQF12" i="10" s="1"/>
  <c r="QJW12" i="10"/>
  <c r="QJV12" i="10"/>
  <c r="QJX12" i="10" s="1"/>
  <c r="TGI12" i="10"/>
  <c r="TGH12" i="10"/>
  <c r="TGJ12" i="10" s="1"/>
  <c r="VGA12" i="10"/>
  <c r="VFZ12" i="10"/>
  <c r="VGB12" i="10" s="1"/>
  <c r="XAE12" i="10"/>
  <c r="XAD12" i="10"/>
  <c r="XAF12" i="10" s="1"/>
  <c r="AEY13" i="10"/>
  <c r="AEX13" i="10"/>
  <c r="AEZ13" i="10" s="1"/>
  <c r="HDG12" i="10"/>
  <c r="HDF12" i="10"/>
  <c r="HDH12" i="10" s="1"/>
  <c r="HWY12" i="10"/>
  <c r="HWX12" i="10"/>
  <c r="HWZ12" i="10" s="1"/>
  <c r="IQQ12" i="10"/>
  <c r="IQP12" i="10"/>
  <c r="IQR12" i="10" s="1"/>
  <c r="JKI12" i="10"/>
  <c r="JKH12" i="10"/>
  <c r="JKJ12" i="10" s="1"/>
  <c r="KEA12" i="10"/>
  <c r="KDZ12" i="10"/>
  <c r="KEB12" i="10" s="1"/>
  <c r="KXS12" i="10"/>
  <c r="KXR12" i="10"/>
  <c r="KXT12" i="10" s="1"/>
  <c r="LRK12" i="10"/>
  <c r="LRJ12" i="10"/>
  <c r="LRL12" i="10" s="1"/>
  <c r="MLC12" i="10"/>
  <c r="MLB12" i="10"/>
  <c r="MLD12" i="10" s="1"/>
  <c r="RDO12" i="10"/>
  <c r="RDN12" i="10"/>
  <c r="RDP12" i="10" s="1"/>
  <c r="RPW12" i="10"/>
  <c r="RPV12" i="10"/>
  <c r="RPX12" i="10" s="1"/>
  <c r="RSI12" i="10"/>
  <c r="RSH12" i="10"/>
  <c r="RSJ12" i="10" s="1"/>
  <c r="SEQ12" i="10"/>
  <c r="SEP12" i="10"/>
  <c r="SER12" i="10" s="1"/>
  <c r="SUA12" i="10"/>
  <c r="STZ12" i="10"/>
  <c r="SUB12" i="10" s="1"/>
  <c r="UCM12" i="10"/>
  <c r="UCL12" i="10"/>
  <c r="UCN12" i="10" s="1"/>
  <c r="VPG12" i="10"/>
  <c r="VPF12" i="10"/>
  <c r="VPH12" i="10" s="1"/>
  <c r="WLK12" i="10"/>
  <c r="WLJ12" i="10"/>
  <c r="WLL12" i="10" s="1"/>
  <c r="WNW12" i="10"/>
  <c r="WNV12" i="10"/>
  <c r="WNX12" i="10" s="1"/>
  <c r="GY13" i="10"/>
  <c r="GX13" i="10"/>
  <c r="GZ13" i="10" s="1"/>
  <c r="AXK13" i="10"/>
  <c r="AXJ13" i="10"/>
  <c r="AXL13" i="10" s="1"/>
  <c r="CXS13" i="10"/>
  <c r="CXR13" i="10"/>
  <c r="CXT13" i="10" s="1"/>
  <c r="DEM13" i="10"/>
  <c r="DEL13" i="10"/>
  <c r="DEN13" i="10" s="1"/>
  <c r="EDS13" i="10"/>
  <c r="EDR13" i="10"/>
  <c r="EDT13" i="10" s="1"/>
  <c r="EJV12" i="10"/>
  <c r="EJX12" i="10" s="1"/>
  <c r="FDN12" i="10"/>
  <c r="FDP12" i="10" s="1"/>
  <c r="FNJ12" i="10"/>
  <c r="FNL12" i="10" s="1"/>
  <c r="FSX12" i="10"/>
  <c r="FSZ12" i="10" s="1"/>
  <c r="FXV12" i="10"/>
  <c r="FXX12" i="10" s="1"/>
  <c r="GCT12" i="10"/>
  <c r="GCV12" i="10" s="1"/>
  <c r="GHR12" i="10"/>
  <c r="GHT12" i="10" s="1"/>
  <c r="GQY12" i="10"/>
  <c r="GQX12" i="10"/>
  <c r="GQZ12" i="10" s="1"/>
  <c r="GTZ12" i="10"/>
  <c r="GUB12" i="10" s="1"/>
  <c r="HKQ12" i="10"/>
  <c r="HKP12" i="10"/>
  <c r="HKR12" i="10" s="1"/>
  <c r="HNR12" i="10"/>
  <c r="HNT12" i="10" s="1"/>
  <c r="IEI12" i="10"/>
  <c r="IEH12" i="10"/>
  <c r="IEJ12" i="10" s="1"/>
  <c r="IHJ12" i="10"/>
  <c r="IHL12" i="10" s="1"/>
  <c r="IYA12" i="10"/>
  <c r="IXZ12" i="10"/>
  <c r="IYB12" i="10" s="1"/>
  <c r="JBB12" i="10"/>
  <c r="JBD12" i="10" s="1"/>
  <c r="JRS12" i="10"/>
  <c r="JRR12" i="10"/>
  <c r="JRT12" i="10" s="1"/>
  <c r="JUT12" i="10"/>
  <c r="JUV12" i="10" s="1"/>
  <c r="KLK12" i="10"/>
  <c r="KLJ12" i="10"/>
  <c r="KLL12" i="10" s="1"/>
  <c r="KOL12" i="10"/>
  <c r="KON12" i="10" s="1"/>
  <c r="LFC12" i="10"/>
  <c r="LFB12" i="10"/>
  <c r="LFD12" i="10" s="1"/>
  <c r="LID12" i="10"/>
  <c r="LIF12" i="10" s="1"/>
  <c r="LYU12" i="10"/>
  <c r="LYT12" i="10"/>
  <c r="LYV12" i="10" s="1"/>
  <c r="MBV12" i="10"/>
  <c r="MBX12" i="10" s="1"/>
  <c r="MSM12" i="10"/>
  <c r="MSL12" i="10"/>
  <c r="MSN12" i="10" s="1"/>
  <c r="MVN12" i="10"/>
  <c r="MVP12" i="10" s="1"/>
  <c r="NOP12" i="10"/>
  <c r="NOR12" i="10" s="1"/>
  <c r="OIH12" i="10"/>
  <c r="OIJ12" i="10" s="1"/>
  <c r="PBZ12" i="10"/>
  <c r="PCB12" i="10" s="1"/>
  <c r="PVR12" i="10"/>
  <c r="PVT12" i="10" s="1"/>
  <c r="QPJ12" i="10"/>
  <c r="QPL12" i="10" s="1"/>
  <c r="SOM12" i="10"/>
  <c r="SOL12" i="10"/>
  <c r="SON12" i="10" s="1"/>
  <c r="TAU12" i="10"/>
  <c r="TAT12" i="10"/>
  <c r="TAV12" i="10" s="1"/>
  <c r="TQE12" i="10"/>
  <c r="TQD12" i="10"/>
  <c r="TQF12" i="10" s="1"/>
  <c r="ULS12" i="10"/>
  <c r="ULR12" i="10"/>
  <c r="ULT12" i="10" s="1"/>
  <c r="UOE12" i="10"/>
  <c r="UOD12" i="10"/>
  <c r="UOF12" i="10" s="1"/>
  <c r="VAM12" i="10"/>
  <c r="VAL12" i="10"/>
  <c r="VAN12" i="10" s="1"/>
  <c r="WCD12" i="10"/>
  <c r="WCF12" i="10" s="1"/>
  <c r="WYI12" i="10"/>
  <c r="WYH12" i="10"/>
  <c r="WYJ12" i="10" s="1"/>
  <c r="EL13" i="10"/>
  <c r="EN13" i="10" s="1"/>
  <c r="TF13" i="10"/>
  <c r="TH13" i="10" s="1"/>
  <c r="VS13" i="10"/>
  <c r="VR13" i="10"/>
  <c r="VT13" i="10" s="1"/>
  <c r="AQA13" i="10"/>
  <c r="APZ13" i="10"/>
  <c r="AQB13" i="10" s="1"/>
  <c r="ASM13" i="10"/>
  <c r="ASL13" i="10"/>
  <c r="ASN13" i="10" s="1"/>
  <c r="CSE13" i="10"/>
  <c r="CSD13" i="10"/>
  <c r="CSF13" i="10" s="1"/>
  <c r="DQU13" i="10"/>
  <c r="DQT13" i="10"/>
  <c r="DQV13" i="10" s="1"/>
  <c r="DTG13" i="10"/>
  <c r="DTF13" i="10"/>
  <c r="DTH13" i="10" s="1"/>
  <c r="GYI12" i="10"/>
  <c r="GYH12" i="10"/>
  <c r="GYJ12" i="10" s="1"/>
  <c r="HSA12" i="10"/>
  <c r="HRZ12" i="10"/>
  <c r="HSB12" i="10" s="1"/>
  <c r="ILS12" i="10"/>
  <c r="ILR12" i="10"/>
  <c r="ILT12" i="10" s="1"/>
  <c r="JFK12" i="10"/>
  <c r="JFJ12" i="10"/>
  <c r="JFL12" i="10" s="1"/>
  <c r="JZC12" i="10"/>
  <c r="JZB12" i="10"/>
  <c r="JZD12" i="10" s="1"/>
  <c r="KSU12" i="10"/>
  <c r="KST12" i="10"/>
  <c r="KSV12" i="10" s="1"/>
  <c r="LMM12" i="10"/>
  <c r="LML12" i="10"/>
  <c r="LMN12" i="10" s="1"/>
  <c r="MGE12" i="10"/>
  <c r="MGD12" i="10"/>
  <c r="MGF12" i="10" s="1"/>
  <c r="NFZ12" i="10"/>
  <c r="NGB12" i="10" s="1"/>
  <c r="NHG12" i="10"/>
  <c r="NHF12" i="10"/>
  <c r="NHH12" i="10" s="1"/>
  <c r="OAY12" i="10"/>
  <c r="OAX12" i="10"/>
  <c r="OAZ12" i="10" s="1"/>
  <c r="OUQ12" i="10"/>
  <c r="OUP12" i="10"/>
  <c r="OUR12" i="10" s="1"/>
  <c r="POI12" i="10"/>
  <c r="POH12" i="10"/>
  <c r="POJ12" i="10" s="1"/>
  <c r="QIA12" i="10"/>
  <c r="QHZ12" i="10"/>
  <c r="QIB12" i="10" s="1"/>
  <c r="SCU12" i="10"/>
  <c r="SCT12" i="10"/>
  <c r="SCV12" i="10" s="1"/>
  <c r="SMA12" i="10"/>
  <c r="SLZ12" i="10"/>
  <c r="SMB12" i="10" s="1"/>
  <c r="TWY12" i="10"/>
  <c r="TWX12" i="10"/>
  <c r="TWZ12" i="10" s="1"/>
  <c r="VNK12" i="10"/>
  <c r="VNJ12" i="10"/>
  <c r="VNL12" i="10" s="1"/>
  <c r="VWQ12" i="10"/>
  <c r="VWP12" i="10"/>
  <c r="VWR12" i="10" s="1"/>
  <c r="VZC12" i="10"/>
  <c r="VZB12" i="10"/>
  <c r="VZD12" i="10" s="1"/>
  <c r="QE13" i="10"/>
  <c r="QD13" i="10"/>
  <c r="QF13" i="10" s="1"/>
  <c r="AFO13" i="10"/>
  <c r="AFN13" i="10"/>
  <c r="AFP13" i="10" s="1"/>
  <c r="BJS13" i="10"/>
  <c r="BJR13" i="10"/>
  <c r="BJT13" i="10" s="1"/>
  <c r="BME13" i="10"/>
  <c r="BMD13" i="10"/>
  <c r="BMF13" i="10" s="1"/>
  <c r="BWQ13" i="10"/>
  <c r="BWP13" i="10"/>
  <c r="BWR13" i="10" s="1"/>
  <c r="DCQ13" i="10"/>
  <c r="DCP13" i="10"/>
  <c r="DCR13" i="10" s="1"/>
  <c r="MYP12" i="10"/>
  <c r="MYR12" i="10" s="1"/>
  <c r="RIM12" i="10"/>
  <c r="RIL12" i="10"/>
  <c r="RIN12" i="10" s="1"/>
  <c r="SCE12" i="10"/>
  <c r="SCD12" i="10"/>
  <c r="SCF12" i="10" s="1"/>
  <c r="TFS12" i="10"/>
  <c r="TFR12" i="10"/>
  <c r="TFT12" i="10" s="1"/>
  <c r="UBW12" i="10"/>
  <c r="UBV12" i="10"/>
  <c r="UBX12" i="10" s="1"/>
  <c r="UJG12" i="10"/>
  <c r="UJF12" i="10"/>
  <c r="UJH12" i="10" s="1"/>
  <c r="UYA12" i="10"/>
  <c r="UXZ12" i="10"/>
  <c r="UYB12" i="10" s="1"/>
  <c r="VFK12" i="10"/>
  <c r="VFJ12" i="10"/>
  <c r="VFL12" i="10" s="1"/>
  <c r="VMU12" i="10"/>
  <c r="VMT12" i="10"/>
  <c r="VMV12" i="10" s="1"/>
  <c r="WXS12" i="10"/>
  <c r="WXR12" i="10"/>
  <c r="WXT12" i="10" s="1"/>
  <c r="GI13" i="10"/>
  <c r="GH13" i="10"/>
  <c r="GJ13" i="10" s="1"/>
  <c r="NS13" i="10"/>
  <c r="NR13" i="10"/>
  <c r="NT13" i="10" s="1"/>
  <c r="BYM13" i="10"/>
  <c r="BYL13" i="10"/>
  <c r="BYN13" i="10" s="1"/>
  <c r="FEU13" i="10"/>
  <c r="FET13" i="10"/>
  <c r="FEV13" i="10" s="1"/>
  <c r="FWQ13" i="10"/>
  <c r="FWP13" i="10"/>
  <c r="FWR13" i="10" s="1"/>
  <c r="FZB13" i="10"/>
  <c r="FZD13" i="10" s="1"/>
  <c r="GXC13" i="10"/>
  <c r="HWI13" i="10"/>
  <c r="HWH13" i="10"/>
  <c r="HWJ13" i="10" s="1"/>
  <c r="HYU13" i="10"/>
  <c r="HYT13" i="10"/>
  <c r="HYV13" i="10" s="1"/>
  <c r="EZG13" i="10"/>
  <c r="EZF13" i="10"/>
  <c r="EZH13" i="10" s="1"/>
  <c r="GGM13" i="10"/>
  <c r="GGL13" i="10"/>
  <c r="GGN13" i="10" s="1"/>
  <c r="IJG13" i="10"/>
  <c r="IJF13" i="10"/>
  <c r="IJH13" i="10" s="1"/>
  <c r="FNK13" i="10"/>
  <c r="FNJ13" i="10"/>
  <c r="FNL13" i="10" s="1"/>
  <c r="GQI13" i="10"/>
  <c r="GQH13" i="10"/>
  <c r="GQJ13" i="10" s="1"/>
  <c r="JWQ13" i="10"/>
  <c r="JWP13" i="10"/>
  <c r="JWR13" i="10" s="1"/>
  <c r="EKM13" i="10"/>
  <c r="EKL13" i="10"/>
  <c r="EKN13" i="10" s="1"/>
  <c r="EMY13" i="10"/>
  <c r="EMX13" i="10"/>
  <c r="EMZ13" i="10" s="1"/>
  <c r="EXK13" i="10"/>
  <c r="EXJ13" i="10"/>
  <c r="EXL13" i="10" s="1"/>
  <c r="FKY13" i="10"/>
  <c r="FKX13" i="10"/>
  <c r="FKZ13" i="10" s="1"/>
  <c r="FRB13" i="10"/>
  <c r="FRD13" i="10" s="1"/>
  <c r="FRC13" i="10"/>
  <c r="FXG13" i="10"/>
  <c r="FXF13" i="10"/>
  <c r="FXH13" i="10" s="1"/>
  <c r="HAE13" i="10"/>
  <c r="HAD13" i="10"/>
  <c r="HAF13" i="10" s="1"/>
  <c r="HCP13" i="10"/>
  <c r="HCR13" i="10" s="1"/>
  <c r="HWY13" i="10"/>
  <c r="HWX13" i="10"/>
  <c r="HWZ13" i="10" s="1"/>
  <c r="DRK13" i="10"/>
  <c r="DRJ13" i="10"/>
  <c r="DRL13" i="10" s="1"/>
  <c r="DYE13" i="10"/>
  <c r="DYD13" i="10"/>
  <c r="DYF13" i="10" s="1"/>
  <c r="FJS13" i="10"/>
  <c r="FUU13" i="10"/>
  <c r="FUT13" i="10"/>
  <c r="FUV13" i="10" s="1"/>
  <c r="GAX13" i="10"/>
  <c r="GAZ13" i="10" s="1"/>
  <c r="GAY13" i="10"/>
  <c r="GHC13" i="10"/>
  <c r="GHB13" i="10"/>
  <c r="GHD13" i="10" s="1"/>
  <c r="RGA12" i="10"/>
  <c r="RFZ12" i="10"/>
  <c r="RGB12" i="10" s="1"/>
  <c r="RZS12" i="10"/>
  <c r="RZR12" i="10"/>
  <c r="RZT12" i="10" s="1"/>
  <c r="SHC12" i="10"/>
  <c r="SHB12" i="10"/>
  <c r="SHD12" i="10" s="1"/>
  <c r="TDG12" i="10"/>
  <c r="TDF12" i="10"/>
  <c r="TDH12" i="10" s="1"/>
  <c r="TZK12" i="10"/>
  <c r="TZJ12" i="10"/>
  <c r="TZL12" i="10" s="1"/>
  <c r="UVO12" i="10"/>
  <c r="UVN12" i="10"/>
  <c r="UVP12" i="10" s="1"/>
  <c r="VKI12" i="10"/>
  <c r="VKH12" i="10"/>
  <c r="VKJ12" i="10" s="1"/>
  <c r="VRS12" i="10"/>
  <c r="VRR12" i="10"/>
  <c r="VRT12" i="10" s="1"/>
  <c r="WGM12" i="10"/>
  <c r="WGL12" i="10"/>
  <c r="WGN12" i="10" s="1"/>
  <c r="WVG12" i="10"/>
  <c r="WVF12" i="10"/>
  <c r="WVH12" i="10" s="1"/>
  <c r="LG13" i="10"/>
  <c r="LF13" i="10"/>
  <c r="LH13" i="10" s="1"/>
  <c r="AAA13" i="10"/>
  <c r="ZZ13" i="10"/>
  <c r="AAB13" i="10" s="1"/>
  <c r="AJW13" i="10"/>
  <c r="AJV13" i="10"/>
  <c r="AJX13" i="10" s="1"/>
  <c r="AQQ13" i="10"/>
  <c r="AQP13" i="10"/>
  <c r="AQR13" i="10" s="1"/>
  <c r="BEU13" i="10"/>
  <c r="BET13" i="10"/>
  <c r="BEV13" i="10" s="1"/>
  <c r="BRC13" i="10"/>
  <c r="BRB13" i="10"/>
  <c r="BRD13" i="10" s="1"/>
  <c r="DLW13" i="10"/>
  <c r="DLV13" i="10"/>
  <c r="DLX13" i="10" s="1"/>
  <c r="FEE13" i="10"/>
  <c r="FED13" i="10"/>
  <c r="FEF13" i="10" s="1"/>
  <c r="FGQ13" i="10"/>
  <c r="FGP13" i="10"/>
  <c r="FGR13" i="10" s="1"/>
  <c r="FTO13" i="10"/>
  <c r="GEQ13" i="10"/>
  <c r="GEP13" i="10"/>
  <c r="GER13" i="10" s="1"/>
  <c r="GKT13" i="10"/>
  <c r="GKV13" i="10" s="1"/>
  <c r="GKU13" i="10"/>
  <c r="GNF13" i="10"/>
  <c r="GNH13" i="10" s="1"/>
  <c r="GQY13" i="10"/>
  <c r="GQX13" i="10"/>
  <c r="GQZ13" i="10" s="1"/>
  <c r="RNK12" i="10"/>
  <c r="RNJ12" i="10"/>
  <c r="RNL12" i="10" s="1"/>
  <c r="SQY12" i="10"/>
  <c r="SQX12" i="10"/>
  <c r="SQZ12" i="10" s="1"/>
  <c r="UGU12" i="10"/>
  <c r="UGT12" i="10"/>
  <c r="UGV12" i="10" s="1"/>
  <c r="VCY12" i="10"/>
  <c r="VCX12" i="10"/>
  <c r="VCZ12" i="10" s="1"/>
  <c r="XCQ12" i="10"/>
  <c r="XCP12" i="10"/>
  <c r="XCR12" i="10" s="1"/>
  <c r="DW13" i="10"/>
  <c r="DV13" i="10"/>
  <c r="DX13" i="10" s="1"/>
  <c r="SQ13" i="10"/>
  <c r="SP13" i="10"/>
  <c r="SR13" i="10" s="1"/>
  <c r="CXC13" i="10"/>
  <c r="CXB13" i="10"/>
  <c r="CXD13" i="10" s="1"/>
  <c r="CZO13" i="10"/>
  <c r="CZN13" i="10"/>
  <c r="CZP13" i="10" s="1"/>
  <c r="EIP13" i="10"/>
  <c r="EIR13" i="10" s="1"/>
  <c r="ELC13" i="10"/>
  <c r="ELB13" i="10"/>
  <c r="ELD13" i="10" s="1"/>
  <c r="ERW13" i="10"/>
  <c r="ERV13" i="10"/>
  <c r="ERX13" i="10" s="1"/>
  <c r="GDK13" i="10"/>
  <c r="GOM13" i="10"/>
  <c r="GOL13" i="10"/>
  <c r="GON13" i="10" s="1"/>
  <c r="GUP13" i="10"/>
  <c r="GUR13" i="10" s="1"/>
  <c r="GUQ13" i="10"/>
  <c r="HAU13" i="10"/>
  <c r="HAT13" i="10"/>
  <c r="HAV13" i="10" s="1"/>
  <c r="NVJ12" i="10"/>
  <c r="NVL12" i="10" s="1"/>
  <c r="NXG12" i="10"/>
  <c r="OPB12" i="10"/>
  <c r="OPD12" i="10" s="1"/>
  <c r="OQY12" i="10"/>
  <c r="PIT12" i="10"/>
  <c r="PIV12" i="10" s="1"/>
  <c r="PKQ12" i="10"/>
  <c r="QCL12" i="10"/>
  <c r="QCN12" i="10" s="1"/>
  <c r="QEI12" i="10"/>
  <c r="QWD12" i="10"/>
  <c r="QWF12" i="10" s="1"/>
  <c r="QYA12" i="10"/>
  <c r="RBC12" i="10"/>
  <c r="RBB12" i="10"/>
  <c r="RBD12" i="10" s="1"/>
  <c r="RUU12" i="10"/>
  <c r="RUT12" i="10"/>
  <c r="RUV12" i="10" s="1"/>
  <c r="SJO12" i="10"/>
  <c r="SJN12" i="10"/>
  <c r="SJP12" i="10" s="1"/>
  <c r="SYI12" i="10"/>
  <c r="SYH12" i="10"/>
  <c r="SYJ12" i="10" s="1"/>
  <c r="TNC12" i="10"/>
  <c r="TNB12" i="10"/>
  <c r="TND12" i="10" s="1"/>
  <c r="TUM12" i="10"/>
  <c r="TUL12" i="10"/>
  <c r="TUN12" i="10" s="1"/>
  <c r="UQQ12" i="10"/>
  <c r="UQP12" i="10"/>
  <c r="UQR12" i="10" s="1"/>
  <c r="VUE12" i="10"/>
  <c r="VUD12" i="10"/>
  <c r="VUF12" i="10" s="1"/>
  <c r="WBO12" i="10"/>
  <c r="WBN12" i="10"/>
  <c r="WBP12" i="10" s="1"/>
  <c r="WIY12" i="10"/>
  <c r="WIX12" i="10"/>
  <c r="WIZ12" i="10" s="1"/>
  <c r="WQI12" i="10"/>
  <c r="WQH12" i="10"/>
  <c r="WQJ12" i="10" s="1"/>
  <c r="ACM13" i="10"/>
  <c r="ACL13" i="10"/>
  <c r="ACN13" i="10" s="1"/>
  <c r="AVN13" i="10"/>
  <c r="AVP13" i="10" s="1"/>
  <c r="BCY13" i="10"/>
  <c r="BCX13" i="10"/>
  <c r="BCZ13" i="10" s="1"/>
  <c r="CEA13" i="10"/>
  <c r="CDZ13" i="10"/>
  <c r="CEB13" i="10" s="1"/>
  <c r="CKU13" i="10"/>
  <c r="CKT13" i="10"/>
  <c r="CKV13" i="10" s="1"/>
  <c r="DKA13" i="10"/>
  <c r="DJZ13" i="10"/>
  <c r="DKB13" i="10" s="1"/>
  <c r="EFO13" i="10"/>
  <c r="EFN13" i="10"/>
  <c r="EFP13" i="10" s="1"/>
  <c r="FMU13" i="10"/>
  <c r="FMT13" i="10"/>
  <c r="FMV13" i="10" s="1"/>
  <c r="FPF13" i="10"/>
  <c r="FPH13" i="10" s="1"/>
  <c r="GNG13" i="10"/>
  <c r="GYI13" i="10"/>
  <c r="GYH13" i="10"/>
  <c r="GYJ13" i="10" s="1"/>
  <c r="HEL13" i="10"/>
  <c r="HEN13" i="10" s="1"/>
  <c r="HEM13" i="10"/>
  <c r="HIE13" i="10"/>
  <c r="HID13" i="10"/>
  <c r="HIF13" i="10" s="1"/>
  <c r="SGM12" i="10"/>
  <c r="SIY12" i="10"/>
  <c r="SLK12" i="10"/>
  <c r="SNW12" i="10"/>
  <c r="THO12" i="10"/>
  <c r="TKA12" i="10"/>
  <c r="TOY12" i="10"/>
  <c r="UIQ12" i="10"/>
  <c r="ULC12" i="10"/>
  <c r="UNO12" i="10"/>
  <c r="VEU12" i="10"/>
  <c r="VHG12" i="10"/>
  <c r="VRC12" i="10"/>
  <c r="VTO12" i="10"/>
  <c r="VWA12" i="10"/>
  <c r="WII12" i="10"/>
  <c r="WKU12" i="10"/>
  <c r="DG13" i="10"/>
  <c r="FS13" i="10"/>
  <c r="KQ13" i="10"/>
  <c r="WY13" i="10"/>
  <c r="ZK13" i="10"/>
  <c r="ABW13" i="10"/>
  <c r="AEI13" i="10"/>
  <c r="AGU13" i="10"/>
  <c r="AJG13" i="10"/>
  <c r="ALS13" i="10"/>
  <c r="AMX13" i="10"/>
  <c r="AMZ13" i="10" s="1"/>
  <c r="AYA13" i="10"/>
  <c r="BCI13" i="10"/>
  <c r="BCH13" i="10"/>
  <c r="BCJ13" i="10" s="1"/>
  <c r="BRS13" i="10"/>
  <c r="BWA13" i="10"/>
  <c r="BVZ13" i="10"/>
  <c r="BWB13" i="10" s="1"/>
  <c r="CLK13" i="10"/>
  <c r="CPS13" i="10"/>
  <c r="CPR13" i="10"/>
  <c r="CPT13" i="10" s="1"/>
  <c r="DFC13" i="10"/>
  <c r="DJK13" i="10"/>
  <c r="DJJ13" i="10"/>
  <c r="DJL13" i="10" s="1"/>
  <c r="DYU13" i="10"/>
  <c r="EDC13" i="10"/>
  <c r="EDB13" i="10"/>
  <c r="EDD13" i="10" s="1"/>
  <c r="ESM13" i="10"/>
  <c r="EWU13" i="10"/>
  <c r="EWT13" i="10"/>
  <c r="EWV13" i="10" s="1"/>
  <c r="IQQ13" i="10"/>
  <c r="IQP13" i="10"/>
  <c r="IQR13" i="10" s="1"/>
  <c r="KEA13" i="10"/>
  <c r="KDZ13" i="10"/>
  <c r="KEB13" i="10" s="1"/>
  <c r="OZO13" i="10"/>
  <c r="OZN13" i="10"/>
  <c r="OZP13" i="10" s="1"/>
  <c r="PLW13" i="10"/>
  <c r="PLV13" i="10"/>
  <c r="PLX13" i="10" s="1"/>
  <c r="RCY13" i="10"/>
  <c r="RCX13" i="10"/>
  <c r="RCZ13" i="10" s="1"/>
  <c r="TEM13" i="10"/>
  <c r="TEL13" i="10"/>
  <c r="TEN13" i="10" s="1"/>
  <c r="ILC13" i="10"/>
  <c r="ILB13" i="10"/>
  <c r="ILD13" i="10" s="1"/>
  <c r="IXK13" i="10"/>
  <c r="IXJ13" i="10"/>
  <c r="IXL13" i="10" s="1"/>
  <c r="JJS13" i="10"/>
  <c r="JJR13" i="10"/>
  <c r="JJT13" i="10" s="1"/>
  <c r="JME13" i="10"/>
  <c r="JMD13" i="10"/>
  <c r="JMF13" i="10" s="1"/>
  <c r="JYM13" i="10"/>
  <c r="JYL13" i="10"/>
  <c r="JYN13" i="10" s="1"/>
  <c r="KKU13" i="10"/>
  <c r="KKT13" i="10"/>
  <c r="KKV13" i="10" s="1"/>
  <c r="KXC13" i="10"/>
  <c r="KXB13" i="10"/>
  <c r="KXD13" i="10" s="1"/>
  <c r="KZO13" i="10"/>
  <c r="KZN13" i="10"/>
  <c r="KZP13" i="10" s="1"/>
  <c r="NTO13" i="10"/>
  <c r="NTN13" i="10"/>
  <c r="NTP13" i="10" s="1"/>
  <c r="OHS13" i="10"/>
  <c r="OHR13" i="10"/>
  <c r="OHT13" i="10" s="1"/>
  <c r="OUA13" i="10"/>
  <c r="OTZ13" i="10"/>
  <c r="OUB13" i="10" s="1"/>
  <c r="RBR13" i="10"/>
  <c r="RBT13" i="10" s="1"/>
  <c r="RBS13" i="10"/>
  <c r="SKU13" i="10"/>
  <c r="SKT13" i="10"/>
  <c r="SKV13" i="10" s="1"/>
  <c r="SNG13" i="10"/>
  <c r="SNF13" i="10"/>
  <c r="SNH13" i="10" s="1"/>
  <c r="HGX13" i="10"/>
  <c r="HGZ13" i="10" s="1"/>
  <c r="HKA13" i="10"/>
  <c r="HJZ13" i="10"/>
  <c r="HKB13" i="10" s="1"/>
  <c r="OFW13" i="10"/>
  <c r="OFV13" i="10"/>
  <c r="OFX13" i="10" s="1"/>
  <c r="OSE13" i="10"/>
  <c r="OSD13" i="10"/>
  <c r="OSF13" i="10" s="1"/>
  <c r="NBS13" i="10"/>
  <c r="NBR13" i="10"/>
  <c r="NBT13" i="10" s="1"/>
  <c r="NOA13" i="10"/>
  <c r="NNZ13" i="10"/>
  <c r="NOB13" i="10" s="1"/>
  <c r="OAI13" i="10"/>
  <c r="OAH13" i="10"/>
  <c r="OAJ13" i="10" s="1"/>
  <c r="QHK13" i="10"/>
  <c r="QHJ13" i="10"/>
  <c r="QHL13" i="10" s="1"/>
  <c r="QZF13" i="10"/>
  <c r="QZH13" i="10" s="1"/>
  <c r="QZG13" i="10"/>
  <c r="JKI13" i="10"/>
  <c r="JKH13" i="10"/>
  <c r="JKJ13" i="10" s="1"/>
  <c r="KXS13" i="10"/>
  <c r="KXR13" i="10"/>
  <c r="KXT13" i="10" s="1"/>
  <c r="LMM13" i="10"/>
  <c r="LML13" i="10"/>
  <c r="LMN13" i="10" s="1"/>
  <c r="LWI13" i="10"/>
  <c r="LWH13" i="10"/>
  <c r="LWJ13" i="10" s="1"/>
  <c r="MGE13" i="10"/>
  <c r="MGD13" i="10"/>
  <c r="MGF13" i="10" s="1"/>
  <c r="MQA13" i="10"/>
  <c r="MPZ13" i="10"/>
  <c r="MQB13" i="10" s="1"/>
  <c r="MZW13" i="10"/>
  <c r="MZV13" i="10"/>
  <c r="MZX13" i="10" s="1"/>
  <c r="NME13" i="10"/>
  <c r="NMD13" i="10"/>
  <c r="NMF13" i="10" s="1"/>
  <c r="NYM13" i="10"/>
  <c r="NYL13" i="10"/>
  <c r="NYN13" i="10" s="1"/>
  <c r="PTG13" i="10"/>
  <c r="PTF13" i="10"/>
  <c r="PTH13" i="10" s="1"/>
  <c r="WUP13" i="10"/>
  <c r="WUR13" i="10" s="1"/>
  <c r="WUQ13" i="10"/>
  <c r="XBZ13" i="10"/>
  <c r="XCB13" i="10" s="1"/>
  <c r="XCA13" i="10"/>
  <c r="AZW13" i="10"/>
  <c r="AZV13" i="10"/>
  <c r="AZX13" i="10" s="1"/>
  <c r="BTO13" i="10"/>
  <c r="BTN13" i="10"/>
  <c r="BTP13" i="10" s="1"/>
  <c r="CNG13" i="10"/>
  <c r="CNF13" i="10"/>
  <c r="CNH13" i="10" s="1"/>
  <c r="DGY13" i="10"/>
  <c r="DGX13" i="10"/>
  <c r="DGZ13" i="10" s="1"/>
  <c r="EAQ13" i="10"/>
  <c r="EAP13" i="10"/>
  <c r="EAR13" i="10" s="1"/>
  <c r="EUI13" i="10"/>
  <c r="EUH13" i="10"/>
  <c r="EUJ13" i="10" s="1"/>
  <c r="HRK13" i="10"/>
  <c r="HRJ13" i="10"/>
  <c r="HRL13" i="10" s="1"/>
  <c r="IDS13" i="10"/>
  <c r="IDR13" i="10"/>
  <c r="IDT13" i="10" s="1"/>
  <c r="IQA13" i="10"/>
  <c r="IPZ13" i="10"/>
  <c r="IQB13" i="10" s="1"/>
  <c r="ISM13" i="10"/>
  <c r="ISL13" i="10"/>
  <c r="ISN13" i="10" s="1"/>
  <c r="JEU13" i="10"/>
  <c r="JET13" i="10"/>
  <c r="JEV13" i="10" s="1"/>
  <c r="JRC13" i="10"/>
  <c r="JRB13" i="10"/>
  <c r="JRD13" i="10" s="1"/>
  <c r="KDK13" i="10"/>
  <c r="KDJ13" i="10"/>
  <c r="KDL13" i="10" s="1"/>
  <c r="KFW13" i="10"/>
  <c r="KFV13" i="10"/>
  <c r="KFX13" i="10" s="1"/>
  <c r="KSE13" i="10"/>
  <c r="KSD13" i="10"/>
  <c r="KSF13" i="10" s="1"/>
  <c r="LEL13" i="10"/>
  <c r="LEN13" i="10" s="1"/>
  <c r="LEM13" i="10"/>
  <c r="LQU13" i="10"/>
  <c r="LQT13" i="10"/>
  <c r="LQV13" i="10" s="1"/>
  <c r="MAQ13" i="10"/>
  <c r="MAP13" i="10"/>
  <c r="MAR13" i="10" s="1"/>
  <c r="MKM13" i="10"/>
  <c r="MKL13" i="10"/>
  <c r="MKN13" i="10" s="1"/>
  <c r="MUI13" i="10"/>
  <c r="MUH13" i="10"/>
  <c r="MUJ13" i="10" s="1"/>
  <c r="PGY13" i="10"/>
  <c r="PGX13" i="10"/>
  <c r="PGZ13" i="10" s="1"/>
  <c r="QFN13" i="10"/>
  <c r="QFP13" i="10" s="1"/>
  <c r="WNV13" i="10"/>
  <c r="WNX13" i="10" s="1"/>
  <c r="BHG13" i="10"/>
  <c r="BHF13" i="10"/>
  <c r="BHH13" i="10" s="1"/>
  <c r="CAY13" i="10"/>
  <c r="CAX13" i="10"/>
  <c r="CAZ13" i="10" s="1"/>
  <c r="CUQ13" i="10"/>
  <c r="CUP13" i="10"/>
  <c r="CUR13" i="10" s="1"/>
  <c r="DOI13" i="10"/>
  <c r="DOH13" i="10"/>
  <c r="DOJ13" i="10" s="1"/>
  <c r="EIA13" i="10"/>
  <c r="EHZ13" i="10"/>
  <c r="EIB13" i="10" s="1"/>
  <c r="FBS13" i="10"/>
  <c r="FBR13" i="10"/>
  <c r="FBT13" i="10" s="1"/>
  <c r="QAA13" i="10"/>
  <c r="PZZ13" i="10"/>
  <c r="QAB13" i="10" s="1"/>
  <c r="REU13" i="10"/>
  <c r="RET13" i="10"/>
  <c r="REV13" i="10" s="1"/>
  <c r="RNZ13" i="10"/>
  <c r="ROB13" i="10" s="1"/>
  <c r="ROA13" i="10"/>
  <c r="SFW13" i="10"/>
  <c r="SFV13" i="10"/>
  <c r="SFX13" i="10" s="1"/>
  <c r="VVZ13" i="10"/>
  <c r="VWB13" i="10" s="1"/>
  <c r="VWA13" i="10"/>
  <c r="ANO13" i="10"/>
  <c r="AUY13" i="10"/>
  <c r="AUX13" i="10"/>
  <c r="AUZ13" i="10" s="1"/>
  <c r="BOQ13" i="10"/>
  <c r="BOP13" i="10"/>
  <c r="BOR13" i="10" s="1"/>
  <c r="CII13" i="10"/>
  <c r="CIH13" i="10"/>
  <c r="CIJ13" i="10" s="1"/>
  <c r="DCA13" i="10"/>
  <c r="DBZ13" i="10"/>
  <c r="DCB13" i="10" s="1"/>
  <c r="DVS13" i="10"/>
  <c r="DVR13" i="10"/>
  <c r="DVT13" i="10" s="1"/>
  <c r="EPK13" i="10"/>
  <c r="EPJ13" i="10"/>
  <c r="EPL13" i="10" s="1"/>
  <c r="FJC13" i="10"/>
  <c r="FJB13" i="10"/>
  <c r="FJD13" i="10" s="1"/>
  <c r="HPO13" i="10"/>
  <c r="HPN13" i="10"/>
  <c r="HPP13" i="10" s="1"/>
  <c r="JCY13" i="10"/>
  <c r="JCX13" i="10"/>
  <c r="JCZ13" i="10" s="1"/>
  <c r="KQI13" i="10"/>
  <c r="KQH13" i="10"/>
  <c r="KQJ13" i="10" s="1"/>
  <c r="ONG13" i="10"/>
  <c r="ONF13" i="10"/>
  <c r="ONH13" i="10" s="1"/>
  <c r="PBK13" i="10"/>
  <c r="PBJ13" i="10"/>
  <c r="PBL13" i="10" s="1"/>
  <c r="PNS13" i="10"/>
  <c r="PNR13" i="10"/>
  <c r="PNT13" i="10" s="1"/>
  <c r="HOY13" i="10"/>
  <c r="HOX13" i="10"/>
  <c r="HOZ13" i="10" s="1"/>
  <c r="IIQ13" i="10"/>
  <c r="IIP13" i="10"/>
  <c r="IIR13" i="10" s="1"/>
  <c r="JCI13" i="10"/>
  <c r="JCH13" i="10"/>
  <c r="JCJ13" i="10" s="1"/>
  <c r="JWA13" i="10"/>
  <c r="JVZ13" i="10"/>
  <c r="JWB13" i="10" s="1"/>
  <c r="KPS13" i="10"/>
  <c r="KPR13" i="10"/>
  <c r="KPT13" i="10" s="1"/>
  <c r="LLW13" i="10"/>
  <c r="LLV13" i="10"/>
  <c r="LLX13" i="10" s="1"/>
  <c r="LVS13" i="10"/>
  <c r="LVR13" i="10"/>
  <c r="LVT13" i="10" s="1"/>
  <c r="MFO13" i="10"/>
  <c r="MFN13" i="10"/>
  <c r="MFP13" i="10" s="1"/>
  <c r="MPK13" i="10"/>
  <c r="MPJ13" i="10"/>
  <c r="MPL13" i="10" s="1"/>
  <c r="MZG13" i="10"/>
  <c r="MZF13" i="10"/>
  <c r="MZH13" i="10" s="1"/>
  <c r="NVK13" i="10"/>
  <c r="NVJ13" i="10"/>
  <c r="NVL13" i="10" s="1"/>
  <c r="OPC13" i="10"/>
  <c r="OPB13" i="10"/>
  <c r="OPD13" i="10" s="1"/>
  <c r="PIU13" i="10"/>
  <c r="PIT13" i="10"/>
  <c r="PIV13" i="10" s="1"/>
  <c r="PVC13" i="10"/>
  <c r="PVB13" i="10"/>
  <c r="PVD13" i="10" s="1"/>
  <c r="RPG13" i="10"/>
  <c r="RPF13" i="10"/>
  <c r="RPH13" i="10" s="1"/>
  <c r="SHR13" i="10"/>
  <c r="SHT13" i="10" s="1"/>
  <c r="SHS13" i="10"/>
  <c r="SZO13" i="10"/>
  <c r="SZN13" i="10"/>
  <c r="SZP13" i="10" s="1"/>
  <c r="FOP13" i="10"/>
  <c r="FOR13" i="10" s="1"/>
  <c r="FYL13" i="10"/>
  <c r="FYN13" i="10" s="1"/>
  <c r="GIH13" i="10"/>
  <c r="GIJ13" i="10" s="1"/>
  <c r="GSD13" i="10"/>
  <c r="GSF13" i="10" s="1"/>
  <c r="HBZ13" i="10"/>
  <c r="HCB13" i="10" s="1"/>
  <c r="HMM13" i="10"/>
  <c r="HML13" i="10"/>
  <c r="HMN13" i="10" s="1"/>
  <c r="IGE13" i="10"/>
  <c r="IGD13" i="10"/>
  <c r="IGF13" i="10" s="1"/>
  <c r="IZW13" i="10"/>
  <c r="IZV13" i="10"/>
  <c r="IZX13" i="10" s="1"/>
  <c r="JTO13" i="10"/>
  <c r="JTN13" i="10"/>
  <c r="JTP13" i="10" s="1"/>
  <c r="KNG13" i="10"/>
  <c r="KNF13" i="10"/>
  <c r="KNH13" i="10" s="1"/>
  <c r="QXK13" i="10"/>
  <c r="QXJ13" i="10"/>
  <c r="QXL13" i="10" s="1"/>
  <c r="RRC13" i="10"/>
  <c r="RRB13" i="10"/>
  <c r="RRD13" i="10" s="1"/>
  <c r="RTO13" i="10"/>
  <c r="RTN13" i="10"/>
  <c r="RTP13" i="10" s="1"/>
  <c r="TWH13" i="10"/>
  <c r="TWJ13" i="10" s="1"/>
  <c r="TWI13" i="10"/>
  <c r="HTW13" i="10"/>
  <c r="HTV13" i="10"/>
  <c r="HTX13" i="10" s="1"/>
  <c r="INO13" i="10"/>
  <c r="INN13" i="10"/>
  <c r="INP13" i="10" s="1"/>
  <c r="JHG13" i="10"/>
  <c r="JHF13" i="10"/>
  <c r="JHH13" i="10" s="1"/>
  <c r="KAY13" i="10"/>
  <c r="KAX13" i="10"/>
  <c r="KAZ13" i="10" s="1"/>
  <c r="KUQ13" i="10"/>
  <c r="KUP13" i="10"/>
  <c r="KUR13" i="10" s="1"/>
  <c r="NGQ13" i="10"/>
  <c r="NGP13" i="10"/>
  <c r="NGR13" i="10" s="1"/>
  <c r="NSY13" i="10"/>
  <c r="NSX13" i="10"/>
  <c r="NSZ13" i="10" s="1"/>
  <c r="OMQ13" i="10"/>
  <c r="OMP13" i="10"/>
  <c r="OMR13" i="10" s="1"/>
  <c r="PGI13" i="10"/>
  <c r="PGH13" i="10"/>
  <c r="PGJ13" i="10" s="1"/>
  <c r="QCM13" i="10"/>
  <c r="QCL13" i="10"/>
  <c r="QCN13" i="10" s="1"/>
  <c r="QOE13" i="10"/>
  <c r="QOD13" i="10"/>
  <c r="QOF13" i="10" s="1"/>
  <c r="QQQ13" i="10"/>
  <c r="QQP13" i="10"/>
  <c r="QQR13" i="10" s="1"/>
  <c r="TCQ13" i="10"/>
  <c r="TCP13" i="10"/>
  <c r="TCR13" i="10" s="1"/>
  <c r="TUM13" i="10"/>
  <c r="TUL13" i="10"/>
  <c r="TUN13" i="10" s="1"/>
  <c r="FMD13" i="10"/>
  <c r="FMF13" i="10" s="1"/>
  <c r="FOQ13" i="10"/>
  <c r="FVZ13" i="10"/>
  <c r="FWB13" i="10" s="1"/>
  <c r="FYM13" i="10"/>
  <c r="GFV13" i="10"/>
  <c r="GFX13" i="10" s="1"/>
  <c r="GII13" i="10"/>
  <c r="GPR13" i="10"/>
  <c r="GPT13" i="10" s="1"/>
  <c r="GSE13" i="10"/>
  <c r="GZN13" i="10"/>
  <c r="GZP13" i="10" s="1"/>
  <c r="HCA13" i="10"/>
  <c r="IBG13" i="10"/>
  <c r="IBF13" i="10"/>
  <c r="IBH13" i="10" s="1"/>
  <c r="IUY13" i="10"/>
  <c r="IUX13" i="10"/>
  <c r="IUZ13" i="10" s="1"/>
  <c r="JOQ13" i="10"/>
  <c r="JOP13" i="10"/>
  <c r="JOR13" i="10" s="1"/>
  <c r="KII13" i="10"/>
  <c r="KIH13" i="10"/>
  <c r="KIJ13" i="10" s="1"/>
  <c r="LCA13" i="10"/>
  <c r="LBZ13" i="10"/>
  <c r="LCB13" i="10" s="1"/>
  <c r="LHO13" i="10"/>
  <c r="LHN13" i="10"/>
  <c r="LHP13" i="10" s="1"/>
  <c r="LRK13" i="10"/>
  <c r="LRJ13" i="10"/>
  <c r="LRL13" i="10" s="1"/>
  <c r="MBG13" i="10"/>
  <c r="MBF13" i="10"/>
  <c r="MBH13" i="10" s="1"/>
  <c r="MLC13" i="10"/>
  <c r="MLB13" i="10"/>
  <c r="MLD13" i="10" s="1"/>
  <c r="MUY13" i="10"/>
  <c r="MUX13" i="10"/>
  <c r="MUZ13" i="10" s="1"/>
  <c r="PYD13" i="10"/>
  <c r="PYF13" i="10" s="1"/>
  <c r="QAQ13" i="10"/>
  <c r="QAP13" i="10"/>
  <c r="QAR13" i="10" s="1"/>
  <c r="QMY13" i="10"/>
  <c r="QMX13" i="10"/>
  <c r="QMZ13" i="10" s="1"/>
  <c r="SIY13" i="10"/>
  <c r="SIX13" i="10"/>
  <c r="SIZ13" i="10" s="1"/>
  <c r="TBJ13" i="10"/>
  <c r="TBL13" i="10" s="1"/>
  <c r="TBK13" i="10"/>
  <c r="VMU13" i="10"/>
  <c r="VMT13" i="10"/>
  <c r="VMV13" i="10" s="1"/>
  <c r="LGX13" i="10"/>
  <c r="LGZ13" i="10" s="1"/>
  <c r="NLO13" i="10"/>
  <c r="NLN13" i="10"/>
  <c r="NLP13" i="10" s="1"/>
  <c r="OFG13" i="10"/>
  <c r="OFF13" i="10"/>
  <c r="OFH13" i="10" s="1"/>
  <c r="OYY13" i="10"/>
  <c r="OYX13" i="10"/>
  <c r="OYZ13" i="10" s="1"/>
  <c r="PSQ13" i="10"/>
  <c r="PSP13" i="10"/>
  <c r="PSR13" i="10" s="1"/>
  <c r="QMI13" i="10"/>
  <c r="QMH13" i="10"/>
  <c r="QMJ13" i="10" s="1"/>
  <c r="RGP13" i="10"/>
  <c r="RGR13" i="10" s="1"/>
  <c r="RGQ13" i="10"/>
  <c r="RSX13" i="10"/>
  <c r="RSZ13" i="10" s="1"/>
  <c r="RSY13" i="10"/>
  <c r="RYM13" i="10"/>
  <c r="RYL13" i="10"/>
  <c r="RYN13" i="10" s="1"/>
  <c r="SMP13" i="10"/>
  <c r="SMR13" i="10" s="1"/>
  <c r="SMQ13" i="10"/>
  <c r="SSE13" i="10"/>
  <c r="SSD13" i="10"/>
  <c r="SSF13" i="10" s="1"/>
  <c r="UGD13" i="10"/>
  <c r="UGF13" i="10" s="1"/>
  <c r="UGE13" i="10"/>
  <c r="VHF13" i="10"/>
  <c r="VHH13" i="10" s="1"/>
  <c r="VHG13" i="10"/>
  <c r="VOP13" i="10"/>
  <c r="VOR13" i="10" s="1"/>
  <c r="VOQ13" i="10"/>
  <c r="VXG13" i="10"/>
  <c r="VXF13" i="10"/>
  <c r="VXH13" i="10" s="1"/>
  <c r="WXB13" i="10"/>
  <c r="WXD13" i="10" s="1"/>
  <c r="WXC13" i="10"/>
  <c r="XDG13" i="10"/>
  <c r="XDF13" i="10"/>
  <c r="XDH13" i="10" s="1"/>
  <c r="LJK13" i="10"/>
  <c r="LJJ13" i="10"/>
  <c r="LJL13" i="10" s="1"/>
  <c r="LOI13" i="10"/>
  <c r="LOH13" i="10"/>
  <c r="LOJ13" i="10" s="1"/>
  <c r="LTG13" i="10"/>
  <c r="LTF13" i="10"/>
  <c r="LTH13" i="10" s="1"/>
  <c r="LYE13" i="10"/>
  <c r="LYD13" i="10"/>
  <c r="LYF13" i="10" s="1"/>
  <c r="MDC13" i="10"/>
  <c r="MDB13" i="10"/>
  <c r="MDD13" i="10" s="1"/>
  <c r="MIA13" i="10"/>
  <c r="MHZ13" i="10"/>
  <c r="MIB13" i="10" s="1"/>
  <c r="MMY13" i="10"/>
  <c r="MMX13" i="10"/>
  <c r="MMZ13" i="10" s="1"/>
  <c r="MRW13" i="10"/>
  <c r="MRV13" i="10"/>
  <c r="MRX13" i="10" s="1"/>
  <c r="MWU13" i="10"/>
  <c r="MWT13" i="10"/>
  <c r="MWV13" i="10" s="1"/>
  <c r="NJC13" i="10"/>
  <c r="NJB13" i="10"/>
  <c r="NJD13" i="10" s="1"/>
  <c r="OCU13" i="10"/>
  <c r="OCT13" i="10"/>
  <c r="OCV13" i="10" s="1"/>
  <c r="OWM13" i="10"/>
  <c r="OWL13" i="10"/>
  <c r="OWN13" i="10" s="1"/>
  <c r="PQE13" i="10"/>
  <c r="PQD13" i="10"/>
  <c r="PQF13" i="10" s="1"/>
  <c r="QJW13" i="10"/>
  <c r="QJV13" i="10"/>
  <c r="QJX13" i="10" s="1"/>
  <c r="SBO13" i="10"/>
  <c r="SBN13" i="10"/>
  <c r="SBP13" i="10" s="1"/>
  <c r="SVG13" i="10"/>
  <c r="SVF13" i="10"/>
  <c r="SVH13" i="10" s="1"/>
  <c r="TQE13" i="10"/>
  <c r="TQD13" i="10"/>
  <c r="TQF13" i="10" s="1"/>
  <c r="TSQ13" i="10"/>
  <c r="TSP13" i="10"/>
  <c r="TSR13" i="10" s="1"/>
  <c r="VKY13" i="10"/>
  <c r="VKX13" i="10"/>
  <c r="VKZ13" i="10" s="1"/>
  <c r="VZC13" i="10"/>
  <c r="VZB13" i="10"/>
  <c r="VZD13" i="10" s="1"/>
  <c r="XAE13" i="10"/>
  <c r="XAD13" i="10"/>
  <c r="XAF13" i="10" s="1"/>
  <c r="NQM13" i="10"/>
  <c r="NQL13" i="10"/>
  <c r="NQN13" i="10" s="1"/>
  <c r="OKE13" i="10"/>
  <c r="OKD13" i="10"/>
  <c r="OKF13" i="10" s="1"/>
  <c r="PDW13" i="10"/>
  <c r="PDV13" i="10"/>
  <c r="PDX13" i="10" s="1"/>
  <c r="PXO13" i="10"/>
  <c r="PXN13" i="10"/>
  <c r="PXP13" i="10" s="1"/>
  <c r="SAH13" i="10"/>
  <c r="SAJ13" i="10" s="1"/>
  <c r="SAI13" i="10"/>
  <c r="STZ13" i="10"/>
  <c r="SUB13" i="10" s="1"/>
  <c r="SUA13" i="10"/>
  <c r="TRJ13" i="10"/>
  <c r="TRL13" i="10" s="1"/>
  <c r="TRK13" i="10"/>
  <c r="VJR13" i="10"/>
  <c r="VJT13" i="10" s="1"/>
  <c r="VJS13" i="10"/>
  <c r="WJO13" i="10"/>
  <c r="WJN13" i="10"/>
  <c r="WJP13" i="10" s="1"/>
  <c r="WMA13" i="10"/>
  <c r="WLZ13" i="10"/>
  <c r="WMB13" i="10" s="1"/>
  <c r="NEE13" i="10"/>
  <c r="NED13" i="10"/>
  <c r="NEF13" i="10" s="1"/>
  <c r="NHF13" i="10"/>
  <c r="NHH13" i="10" s="1"/>
  <c r="NXW13" i="10"/>
  <c r="NXV13" i="10"/>
  <c r="NXX13" i="10" s="1"/>
  <c r="OAX13" i="10"/>
  <c r="OAZ13" i="10" s="1"/>
  <c r="ORO13" i="10"/>
  <c r="ORN13" i="10"/>
  <c r="ORP13" i="10" s="1"/>
  <c r="OUP13" i="10"/>
  <c r="OUR13" i="10" s="1"/>
  <c r="PLG13" i="10"/>
  <c r="PLF13" i="10"/>
  <c r="PLH13" i="10" s="1"/>
  <c r="POH13" i="10"/>
  <c r="POJ13" i="10" s="1"/>
  <c r="QEY13" i="10"/>
  <c r="QEX13" i="10"/>
  <c r="QEZ13" i="10" s="1"/>
  <c r="QHZ13" i="10"/>
  <c r="QIB13" i="10" s="1"/>
  <c r="QVO13" i="10"/>
  <c r="QVN13" i="10"/>
  <c r="QVP13" i="10" s="1"/>
  <c r="RHW13" i="10"/>
  <c r="RHV13" i="10"/>
  <c r="RHX13" i="10" s="1"/>
  <c r="TGI13" i="10"/>
  <c r="TGH13" i="10"/>
  <c r="TGJ13" i="10" s="1"/>
  <c r="THN13" i="10"/>
  <c r="THP13" i="10" s="1"/>
  <c r="THO13" i="10"/>
  <c r="WBO13" i="10"/>
  <c r="WBN13" i="10"/>
  <c r="WBP13" i="10" s="1"/>
  <c r="WYI13" i="10"/>
  <c r="WYH13" i="10"/>
  <c r="WYJ13" i="10" s="1"/>
  <c r="RAM13" i="10"/>
  <c r="TOX13" i="10"/>
  <c r="TOZ13" i="10" s="1"/>
  <c r="UTS13" i="10"/>
  <c r="UTR13" i="10"/>
  <c r="UTT13" i="10" s="1"/>
  <c r="VDO13" i="10"/>
  <c r="VDN13" i="10"/>
  <c r="VDP13" i="10" s="1"/>
  <c r="VPW13" i="10"/>
  <c r="VPV13" i="10"/>
  <c r="VPX13" i="10" s="1"/>
  <c r="WAX13" i="10"/>
  <c r="WAZ13" i="10" s="1"/>
  <c r="WAY13" i="10"/>
  <c r="WQY13" i="10"/>
  <c r="WQX13" i="10"/>
  <c r="WQZ13" i="10" s="1"/>
  <c r="TML13" i="10"/>
  <c r="TMN13" i="10" s="1"/>
  <c r="TMM13" i="10"/>
  <c r="TYT13" i="10"/>
  <c r="TYV13" i="10" s="1"/>
  <c r="UEI13" i="10"/>
  <c r="UEH13" i="10"/>
  <c r="UEJ13" i="10" s="1"/>
  <c r="UPZ13" i="10"/>
  <c r="UQB13" i="10" s="1"/>
  <c r="UQA13" i="10"/>
  <c r="VFK13" i="10"/>
  <c r="VFJ13" i="10"/>
  <c r="VFL13" i="10" s="1"/>
  <c r="WIH13" i="10"/>
  <c r="WIJ13" i="10" s="1"/>
  <c r="WII13" i="10"/>
  <c r="WSU13" i="10"/>
  <c r="WST13" i="10"/>
  <c r="WSV13" i="10" s="1"/>
  <c r="UAA13" i="10"/>
  <c r="TZZ13" i="10"/>
  <c r="UAB13" i="10" s="1"/>
  <c r="UOE13" i="10"/>
  <c r="UOD13" i="10"/>
  <c r="UOF13" i="10" s="1"/>
  <c r="UZV13" i="10"/>
  <c r="UZX13" i="10" s="1"/>
  <c r="UZW13" i="10"/>
  <c r="QPZ13" i="10"/>
  <c r="QQB13" i="10" s="1"/>
  <c r="QRW13" i="10"/>
  <c r="RJR13" i="10"/>
  <c r="RJT13" i="10" s="1"/>
  <c r="RLO13" i="10"/>
  <c r="SDJ13" i="10"/>
  <c r="SDL13" i="10" s="1"/>
  <c r="SFG13" i="10"/>
  <c r="SXB13" i="10"/>
  <c r="SXD13" i="10" s="1"/>
  <c r="SYY13" i="10"/>
  <c r="TKP13" i="10"/>
  <c r="TKR13" i="10" s="1"/>
  <c r="TYU13" i="10"/>
  <c r="UJW13" i="10"/>
  <c r="UJV13" i="10"/>
  <c r="UJX13" i="10" s="1"/>
  <c r="USL13" i="10"/>
  <c r="USN13" i="10" s="1"/>
  <c r="UYA13" i="10"/>
  <c r="UXZ13" i="10"/>
  <c r="UYB13" i="10" s="1"/>
  <c r="WGM13" i="10"/>
  <c r="WGL13" i="10"/>
  <c r="WGN13" i="10" s="1"/>
  <c r="UBF13" i="10"/>
  <c r="UBH13" i="10" s="1"/>
  <c r="UBW13" i="10"/>
  <c r="ULB13" i="10"/>
  <c r="ULD13" i="10" s="1"/>
  <c r="ULS13" i="10"/>
  <c r="UUX13" i="10"/>
  <c r="UUZ13" i="10" s="1"/>
  <c r="UVO13" i="10"/>
  <c r="VIM13" i="10"/>
  <c r="WCE13" i="10"/>
  <c r="WVW13" i="10"/>
  <c r="TJZ13" i="10"/>
  <c r="TKB13" i="10" s="1"/>
  <c r="TTV13" i="10"/>
  <c r="TTX13" i="10" s="1"/>
  <c r="UDR13" i="10"/>
  <c r="UDT13" i="10" s="1"/>
  <c r="VRR13" i="10"/>
  <c r="VRT13" i="10" s="1"/>
  <c r="VTO13" i="10"/>
  <c r="WLJ13" i="10"/>
  <c r="WLL13" i="10" s="1"/>
  <c r="WNG13" i="10"/>
  <c r="XFB13" i="10"/>
  <c r="XFD13" i="10" s="1"/>
  <c r="P4" i="1"/>
  <c r="Q4" i="1"/>
  <c r="P5" i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3" i="1"/>
  <c r="Q3" i="1"/>
  <c r="Q2" i="1"/>
  <c r="P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N4" i="1"/>
  <c r="O4" i="1"/>
  <c r="N5" i="1"/>
  <c r="O5" i="1"/>
  <c r="N6" i="1"/>
  <c r="O6" i="1"/>
  <c r="N7" i="1"/>
  <c r="O7" i="1"/>
  <c r="N8" i="1"/>
  <c r="O8" i="1"/>
  <c r="N9" i="1"/>
  <c r="O9" i="1"/>
  <c r="N10" i="1"/>
  <c r="O10" i="1"/>
  <c r="N11" i="1"/>
  <c r="O11" i="1"/>
  <c r="N12" i="1"/>
  <c r="O12" i="1"/>
  <c r="N13" i="1"/>
  <c r="O13" i="1"/>
  <c r="N14" i="1"/>
  <c r="O14" i="1"/>
  <c r="N15" i="1"/>
  <c r="O15" i="1"/>
  <c r="N16" i="1"/>
  <c r="O16" i="1"/>
  <c r="N17" i="1"/>
  <c r="O17" i="1"/>
  <c r="N18" i="1"/>
  <c r="O18" i="1"/>
  <c r="N19" i="1"/>
  <c r="O19" i="1"/>
  <c r="N20" i="1"/>
  <c r="O20" i="1"/>
  <c r="N21" i="1"/>
  <c r="O21" i="1"/>
  <c r="N22" i="1"/>
  <c r="O22" i="1"/>
  <c r="N23" i="1"/>
  <c r="O23" i="1"/>
  <c r="N24" i="1"/>
  <c r="O24" i="1"/>
  <c r="N25" i="1"/>
  <c r="O25" i="1"/>
  <c r="N26" i="1"/>
  <c r="O26" i="1"/>
  <c r="N27" i="1"/>
  <c r="O27" i="1"/>
  <c r="N28" i="1"/>
  <c r="O28" i="1"/>
  <c r="N29" i="1"/>
  <c r="O29" i="1"/>
  <c r="N30" i="1"/>
  <c r="O30" i="1"/>
  <c r="N31" i="1"/>
  <c r="O31" i="1"/>
  <c r="N32" i="1"/>
  <c r="O32" i="1"/>
  <c r="N33" i="1"/>
  <c r="O33" i="1"/>
  <c r="N34" i="1"/>
  <c r="O34" i="1"/>
  <c r="N35" i="1"/>
  <c r="O35" i="1"/>
  <c r="N36" i="1"/>
  <c r="O36" i="1"/>
  <c r="N37" i="1"/>
  <c r="O37" i="1"/>
  <c r="N38" i="1"/>
  <c r="O38" i="1"/>
  <c r="N39" i="1"/>
  <c r="O39" i="1"/>
  <c r="N40" i="1"/>
  <c r="O40" i="1"/>
  <c r="N41" i="1"/>
  <c r="O41" i="1"/>
  <c r="N42" i="1"/>
  <c r="O42" i="1"/>
  <c r="N43" i="1"/>
  <c r="O43" i="1"/>
  <c r="N44" i="1"/>
  <c r="O44" i="1"/>
  <c r="N45" i="1"/>
  <c r="O45" i="1"/>
  <c r="N46" i="1"/>
  <c r="O46" i="1"/>
  <c r="N47" i="1"/>
  <c r="O47" i="1"/>
  <c r="N48" i="1"/>
  <c r="O48" i="1"/>
  <c r="N49" i="1"/>
  <c r="O49" i="1"/>
  <c r="N50" i="1"/>
  <c r="O50" i="1"/>
  <c r="N51" i="1"/>
  <c r="O51" i="1"/>
  <c r="N52" i="1"/>
  <c r="O52" i="1"/>
  <c r="N53" i="1"/>
  <c r="O53" i="1"/>
  <c r="N54" i="1"/>
  <c r="O54" i="1"/>
  <c r="N55" i="1"/>
  <c r="O55" i="1"/>
  <c r="N56" i="1"/>
  <c r="O56" i="1"/>
  <c r="N57" i="1"/>
  <c r="O57" i="1"/>
  <c r="N58" i="1"/>
  <c r="O58" i="1"/>
  <c r="N59" i="1"/>
  <c r="O59" i="1"/>
  <c r="N60" i="1"/>
  <c r="O60" i="1"/>
  <c r="N61" i="1"/>
  <c r="O61" i="1"/>
  <c r="N62" i="1"/>
  <c r="O62" i="1"/>
  <c r="N63" i="1"/>
  <c r="O63" i="1"/>
  <c r="N64" i="1"/>
  <c r="O64" i="1"/>
  <c r="N65" i="1"/>
  <c r="O65" i="1"/>
  <c r="N66" i="1"/>
  <c r="O66" i="1"/>
  <c r="N67" i="1"/>
  <c r="O67" i="1"/>
  <c r="N68" i="1"/>
  <c r="O68" i="1"/>
  <c r="N69" i="1"/>
  <c r="O69" i="1"/>
  <c r="N70" i="1"/>
  <c r="O70" i="1"/>
  <c r="N71" i="1"/>
  <c r="O71" i="1"/>
  <c r="N72" i="1"/>
  <c r="O72" i="1"/>
  <c r="N73" i="1"/>
  <c r="O73" i="1"/>
  <c r="N74" i="1"/>
  <c r="O74" i="1"/>
  <c r="N75" i="1"/>
  <c r="O75" i="1"/>
  <c r="N76" i="1"/>
  <c r="O76" i="1"/>
  <c r="N77" i="1"/>
  <c r="O77" i="1"/>
  <c r="N78" i="1"/>
  <c r="O78" i="1"/>
  <c r="N79" i="1"/>
  <c r="O79" i="1"/>
  <c r="N80" i="1"/>
  <c r="O80" i="1"/>
  <c r="N81" i="1"/>
  <c r="O81" i="1"/>
  <c r="N82" i="1"/>
  <c r="O82" i="1"/>
  <c r="N83" i="1"/>
  <c r="O83" i="1"/>
  <c r="N84" i="1"/>
  <c r="O84" i="1"/>
  <c r="N85" i="1"/>
  <c r="O85" i="1"/>
  <c r="N86" i="1"/>
  <c r="O86" i="1"/>
  <c r="N87" i="1"/>
  <c r="O87" i="1"/>
  <c r="N88" i="1"/>
  <c r="O88" i="1"/>
  <c r="N89" i="1"/>
  <c r="O89" i="1"/>
  <c r="N90" i="1"/>
  <c r="O90" i="1"/>
  <c r="N91" i="1"/>
  <c r="O91" i="1"/>
  <c r="N92" i="1"/>
  <c r="O92" i="1"/>
  <c r="N93" i="1"/>
  <c r="O93" i="1"/>
  <c r="N94" i="1"/>
  <c r="O94" i="1"/>
  <c r="N95" i="1"/>
  <c r="O95" i="1"/>
  <c r="N96" i="1"/>
  <c r="O96" i="1"/>
  <c r="N97" i="1"/>
  <c r="O97" i="1"/>
  <c r="N98" i="1"/>
  <c r="O98" i="1"/>
  <c r="N99" i="1"/>
  <c r="O99" i="1"/>
  <c r="N100" i="1"/>
  <c r="O100" i="1"/>
  <c r="N101" i="1"/>
  <c r="O101" i="1"/>
  <c r="N102" i="1"/>
  <c r="O102" i="1"/>
  <c r="N103" i="1"/>
  <c r="O103" i="1"/>
  <c r="N104" i="1"/>
  <c r="O104" i="1"/>
  <c r="N105" i="1"/>
  <c r="O105" i="1"/>
  <c r="N106" i="1"/>
  <c r="O106" i="1"/>
  <c r="N107" i="1"/>
  <c r="O107" i="1"/>
  <c r="N108" i="1"/>
  <c r="O108" i="1"/>
  <c r="N109" i="1"/>
  <c r="O109" i="1"/>
  <c r="N110" i="1"/>
  <c r="O110" i="1"/>
  <c r="N111" i="1"/>
  <c r="O111" i="1"/>
  <c r="N112" i="1"/>
  <c r="O112" i="1"/>
  <c r="N113" i="1"/>
  <c r="O113" i="1"/>
  <c r="N114" i="1"/>
  <c r="O114" i="1"/>
  <c r="N115" i="1"/>
  <c r="O115" i="1"/>
  <c r="N116" i="1"/>
  <c r="O116" i="1"/>
  <c r="N117" i="1"/>
  <c r="O117" i="1"/>
  <c r="N118" i="1"/>
  <c r="O118" i="1"/>
  <c r="N119" i="1"/>
  <c r="O119" i="1"/>
  <c r="N120" i="1"/>
  <c r="O120" i="1"/>
  <c r="N121" i="1"/>
  <c r="O121" i="1"/>
  <c r="N122" i="1"/>
  <c r="O122" i="1"/>
  <c r="N123" i="1"/>
  <c r="O123" i="1"/>
  <c r="N124" i="1"/>
  <c r="O124" i="1"/>
  <c r="N125" i="1"/>
  <c r="O125" i="1"/>
  <c r="N126" i="1"/>
  <c r="O126" i="1"/>
  <c r="N127" i="1"/>
  <c r="O127" i="1"/>
  <c r="N128" i="1"/>
  <c r="O128" i="1"/>
  <c r="N129" i="1"/>
  <c r="O129" i="1"/>
  <c r="N130" i="1"/>
  <c r="O130" i="1"/>
  <c r="N131" i="1"/>
  <c r="O131" i="1"/>
  <c r="N132" i="1"/>
  <c r="O132" i="1"/>
  <c r="N133" i="1"/>
  <c r="O133" i="1"/>
  <c r="N134" i="1"/>
  <c r="O134" i="1"/>
  <c r="N135" i="1"/>
  <c r="O135" i="1"/>
  <c r="N136" i="1"/>
  <c r="O136" i="1"/>
  <c r="N137" i="1"/>
  <c r="O137" i="1"/>
  <c r="N138" i="1"/>
  <c r="O138" i="1"/>
  <c r="N139" i="1"/>
  <c r="O139" i="1"/>
  <c r="N140" i="1"/>
  <c r="O140" i="1"/>
  <c r="N141" i="1"/>
  <c r="O141" i="1"/>
  <c r="N142" i="1"/>
  <c r="O142" i="1"/>
  <c r="N143" i="1"/>
  <c r="O143" i="1"/>
  <c r="N144" i="1"/>
  <c r="O144" i="1"/>
  <c r="N145" i="1"/>
  <c r="O145" i="1"/>
  <c r="N146" i="1"/>
  <c r="O146" i="1"/>
  <c r="N147" i="1"/>
  <c r="O147" i="1" s="1"/>
  <c r="N148" i="1"/>
  <c r="O148" i="1"/>
  <c r="N149" i="1"/>
  <c r="O149" i="1"/>
  <c r="N150" i="1"/>
  <c r="O150" i="1"/>
  <c r="N151" i="1"/>
  <c r="O151" i="1"/>
  <c r="N152" i="1"/>
  <c r="O152" i="1"/>
  <c r="N153" i="1"/>
  <c r="O153" i="1"/>
  <c r="N154" i="1"/>
  <c r="O154" i="1"/>
  <c r="N155" i="1"/>
  <c r="O155" i="1"/>
  <c r="N156" i="1"/>
  <c r="O156" i="1"/>
  <c r="N157" i="1"/>
  <c r="O157" i="1"/>
  <c r="N158" i="1"/>
  <c r="O158" i="1"/>
  <c r="N159" i="1"/>
  <c r="O159" i="1"/>
  <c r="N160" i="1"/>
  <c r="O160" i="1"/>
  <c r="N161" i="1"/>
  <c r="O161" i="1"/>
  <c r="N162" i="1"/>
  <c r="O162" i="1"/>
  <c r="N163" i="1"/>
  <c r="O163" i="1"/>
  <c r="N164" i="1"/>
  <c r="O164" i="1"/>
  <c r="N165" i="1"/>
  <c r="O165" i="1"/>
  <c r="N166" i="1"/>
  <c r="O166" i="1"/>
  <c r="N167" i="1"/>
  <c r="O167" i="1"/>
  <c r="N168" i="1"/>
  <c r="O168" i="1"/>
  <c r="N169" i="1"/>
  <c r="O169" i="1"/>
  <c r="N170" i="1"/>
  <c r="O170" i="1"/>
  <c r="N171" i="1"/>
  <c r="O171" i="1" s="1"/>
  <c r="N172" i="1"/>
  <c r="O172" i="1"/>
  <c r="N173" i="1"/>
  <c r="O173" i="1" s="1"/>
  <c r="N174" i="1"/>
  <c r="O174" i="1"/>
  <c r="N175" i="1"/>
  <c r="O175" i="1" s="1"/>
  <c r="N176" i="1"/>
  <c r="O176" i="1"/>
  <c r="N177" i="1"/>
  <c r="O177" i="1" s="1"/>
  <c r="N178" i="1"/>
  <c r="O178" i="1"/>
  <c r="N179" i="1"/>
  <c r="O179" i="1" s="1"/>
  <c r="N180" i="1"/>
  <c r="O180" i="1"/>
  <c r="N181" i="1"/>
  <c r="O181" i="1" s="1"/>
  <c r="N182" i="1"/>
  <c r="O182" i="1"/>
  <c r="N183" i="1"/>
  <c r="O183" i="1" s="1"/>
  <c r="N184" i="1"/>
  <c r="O184" i="1"/>
  <c r="N185" i="1"/>
  <c r="O185" i="1"/>
  <c r="N186" i="1"/>
  <c r="O186" i="1"/>
  <c r="N187" i="1"/>
  <c r="O187" i="1" s="1"/>
  <c r="N188" i="1"/>
  <c r="O188" i="1"/>
  <c r="N189" i="1"/>
  <c r="O189" i="1" s="1"/>
  <c r="N190" i="1"/>
  <c r="O190" i="1"/>
  <c r="N191" i="1"/>
  <c r="O191" i="1" s="1"/>
  <c r="N192" i="1"/>
  <c r="O192" i="1"/>
  <c r="N193" i="1"/>
  <c r="O193" i="1" s="1"/>
  <c r="N194" i="1"/>
  <c r="O194" i="1"/>
  <c r="N195" i="1"/>
  <c r="O195" i="1" s="1"/>
  <c r="N196" i="1"/>
  <c r="O196" i="1"/>
  <c r="N197" i="1"/>
  <c r="O197" i="1"/>
  <c r="N198" i="1"/>
  <c r="O198" i="1"/>
  <c r="N199" i="1"/>
  <c r="O199" i="1" s="1"/>
  <c r="N200" i="1"/>
  <c r="O200" i="1"/>
  <c r="N201" i="1"/>
  <c r="O201" i="1" s="1"/>
  <c r="N202" i="1"/>
  <c r="O202" i="1"/>
  <c r="N203" i="1"/>
  <c r="O203" i="1" s="1"/>
  <c r="N204" i="1"/>
  <c r="O204" i="1"/>
  <c r="N205" i="1"/>
  <c r="O205" i="1" s="1"/>
  <c r="N206" i="1"/>
  <c r="O206" i="1"/>
  <c r="N207" i="1"/>
  <c r="O207" i="1" s="1"/>
  <c r="N208" i="1"/>
  <c r="O208" i="1"/>
  <c r="N209" i="1"/>
  <c r="O209" i="1" s="1"/>
  <c r="N210" i="1"/>
  <c r="O210" i="1"/>
  <c r="N211" i="1"/>
  <c r="O211" i="1" s="1"/>
  <c r="N212" i="1"/>
  <c r="O212" i="1"/>
  <c r="N213" i="1"/>
  <c r="O213" i="1" s="1"/>
  <c r="N214" i="1"/>
  <c r="O214" i="1"/>
  <c r="N215" i="1"/>
  <c r="O215" i="1" s="1"/>
  <c r="N216" i="1"/>
  <c r="O216" i="1"/>
  <c r="N217" i="1"/>
  <c r="O217" i="1" s="1"/>
  <c r="N218" i="1"/>
  <c r="O218" i="1"/>
  <c r="N219" i="1"/>
  <c r="O219" i="1"/>
  <c r="N220" i="1"/>
  <c r="O220" i="1"/>
  <c r="N221" i="1"/>
  <c r="O221" i="1"/>
  <c r="N222" i="1"/>
  <c r="O222" i="1"/>
  <c r="N223" i="1"/>
  <c r="O223" i="1"/>
  <c r="N224" i="1"/>
  <c r="O224" i="1"/>
  <c r="N225" i="1"/>
  <c r="O225" i="1" s="1"/>
  <c r="N226" i="1"/>
  <c r="O226" i="1"/>
  <c r="N227" i="1"/>
  <c r="O227" i="1" s="1"/>
  <c r="N228" i="1"/>
  <c r="O228" i="1"/>
  <c r="N229" i="1"/>
  <c r="O229" i="1" s="1"/>
  <c r="N230" i="1"/>
  <c r="O230" i="1"/>
  <c r="N231" i="1"/>
  <c r="O231" i="1" s="1"/>
  <c r="N232" i="1"/>
  <c r="O232" i="1"/>
  <c r="N233" i="1"/>
  <c r="O233" i="1" s="1"/>
  <c r="N234" i="1"/>
  <c r="O234" i="1"/>
  <c r="N235" i="1"/>
  <c r="O235" i="1"/>
  <c r="N236" i="1"/>
  <c r="O236" i="1"/>
  <c r="N237" i="1"/>
  <c r="O237" i="1"/>
  <c r="N238" i="1"/>
  <c r="O238" i="1"/>
  <c r="N239" i="1"/>
  <c r="O239" i="1"/>
  <c r="N240" i="1"/>
  <c r="O240" i="1"/>
  <c r="N241" i="1"/>
  <c r="O241" i="1" s="1"/>
  <c r="N242" i="1"/>
  <c r="O242" i="1"/>
  <c r="N243" i="1"/>
  <c r="O243" i="1" s="1"/>
  <c r="N244" i="1"/>
  <c r="O244" i="1"/>
  <c r="N245" i="1"/>
  <c r="O245" i="1" s="1"/>
  <c r="N246" i="1"/>
  <c r="O246" i="1"/>
  <c r="N247" i="1"/>
  <c r="O247" i="1" s="1"/>
  <c r="N248" i="1"/>
  <c r="O248" i="1"/>
  <c r="N249" i="1"/>
  <c r="O249" i="1" s="1"/>
  <c r="N250" i="1"/>
  <c r="O250" i="1"/>
  <c r="N251" i="1"/>
  <c r="O251" i="1"/>
  <c r="N252" i="1"/>
  <c r="O252" i="1"/>
  <c r="N253" i="1"/>
  <c r="O253" i="1"/>
  <c r="N254" i="1"/>
  <c r="O254" i="1"/>
  <c r="N255" i="1"/>
  <c r="O255" i="1"/>
  <c r="N256" i="1"/>
  <c r="O256" i="1"/>
  <c r="N257" i="1"/>
  <c r="O257" i="1" s="1"/>
  <c r="N258" i="1"/>
  <c r="O258" i="1"/>
  <c r="N259" i="1"/>
  <c r="O259" i="1" s="1"/>
  <c r="N260" i="1"/>
  <c r="O260" i="1"/>
  <c r="N261" i="1"/>
  <c r="O261" i="1" s="1"/>
  <c r="N262" i="1"/>
  <c r="O262" i="1"/>
  <c r="N263" i="1"/>
  <c r="O263" i="1" s="1"/>
  <c r="N264" i="1"/>
  <c r="O264" i="1"/>
  <c r="N265" i="1"/>
  <c r="O265" i="1"/>
  <c r="N266" i="1"/>
  <c r="O266" i="1"/>
  <c r="N267" i="1"/>
  <c r="O267" i="1" s="1"/>
  <c r="N268" i="1"/>
  <c r="O268" i="1"/>
  <c r="N269" i="1"/>
  <c r="O269" i="1" s="1"/>
  <c r="N270" i="1"/>
  <c r="O270" i="1"/>
  <c r="N271" i="1"/>
  <c r="O271" i="1" s="1"/>
  <c r="N272" i="1"/>
  <c r="O272" i="1"/>
  <c r="N273" i="1"/>
  <c r="O273" i="1" s="1"/>
  <c r="N274" i="1"/>
  <c r="O274" i="1"/>
  <c r="N275" i="1"/>
  <c r="O275" i="1" s="1"/>
  <c r="N276" i="1"/>
  <c r="O276" i="1"/>
  <c r="N277" i="1"/>
  <c r="O277" i="1" s="1"/>
  <c r="N278" i="1"/>
  <c r="O278" i="1"/>
  <c r="N279" i="1"/>
  <c r="O279" i="1" s="1"/>
  <c r="N280" i="1"/>
  <c r="O280" i="1"/>
  <c r="N281" i="1"/>
  <c r="O281" i="1"/>
  <c r="N282" i="1"/>
  <c r="O282" i="1"/>
  <c r="N283" i="1"/>
  <c r="O283" i="1" s="1"/>
  <c r="N284" i="1"/>
  <c r="O284" i="1"/>
  <c r="N285" i="1"/>
  <c r="O285" i="1" s="1"/>
  <c r="N286" i="1"/>
  <c r="O286" i="1"/>
  <c r="N287" i="1"/>
  <c r="O287" i="1" s="1"/>
  <c r="N288" i="1"/>
  <c r="O288" i="1"/>
  <c r="N289" i="1"/>
  <c r="O289" i="1" s="1"/>
  <c r="N290" i="1"/>
  <c r="O290" i="1"/>
  <c r="N291" i="1"/>
  <c r="O291" i="1" s="1"/>
  <c r="N292" i="1"/>
  <c r="O292" i="1"/>
  <c r="N293" i="1"/>
  <c r="O293" i="1" s="1"/>
  <c r="N294" i="1"/>
  <c r="O294" i="1"/>
  <c r="N295" i="1"/>
  <c r="O295" i="1" s="1"/>
  <c r="N296" i="1"/>
  <c r="O296" i="1"/>
  <c r="N297" i="1"/>
  <c r="O297" i="1" s="1"/>
  <c r="N298" i="1"/>
  <c r="O298" i="1"/>
  <c r="N299" i="1"/>
  <c r="O299" i="1" s="1"/>
  <c r="N300" i="1"/>
  <c r="O300" i="1"/>
  <c r="N301" i="1"/>
  <c r="O301" i="1" s="1"/>
  <c r="N302" i="1"/>
  <c r="O302" i="1"/>
  <c r="N303" i="1"/>
  <c r="O303" i="1" s="1"/>
  <c r="N304" i="1"/>
  <c r="O304" i="1"/>
  <c r="N305" i="1"/>
  <c r="O305" i="1" s="1"/>
  <c r="N306" i="1"/>
  <c r="O306" i="1"/>
  <c r="N307" i="1"/>
  <c r="O307" i="1" s="1"/>
  <c r="N308" i="1"/>
  <c r="O308" i="1"/>
  <c r="N309" i="1"/>
  <c r="O309" i="1" s="1"/>
  <c r="N310" i="1"/>
  <c r="O310" i="1"/>
  <c r="N311" i="1"/>
  <c r="O311" i="1" s="1"/>
  <c r="N312" i="1"/>
  <c r="O312" i="1"/>
  <c r="N313" i="1"/>
  <c r="O313" i="1" s="1"/>
  <c r="N314" i="1"/>
  <c r="O314" i="1"/>
  <c r="N315" i="1"/>
  <c r="O315" i="1" s="1"/>
  <c r="N316" i="1"/>
  <c r="O316" i="1"/>
  <c r="N317" i="1"/>
  <c r="O317" i="1" s="1"/>
  <c r="N318" i="1"/>
  <c r="O318" i="1"/>
  <c r="N319" i="1"/>
  <c r="O319" i="1" s="1"/>
  <c r="N320" i="1"/>
  <c r="O320" i="1"/>
  <c r="N321" i="1"/>
  <c r="O321" i="1" s="1"/>
  <c r="N322" i="1"/>
  <c r="O322" i="1"/>
  <c r="N323" i="1"/>
  <c r="O323" i="1" s="1"/>
  <c r="N324" i="1"/>
  <c r="O324" i="1"/>
  <c r="N325" i="1"/>
  <c r="O325" i="1" s="1"/>
  <c r="N326" i="1"/>
  <c r="O326" i="1"/>
  <c r="N327" i="1"/>
  <c r="O327" i="1" s="1"/>
  <c r="N328" i="1"/>
  <c r="O328" i="1"/>
  <c r="N329" i="1"/>
  <c r="O329" i="1"/>
  <c r="N330" i="1"/>
  <c r="O330" i="1"/>
  <c r="N331" i="1"/>
  <c r="O331" i="1"/>
  <c r="N332" i="1"/>
  <c r="O332" i="1"/>
  <c r="N333" i="1"/>
  <c r="O333" i="1" s="1"/>
  <c r="N334" i="1"/>
  <c r="O334" i="1"/>
  <c r="N335" i="1"/>
  <c r="O335" i="1" s="1"/>
  <c r="N336" i="1"/>
  <c r="O336" i="1"/>
  <c r="N337" i="1"/>
  <c r="O337" i="1" s="1"/>
  <c r="N338" i="1"/>
  <c r="O338" i="1"/>
  <c r="N339" i="1"/>
  <c r="O339" i="1" s="1"/>
  <c r="N340" i="1"/>
  <c r="O340" i="1"/>
  <c r="N341" i="1"/>
  <c r="O341" i="1" s="1"/>
  <c r="N342" i="1"/>
  <c r="O342" i="1"/>
  <c r="N343" i="1"/>
  <c r="O343" i="1" s="1"/>
  <c r="N344" i="1"/>
  <c r="O344" i="1"/>
  <c r="N345" i="1"/>
  <c r="O345" i="1" s="1"/>
  <c r="N346" i="1"/>
  <c r="O346" i="1"/>
  <c r="N347" i="1"/>
  <c r="O347" i="1" s="1"/>
  <c r="N348" i="1"/>
  <c r="O348" i="1"/>
  <c r="N349" i="1"/>
  <c r="O349" i="1" s="1"/>
  <c r="N350" i="1"/>
  <c r="O350" i="1"/>
  <c r="N351" i="1"/>
  <c r="O351" i="1" s="1"/>
  <c r="N352" i="1"/>
  <c r="O352" i="1"/>
  <c r="N353" i="1"/>
  <c r="O353" i="1" s="1"/>
  <c r="N354" i="1"/>
  <c r="O354" i="1"/>
  <c r="N355" i="1"/>
  <c r="O355" i="1" s="1"/>
  <c r="N356" i="1"/>
  <c r="O356" i="1"/>
  <c r="N357" i="1"/>
  <c r="O357" i="1" s="1"/>
  <c r="N358" i="1"/>
  <c r="O358" i="1"/>
  <c r="N359" i="1"/>
  <c r="O359" i="1" s="1"/>
  <c r="N360" i="1"/>
  <c r="O360" i="1"/>
  <c r="N361" i="1"/>
  <c r="O361" i="1" s="1"/>
  <c r="N362" i="1"/>
  <c r="O362" i="1"/>
  <c r="N363" i="1"/>
  <c r="O363" i="1" s="1"/>
  <c r="N364" i="1"/>
  <c r="O364" i="1"/>
  <c r="N365" i="1"/>
  <c r="O365" i="1" s="1"/>
  <c r="N366" i="1"/>
  <c r="O366" i="1"/>
  <c r="N367" i="1"/>
  <c r="O367" i="1" s="1"/>
  <c r="N368" i="1"/>
  <c r="O368" i="1"/>
  <c r="N369" i="1"/>
  <c r="O369" i="1"/>
  <c r="N370" i="1"/>
  <c r="O370" i="1"/>
  <c r="N371" i="1"/>
  <c r="O371" i="1" s="1"/>
  <c r="N372" i="1"/>
  <c r="O372" i="1"/>
  <c r="N373" i="1"/>
  <c r="O373" i="1" s="1"/>
  <c r="N374" i="1"/>
  <c r="O374" i="1"/>
  <c r="N375" i="1"/>
  <c r="O375" i="1" s="1"/>
  <c r="N376" i="1"/>
  <c r="O376" i="1"/>
  <c r="N377" i="1"/>
  <c r="O377" i="1" s="1"/>
  <c r="N378" i="1"/>
  <c r="O378" i="1"/>
  <c r="N379" i="1"/>
  <c r="O379" i="1" s="1"/>
  <c r="N380" i="1"/>
  <c r="O380" i="1"/>
  <c r="N381" i="1"/>
  <c r="O381" i="1" s="1"/>
  <c r="N382" i="1"/>
  <c r="O382" i="1"/>
  <c r="N383" i="1"/>
  <c r="O383" i="1" s="1"/>
  <c r="N384" i="1"/>
  <c r="O384" i="1"/>
  <c r="N385" i="1"/>
  <c r="O385" i="1" s="1"/>
  <c r="N386" i="1"/>
  <c r="O386" i="1"/>
  <c r="N387" i="1"/>
  <c r="O387" i="1" s="1"/>
  <c r="N388" i="1"/>
  <c r="O388" i="1"/>
  <c r="N389" i="1"/>
  <c r="O389" i="1" s="1"/>
  <c r="N390" i="1"/>
  <c r="O390" i="1"/>
  <c r="N391" i="1"/>
  <c r="O391" i="1" s="1"/>
  <c r="N392" i="1"/>
  <c r="O392" i="1"/>
  <c r="N393" i="1"/>
  <c r="O393" i="1" s="1"/>
  <c r="N394" i="1"/>
  <c r="O394" i="1"/>
  <c r="N395" i="1"/>
  <c r="O395" i="1" s="1"/>
  <c r="N396" i="1"/>
  <c r="O396" i="1"/>
  <c r="N397" i="1"/>
  <c r="O397" i="1" s="1"/>
  <c r="N398" i="1"/>
  <c r="O398" i="1"/>
  <c r="N399" i="1"/>
  <c r="O399" i="1" s="1"/>
  <c r="N400" i="1"/>
  <c r="O400" i="1"/>
  <c r="N401" i="1"/>
  <c r="O401" i="1" s="1"/>
  <c r="N402" i="1"/>
  <c r="O402" i="1"/>
  <c r="N403" i="1"/>
  <c r="O403" i="1" s="1"/>
  <c r="N404" i="1"/>
  <c r="O404" i="1"/>
  <c r="N405" i="1"/>
  <c r="O405" i="1" s="1"/>
  <c r="N406" i="1"/>
  <c r="O406" i="1"/>
  <c r="N407" i="1"/>
  <c r="O407" i="1" s="1"/>
  <c r="N408" i="1"/>
  <c r="O408" i="1"/>
  <c r="N409" i="1"/>
  <c r="O409" i="1" s="1"/>
  <c r="N410" i="1"/>
  <c r="O410" i="1"/>
  <c r="N411" i="1"/>
  <c r="O411" i="1" s="1"/>
  <c r="N412" i="1"/>
  <c r="O412" i="1"/>
  <c r="N413" i="1"/>
  <c r="O413" i="1" s="1"/>
  <c r="N414" i="1"/>
  <c r="O414" i="1"/>
  <c r="N415" i="1"/>
  <c r="O415" i="1" s="1"/>
  <c r="N416" i="1"/>
  <c r="O416" i="1"/>
  <c r="N417" i="1"/>
  <c r="O417" i="1" s="1"/>
  <c r="N418" i="1"/>
  <c r="O418" i="1"/>
  <c r="N419" i="1"/>
  <c r="O419" i="1" s="1"/>
  <c r="N420" i="1"/>
  <c r="O420" i="1"/>
  <c r="N421" i="1"/>
  <c r="O421" i="1" s="1"/>
  <c r="N422" i="1"/>
  <c r="O422" i="1"/>
  <c r="N423" i="1"/>
  <c r="O423" i="1" s="1"/>
  <c r="N424" i="1"/>
  <c r="O424" i="1"/>
  <c r="N425" i="1"/>
  <c r="O425" i="1" s="1"/>
  <c r="N426" i="1"/>
  <c r="O426" i="1"/>
  <c r="N427" i="1"/>
  <c r="O427" i="1" s="1"/>
  <c r="N428" i="1"/>
  <c r="O428" i="1"/>
  <c r="N429" i="1"/>
  <c r="O429" i="1" s="1"/>
  <c r="N430" i="1"/>
  <c r="O430" i="1"/>
  <c r="N431" i="1"/>
  <c r="O431" i="1" s="1"/>
  <c r="N432" i="1"/>
  <c r="O432" i="1"/>
  <c r="N433" i="1"/>
  <c r="O433" i="1" s="1"/>
  <c r="N434" i="1"/>
  <c r="O434" i="1"/>
  <c r="N435" i="1"/>
  <c r="O435" i="1" s="1"/>
  <c r="N436" i="1"/>
  <c r="O436" i="1"/>
  <c r="N437" i="1"/>
  <c r="O437" i="1" s="1"/>
  <c r="N438" i="1"/>
  <c r="O438" i="1"/>
  <c r="N439" i="1"/>
  <c r="O439" i="1" s="1"/>
  <c r="N440" i="1"/>
  <c r="O440" i="1"/>
  <c r="N441" i="1"/>
  <c r="O441" i="1" s="1"/>
  <c r="N442" i="1"/>
  <c r="O442" i="1"/>
  <c r="N443" i="1"/>
  <c r="O443" i="1" s="1"/>
  <c r="N444" i="1"/>
  <c r="O444" i="1"/>
  <c r="N445" i="1"/>
  <c r="O445" i="1" s="1"/>
  <c r="N446" i="1"/>
  <c r="O446" i="1"/>
  <c r="N447" i="1"/>
  <c r="O447" i="1" s="1"/>
  <c r="N448" i="1"/>
  <c r="O448" i="1"/>
  <c r="N449" i="1"/>
  <c r="O449" i="1" s="1"/>
  <c r="N450" i="1"/>
  <c r="O450" i="1"/>
  <c r="N451" i="1"/>
  <c r="O451" i="1" s="1"/>
  <c r="N452" i="1"/>
  <c r="O452" i="1"/>
  <c r="N453" i="1"/>
  <c r="O453" i="1" s="1"/>
  <c r="N454" i="1"/>
  <c r="O454" i="1"/>
  <c r="N455" i="1"/>
  <c r="O455" i="1" s="1"/>
  <c r="N456" i="1"/>
  <c r="O456" i="1"/>
  <c r="N457" i="1"/>
  <c r="O457" i="1" s="1"/>
  <c r="N458" i="1"/>
  <c r="O458" i="1"/>
  <c r="N459" i="1"/>
  <c r="O459" i="1" s="1"/>
  <c r="N460" i="1"/>
  <c r="O460" i="1"/>
  <c r="N461" i="1"/>
  <c r="O461" i="1" s="1"/>
  <c r="N462" i="1"/>
  <c r="O462" i="1"/>
  <c r="N463" i="1"/>
  <c r="O463" i="1" s="1"/>
  <c r="N464" i="1"/>
  <c r="O464" i="1"/>
  <c r="N465" i="1"/>
  <c r="O465" i="1" s="1"/>
  <c r="N466" i="1"/>
  <c r="O466" i="1"/>
  <c r="N467" i="1"/>
  <c r="O467" i="1" s="1"/>
  <c r="N468" i="1"/>
  <c r="O468" i="1"/>
  <c r="N469" i="1"/>
  <c r="O469" i="1" s="1"/>
  <c r="N470" i="1"/>
  <c r="O470" i="1"/>
  <c r="N471" i="1"/>
  <c r="O471" i="1" s="1"/>
  <c r="N472" i="1"/>
  <c r="O472" i="1"/>
  <c r="N473" i="1"/>
  <c r="O473" i="1" s="1"/>
  <c r="N474" i="1"/>
  <c r="O474" i="1"/>
  <c r="N475" i="1"/>
  <c r="O475" i="1" s="1"/>
  <c r="N476" i="1"/>
  <c r="O476" i="1"/>
  <c r="N477" i="1"/>
  <c r="O477" i="1" s="1"/>
  <c r="N478" i="1"/>
  <c r="O478" i="1"/>
  <c r="N479" i="1"/>
  <c r="O479" i="1" s="1"/>
  <c r="N480" i="1"/>
  <c r="O480" i="1"/>
  <c r="N481" i="1"/>
  <c r="O481" i="1" s="1"/>
  <c r="N482" i="1"/>
  <c r="O482" i="1"/>
  <c r="N483" i="1"/>
  <c r="O483" i="1" s="1"/>
  <c r="N484" i="1"/>
  <c r="O484" i="1"/>
  <c r="N485" i="1"/>
  <c r="O485" i="1" s="1"/>
  <c r="N486" i="1"/>
  <c r="O486" i="1"/>
  <c r="N487" i="1"/>
  <c r="O487" i="1" s="1"/>
  <c r="N488" i="1"/>
  <c r="O488" i="1"/>
  <c r="N489" i="1"/>
  <c r="O489" i="1" s="1"/>
  <c r="N490" i="1"/>
  <c r="O490" i="1"/>
  <c r="N491" i="1"/>
  <c r="O491" i="1" s="1"/>
  <c r="N492" i="1"/>
  <c r="O492" i="1"/>
  <c r="N493" i="1"/>
  <c r="O493" i="1" s="1"/>
  <c r="N494" i="1"/>
  <c r="O494" i="1"/>
  <c r="N495" i="1"/>
  <c r="O495" i="1" s="1"/>
  <c r="N496" i="1"/>
  <c r="O496" i="1"/>
  <c r="N497" i="1"/>
  <c r="O497" i="1" s="1"/>
  <c r="N498" i="1"/>
  <c r="O498" i="1"/>
  <c r="N499" i="1"/>
  <c r="O499" i="1" s="1"/>
  <c r="N500" i="1"/>
  <c r="O500" i="1"/>
  <c r="N501" i="1"/>
  <c r="O501" i="1" s="1"/>
  <c r="N502" i="1"/>
  <c r="O502" i="1"/>
  <c r="N503" i="1"/>
  <c r="O503" i="1" s="1"/>
  <c r="N504" i="1"/>
  <c r="O504" i="1"/>
  <c r="N505" i="1"/>
  <c r="O505" i="1" s="1"/>
  <c r="N506" i="1"/>
  <c r="O506" i="1"/>
  <c r="N507" i="1"/>
  <c r="O507" i="1" s="1"/>
  <c r="N508" i="1"/>
  <c r="O508" i="1"/>
  <c r="N509" i="1"/>
  <c r="O509" i="1" s="1"/>
  <c r="N510" i="1"/>
  <c r="O510" i="1"/>
  <c r="N511" i="1"/>
  <c r="O511" i="1" s="1"/>
  <c r="N512" i="1"/>
  <c r="O512" i="1"/>
  <c r="N513" i="1"/>
  <c r="O513" i="1" s="1"/>
  <c r="N514" i="1"/>
  <c r="O514" i="1"/>
  <c r="N515" i="1"/>
  <c r="O515" i="1" s="1"/>
  <c r="N516" i="1"/>
  <c r="O516" i="1"/>
  <c r="N517" i="1"/>
  <c r="O517" i="1" s="1"/>
  <c r="N518" i="1"/>
  <c r="O518" i="1"/>
  <c r="N519" i="1"/>
  <c r="O519" i="1" s="1"/>
  <c r="N520" i="1"/>
  <c r="O520" i="1"/>
  <c r="N521" i="1"/>
  <c r="O521" i="1" s="1"/>
  <c r="N522" i="1"/>
  <c r="O522" i="1"/>
  <c r="N523" i="1"/>
  <c r="O523" i="1"/>
  <c r="N524" i="1"/>
  <c r="O524" i="1"/>
  <c r="N525" i="1"/>
  <c r="O525" i="1"/>
  <c r="N526" i="1"/>
  <c r="O526" i="1"/>
  <c r="N527" i="1"/>
  <c r="O527" i="1"/>
  <c r="N528" i="1"/>
  <c r="O528" i="1"/>
  <c r="N529" i="1"/>
  <c r="O529" i="1" s="1"/>
  <c r="N530" i="1"/>
  <c r="O530" i="1"/>
  <c r="N531" i="1"/>
  <c r="O531" i="1" s="1"/>
  <c r="N532" i="1"/>
  <c r="O532" i="1"/>
  <c r="N533" i="1"/>
  <c r="O533" i="1"/>
  <c r="N534" i="1"/>
  <c r="O534" i="1"/>
  <c r="N535" i="1"/>
  <c r="O535" i="1"/>
  <c r="N536" i="1"/>
  <c r="O536" i="1"/>
  <c r="N537" i="1"/>
  <c r="O537" i="1" s="1"/>
  <c r="N538" i="1"/>
  <c r="O538" i="1"/>
  <c r="N539" i="1"/>
  <c r="O539" i="1"/>
  <c r="N540" i="1"/>
  <c r="O540" i="1"/>
  <c r="N541" i="1"/>
  <c r="O541" i="1"/>
  <c r="N542" i="1"/>
  <c r="O542" i="1"/>
  <c r="N543" i="1"/>
  <c r="O543" i="1"/>
  <c r="N544" i="1"/>
  <c r="O544" i="1"/>
  <c r="N545" i="1"/>
  <c r="O545" i="1" s="1"/>
  <c r="N546" i="1"/>
  <c r="O546" i="1"/>
  <c r="N547" i="1"/>
  <c r="O547" i="1" s="1"/>
  <c r="N548" i="1"/>
  <c r="O548" i="1"/>
  <c r="N549" i="1"/>
  <c r="O549" i="1"/>
  <c r="N550" i="1"/>
  <c r="O550" i="1"/>
  <c r="N551" i="1"/>
  <c r="O551" i="1"/>
  <c r="N552" i="1"/>
  <c r="O552" i="1"/>
  <c r="N553" i="1"/>
  <c r="O553" i="1" s="1"/>
  <c r="N554" i="1"/>
  <c r="O554" i="1"/>
  <c r="N555" i="1"/>
  <c r="O555" i="1"/>
  <c r="N556" i="1"/>
  <c r="O556" i="1"/>
  <c r="N557" i="1"/>
  <c r="O557" i="1"/>
  <c r="N558" i="1"/>
  <c r="O558" i="1"/>
  <c r="N559" i="1"/>
  <c r="O559" i="1"/>
  <c r="N560" i="1"/>
  <c r="O560" i="1"/>
  <c r="N561" i="1"/>
  <c r="O561" i="1" s="1"/>
  <c r="N562" i="1"/>
  <c r="O562" i="1"/>
  <c r="N563" i="1"/>
  <c r="O563" i="1" s="1"/>
  <c r="N564" i="1"/>
  <c r="O564" i="1"/>
  <c r="N565" i="1"/>
  <c r="O565" i="1"/>
  <c r="N566" i="1"/>
  <c r="O566" i="1"/>
  <c r="N567" i="1"/>
  <c r="O567" i="1"/>
  <c r="N568" i="1"/>
  <c r="O568" i="1"/>
  <c r="N569" i="1"/>
  <c r="O569" i="1" s="1"/>
  <c r="N570" i="1"/>
  <c r="O570" i="1"/>
  <c r="N571" i="1"/>
  <c r="O571" i="1"/>
  <c r="N572" i="1"/>
  <c r="O572" i="1"/>
  <c r="N573" i="1"/>
  <c r="O573" i="1"/>
  <c r="N574" i="1"/>
  <c r="O574" i="1"/>
  <c r="N575" i="1"/>
  <c r="O575" i="1"/>
  <c r="N576" i="1"/>
  <c r="O576" i="1"/>
  <c r="N577" i="1"/>
  <c r="O577" i="1" s="1"/>
  <c r="N578" i="1"/>
  <c r="O578" i="1"/>
  <c r="N579" i="1"/>
  <c r="O579" i="1" s="1"/>
  <c r="N580" i="1"/>
  <c r="O580" i="1"/>
  <c r="N581" i="1"/>
  <c r="O581" i="1"/>
  <c r="N582" i="1"/>
  <c r="O582" i="1"/>
  <c r="N583" i="1"/>
  <c r="O583" i="1"/>
  <c r="N584" i="1"/>
  <c r="O584" i="1"/>
  <c r="N585" i="1"/>
  <c r="O585" i="1" s="1"/>
  <c r="N586" i="1"/>
  <c r="O586" i="1"/>
  <c r="N587" i="1"/>
  <c r="O587" i="1"/>
  <c r="N588" i="1"/>
  <c r="O588" i="1"/>
  <c r="N589" i="1"/>
  <c r="O589" i="1"/>
  <c r="N590" i="1"/>
  <c r="O590" i="1"/>
  <c r="N591" i="1"/>
  <c r="O591" i="1"/>
  <c r="N592" i="1"/>
  <c r="O592" i="1"/>
  <c r="N593" i="1"/>
  <c r="O593" i="1" s="1"/>
  <c r="N594" i="1"/>
  <c r="O594" i="1"/>
  <c r="N595" i="1"/>
  <c r="O595" i="1" s="1"/>
  <c r="N596" i="1"/>
  <c r="O596" i="1"/>
  <c r="N597" i="1"/>
  <c r="O597" i="1"/>
  <c r="N598" i="1"/>
  <c r="O598" i="1"/>
  <c r="N599" i="1"/>
  <c r="O599" i="1"/>
  <c r="N600" i="1"/>
  <c r="O600" i="1"/>
  <c r="N601" i="1"/>
  <c r="O601" i="1" s="1"/>
  <c r="N602" i="1"/>
  <c r="O602" i="1"/>
  <c r="N603" i="1"/>
  <c r="O603" i="1"/>
  <c r="N604" i="1"/>
  <c r="O604" i="1"/>
  <c r="N605" i="1"/>
  <c r="O605" i="1"/>
  <c r="N606" i="1"/>
  <c r="O606" i="1"/>
  <c r="N607" i="1"/>
  <c r="O607" i="1"/>
  <c r="N608" i="1"/>
  <c r="O608" i="1"/>
  <c r="N609" i="1"/>
  <c r="O609" i="1" s="1"/>
  <c r="N610" i="1"/>
  <c r="O610" i="1"/>
  <c r="N611" i="1"/>
  <c r="O611" i="1" s="1"/>
  <c r="N612" i="1"/>
  <c r="O612" i="1"/>
  <c r="N613" i="1"/>
  <c r="O613" i="1" s="1"/>
  <c r="N614" i="1"/>
  <c r="O614" i="1"/>
  <c r="N615" i="1"/>
  <c r="O615" i="1"/>
  <c r="N616" i="1"/>
  <c r="O616" i="1"/>
  <c r="N617" i="1"/>
  <c r="O617" i="1" s="1"/>
  <c r="N618" i="1"/>
  <c r="O618" i="1"/>
  <c r="N619" i="1"/>
  <c r="O619" i="1"/>
  <c r="N620" i="1"/>
  <c r="O620" i="1"/>
  <c r="N621" i="1"/>
  <c r="O621" i="1"/>
  <c r="N622" i="1"/>
  <c r="O622" i="1"/>
  <c r="N623" i="1"/>
  <c r="O623" i="1"/>
  <c r="N624" i="1"/>
  <c r="O624" i="1"/>
  <c r="N625" i="1"/>
  <c r="O625" i="1" s="1"/>
  <c r="N626" i="1"/>
  <c r="O626" i="1"/>
  <c r="N627" i="1"/>
  <c r="O627" i="1" s="1"/>
  <c r="N628" i="1"/>
  <c r="O628" i="1"/>
  <c r="N629" i="1"/>
  <c r="O629" i="1"/>
  <c r="N630" i="1"/>
  <c r="O630" i="1"/>
  <c r="N631" i="1"/>
  <c r="O631" i="1"/>
  <c r="N632" i="1"/>
  <c r="O632" i="1"/>
  <c r="N633" i="1"/>
  <c r="O633" i="1" s="1"/>
  <c r="N634" i="1"/>
  <c r="O634" i="1"/>
  <c r="N635" i="1"/>
  <c r="O635" i="1"/>
  <c r="N636" i="1"/>
  <c r="O636" i="1"/>
  <c r="N637" i="1"/>
  <c r="O637" i="1"/>
  <c r="N638" i="1"/>
  <c r="O638" i="1"/>
  <c r="N639" i="1"/>
  <c r="O639" i="1"/>
  <c r="N640" i="1"/>
  <c r="O640" i="1"/>
  <c r="N641" i="1"/>
  <c r="O641" i="1" s="1"/>
  <c r="N642" i="1"/>
  <c r="O642" i="1"/>
  <c r="N643" i="1"/>
  <c r="O643" i="1" s="1"/>
  <c r="N644" i="1"/>
  <c r="O644" i="1"/>
  <c r="N645" i="1"/>
  <c r="O645" i="1" s="1"/>
  <c r="N646" i="1"/>
  <c r="O646" i="1"/>
  <c r="N647" i="1"/>
  <c r="O647" i="1"/>
  <c r="N648" i="1"/>
  <c r="O648" i="1"/>
  <c r="N649" i="1"/>
  <c r="O649" i="1" s="1"/>
  <c r="N650" i="1"/>
  <c r="O650" i="1"/>
  <c r="N651" i="1"/>
  <c r="O651" i="1"/>
  <c r="N652" i="1"/>
  <c r="O652" i="1"/>
  <c r="N653" i="1"/>
  <c r="O653" i="1"/>
  <c r="N654" i="1"/>
  <c r="O654" i="1"/>
  <c r="N655" i="1"/>
  <c r="O655" i="1"/>
  <c r="N656" i="1"/>
  <c r="O656" i="1"/>
  <c r="N657" i="1"/>
  <c r="O657" i="1" s="1"/>
  <c r="N658" i="1"/>
  <c r="O658" i="1"/>
  <c r="N659" i="1"/>
  <c r="O659" i="1" s="1"/>
  <c r="N660" i="1"/>
  <c r="O660" i="1"/>
  <c r="N661" i="1"/>
  <c r="O661" i="1" s="1"/>
  <c r="N662" i="1"/>
  <c r="O662" i="1"/>
  <c r="N663" i="1"/>
  <c r="O663" i="1"/>
  <c r="N664" i="1"/>
  <c r="O664" i="1"/>
  <c r="N665" i="1"/>
  <c r="O665" i="1" s="1"/>
  <c r="N666" i="1"/>
  <c r="O666" i="1"/>
  <c r="N667" i="1"/>
  <c r="O667" i="1"/>
  <c r="N668" i="1"/>
  <c r="O668" i="1"/>
  <c r="N669" i="1"/>
  <c r="O669" i="1"/>
  <c r="N670" i="1"/>
  <c r="O670" i="1"/>
  <c r="N671" i="1"/>
  <c r="O671" i="1"/>
  <c r="N672" i="1"/>
  <c r="O672" i="1"/>
  <c r="N673" i="1"/>
  <c r="O673" i="1"/>
  <c r="N674" i="1"/>
  <c r="O674" i="1"/>
  <c r="N675" i="1"/>
  <c r="O675" i="1"/>
  <c r="N676" i="1"/>
  <c r="O676" i="1"/>
  <c r="N677" i="1"/>
  <c r="O677" i="1"/>
  <c r="N678" i="1"/>
  <c r="O678" i="1"/>
  <c r="N679" i="1"/>
  <c r="O679" i="1"/>
  <c r="N680" i="1"/>
  <c r="O680" i="1"/>
  <c r="N681" i="1"/>
  <c r="O681" i="1"/>
  <c r="N682" i="1"/>
  <c r="O682" i="1"/>
  <c r="N683" i="1"/>
  <c r="O683" i="1"/>
  <c r="N684" i="1"/>
  <c r="O684" i="1"/>
  <c r="N685" i="1"/>
  <c r="O685" i="1"/>
  <c r="N686" i="1"/>
  <c r="O686" i="1"/>
  <c r="N687" i="1"/>
  <c r="O687" i="1"/>
  <c r="N688" i="1"/>
  <c r="O688" i="1"/>
  <c r="N689" i="1"/>
  <c r="O689" i="1"/>
  <c r="N690" i="1"/>
  <c r="O690" i="1"/>
  <c r="N691" i="1"/>
  <c r="O691" i="1"/>
  <c r="N692" i="1"/>
  <c r="O692" i="1"/>
  <c r="N693" i="1"/>
  <c r="O693" i="1"/>
  <c r="N694" i="1"/>
  <c r="O694" i="1"/>
  <c r="N695" i="1"/>
  <c r="O695" i="1"/>
  <c r="N696" i="1"/>
  <c r="O696" i="1"/>
  <c r="N697" i="1"/>
  <c r="O697" i="1"/>
  <c r="N698" i="1"/>
  <c r="O698" i="1"/>
  <c r="N699" i="1"/>
  <c r="O699" i="1"/>
  <c r="N700" i="1"/>
  <c r="O700" i="1"/>
  <c r="N701" i="1"/>
  <c r="O701" i="1"/>
  <c r="N702" i="1"/>
  <c r="O702" i="1"/>
  <c r="N703" i="1"/>
  <c r="O703" i="1"/>
  <c r="N704" i="1"/>
  <c r="O704" i="1"/>
  <c r="N705" i="1"/>
  <c r="O705" i="1"/>
  <c r="N706" i="1"/>
  <c r="O706" i="1"/>
  <c r="N707" i="1"/>
  <c r="O707" i="1"/>
  <c r="N708" i="1"/>
  <c r="O708" i="1"/>
  <c r="N709" i="1"/>
  <c r="O709" i="1"/>
  <c r="N710" i="1"/>
  <c r="O710" i="1"/>
  <c r="N711" i="1"/>
  <c r="O711" i="1"/>
  <c r="N712" i="1"/>
  <c r="O712" i="1"/>
  <c r="N713" i="1"/>
  <c r="O713" i="1"/>
  <c r="N714" i="1"/>
  <c r="O714" i="1"/>
  <c r="N715" i="1"/>
  <c r="O715" i="1"/>
  <c r="N716" i="1"/>
  <c r="O716" i="1"/>
  <c r="N717" i="1"/>
  <c r="O717" i="1"/>
  <c r="N718" i="1"/>
  <c r="O718" i="1"/>
  <c r="N719" i="1"/>
  <c r="O719" i="1"/>
  <c r="N720" i="1"/>
  <c r="O720" i="1"/>
  <c r="N721" i="1"/>
  <c r="O721" i="1"/>
  <c r="N722" i="1"/>
  <c r="O722" i="1"/>
  <c r="N723" i="1"/>
  <c r="O723" i="1"/>
  <c r="N724" i="1"/>
  <c r="O724" i="1"/>
  <c r="N725" i="1"/>
  <c r="O725" i="1"/>
  <c r="N726" i="1"/>
  <c r="O726" i="1"/>
  <c r="N727" i="1"/>
  <c r="O727" i="1"/>
  <c r="N728" i="1"/>
  <c r="O728" i="1"/>
  <c r="N729" i="1"/>
  <c r="O729" i="1"/>
  <c r="N730" i="1"/>
  <c r="O730" i="1"/>
  <c r="N731" i="1"/>
  <c r="O731" i="1"/>
  <c r="N732" i="1"/>
  <c r="O732" i="1"/>
  <c r="N733" i="1"/>
  <c r="O733" i="1"/>
  <c r="N734" i="1"/>
  <c r="O734" i="1"/>
  <c r="N735" i="1"/>
  <c r="O735" i="1"/>
  <c r="N736" i="1"/>
  <c r="O736" i="1"/>
  <c r="N737" i="1"/>
  <c r="O737" i="1"/>
  <c r="N738" i="1"/>
  <c r="O738" i="1"/>
  <c r="N739" i="1"/>
  <c r="O739" i="1"/>
  <c r="N740" i="1"/>
  <c r="O740" i="1"/>
  <c r="N741" i="1"/>
  <c r="O741" i="1"/>
  <c r="N742" i="1"/>
  <c r="O742" i="1"/>
  <c r="N743" i="1"/>
  <c r="O743" i="1"/>
  <c r="N744" i="1"/>
  <c r="O744" i="1"/>
  <c r="N745" i="1"/>
  <c r="O745" i="1"/>
  <c r="N746" i="1"/>
  <c r="O746" i="1"/>
  <c r="N747" i="1"/>
  <c r="O747" i="1"/>
  <c r="N748" i="1"/>
  <c r="O748" i="1"/>
  <c r="N749" i="1"/>
  <c r="O749" i="1"/>
  <c r="N750" i="1"/>
  <c r="O750" i="1"/>
  <c r="N751" i="1"/>
  <c r="O751" i="1"/>
  <c r="N752" i="1"/>
  <c r="O752" i="1"/>
  <c r="N753" i="1"/>
  <c r="O753" i="1"/>
  <c r="N754" i="1"/>
  <c r="O754" i="1"/>
  <c r="N755" i="1"/>
  <c r="O755" i="1"/>
  <c r="N756" i="1"/>
  <c r="O756" i="1"/>
  <c r="N757" i="1"/>
  <c r="O757" i="1"/>
  <c r="N758" i="1"/>
  <c r="O758" i="1"/>
  <c r="N759" i="1"/>
  <c r="O759" i="1"/>
  <c r="N760" i="1"/>
  <c r="O760" i="1"/>
  <c r="N761" i="1"/>
  <c r="O761" i="1"/>
  <c r="N762" i="1"/>
  <c r="O762" i="1"/>
  <c r="N763" i="1"/>
  <c r="O763" i="1"/>
  <c r="N764" i="1"/>
  <c r="O764" i="1"/>
  <c r="N765" i="1"/>
  <c r="O765" i="1"/>
  <c r="N766" i="1"/>
  <c r="O766" i="1"/>
  <c r="N767" i="1"/>
  <c r="O767" i="1"/>
  <c r="N768" i="1"/>
  <c r="O768" i="1"/>
  <c r="N769" i="1"/>
  <c r="O769" i="1"/>
  <c r="N770" i="1"/>
  <c r="O770" i="1"/>
  <c r="N771" i="1"/>
  <c r="O771" i="1"/>
  <c r="N772" i="1"/>
  <c r="O772" i="1"/>
  <c r="N773" i="1"/>
  <c r="O773" i="1"/>
  <c r="N774" i="1"/>
  <c r="O774" i="1"/>
  <c r="N775" i="1"/>
  <c r="O775" i="1"/>
  <c r="N776" i="1"/>
  <c r="O776" i="1"/>
  <c r="N777" i="1"/>
  <c r="O777" i="1"/>
  <c r="N778" i="1"/>
  <c r="O778" i="1"/>
  <c r="N779" i="1"/>
  <c r="O779" i="1"/>
  <c r="N780" i="1"/>
  <c r="O780" i="1"/>
  <c r="N781" i="1"/>
  <c r="O781" i="1"/>
  <c r="N782" i="1"/>
  <c r="O782" i="1"/>
  <c r="N783" i="1"/>
  <c r="O783" i="1"/>
  <c r="N784" i="1"/>
  <c r="O784" i="1"/>
  <c r="N785" i="1"/>
  <c r="O785" i="1"/>
  <c r="N786" i="1"/>
  <c r="O786" i="1"/>
  <c r="N787" i="1"/>
  <c r="O787" i="1"/>
  <c r="N788" i="1"/>
  <c r="O788" i="1"/>
  <c r="N789" i="1"/>
  <c r="O789" i="1"/>
  <c r="N790" i="1"/>
  <c r="O790" i="1"/>
  <c r="N791" i="1"/>
  <c r="O791" i="1"/>
  <c r="N792" i="1"/>
  <c r="O792" i="1"/>
  <c r="N793" i="1"/>
  <c r="O793" i="1"/>
  <c r="N794" i="1"/>
  <c r="O794" i="1"/>
  <c r="N795" i="1"/>
  <c r="O795" i="1"/>
  <c r="N796" i="1"/>
  <c r="O796" i="1"/>
  <c r="N797" i="1"/>
  <c r="O797" i="1"/>
  <c r="N798" i="1"/>
  <c r="O798" i="1"/>
  <c r="N799" i="1"/>
  <c r="O799" i="1"/>
  <c r="N800" i="1"/>
  <c r="O800" i="1"/>
  <c r="N801" i="1"/>
  <c r="O801" i="1"/>
  <c r="N802" i="1"/>
  <c r="O802" i="1"/>
  <c r="N803" i="1"/>
  <c r="O803" i="1"/>
  <c r="N804" i="1"/>
  <c r="O804" i="1"/>
  <c r="N805" i="1"/>
  <c r="O805" i="1"/>
  <c r="N806" i="1"/>
  <c r="O806" i="1"/>
  <c r="N807" i="1"/>
  <c r="O807" i="1"/>
  <c r="N808" i="1"/>
  <c r="O808" i="1"/>
  <c r="N809" i="1"/>
  <c r="O809" i="1"/>
  <c r="N810" i="1"/>
  <c r="O810" i="1"/>
  <c r="N811" i="1"/>
  <c r="O811" i="1"/>
  <c r="N812" i="1"/>
  <c r="O812" i="1"/>
  <c r="N813" i="1"/>
  <c r="O813" i="1"/>
  <c r="N814" i="1"/>
  <c r="O814" i="1"/>
  <c r="N815" i="1"/>
  <c r="O815" i="1"/>
  <c r="N816" i="1"/>
  <c r="O816" i="1"/>
  <c r="N817" i="1"/>
  <c r="O817" i="1"/>
  <c r="N818" i="1"/>
  <c r="O818" i="1"/>
  <c r="N819" i="1"/>
  <c r="O819" i="1"/>
  <c r="N820" i="1"/>
  <c r="O820" i="1"/>
  <c r="N821" i="1"/>
  <c r="O821" i="1"/>
  <c r="N822" i="1"/>
  <c r="O822" i="1"/>
  <c r="N823" i="1"/>
  <c r="O823" i="1"/>
  <c r="N824" i="1"/>
  <c r="O824" i="1"/>
  <c r="N825" i="1"/>
  <c r="O825" i="1"/>
  <c r="N826" i="1"/>
  <c r="O826" i="1"/>
  <c r="N827" i="1"/>
  <c r="O827" i="1"/>
  <c r="N828" i="1"/>
  <c r="O828" i="1"/>
  <c r="N829" i="1"/>
  <c r="O829" i="1"/>
  <c r="N830" i="1"/>
  <c r="O830" i="1"/>
  <c r="N831" i="1"/>
  <c r="O831" i="1"/>
  <c r="N832" i="1"/>
  <c r="O832" i="1"/>
  <c r="N833" i="1"/>
  <c r="O833" i="1"/>
  <c r="N834" i="1"/>
  <c r="O834" i="1"/>
  <c r="N835" i="1"/>
  <c r="O835" i="1"/>
  <c r="N836" i="1"/>
  <c r="O836" i="1"/>
  <c r="N837" i="1"/>
  <c r="O837" i="1"/>
  <c r="N838" i="1"/>
  <c r="O838" i="1"/>
  <c r="N839" i="1"/>
  <c r="O839" i="1"/>
  <c r="N840" i="1"/>
  <c r="O840" i="1"/>
  <c r="N841" i="1"/>
  <c r="O841" i="1"/>
  <c r="N842" i="1"/>
  <c r="O842" i="1"/>
  <c r="N843" i="1"/>
  <c r="O843" i="1"/>
  <c r="N844" i="1"/>
  <c r="O844" i="1"/>
  <c r="N845" i="1"/>
  <c r="O845" i="1"/>
  <c r="N846" i="1"/>
  <c r="O846" i="1"/>
  <c r="N847" i="1"/>
  <c r="O847" i="1"/>
  <c r="N848" i="1"/>
  <c r="O848" i="1"/>
  <c r="N849" i="1"/>
  <c r="O849" i="1"/>
  <c r="N850" i="1"/>
  <c r="O850" i="1"/>
  <c r="N851" i="1"/>
  <c r="O851" i="1"/>
  <c r="N852" i="1"/>
  <c r="O852" i="1"/>
  <c r="N853" i="1"/>
  <c r="O853" i="1"/>
  <c r="N854" i="1"/>
  <c r="O854" i="1"/>
  <c r="N855" i="1"/>
  <c r="O855" i="1"/>
  <c r="N856" i="1"/>
  <c r="O856" i="1"/>
  <c r="N857" i="1"/>
  <c r="O857" i="1"/>
  <c r="N858" i="1"/>
  <c r="O858" i="1"/>
  <c r="N859" i="1"/>
  <c r="O859" i="1"/>
  <c r="N860" i="1"/>
  <c r="O860" i="1"/>
  <c r="N861" i="1"/>
  <c r="O861" i="1"/>
  <c r="N862" i="1"/>
  <c r="O862" i="1"/>
  <c r="N863" i="1"/>
  <c r="O863" i="1"/>
  <c r="N864" i="1"/>
  <c r="O864" i="1"/>
  <c r="N865" i="1"/>
  <c r="O865" i="1"/>
  <c r="N866" i="1"/>
  <c r="O866" i="1"/>
  <c r="N867" i="1"/>
  <c r="O867" i="1"/>
  <c r="N868" i="1"/>
  <c r="O868" i="1"/>
  <c r="N869" i="1"/>
  <c r="O869" i="1"/>
  <c r="N870" i="1"/>
  <c r="O870" i="1"/>
  <c r="N871" i="1"/>
  <c r="O871" i="1"/>
  <c r="N872" i="1"/>
  <c r="O872" i="1"/>
  <c r="N873" i="1"/>
  <c r="O873" i="1"/>
  <c r="N874" i="1"/>
  <c r="O874" i="1"/>
  <c r="N875" i="1"/>
  <c r="O875" i="1"/>
  <c r="N876" i="1"/>
  <c r="O876" i="1"/>
  <c r="N877" i="1"/>
  <c r="O877" i="1"/>
  <c r="N878" i="1"/>
  <c r="O878" i="1"/>
  <c r="N879" i="1"/>
  <c r="O879" i="1"/>
  <c r="N880" i="1"/>
  <c r="O880" i="1"/>
  <c r="N881" i="1"/>
  <c r="O881" i="1"/>
  <c r="N882" i="1"/>
  <c r="O882" i="1"/>
  <c r="N883" i="1"/>
  <c r="O883" i="1"/>
  <c r="N884" i="1"/>
  <c r="O884" i="1"/>
  <c r="N885" i="1"/>
  <c r="O885" i="1"/>
  <c r="N886" i="1"/>
  <c r="O886" i="1"/>
  <c r="N887" i="1"/>
  <c r="O887" i="1"/>
  <c r="N888" i="1"/>
  <c r="O888" i="1"/>
  <c r="N889" i="1"/>
  <c r="O889" i="1"/>
  <c r="N890" i="1"/>
  <c r="O890" i="1"/>
  <c r="N891" i="1"/>
  <c r="O891" i="1"/>
  <c r="N892" i="1"/>
  <c r="O892" i="1"/>
  <c r="N893" i="1"/>
  <c r="O893" i="1"/>
  <c r="N894" i="1"/>
  <c r="O894" i="1"/>
  <c r="N895" i="1"/>
  <c r="O895" i="1"/>
  <c r="N896" i="1"/>
  <c r="O896" i="1"/>
  <c r="N897" i="1"/>
  <c r="O897" i="1"/>
  <c r="N898" i="1"/>
  <c r="O898" i="1"/>
  <c r="N899" i="1"/>
  <c r="O899" i="1"/>
  <c r="N900" i="1"/>
  <c r="O900" i="1"/>
  <c r="N901" i="1"/>
  <c r="O901" i="1"/>
  <c r="N902" i="1"/>
  <c r="O902" i="1"/>
  <c r="N903" i="1"/>
  <c r="O903" i="1"/>
  <c r="N904" i="1"/>
  <c r="O904" i="1"/>
  <c r="N905" i="1"/>
  <c r="O905" i="1"/>
  <c r="N906" i="1"/>
  <c r="O906" i="1"/>
  <c r="N907" i="1"/>
  <c r="O907" i="1"/>
  <c r="N908" i="1"/>
  <c r="O908" i="1"/>
  <c r="N909" i="1"/>
  <c r="O909" i="1"/>
  <c r="N910" i="1"/>
  <c r="O910" i="1"/>
  <c r="N911" i="1"/>
  <c r="O911" i="1"/>
  <c r="N912" i="1"/>
  <c r="O912" i="1"/>
  <c r="N913" i="1"/>
  <c r="O913" i="1"/>
  <c r="N914" i="1"/>
  <c r="O914" i="1"/>
  <c r="N915" i="1"/>
  <c r="O915" i="1"/>
  <c r="N916" i="1"/>
  <c r="O916" i="1"/>
  <c r="N917" i="1"/>
  <c r="O917" i="1"/>
  <c r="N918" i="1"/>
  <c r="O918" i="1"/>
  <c r="N919" i="1"/>
  <c r="O919" i="1"/>
  <c r="N920" i="1"/>
  <c r="O920" i="1"/>
  <c r="N921" i="1"/>
  <c r="O921" i="1"/>
  <c r="N922" i="1"/>
  <c r="O922" i="1"/>
  <c r="N923" i="1"/>
  <c r="O923" i="1"/>
  <c r="N924" i="1"/>
  <c r="O924" i="1"/>
  <c r="N925" i="1"/>
  <c r="O925" i="1"/>
  <c r="N926" i="1"/>
  <c r="O926" i="1"/>
  <c r="N927" i="1"/>
  <c r="O927" i="1"/>
  <c r="N928" i="1"/>
  <c r="O928" i="1"/>
  <c r="N929" i="1"/>
  <c r="O929" i="1"/>
  <c r="N930" i="1"/>
  <c r="O930" i="1"/>
  <c r="N931" i="1"/>
  <c r="O931" i="1"/>
  <c r="N932" i="1"/>
  <c r="O932" i="1"/>
  <c r="N933" i="1"/>
  <c r="O933" i="1"/>
  <c r="N934" i="1"/>
  <c r="O934" i="1"/>
  <c r="N935" i="1"/>
  <c r="O935" i="1"/>
  <c r="N936" i="1"/>
  <c r="O936" i="1"/>
  <c r="N937" i="1"/>
  <c r="O937" i="1"/>
  <c r="N938" i="1"/>
  <c r="O938" i="1"/>
  <c r="N939" i="1"/>
  <c r="O939" i="1"/>
  <c r="N940" i="1"/>
  <c r="O940" i="1"/>
  <c r="N941" i="1"/>
  <c r="O941" i="1"/>
  <c r="N942" i="1"/>
  <c r="O942" i="1"/>
  <c r="N943" i="1"/>
  <c r="O943" i="1"/>
  <c r="N944" i="1"/>
  <c r="O944" i="1"/>
  <c r="N945" i="1"/>
  <c r="O945" i="1"/>
  <c r="N946" i="1"/>
  <c r="O946" i="1"/>
  <c r="N947" i="1"/>
  <c r="O947" i="1"/>
  <c r="N948" i="1"/>
  <c r="O948" i="1"/>
  <c r="N949" i="1"/>
  <c r="O949" i="1"/>
  <c r="N950" i="1"/>
  <c r="O950" i="1"/>
  <c r="N951" i="1"/>
  <c r="O951" i="1"/>
  <c r="N952" i="1"/>
  <c r="O952" i="1"/>
  <c r="N953" i="1"/>
  <c r="O953" i="1"/>
  <c r="N954" i="1"/>
  <c r="O954" i="1"/>
  <c r="N955" i="1"/>
  <c r="O955" i="1"/>
  <c r="N956" i="1"/>
  <c r="O956" i="1"/>
  <c r="N957" i="1"/>
  <c r="O957" i="1"/>
  <c r="N958" i="1"/>
  <c r="O958" i="1"/>
  <c r="N959" i="1"/>
  <c r="O959" i="1"/>
  <c r="N960" i="1"/>
  <c r="O960" i="1"/>
  <c r="N961" i="1"/>
  <c r="O961" i="1"/>
  <c r="N962" i="1"/>
  <c r="O962" i="1"/>
  <c r="N963" i="1"/>
  <c r="O963" i="1"/>
  <c r="N964" i="1"/>
  <c r="O964" i="1"/>
  <c r="N965" i="1"/>
  <c r="O965" i="1"/>
  <c r="N966" i="1"/>
  <c r="O966" i="1"/>
  <c r="N967" i="1"/>
  <c r="O967" i="1"/>
  <c r="N968" i="1"/>
  <c r="O968" i="1"/>
  <c r="N969" i="1"/>
  <c r="O969" i="1"/>
  <c r="N970" i="1"/>
  <c r="O970" i="1"/>
  <c r="N971" i="1"/>
  <c r="O971" i="1"/>
  <c r="N972" i="1"/>
  <c r="O972" i="1"/>
  <c r="N973" i="1"/>
  <c r="O973" i="1"/>
  <c r="N974" i="1"/>
  <c r="O974" i="1"/>
  <c r="N975" i="1"/>
  <c r="O975" i="1"/>
  <c r="N976" i="1"/>
  <c r="O976" i="1"/>
  <c r="N977" i="1"/>
  <c r="O977" i="1"/>
  <c r="N978" i="1"/>
  <c r="O978" i="1"/>
  <c r="N979" i="1"/>
  <c r="O979" i="1"/>
  <c r="N980" i="1"/>
  <c r="O980" i="1"/>
  <c r="N981" i="1"/>
  <c r="O981" i="1"/>
  <c r="N982" i="1"/>
  <c r="O982" i="1"/>
  <c r="N983" i="1"/>
  <c r="O983" i="1"/>
  <c r="N984" i="1"/>
  <c r="O984" i="1"/>
  <c r="N985" i="1"/>
  <c r="O985" i="1"/>
  <c r="N986" i="1"/>
  <c r="O986" i="1"/>
  <c r="N987" i="1"/>
  <c r="O987" i="1"/>
  <c r="N988" i="1"/>
  <c r="O988" i="1"/>
  <c r="N989" i="1"/>
  <c r="O989" i="1"/>
  <c r="N990" i="1"/>
  <c r="O990" i="1"/>
  <c r="N991" i="1"/>
  <c r="O991" i="1"/>
  <c r="N992" i="1"/>
  <c r="O992" i="1"/>
  <c r="N993" i="1"/>
  <c r="O993" i="1"/>
  <c r="N994" i="1"/>
  <c r="O994" i="1"/>
  <c r="N995" i="1"/>
  <c r="O995" i="1"/>
  <c r="N996" i="1"/>
  <c r="O996" i="1"/>
  <c r="N997" i="1"/>
  <c r="O997" i="1"/>
  <c r="N998" i="1"/>
  <c r="O998" i="1"/>
  <c r="N999" i="1"/>
  <c r="O999" i="1"/>
  <c r="N1000" i="1"/>
  <c r="O1000" i="1"/>
  <c r="N1001" i="1"/>
  <c r="O1001" i="1"/>
  <c r="N1002" i="1"/>
  <c r="O1002" i="1"/>
  <c r="N1003" i="1"/>
  <c r="O1003" i="1"/>
  <c r="N1004" i="1"/>
  <c r="O1004" i="1"/>
  <c r="N1005" i="1"/>
  <c r="O1005" i="1"/>
  <c r="N1006" i="1"/>
  <c r="O1006" i="1"/>
  <c r="N1007" i="1"/>
  <c r="O1007" i="1"/>
  <c r="N1008" i="1"/>
  <c r="O1008" i="1"/>
  <c r="N1009" i="1"/>
  <c r="O1009" i="1"/>
  <c r="N1010" i="1"/>
  <c r="O1010" i="1"/>
  <c r="N1011" i="1"/>
  <c r="O1011" i="1"/>
  <c r="N1012" i="1"/>
  <c r="O1012" i="1"/>
  <c r="N1013" i="1"/>
  <c r="O1013" i="1"/>
  <c r="N1014" i="1"/>
  <c r="O1014" i="1"/>
  <c r="N1015" i="1"/>
  <c r="O1015" i="1"/>
  <c r="N1016" i="1"/>
  <c r="O1016" i="1"/>
  <c r="N1017" i="1"/>
  <c r="O1017" i="1"/>
  <c r="N1018" i="1"/>
  <c r="O1018" i="1"/>
  <c r="N1019" i="1"/>
  <c r="O1019" i="1"/>
  <c r="N1020" i="1"/>
  <c r="O1020" i="1"/>
  <c r="N1021" i="1"/>
  <c r="O1021" i="1"/>
  <c r="N1022" i="1"/>
  <c r="O1022" i="1"/>
  <c r="N1023" i="1"/>
  <c r="O1023" i="1"/>
  <c r="N1024" i="1"/>
  <c r="O1024" i="1"/>
  <c r="N1025" i="1"/>
  <c r="O1025" i="1"/>
  <c r="N1026" i="1"/>
  <c r="O1026" i="1"/>
  <c r="N1027" i="1"/>
  <c r="O1027" i="1"/>
  <c r="N1028" i="1"/>
  <c r="O1028" i="1"/>
  <c r="N1029" i="1"/>
  <c r="O1029" i="1"/>
  <c r="N1030" i="1"/>
  <c r="O1030" i="1"/>
  <c r="N1031" i="1"/>
  <c r="O1031" i="1"/>
  <c r="N1032" i="1"/>
  <c r="O1032" i="1"/>
  <c r="N1033" i="1"/>
  <c r="O1033" i="1"/>
  <c r="N1034" i="1"/>
  <c r="O1034" i="1"/>
  <c r="N1035" i="1"/>
  <c r="O1035" i="1"/>
  <c r="N1036" i="1"/>
  <c r="O1036" i="1"/>
  <c r="N1037" i="1"/>
  <c r="O1037" i="1"/>
  <c r="N1038" i="1"/>
  <c r="O1038" i="1"/>
  <c r="N1039" i="1"/>
  <c r="O1039" i="1"/>
  <c r="N1040" i="1"/>
  <c r="O1040" i="1"/>
  <c r="N1041" i="1"/>
  <c r="O1041" i="1"/>
  <c r="N1042" i="1"/>
  <c r="O1042" i="1"/>
  <c r="N1043" i="1"/>
  <c r="O1043" i="1"/>
  <c r="N1044" i="1"/>
  <c r="O1044" i="1"/>
  <c r="N1045" i="1"/>
  <c r="O1045" i="1"/>
  <c r="N1046" i="1"/>
  <c r="O1046" i="1"/>
  <c r="N1047" i="1"/>
  <c r="O1047" i="1"/>
  <c r="N1048" i="1"/>
  <c r="O1048" i="1"/>
  <c r="N1049" i="1"/>
  <c r="O1049" i="1"/>
  <c r="N1050" i="1"/>
  <c r="O1050" i="1"/>
  <c r="N1051" i="1"/>
  <c r="O1051" i="1"/>
  <c r="N1052" i="1"/>
  <c r="O1052" i="1"/>
  <c r="N1053" i="1"/>
  <c r="O1053" i="1"/>
  <c r="N1054" i="1"/>
  <c r="O1054" i="1"/>
  <c r="N1055" i="1"/>
  <c r="O1055" i="1"/>
  <c r="N1056" i="1"/>
  <c r="O1056" i="1"/>
  <c r="N1057" i="1"/>
  <c r="O1057" i="1"/>
  <c r="N1058" i="1"/>
  <c r="O1058" i="1"/>
  <c r="N1059" i="1"/>
  <c r="O1059" i="1"/>
  <c r="N1060" i="1"/>
  <c r="O1060" i="1"/>
  <c r="N1061" i="1"/>
  <c r="O1061" i="1"/>
  <c r="N1062" i="1"/>
  <c r="O1062" i="1"/>
  <c r="N1063" i="1"/>
  <c r="O1063" i="1"/>
  <c r="N1064" i="1"/>
  <c r="O1064" i="1"/>
  <c r="N1065" i="1"/>
  <c r="O1065" i="1"/>
  <c r="N1066" i="1"/>
  <c r="O1066" i="1"/>
  <c r="N1067" i="1"/>
  <c r="O1067" i="1"/>
  <c r="N1068" i="1"/>
  <c r="O1068" i="1"/>
  <c r="N1069" i="1"/>
  <c r="O1069" i="1"/>
  <c r="N1070" i="1"/>
  <c r="O1070" i="1"/>
  <c r="N1071" i="1"/>
  <c r="O1071" i="1"/>
  <c r="N1072" i="1"/>
  <c r="O1072" i="1"/>
  <c r="N1073" i="1"/>
  <c r="O1073" i="1"/>
  <c r="N1074" i="1"/>
  <c r="O1074" i="1"/>
  <c r="N1075" i="1"/>
  <c r="O1075" i="1"/>
  <c r="N1076" i="1"/>
  <c r="O1076" i="1"/>
  <c r="N1077" i="1"/>
  <c r="O1077" i="1"/>
  <c r="N1078" i="1"/>
  <c r="O1078" i="1"/>
  <c r="N1079" i="1"/>
  <c r="O1079" i="1"/>
  <c r="N1080" i="1"/>
  <c r="O1080" i="1"/>
  <c r="N1081" i="1"/>
  <c r="O1081" i="1"/>
  <c r="N1082" i="1"/>
  <c r="O1082" i="1"/>
  <c r="N1083" i="1"/>
  <c r="O1083" i="1"/>
  <c r="N1084" i="1"/>
  <c r="O1084" i="1"/>
  <c r="N1085" i="1"/>
  <c r="O1085" i="1"/>
  <c r="N1086" i="1"/>
  <c r="O1086" i="1"/>
  <c r="N1087" i="1"/>
  <c r="O1087" i="1"/>
  <c r="N1088" i="1"/>
  <c r="O1088" i="1"/>
  <c r="N1089" i="1"/>
  <c r="O1089" i="1"/>
  <c r="N1090" i="1"/>
  <c r="O1090" i="1"/>
  <c r="N1091" i="1"/>
  <c r="O1091" i="1"/>
  <c r="N1092" i="1"/>
  <c r="O1092" i="1"/>
  <c r="N1093" i="1"/>
  <c r="O1093" i="1"/>
  <c r="N1094" i="1"/>
  <c r="O1094" i="1"/>
  <c r="N1095" i="1"/>
  <c r="O1095" i="1"/>
  <c r="N1096" i="1"/>
  <c r="O1096" i="1"/>
  <c r="N1097" i="1"/>
  <c r="O1097" i="1"/>
  <c r="N1098" i="1"/>
  <c r="O1098" i="1"/>
  <c r="N1099" i="1"/>
  <c r="O1099" i="1"/>
  <c r="N1100" i="1"/>
  <c r="O1100" i="1"/>
  <c r="N1101" i="1"/>
  <c r="O1101" i="1"/>
  <c r="N1102" i="1"/>
  <c r="O1102" i="1"/>
  <c r="N1103" i="1"/>
  <c r="O1103" i="1"/>
  <c r="N1104" i="1"/>
  <c r="O1104" i="1"/>
  <c r="N1105" i="1"/>
  <c r="O1105" i="1"/>
  <c r="N1106" i="1"/>
  <c r="O1106" i="1"/>
  <c r="N1107" i="1"/>
  <c r="O1107" i="1"/>
  <c r="N1108" i="1"/>
  <c r="O1108" i="1"/>
  <c r="N1109" i="1"/>
  <c r="O1109" i="1"/>
  <c r="N1110" i="1"/>
  <c r="O1110" i="1"/>
  <c r="N1111" i="1"/>
  <c r="O1111" i="1"/>
  <c r="N1112" i="1"/>
  <c r="O1112" i="1"/>
  <c r="N1113" i="1"/>
  <c r="O1113" i="1"/>
  <c r="N1114" i="1"/>
  <c r="O1114" i="1"/>
  <c r="N1115" i="1"/>
  <c r="O1115" i="1"/>
  <c r="N1116" i="1"/>
  <c r="O1116" i="1"/>
  <c r="N1117" i="1"/>
  <c r="O1117" i="1"/>
  <c r="N1118" i="1"/>
  <c r="O1118" i="1"/>
  <c r="N1119" i="1"/>
  <c r="O1119" i="1"/>
  <c r="N1120" i="1"/>
  <c r="O1120" i="1"/>
  <c r="N1121" i="1"/>
  <c r="O1121" i="1"/>
  <c r="N1122" i="1"/>
  <c r="O1122" i="1"/>
  <c r="N1123" i="1"/>
  <c r="O1123" i="1"/>
  <c r="N1124" i="1"/>
  <c r="O1124" i="1"/>
  <c r="N1125" i="1"/>
  <c r="O1125" i="1"/>
  <c r="N1126" i="1"/>
  <c r="O1126" i="1"/>
  <c r="N1127" i="1"/>
  <c r="O1127" i="1"/>
  <c r="N1128" i="1"/>
  <c r="O1128" i="1"/>
  <c r="N1129" i="1"/>
  <c r="O1129" i="1"/>
  <c r="N1130" i="1"/>
  <c r="O1130" i="1"/>
  <c r="N1131" i="1"/>
  <c r="O1131" i="1"/>
  <c r="N1132" i="1"/>
  <c r="O1132" i="1"/>
  <c r="N1133" i="1"/>
  <c r="O1133" i="1"/>
  <c r="N1134" i="1"/>
  <c r="O1134" i="1"/>
  <c r="N1135" i="1"/>
  <c r="O1135" i="1"/>
  <c r="N1136" i="1"/>
  <c r="O1136" i="1"/>
  <c r="N1137" i="1"/>
  <c r="O1137" i="1"/>
  <c r="N1138" i="1"/>
  <c r="O1138" i="1"/>
  <c r="N1139" i="1"/>
  <c r="O1139" i="1"/>
  <c r="N1140" i="1"/>
  <c r="O1140" i="1"/>
  <c r="N1141" i="1"/>
  <c r="O1141" i="1"/>
  <c r="N1142" i="1"/>
  <c r="O1142" i="1"/>
  <c r="N1143" i="1"/>
  <c r="O1143" i="1"/>
  <c r="N1144" i="1"/>
  <c r="O1144" i="1"/>
  <c r="N1145" i="1"/>
  <c r="O1145" i="1"/>
  <c r="N1146" i="1"/>
  <c r="O1146" i="1"/>
  <c r="N1147" i="1"/>
  <c r="O1147" i="1"/>
  <c r="N1148" i="1"/>
  <c r="O1148" i="1"/>
  <c r="N1149" i="1"/>
  <c r="O1149" i="1"/>
  <c r="N1150" i="1"/>
  <c r="O1150" i="1"/>
  <c r="N1151" i="1"/>
  <c r="O1151" i="1"/>
  <c r="N1152" i="1"/>
  <c r="O1152" i="1"/>
  <c r="N1153" i="1"/>
  <c r="O1153" i="1"/>
  <c r="N1154" i="1"/>
  <c r="O1154" i="1"/>
  <c r="N1155" i="1"/>
  <c r="O1155" i="1"/>
  <c r="N1156" i="1"/>
  <c r="O1156" i="1"/>
  <c r="N1157" i="1"/>
  <c r="O1157" i="1"/>
  <c r="N1158" i="1"/>
  <c r="O1158" i="1"/>
  <c r="N1159" i="1"/>
  <c r="O1159" i="1"/>
  <c r="N1160" i="1"/>
  <c r="O1160" i="1"/>
  <c r="N1161" i="1"/>
  <c r="O1161" i="1"/>
  <c r="N1162" i="1"/>
  <c r="O1162" i="1"/>
  <c r="N1163" i="1"/>
  <c r="O1163" i="1"/>
  <c r="N1164" i="1"/>
  <c r="O1164" i="1"/>
  <c r="N1165" i="1"/>
  <c r="O1165" i="1"/>
  <c r="N1166" i="1"/>
  <c r="O1166" i="1"/>
  <c r="N1167" i="1"/>
  <c r="O1167" i="1"/>
  <c r="N1168" i="1"/>
  <c r="O1168" i="1"/>
  <c r="N1169" i="1"/>
  <c r="O1169" i="1"/>
  <c r="N1170" i="1"/>
  <c r="O1170" i="1"/>
  <c r="N1171" i="1"/>
  <c r="O1171" i="1"/>
  <c r="N1172" i="1"/>
  <c r="O1172" i="1"/>
  <c r="N1173" i="1"/>
  <c r="O1173" i="1"/>
  <c r="N1174" i="1"/>
  <c r="O1174" i="1"/>
  <c r="N1175" i="1"/>
  <c r="O1175" i="1"/>
  <c r="N1176" i="1"/>
  <c r="O1176" i="1"/>
  <c r="N1177" i="1"/>
  <c r="O1177" i="1"/>
  <c r="N1178" i="1"/>
  <c r="O1178" i="1"/>
  <c r="N1179" i="1"/>
  <c r="O1179" i="1"/>
  <c r="N1180" i="1"/>
  <c r="O1180" i="1"/>
  <c r="N1181" i="1"/>
  <c r="O1181" i="1"/>
  <c r="N1182" i="1"/>
  <c r="O1182" i="1"/>
  <c r="N1183" i="1"/>
  <c r="O1183" i="1"/>
  <c r="N1184" i="1"/>
  <c r="O1184" i="1"/>
  <c r="N1185" i="1"/>
  <c r="O1185" i="1"/>
  <c r="N1186" i="1"/>
  <c r="O1186" i="1"/>
  <c r="N1187" i="1"/>
  <c r="O1187" i="1"/>
  <c r="N1188" i="1"/>
  <c r="O1188" i="1"/>
  <c r="N1189" i="1"/>
  <c r="O1189" i="1"/>
  <c r="N1190" i="1"/>
  <c r="O1190" i="1"/>
  <c r="N1191" i="1"/>
  <c r="O1191" i="1"/>
  <c r="N1192" i="1"/>
  <c r="O1192" i="1"/>
  <c r="N1193" i="1"/>
  <c r="O1193" i="1"/>
  <c r="N1194" i="1"/>
  <c r="O1194" i="1"/>
  <c r="N1195" i="1"/>
  <c r="O1195" i="1"/>
  <c r="N1196" i="1"/>
  <c r="O1196" i="1"/>
  <c r="N1197" i="1"/>
  <c r="O1197" i="1"/>
  <c r="N1198" i="1"/>
  <c r="O1198" i="1"/>
  <c r="N1199" i="1"/>
  <c r="O1199" i="1"/>
  <c r="N1200" i="1"/>
  <c r="O1200" i="1"/>
  <c r="N1201" i="1"/>
  <c r="O1201" i="1"/>
  <c r="N1202" i="1"/>
  <c r="O1202" i="1"/>
  <c r="N1203" i="1"/>
  <c r="O1203" i="1"/>
  <c r="N1204" i="1"/>
  <c r="O1204" i="1"/>
  <c r="N1205" i="1"/>
  <c r="O1205" i="1"/>
  <c r="N1206" i="1"/>
  <c r="O1206" i="1"/>
  <c r="N1207" i="1"/>
  <c r="O1207" i="1"/>
  <c r="N1208" i="1"/>
  <c r="O1208" i="1"/>
  <c r="N1209" i="1"/>
  <c r="O1209" i="1"/>
  <c r="N1210" i="1"/>
  <c r="O1210" i="1"/>
  <c r="N1211" i="1"/>
  <c r="O1211" i="1"/>
  <c r="N1212" i="1"/>
  <c r="O1212" i="1"/>
  <c r="N1213" i="1"/>
  <c r="O1213" i="1"/>
  <c r="N1214" i="1"/>
  <c r="O1214" i="1"/>
  <c r="N1215" i="1"/>
  <c r="O1215" i="1"/>
  <c r="N1216" i="1"/>
  <c r="O1216" i="1"/>
  <c r="N1217" i="1"/>
  <c r="O1217" i="1"/>
  <c r="N1218" i="1"/>
  <c r="O1218" i="1"/>
  <c r="N1219" i="1"/>
  <c r="O1219" i="1"/>
  <c r="N1220" i="1"/>
  <c r="O1220" i="1"/>
  <c r="N1221" i="1"/>
  <c r="O1221" i="1"/>
  <c r="N1222" i="1"/>
  <c r="O1222" i="1"/>
  <c r="N1223" i="1"/>
  <c r="O1223" i="1"/>
  <c r="N1224" i="1"/>
  <c r="O1224" i="1"/>
  <c r="N1225" i="1"/>
  <c r="O1225" i="1"/>
  <c r="N1226" i="1"/>
  <c r="O1226" i="1"/>
  <c r="N1227" i="1"/>
  <c r="O1227" i="1"/>
  <c r="N1228" i="1"/>
  <c r="O1228" i="1"/>
  <c r="N1229" i="1"/>
  <c r="O1229" i="1"/>
  <c r="N1230" i="1"/>
  <c r="O1230" i="1"/>
  <c r="N1231" i="1"/>
  <c r="O1231" i="1"/>
  <c r="N1232" i="1"/>
  <c r="O1232" i="1"/>
  <c r="N1233" i="1"/>
  <c r="O1233" i="1"/>
  <c r="N1234" i="1"/>
  <c r="O1234" i="1"/>
  <c r="N1235" i="1"/>
  <c r="O1235" i="1"/>
  <c r="N1236" i="1"/>
  <c r="O1236" i="1"/>
  <c r="N1237" i="1"/>
  <c r="O1237" i="1"/>
  <c r="N1238" i="1"/>
  <c r="O1238" i="1"/>
  <c r="N1239" i="1"/>
  <c r="O1239" i="1"/>
  <c r="N1240" i="1"/>
  <c r="O1240" i="1"/>
  <c r="N1241" i="1"/>
  <c r="O1241" i="1"/>
  <c r="N1242" i="1"/>
  <c r="O1242" i="1"/>
  <c r="N1243" i="1"/>
  <c r="O1243" i="1"/>
  <c r="N1244" i="1"/>
  <c r="O1244" i="1"/>
  <c r="N1245" i="1"/>
  <c r="O1245" i="1"/>
  <c r="N1246" i="1"/>
  <c r="O1246" i="1"/>
  <c r="N1247" i="1"/>
  <c r="O1247" i="1"/>
  <c r="N1248" i="1"/>
  <c r="O1248" i="1"/>
  <c r="N1249" i="1"/>
  <c r="O1249" i="1"/>
  <c r="N1250" i="1"/>
  <c r="O1250" i="1"/>
  <c r="N1251" i="1"/>
  <c r="O1251" i="1"/>
  <c r="N1252" i="1"/>
  <c r="O1252" i="1"/>
  <c r="N1253" i="1"/>
  <c r="O1253" i="1"/>
  <c r="N1254" i="1"/>
  <c r="O1254" i="1"/>
  <c r="N1255" i="1"/>
  <c r="O1255" i="1"/>
  <c r="N1256" i="1"/>
  <c r="O1256" i="1"/>
  <c r="N1257" i="1"/>
  <c r="O1257" i="1"/>
  <c r="N1258" i="1"/>
  <c r="O1258" i="1"/>
  <c r="N1259" i="1"/>
  <c r="O1259" i="1"/>
  <c r="N1260" i="1"/>
  <c r="O1260" i="1"/>
  <c r="N1261" i="1"/>
  <c r="O1261" i="1"/>
  <c r="N1262" i="1"/>
  <c r="O1262" i="1"/>
  <c r="N1263" i="1"/>
  <c r="O1263" i="1"/>
  <c r="N1264" i="1"/>
  <c r="O1264" i="1"/>
  <c r="N1265" i="1"/>
  <c r="O1265" i="1"/>
  <c r="N1266" i="1"/>
  <c r="O1266" i="1"/>
  <c r="N1267" i="1"/>
  <c r="O1267" i="1"/>
  <c r="N1268" i="1"/>
  <c r="O1268" i="1"/>
  <c r="N1269" i="1"/>
  <c r="O1269" i="1"/>
  <c r="N1270" i="1"/>
  <c r="O1270" i="1"/>
  <c r="N1271" i="1"/>
  <c r="O1271" i="1"/>
  <c r="N1272" i="1"/>
  <c r="O1272" i="1"/>
  <c r="N1273" i="1"/>
  <c r="O1273" i="1"/>
  <c r="N1274" i="1"/>
  <c r="O1274" i="1"/>
  <c r="N1275" i="1"/>
  <c r="O1275" i="1"/>
  <c r="N1276" i="1"/>
  <c r="O1276" i="1"/>
  <c r="N1277" i="1"/>
  <c r="O1277" i="1"/>
  <c r="N1278" i="1"/>
  <c r="O1278" i="1"/>
  <c r="N1279" i="1"/>
  <c r="O1279" i="1"/>
  <c r="N1280" i="1"/>
  <c r="O1280" i="1"/>
  <c r="N1281" i="1"/>
  <c r="O1281" i="1"/>
  <c r="N1282" i="1"/>
  <c r="O1282" i="1"/>
  <c r="N1283" i="1"/>
  <c r="O1283" i="1"/>
  <c r="N1284" i="1"/>
  <c r="O1284" i="1"/>
  <c r="N1285" i="1"/>
  <c r="O1285" i="1"/>
  <c r="N1286" i="1"/>
  <c r="O1286" i="1"/>
  <c r="N1287" i="1"/>
  <c r="O1287" i="1"/>
  <c r="N1288" i="1"/>
  <c r="O1288" i="1"/>
  <c r="N1289" i="1"/>
  <c r="O1289" i="1"/>
  <c r="N1290" i="1"/>
  <c r="O1290" i="1"/>
  <c r="N1291" i="1"/>
  <c r="O1291" i="1"/>
  <c r="N1292" i="1"/>
  <c r="O1292" i="1"/>
  <c r="N1293" i="1"/>
  <c r="O1293" i="1"/>
  <c r="N1294" i="1"/>
  <c r="O1294" i="1"/>
  <c r="N1295" i="1"/>
  <c r="O1295" i="1"/>
  <c r="N1296" i="1"/>
  <c r="O1296" i="1"/>
  <c r="N1297" i="1"/>
  <c r="O1297" i="1"/>
  <c r="N1298" i="1"/>
  <c r="O1298" i="1"/>
  <c r="N1299" i="1"/>
  <c r="O1299" i="1"/>
  <c r="N1300" i="1"/>
  <c r="O1300" i="1"/>
  <c r="N1301" i="1"/>
  <c r="O1301" i="1"/>
  <c r="N1302" i="1"/>
  <c r="O1302" i="1"/>
  <c r="N1303" i="1"/>
  <c r="O1303" i="1"/>
  <c r="N1304" i="1"/>
  <c r="O1304" i="1"/>
  <c r="N1305" i="1"/>
  <c r="O1305" i="1"/>
  <c r="N1306" i="1"/>
  <c r="O1306" i="1"/>
  <c r="N1307" i="1"/>
  <c r="O1307" i="1"/>
  <c r="N1308" i="1"/>
  <c r="O1308" i="1"/>
  <c r="N1309" i="1"/>
  <c r="O1309" i="1"/>
  <c r="N1310" i="1"/>
  <c r="O1310" i="1"/>
  <c r="N1311" i="1"/>
  <c r="O1311" i="1"/>
  <c r="N1312" i="1"/>
  <c r="O1312" i="1"/>
  <c r="N1313" i="1"/>
  <c r="O1313" i="1"/>
  <c r="N1314" i="1"/>
  <c r="O1314" i="1"/>
  <c r="N1315" i="1"/>
  <c r="O1315" i="1"/>
  <c r="N1316" i="1"/>
  <c r="O1316" i="1"/>
  <c r="N1317" i="1"/>
  <c r="O1317" i="1"/>
  <c r="N1318" i="1"/>
  <c r="O1318" i="1"/>
  <c r="N1319" i="1"/>
  <c r="O1319" i="1"/>
  <c r="N1320" i="1"/>
  <c r="O1320" i="1"/>
  <c r="N1321" i="1"/>
  <c r="O1321" i="1"/>
  <c r="N1322" i="1"/>
  <c r="O1322" i="1"/>
  <c r="N1323" i="1"/>
  <c r="O1323" i="1"/>
  <c r="N1324" i="1"/>
  <c r="O1324" i="1"/>
  <c r="N1325" i="1"/>
  <c r="O1325" i="1"/>
  <c r="N1326" i="1"/>
  <c r="O1326" i="1"/>
  <c r="N1327" i="1"/>
  <c r="O1327" i="1"/>
  <c r="N1328" i="1"/>
  <c r="O1328" i="1"/>
  <c r="N1329" i="1"/>
  <c r="O1329" i="1"/>
  <c r="N1330" i="1"/>
  <c r="O1330" i="1"/>
  <c r="N1331" i="1"/>
  <c r="O1331" i="1"/>
  <c r="N1332" i="1"/>
  <c r="O1332" i="1"/>
  <c r="N1333" i="1"/>
  <c r="O1333" i="1"/>
  <c r="N1334" i="1"/>
  <c r="O1334" i="1"/>
  <c r="N1335" i="1"/>
  <c r="O1335" i="1"/>
  <c r="N1336" i="1"/>
  <c r="O1336" i="1"/>
  <c r="N1337" i="1"/>
  <c r="O1337" i="1"/>
  <c r="N1338" i="1"/>
  <c r="O1338" i="1"/>
  <c r="N1339" i="1"/>
  <c r="O1339" i="1"/>
  <c r="N1340" i="1"/>
  <c r="O1340" i="1"/>
  <c r="N1341" i="1"/>
  <c r="O1341" i="1"/>
  <c r="N1342" i="1"/>
  <c r="O1342" i="1"/>
  <c r="N1343" i="1"/>
  <c r="O1343" i="1"/>
  <c r="N1344" i="1"/>
  <c r="O1344" i="1"/>
  <c r="N1345" i="1"/>
  <c r="O1345" i="1"/>
  <c r="N1346" i="1"/>
  <c r="O1346" i="1"/>
  <c r="N1347" i="1"/>
  <c r="O1347" i="1"/>
  <c r="N1348" i="1"/>
  <c r="O1348" i="1"/>
  <c r="N1349" i="1"/>
  <c r="O1349" i="1"/>
  <c r="N1350" i="1"/>
  <c r="O1350" i="1"/>
  <c r="N1351" i="1"/>
  <c r="O1351" i="1"/>
  <c r="N1352" i="1"/>
  <c r="O1352" i="1"/>
  <c r="N1353" i="1"/>
  <c r="O1353" i="1"/>
  <c r="N1354" i="1"/>
  <c r="O1354" i="1"/>
  <c r="N1355" i="1"/>
  <c r="O1355" i="1"/>
  <c r="N1356" i="1"/>
  <c r="O1356" i="1"/>
  <c r="N1357" i="1"/>
  <c r="O1357" i="1"/>
  <c r="N1358" i="1"/>
  <c r="O1358" i="1"/>
  <c r="N1359" i="1"/>
  <c r="O1359" i="1"/>
  <c r="N1360" i="1"/>
  <c r="O1360" i="1"/>
  <c r="N1361" i="1"/>
  <c r="O1361" i="1"/>
  <c r="N1362" i="1"/>
  <c r="O1362" i="1"/>
  <c r="N1363" i="1"/>
  <c r="O1363" i="1"/>
  <c r="N1364" i="1"/>
  <c r="O1364" i="1"/>
  <c r="N1365" i="1"/>
  <c r="O1365" i="1"/>
  <c r="N1366" i="1"/>
  <c r="O1366" i="1"/>
  <c r="N1367" i="1"/>
  <c r="O1367" i="1"/>
  <c r="N1368" i="1"/>
  <c r="O1368" i="1"/>
  <c r="N1369" i="1"/>
  <c r="O1369" i="1"/>
  <c r="N1370" i="1"/>
  <c r="O1370" i="1"/>
  <c r="N1371" i="1"/>
  <c r="O1371" i="1"/>
  <c r="N1372" i="1"/>
  <c r="O1372" i="1"/>
  <c r="N1373" i="1"/>
  <c r="O1373" i="1"/>
  <c r="N1374" i="1"/>
  <c r="O1374" i="1"/>
  <c r="N1375" i="1"/>
  <c r="O1375" i="1"/>
  <c r="N1376" i="1"/>
  <c r="O1376" i="1"/>
  <c r="N1377" i="1"/>
  <c r="O1377" i="1"/>
  <c r="N1378" i="1"/>
  <c r="O1378" i="1"/>
  <c r="N1379" i="1"/>
  <c r="O1379" i="1"/>
  <c r="N1380" i="1"/>
  <c r="O1380" i="1"/>
  <c r="N1381" i="1"/>
  <c r="O1381" i="1"/>
  <c r="N1382" i="1"/>
  <c r="O1382" i="1"/>
  <c r="N1383" i="1"/>
  <c r="O1383" i="1"/>
  <c r="N1384" i="1"/>
  <c r="O1384" i="1"/>
  <c r="N1385" i="1"/>
  <c r="O1385" i="1"/>
  <c r="N1386" i="1"/>
  <c r="O1386" i="1"/>
  <c r="N1387" i="1"/>
  <c r="O1387" i="1"/>
  <c r="N1388" i="1"/>
  <c r="O1388" i="1"/>
  <c r="N1389" i="1"/>
  <c r="O1389" i="1"/>
  <c r="N1390" i="1"/>
  <c r="O1390" i="1"/>
  <c r="N1391" i="1"/>
  <c r="O1391" i="1"/>
  <c r="N1392" i="1"/>
  <c r="O1392" i="1"/>
  <c r="N1393" i="1"/>
  <c r="O1393" i="1"/>
  <c r="N1394" i="1"/>
  <c r="O1394" i="1"/>
  <c r="N1395" i="1"/>
  <c r="O1395" i="1"/>
  <c r="N1396" i="1"/>
  <c r="O1396" i="1"/>
  <c r="N1397" i="1"/>
  <c r="O1397" i="1"/>
  <c r="N1398" i="1"/>
  <c r="O1398" i="1"/>
  <c r="N1399" i="1"/>
  <c r="O1399" i="1"/>
  <c r="N1400" i="1"/>
  <c r="O1400" i="1"/>
  <c r="N1401" i="1"/>
  <c r="O1401" i="1"/>
  <c r="N1402" i="1"/>
  <c r="O1402" i="1"/>
  <c r="N1403" i="1"/>
  <c r="O1403" i="1"/>
  <c r="N1404" i="1"/>
  <c r="O1404" i="1"/>
  <c r="N1405" i="1"/>
  <c r="O1405" i="1"/>
  <c r="N1406" i="1"/>
  <c r="O1406" i="1"/>
  <c r="N1407" i="1"/>
  <c r="O1407" i="1"/>
  <c r="N1408" i="1"/>
  <c r="O1408" i="1"/>
  <c r="N1409" i="1"/>
  <c r="O1409" i="1"/>
  <c r="N1410" i="1"/>
  <c r="O1410" i="1"/>
  <c r="N1411" i="1"/>
  <c r="O1411" i="1"/>
  <c r="N1412" i="1"/>
  <c r="O1412" i="1"/>
  <c r="N1413" i="1"/>
  <c r="O1413" i="1"/>
  <c r="N1414" i="1"/>
  <c r="O1414" i="1"/>
  <c r="N1415" i="1"/>
  <c r="O1415" i="1"/>
  <c r="N1416" i="1"/>
  <c r="O1416" i="1"/>
  <c r="N1417" i="1"/>
  <c r="O1417" i="1"/>
  <c r="N1418" i="1"/>
  <c r="O1418" i="1"/>
  <c r="N1419" i="1"/>
  <c r="O1419" i="1"/>
  <c r="N1420" i="1"/>
  <c r="O1420" i="1"/>
  <c r="N1421" i="1"/>
  <c r="O1421" i="1"/>
  <c r="N1422" i="1"/>
  <c r="O1422" i="1"/>
  <c r="N1423" i="1"/>
  <c r="O1423" i="1"/>
  <c r="N1424" i="1"/>
  <c r="O1424" i="1"/>
  <c r="N1425" i="1"/>
  <c r="O1425" i="1"/>
  <c r="N1426" i="1"/>
  <c r="O1426" i="1"/>
  <c r="N1427" i="1"/>
  <c r="O1427" i="1"/>
  <c r="N1428" i="1"/>
  <c r="O1428" i="1"/>
  <c r="N1429" i="1"/>
  <c r="O1429" i="1"/>
  <c r="N1430" i="1"/>
  <c r="O1430" i="1"/>
  <c r="N1431" i="1"/>
  <c r="O1431" i="1"/>
  <c r="N1432" i="1"/>
  <c r="O1432" i="1"/>
  <c r="N1433" i="1"/>
  <c r="O1433" i="1"/>
  <c r="N1434" i="1"/>
  <c r="O1434" i="1"/>
  <c r="N1435" i="1"/>
  <c r="O1435" i="1"/>
  <c r="N1436" i="1"/>
  <c r="O1436" i="1"/>
  <c r="N1437" i="1"/>
  <c r="O1437" i="1"/>
  <c r="N1438" i="1"/>
  <c r="O1438" i="1"/>
  <c r="N1439" i="1"/>
  <c r="O1439" i="1"/>
  <c r="N1440" i="1"/>
  <c r="O1440" i="1"/>
  <c r="N1441" i="1"/>
  <c r="O1441" i="1"/>
  <c r="N1442" i="1"/>
  <c r="O1442" i="1"/>
  <c r="N1443" i="1"/>
  <c r="O1443" i="1"/>
  <c r="N1444" i="1"/>
  <c r="O1444" i="1"/>
  <c r="N1445" i="1"/>
  <c r="O1445" i="1"/>
  <c r="N1446" i="1"/>
  <c r="O1446" i="1"/>
  <c r="N1447" i="1"/>
  <c r="O1447" i="1"/>
  <c r="N1448" i="1"/>
  <c r="O1448" i="1"/>
  <c r="N1449" i="1"/>
  <c r="O1449" i="1"/>
  <c r="N1450" i="1"/>
  <c r="O1450" i="1"/>
  <c r="N1451" i="1"/>
  <c r="O1451" i="1"/>
  <c r="N1452" i="1"/>
  <c r="O1452" i="1"/>
  <c r="N1453" i="1"/>
  <c r="O1453" i="1"/>
  <c r="N1454" i="1"/>
  <c r="O1454" i="1"/>
  <c r="N1455" i="1"/>
  <c r="O1455" i="1"/>
  <c r="N1456" i="1"/>
  <c r="O1456" i="1"/>
  <c r="N1457" i="1"/>
  <c r="O1457" i="1"/>
  <c r="N1458" i="1"/>
  <c r="O1458" i="1"/>
  <c r="N1459" i="1"/>
  <c r="O1459" i="1"/>
  <c r="N1460" i="1"/>
  <c r="O1460" i="1"/>
  <c r="N1461" i="1"/>
  <c r="O1461" i="1"/>
  <c r="N1462" i="1"/>
  <c r="O1462" i="1"/>
  <c r="N1463" i="1"/>
  <c r="O1463" i="1"/>
  <c r="N1464" i="1"/>
  <c r="O1464" i="1"/>
  <c r="N1465" i="1"/>
  <c r="O1465" i="1"/>
  <c r="N1466" i="1"/>
  <c r="O1466" i="1"/>
  <c r="N1467" i="1"/>
  <c r="O1467" i="1"/>
  <c r="N1468" i="1"/>
  <c r="O1468" i="1"/>
  <c r="N1469" i="1"/>
  <c r="O1469" i="1"/>
  <c r="N1470" i="1"/>
  <c r="O1470" i="1"/>
  <c r="N1471" i="1"/>
  <c r="O1471" i="1"/>
  <c r="N1472" i="1"/>
  <c r="O1472" i="1"/>
  <c r="N1473" i="1"/>
  <c r="O1473" i="1"/>
  <c r="N1474" i="1"/>
  <c r="O1474" i="1"/>
  <c r="N1475" i="1"/>
  <c r="O1475" i="1"/>
  <c r="N1476" i="1"/>
  <c r="O1476" i="1"/>
  <c r="N1477" i="1"/>
  <c r="O1477" i="1"/>
  <c r="N1478" i="1"/>
  <c r="O1478" i="1"/>
  <c r="N1479" i="1"/>
  <c r="O1479" i="1"/>
  <c r="N1480" i="1"/>
  <c r="O1480" i="1"/>
  <c r="N1481" i="1"/>
  <c r="O1481" i="1"/>
  <c r="N1482" i="1"/>
  <c r="O1482" i="1"/>
  <c r="N1483" i="1"/>
  <c r="O1483" i="1"/>
  <c r="N1484" i="1"/>
  <c r="O1484" i="1"/>
  <c r="N1485" i="1"/>
  <c r="O1485" i="1"/>
  <c r="N1486" i="1"/>
  <c r="O1486" i="1"/>
  <c r="N1487" i="1"/>
  <c r="O1487" i="1"/>
  <c r="N1488" i="1"/>
  <c r="O1488" i="1"/>
  <c r="N1489" i="1"/>
  <c r="O1489" i="1"/>
  <c r="N1490" i="1"/>
  <c r="O1490" i="1"/>
  <c r="N1491" i="1"/>
  <c r="O1491" i="1"/>
  <c r="N1492" i="1"/>
  <c r="O1492" i="1"/>
  <c r="N1493" i="1"/>
  <c r="O1493" i="1"/>
  <c r="N1494" i="1"/>
  <c r="O1494" i="1"/>
  <c r="N1495" i="1"/>
  <c r="O1495" i="1"/>
  <c r="N1496" i="1"/>
  <c r="O1496" i="1"/>
  <c r="N1497" i="1"/>
  <c r="O1497" i="1"/>
  <c r="N1498" i="1"/>
  <c r="O1498" i="1"/>
  <c r="N1499" i="1"/>
  <c r="O1499" i="1"/>
  <c r="N1500" i="1"/>
  <c r="O1500" i="1"/>
  <c r="N1501" i="1"/>
  <c r="O1501" i="1"/>
  <c r="N1502" i="1"/>
  <c r="O1502" i="1"/>
  <c r="N1503" i="1"/>
  <c r="O1503" i="1"/>
  <c r="N1504" i="1"/>
  <c r="O1504" i="1"/>
  <c r="N1505" i="1"/>
  <c r="O1505" i="1"/>
  <c r="N1506" i="1"/>
  <c r="O1506" i="1"/>
  <c r="N1507" i="1"/>
  <c r="O1507" i="1"/>
  <c r="N1508" i="1"/>
  <c r="O1508" i="1"/>
  <c r="N1509" i="1"/>
  <c r="O1509" i="1"/>
  <c r="N1510" i="1"/>
  <c r="O1510" i="1"/>
  <c r="N1511" i="1"/>
  <c r="O1511" i="1"/>
  <c r="N1512" i="1"/>
  <c r="O1512" i="1"/>
  <c r="N1513" i="1"/>
  <c r="O1513" i="1"/>
  <c r="N1514" i="1"/>
  <c r="O1514" i="1"/>
  <c r="N1515" i="1"/>
  <c r="O1515" i="1"/>
  <c r="N1516" i="1"/>
  <c r="O1516" i="1"/>
  <c r="N1517" i="1"/>
  <c r="O1517" i="1"/>
  <c r="N1518" i="1"/>
  <c r="O1518" i="1"/>
  <c r="N1519" i="1"/>
  <c r="O1519" i="1"/>
  <c r="N1520" i="1"/>
  <c r="O1520" i="1"/>
  <c r="N1521" i="1"/>
  <c r="O1521" i="1"/>
  <c r="N1522" i="1"/>
  <c r="O1522" i="1"/>
  <c r="N1523" i="1"/>
  <c r="O1523" i="1"/>
  <c r="N1524" i="1"/>
  <c r="O1524" i="1"/>
  <c r="N1525" i="1"/>
  <c r="O1525" i="1"/>
  <c r="N1526" i="1"/>
  <c r="O1526" i="1"/>
  <c r="N1527" i="1"/>
  <c r="O1527" i="1"/>
  <c r="N1528" i="1"/>
  <c r="O1528" i="1"/>
  <c r="N1529" i="1"/>
  <c r="O1529" i="1"/>
  <c r="N1530" i="1"/>
  <c r="O1530" i="1"/>
  <c r="N1531" i="1"/>
  <c r="O1531" i="1"/>
  <c r="N1532" i="1"/>
  <c r="O1532" i="1"/>
  <c r="N1533" i="1"/>
  <c r="O1533" i="1"/>
  <c r="N1534" i="1"/>
  <c r="O1534" i="1"/>
  <c r="N1535" i="1"/>
  <c r="O1535" i="1"/>
  <c r="N1536" i="1"/>
  <c r="O1536" i="1"/>
  <c r="N1537" i="1"/>
  <c r="O1537" i="1"/>
  <c r="N1538" i="1"/>
  <c r="O1538" i="1"/>
  <c r="N1539" i="1"/>
  <c r="O1539" i="1"/>
  <c r="N1540" i="1"/>
  <c r="O1540" i="1"/>
  <c r="N1541" i="1"/>
  <c r="O1541" i="1"/>
  <c r="N1542" i="1"/>
  <c r="O1542" i="1"/>
  <c r="N1543" i="1"/>
  <c r="O1543" i="1"/>
  <c r="N1544" i="1"/>
  <c r="O1544" i="1"/>
  <c r="N1545" i="1"/>
  <c r="O1545" i="1"/>
  <c r="N1546" i="1"/>
  <c r="O1546" i="1"/>
  <c r="N1547" i="1"/>
  <c r="O1547" i="1"/>
  <c r="N1548" i="1"/>
  <c r="O1548" i="1"/>
  <c r="N1549" i="1"/>
  <c r="O1549" i="1"/>
  <c r="N1550" i="1"/>
  <c r="O1550" i="1"/>
  <c r="N1551" i="1"/>
  <c r="O1551" i="1"/>
  <c r="N1552" i="1"/>
  <c r="O1552" i="1"/>
  <c r="N1553" i="1"/>
  <c r="O1553" i="1"/>
  <c r="N1554" i="1"/>
  <c r="O1554" i="1"/>
  <c r="N1555" i="1"/>
  <c r="O1555" i="1"/>
  <c r="N1556" i="1"/>
  <c r="O1556" i="1"/>
  <c r="N1557" i="1"/>
  <c r="O1557" i="1"/>
  <c r="N1558" i="1"/>
  <c r="O1558" i="1"/>
  <c r="N1559" i="1"/>
  <c r="O1559" i="1"/>
  <c r="N1560" i="1"/>
  <c r="O1560" i="1"/>
  <c r="N1561" i="1"/>
  <c r="O1561" i="1"/>
  <c r="N1562" i="1"/>
  <c r="O1562" i="1"/>
  <c r="N1563" i="1"/>
  <c r="O1563" i="1"/>
  <c r="N1564" i="1"/>
  <c r="O1564" i="1"/>
  <c r="N1565" i="1"/>
  <c r="O1565" i="1"/>
  <c r="N1566" i="1"/>
  <c r="O1566" i="1"/>
  <c r="N1567" i="1"/>
  <c r="O1567" i="1"/>
  <c r="N1568" i="1"/>
  <c r="O1568" i="1"/>
  <c r="N1569" i="1"/>
  <c r="O1569" i="1"/>
  <c r="N1570" i="1"/>
  <c r="O1570" i="1"/>
  <c r="N1571" i="1"/>
  <c r="O1571" i="1"/>
  <c r="N1572" i="1"/>
  <c r="O1572" i="1"/>
  <c r="N1573" i="1"/>
  <c r="O1573" i="1"/>
  <c r="N1574" i="1"/>
  <c r="O1574" i="1"/>
  <c r="N1575" i="1"/>
  <c r="O1575" i="1"/>
  <c r="N1576" i="1"/>
  <c r="O1576" i="1"/>
  <c r="N1577" i="1"/>
  <c r="O1577" i="1"/>
  <c r="N1578" i="1"/>
  <c r="O1578" i="1"/>
  <c r="N1579" i="1"/>
  <c r="O1579" i="1"/>
  <c r="N1580" i="1"/>
  <c r="O1580" i="1"/>
  <c r="N1581" i="1"/>
  <c r="O1581" i="1"/>
  <c r="N1582" i="1"/>
  <c r="O1582" i="1"/>
  <c r="N1583" i="1"/>
  <c r="O1583" i="1"/>
  <c r="N1584" i="1"/>
  <c r="O1584" i="1"/>
  <c r="N1585" i="1"/>
  <c r="O1585" i="1"/>
  <c r="N1586" i="1"/>
  <c r="O1586" i="1"/>
  <c r="N1587" i="1"/>
  <c r="O1587" i="1"/>
  <c r="N1588" i="1"/>
  <c r="O1588" i="1"/>
  <c r="N1589" i="1"/>
  <c r="O1589" i="1"/>
  <c r="N1590" i="1"/>
  <c r="O1590" i="1"/>
  <c r="N1591" i="1"/>
  <c r="O1591" i="1"/>
  <c r="N1592" i="1"/>
  <c r="O1592" i="1"/>
  <c r="N1593" i="1"/>
  <c r="O1593" i="1"/>
  <c r="N1594" i="1"/>
  <c r="O1594" i="1"/>
  <c r="N1595" i="1"/>
  <c r="O1595" i="1"/>
  <c r="N1596" i="1"/>
  <c r="O1596" i="1"/>
  <c r="N1597" i="1"/>
  <c r="O1597" i="1"/>
  <c r="N1598" i="1"/>
  <c r="O1598" i="1"/>
  <c r="N1599" i="1"/>
  <c r="O1599" i="1"/>
  <c r="N1600" i="1"/>
  <c r="O1600" i="1"/>
  <c r="N1601" i="1"/>
  <c r="O1601" i="1"/>
  <c r="N1602" i="1"/>
  <c r="O1602" i="1"/>
  <c r="N1603" i="1"/>
  <c r="O1603" i="1"/>
  <c r="N1604" i="1"/>
  <c r="O1604" i="1"/>
  <c r="N1605" i="1"/>
  <c r="O1605" i="1"/>
  <c r="N1606" i="1"/>
  <c r="O1606" i="1"/>
  <c r="N1607" i="1"/>
  <c r="O1607" i="1"/>
  <c r="N1608" i="1"/>
  <c r="O1608" i="1"/>
  <c r="N1609" i="1"/>
  <c r="O1609" i="1"/>
  <c r="N1610" i="1"/>
  <c r="O1610" i="1"/>
  <c r="N1611" i="1"/>
  <c r="O1611" i="1"/>
  <c r="N1612" i="1"/>
  <c r="O1612" i="1"/>
  <c r="N1613" i="1"/>
  <c r="O1613" i="1"/>
  <c r="N1614" i="1"/>
  <c r="O1614" i="1"/>
  <c r="N1615" i="1"/>
  <c r="O1615" i="1"/>
  <c r="N1616" i="1"/>
  <c r="O1616" i="1"/>
  <c r="N1617" i="1"/>
  <c r="O1617" i="1"/>
  <c r="N1618" i="1"/>
  <c r="O1618" i="1"/>
  <c r="N1619" i="1"/>
  <c r="O1619" i="1"/>
  <c r="N1620" i="1"/>
  <c r="O1620" i="1"/>
  <c r="N1621" i="1"/>
  <c r="O1621" i="1"/>
  <c r="N1622" i="1"/>
  <c r="O1622" i="1"/>
  <c r="N1623" i="1"/>
  <c r="O1623" i="1"/>
  <c r="N1624" i="1"/>
  <c r="O1624" i="1"/>
  <c r="N1625" i="1"/>
  <c r="O1625" i="1"/>
  <c r="N1626" i="1"/>
  <c r="O1626" i="1"/>
  <c r="N1627" i="1"/>
  <c r="O1627" i="1"/>
  <c r="N1628" i="1"/>
  <c r="O1628" i="1"/>
  <c r="N1629" i="1"/>
  <c r="O1629" i="1"/>
  <c r="N1630" i="1"/>
  <c r="O1630" i="1"/>
  <c r="N1631" i="1"/>
  <c r="O1631" i="1"/>
  <c r="N1632" i="1"/>
  <c r="O1632" i="1"/>
  <c r="N1633" i="1"/>
  <c r="O1633" i="1"/>
  <c r="N1634" i="1"/>
  <c r="O1634" i="1"/>
  <c r="N1635" i="1"/>
  <c r="O1635" i="1"/>
  <c r="N1636" i="1"/>
  <c r="O1636" i="1"/>
  <c r="N1637" i="1"/>
  <c r="O1637" i="1"/>
  <c r="N1638" i="1"/>
  <c r="O1638" i="1"/>
  <c r="N1639" i="1"/>
  <c r="O1639" i="1"/>
  <c r="N1640" i="1"/>
  <c r="O1640" i="1"/>
  <c r="N1641" i="1"/>
  <c r="O1641" i="1"/>
  <c r="N1642" i="1"/>
  <c r="O1642" i="1"/>
  <c r="N1643" i="1"/>
  <c r="O1643" i="1"/>
  <c r="N1644" i="1"/>
  <c r="O1644" i="1"/>
  <c r="N1645" i="1"/>
  <c r="O1645" i="1"/>
  <c r="N1646" i="1"/>
  <c r="O1646" i="1"/>
  <c r="N1647" i="1"/>
  <c r="O1647" i="1"/>
  <c r="N1648" i="1"/>
  <c r="O1648" i="1"/>
  <c r="N1649" i="1"/>
  <c r="O1649" i="1"/>
  <c r="N1650" i="1"/>
  <c r="O1650" i="1"/>
  <c r="N1651" i="1"/>
  <c r="O1651" i="1"/>
  <c r="N1652" i="1"/>
  <c r="O1652" i="1"/>
  <c r="N1653" i="1"/>
  <c r="O1653" i="1"/>
  <c r="N1654" i="1"/>
  <c r="O1654" i="1"/>
  <c r="N1655" i="1"/>
  <c r="O1655" i="1"/>
  <c r="N1656" i="1"/>
  <c r="O1656" i="1"/>
  <c r="N1657" i="1"/>
  <c r="O1657" i="1"/>
  <c r="N1658" i="1"/>
  <c r="O1658" i="1"/>
  <c r="N1659" i="1"/>
  <c r="O1659" i="1"/>
  <c r="N1660" i="1"/>
  <c r="O1660" i="1"/>
  <c r="N1661" i="1"/>
  <c r="O1661" i="1"/>
  <c r="N1662" i="1"/>
  <c r="O1662" i="1"/>
  <c r="N1663" i="1"/>
  <c r="O1663" i="1"/>
  <c r="N1664" i="1"/>
  <c r="O1664" i="1"/>
  <c r="N1665" i="1"/>
  <c r="O1665" i="1"/>
  <c r="N1666" i="1"/>
  <c r="O1666" i="1"/>
  <c r="N1667" i="1"/>
  <c r="O1667" i="1"/>
  <c r="N1668" i="1"/>
  <c r="O1668" i="1"/>
  <c r="N1669" i="1"/>
  <c r="O1669" i="1"/>
  <c r="N1670" i="1"/>
  <c r="O1670" i="1"/>
  <c r="N1671" i="1"/>
  <c r="O1671" i="1"/>
  <c r="N1672" i="1"/>
  <c r="O1672" i="1"/>
  <c r="N1673" i="1"/>
  <c r="O1673" i="1"/>
  <c r="N1674" i="1"/>
  <c r="O1674" i="1"/>
  <c r="N1675" i="1"/>
  <c r="O1675" i="1"/>
  <c r="N1676" i="1"/>
  <c r="O1676" i="1"/>
  <c r="N1677" i="1"/>
  <c r="O1677" i="1"/>
  <c r="N1678" i="1"/>
  <c r="O1678" i="1"/>
  <c r="N1679" i="1"/>
  <c r="O1679" i="1"/>
  <c r="N1680" i="1"/>
  <c r="O1680" i="1"/>
  <c r="N1681" i="1"/>
  <c r="O1681" i="1"/>
  <c r="N1682" i="1"/>
  <c r="O1682" i="1"/>
  <c r="N1683" i="1"/>
  <c r="O1683" i="1"/>
  <c r="N1684" i="1"/>
  <c r="O1684" i="1"/>
  <c r="N1685" i="1"/>
  <c r="O1685" i="1"/>
  <c r="N1686" i="1"/>
  <c r="O1686" i="1"/>
  <c r="N1687" i="1"/>
  <c r="O1687" i="1"/>
  <c r="N1688" i="1"/>
  <c r="O1688" i="1"/>
  <c r="N1689" i="1"/>
  <c r="O1689" i="1"/>
  <c r="N1690" i="1"/>
  <c r="O1690" i="1"/>
  <c r="N1691" i="1"/>
  <c r="O1691" i="1"/>
  <c r="N1692" i="1"/>
  <c r="O1692" i="1"/>
  <c r="N1693" i="1"/>
  <c r="O1693" i="1"/>
  <c r="N1694" i="1"/>
  <c r="O1694" i="1"/>
  <c r="N1695" i="1"/>
  <c r="O1695" i="1"/>
  <c r="N1696" i="1"/>
  <c r="O1696" i="1"/>
  <c r="N1697" i="1"/>
  <c r="O1697" i="1"/>
  <c r="N1698" i="1"/>
  <c r="O1698" i="1"/>
  <c r="N1699" i="1"/>
  <c r="O1699" i="1"/>
  <c r="N1700" i="1"/>
  <c r="O1700" i="1"/>
  <c r="N1701" i="1"/>
  <c r="O1701" i="1"/>
  <c r="N1702" i="1"/>
  <c r="O1702" i="1"/>
  <c r="N1703" i="1"/>
  <c r="O1703" i="1"/>
  <c r="N1704" i="1"/>
  <c r="O1704" i="1"/>
  <c r="N1705" i="1"/>
  <c r="O1705" i="1"/>
  <c r="N1706" i="1"/>
  <c r="O1706" i="1"/>
  <c r="N1707" i="1"/>
  <c r="O1707" i="1"/>
  <c r="N1708" i="1"/>
  <c r="O1708" i="1"/>
  <c r="N1709" i="1"/>
  <c r="O1709" i="1"/>
  <c r="N1710" i="1"/>
  <c r="O1710" i="1"/>
  <c r="N1711" i="1"/>
  <c r="O1711" i="1"/>
  <c r="O3" i="1"/>
  <c r="O2" i="1"/>
  <c r="N3" i="1"/>
  <c r="N2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L2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G31" i="12" l="1"/>
  <c r="G30" i="12" s="1"/>
  <c r="K22" i="12" s="1"/>
  <c r="K10" i="12" s="1"/>
  <c r="L31" i="12"/>
  <c r="M31" i="12" s="1"/>
  <c r="I32" i="12"/>
  <c r="I30" i="12"/>
  <c r="J23" i="12" s="1"/>
  <c r="J12" i="12" s="1"/>
  <c r="J31" i="12"/>
  <c r="G32" i="12" l="1"/>
  <c r="L30" i="12"/>
  <c r="J24" i="12" s="1"/>
  <c r="J17" i="12" s="1"/>
  <c r="J32" i="12"/>
  <c r="J30" i="12"/>
  <c r="K23" i="12" s="1"/>
  <c r="K12" i="12" s="1"/>
  <c r="M32" i="12"/>
  <c r="M30" i="12"/>
  <c r="K24" i="12" s="1"/>
  <c r="K17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<sst xmlns="http://schemas.openxmlformats.org/spreadsheetml/2006/main" count="24361" uniqueCount="622">
  <si>
    <t>Ticker Symbol</t>
  </si>
  <si>
    <t>Years</t>
  </si>
  <si>
    <t>Period Ending</t>
  </si>
  <si>
    <t>GICS Sector</t>
  </si>
  <si>
    <t>GICS Sub Industry</t>
  </si>
  <si>
    <t>AAL</t>
  </si>
  <si>
    <t>Year 1</t>
  </si>
  <si>
    <t>Industrials</t>
  </si>
  <si>
    <t>Airlines</t>
  </si>
  <si>
    <t>Year 2</t>
  </si>
  <si>
    <t>Year 3</t>
  </si>
  <si>
    <t>Year 4</t>
  </si>
  <si>
    <t>AAP</t>
  </si>
  <si>
    <t>Consumer Discretionary</t>
  </si>
  <si>
    <t>Automotive Retail</t>
  </si>
  <si>
    <t>AAPL</t>
  </si>
  <si>
    <t>Information Technology</t>
  </si>
  <si>
    <t>Computer Hardware</t>
  </si>
  <si>
    <t>ABBV</t>
  </si>
  <si>
    <t>Health Care</t>
  </si>
  <si>
    <t>Pharmaceuticals</t>
  </si>
  <si>
    <t>ABC</t>
  </si>
  <si>
    <t>Health Care Distributors</t>
  </si>
  <si>
    <t>ABT</t>
  </si>
  <si>
    <t>Health Care Equipment</t>
  </si>
  <si>
    <t>ADBE</t>
  </si>
  <si>
    <t>Application Software</t>
  </si>
  <si>
    <t>ADI</t>
  </si>
  <si>
    <t>Semiconductors</t>
  </si>
  <si>
    <t>ADM</t>
  </si>
  <si>
    <t>Consumer Staples</t>
  </si>
  <si>
    <t>Agricultural Products</t>
  </si>
  <si>
    <t>ADS</t>
  </si>
  <si>
    <t>Data Processing &amp; Outsourced Services</t>
  </si>
  <si>
    <t>ADSK</t>
  </si>
  <si>
    <t>AEE</t>
  </si>
  <si>
    <t>Utilities</t>
  </si>
  <si>
    <t>MultiUtilities</t>
  </si>
  <si>
    <t>AEP</t>
  </si>
  <si>
    <t>Electric Utilities</t>
  </si>
  <si>
    <t>AFL</t>
  </si>
  <si>
    <t>Financials</t>
  </si>
  <si>
    <t>Life &amp; Health Insurance</t>
  </si>
  <si>
    <t>AIG</t>
  </si>
  <si>
    <t>Property &amp; Casualty Insurance</t>
  </si>
  <si>
    <t>AIV</t>
  </si>
  <si>
    <t>Real Estate</t>
  </si>
  <si>
    <t>REITs</t>
  </si>
  <si>
    <t>AIZ</t>
  </si>
  <si>
    <t>Multi-line Insurance</t>
  </si>
  <si>
    <t>AKAM</t>
  </si>
  <si>
    <t>Internet Software &amp; Services</t>
  </si>
  <si>
    <t>ALB</t>
  </si>
  <si>
    <t>Materials</t>
  </si>
  <si>
    <t>Specialty Chemicals</t>
  </si>
  <si>
    <t>ALK</t>
  </si>
  <si>
    <t>ALL</t>
  </si>
  <si>
    <t>ALLE</t>
  </si>
  <si>
    <t>Building Products</t>
  </si>
  <si>
    <t>ALXN</t>
  </si>
  <si>
    <t>Biotechnology</t>
  </si>
  <si>
    <t>AMAT</t>
  </si>
  <si>
    <t>Semiconductor Equipment</t>
  </si>
  <si>
    <t>AME</t>
  </si>
  <si>
    <t>Electrical Components &amp; Equipment</t>
  </si>
  <si>
    <t>AMGN</t>
  </si>
  <si>
    <t>AMP</t>
  </si>
  <si>
    <t>Asset Management &amp; Custody Banks</t>
  </si>
  <si>
    <t>AMT</t>
  </si>
  <si>
    <t>Specialized REITs</t>
  </si>
  <si>
    <t>AMZN</t>
  </si>
  <si>
    <t>Internet &amp; Direct Marketing Retail</t>
  </si>
  <si>
    <t>AN</t>
  </si>
  <si>
    <t>Specialty Stores</t>
  </si>
  <si>
    <t>ANTM</t>
  </si>
  <si>
    <t>Managed Health Care</t>
  </si>
  <si>
    <t>APA</t>
  </si>
  <si>
    <t>Energy</t>
  </si>
  <si>
    <t>Oil &amp; Gas Exploration &amp; Production</t>
  </si>
  <si>
    <t>APC</t>
  </si>
  <si>
    <t>APD</t>
  </si>
  <si>
    <t>Industrial Gases</t>
  </si>
  <si>
    <t>APH</t>
  </si>
  <si>
    <t>Electronic Components</t>
  </si>
  <si>
    <t>ARNC</t>
  </si>
  <si>
    <t>Aerospace &amp; Defense</t>
  </si>
  <si>
    <t>ATVI</t>
  </si>
  <si>
    <t>Home Entertainment Software</t>
  </si>
  <si>
    <t>AVGO</t>
  </si>
  <si>
    <t>AVY</t>
  </si>
  <si>
    <t>Paper Packaging</t>
  </si>
  <si>
    <t>AWK</t>
  </si>
  <si>
    <t>Water Utilities</t>
  </si>
  <si>
    <t>AXP</t>
  </si>
  <si>
    <t>Consumer Finance</t>
  </si>
  <si>
    <t>AYI</t>
  </si>
  <si>
    <t>AZO</t>
  </si>
  <si>
    <t>BA</t>
  </si>
  <si>
    <t>BAC</t>
  </si>
  <si>
    <t>Banks</t>
  </si>
  <si>
    <t>BAX</t>
  </si>
  <si>
    <t>BBBY</t>
  </si>
  <si>
    <t>BBT</t>
  </si>
  <si>
    <t>BBY</t>
  </si>
  <si>
    <t>Computer &amp; Electronics Retail</t>
  </si>
  <si>
    <t>BCR</t>
  </si>
  <si>
    <t>BDX</t>
  </si>
  <si>
    <t>BHI</t>
  </si>
  <si>
    <t>Oil &amp; Gas Equipment &amp; Services</t>
  </si>
  <si>
    <t>BIIB</t>
  </si>
  <si>
    <t>BLL</t>
  </si>
  <si>
    <t>Metal &amp; Glass Containers</t>
  </si>
  <si>
    <t>BMY</t>
  </si>
  <si>
    <t>BSX</t>
  </si>
  <si>
    <t>BWA</t>
  </si>
  <si>
    <t>Auto Parts &amp; Equipment</t>
  </si>
  <si>
    <t>BXP</t>
  </si>
  <si>
    <t>CAG</t>
  </si>
  <si>
    <t>Packaged Foods &amp; Meats</t>
  </si>
  <si>
    <t>CAH</t>
  </si>
  <si>
    <t>CAT</t>
  </si>
  <si>
    <t>Construction &amp; Farm Machinery &amp; Heavy Trucks</t>
  </si>
  <si>
    <t>CB</t>
  </si>
  <si>
    <t>CBG</t>
  </si>
  <si>
    <t>Real Estate Services</t>
  </si>
  <si>
    <t>CCI</t>
  </si>
  <si>
    <t>CCL</t>
  </si>
  <si>
    <t>Hotels, Resorts &amp; Cruise Lines</t>
  </si>
  <si>
    <t>CELG</t>
  </si>
  <si>
    <t>CERN</t>
  </si>
  <si>
    <t>Health Care Technology</t>
  </si>
  <si>
    <t>CF</t>
  </si>
  <si>
    <t>Fertilizers &amp; Agricultural Chemicals</t>
  </si>
  <si>
    <t>CFG</t>
  </si>
  <si>
    <t>Regional Banks</t>
  </si>
  <si>
    <t>CHD</t>
  </si>
  <si>
    <t>Household Products</t>
  </si>
  <si>
    <t>CHK</t>
  </si>
  <si>
    <t>Integrated Oil &amp; Gas</t>
  </si>
  <si>
    <t>CHRW</t>
  </si>
  <si>
    <t>Air Freight &amp; Logistics</t>
  </si>
  <si>
    <t>CHTR</t>
  </si>
  <si>
    <t>Cable &amp; Satellite</t>
  </si>
  <si>
    <t>CI</t>
  </si>
  <si>
    <t>CINF</t>
  </si>
  <si>
    <t>CL</t>
  </si>
  <si>
    <t>CLX</t>
  </si>
  <si>
    <t>CMA</t>
  </si>
  <si>
    <t>CMG</t>
  </si>
  <si>
    <t>Restaurants</t>
  </si>
  <si>
    <t>CMI</t>
  </si>
  <si>
    <t>Industrial Machinery</t>
  </si>
  <si>
    <t>CMS</t>
  </si>
  <si>
    <t>CNC</t>
  </si>
  <si>
    <t>CNP</t>
  </si>
  <si>
    <t>COF</t>
  </si>
  <si>
    <t>COG</t>
  </si>
  <si>
    <t>COL</t>
  </si>
  <si>
    <t>Industrial Conglomerates</t>
  </si>
  <si>
    <t>COO</t>
  </si>
  <si>
    <t>Health Care Supplies</t>
  </si>
  <si>
    <t>COST</t>
  </si>
  <si>
    <t>Hypermarkets &amp; Super Centers</t>
  </si>
  <si>
    <t>COTY</t>
  </si>
  <si>
    <t>Personal Products</t>
  </si>
  <si>
    <t>CPB</t>
  </si>
  <si>
    <t>CRM</t>
  </si>
  <si>
    <t>CSCO</t>
  </si>
  <si>
    <t>Networking Equipment</t>
  </si>
  <si>
    <t>CSRA</t>
  </si>
  <si>
    <t>IT Consulting &amp; Other Services</t>
  </si>
  <si>
    <t>CSX</t>
  </si>
  <si>
    <t>Railroads</t>
  </si>
  <si>
    <t>CTAS</t>
  </si>
  <si>
    <t>Diversified Support Services</t>
  </si>
  <si>
    <t>CTL</t>
  </si>
  <si>
    <t>Telecommunications Services</t>
  </si>
  <si>
    <t>Integrated Telecommunications Services</t>
  </si>
  <si>
    <t>CTSH</t>
  </si>
  <si>
    <t>CTXS</t>
  </si>
  <si>
    <t>CVS</t>
  </si>
  <si>
    <t>Drug Retail</t>
  </si>
  <si>
    <t>CVX</t>
  </si>
  <si>
    <t>CXO</t>
  </si>
  <si>
    <t>D</t>
  </si>
  <si>
    <t>DAL</t>
  </si>
  <si>
    <t>DD</t>
  </si>
  <si>
    <t>Diversified Chemicals</t>
  </si>
  <si>
    <t>DE</t>
  </si>
  <si>
    <t>DFS</t>
  </si>
  <si>
    <t>DG</t>
  </si>
  <si>
    <t>General Merchandise Stores</t>
  </si>
  <si>
    <t>DGX</t>
  </si>
  <si>
    <t>Health Care Facilities</t>
  </si>
  <si>
    <t>DHI</t>
  </si>
  <si>
    <t>Homebuilding</t>
  </si>
  <si>
    <t>DHR</t>
  </si>
  <si>
    <t>DIS</t>
  </si>
  <si>
    <t>Broadcasting &amp; Cable TV</t>
  </si>
  <si>
    <t>DISCA</t>
  </si>
  <si>
    <t>DISCK</t>
  </si>
  <si>
    <t>DLPH</t>
  </si>
  <si>
    <t>DLR</t>
  </si>
  <si>
    <t>DLTR</t>
  </si>
  <si>
    <t>DNB</t>
  </si>
  <si>
    <t>Research &amp; Consulting Services</t>
  </si>
  <si>
    <t>DOV</t>
  </si>
  <si>
    <t>DPS</t>
  </si>
  <si>
    <t>Soft Drinks</t>
  </si>
  <si>
    <t>DRI</t>
  </si>
  <si>
    <t>DUK</t>
  </si>
  <si>
    <t>DVA</t>
  </si>
  <si>
    <t>DVN</t>
  </si>
  <si>
    <t>EA</t>
  </si>
  <si>
    <t>EBAY</t>
  </si>
  <si>
    <t>ECL</t>
  </si>
  <si>
    <t>ED</t>
  </si>
  <si>
    <t>EFX</t>
  </si>
  <si>
    <t>EIX</t>
  </si>
  <si>
    <t>EL</t>
  </si>
  <si>
    <t>EMN</t>
  </si>
  <si>
    <t>EMR</t>
  </si>
  <si>
    <t>EOG</t>
  </si>
  <si>
    <t>EQIX</t>
  </si>
  <si>
    <t>EQR</t>
  </si>
  <si>
    <t>EQT</t>
  </si>
  <si>
    <t>ES</t>
  </si>
  <si>
    <t>ESS</t>
  </si>
  <si>
    <t>Residential REITs</t>
  </si>
  <si>
    <t>ETFC</t>
  </si>
  <si>
    <t>Investment Banking &amp; Brokerage</t>
  </si>
  <si>
    <t>ETN</t>
  </si>
  <si>
    <t>ETR</t>
  </si>
  <si>
    <t>EW</t>
  </si>
  <si>
    <t>EXC</t>
  </si>
  <si>
    <t>EXPD</t>
  </si>
  <si>
    <t>EXPE</t>
  </si>
  <si>
    <t>EXR</t>
  </si>
  <si>
    <t>F</t>
  </si>
  <si>
    <t>Automobile Manufacturers</t>
  </si>
  <si>
    <t>FAST</t>
  </si>
  <si>
    <t>FB</t>
  </si>
  <si>
    <t>FBHS</t>
  </si>
  <si>
    <t>FCX</t>
  </si>
  <si>
    <t>Copper</t>
  </si>
  <si>
    <t>FDX</t>
  </si>
  <si>
    <t>FE</t>
  </si>
  <si>
    <t>FFIV</t>
  </si>
  <si>
    <t>FIS</t>
  </si>
  <si>
    <t>FISV</t>
  </si>
  <si>
    <t>FL</t>
  </si>
  <si>
    <t>Apparel Retail</t>
  </si>
  <si>
    <t>FLIR</t>
  </si>
  <si>
    <t>Electronic Equipment &amp; Instruments</t>
  </si>
  <si>
    <t>FLR</t>
  </si>
  <si>
    <t>Diversified Commercial Services</t>
  </si>
  <si>
    <t>FLS</t>
  </si>
  <si>
    <t>FMC</t>
  </si>
  <si>
    <t>FRT</t>
  </si>
  <si>
    <t>Retail REITs</t>
  </si>
  <si>
    <t>FSLR</t>
  </si>
  <si>
    <t>FTR</t>
  </si>
  <si>
    <t>GD</t>
  </si>
  <si>
    <t>GGP</t>
  </si>
  <si>
    <t>GILD</t>
  </si>
  <si>
    <t>GIS</t>
  </si>
  <si>
    <t>GLW</t>
  </si>
  <si>
    <t>GM</t>
  </si>
  <si>
    <t>GPC</t>
  </si>
  <si>
    <t>GPN</t>
  </si>
  <si>
    <t>GPS</t>
  </si>
  <si>
    <t>GRMN</t>
  </si>
  <si>
    <t>Consumer Electronics</t>
  </si>
  <si>
    <t>GT</t>
  </si>
  <si>
    <t>Tires &amp; Rubber</t>
  </si>
  <si>
    <t>GWW</t>
  </si>
  <si>
    <t>Industrial Materials</t>
  </si>
  <si>
    <t>HAL</t>
  </si>
  <si>
    <t>HAR</t>
  </si>
  <si>
    <t>HAS</t>
  </si>
  <si>
    <t>Leisure Products</t>
  </si>
  <si>
    <t>HBAN</t>
  </si>
  <si>
    <t>HBI</t>
  </si>
  <si>
    <t>Apparel, Accessories &amp; Luxury Goods</t>
  </si>
  <si>
    <t>HCA</t>
  </si>
  <si>
    <t>HCN</t>
  </si>
  <si>
    <t>HCP</t>
  </si>
  <si>
    <t>HD</t>
  </si>
  <si>
    <t>Home Improvement Retail</t>
  </si>
  <si>
    <t>HES</t>
  </si>
  <si>
    <t>HIG</t>
  </si>
  <si>
    <t>HOG</t>
  </si>
  <si>
    <t>Motorcycle Manufacturers</t>
  </si>
  <si>
    <t>HOLX</t>
  </si>
  <si>
    <t>HON</t>
  </si>
  <si>
    <t>HP</t>
  </si>
  <si>
    <t>Oil &amp; Gas Drilling</t>
  </si>
  <si>
    <t>HPE</t>
  </si>
  <si>
    <t>Technology Hardware, Storage &amp; Peripherals</t>
  </si>
  <si>
    <t>HPQ</t>
  </si>
  <si>
    <t>HRB</t>
  </si>
  <si>
    <t>HRL</t>
  </si>
  <si>
    <t>HRS</t>
  </si>
  <si>
    <t>Telecommunications Equipment</t>
  </si>
  <si>
    <t>HSIC</t>
  </si>
  <si>
    <t>HST</t>
  </si>
  <si>
    <t>HSY</t>
  </si>
  <si>
    <t>HUM</t>
  </si>
  <si>
    <t>IBM</t>
  </si>
  <si>
    <t>IDXX</t>
  </si>
  <si>
    <t>IFF</t>
  </si>
  <si>
    <t>ILMN</t>
  </si>
  <si>
    <t>Life Sciences Tools &amp; Services</t>
  </si>
  <si>
    <t>INTC</t>
  </si>
  <si>
    <t>INTU</t>
  </si>
  <si>
    <t>IP</t>
  </si>
  <si>
    <t>IPG</t>
  </si>
  <si>
    <t>Advertising</t>
  </si>
  <si>
    <t>IRM</t>
  </si>
  <si>
    <t>ISRG</t>
  </si>
  <si>
    <t>ITW</t>
  </si>
  <si>
    <t>IVZ</t>
  </si>
  <si>
    <t>JBHT</t>
  </si>
  <si>
    <t>Trucking</t>
  </si>
  <si>
    <t>JEC</t>
  </si>
  <si>
    <t>JNPR</t>
  </si>
  <si>
    <t>JPM</t>
  </si>
  <si>
    <t>JWN</t>
  </si>
  <si>
    <t>Department Stores</t>
  </si>
  <si>
    <t>K</t>
  </si>
  <si>
    <t>KEY</t>
  </si>
  <si>
    <t>KIM</t>
  </si>
  <si>
    <t>KLAC</t>
  </si>
  <si>
    <t>KMB</t>
  </si>
  <si>
    <t>KMI</t>
  </si>
  <si>
    <t>Oil &amp; Gas Refining &amp; Marketing &amp; Transportation</t>
  </si>
  <si>
    <t>KMX</t>
  </si>
  <si>
    <t>KO</t>
  </si>
  <si>
    <t>KORS</t>
  </si>
  <si>
    <t>KR</t>
  </si>
  <si>
    <t>Food Retail</t>
  </si>
  <si>
    <t>KSS</t>
  </si>
  <si>
    <t>KSU</t>
  </si>
  <si>
    <t>LB</t>
  </si>
  <si>
    <t>LEG</t>
  </si>
  <si>
    <t>LEN</t>
  </si>
  <si>
    <t>LH</t>
  </si>
  <si>
    <t>LKQ</t>
  </si>
  <si>
    <t>Distributors</t>
  </si>
  <si>
    <t>LLL</t>
  </si>
  <si>
    <t>LLTC</t>
  </si>
  <si>
    <t>LLY</t>
  </si>
  <si>
    <t>LMT</t>
  </si>
  <si>
    <t>LNT</t>
  </si>
  <si>
    <t>LOW</t>
  </si>
  <si>
    <t>LRCX</t>
  </si>
  <si>
    <t>LUK</t>
  </si>
  <si>
    <t>Multi-Sector Holdings</t>
  </si>
  <si>
    <t>LUV</t>
  </si>
  <si>
    <t>LVLT</t>
  </si>
  <si>
    <t>Alternative Carriers</t>
  </si>
  <si>
    <t>LYB</t>
  </si>
  <si>
    <t>M</t>
  </si>
  <si>
    <t>MA</t>
  </si>
  <si>
    <t>MAA</t>
  </si>
  <si>
    <t>MAC</t>
  </si>
  <si>
    <t>MAR</t>
  </si>
  <si>
    <t>MAS</t>
  </si>
  <si>
    <t>MAT</t>
  </si>
  <si>
    <t>MCD</t>
  </si>
  <si>
    <t>MCHP</t>
  </si>
  <si>
    <t>MCK</t>
  </si>
  <si>
    <t>MCO</t>
  </si>
  <si>
    <t>Diversified Financial Services</t>
  </si>
  <si>
    <t>MDLZ</t>
  </si>
  <si>
    <t>MET</t>
  </si>
  <si>
    <t>MHK</t>
  </si>
  <si>
    <t>Home Furnishings</t>
  </si>
  <si>
    <t>MJN</t>
  </si>
  <si>
    <t>MKC</t>
  </si>
  <si>
    <t>MLM</t>
  </si>
  <si>
    <t>Construction Materials</t>
  </si>
  <si>
    <t>MMC</t>
  </si>
  <si>
    <t>Insurance Brokers</t>
  </si>
  <si>
    <t>MMM</t>
  </si>
  <si>
    <t>MNST</t>
  </si>
  <si>
    <t>MO</t>
  </si>
  <si>
    <t>Tobacco</t>
  </si>
  <si>
    <t>MON</t>
  </si>
  <si>
    <t>MOS</t>
  </si>
  <si>
    <t>MPC</t>
  </si>
  <si>
    <t>MRK</t>
  </si>
  <si>
    <t>MRO</t>
  </si>
  <si>
    <t>MSFT</t>
  </si>
  <si>
    <t>Systems Software</t>
  </si>
  <si>
    <t>MTB</t>
  </si>
  <si>
    <t>MTD</t>
  </si>
  <si>
    <t>MU</t>
  </si>
  <si>
    <t>MUR</t>
  </si>
  <si>
    <t>MYL</t>
  </si>
  <si>
    <t>NBL</t>
  </si>
  <si>
    <t>NDAQ</t>
  </si>
  <si>
    <t>NEE</t>
  </si>
  <si>
    <t>NEM</t>
  </si>
  <si>
    <t>Gold</t>
  </si>
  <si>
    <t>NFLX</t>
  </si>
  <si>
    <t>NFX</t>
  </si>
  <si>
    <t>NKE</t>
  </si>
  <si>
    <t>NLSN</t>
  </si>
  <si>
    <t>NOV</t>
  </si>
  <si>
    <t>NSC</t>
  </si>
  <si>
    <t>NTAP</t>
  </si>
  <si>
    <t>NUE</t>
  </si>
  <si>
    <t>Steel</t>
  </si>
  <si>
    <t>NVDA</t>
  </si>
  <si>
    <t>NWL</t>
  </si>
  <si>
    <t>Housewares &amp; Specialties</t>
  </si>
  <si>
    <t>O</t>
  </si>
  <si>
    <t>OKE</t>
  </si>
  <si>
    <t>OMC</t>
  </si>
  <si>
    <t>ORLY</t>
  </si>
  <si>
    <t>OXY</t>
  </si>
  <si>
    <t>PBCT</t>
  </si>
  <si>
    <t>Thrifts &amp; Mortgage Finance</t>
  </si>
  <si>
    <t>PBI</t>
  </si>
  <si>
    <t>Technology, Hardware, Software and Supplies</t>
  </si>
  <si>
    <t>PCAR</t>
  </si>
  <si>
    <t>PCG</t>
  </si>
  <si>
    <t>PCLN</t>
  </si>
  <si>
    <t>PDCO</t>
  </si>
  <si>
    <t>PEG</t>
  </si>
  <si>
    <t>PEP</t>
  </si>
  <si>
    <t>PFE</t>
  </si>
  <si>
    <t>PFG</t>
  </si>
  <si>
    <t>PG</t>
  </si>
  <si>
    <t>PGR</t>
  </si>
  <si>
    <t>PH</t>
  </si>
  <si>
    <t>PHM</t>
  </si>
  <si>
    <t>PKI</t>
  </si>
  <si>
    <t>PM</t>
  </si>
  <si>
    <t>PNC</t>
  </si>
  <si>
    <t>PNR</t>
  </si>
  <si>
    <t>PNW</t>
  </si>
  <si>
    <t>PPG</t>
  </si>
  <si>
    <t>PPL</t>
  </si>
  <si>
    <t>PRU</t>
  </si>
  <si>
    <t>PSX</t>
  </si>
  <si>
    <t>PVH</t>
  </si>
  <si>
    <t>PWR</t>
  </si>
  <si>
    <t>PX</t>
  </si>
  <si>
    <t>QCOM</t>
  </si>
  <si>
    <t>QRVO</t>
  </si>
  <si>
    <t>R</t>
  </si>
  <si>
    <t>RCL</t>
  </si>
  <si>
    <t>REGN</t>
  </si>
  <si>
    <t>RHI</t>
  </si>
  <si>
    <t>Human Resource &amp; Employment Services</t>
  </si>
  <si>
    <t>RHT</t>
  </si>
  <si>
    <t>RL</t>
  </si>
  <si>
    <t>ROK</t>
  </si>
  <si>
    <t>ROP</t>
  </si>
  <si>
    <t>ROST</t>
  </si>
  <si>
    <t>RRC</t>
  </si>
  <si>
    <t>RSG</t>
  </si>
  <si>
    <t>SBUX</t>
  </si>
  <si>
    <t>SCG</t>
  </si>
  <si>
    <t>SE</t>
  </si>
  <si>
    <t>SEE</t>
  </si>
  <si>
    <t>SHW</t>
  </si>
  <si>
    <t>SIG</t>
  </si>
  <si>
    <t>SJM</t>
  </si>
  <si>
    <t>SLG</t>
  </si>
  <si>
    <t>Office REITs</t>
  </si>
  <si>
    <t>SNA</t>
  </si>
  <si>
    <t>Household Appliances</t>
  </si>
  <si>
    <t>SNI</t>
  </si>
  <si>
    <t>SO</t>
  </si>
  <si>
    <t>SPG</t>
  </si>
  <si>
    <t>SPLS</t>
  </si>
  <si>
    <t>SRCL</t>
  </si>
  <si>
    <t>SRE</t>
  </si>
  <si>
    <t>STI</t>
  </si>
  <si>
    <t>STX</t>
  </si>
  <si>
    <t>Computer Storage &amp; Peripherals</t>
  </si>
  <si>
    <t>STZ</t>
  </si>
  <si>
    <t>Distillers &amp; Vintners</t>
  </si>
  <si>
    <t>SWK</t>
  </si>
  <si>
    <t>SWKS</t>
  </si>
  <si>
    <t>SWN</t>
  </si>
  <si>
    <t>SYF</t>
  </si>
  <si>
    <t>SYK</t>
  </si>
  <si>
    <t>SYMC</t>
  </si>
  <si>
    <t>SYY</t>
  </si>
  <si>
    <t>Food Distributors</t>
  </si>
  <si>
    <t>T</t>
  </si>
  <si>
    <t>TAP</t>
  </si>
  <si>
    <t>Brewers</t>
  </si>
  <si>
    <t>TDC</t>
  </si>
  <si>
    <t>TDG</t>
  </si>
  <si>
    <t>TEL</t>
  </si>
  <si>
    <t>Electronic Manufacturing Services</t>
  </si>
  <si>
    <t>TGNA</t>
  </si>
  <si>
    <t>Publishing</t>
  </si>
  <si>
    <t>TGT</t>
  </si>
  <si>
    <t>TIF</t>
  </si>
  <si>
    <t>TJX</t>
  </si>
  <si>
    <t>TMK</t>
  </si>
  <si>
    <t>TMO</t>
  </si>
  <si>
    <t>TRIP</t>
  </si>
  <si>
    <t>TRV</t>
  </si>
  <si>
    <t>TSCO</t>
  </si>
  <si>
    <t>Specialty Retail</t>
  </si>
  <si>
    <t>TSN</t>
  </si>
  <si>
    <t>TSO</t>
  </si>
  <si>
    <t>TSS</t>
  </si>
  <si>
    <t>TXN</t>
  </si>
  <si>
    <t>TXT</t>
  </si>
  <si>
    <t>UA</t>
  </si>
  <si>
    <t>UAA</t>
  </si>
  <si>
    <t>UAL</t>
  </si>
  <si>
    <t>UDR</t>
  </si>
  <si>
    <t>ULTA</t>
  </si>
  <si>
    <t>UNH</t>
  </si>
  <si>
    <t>UNM</t>
  </si>
  <si>
    <t>UNP</t>
  </si>
  <si>
    <t>UPS</t>
  </si>
  <si>
    <t>URBN</t>
  </si>
  <si>
    <t>USB</t>
  </si>
  <si>
    <t>UTX</t>
  </si>
  <si>
    <t>V</t>
  </si>
  <si>
    <t>VAR</t>
  </si>
  <si>
    <t>VFC</t>
  </si>
  <si>
    <t>VIAB</t>
  </si>
  <si>
    <t>VLO</t>
  </si>
  <si>
    <t>VMC</t>
  </si>
  <si>
    <t>VNO</t>
  </si>
  <si>
    <t>VRSK</t>
  </si>
  <si>
    <t>VRSN</t>
  </si>
  <si>
    <t>VRTX</t>
  </si>
  <si>
    <t>VTR</t>
  </si>
  <si>
    <t>VZ</t>
  </si>
  <si>
    <t>WAT</t>
  </si>
  <si>
    <t>WDC</t>
  </si>
  <si>
    <t>WEC</t>
  </si>
  <si>
    <t>WFC</t>
  </si>
  <si>
    <t>WFM</t>
  </si>
  <si>
    <t>WHR</t>
  </si>
  <si>
    <t>WM</t>
  </si>
  <si>
    <t>Environmental Services</t>
  </si>
  <si>
    <t>WMB</t>
  </si>
  <si>
    <t>WMT</t>
  </si>
  <si>
    <t>WRK</t>
  </si>
  <si>
    <t>WU</t>
  </si>
  <si>
    <t>WY</t>
  </si>
  <si>
    <t>WYN</t>
  </si>
  <si>
    <t>WYNN</t>
  </si>
  <si>
    <t>Casinos &amp; Gaming</t>
  </si>
  <si>
    <t>XEC</t>
  </si>
  <si>
    <t>XEL</t>
  </si>
  <si>
    <t>XL</t>
  </si>
  <si>
    <t>XLNX</t>
  </si>
  <si>
    <t>XOM</t>
  </si>
  <si>
    <t>XRAY</t>
  </si>
  <si>
    <t>XRX</t>
  </si>
  <si>
    <t>XYL</t>
  </si>
  <si>
    <t>YHOO</t>
  </si>
  <si>
    <t>YUM</t>
  </si>
  <si>
    <t>ZBH</t>
  </si>
  <si>
    <t>ZION</t>
  </si>
  <si>
    <t>ZTS</t>
  </si>
  <si>
    <t>Year</t>
  </si>
  <si>
    <t xml:space="preserve"> Total Revenue </t>
  </si>
  <si>
    <t xml:space="preserve"> Cost of Goods Sold </t>
  </si>
  <si>
    <t xml:space="preserve"> Sales, General and Admin. </t>
  </si>
  <si>
    <t xml:space="preserve"> Research and Development </t>
  </si>
  <si>
    <t xml:space="preserve"> Other Operating Items </t>
  </si>
  <si>
    <t>total operating expense</t>
  </si>
  <si>
    <t xml:space="preserve">operating income </t>
  </si>
  <si>
    <t xml:space="preserve">gross margin  </t>
  </si>
  <si>
    <t>operating margin</t>
  </si>
  <si>
    <t xml:space="preserve">Gross Profit </t>
  </si>
  <si>
    <t>Grand Total</t>
  </si>
  <si>
    <t>Column Labels</t>
  </si>
  <si>
    <t xml:space="preserve">Sum of  Total Revenue </t>
  </si>
  <si>
    <t>Scenario</t>
  </si>
  <si>
    <t>Best Case</t>
  </si>
  <si>
    <t>Base Case</t>
  </si>
  <si>
    <t>Weak Case</t>
  </si>
  <si>
    <t xml:space="preserve">Which Sector has highest revenue?	</t>
  </si>
  <si>
    <t>Total Revenue</t>
  </si>
  <si>
    <t>Cost Of Goods Sold</t>
  </si>
  <si>
    <t>Sales General And Administrative Expenses</t>
  </si>
  <si>
    <t>Other Operating Expense Items</t>
  </si>
  <si>
    <t>Gross Profit</t>
  </si>
  <si>
    <t>Total Operating Expense</t>
  </si>
  <si>
    <t>Operating Income</t>
  </si>
  <si>
    <t>Which has steeper growth in Home Improvement Retail?</t>
  </si>
  <si>
    <t>Average of Total Revenue</t>
  </si>
  <si>
    <t>Total Revenue HBAN</t>
  </si>
  <si>
    <t>Total Revenue MTB</t>
  </si>
  <si>
    <t>Profit and Loss Statement</t>
  </si>
  <si>
    <t>COGS</t>
  </si>
  <si>
    <t>Research And Development</t>
  </si>
  <si>
    <t>Forecasting Model</t>
  </si>
  <si>
    <t>Income Statement</t>
  </si>
  <si>
    <t>Year 5</t>
  </si>
  <si>
    <t>Year 6</t>
  </si>
  <si>
    <t>Historical</t>
  </si>
  <si>
    <t>Assumption</t>
  </si>
  <si>
    <t>Operating Statistics</t>
  </si>
  <si>
    <t>Revenue Growth</t>
  </si>
  <si>
    <t>Gross Margin</t>
  </si>
  <si>
    <t>Operating Margin</t>
  </si>
  <si>
    <t>Operating Scenarios</t>
  </si>
  <si>
    <t>Revenue Growth (%)</t>
  </si>
  <si>
    <t>mean</t>
  </si>
  <si>
    <t>median</t>
  </si>
  <si>
    <t>mode</t>
  </si>
  <si>
    <t>max</t>
  </si>
  <si>
    <t>min</t>
  </si>
  <si>
    <t>range</t>
  </si>
  <si>
    <t>std.s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</si>
</sst>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SAR&quot;* #,##0.00_);_(&quot;SAR&quot;* \(#,##0.00\);_(&quot;SAR&quot;* &quot;-&quot;??_);_(@_)"/>
    <numFmt numFmtId="164" formatCode="&quot;$&quot;#,##0_);[Red]\(&quot;$&quot;#,##0\)"/>
    <numFmt numFmtId="165" formatCode="_([$$-409]* #,##0.00_);_([$$-409]* \(#,##0.00\);_([$$-409]* &quot;-&quot;??_);_(@_)"/>
    <numFmt numFmtId="166" formatCode="_-[$$-409]* #,##0.00_ ;_-[$$-409]* \-#,##0.00\ ;_-[$$-409]* &quot;-&quot;??_ ;_-@_ "/>
    <numFmt numFmtId="167" formatCode="&quot;SAR&quot;#,##0.00"/>
  </numFmts>
  <fonts count="50" x14ac:knownFonts="1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theme="6" tint="0.39997558519241921"/>
      <name val="Aptos Narrow"/>
      <family val="2"/>
      <scheme val="minor"/>
    </font>
    <font>
      <sz val="12"/>
      <color rgb="FF0070C0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0"/>
      <color rgb="FF000000"/>
      <name val="Arial"/>
      <family val="2"/>
    </font>
    <font>
      <b/>
      <sz val="16"/>
      <color theme="1"/>
      <name val="Aptos Narrow"/>
      <scheme val="minor"/>
    </font>
    <font>
      <sz val="12"/>
      <color theme="1" tint="4.9989318521683403E-2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4"/>
      <color theme="1"/>
      <name val="Aptos Narrow"/>
      <scheme val="minor"/>
    </font>
    <font>
      <b/>
      <sz val="18"/>
      <name val="Arial"/>
      <family val="2"/>
    </font>
    <font>
      <b/>
      <sz val="18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18"/>
      <color theme="1" tint="4.9989318521683403E-2"/>
      <name val="Aptos Narrow"/>
      <family val="2"/>
      <scheme val="minor"/>
    </font>
    <font>
      <sz val="18"/>
      <color rgb="FF0070C0"/>
      <name val="Aptos Narrow"/>
      <family val="2"/>
      <scheme val="minor"/>
    </font>
    <font>
      <sz val="18"/>
      <color theme="6" tint="0.39997558519241921"/>
      <name val="Aptos Narrow"/>
      <family val="2"/>
      <scheme val="minor"/>
    </font>
    <font>
      <sz val="18"/>
      <color rgb="FFFF0000"/>
      <name val="Aptos Narrow"/>
      <family val="2"/>
      <scheme val="minor"/>
    </font>
    <font>
      <b/>
      <sz val="18"/>
      <color rgb="FF3F3F3F"/>
      <name val="Aptos Narrow"/>
      <family val="2"/>
      <scheme val="minor"/>
    </font>
    <font>
      <sz val="8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9C570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20"/>
      <color theme="1"/>
      <name val="Aptos Narrow"/>
      <scheme val="minor"/>
    </font>
    <font>
      <b/>
      <sz val="20"/>
      <color rgb="FF3F3F3F"/>
      <name val="Aptos Narrow"/>
      <family val="2"/>
      <scheme val="minor"/>
    </font>
    <font>
      <sz val="18"/>
      <color rgb="FF000000"/>
      <name val="Arial"/>
      <family val="2"/>
    </font>
    <font>
      <b/>
      <sz val="18"/>
      <color rgb="FF000000"/>
      <name val="Arial"/>
      <family val="2"/>
    </font>
    <font>
      <b/>
      <sz val="18"/>
      <color rgb="FF3F3F3F"/>
      <name val="Arial"/>
      <family val="2"/>
    </font>
    <font>
      <b/>
      <i/>
      <sz val="11"/>
      <color theme="1"/>
      <name val="Aptos Narrow"/>
      <family val="2"/>
      <scheme val="minor"/>
    </font>
    <font>
      <sz val="22"/>
      <color rgb="FF000000"/>
      <name val="Arial"/>
      <family val="2"/>
    </font>
    <font>
      <sz val="12"/>
      <color theme="1"/>
      <name val="Arial"/>
      <family val="2"/>
    </font>
    <font>
      <b/>
      <sz val="16"/>
      <color rgb="FF3F3F3F"/>
      <name val="Arial"/>
      <family val="2"/>
    </font>
    <font>
      <b/>
      <sz val="20"/>
      <color theme="3"/>
      <name val="Aptos Narrow"/>
      <family val="2"/>
      <scheme val="minor"/>
    </font>
    <font>
      <sz val="20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6"/>
      <color rgb="FF000000"/>
      <name val="Arial"/>
      <family val="2"/>
    </font>
    <font>
      <sz val="10"/>
      <color theme="1"/>
      <name val="Arial"/>
      <family val="2"/>
    </font>
    <font>
      <b/>
      <sz val="13"/>
      <color theme="1"/>
      <name val="Calibri"/>
      <family val="2"/>
    </font>
    <font>
      <b/>
      <sz val="11"/>
      <color theme="1"/>
      <name val="Calibri"/>
      <family val="2"/>
    </font>
    <font>
      <sz val="12"/>
      <color theme="1"/>
      <name val="Aptos Narrow"/>
      <scheme val="minor"/>
    </font>
    <font>
      <b/>
      <sz val="14"/>
      <color theme="1"/>
      <name val="Arial"/>
      <family val="2"/>
    </font>
    <font>
      <b/>
      <sz val="14"/>
      <color rgb="FF000000"/>
      <name val="Arial"/>
      <family val="2"/>
    </font>
    <font>
      <sz val="14"/>
      <name val="Arial"/>
      <family val="2"/>
    </font>
    <font>
      <sz val="10"/>
      <name val="Arial"/>
      <family val="2"/>
    </font>
    <font>
      <sz val="14"/>
      <color theme="1"/>
      <name val="Aptos Narrow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  <fill>
      <patternFill patternType="solid">
        <fgColor rgb="FFF2F2F2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A6C9EC"/>
        <bgColor rgb="FF000000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/>
      <right style="thin">
        <color rgb="FF3F3F3F"/>
      </right>
      <top/>
      <bottom style="thin">
        <color rgb="FF3F3F3F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3F3F3F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rgb="FF3F3F3F"/>
      </bottom>
      <diagonal/>
    </border>
    <border>
      <left/>
      <right style="thin">
        <color indexed="64"/>
      </right>
      <top style="thin">
        <color indexed="64"/>
      </top>
      <bottom style="thin">
        <color rgb="FF3F3F3F"/>
      </bottom>
      <diagonal/>
    </border>
  </borders>
  <cellStyleXfs count="12">
    <xf numFmtId="0" fontId="0" fillId="0" borderId="0"/>
    <xf numFmtId="44" fontId="5" fillId="0" borderId="0" applyFont="0" applyFill="0" applyBorder="0" applyAlignment="0" applyProtection="0"/>
    <xf numFmtId="0" fontId="6" fillId="3" borderId="3" applyNumberFormat="0" applyAlignment="0" applyProtection="0"/>
    <xf numFmtId="0" fontId="7" fillId="3" borderId="2" applyNumberFormat="0" applyAlignment="0" applyProtection="0"/>
    <xf numFmtId="9" fontId="5" fillId="0" borderId="0" applyFont="0" applyFill="0" applyBorder="0" applyAlignment="0" applyProtection="0"/>
    <xf numFmtId="0" fontId="23" fillId="0" borderId="12" applyNumberFormat="0" applyFill="0" applyAlignment="0" applyProtection="0"/>
    <xf numFmtId="0" fontId="24" fillId="0" borderId="13" applyNumberFormat="0" applyFill="0" applyAlignment="0" applyProtection="0"/>
    <xf numFmtId="0" fontId="25" fillId="0" borderId="14" applyNumberFormat="0" applyFill="0" applyAlignment="0" applyProtection="0"/>
    <xf numFmtId="0" fontId="26" fillId="6" borderId="0" applyNumberFormat="0" applyBorder="0" applyAlignment="0" applyProtection="0"/>
    <xf numFmtId="0" fontId="5" fillId="7" borderId="15" applyNumberFormat="0" applyFont="0" applyAlignment="0" applyProtection="0"/>
    <xf numFmtId="0" fontId="27" fillId="0" borderId="16" applyNumberFormat="0" applyFill="0" applyAlignment="0" applyProtection="0"/>
    <xf numFmtId="0" fontId="5" fillId="8" borderId="0" applyNumberFormat="0" applyBorder="0" applyAlignment="0" applyProtection="0"/>
  </cellStyleXfs>
  <cellXfs count="166">
    <xf numFmtId="0" fontId="0" fillId="0" borderId="0" xfId="0"/>
    <xf numFmtId="0" fontId="0" fillId="0" borderId="1" xfId="0" applyBorder="1" applyAlignment="1">
      <alignment horizontal="left"/>
    </xf>
    <xf numFmtId="14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2" fillId="2" borderId="1" xfId="0" applyFont="1" applyFill="1" applyBorder="1" applyAlignment="1">
      <alignment horizontal="left" vertical="center"/>
    </xf>
    <xf numFmtId="164" fontId="3" fillId="0" borderId="1" xfId="0" applyNumberFormat="1" applyFont="1" applyBorder="1" applyAlignment="1">
      <alignment horizontal="left"/>
    </xf>
    <xf numFmtId="164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pivotButton="1" applyBorder="1" applyAlignment="1">
      <alignment horizontal="center" vertical="center"/>
    </xf>
    <xf numFmtId="0" fontId="8" fillId="0" borderId="1" xfId="0" applyFont="1" applyBorder="1"/>
    <xf numFmtId="165" fontId="0" fillId="0" borderId="0" xfId="0" applyNumberFormat="1"/>
    <xf numFmtId="165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4" xfId="0" pivotButton="1" applyBorder="1"/>
    <xf numFmtId="0" fontId="0" fillId="0" borderId="4" xfId="0" pivotButton="1" applyBorder="1" applyAlignment="1">
      <alignment horizontal="center"/>
    </xf>
    <xf numFmtId="165" fontId="0" fillId="0" borderId="4" xfId="0" applyNumberFormat="1" applyBorder="1"/>
    <xf numFmtId="0" fontId="0" fillId="0" borderId="0" xfId="0" applyAlignment="1">
      <alignment horizontal="center"/>
    </xf>
    <xf numFmtId="0" fontId="0" fillId="0" borderId="4" xfId="0" applyBorder="1"/>
    <xf numFmtId="0" fontId="0" fillId="0" borderId="4" xfId="0" applyBorder="1" applyAlignment="1">
      <alignment horizontal="center"/>
    </xf>
    <xf numFmtId="165" fontId="0" fillId="0" borderId="5" xfId="0" applyNumberFormat="1" applyBorder="1"/>
    <xf numFmtId="165" fontId="10" fillId="0" borderId="1" xfId="1" applyNumberFormat="1" applyFont="1" applyBorder="1" applyAlignment="1">
      <alignment horizontal="left"/>
    </xf>
    <xf numFmtId="165" fontId="0" fillId="0" borderId="1" xfId="0" applyNumberFormat="1" applyBorder="1" applyAlignment="1">
      <alignment horizontal="left"/>
    </xf>
    <xf numFmtId="0" fontId="12" fillId="0" borderId="4" xfId="0" applyFont="1" applyBorder="1" applyAlignment="1">
      <alignment horizontal="left"/>
    </xf>
    <xf numFmtId="0" fontId="12" fillId="0" borderId="7" xfId="0" applyFont="1" applyBorder="1" applyAlignment="1">
      <alignment horizontal="left"/>
    </xf>
    <xf numFmtId="164" fontId="12" fillId="0" borderId="4" xfId="0" applyNumberFormat="1" applyFont="1" applyBorder="1" applyAlignment="1">
      <alignment horizontal="left"/>
    </xf>
    <xf numFmtId="0" fontId="14" fillId="2" borderId="1" xfId="0" applyFont="1" applyFill="1" applyBorder="1" applyAlignment="1">
      <alignment horizontal="left" vertical="center"/>
    </xf>
    <xf numFmtId="0" fontId="15" fillId="2" borderId="1" xfId="3" applyFont="1" applyFill="1" applyBorder="1" applyAlignment="1">
      <alignment horizontal="left" vertical="center"/>
    </xf>
    <xf numFmtId="0" fontId="15" fillId="0" borderId="1" xfId="3" applyFont="1" applyFill="1" applyBorder="1"/>
    <xf numFmtId="0" fontId="16" fillId="0" borderId="1" xfId="0" applyFont="1" applyBorder="1"/>
    <xf numFmtId="0" fontId="16" fillId="0" borderId="1" xfId="0" applyFont="1" applyBorder="1" applyAlignment="1">
      <alignment horizontal="left" vertical="center"/>
    </xf>
    <xf numFmtId="164" fontId="16" fillId="0" borderId="1" xfId="0" applyNumberFormat="1" applyFont="1" applyBorder="1" applyAlignment="1">
      <alignment horizontal="left" vertical="center"/>
    </xf>
    <xf numFmtId="165" fontId="17" fillId="0" borderId="1" xfId="1" applyNumberFormat="1" applyFont="1" applyBorder="1" applyAlignment="1">
      <alignment horizontal="left" vertical="center"/>
    </xf>
    <xf numFmtId="0" fontId="18" fillId="0" borderId="1" xfId="0" applyFont="1" applyBorder="1" applyAlignment="1">
      <alignment horizontal="left"/>
    </xf>
    <xf numFmtId="164" fontId="19" fillId="0" borderId="1" xfId="0" applyNumberFormat="1" applyFont="1" applyBorder="1" applyAlignment="1">
      <alignment horizontal="left"/>
    </xf>
    <xf numFmtId="164" fontId="20" fillId="0" borderId="1" xfId="0" applyNumberFormat="1" applyFont="1" applyBorder="1" applyAlignment="1">
      <alignment horizontal="left"/>
    </xf>
    <xf numFmtId="0" fontId="20" fillId="0" borderId="1" xfId="0" applyFont="1" applyBorder="1" applyAlignment="1">
      <alignment horizontal="left"/>
    </xf>
    <xf numFmtId="0" fontId="16" fillId="0" borderId="1" xfId="0" applyFont="1" applyBorder="1" applyAlignment="1">
      <alignment horizontal="left"/>
    </xf>
    <xf numFmtId="165" fontId="16" fillId="0" borderId="1" xfId="0" applyNumberFormat="1" applyFont="1" applyBorder="1" applyAlignment="1">
      <alignment horizontal="left" vertical="center"/>
    </xf>
    <xf numFmtId="14" fontId="16" fillId="0" borderId="1" xfId="0" applyNumberFormat="1" applyFont="1" applyBorder="1" applyAlignment="1">
      <alignment horizontal="left"/>
    </xf>
    <xf numFmtId="164" fontId="16" fillId="0" borderId="1" xfId="0" applyNumberFormat="1" applyFont="1" applyBorder="1" applyAlignment="1">
      <alignment horizontal="left"/>
    </xf>
    <xf numFmtId="0" fontId="21" fillId="2" borderId="3" xfId="2" applyFont="1" applyFill="1" applyAlignment="1">
      <alignment horizontal="center" vertical="center"/>
    </xf>
    <xf numFmtId="0" fontId="21" fillId="5" borderId="3" xfId="2" applyFont="1" applyFill="1" applyAlignment="1">
      <alignment horizontal="center" vertical="center"/>
    </xf>
    <xf numFmtId="164" fontId="16" fillId="5" borderId="1" xfId="0" applyNumberFormat="1" applyFont="1" applyFill="1" applyBorder="1" applyAlignment="1">
      <alignment horizontal="center" vertical="center"/>
    </xf>
    <xf numFmtId="166" fontId="21" fillId="5" borderId="3" xfId="2" applyNumberFormat="1" applyFont="1" applyFill="1" applyAlignment="1"/>
    <xf numFmtId="0" fontId="5" fillId="8" borderId="21" xfId="11" applyBorder="1"/>
    <xf numFmtId="0" fontId="2" fillId="8" borderId="22" xfId="11" applyFont="1" applyBorder="1"/>
    <xf numFmtId="0" fontId="2" fillId="8" borderId="23" xfId="11" applyFont="1" applyBorder="1"/>
    <xf numFmtId="0" fontId="5" fillId="8" borderId="24" xfId="11" applyBorder="1"/>
    <xf numFmtId="166" fontId="0" fillId="0" borderId="1" xfId="0" applyNumberFormat="1" applyBorder="1"/>
    <xf numFmtId="166" fontId="0" fillId="0" borderId="25" xfId="0" applyNumberFormat="1" applyBorder="1"/>
    <xf numFmtId="0" fontId="2" fillId="8" borderId="24" xfId="11" applyFont="1" applyBorder="1"/>
    <xf numFmtId="0" fontId="33" fillId="8" borderId="24" xfId="11" applyFont="1" applyBorder="1"/>
    <xf numFmtId="10" fontId="0" fillId="0" borderId="1" xfId="0" applyNumberFormat="1" applyBorder="1" applyAlignment="1">
      <alignment horizontal="center"/>
    </xf>
    <xf numFmtId="0" fontId="35" fillId="0" borderId="1" xfId="0" applyFont="1" applyBorder="1"/>
    <xf numFmtId="165" fontId="0" fillId="0" borderId="1" xfId="0" applyNumberFormat="1" applyBorder="1" applyAlignment="1">
      <alignment horizontal="center" vertical="center"/>
    </xf>
    <xf numFmtId="0" fontId="0" fillId="5" borderId="1" xfId="0" applyFill="1" applyBorder="1"/>
    <xf numFmtId="0" fontId="5" fillId="8" borderId="1" xfId="11" applyBorder="1"/>
    <xf numFmtId="0" fontId="2" fillId="8" borderId="1" xfId="11" applyFont="1" applyBorder="1"/>
    <xf numFmtId="0" fontId="33" fillId="8" borderId="1" xfId="11" applyFont="1" applyBorder="1"/>
    <xf numFmtId="0" fontId="40" fillId="2" borderId="0" xfId="0" applyFont="1" applyFill="1"/>
    <xf numFmtId="0" fontId="39" fillId="2" borderId="26" xfId="0" applyFont="1" applyFill="1" applyBorder="1" applyAlignment="1">
      <alignment horizontal="left" vertical="center"/>
    </xf>
    <xf numFmtId="0" fontId="2" fillId="0" borderId="1" xfId="11" applyFont="1" applyFill="1" applyBorder="1"/>
    <xf numFmtId="10" fontId="8" fillId="0" borderId="1" xfId="0" applyNumberFormat="1" applyFont="1" applyBorder="1"/>
    <xf numFmtId="0" fontId="0" fillId="0" borderId="17" xfId="0" applyBorder="1"/>
    <xf numFmtId="0" fontId="0" fillId="0" borderId="6" xfId="0" applyBorder="1"/>
    <xf numFmtId="10" fontId="0" fillId="0" borderId="1" xfId="4" applyNumberFormat="1" applyFont="1" applyBorder="1"/>
    <xf numFmtId="0" fontId="25" fillId="12" borderId="1" xfId="7" applyFill="1" applyBorder="1"/>
    <xf numFmtId="0" fontId="5" fillId="5" borderId="1" xfId="9" applyFill="1" applyBorder="1"/>
    <xf numFmtId="0" fontId="8" fillId="13" borderId="1" xfId="0" applyFont="1" applyFill="1" applyBorder="1"/>
    <xf numFmtId="0" fontId="5" fillId="11" borderId="1" xfId="9" applyFill="1" applyBorder="1"/>
    <xf numFmtId="166" fontId="27" fillId="3" borderId="1" xfId="3" applyNumberFormat="1" applyFont="1" applyBorder="1"/>
    <xf numFmtId="166" fontId="27" fillId="3" borderId="25" xfId="3" applyNumberFormat="1" applyFont="1" applyBorder="1"/>
    <xf numFmtId="166" fontId="33" fillId="3" borderId="1" xfId="3" applyNumberFormat="1" applyFont="1" applyBorder="1"/>
    <xf numFmtId="0" fontId="27" fillId="14" borderId="1" xfId="10" applyFill="1" applyBorder="1"/>
    <xf numFmtId="166" fontId="27" fillId="14" borderId="1" xfId="10" applyNumberFormat="1" applyFill="1" applyBorder="1"/>
    <xf numFmtId="0" fontId="2" fillId="14" borderId="18" xfId="8" applyFont="1" applyFill="1" applyBorder="1"/>
    <xf numFmtId="166" fontId="2" fillId="14" borderId="19" xfId="8" applyNumberFormat="1" applyFont="1" applyFill="1" applyBorder="1"/>
    <xf numFmtId="166" fontId="2" fillId="14" borderId="20" xfId="8" applyNumberFormat="1" applyFont="1" applyFill="1" applyBorder="1"/>
    <xf numFmtId="0" fontId="12" fillId="0" borderId="1" xfId="0" applyFont="1" applyBorder="1"/>
    <xf numFmtId="0" fontId="36" fillId="0" borderId="3" xfId="2" applyFont="1" applyFill="1" applyAlignment="1"/>
    <xf numFmtId="0" fontId="32" fillId="0" borderId="3" xfId="2" applyFont="1" applyFill="1" applyAlignment="1">
      <alignment horizontal="center"/>
    </xf>
    <xf numFmtId="0" fontId="11" fillId="0" borderId="1" xfId="0" applyFont="1" applyBorder="1" applyAlignment="1">
      <alignment horizontal="left" vertical="center"/>
    </xf>
    <xf numFmtId="0" fontId="12" fillId="0" borderId="1" xfId="0" applyFont="1" applyBorder="1" applyAlignment="1">
      <alignment horizontal="left"/>
    </xf>
    <xf numFmtId="164" fontId="12" fillId="0" borderId="1" xfId="0" applyNumberFormat="1" applyFont="1" applyBorder="1" applyAlignment="1">
      <alignment horizontal="left"/>
    </xf>
    <xf numFmtId="0" fontId="36" fillId="0" borderId="30" xfId="0" applyFont="1" applyBorder="1"/>
    <xf numFmtId="0" fontId="32" fillId="0" borderId="3" xfId="2" applyNumberFormat="1" applyFont="1" applyFill="1" applyAlignment="1">
      <alignment horizontal="center"/>
    </xf>
    <xf numFmtId="0" fontId="41" fillId="9" borderId="1" xfId="0" applyFont="1" applyFill="1" applyBorder="1"/>
    <xf numFmtId="0" fontId="43" fillId="9" borderId="1" xfId="0" applyFont="1" applyFill="1" applyBorder="1"/>
    <xf numFmtId="0" fontId="2" fillId="15" borderId="1" xfId="7" applyFont="1" applyFill="1" applyBorder="1"/>
    <xf numFmtId="0" fontId="25" fillId="15" borderId="1" xfId="7" applyFill="1" applyBorder="1"/>
    <xf numFmtId="0" fontId="43" fillId="15" borderId="1" xfId="0" applyFont="1" applyFill="1" applyBorder="1"/>
    <xf numFmtId="0" fontId="29" fillId="0" borderId="3" xfId="2" applyFont="1" applyFill="1" applyAlignment="1">
      <alignment horizontal="center" vertical="center"/>
    </xf>
    <xf numFmtId="167" fontId="0" fillId="0" borderId="1" xfId="0" applyNumberFormat="1" applyBorder="1"/>
    <xf numFmtId="0" fontId="28" fillId="2" borderId="17" xfId="0" applyFont="1" applyFill="1" applyBorder="1" applyAlignment="1">
      <alignment horizontal="center" vertical="center"/>
    </xf>
    <xf numFmtId="0" fontId="28" fillId="2" borderId="6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0" fontId="13" fillId="4" borderId="10" xfId="0" applyFont="1" applyFill="1" applyBorder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0" fontId="13" fillId="4" borderId="11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30" fillId="5" borderId="1" xfId="0" applyFont="1" applyFill="1" applyBorder="1" applyAlignment="1">
      <alignment horizontal="center" vertical="center"/>
    </xf>
    <xf numFmtId="0" fontId="0" fillId="5" borderId="1" xfId="0" applyFill="1" applyBorder="1"/>
    <xf numFmtId="0" fontId="37" fillId="5" borderId="1" xfId="5" applyFont="1" applyFill="1" applyBorder="1" applyAlignment="1">
      <alignment horizontal="center"/>
    </xf>
    <xf numFmtId="0" fontId="38" fillId="5" borderId="1" xfId="0" applyFont="1" applyFill="1" applyBorder="1"/>
    <xf numFmtId="0" fontId="34" fillId="10" borderId="1" xfId="0" applyFont="1" applyFill="1" applyBorder="1" applyAlignment="1">
      <alignment horizontal="center" vertical="center"/>
    </xf>
    <xf numFmtId="0" fontId="0" fillId="10" borderId="1" xfId="0" applyFill="1" applyBorder="1"/>
    <xf numFmtId="0" fontId="23" fillId="10" borderId="0" xfId="5" applyFill="1" applyBorder="1" applyAlignment="1">
      <alignment horizontal="center"/>
    </xf>
    <xf numFmtId="0" fontId="23" fillId="10" borderId="27" xfId="5" applyFill="1" applyBorder="1" applyAlignment="1">
      <alignment horizontal="center"/>
    </xf>
    <xf numFmtId="0" fontId="23" fillId="10" borderId="28" xfId="5" applyFill="1" applyBorder="1" applyAlignment="1">
      <alignment horizontal="center"/>
    </xf>
    <xf numFmtId="0" fontId="42" fillId="15" borderId="1" xfId="0" applyFont="1" applyFill="1" applyBorder="1" applyAlignment="1">
      <alignment horizontal="center"/>
    </xf>
    <xf numFmtId="0" fontId="24" fillId="5" borderId="17" xfId="6" applyFill="1" applyBorder="1" applyAlignment="1">
      <alignment horizontal="center" vertical="center"/>
    </xf>
    <xf numFmtId="0" fontId="24" fillId="5" borderId="32" xfId="6" applyFill="1" applyBorder="1" applyAlignment="1">
      <alignment horizontal="center" vertical="center"/>
    </xf>
    <xf numFmtId="0" fontId="24" fillId="5" borderId="6" xfId="6" applyFill="1" applyBorder="1" applyAlignment="1">
      <alignment horizontal="center" vertical="center"/>
    </xf>
    <xf numFmtId="0" fontId="42" fillId="9" borderId="17" xfId="0" applyFont="1" applyFill="1" applyBorder="1" applyAlignment="1">
      <alignment horizontal="center"/>
    </xf>
    <xf numFmtId="0" fontId="42" fillId="9" borderId="32" xfId="0" applyFont="1" applyFill="1" applyBorder="1" applyAlignment="1">
      <alignment horizontal="center"/>
    </xf>
    <xf numFmtId="0" fontId="42" fillId="9" borderId="6" xfId="0" applyFont="1" applyFill="1" applyBorder="1" applyAlignment="1">
      <alignment horizontal="center"/>
    </xf>
    <xf numFmtId="0" fontId="31" fillId="0" borderId="0" xfId="0" applyFont="1" applyFill="1" applyAlignment="1">
      <alignment horizontal="center"/>
    </xf>
    <xf numFmtId="0" fontId="36" fillId="0" borderId="3" xfId="0" applyFont="1" applyFill="1" applyBorder="1"/>
    <xf numFmtId="0" fontId="32" fillId="0" borderId="29" xfId="0" applyFont="1" applyFill="1" applyBorder="1" applyAlignment="1">
      <alignment horizontal="center"/>
    </xf>
    <xf numFmtId="0" fontId="36" fillId="0" borderId="30" xfId="0" applyFont="1" applyFill="1" applyBorder="1"/>
    <xf numFmtId="0" fontId="32" fillId="0" borderId="31" xfId="0" applyFont="1" applyFill="1" applyBorder="1" applyAlignment="1">
      <alignment horizontal="center"/>
    </xf>
    <xf numFmtId="0" fontId="12" fillId="0" borderId="1" xfId="0" applyFont="1" applyFill="1" applyBorder="1"/>
    <xf numFmtId="0" fontId="12" fillId="0" borderId="6" xfId="0" applyFont="1" applyFill="1" applyBorder="1"/>
    <xf numFmtId="0" fontId="0" fillId="0" borderId="1" xfId="0" applyFill="1" applyBorder="1" applyAlignment="1">
      <alignment horizontal="left"/>
    </xf>
    <xf numFmtId="0" fontId="12" fillId="0" borderId="34" xfId="0" applyFont="1" applyBorder="1" applyAlignment="1">
      <alignment horizontal="left"/>
    </xf>
    <xf numFmtId="164" fontId="12" fillId="0" borderId="35" xfId="0" applyNumberFormat="1" applyFont="1" applyBorder="1" applyAlignment="1">
      <alignment horizontal="left"/>
    </xf>
    <xf numFmtId="0" fontId="0" fillId="0" borderId="26" xfId="0" applyBorder="1"/>
    <xf numFmtId="0" fontId="36" fillId="0" borderId="30" xfId="2" applyFont="1" applyFill="1" applyBorder="1" applyAlignment="1"/>
    <xf numFmtId="0" fontId="32" fillId="0" borderId="30" xfId="2" applyFont="1" applyFill="1" applyBorder="1" applyAlignment="1">
      <alignment horizontal="center"/>
    </xf>
    <xf numFmtId="164" fontId="12" fillId="0" borderId="1" xfId="0" applyNumberFormat="1" applyFont="1" applyBorder="1" applyAlignment="1">
      <alignment horizontal="center"/>
    </xf>
    <xf numFmtId="0" fontId="36" fillId="0" borderId="1" xfId="0" applyFont="1" applyBorder="1"/>
    <xf numFmtId="0" fontId="32" fillId="0" borderId="1" xfId="0" applyFont="1" applyBorder="1" applyAlignment="1">
      <alignment horizontal="center"/>
    </xf>
    <xf numFmtId="0" fontId="44" fillId="0" borderId="1" xfId="0" applyFont="1" applyBorder="1"/>
    <xf numFmtId="0" fontId="0" fillId="0" borderId="7" xfId="0" applyBorder="1"/>
    <xf numFmtId="0" fontId="0" fillId="0" borderId="1" xfId="0" applyBorder="1" applyAlignment="1"/>
    <xf numFmtId="0" fontId="36" fillId="0" borderId="36" xfId="0" applyFont="1" applyBorder="1"/>
    <xf numFmtId="0" fontId="32" fillId="0" borderId="33" xfId="0" applyFont="1" applyBorder="1" applyAlignment="1">
      <alignment horizontal="center"/>
    </xf>
    <xf numFmtId="0" fontId="36" fillId="0" borderId="1" xfId="2" applyFont="1" applyFill="1" applyBorder="1" applyAlignment="1"/>
    <xf numFmtId="0" fontId="32" fillId="0" borderId="1" xfId="2" applyFont="1" applyFill="1" applyBorder="1" applyAlignment="1">
      <alignment horizontal="center"/>
    </xf>
    <xf numFmtId="0" fontId="29" fillId="0" borderId="1" xfId="2" applyFont="1" applyFill="1" applyBorder="1" applyAlignment="1">
      <alignment vertical="center"/>
    </xf>
    <xf numFmtId="0" fontId="36" fillId="2" borderId="37" xfId="2" applyFont="1" applyFill="1" applyBorder="1" applyAlignment="1">
      <alignment horizontal="center"/>
    </xf>
    <xf numFmtId="0" fontId="36" fillId="2" borderId="38" xfId="2" applyFont="1" applyFill="1" applyBorder="1" applyAlignment="1">
      <alignment horizontal="center"/>
    </xf>
    <xf numFmtId="0" fontId="36" fillId="10" borderId="3" xfId="2" applyFont="1" applyFill="1" applyAlignment="1"/>
    <xf numFmtId="0" fontId="36" fillId="10" borderId="3" xfId="0" applyFont="1" applyFill="1" applyBorder="1"/>
    <xf numFmtId="0" fontId="32" fillId="10" borderId="29" xfId="0" applyFont="1" applyFill="1" applyBorder="1" applyAlignment="1">
      <alignment horizontal="center"/>
    </xf>
    <xf numFmtId="0" fontId="36" fillId="10" borderId="30" xfId="0" applyFont="1" applyFill="1" applyBorder="1"/>
    <xf numFmtId="0" fontId="32" fillId="10" borderId="31" xfId="0" applyFont="1" applyFill="1" applyBorder="1" applyAlignment="1">
      <alignment horizontal="center"/>
    </xf>
    <xf numFmtId="0" fontId="45" fillId="2" borderId="1" xfId="0" applyFont="1" applyFill="1" applyBorder="1" applyAlignment="1">
      <alignment horizontal="center" vertical="center"/>
    </xf>
    <xf numFmtId="0" fontId="46" fillId="16" borderId="6" xfId="0" applyFont="1" applyFill="1" applyBorder="1" applyAlignment="1">
      <alignment horizontal="center" vertical="center"/>
    </xf>
    <xf numFmtId="165" fontId="46" fillId="16" borderId="1" xfId="0" applyNumberFormat="1" applyFont="1" applyFill="1" applyBorder="1" applyAlignment="1">
      <alignment horizontal="center" vertical="center"/>
    </xf>
    <xf numFmtId="0" fontId="46" fillId="16" borderId="1" xfId="0" applyFont="1" applyFill="1" applyBorder="1" applyAlignment="1">
      <alignment horizontal="center" vertical="center"/>
    </xf>
    <xf numFmtId="0" fontId="47" fillId="0" borderId="1" xfId="0" applyFont="1" applyBorder="1" applyAlignment="1">
      <alignment horizontal="center"/>
    </xf>
    <xf numFmtId="165" fontId="47" fillId="0" borderId="1" xfId="0" applyNumberFormat="1" applyFont="1" applyBorder="1" applyAlignment="1">
      <alignment horizontal="center"/>
    </xf>
    <xf numFmtId="166" fontId="47" fillId="0" borderId="1" xfId="0" applyNumberFormat="1" applyFont="1" applyBorder="1" applyAlignment="1">
      <alignment horizontal="center"/>
    </xf>
    <xf numFmtId="166" fontId="48" fillId="0" borderId="1" xfId="0" applyNumberFormat="1" applyFont="1" applyBorder="1" applyAlignment="1">
      <alignment horizontal="center"/>
    </xf>
    <xf numFmtId="0" fontId="49" fillId="0" borderId="1" xfId="0" applyFont="1" applyBorder="1"/>
    <xf numFmtId="165" fontId="49" fillId="0" borderId="1" xfId="0" applyNumberFormat="1" applyFont="1" applyBorder="1"/>
    <xf numFmtId="165" fontId="32" fillId="10" borderId="3" xfId="2" applyNumberFormat="1" applyFont="1" applyFill="1" applyAlignment="1">
      <alignment horizontal="center"/>
    </xf>
    <xf numFmtId="165" fontId="32" fillId="10" borderId="31" xfId="0" applyNumberFormat="1" applyFont="1" applyFill="1" applyBorder="1" applyAlignment="1">
      <alignment horizontal="center"/>
    </xf>
    <xf numFmtId="0" fontId="23" fillId="0" borderId="1" xfId="5" applyFill="1" applyBorder="1" applyAlignment="1"/>
  </cellXfs>
  <cellStyles count="12">
    <cellStyle name="20% - Accent1" xfId="11" builtinId="30"/>
    <cellStyle name="Calculation" xfId="3" builtinId="22"/>
    <cellStyle name="Currency" xfId="1" builtinId="4"/>
    <cellStyle name="Heading 1" xfId="5" builtinId="16"/>
    <cellStyle name="Heading 2" xfId="6" builtinId="17"/>
    <cellStyle name="Heading 3" xfId="7" builtinId="18"/>
    <cellStyle name="Neutral" xfId="8" builtinId="28"/>
    <cellStyle name="Normal" xfId="0" builtinId="0"/>
    <cellStyle name="Note" xfId="9" builtinId="10"/>
    <cellStyle name="Output" xfId="2" builtinId="21"/>
    <cellStyle name="Percent" xfId="4" builtinId="5"/>
    <cellStyle name="Total" xfId="10" builtinId="25"/>
  </cellStyles>
  <dxfs count="94"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65" formatCode="_([$$-409]* #,##0.00_);_([$$-409]* \(#,##0.00\);_([$$-409]* &quot;-&quot;??_);_(@_)"/>
    </dxf>
    <dxf>
      <numFmt numFmtId="165" formatCode="_([$$-409]* #,##0.00_);_([$$-409]* \(#,##0.00\);_([$$-409]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_([$$-409]* #,##0.00_);_([$$-409]* \(#,##0.00\);_([$$-409]* &quot;-&quot;??_);_(@_)"/>
    </dxf>
    <dxf>
      <numFmt numFmtId="165" formatCode="_([$$-409]* #,##0.00_);_([$$-409]* \(#,##0.00\);_([$$-409]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34" formatCode="_(&quot;SAR&quot;* #,##0.00_);_(&quot;SAR&quot;* \(#,##0.00\);_(&quot;SAR&quot;* &quot;-&quot;??_);_(@_)"/>
    </dxf>
  </dxfs>
  <tableStyles count="0" defaultTableStyle="TableStyleMedium2" defaultPivotStyle="PivotStyleLight16"/>
  <colors>
    <mruColors>
      <color rgb="FFFD6A82"/>
      <color rgb="FFFF424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[linedin.xlsx]Pivot Table 1(Task 1)!PivotTable1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499576803713869"/>
          <c:y val="0.13715788759163725"/>
          <c:w val="0.73827838621149555"/>
          <c:h val="0.765594114852022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 1(Task 1)'!$B$4:$B$5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1(Task 1)'!$A$6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1(Task 1)'!$B$6</c:f>
              <c:numCache>
                <c:formatCode>_([$$-409]* #,##0.00_);_([$$-409]* \(#,##0.00\);_([$$-409]* "-"??_);_(@_)</c:formatCode>
                <c:ptCount val="1"/>
                <c:pt idx="0">
                  <c:v>6514099000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37-3944-A733-444432B329E4}"/>
            </c:ext>
          </c:extLst>
        </c:ser>
        <c:ser>
          <c:idx val="1"/>
          <c:order val="1"/>
          <c:tx>
            <c:strRef>
              <c:f>'Pivot Table 1(Task 1)'!$C$4:$C$5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1(Task 1)'!$A$6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1(Task 1)'!$C$6</c:f>
              <c:numCache>
                <c:formatCode>_([$$-409]* #,##0.00_);_([$$-409]* \(#,##0.00\);_([$$-409]* "-"??_);_(@_)</c:formatCode>
                <c:ptCount val="1"/>
                <c:pt idx="0">
                  <c:v>7184794000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53F-834A-A406-9DE117EA3053}"/>
            </c:ext>
          </c:extLst>
        </c:ser>
        <c:ser>
          <c:idx val="2"/>
          <c:order val="2"/>
          <c:tx>
            <c:strRef>
              <c:f>'Pivot Table 1(Task 1)'!$D$4:$D$5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1(Task 1)'!$A$6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1(Task 1)'!$D$6</c:f>
              <c:numCache>
                <c:formatCode>_([$$-409]* #,##0.00_);_([$$-409]* \(#,##0.00\);_([$$-409]* "-"??_);_(@_)</c:formatCode>
                <c:ptCount val="1"/>
                <c:pt idx="0">
                  <c:v>9049918000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53F-834A-A406-9DE117EA3053}"/>
            </c:ext>
          </c:extLst>
        </c:ser>
        <c:ser>
          <c:idx val="3"/>
          <c:order val="3"/>
          <c:tx>
            <c:strRef>
              <c:f>'Pivot Table 1(Task 1)'!$E$4:$E$5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1(Task 1)'!$A$6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1(Task 1)'!$E$6</c:f>
              <c:numCache>
                <c:formatCode>_([$$-409]* #,##0.00_);_([$$-409]* \(#,##0.00\);_([$$-409]* "-"??_);_(@_)</c:formatCode>
                <c:ptCount val="1"/>
                <c:pt idx="0">
                  <c:v>10855810000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53F-834A-A406-9DE117EA3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574063"/>
        <c:axId val="681093391"/>
      </c:barChart>
      <c:catAx>
        <c:axId val="66357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681093391"/>
        <c:crosses val="autoZero"/>
        <c:auto val="1"/>
        <c:lblAlgn val="ctr"/>
        <c:lblOffset val="100"/>
        <c:noMultiLvlLbl val="0"/>
      </c:catAx>
      <c:valAx>
        <c:axId val="68109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66357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[linedin.xlsx]chart(Task 1)!PivotTable10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Arial" panose="020B0604020202020204" pitchFamily="34" charset="0"/>
                <a:cs typeface="Arial" panose="020B0604020202020204" pitchFamily="34" charset="0"/>
              </a:rPr>
              <a:t>Sum of Total Revenue by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83120331112457"/>
          <c:y val="9.2022430198706553E-2"/>
          <c:w val="0.7968431253785585"/>
          <c:h val="0.72004572009144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'chart(Task 1)'!$C$3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S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'chart(Task 1)'!$A$4:$B$11</c:f>
              <c:multiLvlStrCache>
                <c:ptCount val="8"/>
                <c:lvl>
                  <c:pt idx="0">
                    <c:v>HBAN</c:v>
                  </c:pt>
                  <c:pt idx="1">
                    <c:v>MTB</c:v>
                  </c:pt>
                  <c:pt idx="2">
                    <c:v>HBAN</c:v>
                  </c:pt>
                  <c:pt idx="3">
                    <c:v>MTB</c:v>
                  </c:pt>
                  <c:pt idx="4">
                    <c:v>HBAN</c:v>
                  </c:pt>
                  <c:pt idx="5">
                    <c:v>MTB</c:v>
                  </c:pt>
                  <c:pt idx="6">
                    <c:v>HBAN</c:v>
                  </c:pt>
                  <c:pt idx="7">
                    <c:v>MTB</c:v>
                  </c:pt>
                </c:lvl>
                <c:lvl>
                  <c:pt idx="0">
                    <c:v>Year 1</c:v>
                  </c:pt>
                  <c:pt idx="2">
                    <c:v>Year 2</c:v>
                  </c:pt>
                  <c:pt idx="4">
                    <c:v>Year 3</c:v>
                  </c:pt>
                  <c:pt idx="6">
                    <c:v>Year 4</c:v>
                  </c:pt>
                </c:lvl>
              </c:multiLvlStrCache>
            </c:multiLvlStrRef>
          </c:cat>
          <c:val>
            <c:numRef>
              <c:f>'chart(Task 1)'!$C$4:$C$11</c:f>
              <c:numCache>
                <c:formatCode>_([$$-409]* #,##0.00_);_([$$-409]* \(#,##0.00\);_([$$-409]* "-"??_);_(@_)</c:formatCode>
                <c:ptCount val="8"/>
                <c:pt idx="0">
                  <c:v>3036584000</c:v>
                </c:pt>
                <c:pt idx="1">
                  <c:v>4608955000</c:v>
                </c:pt>
                <c:pt idx="2">
                  <c:v>2872833000</c:v>
                </c:pt>
                <c:pt idx="3">
                  <c:v>4822539000</c:v>
                </c:pt>
                <c:pt idx="4">
                  <c:v>2955641000</c:v>
                </c:pt>
                <c:pt idx="5">
                  <c:v>4736150000</c:v>
                </c:pt>
                <c:pt idx="6">
                  <c:v>3153251000</c:v>
                </c:pt>
                <c:pt idx="7">
                  <c:v>4995881000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DA-3E41-9CB7-1B9441445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358111"/>
        <c:axId val="934362912"/>
      </c:barChart>
      <c:catAx>
        <c:axId val="663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934362912"/>
        <c:crosses val="autoZero"/>
        <c:auto val="1"/>
        <c:lblAlgn val="ctr"/>
        <c:lblOffset val="100"/>
        <c:noMultiLvlLbl val="0"/>
      </c:catAx>
      <c:valAx>
        <c:axId val="934362912"/>
        <c:scaling>
          <c:orientation val="minMax"/>
        </c:scaling>
        <c:delete val="0"/>
        <c:axPos val="l"/>
        <c:majorGridlines>
          <c:spPr>
            <a:ln w="7620" cap="flat" cmpd="sng" algn="ctr">
              <a:solidFill>
                <a:schemeClr val="tx1">
                  <a:alpha val="99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663358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[linedin.xlsx]All Sector (1)!PivotTable9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Sum of Total Revenue by GICS Sector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468383862807208"/>
          <c:y val="7.8593089761054113E-2"/>
          <c:w val="0.82117749352220548"/>
          <c:h val="0.7746003793560303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'All Sector (1)'!$C$4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multiLvlStrRef>
              <c:f>'All Sector (1)'!$A$5:$B$48</c:f>
              <c:multiLvlStrCache>
                <c:ptCount val="44"/>
                <c:lvl>
                  <c:pt idx="0">
                    <c:v>Year 1</c:v>
                  </c:pt>
                  <c:pt idx="1">
                    <c:v>Year 2</c:v>
                  </c:pt>
                  <c:pt idx="2">
                    <c:v>Year 3</c:v>
                  </c:pt>
                  <c:pt idx="3">
                    <c:v>Year 4</c:v>
                  </c:pt>
                  <c:pt idx="4">
                    <c:v>Year 1</c:v>
                  </c:pt>
                  <c:pt idx="5">
                    <c:v>Year 2</c:v>
                  </c:pt>
                  <c:pt idx="6">
                    <c:v>Year 3</c:v>
                  </c:pt>
                  <c:pt idx="7">
                    <c:v>Year 4</c:v>
                  </c:pt>
                  <c:pt idx="8">
                    <c:v>Year 1</c:v>
                  </c:pt>
                  <c:pt idx="9">
                    <c:v>Year 2</c:v>
                  </c:pt>
                  <c:pt idx="10">
                    <c:v>Year 3</c:v>
                  </c:pt>
                  <c:pt idx="11">
                    <c:v>Year 4</c:v>
                  </c:pt>
                  <c:pt idx="12">
                    <c:v>Year 1</c:v>
                  </c:pt>
                  <c:pt idx="13">
                    <c:v>Year 2</c:v>
                  </c:pt>
                  <c:pt idx="14">
                    <c:v>Year 3</c:v>
                  </c:pt>
                  <c:pt idx="15">
                    <c:v>Year 4</c:v>
                  </c:pt>
                  <c:pt idx="16">
                    <c:v>Year 1</c:v>
                  </c:pt>
                  <c:pt idx="17">
                    <c:v>Year 2</c:v>
                  </c:pt>
                  <c:pt idx="18">
                    <c:v>Year 3</c:v>
                  </c:pt>
                  <c:pt idx="19">
                    <c:v>Year 4</c:v>
                  </c:pt>
                  <c:pt idx="20">
                    <c:v>Year 1</c:v>
                  </c:pt>
                  <c:pt idx="21">
                    <c:v>Year 2</c:v>
                  </c:pt>
                  <c:pt idx="22">
                    <c:v>Year 3</c:v>
                  </c:pt>
                  <c:pt idx="23">
                    <c:v>Year 4</c:v>
                  </c:pt>
                  <c:pt idx="24">
                    <c:v>Year 1</c:v>
                  </c:pt>
                  <c:pt idx="25">
                    <c:v>Year 2</c:v>
                  </c:pt>
                  <c:pt idx="26">
                    <c:v>Year 3</c:v>
                  </c:pt>
                  <c:pt idx="27">
                    <c:v>Year 4</c:v>
                  </c:pt>
                  <c:pt idx="28">
                    <c:v>Year 1</c:v>
                  </c:pt>
                  <c:pt idx="29">
                    <c:v>Year 2</c:v>
                  </c:pt>
                  <c:pt idx="30">
                    <c:v>Year 3</c:v>
                  </c:pt>
                  <c:pt idx="31">
                    <c:v>Year 4</c:v>
                  </c:pt>
                  <c:pt idx="32">
                    <c:v>Year 1</c:v>
                  </c:pt>
                  <c:pt idx="33">
                    <c:v>Year 2</c:v>
                  </c:pt>
                  <c:pt idx="34">
                    <c:v>Year 3</c:v>
                  </c:pt>
                  <c:pt idx="35">
                    <c:v>Year 4</c:v>
                  </c:pt>
                  <c:pt idx="36">
                    <c:v>Year 1</c:v>
                  </c:pt>
                  <c:pt idx="37">
                    <c:v>Year 2</c:v>
                  </c:pt>
                  <c:pt idx="38">
                    <c:v>Year 3</c:v>
                  </c:pt>
                  <c:pt idx="39">
                    <c:v>Year 4</c:v>
                  </c:pt>
                  <c:pt idx="40">
                    <c:v>Year 1</c:v>
                  </c:pt>
                  <c:pt idx="41">
                    <c:v>Year 2</c:v>
                  </c:pt>
                  <c:pt idx="42">
                    <c:v>Year 3</c:v>
                  </c:pt>
                  <c:pt idx="43">
                    <c:v>Year 4</c:v>
                  </c:pt>
                </c:lvl>
                <c:lvl>
                  <c:pt idx="0">
                    <c:v>Consumer Discretionary</c:v>
                  </c:pt>
                  <c:pt idx="4">
                    <c:v>Consumer Staples</c:v>
                  </c:pt>
                  <c:pt idx="8">
                    <c:v>Energy</c:v>
                  </c:pt>
                  <c:pt idx="12">
                    <c:v>Financials</c:v>
                  </c:pt>
                  <c:pt idx="16">
                    <c:v>Health Care</c:v>
                  </c:pt>
                  <c:pt idx="20">
                    <c:v>Industrials</c:v>
                  </c:pt>
                  <c:pt idx="24">
                    <c:v>Information Technology</c:v>
                  </c:pt>
                  <c:pt idx="28">
                    <c:v>Materials</c:v>
                  </c:pt>
                  <c:pt idx="32">
                    <c:v>Real Estate</c:v>
                  </c:pt>
                  <c:pt idx="36">
                    <c:v>Telecommunications Services</c:v>
                  </c:pt>
                  <c:pt idx="40">
                    <c:v>Utilities</c:v>
                  </c:pt>
                </c:lvl>
              </c:multiLvlStrCache>
            </c:multiLvlStrRef>
          </c:cat>
          <c:val>
            <c:numRef>
              <c:f>'All Sector (1)'!$C$5:$C$48</c:f>
              <c:numCache>
                <c:formatCode>_([$$-409]* #,##0.00_);_([$$-409]* \(#,##0.00\);_([$$-409]* "-"??_);_(@_)</c:formatCode>
                <c:ptCount val="44"/>
                <c:pt idx="0">
                  <c:v>1306636524000</c:v>
                </c:pt>
                <c:pt idx="1">
                  <c:v>1359506280000</c:v>
                </c:pt>
                <c:pt idx="2">
                  <c:v>1433673899000</c:v>
                </c:pt>
                <c:pt idx="3">
                  <c:v>1523851904000</c:v>
                </c:pt>
                <c:pt idx="4">
                  <c:v>1388801763000</c:v>
                </c:pt>
                <c:pt idx="5">
                  <c:v>1428526946000</c:v>
                </c:pt>
                <c:pt idx="6">
                  <c:v>1453416640000</c:v>
                </c:pt>
                <c:pt idx="7">
                  <c:v>1459100902000</c:v>
                </c:pt>
                <c:pt idx="8">
                  <c:v>1352502544000</c:v>
                </c:pt>
                <c:pt idx="9">
                  <c:v>1366043920000</c:v>
                </c:pt>
                <c:pt idx="10">
                  <c:v>1271860937000</c:v>
                </c:pt>
                <c:pt idx="11">
                  <c:v>843707367000</c:v>
                </c:pt>
                <c:pt idx="12">
                  <c:v>878187750000</c:v>
                </c:pt>
                <c:pt idx="13">
                  <c:v>843392964000</c:v>
                </c:pt>
                <c:pt idx="14">
                  <c:v>850512546000</c:v>
                </c:pt>
                <c:pt idx="15">
                  <c:v>843303463000</c:v>
                </c:pt>
                <c:pt idx="16">
                  <c:v>963813675000</c:v>
                </c:pt>
                <c:pt idx="17">
                  <c:v>1039341879000</c:v>
                </c:pt>
                <c:pt idx="18">
                  <c:v>1171182213000</c:v>
                </c:pt>
                <c:pt idx="19">
                  <c:v>1283674608000</c:v>
                </c:pt>
                <c:pt idx="20">
                  <c:v>1010796852000</c:v>
                </c:pt>
                <c:pt idx="21">
                  <c:v>1029253211000</c:v>
                </c:pt>
                <c:pt idx="22">
                  <c:v>1037676179000</c:v>
                </c:pt>
                <c:pt idx="23">
                  <c:v>1026094777000</c:v>
                </c:pt>
                <c:pt idx="24">
                  <c:v>917269645000</c:v>
                </c:pt>
                <c:pt idx="25">
                  <c:v>908093059000</c:v>
                </c:pt>
                <c:pt idx="26">
                  <c:v>955502612000</c:v>
                </c:pt>
                <c:pt idx="27">
                  <c:v>881926904000</c:v>
                </c:pt>
                <c:pt idx="28">
                  <c:v>285223746000</c:v>
                </c:pt>
                <c:pt idx="29">
                  <c:v>291555004000</c:v>
                </c:pt>
                <c:pt idx="30">
                  <c:v>295549075000</c:v>
                </c:pt>
                <c:pt idx="31">
                  <c:v>251951155000</c:v>
                </c:pt>
                <c:pt idx="32">
                  <c:v>55010248000</c:v>
                </c:pt>
                <c:pt idx="33">
                  <c:v>61768962000</c:v>
                </c:pt>
                <c:pt idx="34">
                  <c:v>69673022000</c:v>
                </c:pt>
                <c:pt idx="35">
                  <c:v>74766197000</c:v>
                </c:pt>
                <c:pt idx="36">
                  <c:v>273043853000</c:v>
                </c:pt>
                <c:pt idx="37">
                  <c:v>278472000000</c:v>
                </c:pt>
                <c:pt idx="38">
                  <c:v>289106000000</c:v>
                </c:pt>
                <c:pt idx="39">
                  <c:v>310126000000</c:v>
                </c:pt>
                <c:pt idx="40">
                  <c:v>252177719000</c:v>
                </c:pt>
                <c:pt idx="41">
                  <c:v>264966001000</c:v>
                </c:pt>
                <c:pt idx="42">
                  <c:v>278755544000</c:v>
                </c:pt>
                <c:pt idx="43">
                  <c:v>273125907000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29-1F45-9D69-293052F44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8561183"/>
        <c:axId val="888562895"/>
      </c:barChart>
      <c:catAx>
        <c:axId val="888561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888562895"/>
        <c:crosses val="autoZero"/>
        <c:auto val="1"/>
        <c:lblAlgn val="ctr"/>
        <c:lblOffset val="100"/>
        <c:noMultiLvlLbl val="0"/>
      </c:catAx>
      <c:valAx>
        <c:axId val="88856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shade val="50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888561183"/>
        <c:crosses val="autoZero"/>
        <c:crossBetween val="between"/>
      </c:valAx>
      <c:spPr>
        <a:solidFill>
          <a:schemeClr val="bg1"/>
        </a:solidFill>
        <a:ln w="0">
          <a:solidFill>
            <a:schemeClr val="bg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Total Revenue for Banks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statistics for Banks'!$C$17</c:f>
              <c:strCache>
                <c:ptCount val="1"/>
                <c:pt idx="0">
                  <c:v>Total Revenue HBAN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'Summary statistics for Banks'!$B$18:$B$21</c:f>
              <c:strCache>
                <c:ptCount val="4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</c:strCache>
            </c:strRef>
          </c:cat>
          <c:val>
            <c:numRef>
              <c:f>'Summary statistics for Banks'!$C$18:$C$21</c:f>
              <c:numCache>
                <c:formatCode>"$"#,##0_);[Red]\("$"#,##0\)</c:formatCode>
                <c:ptCount val="4"/>
                <c:pt idx="0">
                  <c:v>3036584000</c:v>
                </c:pt>
                <c:pt idx="1">
                  <c:v>2872833000</c:v>
                </c:pt>
                <c:pt idx="2">
                  <c:v>2955641000</c:v>
                </c:pt>
                <c:pt idx="3">
                  <c:v>3153251000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F9-C848-BB8C-BF02827D9C92}"/>
            </c:ext>
          </c:extLst>
        </c:ser>
        <c:ser>
          <c:idx val="1"/>
          <c:order val="1"/>
          <c:tx>
            <c:strRef>
              <c:f>'Summary statistics for Banks'!$D$17</c:f>
              <c:strCache>
                <c:ptCount val="1"/>
                <c:pt idx="0">
                  <c:v>Total Revenue MTB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'Summary statistics for Banks'!$B$18:$B$21</c:f>
              <c:strCache>
                <c:ptCount val="4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</c:strCache>
            </c:strRef>
          </c:cat>
          <c:val>
            <c:numRef>
              <c:f>'Summary statistics for Banks'!$D$18:$D$21</c:f>
              <c:numCache>
                <c:formatCode>"$"#,##0_);[Red]\("$"#,##0\)</c:formatCode>
                <c:ptCount val="4"/>
                <c:pt idx="0">
                  <c:v>4608955000</c:v>
                </c:pt>
                <c:pt idx="1">
                  <c:v>4822539000</c:v>
                </c:pt>
                <c:pt idx="2">
                  <c:v>4736150000</c:v>
                </c:pt>
                <c:pt idx="3">
                  <c:v>4995881000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F9-C848-BB8C-BF02827D9C92}"/>
            </c:ext>
          </c:extLst>
        </c:ser>
        <c:ser>
          <c:idx val="2"/>
          <c:order val="2"/>
          <c:tx>
            <c:strRef>
              <c:f>'Summary statistics for Banks'!$E$17</c:f>
              <c:strCache>
                <c:ptCount val="1"/>
                <c:pt idx="0">
                  <c:v>Average of Total 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'Summary statistics for Banks'!$B$18:$B$21</c:f>
              <c:strCache>
                <c:ptCount val="4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</c:strCache>
            </c:strRef>
          </c:cat>
          <c:val>
            <c:numRef>
              <c:f>'Summary statistics for Banks'!$E$18:$E$21</c:f>
              <c:numCache>
                <c:formatCode>_-[$$-409]* #,##0.00_ ;_-[$$-409]* \-#,##0.00\ ;_-[$$-409]* "-"??_ ;_-@_ </c:formatCode>
                <c:ptCount val="4"/>
                <c:pt idx="0">
                  <c:v>3822769500</c:v>
                </c:pt>
                <c:pt idx="1">
                  <c:v>3847686000</c:v>
                </c:pt>
                <c:pt idx="2">
                  <c:v>3845895500</c:v>
                </c:pt>
                <c:pt idx="3">
                  <c:v>4074566000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F9-C848-BB8C-BF02827D9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9686784"/>
        <c:axId val="1648169328"/>
      </c:lineChart>
      <c:catAx>
        <c:axId val="213968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1648169328"/>
        <c:crosses val="autoZero"/>
        <c:auto val="1"/>
        <c:lblAlgn val="ctr"/>
        <c:lblOffset val="100"/>
        <c:noMultiLvlLbl val="0"/>
      </c:catAx>
      <c:valAx>
        <c:axId val="164816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213968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>
              <a:defRPr sz="2400"/>
            </a:pPr>
            <a:r>
              <a:rPr lang="en-US" sz="2400" b="1" i="0" baseline="0">
                <a:effectLst/>
              </a:rPr>
              <a:t>Total Revenie for Financial Compines in 4 Years</a:t>
            </a:r>
            <a:endParaRPr lang="en-SA" sz="2400">
              <a:effectLst/>
            </a:endParaRPr>
          </a:p>
        </cx:rich>
      </cx:tx>
    </cx:title>
    <cx:plotArea>
      <cx:plotAreaRegion>
        <cx:series layoutId="clusteredColumn" uniqueId="{0864DA35-9396-DE4A-9D73-C21732B0F1A5}">
          <cx:dataLabels pos="out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2800"/>
                </a:pPr>
                <a:endParaRPr lang="en-US" sz="28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 b="1"/>
            </a:pPr>
            <a:endParaRPr lang="en-US" sz="18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 b="1"/>
            </a:pPr>
            <a:endParaRPr lang="en-US" sz="18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1422400</xdr:colOff>
      <xdr:row>8</xdr:row>
      <xdr:rowOff>88900</xdr:rowOff>
    </xdr:from>
    <xdr:to>
      <xdr:col>6</xdr:col>
      <xdr:colOff>1790700</xdr:colOff>
      <xdr:row>37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19C1F8-A230-D1D8-8E21-D9F61F661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431800</xdr:colOff>
      <xdr:row>35</xdr:row>
      <xdr:rowOff>190500</xdr:rowOff>
    </xdr:from>
    <xdr:to>
      <xdr:col>4</xdr:col>
      <xdr:colOff>1676400</xdr:colOff>
      <xdr:row>37</xdr:row>
      <xdr:rowOff>12700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4BAE000-3369-8911-7D96-9ECF7A0419F8}"/>
            </a:ext>
          </a:extLst>
        </xdr:cNvPr>
        <xdr:cNvSpPr txBox="1"/>
      </xdr:nvSpPr>
      <xdr:spPr>
        <a:xfrm>
          <a:off x="7315200" y="7302500"/>
          <a:ext cx="1244600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Years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0.3076</cdr:x>
      <cdr:y>0.02802</cdr:y>
    </cdr:from>
    <cdr:to>
      <cdr:x>0.65497</cdr:x>
      <cdr:y>0.11638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97DE323-8672-69F9-A787-4314B5812A4A}"/>
            </a:ext>
          </a:extLst>
        </cdr:cNvPr>
        <cdr:cNvSpPr txBox="1"/>
      </cdr:nvSpPr>
      <cdr:spPr>
        <a:xfrm xmlns:a="http://schemas.openxmlformats.org/drawingml/2006/main">
          <a:off x="3340100" y="165100"/>
          <a:ext cx="3771900" cy="520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600" b="1" baseline="0"/>
            <a:t>Real Estate growth</a:t>
          </a:r>
          <a:endParaRPr lang="en-IN" sz="1600" b="1"/>
        </a:p>
        <a:p xmlns:a="http://schemas.openxmlformats.org/drawingml/2006/main">
          <a:endParaRPr lang="en-US" sz="1100" kern="12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28611</xdr:rowOff>
    </xdr:from>
    <xdr:to>
      <xdr:col>9</xdr:col>
      <xdr:colOff>70507</xdr:colOff>
      <xdr:row>27</xdr:row>
      <xdr:rowOff>340856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BB8653-C2D6-E8CC-E3F4-901204D11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368300</xdr:colOff>
      <xdr:row>17</xdr:row>
      <xdr:rowOff>12700</xdr:rowOff>
    </xdr:from>
    <xdr:to>
      <xdr:col>9</xdr:col>
      <xdr:colOff>571500</xdr:colOff>
      <xdr:row>18</xdr:row>
      <xdr:rowOff>76200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54F04F4-C76A-CDC8-D84E-DBA19C03A372}"/>
            </a:ext>
          </a:extLst>
        </xdr:cNvPr>
        <xdr:cNvSpPr txBox="1"/>
      </xdr:nvSpPr>
      <xdr:spPr>
        <a:xfrm>
          <a:off x="7429500" y="6057900"/>
          <a:ext cx="2984500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0.00641</cdr:x>
      <cdr:y>0.30562</cdr:y>
    </cdr:from>
    <cdr:to>
      <cdr:x>0.03718</cdr:x>
      <cdr:y>0.65169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06D355E-10CB-4020-9460-DFA1D6981C80}"/>
            </a:ext>
          </a:extLst>
        </cdr:cNvPr>
        <cdr:cNvSpPr txBox="1"/>
      </cdr:nvSpPr>
      <cdr:spPr>
        <a:xfrm xmlns:a="http://schemas.openxmlformats.org/drawingml/2006/main">
          <a:off x="63500" y="1727200"/>
          <a:ext cx="304800" cy="1955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0.00513</cdr:x>
      <cdr:y>0.2382</cdr:y>
    </cdr:from>
    <cdr:to>
      <cdr:x>0.05769</cdr:x>
      <cdr:y>0.66292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A5466F1A-0E5F-972E-810D-0B790D613EF8}"/>
            </a:ext>
          </a:extLst>
        </cdr:cNvPr>
        <cdr:cNvSpPr txBox="1"/>
      </cdr:nvSpPr>
      <cdr:spPr>
        <a:xfrm xmlns:a="http://schemas.openxmlformats.org/drawingml/2006/main">
          <a:off x="50800" y="1346200"/>
          <a:ext cx="520700" cy="2400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squar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400" b="1"/>
            <a:t>Total</a:t>
          </a:r>
          <a:r>
            <a:rPr lang="en-IN" sz="1400" b="1" baseline="0"/>
            <a:t> Revenue</a:t>
          </a:r>
          <a:endParaRPr lang="en-IN" sz="1400" b="1"/>
        </a:p>
        <a:p xmlns:a="http://schemas.openxmlformats.org/drawingml/2006/main">
          <a:endParaRPr lang="en-US" sz="1100" kern="12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541866</xdr:colOff>
      <xdr:row>6</xdr:row>
      <xdr:rowOff>67732</xdr:rowOff>
    </xdr:from>
    <xdr:to>
      <xdr:col>21</xdr:col>
      <xdr:colOff>571500</xdr:colOff>
      <xdr:row>46</xdr:row>
      <xdr:rowOff>63499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611FD1-AED3-0C5F-A5AD-3423900CA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0.43216</cdr:x>
      <cdr:y>0.94997</cdr:y>
    </cdr:from>
    <cdr:to>
      <cdr:x>0.56998</cdr:x>
      <cdr:y>0.99531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2FEBB26-C834-7284-32F8-33C86C76A997}"/>
            </a:ext>
          </a:extLst>
        </cdr:cNvPr>
        <cdr:cNvSpPr txBox="1"/>
      </cdr:nvSpPr>
      <cdr:spPr>
        <a:xfrm xmlns:a="http://schemas.openxmlformats.org/drawingml/2006/main">
          <a:off x="5973234" y="7717368"/>
          <a:ext cx="1905000" cy="368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600" b="1"/>
            <a:t>GICS</a:t>
          </a:r>
          <a:r>
            <a:rPr lang="en-IN" sz="1600" b="1" baseline="0"/>
            <a:t> sectors</a:t>
          </a:r>
          <a:endParaRPr lang="en-IN" sz="1600" b="1"/>
        </a:p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0.0049</cdr:x>
      <cdr:y>0.31371</cdr:y>
    </cdr:from>
    <cdr:to>
      <cdr:x>0.02971</cdr:x>
      <cdr:y>0.6592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FBDE68FC-8CDD-11DC-5AB4-125AD9673FCB}"/>
            </a:ext>
          </a:extLst>
        </cdr:cNvPr>
        <cdr:cNvSpPr txBox="1"/>
      </cdr:nvSpPr>
      <cdr:spPr>
        <a:xfrm xmlns:a="http://schemas.openxmlformats.org/drawingml/2006/main">
          <a:off x="67734" y="2548468"/>
          <a:ext cx="342900" cy="280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0.00621</cdr:x>
      <cdr:y>0.37073</cdr:y>
    </cdr:from>
    <cdr:to>
      <cdr:x>0.04617</cdr:x>
      <cdr:y>0.60547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489EC6B2-2EDE-AD55-43BF-DAD3C59F1BB1}"/>
            </a:ext>
          </a:extLst>
        </cdr:cNvPr>
        <cdr:cNvSpPr txBox="1"/>
      </cdr:nvSpPr>
      <cdr:spPr>
        <a:xfrm xmlns:a="http://schemas.openxmlformats.org/drawingml/2006/main" rot="16200000">
          <a:off x="-596744" y="3703067"/>
          <a:ext cx="1912842" cy="5487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600" b="1"/>
            <a:t>Total</a:t>
          </a:r>
          <a:r>
            <a:rPr lang="en-IN" sz="1600" b="1" baseline="0"/>
            <a:t> Revenue</a:t>
          </a:r>
          <a:endParaRPr lang="en-IN" sz="1600" b="1"/>
        </a:p>
        <a:p xmlns:a="http://schemas.openxmlformats.org/drawingml/2006/main">
          <a:endParaRPr lang="en-US" sz="1100" kern="12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2622014</xdr:colOff>
      <xdr:row>22</xdr:row>
      <xdr:rowOff>306381</xdr:rowOff>
    </xdr:from>
    <xdr:to>
      <xdr:col>6</xdr:col>
      <xdr:colOff>76969</xdr:colOff>
      <xdr:row>42</xdr:row>
      <xdr:rowOff>162448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97F514-18ED-E84B-FA47-8A83F0D3E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2641600</xdr:colOff>
      <xdr:row>45</xdr:row>
      <xdr:rowOff>228600</xdr:rowOff>
    </xdr:from>
    <xdr:to>
      <xdr:col>8</xdr:col>
      <xdr:colOff>1197428</xdr:colOff>
      <xdr:row>73</xdr:row>
      <xdr:rowOff>217714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87E1412-238F-78CB-2839-9B2764F682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41600" y="19822886"/>
              <a:ext cx="23338971" cy="121811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ohammedt/Desktop/&#1575;&#1604;&#1575;&#1589;&#1604;&#1610;/hhhh/&#1575;&#1604;&#1575;&#1589;&#1604;&#1604;&#1604;&#1604;&#1610;_lastver.xlsx" TargetMode="External"/><Relationship Id="rId1" Type="http://schemas.openxmlformats.org/officeDocument/2006/relationships/externalLinkPath" Target="/Users/mohammedt/Desktop/&#1575;&#1604;&#1575;&#1589;&#1604;&#1610;/hhhh/&#1575;&#1604;&#1575;&#1589;&#1604;&#1604;&#1604;&#1604;&#1610;_lastv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ojectdata_NYSE"/>
      <sheetName val="Pivot Table 1(Task 1)"/>
      <sheetName val="chart(Task 1)"/>
      <sheetName val="Summary statistics for Banks"/>
      <sheetName val="P&amp;L Statement DashBoard"/>
      <sheetName val="Forecasting Scenarios"/>
    </sheetNames>
    <sheetDataSet>
      <sheetData sheetId="0"/>
      <sheetData sheetId="1"/>
      <sheetData sheetId="2"/>
      <sheetData sheetId="3">
        <row r="2">
          <cell r="O2">
            <v>10259000000</v>
          </cell>
        </row>
        <row r="3">
          <cell r="O3">
            <v>11230000000</v>
          </cell>
        </row>
        <row r="4">
          <cell r="O4">
            <v>12296000000</v>
          </cell>
        </row>
        <row r="5">
          <cell r="O5">
            <v>12200000000</v>
          </cell>
        </row>
        <row r="6">
          <cell r="O6">
            <v>33781000000</v>
          </cell>
        </row>
        <row r="7">
          <cell r="O7">
            <v>34828000000</v>
          </cell>
        </row>
        <row r="8">
          <cell r="O8">
            <v>35895000000</v>
          </cell>
        </row>
        <row r="9">
          <cell r="O9">
            <v>34441000000</v>
          </cell>
        </row>
        <row r="10">
          <cell r="O10">
            <v>100078000000</v>
          </cell>
        </row>
        <row r="11">
          <cell r="O11">
            <v>101697000000</v>
          </cell>
        </row>
        <row r="12">
          <cell r="O12">
            <v>95181000000</v>
          </cell>
        </row>
        <row r="13">
          <cell r="O13">
            <v>93056000000</v>
          </cell>
        </row>
        <row r="14">
          <cell r="O14">
            <v>10737000000</v>
          </cell>
        </row>
        <row r="15">
          <cell r="O15">
            <v>10543000000</v>
          </cell>
        </row>
        <row r="16">
          <cell r="O16">
            <v>9998000000</v>
          </cell>
        </row>
        <row r="17">
          <cell r="O17">
            <v>10346000000</v>
          </cell>
        </row>
        <row r="18">
          <cell r="O18">
            <v>17936000000</v>
          </cell>
        </row>
        <row r="19">
          <cell r="O19">
            <v>19261000000</v>
          </cell>
        </row>
        <row r="20">
          <cell r="O20">
            <v>19171000000</v>
          </cell>
        </row>
        <row r="21">
          <cell r="O21">
            <v>18987000000</v>
          </cell>
        </row>
        <row r="22">
          <cell r="O22">
            <v>5513000000</v>
          </cell>
        </row>
        <row r="23">
          <cell r="O23">
            <v>5133000000</v>
          </cell>
        </row>
        <row r="24">
          <cell r="O24">
            <v>5342000000</v>
          </cell>
        </row>
        <row r="25">
          <cell r="O25">
            <v>5276000000</v>
          </cell>
        </row>
        <row r="26">
          <cell r="O26">
            <v>4111000000</v>
          </cell>
        </row>
        <row r="27">
          <cell r="O27">
            <v>4531000000</v>
          </cell>
        </row>
        <row r="28">
          <cell r="O28">
            <v>4945000000</v>
          </cell>
        </row>
        <row r="29">
          <cell r="O29">
            <v>5142000000</v>
          </cell>
        </row>
        <row r="30">
          <cell r="O30">
            <v>2666000000</v>
          </cell>
        </row>
        <row r="31">
          <cell r="O31">
            <v>4179391625.6157298</v>
          </cell>
        </row>
        <row r="32">
          <cell r="O32">
            <v>2769328078.8177299</v>
          </cell>
        </row>
        <row r="33">
          <cell r="O33">
            <v>1359264532.0197301</v>
          </cell>
        </row>
        <row r="34">
          <cell r="O34">
            <v>50799014.778373703</v>
          </cell>
        </row>
        <row r="35">
          <cell r="O35">
            <v>1460862561.57637</v>
          </cell>
        </row>
        <row r="36">
          <cell r="O36">
            <v>2870926108.3743701</v>
          </cell>
        </row>
        <row r="37">
          <cell r="O37">
            <v>4280989655.17237</v>
          </cell>
        </row>
        <row r="38">
          <cell r="O38">
            <v>5691053201.9704704</v>
          </cell>
        </row>
        <row r="39">
          <cell r="O39">
            <v>7101116748.7684698</v>
          </cell>
        </row>
        <row r="40">
          <cell r="O40">
            <v>8511180295.5664701</v>
          </cell>
        </row>
        <row r="41">
          <cell r="O41">
            <v>9921243842.3645706</v>
          </cell>
        </row>
        <row r="42">
          <cell r="O42">
            <v>11331307389.1626</v>
          </cell>
        </row>
        <row r="43">
          <cell r="O43">
            <v>12741370935.9606</v>
          </cell>
        </row>
        <row r="44">
          <cell r="O44">
            <v>14151434482.758699</v>
          </cell>
        </row>
        <row r="45">
          <cell r="O45">
            <v>15561498029.5567</v>
          </cell>
        </row>
        <row r="46">
          <cell r="O46">
            <v>16971561576.3547</v>
          </cell>
        </row>
        <row r="47">
          <cell r="O47">
            <v>18381625123.152699</v>
          </cell>
        </row>
        <row r="48">
          <cell r="O48">
            <v>19791688669.950802</v>
          </cell>
        </row>
        <row r="49">
          <cell r="O49">
            <v>21201752216.748798</v>
          </cell>
        </row>
        <row r="50">
          <cell r="O50">
            <v>22611815763.546799</v>
          </cell>
        </row>
        <row r="51">
          <cell r="O51">
            <v>24021879310.344898</v>
          </cell>
        </row>
        <row r="52">
          <cell r="O52">
            <v>25431942857.142899</v>
          </cell>
        </row>
        <row r="53">
          <cell r="O53">
            <v>26842006403.940899</v>
          </cell>
        </row>
        <row r="54">
          <cell r="O54">
            <v>28252069950.738998</v>
          </cell>
        </row>
        <row r="55">
          <cell r="O55">
            <v>29662133497.536999</v>
          </cell>
        </row>
        <row r="56">
          <cell r="O56">
            <v>31072197044.334999</v>
          </cell>
        </row>
        <row r="57">
          <cell r="O57">
            <v>32482260591.132999</v>
          </cell>
        </row>
        <row r="58">
          <cell r="O58">
            <v>33892324137.931099</v>
          </cell>
        </row>
        <row r="59">
          <cell r="O59">
            <v>35302387684.729103</v>
          </cell>
        </row>
        <row r="60">
          <cell r="O60">
            <v>36712451231.5271</v>
          </cell>
        </row>
        <row r="61">
          <cell r="O61">
            <v>38122514778.325203</v>
          </cell>
        </row>
        <row r="62">
          <cell r="O62">
            <v>39532578325.123199</v>
          </cell>
        </row>
        <row r="63">
          <cell r="O63">
            <v>40942641871.921204</v>
          </cell>
        </row>
        <row r="64">
          <cell r="O64">
            <v>42352705418.719299</v>
          </cell>
        </row>
        <row r="65">
          <cell r="O65">
            <v>43762768965.517303</v>
          </cell>
        </row>
        <row r="66">
          <cell r="O66">
            <v>45172832512.3153</v>
          </cell>
        </row>
        <row r="67">
          <cell r="O67">
            <v>46582896059.113297</v>
          </cell>
        </row>
        <row r="68">
          <cell r="O68">
            <v>47992959605.9114</v>
          </cell>
        </row>
        <row r="69">
          <cell r="O69">
            <v>49403023152.709396</v>
          </cell>
        </row>
        <row r="70">
          <cell r="O70">
            <v>50813086699.507401</v>
          </cell>
        </row>
        <row r="71">
          <cell r="O71">
            <v>52223150246.305496</v>
          </cell>
        </row>
        <row r="72">
          <cell r="O72">
            <v>53633213793.1035</v>
          </cell>
        </row>
        <row r="73">
          <cell r="O73">
            <v>55043277339.901398</v>
          </cell>
        </row>
        <row r="74">
          <cell r="O74">
            <v>56453340886.699402</v>
          </cell>
        </row>
        <row r="75">
          <cell r="O75">
            <v>57863404433.497398</v>
          </cell>
        </row>
        <row r="76">
          <cell r="O76">
            <v>59273467980.295403</v>
          </cell>
        </row>
        <row r="77">
          <cell r="O77">
            <v>60683531527.093399</v>
          </cell>
        </row>
        <row r="78">
          <cell r="O78">
            <v>62093595073.891403</v>
          </cell>
        </row>
        <row r="79">
          <cell r="O79">
            <v>63503658620.6894</v>
          </cell>
        </row>
        <row r="80">
          <cell r="O80">
            <v>64913722167.487396</v>
          </cell>
        </row>
        <row r="81">
          <cell r="O81">
            <v>66323785714.2854</v>
          </cell>
        </row>
        <row r="82">
          <cell r="O82">
            <v>67733849261.083397</v>
          </cell>
        </row>
        <row r="83">
          <cell r="O83">
            <v>69143912807.881393</v>
          </cell>
        </row>
        <row r="84">
          <cell r="O84">
            <v>70553976354.679398</v>
          </cell>
        </row>
        <row r="85">
          <cell r="O85">
            <v>71964039901.477402</v>
          </cell>
        </row>
        <row r="86">
          <cell r="O86">
            <v>73374103448.276398</v>
          </cell>
        </row>
        <row r="87">
          <cell r="O87">
            <v>74784166995.074402</v>
          </cell>
        </row>
        <row r="88">
          <cell r="O88">
            <v>76194230541.872406</v>
          </cell>
        </row>
        <row r="89">
          <cell r="O89">
            <v>77604294088.670395</v>
          </cell>
        </row>
        <row r="90">
          <cell r="O90">
            <v>79014357635.468399</v>
          </cell>
        </row>
        <row r="91">
          <cell r="O91">
            <v>80424421182.266403</v>
          </cell>
        </row>
        <row r="92">
          <cell r="O92">
            <v>81834484729.064407</v>
          </cell>
        </row>
        <row r="93">
          <cell r="O93">
            <v>83244548275.862396</v>
          </cell>
        </row>
        <row r="94">
          <cell r="O94">
            <v>84654611822.6604</v>
          </cell>
        </row>
        <row r="95">
          <cell r="O95">
            <v>86064675369.458405</v>
          </cell>
        </row>
        <row r="96">
          <cell r="O96">
            <v>87474738916.256393</v>
          </cell>
        </row>
        <row r="97">
          <cell r="O97">
            <v>88884802463.054398</v>
          </cell>
        </row>
        <row r="98">
          <cell r="O98">
            <v>90294866009.852402</v>
          </cell>
        </row>
        <row r="99">
          <cell r="O99">
            <v>91704929556.650406</v>
          </cell>
        </row>
        <row r="100">
          <cell r="O100">
            <v>93114993103.448395</v>
          </cell>
        </row>
        <row r="101">
          <cell r="O101">
            <v>94525056650.246399</v>
          </cell>
        </row>
        <row r="102">
          <cell r="O102">
            <v>95935120197.044403</v>
          </cell>
        </row>
        <row r="103">
          <cell r="O103">
            <v>97345183743.842407</v>
          </cell>
        </row>
        <row r="104">
          <cell r="O104">
            <v>98755247290.640396</v>
          </cell>
        </row>
        <row r="105">
          <cell r="O105">
            <v>100165310837.438</v>
          </cell>
        </row>
        <row r="106">
          <cell r="O106">
            <v>101575374384.23599</v>
          </cell>
        </row>
        <row r="107">
          <cell r="O107">
            <v>102985437931.034</v>
          </cell>
        </row>
        <row r="108">
          <cell r="O108">
            <v>104395501477.832</v>
          </cell>
        </row>
        <row r="109">
          <cell r="O109">
            <v>105805565024.63</v>
          </cell>
        </row>
        <row r="110">
          <cell r="O110">
            <v>107215628571.42799</v>
          </cell>
        </row>
        <row r="111">
          <cell r="O111">
            <v>108625692118.226</v>
          </cell>
        </row>
        <row r="112">
          <cell r="O112">
            <v>110035755665.024</v>
          </cell>
        </row>
        <row r="113">
          <cell r="O113">
            <v>111445819211.82201</v>
          </cell>
        </row>
        <row r="114">
          <cell r="O114">
            <v>112855882758.62</v>
          </cell>
        </row>
        <row r="115">
          <cell r="O115">
            <v>114265946305.418</v>
          </cell>
        </row>
        <row r="116">
          <cell r="O116">
            <v>115676009852.216</v>
          </cell>
        </row>
        <row r="117">
          <cell r="O117">
            <v>117086073399.01401</v>
          </cell>
        </row>
        <row r="118">
          <cell r="O118">
            <v>118496136945.812</v>
          </cell>
        </row>
        <row r="119">
          <cell r="O119">
            <v>119906200492.61099</v>
          </cell>
        </row>
        <row r="120">
          <cell r="O120">
            <v>121316264039.409</v>
          </cell>
        </row>
        <row r="121">
          <cell r="O121">
            <v>122726327586.207</v>
          </cell>
        </row>
        <row r="122">
          <cell r="O122">
            <v>124136391133.005</v>
          </cell>
        </row>
        <row r="123">
          <cell r="O123">
            <v>125546454679.80299</v>
          </cell>
        </row>
        <row r="124">
          <cell r="O124">
            <v>126956518226.601</v>
          </cell>
        </row>
        <row r="125">
          <cell r="O125">
            <v>128366581773.399</v>
          </cell>
        </row>
        <row r="126">
          <cell r="O126">
            <v>129776645320.19701</v>
          </cell>
        </row>
        <row r="127">
          <cell r="O127">
            <v>131186708866.995</v>
          </cell>
        </row>
        <row r="128">
          <cell r="O128">
            <v>132596772413.793</v>
          </cell>
        </row>
        <row r="129">
          <cell r="O129">
            <v>134006835960.591</v>
          </cell>
        </row>
        <row r="130">
          <cell r="O130">
            <v>135416899507.38901</v>
          </cell>
        </row>
        <row r="131">
          <cell r="O131">
            <v>136826963054.187</v>
          </cell>
        </row>
        <row r="132">
          <cell r="O132">
            <v>138237026600.98499</v>
          </cell>
        </row>
        <row r="133">
          <cell r="O133">
            <v>139647090147.78299</v>
          </cell>
        </row>
        <row r="134">
          <cell r="O134">
            <v>141057153694.58099</v>
          </cell>
        </row>
        <row r="135">
          <cell r="O135">
            <v>142467217241.379</v>
          </cell>
        </row>
        <row r="136">
          <cell r="O136">
            <v>143877280788.177</v>
          </cell>
        </row>
        <row r="137">
          <cell r="O137">
            <v>145287344334.97501</v>
          </cell>
        </row>
      </sheetData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ed T" refreshedDate="45790.444967939817" createdVersion="8" refreshedVersion="8" minRefreshableVersion="3" recordCount="1711" xr:uid="{8D8DC3AA-A432-244C-A53E-9FCB82088011}">
  <cacheSource type="worksheet">
    <worksheetSource ref="E1:L1048576" sheet="Projectdata_NYSE"/>
  </cacheSource>
  <cacheFields count="8">
    <cacheField name=" Total Revenue " numFmtId="0">
      <sharedItems containsString="0" containsBlank="1" containsNumber="1" containsInteger="1" minValue="1514000" maxValue="485651000000"/>
    </cacheField>
    <cacheField name=" Cost of Goods Sold " numFmtId="0">
      <sharedItems containsString="0" containsBlank="1" containsNumber="1" containsInteger="1" minValue="0" maxValue="365086000000"/>
    </cacheField>
    <cacheField name=" Sales, General and Admin. " numFmtId="0">
      <sharedItems containsString="0" containsBlank="1" containsNumber="1" containsInteger="1" minValue="-487000000" maxValue="97041000000"/>
    </cacheField>
    <cacheField name=" Research and Development " numFmtId="0">
      <sharedItems containsString="0" containsBlank="1" containsNumber="1" containsInteger="1" minValue="0" maxValue="12740000000"/>
    </cacheField>
    <cacheField name=" Other Operating Items " numFmtId="0">
      <sharedItems containsString="0" containsBlank="1" containsNumber="1" containsInteger="1" minValue="-87159000" maxValue="54872000000"/>
    </cacheField>
    <cacheField name="GICS Sector" numFmtId="0">
      <sharedItems containsBlank="1" count="12">
        <s v="Industrials"/>
        <s v="Consumer Discretionary"/>
        <s v="Information Technology"/>
        <s v="Health Care"/>
        <s v="Consumer Staples"/>
        <s v="Utilities"/>
        <s v="Financials"/>
        <s v="Real Estate"/>
        <s v="Materials"/>
        <s v="Energy"/>
        <s v="Telecommunications Services"/>
        <m/>
      </sharedItems>
    </cacheField>
    <cacheField name="GICS Sub Industry" numFmtId="0">
      <sharedItems containsBlank="1" count="121">
        <s v="Airlines"/>
        <s v="Automotive Retail"/>
        <s v="Computer Hardware"/>
        <s v="Pharmaceuticals"/>
        <s v="Health Care Distributors"/>
        <s v="Health Care Equipment"/>
        <s v="Application Software"/>
        <s v="Semiconductors"/>
        <s v="Agricultural Products"/>
        <s v="Data Processing &amp; Outsourced Services"/>
        <s v="MultiUtilities"/>
        <s v="Electric Utilities"/>
        <s v="Life &amp; Health Insurance"/>
        <s v="Property &amp; Casualty Insurance"/>
        <s v="REITs"/>
        <s v="Multi-line Insurance"/>
        <s v="Internet Software &amp; Services"/>
        <s v="Specialty Chemicals"/>
        <s v="Building Products"/>
        <s v="Biotechnology"/>
        <s v="Semiconductor Equipment"/>
        <s v="Electrical Components &amp; Equipment"/>
        <s v="Asset Management &amp; Custody Banks"/>
        <s v="Specialized REITs"/>
        <s v="Internet &amp; Direct Marketing Retail"/>
        <s v="Specialty Stores"/>
        <s v="Managed Health Care"/>
        <s v="Oil &amp; Gas Exploration &amp; Production"/>
        <s v="Industrial Gases"/>
        <s v="Electronic Components"/>
        <s v="Aerospace &amp; Defense"/>
        <s v="Home Entertainment Software"/>
        <s v="Paper Packaging"/>
        <s v="Water Utilities"/>
        <s v="Consumer Finance"/>
        <s v="Banks"/>
        <s v="Computer &amp; Electronics Retail"/>
        <s v="Oil &amp; Gas Equipment &amp; Services"/>
        <s v="Metal &amp; Glass Containers"/>
        <s v="Auto Parts &amp; Equipment"/>
        <s v="Packaged Foods &amp; Meats"/>
        <s v="Construction &amp; Farm Machinery &amp; Heavy Trucks"/>
        <s v="Real Estate Services"/>
        <s v="Hotels, Resorts &amp; Cruise Lines"/>
        <s v="Health Care Technology"/>
        <s v="Fertilizers &amp; Agricultural Chemicals"/>
        <s v="Regional Banks"/>
        <s v="Household Products"/>
        <s v="Integrated Oil &amp; Gas"/>
        <s v="Air Freight &amp; Logistics"/>
        <s v="Cable &amp; Satellite"/>
        <s v="Restaurants"/>
        <s v="Industrial Machinery"/>
        <s v="Industrial Conglomerates"/>
        <s v="Health Care Supplies"/>
        <s v="Hypermarkets &amp; Super Centers"/>
        <s v="Personal Products"/>
        <s v="Networking Equipment"/>
        <s v="IT Consulting &amp; Other Services"/>
        <s v="Railroads"/>
        <s v="Diversified Support Services"/>
        <s v="Integrated Telecommunications Services"/>
        <s v="Drug Retail"/>
        <s v="Diversified Chemicals"/>
        <s v="General Merchandise Stores"/>
        <s v="Health Care Facilities"/>
        <s v="Homebuilding"/>
        <s v="Broadcasting &amp; Cable TV"/>
        <s v="Research &amp; Consulting Services"/>
        <s v="Soft Drinks"/>
        <s v="Residential REITs"/>
        <s v="Investment Banking &amp; Brokerage"/>
        <s v="Automobile Manufacturers"/>
        <s v="Copper"/>
        <s v="Apparel Retail"/>
        <s v="Electronic Equipment &amp; Instruments"/>
        <s v="Diversified Commercial Services"/>
        <s v="Retail REITs"/>
        <s v="Consumer Electronics"/>
        <s v="Tires &amp; Rubber"/>
        <s v="Industrial Materials"/>
        <s v="Leisure Products"/>
        <s v="Apparel, Accessories &amp; Luxury Goods"/>
        <s v="Home Improvement Retail"/>
        <s v="Motorcycle Manufacturers"/>
        <s v="Oil &amp; Gas Drilling"/>
        <s v="Technology Hardware, Storage &amp; Peripherals"/>
        <s v="Telecommunications Equipment"/>
        <s v="Life Sciences Tools &amp; Services"/>
        <s v="Advertising"/>
        <s v="Trucking"/>
        <s v="Department Stores"/>
        <s v="Oil &amp; Gas Refining &amp; Marketing &amp; Transportation"/>
        <s v="Food Retail"/>
        <s v="Distributors"/>
        <s v="Multi-Sector Holdings"/>
        <s v="Alternative Carriers"/>
        <s v="Diversified Financial Services"/>
        <s v="Home Furnishings"/>
        <s v="Construction Materials"/>
        <s v="Insurance Brokers"/>
        <s v="Tobacco"/>
        <s v="Systems Software"/>
        <s v="Gold"/>
        <s v="Steel"/>
        <s v="Housewares &amp; Specialties"/>
        <s v="Thrifts &amp; Mortgage Finance"/>
        <s v="Technology, Hardware, Software and Supplies"/>
        <s v="Human Resource &amp; Employment Services"/>
        <s v="Office REITs"/>
        <s v="Household Appliances"/>
        <s v="Computer Storage &amp; Peripherals"/>
        <s v="Distillers &amp; Vintners"/>
        <s v="Food Distributors"/>
        <s v="Brewers"/>
        <s v="Electronic Manufacturing Services"/>
        <s v="Publishing"/>
        <s v="Specialty Retail"/>
        <s v="Environmental Services"/>
        <s v="Casinos &amp; Gaming"/>
        <m/>
      </sharedItems>
    </cacheField>
    <cacheField name="Year" numFmtId="0">
      <sharedItems containsString="0" containsBlank="1" containsNumber="1" containsInteger="1" minValue="2003" maxValue="2017" count="11">
        <n v="2012"/>
        <n v="2013"/>
        <n v="2014"/>
        <n v="2015"/>
        <n v="2016"/>
        <n v="2003"/>
        <n v="2004"/>
        <n v="2006"/>
        <n v="2007"/>
        <n v="201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ed T" refreshedDate="45790.494737847221" createdVersion="8" refreshedVersion="8" minRefreshableVersion="3" recordCount="1711" xr:uid="{0CE87FA2-7696-F348-8983-CD567A726706}">
  <cacheSource type="worksheet">
    <worksheetSource ref="B1:Q1048576" sheet="Projectdata_NYSE"/>
  </cacheSource>
  <cacheFields count="16">
    <cacheField name="Ticker Symbol" numFmtId="0">
      <sharedItems containsBlank="1" count="431">
        <s v="AAL"/>
        <s v="AAP"/>
        <s v="AAPL"/>
        <s v="ABBV"/>
        <s v="ABC"/>
        <s v="ABT"/>
        <s v="ADBE"/>
        <s v="ADI"/>
        <s v="ADM"/>
        <s v="ADS"/>
        <s v="ADSK"/>
        <s v="AEE"/>
        <s v="AEP"/>
        <s v="AFL"/>
        <s v="AIG"/>
        <s v="AIV"/>
        <s v="AIZ"/>
        <s v="AKAM"/>
        <s v="ALB"/>
        <s v="ALK"/>
        <s v="ALL"/>
        <s v="ALLE"/>
        <s v="ALXN"/>
        <s v="AMAT"/>
        <s v="AME"/>
        <s v="AMGN"/>
        <s v="AMP"/>
        <s v="AMT"/>
        <s v="AMZN"/>
        <s v="AN"/>
        <s v="ANTM"/>
        <s v="APA"/>
        <s v="APC"/>
        <s v="APD"/>
        <s v="APH"/>
        <s v="ARNC"/>
        <s v="ATVI"/>
        <s v="AVGO"/>
        <s v="AVY"/>
        <s v="AWK"/>
        <s v="AXP"/>
        <s v="AYI"/>
        <s v="AZO"/>
        <s v="BA"/>
        <s v="BAC"/>
        <s v="BAX"/>
        <s v="BBBY"/>
        <s v="BBT"/>
        <s v="BBY"/>
        <s v="BCR"/>
        <s v="BDX"/>
        <s v="BHI"/>
        <s v="BIIB"/>
        <s v="BLL"/>
        <s v="BMY"/>
        <s v="BSX"/>
        <s v="BWA"/>
        <s v="BXP"/>
        <s v="CAG"/>
        <s v="CAH"/>
        <s v="CAT"/>
        <s v="CB"/>
        <s v="CBG"/>
        <s v="CCI"/>
        <s v="CCL"/>
        <s v="CELG"/>
        <s v="CERN"/>
        <s v="CF"/>
        <s v="CFG"/>
        <s v="CHD"/>
        <s v="CHK"/>
        <s v="CHRW"/>
        <s v="CHTR"/>
        <s v="CI"/>
        <s v="CINF"/>
        <s v="CL"/>
        <s v="CLX"/>
        <s v="CMA"/>
        <s v="CMG"/>
        <s v="CMI"/>
        <s v="CMS"/>
        <s v="CNC"/>
        <s v="CNP"/>
        <s v="COF"/>
        <s v="COG"/>
        <s v="COL"/>
        <s v="COO"/>
        <s v="COST"/>
        <s v="COTY"/>
        <s v="CPB"/>
        <s v="CRM"/>
        <s v="CSCO"/>
        <s v="CSRA"/>
        <s v="CSX"/>
        <s v="CTAS"/>
        <s v="CTL"/>
        <s v="CTSH"/>
        <s v="CTXS"/>
        <s v="CVS"/>
        <s v="CVX"/>
        <s v="CXO"/>
        <s v="D"/>
        <s v="DAL"/>
        <s v="DD"/>
        <s v="DE"/>
        <s v="DFS"/>
        <s v="DG"/>
        <s v="DGX"/>
        <s v="DHI"/>
        <s v="DHR"/>
        <s v="DIS"/>
        <s v="DISCA"/>
        <s v="DISCK"/>
        <s v="DLPH"/>
        <s v="DLR"/>
        <s v="DLTR"/>
        <s v="DNB"/>
        <s v="DOV"/>
        <s v="DPS"/>
        <s v="DRI"/>
        <s v="DUK"/>
        <s v="DVA"/>
        <s v="DVN"/>
        <s v="EA"/>
        <s v="EBAY"/>
        <s v="ECL"/>
        <s v="ED"/>
        <s v="EFX"/>
        <s v="EIX"/>
        <s v="EL"/>
        <s v="EMN"/>
        <s v="EMR"/>
        <s v="EOG"/>
        <s v="EQIX"/>
        <s v="EQR"/>
        <s v="EQT"/>
        <s v="ES"/>
        <s v="ESS"/>
        <s v="ETFC"/>
        <s v="ETN"/>
        <s v="ETR"/>
        <s v="EW"/>
        <s v="EXC"/>
        <s v="EXPD"/>
        <s v="EXPE"/>
        <s v="EXR"/>
        <s v="F"/>
        <s v="FAST"/>
        <s v="FB"/>
        <s v="FBHS"/>
        <s v="FCX"/>
        <s v="FDX"/>
        <s v="FE"/>
        <s v="FFIV"/>
        <s v="FIS"/>
        <s v="FISV"/>
        <s v="FL"/>
        <s v="FLIR"/>
        <s v="FLR"/>
        <s v="FLS"/>
        <s v="FMC"/>
        <s v="FRT"/>
        <s v="FSLR"/>
        <s v="FTR"/>
        <s v="GD"/>
        <s v="GGP"/>
        <s v="GILD"/>
        <s v="GIS"/>
        <s v="GLW"/>
        <s v="GM"/>
        <s v="GPC"/>
        <s v="GPN"/>
        <s v="GPS"/>
        <s v="GRMN"/>
        <s v="GT"/>
        <s v="GWW"/>
        <s v="HAL"/>
        <s v="HAR"/>
        <s v="HAS"/>
        <s v="HBAN"/>
        <s v="HBI"/>
        <s v="HCA"/>
        <s v="HCN"/>
        <s v="HCP"/>
        <s v="HD"/>
        <s v="HES"/>
        <s v="HIG"/>
        <s v="HOG"/>
        <s v="HOLX"/>
        <s v="HON"/>
        <s v="HP"/>
        <s v="HPE"/>
        <s v="HPQ"/>
        <s v="HRB"/>
        <s v="HRL"/>
        <s v="HRS"/>
        <s v="HSIC"/>
        <s v="HST"/>
        <s v="HSY"/>
        <s v="HUM"/>
        <s v="IBM"/>
        <s v="IDXX"/>
        <s v="IFF"/>
        <s v="ILMN"/>
        <s v="INTC"/>
        <s v="INTU"/>
        <s v="IP"/>
        <s v="IPG"/>
        <s v="IRM"/>
        <s v="ISRG"/>
        <s v="ITW"/>
        <s v="IVZ"/>
        <s v="JBHT"/>
        <s v="JEC"/>
        <s v="JNPR"/>
        <s v="JPM"/>
        <s v="JWN"/>
        <s v="K"/>
        <s v="KEY"/>
        <s v="KIM"/>
        <s v="KLAC"/>
        <s v="KMB"/>
        <s v="KMI"/>
        <s v="KMX"/>
        <s v="KO"/>
        <s v="KORS"/>
        <s v="KR"/>
        <s v="KSS"/>
        <s v="KSU"/>
        <s v="LB"/>
        <s v="LEG"/>
        <s v="LEN"/>
        <s v="LH"/>
        <s v="LKQ"/>
        <s v="LLL"/>
        <s v="LLTC"/>
        <s v="LLY"/>
        <s v="LMT"/>
        <s v="LNT"/>
        <s v="LOW"/>
        <s v="LRCX"/>
        <s v="LUK"/>
        <s v="LUV"/>
        <s v="LVLT"/>
        <s v="LYB"/>
        <s v="M"/>
        <s v="MA"/>
        <s v="MAA"/>
        <s v="MAC"/>
        <s v="MAR"/>
        <s v="MAS"/>
        <s v="MAT"/>
        <s v="MCD"/>
        <s v="MCHP"/>
        <s v="MCK"/>
        <s v="MCO"/>
        <s v="MDLZ"/>
        <s v="MET"/>
        <s v="MHK"/>
        <s v="MJN"/>
        <s v="MKC"/>
        <s v="MLM"/>
        <s v="MMC"/>
        <s v="MMM"/>
        <s v="MNST"/>
        <s v="MO"/>
        <s v="MON"/>
        <s v="MOS"/>
        <s v="MPC"/>
        <s v="MRK"/>
        <s v="MRO"/>
        <s v="MSFT"/>
        <s v="MTB"/>
        <s v="MTD"/>
        <s v="MU"/>
        <s v="MUR"/>
        <s v="MYL"/>
        <s v="NBL"/>
        <s v="NDAQ"/>
        <s v="NEE"/>
        <s v="NEM"/>
        <s v="NFLX"/>
        <s v="NFX"/>
        <s v="NKE"/>
        <s v="NLSN"/>
        <s v="NOV"/>
        <s v="NSC"/>
        <s v="NTAP"/>
        <s v="NUE"/>
        <s v="NVDA"/>
        <s v="NWL"/>
        <s v="O"/>
        <s v="OKE"/>
        <s v="OMC"/>
        <s v="ORLY"/>
        <s v="OXY"/>
        <s v="PBCT"/>
        <s v="PBI"/>
        <s v="PCAR"/>
        <s v="PCG"/>
        <s v="PCLN"/>
        <s v="PDCO"/>
        <s v="PEG"/>
        <s v="PEP"/>
        <s v="PFE"/>
        <s v="PFG"/>
        <s v="PG"/>
        <s v="PGR"/>
        <s v="PH"/>
        <s v="PHM"/>
        <s v="PKI"/>
        <s v="PM"/>
        <s v="PNC"/>
        <s v="PNR"/>
        <s v="PNW"/>
        <s v="PPG"/>
        <s v="PPL"/>
        <s v="PRU"/>
        <s v="PSX"/>
        <s v="PVH"/>
        <s v="PWR"/>
        <s v="PX"/>
        <s v="QCOM"/>
        <s v="QRVO"/>
        <s v="R"/>
        <s v="RCL"/>
        <s v="REGN"/>
        <s v="RHI"/>
        <s v="RHT"/>
        <s v="RL"/>
        <s v="ROK"/>
        <s v="ROP"/>
        <s v="ROST"/>
        <s v="RRC"/>
        <s v="RSG"/>
        <s v="SBUX"/>
        <s v="SCG"/>
        <s v="SE"/>
        <s v="SEE"/>
        <s v="SHW"/>
        <s v="SIG"/>
        <s v="SJM"/>
        <s v="SLG"/>
        <s v="SNA"/>
        <s v="SNI"/>
        <s v="SO"/>
        <s v="SPG"/>
        <s v="SPLS"/>
        <s v="SRCL"/>
        <s v="SRE"/>
        <s v="STI"/>
        <s v="STX"/>
        <s v="STZ"/>
        <s v="SWK"/>
        <s v="SWKS"/>
        <s v="SWN"/>
        <s v="SYF"/>
        <s v="SYK"/>
        <s v="SYMC"/>
        <s v="SYY"/>
        <s v="T"/>
        <s v="TAP"/>
        <s v="TDC"/>
        <s v="TDG"/>
        <s v="TEL"/>
        <s v="TGNA"/>
        <s v="TGT"/>
        <s v="TIF"/>
        <s v="TJX"/>
        <s v="TMK"/>
        <s v="TMO"/>
        <s v="TRIP"/>
        <s v="TRV"/>
        <s v="TSCO"/>
        <s v="TSN"/>
        <s v="TSO"/>
        <s v="TSS"/>
        <s v="TXN"/>
        <s v="TXT"/>
        <s v="UA"/>
        <s v="UAA"/>
        <s v="UAL"/>
        <s v="UDR"/>
        <s v="ULTA"/>
        <s v="UNH"/>
        <s v="UNM"/>
        <s v="UNP"/>
        <s v="UPS"/>
        <s v="URBN"/>
        <s v="USB"/>
        <s v="UTX"/>
        <s v="V"/>
        <s v="VAR"/>
        <s v="VFC"/>
        <s v="VIAB"/>
        <s v="VLO"/>
        <s v="VMC"/>
        <s v="VNO"/>
        <s v="VRSK"/>
        <s v="VRSN"/>
        <s v="VRTX"/>
        <s v="VTR"/>
        <s v="VZ"/>
        <s v="WAT"/>
        <s v="WDC"/>
        <s v="WEC"/>
        <s v="WFC"/>
        <s v="WFM"/>
        <s v="WHR"/>
        <s v="WM"/>
        <s v="WMB"/>
        <s v="WMT"/>
        <s v="WRK"/>
        <s v="WU"/>
        <s v="WY"/>
        <s v="WYN"/>
        <s v="WYNN"/>
        <s v="XEC"/>
        <s v="XEL"/>
        <s v="XL"/>
        <s v="XLNX"/>
        <s v="XOM"/>
        <s v="XRAY"/>
        <s v="XRX"/>
        <s v="XYL"/>
        <s v="YHOO"/>
        <s v="YUM"/>
        <s v="ZBH"/>
        <s v="ZION"/>
        <s v="ZTS"/>
        <m/>
      </sharedItems>
    </cacheField>
    <cacheField name="Years" numFmtId="0">
      <sharedItems containsBlank="1" count="5">
        <s v="Year 1"/>
        <s v="Year 2"/>
        <s v="Year 3"/>
        <s v="Year 4"/>
        <m/>
      </sharedItems>
    </cacheField>
    <cacheField name="Period Ending" numFmtId="0">
      <sharedItems containsNonDate="0" containsDate="1" containsString="0" containsBlank="1" minDate="2003-06-30T00:00:00" maxDate="2017-01-02T00:00:00"/>
    </cacheField>
    <cacheField name=" Total Revenue " numFmtId="0">
      <sharedItems containsString="0" containsBlank="1" containsNumber="1" containsInteger="1" minValue="1514000" maxValue="485651000000" count="1691">
        <n v="24855000000"/>
        <n v="26743000000"/>
        <n v="42650000000"/>
        <n v="40990000000"/>
        <n v="6205003000"/>
        <n v="6493814000"/>
        <n v="9843861000"/>
        <n v="9737018000"/>
        <n v="170910000000"/>
        <n v="182795000000"/>
        <n v="233715000000"/>
        <n v="215639000000"/>
        <n v="18380000000"/>
        <n v="18790000000"/>
        <n v="19960000000"/>
        <n v="22859000000"/>
        <n v="87959167000"/>
        <n v="119569127000"/>
        <n v="135961803000"/>
        <n v="146849686000"/>
        <n v="19050000000"/>
        <n v="19657000000"/>
        <n v="20247000000"/>
        <n v="20405000000"/>
        <n v="4055240000"/>
        <n v="4147065000"/>
        <n v="4795511000"/>
        <n v="5854430000"/>
        <n v="2633689000"/>
        <n v="2864773000"/>
        <n v="3435092000"/>
        <n v="3421409000"/>
        <n v="90559000000"/>
        <n v="89804000000"/>
        <n v="81201000000"/>
        <n v="67702000000"/>
        <n v="3641390000"/>
        <n v="4319063000"/>
        <n v="5302940000"/>
        <n v="6439746000"/>
        <n v="2312200000"/>
        <n v="2273900000"/>
        <n v="2512200000"/>
        <n v="2504100000"/>
        <n v="5781000000"/>
        <n v="5838000000"/>
        <n v="6053000000"/>
        <n v="6098000000"/>
        <n v="14945000000"/>
        <n v="14813500000"/>
        <n v="16378600000"/>
        <n v="16453200000"/>
        <n v="25364000000"/>
        <n v="23939000000"/>
        <n v="22728000000"/>
        <n v="20872000000"/>
        <n v="71214000000"/>
        <n v="68874000000"/>
        <n v="64406000000"/>
        <n v="58327000000"/>
        <n v="958511000"/>
        <n v="974053000"/>
        <n v="984363000"/>
        <n v="981310000"/>
        <n v="9047657000"/>
        <n v="10381653000"/>
        <n v="10325494000"/>
        <n v="7531780000"/>
        <n v="1373947000"/>
        <n v="1577922000"/>
        <n v="1963874000"/>
        <n v="2197448000"/>
        <n v="2519154000"/>
        <n v="2394270000"/>
        <n v="2445548000"/>
        <n v="3651335000"/>
        <n v="4657000000"/>
        <n v="5156000000"/>
        <n v="5368000000"/>
        <n v="5598000000"/>
        <n v="33315000000"/>
        <n v="34507000000"/>
        <n v="35239000000"/>
        <n v="35653000000"/>
        <n v="2069600000"/>
        <n v="2118300000"/>
        <n v="2068100000"/>
        <n v="2238000000"/>
        <n v="1551346000"/>
        <n v="2234000000"/>
        <n v="2604000000"/>
        <n v="3084000000"/>
        <n v="7509000000"/>
        <n v="9072000000"/>
        <n v="9659000000"/>
        <n v="10825000000"/>
        <n v="3334213000"/>
        <n v="3594136000"/>
        <n v="4021964000"/>
        <n v="3974295000"/>
        <n v="18676000000"/>
        <n v="20063000000"/>
        <n v="21662000000"/>
        <n v="22991000000"/>
        <n v="10259000000"/>
        <n v="11230000000"/>
        <n v="12296000000"/>
        <n v="12200000000"/>
        <n v="2875960000"/>
        <n v="3361407000"/>
        <n v="4100048000"/>
        <n v="4771516000"/>
        <n v="74452000000"/>
        <n v="88988000000"/>
        <n v="107006000000"/>
        <n v="135987000000"/>
        <n v="17517600000"/>
        <n v="19108800000"/>
        <n v="20862000000"/>
        <n v="21609000000"/>
        <n v="61497200000"/>
        <n v="71023500000"/>
        <n v="73874100000"/>
        <n v="79156500000"/>
        <n v="16428000000"/>
        <n v="14771000000"/>
        <n v="12691000000"/>
        <n v="6383000000"/>
        <n v="14581000000"/>
        <n v="18470000000"/>
        <n v="8698000000"/>
        <n v="7869000000"/>
        <n v="10180400000"/>
        <n v="10439000000"/>
        <n v="9894900000"/>
        <n v="9524400000"/>
        <n v="4292100000"/>
        <n v="4614700000"/>
        <n v="5345500000"/>
        <n v="5568700000"/>
        <n v="23700000000"/>
        <n v="23032000000"/>
        <n v="23906000000"/>
        <n v="22534000000"/>
        <n v="4856000000"/>
        <n v="4583000000"/>
        <n v="4408000000"/>
        <n v="4664000000"/>
        <n v="6824000000"/>
        <n v="13240000000"/>
        <n v="5863500000"/>
        <n v="6140000000"/>
        <n v="6330300000"/>
        <n v="5966900000"/>
        <n v="2853926000"/>
        <n v="2879000000"/>
        <n v="3011000000"/>
        <n v="3159000000"/>
        <n v="33781000000"/>
        <n v="34828000000"/>
        <n v="35895000000"/>
        <n v="34441000000"/>
        <n v="2089100000"/>
        <n v="2393500000"/>
        <n v="2706700000"/>
        <n v="3291300000"/>
        <n v="9147530000"/>
        <n v="9475313000"/>
        <n v="10187340000"/>
        <n v="10635676000"/>
        <n v="86623000000"/>
        <n v="90762000000"/>
        <n v="96114000000"/>
        <n v="94571000000"/>
        <n v="100078000000"/>
        <n v="101697000000"/>
        <n v="95181000000"/>
        <n v="93056000000"/>
        <n v="13936000000"/>
        <n v="9413000000"/>
        <n v="10719000000"/>
        <n v="9968000000"/>
        <n v="10914585000"/>
        <n v="11503963000"/>
        <n v="11881176000"/>
        <n v="12103887000"/>
        <n v="10737000000"/>
        <n v="10543000000"/>
        <n v="9998000000"/>
        <n v="10346000000"/>
        <n v="45457000000"/>
        <n v="40611000000"/>
        <n v="40339000000"/>
        <n v="39528000000"/>
        <n v="3049500000"/>
        <n v="3323600000"/>
        <n v="3416000000"/>
        <n v="3714000000"/>
        <n v="8054000000"/>
        <n v="8446000000"/>
        <n v="10282000000"/>
        <n v="12483000000"/>
        <n v="22364000000"/>
        <n v="24551000000"/>
        <n v="15742000000"/>
        <n v="9841000000"/>
        <n v="6932200000"/>
        <n v="9703300000"/>
        <n v="10763800000"/>
        <n v="11448800000"/>
        <n v="8735700000"/>
        <n v="8468100000"/>
        <n v="8570000000"/>
        <n v="7997000000"/>
        <n v="17621000000"/>
        <n v="16385000000"/>
        <n v="15879000000"/>
        <n v="16560000000"/>
        <n v="7249000000"/>
        <n v="7143000000"/>
        <n v="7380000000"/>
        <n v="7477000000"/>
        <n v="7436600000"/>
        <n v="8305100000"/>
        <n v="8023200000"/>
        <n v="9071000000"/>
        <n v="1847186000"/>
        <n v="2135539000"/>
        <n v="2396998000"/>
        <n v="2490821000"/>
        <n v="13469300000"/>
        <n v="11838200000"/>
        <n v="11937000000"/>
        <n v="11642900000"/>
        <n v="101093000000"/>
        <n v="91084000000"/>
        <n v="102531000000"/>
        <n v="121546000000"/>
        <n v="55656000000"/>
        <n v="55184000000"/>
        <n v="47011000000"/>
        <n v="38537000000"/>
        <n v="17936000000"/>
        <n v="19261000000"/>
        <n v="19171000000"/>
        <n v="18987000000"/>
        <n v="6514099000"/>
        <n v="7184794000"/>
        <n v="9049918000"/>
        <n v="10855810000"/>
        <n v="2432680000"/>
        <n v="2865751000"/>
        <n v="3538756000"/>
        <n v="3663851000"/>
        <n v="15456000000"/>
        <n v="15884000000"/>
        <n v="15714000000"/>
        <n v="16389000000"/>
        <n v="6493900000"/>
        <n v="7670400000"/>
        <n v="9256000000"/>
        <n v="11229200000"/>
        <n v="2910748000"/>
        <n v="3402703000"/>
        <n v="4425267000"/>
        <n v="4796473000"/>
        <n v="6104000000"/>
        <n v="5474700000"/>
        <n v="4743200000"/>
        <n v="4308300000"/>
        <n v="5513000000"/>
        <n v="5133000000"/>
        <n v="5342000000"/>
        <n v="5276000000"/>
        <n v="2921900000"/>
        <n v="3194300000"/>
        <n v="3297600000"/>
        <n v="3394800000"/>
        <n v="12316000000"/>
        <n v="19080000000"/>
        <n v="23125000000"/>
        <n v="12764000000"/>
        <n v="11359113000"/>
        <n v="12752076000"/>
        <n v="13470067000"/>
        <n v="13476084000"/>
        <n v="8155000000"/>
        <n v="9108000000"/>
        <n v="9754000000"/>
        <n v="29003000000"/>
        <n v="29119000000"/>
        <n v="32380000000"/>
        <n v="34914000000"/>
        <n v="37876000000"/>
        <n v="4111000000"/>
        <n v="4531000000"/>
        <n v="4945000000"/>
        <n v="5142000000"/>
        <n v="17085000000"/>
        <n v="17420000000"/>
        <n v="17277000000"/>
        <n v="16034000000"/>
        <n v="5533000000"/>
        <n v="5514000000"/>
        <n v="5655000000"/>
        <n v="5761000000"/>
        <n v="2666000000"/>
        <n v="2607000000"/>
        <n v="2819000000"/>
        <n v="2960000000"/>
        <n v="3214591000"/>
        <n v="4108269000"/>
        <n v="4501223000"/>
        <n v="3904384000"/>
        <n v="17301000000"/>
        <n v="19221000000"/>
        <n v="19110000000"/>
        <n v="17509000000"/>
        <n v="6566000000"/>
        <n v="7179000000"/>
        <n v="6456000000"/>
        <n v="6399000000"/>
        <n v="8110000000"/>
        <n v="10863000000"/>
        <n v="22760000000"/>
        <n v="7452000000"/>
        <n v="8106000000"/>
        <n v="9226000000"/>
        <n v="7386000000"/>
        <n v="23771000000"/>
        <n v="24176000000"/>
        <n v="23869000000"/>
        <n v="25038000000"/>
        <n v="1204546000"/>
        <n v="1746278000"/>
        <n v="2173011000"/>
        <n v="1357150000"/>
        <n v="4474000000"/>
        <n v="4979000000"/>
        <n v="5244000000"/>
        <n v="5259000000"/>
        <n v="1587725000"/>
        <n v="1717776000"/>
        <n v="1797060000"/>
        <n v="1966814000"/>
        <n v="105156000000"/>
        <n v="112640000000"/>
        <n v="116199000000"/>
        <n v="118719000000"/>
        <n v="1577000"/>
        <n v="1514000"/>
        <n v="79562000"/>
        <n v="99642000"/>
        <n v="8052000000"/>
        <n v="8268000000"/>
        <n v="8082000000"/>
        <n v="7961000000"/>
        <n v="3050195000"/>
        <n v="4071003000"/>
        <n v="5373586000"/>
        <n v="6667216000"/>
        <n v="48607000000"/>
        <n v="47142000000"/>
        <n v="49161000000"/>
        <n v="49247000000"/>
        <n v="4069746000"/>
        <n v="4250447000"/>
        <n v="12026000000"/>
        <n v="12669000000"/>
        <n v="11811000000"/>
        <n v="11069000000"/>
        <n v="4245964000"/>
        <n v="4193844000"/>
        <n v="4476886000"/>
        <n v="4905458000"/>
        <n v="18376000000"/>
        <n v="18095000000"/>
        <n v="18031000000"/>
        <n v="17900000000"/>
        <n v="7346472000"/>
        <n v="8843200000"/>
        <n v="10262700000"/>
        <n v="12416000000"/>
        <n v="2918434000"/>
        <n v="3142856000"/>
        <n v="3275594000"/>
        <n v="3418265000"/>
        <n v="126761000000"/>
        <n v="139367000000"/>
        <n v="153290000000"/>
        <n v="177526000000"/>
        <n v="230590000000"/>
        <n v="220156000000"/>
        <n v="200494000000"/>
        <n v="129925000000"/>
        <n v="1819814000"/>
        <n v="2319919000"/>
        <n v="2660147000"/>
        <n v="1803573000"/>
        <n v="12835000000"/>
        <n v="13120000000"/>
        <n v="12436000000"/>
        <n v="11683000000"/>
        <n v="37773000000"/>
        <n v="40362000000"/>
        <n v="40704000000"/>
        <n v="39639000000"/>
        <n v="28998000000"/>
        <n v="28406000000"/>
        <n v="25130000000"/>
        <n v="24594000000"/>
        <n v="37795400000"/>
        <n v="36066900000"/>
        <n v="28862800000"/>
        <n v="26644000000"/>
        <n v="8984000000"/>
        <n v="9370000000"/>
        <n v="9611000000"/>
        <n v="10002000000"/>
        <n v="16022128000"/>
        <n v="17504167000"/>
        <n v="18909588000"/>
        <n v="20368562000"/>
        <n v="7383000000"/>
        <n v="7146000000"/>
        <n v="7435000000"/>
        <n v="7493000000"/>
        <n v="6259300000"/>
        <n v="8024900000"/>
        <n v="10824000000"/>
        <n v="12157400000"/>
        <n v="18260400000"/>
        <n v="18283100000"/>
        <n v="19154000000"/>
        <n v="20563100000"/>
        <n v="45041000000"/>
        <n v="48813000000"/>
        <n v="52465000000"/>
        <n v="55632000000"/>
        <n v="5535000000"/>
        <n v="6265000000"/>
        <n v="6394000000"/>
        <n v="6497000000"/>
        <n v="15051000000"/>
        <n v="15499000000"/>
        <n v="15165000000"/>
        <n v="16661000000"/>
        <n v="1279067000"/>
        <n v="1482259000"/>
        <n v="1616438000"/>
        <n v="1763336000"/>
        <n v="7394500000"/>
        <n v="7840300000"/>
        <n v="8602200000"/>
        <n v="15498400000"/>
        <n v="1663000000"/>
        <n v="1558400000"/>
        <n v="1584500000"/>
        <n v="1637100000"/>
        <n v="7155096000"/>
        <n v="7752728000"/>
        <n v="6956311000"/>
        <n v="6794342000"/>
        <n v="5997000000"/>
        <n v="6121000000"/>
        <n v="6282000000"/>
        <n v="6440000000"/>
        <n v="5921000000"/>
        <n v="6285600000"/>
        <n v="6764000000"/>
        <n v="6933500000"/>
        <n v="17912000000"/>
        <n v="22756000000"/>
        <n v="23925000000"/>
        <n v="23459000000"/>
        <n v="8186280000"/>
        <n v="11764050000"/>
        <n v="12795106000"/>
        <n v="13781837000"/>
        <n v="10397000000"/>
        <n v="20638000000"/>
        <n v="13145000000"/>
        <n v="12197000000"/>
        <n v="3797000000"/>
        <n v="3575000000"/>
        <n v="4515000000"/>
        <n v="4396000000"/>
        <n v="8257000000"/>
        <n v="8790000000"/>
        <n v="8592000000"/>
        <n v="8979000000"/>
        <n v="11838700000"/>
        <n v="13253400000"/>
        <n v="14280500000"/>
        <n v="13545100000"/>
        <n v="12354000000"/>
        <n v="12919000000"/>
        <n v="12554000000"/>
        <n v="12075000000"/>
        <n v="2073000000"/>
        <n v="2303900000"/>
        <n v="2436400000"/>
        <n v="2663600000"/>
        <n v="11862000000"/>
        <n v="12581000000"/>
        <n v="13413000000"/>
        <n v="11524000000"/>
        <n v="10181700000"/>
        <n v="10968800000"/>
        <n v="10780400000"/>
        <n v="11262300000"/>
        <n v="8102000000"/>
        <n v="9350000000"/>
        <n v="9527000000"/>
        <n v="9648000000"/>
        <n v="24669000000"/>
        <n v="17733000000"/>
        <n v="16249000000"/>
        <n v="14522000000"/>
        <n v="11682636000"/>
        <n v="14487118000"/>
        <n v="18035340000"/>
        <n v="8757428000"/>
        <n v="1887376000"/>
        <n v="2152766000"/>
        <n v="2443776000"/>
        <n v="2725867000"/>
        <n v="1747502000"/>
        <n v="2387702000"/>
        <n v="2614748000"/>
        <n v="2744965000"/>
        <n v="1859177000"/>
        <n v="2388768000"/>
        <n v="1954000000"/>
        <n v="1857339000"/>
        <n v="6273787000"/>
        <n v="7301204000"/>
        <n v="7741856000"/>
        <n v="7954827000"/>
        <n v="535153000"/>
        <n v="610590000"/>
        <n v="970938000"/>
        <n v="1194407000"/>
        <n v="1365000000"/>
        <n v="1466000000"/>
        <n v="1665000000"/>
        <n v="1403000000"/>
        <n v="16311000000"/>
        <n v="22046000000"/>
        <n v="22552000000"/>
        <n v="20855000000"/>
        <n v="10302079000"/>
        <n v="11390947000"/>
        <n v="12494921000"/>
        <n v="11513251000"/>
        <n v="1899600000"/>
        <n v="2045500000"/>
        <n v="2322900000"/>
        <n v="2493700000"/>
        <n v="24888000000"/>
        <n v="27429000000"/>
        <n v="29447000000"/>
        <n v="31360000000"/>
        <n v="5992215000"/>
        <n v="6080257000"/>
        <n v="6564721000"/>
        <n v="6616632000"/>
        <n v="4771259000"/>
        <n v="5763485000"/>
        <n v="6672317000"/>
        <n v="8773564000"/>
        <n v="409396000"/>
        <n v="520613000"/>
        <n v="647155000"/>
        <n v="782270000"/>
        <n v="146917000000"/>
        <n v="144077000000"/>
        <n v="149558000000"/>
        <n v="151800000000"/>
        <n v="3326106000"/>
        <n v="3733507000"/>
        <n v="3869187000"/>
        <n v="3962036000"/>
        <n v="7872000000"/>
        <n v="12466000000"/>
        <n v="17928000000"/>
        <n v="27638000000"/>
        <n v="3134800000"/>
        <n v="3703600000"/>
        <n v="4013600000"/>
        <n v="4579400000"/>
        <n v="18010000000"/>
        <n v="20921000000"/>
        <n v="21438000000"/>
        <n v="15877000000"/>
        <n v="44287000000"/>
        <n v="45567000000"/>
        <n v="47453000000"/>
        <n v="50365000000"/>
        <n v="15255000000"/>
        <n v="14892000000"/>
        <n v="15049000000"/>
        <n v="15026000000"/>
        <n v="1481314000"/>
        <n v="1732046000"/>
        <n v="1919823000"/>
        <n v="1995034000"/>
        <n v="5795800000"/>
        <n v="6063400000"/>
        <n v="6413800000"/>
        <n v="6595200000"/>
        <n v="4436000000"/>
        <n v="4814000000"/>
        <n v="5066000000"/>
        <n v="5254000000"/>
        <n v="6182000000"/>
        <n v="6505000000"/>
        <n v="7151000000"/>
        <n v="7412000000"/>
        <n v="1405358000"/>
        <n v="1496372000"/>
        <n v="1530654000"/>
        <n v="1557067000"/>
        <n v="27351573000"/>
        <n v="21531577000"/>
        <n v="18114048000"/>
        <n v="19036525000"/>
        <n v="4954619000"/>
        <n v="4877885000"/>
        <n v="4561030000"/>
        <n v="3991462000"/>
        <n v="3409900000"/>
        <n v="3130700000"/>
        <n v="3258700000"/>
        <n v="3276500000"/>
        <n v="637413000"/>
        <n v="686090000"/>
        <n v="744012000"/>
        <n v="801591000"/>
        <n v="3368545000"/>
        <n v="3309616000"/>
        <n v="3391187000"/>
        <n v="3578995000"/>
        <n v="5011853000"/>
        <n v="4762000000"/>
        <n v="4772000000"/>
        <n v="5576000000"/>
        <n v="30930000000"/>
        <n v="30852000000"/>
        <n v="31469000000"/>
        <n v="31353000000"/>
        <n v="2426301000"/>
        <n v="2486017000"/>
        <n v="2535559000"/>
        <n v="2403906000"/>
        <n v="9702000000"/>
        <n v="11202000000"/>
        <n v="24890000000"/>
        <n v="32639000000"/>
        <n v="17774100000"/>
        <n v="17909600000"/>
        <n v="17630300000"/>
        <n v="16563100000"/>
        <n v="7819000000"/>
        <n v="9715000000"/>
        <n v="9111000000"/>
        <n v="9390000000"/>
        <n v="155427000000"/>
        <n v="155929000000"/>
        <n v="152356000000"/>
        <n v="166380000000"/>
        <n v="13013868000"/>
        <n v="14077843000"/>
        <n v="15341647000"/>
        <n v="15280044000"/>
        <n v="2375923000"/>
        <n v="2554236000"/>
        <n v="2773718000"/>
        <n v="2898150000"/>
        <n v="15651000000"/>
        <n v="16148000000"/>
        <n v="16435000000"/>
        <n v="15797000000"/>
        <n v="2715675000"/>
        <n v="2631851000"/>
        <n v="2870658000"/>
        <n v="2820270000"/>
        <n v="19540000000"/>
        <n v="18138000000"/>
        <n v="16443000000"/>
        <n v="15158000000"/>
        <n v="8950045000"/>
        <n v="9437758000"/>
        <n v="9964953000"/>
        <n v="9973384000"/>
        <n v="29402000000"/>
        <n v="32870000000"/>
        <n v="23633000000"/>
        <n v="15887000000"/>
        <n v="4297842000"/>
        <n v="5348483000"/>
        <n v="6155297000"/>
        <n v="6911676000"/>
        <n v="4088983000"/>
        <n v="4082157000"/>
        <n v="4277207000"/>
        <n v="4447509000"/>
        <n v="3036584000"/>
        <n v="2872833000"/>
        <n v="2955641000"/>
        <n v="3153251000"/>
        <n v="4627802000"/>
        <n v="5324746000"/>
        <n v="5731549000"/>
        <n v="6028199000"/>
        <n v="33013000000"/>
        <n v="34182000000"/>
        <n v="36918000000"/>
        <n v="39678000000"/>
        <n v="1765979000"/>
        <n v="2847945000"/>
        <n v="3305879000"/>
        <n v="3775685000"/>
        <n v="2013719000"/>
        <n v="1563210000"/>
        <n v="1828305000"/>
        <n v="2040486000"/>
        <n v="74754000000"/>
        <n v="78812000000"/>
        <n v="83176000000"/>
        <n v="88519000000"/>
        <n v="12245000000"/>
        <n v="11905000000"/>
        <n v="6636000000"/>
        <n v="22086000000"/>
        <n v="20673000000"/>
        <n v="18614000000"/>
        <n v="18377000000"/>
        <n v="5580506000"/>
        <n v="5899872000"/>
        <n v="6228508000"/>
        <n v="5995402000"/>
        <n v="2492300000"/>
        <n v="2530700000"/>
        <n v="2705000000"/>
        <n v="2832700000"/>
        <n v="39055000000"/>
        <n v="40306000000"/>
        <n v="38581000000"/>
        <n v="39302000000"/>
        <n v="3387614000"/>
        <n v="3715968000"/>
        <n v="3161702000"/>
        <n v="1624232000"/>
        <n v="55123000000"/>
        <n v="52107000000"/>
        <n v="50123000000"/>
        <n v="112298000000"/>
        <n v="56651000000"/>
        <n v="51463000000"/>
        <n v="48238000000"/>
        <n v="2807114000"/>
        <n v="3024295000"/>
        <n v="3078658000"/>
        <n v="3038153000"/>
        <n v="8751654000"/>
        <n v="9316256000"/>
        <n v="9263863000"/>
        <n v="9523224000"/>
        <n v="5112000000"/>
        <n v="5012000000"/>
        <n v="5083000000"/>
        <n v="7467000000"/>
        <n v="8939967000"/>
        <n v="9560647000"/>
        <n v="10371390000"/>
        <n v="10629719000"/>
        <n v="5059000000"/>
        <n v="5166000000"/>
        <n v="5354000000"/>
        <n v="5387000000"/>
        <n v="6644252000"/>
        <n v="7146079000"/>
        <n v="7421768000"/>
        <n v="7386626000"/>
        <n v="41313000000"/>
        <n v="48500000000"/>
        <n v="54289000000"/>
        <n v="54379000000"/>
        <n v="102874000000"/>
        <n v="98367000000"/>
        <n v="92793000000"/>
        <n v="81741000000"/>
        <n v="1293338000"/>
        <n v="1377058000"/>
        <n v="1485807000"/>
        <n v="1601892000"/>
        <n v="2821446000"/>
        <n v="2952896000"/>
        <n v="3088533000"/>
        <n v="3023189000"/>
        <n v="1421178000"/>
        <n v="1861358000"/>
        <n v="2219762000"/>
        <n v="2398373000"/>
        <n v="52708000000"/>
        <n v="55870000000"/>
        <n v="55355000000"/>
        <n v="59387000000"/>
        <n v="3946000000"/>
        <n v="4243000000"/>
        <n v="4192000000"/>
        <n v="4694000000"/>
        <n v="21852000000"/>
        <n v="23483000000"/>
        <n v="23617000000"/>
        <n v="22365000000"/>
        <n v="6956200000"/>
        <n v="7122300000"/>
        <n v="7537100000"/>
        <n v="7613800000"/>
        <n v="3003955000"/>
        <n v="3024623000"/>
        <n v="3117693000"/>
        <n v="3007976000"/>
        <n v="2265100000"/>
        <n v="2131700000"/>
        <n v="2384400000"/>
        <n v="2704400000"/>
        <n v="14135000000"/>
        <n v="14484000000"/>
        <n v="13405000000"/>
        <n v="13599000000"/>
        <n v="4050400000"/>
        <n v="4644600000"/>
        <n v="5147100000"/>
        <n v="5122900000"/>
        <n v="5054980000"/>
        <n v="5584571000"/>
        <n v="6165441000"/>
        <n v="6187646000"/>
        <n v="11818376000"/>
        <n v="12695157000"/>
        <n v="12114832000"/>
        <n v="10964157000"/>
        <n v="4365400000"/>
        <n v="4669100000"/>
        <n v="4627100000"/>
        <n v="4857800000"/>
        <n v="93646000000"/>
        <n v="97142000000"/>
        <n v="91973000000"/>
        <n v="89716000000"/>
        <n v="12134000000"/>
        <n v="12540000000"/>
        <n v="13506000000"/>
        <n v="14437000000"/>
        <n v="14197000000"/>
        <n v="14792000000"/>
        <n v="14580000000"/>
        <n v="13525000000"/>
        <n v="1287577000"/>
        <n v="1463767000"/>
        <n v="1627413000"/>
        <n v="1822114000"/>
        <n v="793373000"/>
        <n v="861527000"/>
        <n v="993897000"/>
        <n v="1166769000"/>
        <n v="2842781000"/>
        <n v="2929408000"/>
        <n v="2814049000"/>
        <n v="2984493000"/>
        <n v="19561000000"/>
        <n v="19724000000"/>
        <n v="18591000000"/>
        <n v="18202000000"/>
        <n v="14070000000"/>
        <n v="16226000000"/>
        <n v="14403000000"/>
        <n v="13058000000"/>
        <n v="10962818000"/>
        <n v="12574299000"/>
        <n v="14268716000"/>
        <n v="15149675000"/>
        <n v="48017000000"/>
        <n v="46854000000"/>
        <n v="45998000000"/>
        <n v="44294000000"/>
        <n v="2181732000"/>
        <n v="3310800000"/>
        <n v="4371500000"/>
        <n v="4712100000"/>
        <n v="96619000000"/>
        <n v="98375000000"/>
        <n v="108465000000"/>
        <n v="109830000000"/>
        <n v="19279000000"/>
        <n v="19031000000"/>
        <n v="19023000000"/>
        <n v="19204000000"/>
        <n v="2369300000"/>
        <n v="2577100000"/>
        <n v="2418800000"/>
        <n v="2334200000"/>
        <n v="10459000000"/>
        <n v="10773000000"/>
        <n v="11454000000"/>
        <n v="12154000000"/>
        <n v="3414500000"/>
        <n v="3477200000"/>
        <n v="3782300000"/>
        <n v="3917200000"/>
        <n v="5935095000"/>
        <n v="7779812000"/>
        <n v="9474008000"/>
        <n v="10949999000"/>
        <n v="5671400000"/>
        <n v="5808300000"/>
        <n v="6011600000"/>
        <n v="8680100000"/>
        <n v="4122930000"/>
        <n v="5062528000"/>
        <n v="6740064000"/>
        <n v="7192633000"/>
        <n v="13107000000"/>
        <n v="11420000000"/>
        <n v="10986000000"/>
        <n v="10466000000"/>
        <n v="1282236000"/>
        <n v="1388386000"/>
        <n v="1475139000"/>
        <n v="1423936000"/>
        <n v="22603400000"/>
        <n v="23113100000"/>
        <n v="19615600000"/>
        <n v="19958700000"/>
        <n v="45358000000"/>
        <n v="39946000000"/>
        <n v="40536000000"/>
        <n v="47248000000"/>
        <n v="3094500000"/>
        <n v="3276800000"/>
        <n v="3350300000"/>
        <n v="3253600000"/>
        <n v="50521000000"/>
        <n v="53417000000"/>
        <n v="56223000000"/>
        <n v="59074000000"/>
        <n v="3598916000"/>
        <n v="4607309000"/>
        <n v="5259312000"/>
        <n v="5885893000"/>
        <n v="7810610000"/>
        <n v="9531778000"/>
        <n v="10681897000"/>
        <n v="10116502000"/>
        <n v="17699000000"/>
        <n v="18605000000"/>
        <n v="19820000000"/>
        <n v="20425000000"/>
        <n v="6376000000"/>
        <n v="6313000000"/>
        <n v="6777000000"/>
        <n v="8229000000"/>
        <n v="45352000000"/>
        <n v="44062000000"/>
        <n v="45608000000"/>
        <n v="32735000000"/>
        <n v="27686000000"/>
        <n v="27931000000"/>
        <n v="28105000000"/>
        <n v="27079000000"/>
        <n v="8312000000"/>
        <n v="9441000000"/>
        <n v="9667000000"/>
        <n v="10776000000"/>
        <n v="475888000"/>
        <n v="635490000"/>
        <n v="992332000"/>
        <n v="1042779000"/>
        <n v="797517000"/>
        <n v="1029475000"/>
        <n v="1105247000"/>
        <n v="1288149000"/>
        <n v="11814000000"/>
        <n v="12784000000"/>
        <n v="13796000000"/>
        <n v="14486000000"/>
        <n v="6761000000"/>
        <n v="7006000000"/>
        <n v="7142000000"/>
        <n v="7357000000"/>
        <n v="6420881000"/>
        <n v="6484892000"/>
        <n v="6023819000"/>
        <n v="5702613000"/>
        <n v="27567000000"/>
        <n v="28105700000"/>
        <n v="27441300000"/>
        <n v="25413000000"/>
        <n v="1581623000"/>
        <n v="1931217000"/>
        <n v="2147036000"/>
        <n v="2173334000"/>
        <n v="122196000000"/>
        <n v="137392000000"/>
        <n v="179045000000"/>
        <n v="190884000000"/>
        <n v="2730300000"/>
        <n v="2972500000"/>
        <n v="3334300000"/>
        <n v="3484500000"/>
        <n v="35015000000"/>
        <n v="35299000000"/>
        <n v="34244000000"/>
        <n v="29636000000"/>
        <n v="68150000000"/>
        <n v="68199000000"/>
        <n v="73316000000"/>
        <n v="69951000000"/>
        <n v="5787980000"/>
        <n v="7348754000"/>
        <n v="7803446000"/>
        <n v="8071563000"/>
        <n v="3901300000"/>
        <n v="4200700000"/>
        <n v="4409300000"/>
        <n v="4071300000"/>
        <n v="4123400000"/>
        <n v="4243200000"/>
        <n v="4296300000"/>
        <n v="4411500000"/>
        <n v="2031901000"/>
        <n v="2155551000"/>
        <n v="2957951000"/>
        <n v="3539570000"/>
        <n v="11924000000"/>
        <n v="12261000000"/>
        <n v="12951000000"/>
        <n v="12893000000"/>
        <n v="30871000000"/>
        <n v="31821000000"/>
        <n v="30274000000"/>
        <n v="30109000000"/>
        <n v="2060702000"/>
        <n v="2246428000"/>
        <n v="2464867000"/>
        <n v="2722564000"/>
        <n v="24618000000"/>
        <n v="24466000000"/>
        <n v="24522000000"/>
        <n v="25434000000"/>
        <n v="14861000000"/>
        <n v="15855000000"/>
        <n v="15001000000"/>
        <n v="13502000000"/>
        <n v="9974100000"/>
        <n v="9055800000"/>
        <n v="8895300000"/>
        <n v="7162800000"/>
        <n v="82243000000"/>
        <n v="100160000000"/>
        <n v="97817000000"/>
        <n v="72051000000"/>
        <n v="47267000000"/>
        <n v="44033000000"/>
        <n v="42237000000"/>
        <n v="39498000000"/>
        <n v="11966000000"/>
        <n v="11325000000"/>
        <n v="10846000000"/>
        <n v="5522000000"/>
        <n v="77849000000"/>
        <n v="86833000000"/>
        <n v="93580000000"/>
        <n v="85320000000"/>
        <n v="4608955000"/>
        <n v="4822539000"/>
        <n v="4736150000"/>
        <n v="4995881000"/>
        <n v="2378972000"/>
        <n v="2485983000"/>
        <n v="2395447000"/>
        <n v="2508257000"/>
        <n v="9073000000"/>
        <n v="16358000000"/>
        <n v="16192000000"/>
        <n v="12399000000"/>
        <n v="4608563000"/>
        <n v="5312686000"/>
        <n v="5288933000"/>
        <n v="2787116000"/>
        <n v="7719600000"/>
        <n v="9429300000"/>
        <n v="5015000000"/>
        <n v="5115000000"/>
        <n v="3183000000"/>
        <n v="3491000000"/>
        <n v="3023000000"/>
        <n v="3100000000"/>
        <n v="3383000000"/>
        <n v="3292000000"/>
        <n v="14256000000"/>
        <n v="15136000000"/>
        <n v="17021000000"/>
        <n v="17486000000"/>
        <n v="9964000000"/>
        <n v="8414000000"/>
        <n v="7292000000"/>
        <n v="7729000000"/>
        <n v="4374562000"/>
        <n v="5504656000"/>
        <n v="6779511000"/>
        <n v="8830669000"/>
        <n v="1562000000"/>
        <n v="1857000000"/>
        <n v="2288000000"/>
        <n v="1557000000"/>
        <n v="25313000000"/>
        <n v="27799000000"/>
        <n v="30601000000"/>
        <n v="32376000000"/>
        <n v="5703000000"/>
        <n v="6288000000"/>
        <n v="6172000000"/>
        <n v="6309000000"/>
        <n v="17194000000"/>
        <n v="21440000000"/>
        <n v="14757000000"/>
        <n v="11245000000"/>
        <n v="11624000000"/>
        <n v="10511000000"/>
        <n v="9888000000"/>
        <n v="6332400000"/>
        <n v="6325000000"/>
        <n v="6123000000"/>
        <n v="5546000000"/>
        <n v="19429273000"/>
        <n v="19052046000"/>
        <n v="21105141000"/>
        <n v="16439276000"/>
        <n v="4280159000"/>
        <n v="4130000000"/>
        <n v="4682000000"/>
        <n v="5010000000"/>
        <n v="5508500000"/>
        <n v="5607000000"/>
        <n v="5727000000"/>
        <n v="5915700000"/>
        <n v="484581000"/>
        <n v="780209000"/>
        <n v="933505000"/>
        <n v="1023285000"/>
        <n v="10184121000"/>
        <n v="11871879000"/>
        <n v="12195091000"/>
        <n v="7763206000"/>
        <n v="15317800000"/>
        <n v="15134400000"/>
        <n v="15416900000"/>
        <n v="6182184000"/>
        <n v="6649237000"/>
        <n v="7216081000"/>
        <n v="7966674000"/>
        <n v="20100000000"/>
        <n v="20170000000"/>
        <n v="19312000000"/>
        <n v="12480000000"/>
        <n v="1355300000"/>
        <n v="1346100000"/>
        <n v="1381400000"/>
        <n v="1421300000"/>
        <n v="3823713000"/>
        <n v="3791335000"/>
        <n v="3821504000"/>
        <n v="3578060000"/>
        <n v="16596800000"/>
        <n v="18534400000"/>
        <n v="18671300000"/>
        <n v="15598000000"/>
        <n v="17090000000"/>
        <n v="16833000000"/>
        <n v="17666000000"/>
        <n v="5260956000"/>
        <n v="6793306000"/>
        <n v="8441971000"/>
        <n v="9223987000"/>
        <n v="3637212000"/>
        <n v="3585141000"/>
        <n v="3910865000"/>
        <n v="5386703000"/>
        <n v="9781000000"/>
        <n v="10886000000"/>
        <n v="10415000000"/>
        <n v="66415000000"/>
        <n v="66683000000"/>
        <n v="63056000000"/>
        <n v="62799000000"/>
        <n v="54657000000"/>
        <n v="51584000000"/>
        <n v="49605000000"/>
        <n v="48851000000"/>
        <n v="9289500000"/>
        <n v="10477600000"/>
        <n v="11964400000"/>
        <n v="12394100000"/>
        <n v="2104745000"/>
        <n v="2819557000"/>
        <n v="4103728000"/>
        <n v="4860427000"/>
        <n v="17083900000"/>
        <n v="18170900000"/>
        <n v="19391400000"/>
        <n v="20853800000"/>
        <n v="13015704000"/>
        <n v="13215971000"/>
        <n v="12711744000"/>
        <n v="11360753000"/>
        <n v="5679595000"/>
        <n v="5822363000"/>
        <n v="5981964000"/>
        <n v="7668476000"/>
        <n v="2105188000"/>
        <n v="2157586000"/>
        <n v="2237219000"/>
        <n v="2262359000"/>
        <n v="80029000000"/>
        <n v="80106000000"/>
        <n v="73908000000"/>
        <n v="74953000000"/>
        <n v="16606000000"/>
        <n v="16872000000"/>
        <n v="16281000000"/>
        <n v="16270000000"/>
        <n v="4306800000"/>
        <n v="6999700000"/>
        <n v="7039000000"/>
        <n v="6449000000"/>
        <n v="3301804000"/>
        <n v="3454628000"/>
        <n v="3491632000"/>
        <n v="3495443000"/>
        <n v="14265000000"/>
        <n v="14791000000"/>
        <n v="14766000000"/>
        <n v="14751000000"/>
        <n v="12132000000"/>
        <n v="7263000000"/>
        <n v="7852000000"/>
        <n v="7669000000"/>
        <n v="84847000000"/>
        <n v="41461000000"/>
        <n v="54105000000"/>
        <n v="57119000000"/>
        <n v="179290000000"/>
        <n v="171596000000"/>
        <n v="161212000000"/>
        <n v="98975000000"/>
        <n v="6043000000"/>
        <n v="8186400000"/>
        <n v="8241200000"/>
        <n v="8020300000"/>
        <n v="5920269000"/>
        <n v="6411577000"/>
        <n v="7747229000"/>
        <n v="7572436000"/>
        <n v="11224000000"/>
        <n v="11925000000"/>
        <n v="12273000000"/>
        <n v="24866000000"/>
        <n v="26487000000"/>
        <n v="25281000000"/>
        <n v="23554000000"/>
        <n v="1148231000"/>
        <n v="1710966000"/>
        <n v="2610726000"/>
        <n v="6419285000"/>
        <n v="6638774000"/>
        <n v="6571893000"/>
        <n v="6786984000"/>
        <n v="7688024000"/>
        <n v="7959894000"/>
        <n v="8073855000"/>
        <n v="8299074000"/>
        <n v="4245895000"/>
        <n v="4695014000"/>
        <n v="5094933000"/>
        <n v="5250399000"/>
        <n v="1328817000"/>
        <n v="1534615000"/>
        <n v="1789489000"/>
        <n v="2052230000"/>
        <n v="6945000000"/>
        <n v="7450000000"/>
        <n v="7620000000"/>
        <n v="7405000000"/>
        <n v="6351900000"/>
        <n v="6623500000"/>
        <n v="6307900000"/>
        <n v="5879500000"/>
        <n v="2993489000"/>
        <n v="3238128000"/>
        <n v="3549494000"/>
        <n v="3582395000"/>
        <n v="9721065000"/>
        <n v="10230353000"/>
        <n v="11041677000"/>
        <n v="11939999000"/>
        <n v="1367135000"/>
        <n v="1832253000"/>
        <n v="2042537000"/>
        <n v="1181704000"/>
        <n v="8417200000"/>
        <n v="8803300000"/>
        <n v="9115000000"/>
        <n v="9387700000"/>
        <n v="14866800000"/>
        <n v="16447800000"/>
        <n v="19162700000"/>
        <n v="21315900000"/>
        <n v="4176000000"/>
        <n v="4495000000"/>
        <n v="4951000000"/>
        <n v="4380000000"/>
        <n v="5075000000"/>
        <n v="5518000000"/>
        <n v="5903000000"/>
        <n v="5234000000"/>
        <n v="7690800000"/>
        <n v="7750500000"/>
        <n v="7031500000"/>
        <n v="6778300000"/>
        <n v="9534462000"/>
        <n v="10185532000"/>
        <n v="11129533000"/>
        <n v="11339304000"/>
        <n v="3983400000"/>
        <n v="4209200000"/>
        <n v="5736300000"/>
        <n v="6550200000"/>
        <n v="5897700000"/>
        <n v="5610600000"/>
        <n v="5692700000"/>
        <n v="7811200000"/>
        <n v="1290052000"/>
        <n v="1371065000"/>
        <n v="1519978000"/>
        <n v="1662829000"/>
        <n v="3237500000"/>
        <n v="3492600000"/>
        <n v="3593100000"/>
        <n v="3711800000"/>
        <n v="2307182000"/>
        <n v="2530809000"/>
        <n v="2665456000"/>
        <n v="3018227000"/>
        <n v="16537000000"/>
        <n v="17087000000"/>
        <n v="18467000000"/>
        <n v="17489000000"/>
        <n v="4256157000"/>
        <n v="4543849000"/>
        <n v="4870818000"/>
        <n v="5266103000"/>
        <n v="24380510000"/>
        <n v="23114000000"/>
        <n v="22492000000"/>
        <n v="21059000000"/>
        <n v="1913149000"/>
        <n v="2142807000"/>
        <n v="2555601000"/>
        <n v="2985908000"/>
        <n v="9647000000"/>
        <n v="10557000000"/>
        <n v="11035000000"/>
        <n v="10231000000"/>
        <n v="11240000000"/>
        <n v="8602000000"/>
        <n v="8707000000"/>
        <n v="8533000000"/>
        <n v="14351000000"/>
        <n v="13724000000"/>
        <n v="13739000000"/>
        <n v="11160000000"/>
        <n v="2796100000"/>
        <n v="4867700000"/>
        <n v="6028000000"/>
        <n v="6548400000"/>
        <n v="10889500000"/>
        <n v="11338600000"/>
        <n v="11171800000"/>
        <n v="11406900000"/>
        <n v="1792000000"/>
        <n v="2291500000"/>
        <n v="3258400000"/>
        <n v="3289000000"/>
        <n v="2730000000"/>
        <n v="3371000000"/>
        <n v="4038000000"/>
        <n v="3133000000"/>
        <n v="10793000000"/>
        <n v="11813000000"/>
        <n v="12727000000"/>
        <n v="13620000000"/>
        <n v="9021000000"/>
        <n v="9675000000"/>
        <n v="9946000000"/>
        <n v="6906000000"/>
        <n v="4183000000"/>
        <n v="3956000000"/>
        <n v="3600000000"/>
        <n v="44411233000"/>
        <n v="46516712000"/>
        <n v="48680752000"/>
        <n v="50366919000"/>
        <n v="127434000000"/>
        <n v="128752000000"/>
        <n v="132447000000"/>
        <n v="146801000000"/>
        <n v="4206100000"/>
        <n v="4146300000"/>
        <n v="3567500000"/>
        <n v="4885000000"/>
        <n v="2665000000"/>
        <n v="2692000000"/>
        <n v="2732000000"/>
        <n v="2530000000"/>
        <n v="1924400000"/>
        <n v="2372906000"/>
        <n v="2707115000"/>
        <n v="3171411000"/>
        <n v="11390000000"/>
        <n v="11973000000"/>
        <n v="12233000000"/>
        <n v="12238000000"/>
        <n v="5353197000"/>
        <n v="1603123000"/>
        <n v="2626141000"/>
        <n v="3050945000"/>
        <n v="73301000000"/>
        <n v="71279000000"/>
        <n v="72618000000"/>
        <n v="73785000000"/>
        <n v="3794249000"/>
        <n v="4031100000"/>
        <n v="4249900000"/>
        <n v="4104900000"/>
        <n v="25878372000"/>
        <n v="27422696000"/>
        <n v="29078407000"/>
        <n v="30944938000"/>
        <n v="3589516000"/>
        <n v="3494253000"/>
        <n v="3620095000"/>
        <n v="3766065000"/>
        <n v="12509900000"/>
        <n v="13090300000"/>
        <n v="16889600000"/>
        <n v="16965400000"/>
        <n v="763000000"/>
        <n v="945000000"/>
        <n v="1246000000"/>
        <n v="1492000000"/>
        <n v="26191000000"/>
        <n v="27174000000"/>
        <n v="26815000000"/>
        <n v="27625000000"/>
        <n v="4664120000"/>
        <n v="5164784000"/>
        <n v="5711715000"/>
        <n v="6226507000"/>
        <n v="34374000000"/>
        <n v="37580000000"/>
        <n v="41373000000"/>
        <n v="36881000000"/>
        <n v="29809000000"/>
        <n v="37601000000"/>
        <n v="40633000000"/>
        <n v="28711000000"/>
        <n v="1793557000"/>
        <n v="2064305000"/>
        <n v="2446877000"/>
        <n v="2779541000"/>
        <n v="12825000000"/>
        <n v="12205000000"/>
        <n v="13045000000"/>
        <n v="13000000000"/>
        <n v="12237000000"/>
        <n v="12104000000"/>
        <n v="13878000000"/>
        <n v="13423000000"/>
        <n v="1834921000"/>
        <n v="2332051000"/>
        <n v="3084370000"/>
        <n v="3963313000"/>
        <n v="37152000000"/>
        <n v="38279000000"/>
        <n v="38901000000"/>
        <n v="37864000000"/>
        <n v="716612000"/>
        <n v="758926000"/>
        <n v="818046000"/>
        <n v="894638000"/>
        <n v="2220256000"/>
        <n v="2670573000"/>
        <n v="3241369000"/>
        <n v="3924116000"/>
        <n v="122489000000"/>
        <n v="130474000000"/>
        <n v="157107000000"/>
        <n v="184840000000"/>
        <n v="10515400000"/>
        <n v="10368600000"/>
        <n v="10524500000"/>
        <n v="10731300000"/>
        <n v="21963000000"/>
        <n v="23988000000"/>
        <n v="21813000000"/>
        <n v="19941000000"/>
        <n v="54127000000"/>
        <n v="55438000000"/>
        <n v="58232000000"/>
        <n v="58363000000"/>
        <n v="2794925000"/>
        <n v="3086608000"/>
        <n v="3323077000"/>
        <n v="3445134000"/>
        <n v="2436948000"/>
        <n v="2473500000"/>
        <n v="2371200000"/>
        <n v="2220300000"/>
        <n v="56600000000"/>
        <n v="57900000000"/>
        <n v="56098000000"/>
        <n v="57244000000"/>
        <n v="11778000000"/>
        <n v="12702000000"/>
        <n v="13880000000"/>
        <n v="15082000000"/>
        <n v="2942897000"/>
        <n v="3049800000"/>
        <n v="3099100000"/>
        <n v="3217800000"/>
        <n v="10879855000"/>
        <n v="11419648000"/>
        <n v="12282161000"/>
        <n v="12376744000"/>
        <n v="13794000000"/>
        <n v="13783000000"/>
        <n v="13268000000"/>
        <n v="12488000000"/>
        <n v="138393000000"/>
        <n v="138074000000"/>
        <n v="130844000000"/>
        <n v="87804000000"/>
        <n v="2567310000"/>
        <n v="2770709000"/>
        <n v="2994169000"/>
        <n v="3422181000"/>
        <n v="2299176000"/>
        <n v="2312512000"/>
        <n v="2502267000"/>
        <n v="2506202000"/>
        <n v="1407848000"/>
        <n v="1595703000"/>
        <n v="1746726000"/>
        <n v="2068010000"/>
        <n v="873592000"/>
        <n v="965087000"/>
        <n v="1010117000"/>
        <n v="1059366000"/>
        <n v="1527042000"/>
        <n v="1211975000"/>
        <n v="580415000"/>
        <n v="1032336000"/>
        <n v="2514595000"/>
        <n v="2772550000"/>
        <n v="3285346000"/>
        <n v="3442646000"/>
        <n v="115846000000"/>
        <n v="120550000000"/>
        <n v="127079000000"/>
        <n v="131620000000"/>
        <n v="1843641000"/>
        <n v="1904218000"/>
        <n v="1989344000"/>
        <n v="2042332000"/>
        <n v="15351000000"/>
        <n v="15130000000"/>
        <n v="14572000000"/>
        <n v="12994000000"/>
        <n v="4246400000"/>
        <n v="4519000000"/>
        <n v="4997100000"/>
        <n v="5926100000"/>
        <n v="91247000000"/>
        <n v="88069000000"/>
        <n v="88372000000"/>
        <n v="90033000000"/>
        <n v="12917000000"/>
        <n v="14194000000"/>
        <n v="15389000000"/>
        <n v="15724000000"/>
        <n v="18769000000"/>
        <n v="19872000000"/>
        <n v="20891000000"/>
        <n v="20718000000"/>
        <n v="13983000000"/>
        <n v="13996000000"/>
        <n v="12961000000"/>
        <n v="13609000000"/>
        <n v="7486000000"/>
        <n v="6860000000"/>
        <n v="7637000000"/>
        <n v="7360000000"/>
        <n v="468651000000"/>
        <n v="476294000000"/>
        <n v="485651000000"/>
        <n v="482130000000"/>
        <n v="9895100000"/>
        <n v="11124800000"/>
        <n v="14171800000"/>
        <n v="5664800000"/>
        <n v="5542000000"/>
        <n v="5607200000"/>
        <n v="5483700000"/>
        <n v="5989000000"/>
        <n v="7254000000"/>
        <n v="7403000000"/>
        <n v="7082000000"/>
        <n v="4534000000"/>
        <n v="5009000000"/>
        <n v="5281000000"/>
        <n v="5536000000"/>
        <n v="5154284000"/>
        <n v="5620936000"/>
        <n v="5433661000"/>
        <n v="4075883000"/>
        <n v="1623938000"/>
        <n v="1998051000"/>
        <n v="2424176000"/>
        <n v="1452619000"/>
        <n v="10128223000"/>
        <n v="10914922000"/>
        <n v="11686135000"/>
        <n v="11024486000"/>
        <n v="7232397000"/>
        <n v="7541234000"/>
        <n v="6602267000"/>
        <n v="9308926000"/>
        <n v="2168652000"/>
        <n v="2382531000"/>
        <n v="2377344000"/>
        <n v="2213881000"/>
        <n v="451509000000"/>
        <n v="420836000000"/>
        <n v="394105000000"/>
        <n v="259488000000"/>
        <n v="2928429000"/>
        <n v="2950800000"/>
        <n v="2922600000"/>
        <n v="2674300000"/>
        <n v="20421000000"/>
        <n v="20006000000"/>
        <n v="18045000000"/>
        <n v="3791000000"/>
        <n v="3837000000"/>
        <n v="3916000000"/>
        <n v="3653000000"/>
        <n v="4986566000"/>
        <n v="4680380000"/>
        <n v="4618133000"/>
        <n v="4968301000"/>
        <n v="13633000000"/>
        <n v="13084000000"/>
        <n v="13279000000"/>
        <n v="13105000000"/>
        <n v="4471700000"/>
        <n v="4623400000"/>
        <n v="4673300000"/>
        <n v="5997800000"/>
        <n v="2458592000"/>
        <n v="2278812000"/>
        <n v="2361631000"/>
        <n v="2210591000"/>
        <n v="4561000000"/>
        <n v="4785000000"/>
        <n v="4765000000"/>
        <n v="4888000000"/>
        <m/>
      </sharedItems>
    </cacheField>
    <cacheField name=" Cost of Goods Sold " numFmtId="0">
      <sharedItems containsString="0" containsBlank="1" containsNumber="1" containsInteger="1" minValue="0" maxValue="365086000000" count="1651">
        <n v="10499000000"/>
        <n v="11019000000"/>
        <n v="15620000000"/>
        <n v="11096000000"/>
        <n v="3106967000"/>
        <n v="3241668000"/>
        <n v="5390248000"/>
        <n v="5314246000"/>
        <n v="106606000000"/>
        <n v="112258000000"/>
        <n v="140089000000"/>
        <n v="131376000000"/>
        <n v="4508000000"/>
        <n v="4581000000"/>
        <n v="4426000000"/>
        <n v="4500000000"/>
        <n v="85451348000"/>
        <n v="116586761000"/>
        <n v="132432490000"/>
        <n v="142577080000"/>
        <n v="8899000000"/>
        <n v="9193000000"/>
        <n v="9218000000"/>
        <n v="8747000000"/>
        <n v="586557000"/>
        <n v="622080000"/>
        <n v="744317000"/>
        <n v="819908000"/>
        <n v="941278000"/>
        <n v="1034585000"/>
        <n v="1175830000"/>
        <n v="1194236000"/>
        <n v="86936000000"/>
        <n v="85915000000"/>
        <n v="76433000000"/>
        <n v="63682000000"/>
        <n v="2392091000"/>
        <n v="2894917000"/>
        <n v="3643979000"/>
        <n v="4482700000"/>
        <n v="238500000"/>
        <n v="274300000"/>
        <n v="342100000"/>
        <n v="370700000"/>
        <n v="3477000000"/>
        <n v="3490000000"/>
        <n v="3586000000"/>
        <n v="3501000000"/>
        <n v="6395000000"/>
        <n v="6722300000"/>
        <n v="7685700000"/>
        <n v="7433500000"/>
        <n v="17074000000"/>
        <n v="15341000000"/>
        <n v="14373000000"/>
        <n v="13049000000"/>
        <n v="37745000000"/>
        <n v="34660000000"/>
        <n v="33611000000"/>
        <n v="36581000000"/>
        <n v="386355000"/>
        <n v="380051000"/>
        <n v="380964000"/>
        <n v="365248000"/>
        <n v="6709936000"/>
        <n v="8093563000"/>
        <n v="8666624000"/>
        <n v="5251228000"/>
        <n v="529900000"/>
        <n v="511087000"/>
        <n v="610943000"/>
        <n v="725620000"/>
        <n v="1620311000"/>
        <n v="1543799000"/>
        <n v="1674700000"/>
        <n v="2454463000"/>
        <n v="2319000000"/>
        <n v="2355000000"/>
        <n v="2325000000"/>
        <n v="1935000000"/>
        <n v="21618000000"/>
        <n v="19828000000"/>
        <n v="21193000000"/>
        <n v="22837000000"/>
        <n v="1208100000"/>
        <n v="1264600000"/>
        <n v="1199000000"/>
        <n v="1252700000"/>
        <n v="177556000"/>
        <n v="174000000"/>
        <n v="233000000"/>
        <n v="258000000"/>
        <n v="4518000000"/>
        <n v="5229000000"/>
        <n v="5707000000"/>
        <n v="6314000000"/>
        <n v="2154132000"/>
        <n v="2323642000"/>
        <n v="2597017000"/>
        <n v="2549280000"/>
        <n v="3346000000"/>
        <n v="4422000000"/>
        <n v="4227000000"/>
        <n v="4162000000"/>
        <n v="1899000000"/>
        <n v="1954000000"/>
        <n v="1982000000"/>
        <n v="2261000000"/>
        <n v="722479000"/>
        <n v="859873000"/>
        <n v="1094265000"/>
        <n v="1308868000"/>
        <n v="54181000000"/>
        <n v="62752000000"/>
        <n v="71651000000"/>
        <n v="88265000000"/>
        <n v="14757700000"/>
        <n v="16120100000"/>
        <n v="17600500000"/>
        <n v="18295800000"/>
        <n v="48213600000"/>
        <n v="56237100000"/>
        <n v="56854900000"/>
        <n v="61116900000"/>
        <n v="3079000000"/>
        <n v="2938000000"/>
        <n v="2511000000"/>
        <n v="2065000000"/>
        <n v="2942000000"/>
        <n v="3317000000"/>
        <n v="3185000000"/>
        <n v="2900000000"/>
        <n v="7472100000"/>
        <n v="7629900000"/>
        <n v="6939000000"/>
        <n v="6402700000"/>
        <n v="2948900000"/>
        <n v="3163900000"/>
        <n v="3651700000"/>
        <n v="3789200000"/>
        <n v="20401000000"/>
        <n v="19286000000"/>
        <n v="19137000000"/>
        <n v="18069000000"/>
        <n v="1662000000"/>
        <n v="1531000000"/>
        <n v="1525000000"/>
        <n v="1585000000"/>
        <n v="3271000000"/>
        <n v="7300000000"/>
        <n v="4335300000"/>
        <n v="4502300000"/>
        <n v="4679100000"/>
        <n v="4321100000"/>
        <n v="1329500000"/>
        <n v="1289000000"/>
        <n v="1350000000"/>
        <n v="1404000000"/>
        <n v="480000000"/>
        <n v="442000000"/>
        <n v="373000000"/>
        <n v="475000000"/>
        <n v="1251500000"/>
        <n v="1414300000"/>
        <n v="1561100000"/>
        <n v="1855100000"/>
        <n v="4406595000"/>
        <n v="4540406000"/>
        <n v="4860309000"/>
        <n v="5026940000"/>
        <n v="73268000000"/>
        <n v="76752000000"/>
        <n v="82088000000"/>
        <n v="80790000000"/>
        <n v="3753000000"/>
        <n v="3034000000"/>
        <n v="2656000000"/>
        <n v="2204000000"/>
        <n v="6802000000"/>
        <n v="5251000000"/>
        <n v="6138000000"/>
        <n v="5822000000"/>
        <n v="6525830000"/>
        <n v="6938381000"/>
        <n v="7261397000"/>
        <n v="7483577000"/>
        <n v="429000000"/>
        <n v="301000000"/>
        <n v="239000000"/>
        <n v="34473000000"/>
        <n v="31212000000"/>
        <n v="31292000000"/>
        <n v="30337000000"/>
        <n v="1194400000"/>
        <n v="1258600000"/>
        <n v="1301200000"/>
        <n v="1371700000"/>
        <n v="3883000000"/>
        <n v="4145000000"/>
        <n v="5587000000"/>
        <n v="6492000000"/>
        <n v="18553000000"/>
        <n v="19746000000"/>
        <n v="14415000000"/>
        <n v="9973000000"/>
        <n v="857700000"/>
        <n v="1171000000"/>
        <n v="1240400000"/>
        <n v="1478700000"/>
        <n v="7174000000"/>
        <n v="6875400000"/>
        <n v="6903500000"/>
        <n v="6460300000"/>
        <n v="4610000000"/>
        <n v="4619000000"/>
        <n v="3932000000"/>
        <n v="3909000000"/>
        <n v="2349000000"/>
        <n v="2174000000"/>
        <n v="2210000000"/>
        <n v="2173000000"/>
        <n v="5879100000"/>
        <n v="6548700000"/>
        <n v="6320100000"/>
        <n v="7137900000"/>
        <n v="667208000"/>
        <n v="771403000"/>
        <n v="864526000"/>
        <n v="904336000"/>
        <n v="10104400000"/>
        <n v="8910800000"/>
        <n v="9061400000"/>
        <n v="8552100000"/>
        <n v="96172000000"/>
        <n v="85923000000"/>
        <n v="96819000000"/>
        <n v="115003000000"/>
        <n v="41454000000"/>
        <n v="41342000000"/>
        <n v="34133000000"/>
        <n v="28905000000"/>
        <n v="12620000000"/>
        <n v="12522000000"/>
        <n v="13241000000"/>
        <n v="12968000000"/>
        <n v="5745428000"/>
        <n v="6293699000"/>
        <n v="8050222000"/>
        <n v="9716541000"/>
        <n v="728989000"/>
        <n v="991017000"/>
        <n v="1306606000"/>
        <n v="1321426000"/>
        <n v="10645000000"/>
        <n v="10421000000"/>
        <n v="9447000000"/>
        <n v="9383000000"/>
        <n v="340400000"/>
        <n v="385900000"/>
        <n v="420100000"/>
        <n v="438000000"/>
        <n v="514722000"/>
        <n v="604377000"/>
        <n v="750781000"/>
        <n v="779116000"/>
        <n v="2990700000"/>
        <n v="2954500000"/>
        <n v="2964700000"/>
        <n v="2761200000"/>
        <n v="375000000"/>
        <n v="216000000"/>
        <n v="160000000"/>
        <n v="237000000"/>
        <n v="1630500000"/>
        <n v="1756300000"/>
        <n v="1844700000"/>
        <n v="1883000000"/>
        <n v="7081000000"/>
        <n v="12930000000"/>
        <n v="16049000000"/>
        <n v="10295000000"/>
        <n v="9641542000"/>
        <n v="10915981000"/>
        <n v="11462415000"/>
        <n v="11207604000"/>
        <n v="5345000000"/>
        <n v="5973000000"/>
        <n v="6426000000"/>
        <n v="18655000000"/>
        <n v="17900000000"/>
        <n v="20865000000"/>
        <n v="21334000000"/>
        <n v="23290000000"/>
        <n v="3748000000"/>
        <n v="4157000000"/>
        <n v="4195000000"/>
        <n v="7153000000"/>
        <n v="7219000000"/>
        <n v="7168000000"/>
        <n v="6635000000"/>
        <n v="3142000000"/>
        <n v="3158000000"/>
        <n v="3190000000"/>
        <n v="3163000000"/>
        <n v="55000000"/>
        <n v="45000000"/>
        <n v="43000000"/>
        <n v="40000000"/>
        <n v="2359822000"/>
        <n v="2990513000"/>
        <n v="3326936000"/>
        <n v="3406170000"/>
        <n v="13021000000"/>
        <n v="14360000000"/>
        <n v="14163000000"/>
        <n v="13057000000"/>
        <n v="4562000000"/>
        <n v="5090000000"/>
        <n v="4281000000"/>
        <n v="4010000000"/>
        <n v="6781000000"/>
        <n v="8995000000"/>
        <n v="12678000000"/>
        <n v="17242000000"/>
        <n v="4747000000"/>
        <n v="5755000000"/>
        <n v="6890000000"/>
        <n v="5109000000"/>
        <n v="1403000000"/>
        <n v="1241000000"/>
        <n v="1088000000"/>
        <n v="1091000000"/>
        <n v="290054000"/>
        <n v="400281000"/>
        <n v="524880000"/>
        <n v="580994000"/>
        <n v="3103000000"/>
        <n v="3469000000"/>
        <n v="3630000000"/>
        <n v="3642000000"/>
        <n v="560917000"/>
        <n v="626206000"/>
        <n v="726798000"/>
        <n v="793735000"/>
        <n v="91948000000"/>
        <n v="98458000000"/>
        <n v="101065000000"/>
        <n v="102901000000"/>
        <n v="258000"/>
        <n v="142000"/>
        <n v="75508000"/>
        <n v="84477000"/>
        <n v="5140000000"/>
        <n v="5297000000"/>
        <n v="5300000000"/>
        <n v="5181000000"/>
        <n v="683579000"/>
        <n v="968428000"/>
        <n v="1289270000"/>
        <n v="1654548000"/>
        <n v="19167000000"/>
        <n v="19373000000"/>
        <n v="19480000000"/>
        <n v="18287000000"/>
        <n v="3282301000"/>
        <n v="3575631000"/>
        <n v="3931000000"/>
        <n v="4100000000"/>
        <n v="3293000000"/>
        <n v="2782000000"/>
        <n v="2492655000"/>
        <n v="2444085000"/>
        <n v="2555549000"/>
        <n v="2775588000"/>
        <n v="7639000000"/>
        <n v="7507000000"/>
        <n v="7846000000"/>
        <n v="7778000000"/>
        <n v="4278241000"/>
        <n v="5265500000"/>
        <n v="6141100000"/>
        <n v="7440200000"/>
        <n v="502795000"/>
        <n v="620219000"/>
        <n v="614364000"/>
        <n v="559541000"/>
        <n v="102978000000"/>
        <n v="114000000000"/>
        <n v="126762000000"/>
        <n v="148669000000"/>
        <n v="163336000000"/>
        <n v="159323000000"/>
        <n v="144956000000"/>
        <n v="92785000000"/>
        <n v="343743000"/>
        <n v="455436000"/>
        <n v="538374000"/>
        <n v="541359000"/>
        <n v="8300000000"/>
        <n v="8033000000"/>
        <n v="7881000000"/>
        <n v="6201000000"/>
        <n v="20964000000"/>
        <n v="22967000000"/>
        <n v="17096000000"/>
        <n v="15940000000"/>
        <n v="17642000000"/>
        <n v="17023000000"/>
        <n v="15112000000"/>
        <n v="14469000000"/>
        <n v="25667300000"/>
        <n v="24775800000"/>
        <n v="20143200000"/>
        <n v="18248900000"/>
        <n v="845000000"/>
        <n v="698000000"/>
        <n v="614000000"/>
        <n v="623000000"/>
        <n v="10936727000"/>
        <n v="12068425000"/>
        <n v="13107081000"/>
        <n v="14062471000"/>
        <n v="4365000000"/>
        <n v="4326000000"/>
        <n v="4637000000"/>
        <n v="4657000000"/>
        <n v="4853500000"/>
        <n v="6268600000"/>
        <n v="8535700000"/>
        <n v="9502600000"/>
        <n v="8846100000"/>
        <n v="8941100000"/>
        <n v="9261400000"/>
        <n v="9800600000"/>
        <n v="25034000000"/>
        <n v="26420000000"/>
        <n v="28364000000"/>
        <n v="29993000000"/>
        <n v="1689000000"/>
        <n v="2124000000"/>
        <n v="2343000000"/>
        <n v="2432000000"/>
        <n v="12274000000"/>
        <n v="12471000000"/>
        <n v="12155000000"/>
        <n v="13107000000"/>
        <n v="461898000"/>
        <n v="555660000"/>
        <n v="603321000"/>
        <n v="651282000"/>
        <n v="4741800000"/>
        <n v="5050500000"/>
        <n v="5568200000"/>
        <n v="10841700000"/>
        <n v="0"/>
        <n v="4376505000"/>
        <n v="4778479000"/>
        <n v="4388167000"/>
        <n v="4322373000"/>
        <n v="2499000000"/>
        <n v="2491000000"/>
        <n v="2559000000"/>
        <n v="2582000000"/>
        <n v="4616600000"/>
        <n v="4990500000"/>
        <n v="5341500000"/>
        <n v="5392400000"/>
        <n v="11235000000"/>
        <n v="13545000000"/>
        <n v="14323000000"/>
        <n v="13728000000"/>
        <n v="5583549000"/>
        <n v="8198377000"/>
        <n v="9119305000"/>
        <n v="9824834000"/>
        <n v="2268000000"/>
        <n v="2332000000"/>
        <n v="2104000000"/>
        <n v="1582000000"/>
        <n v="1388000000"/>
        <n v="1347000000"/>
        <n v="1429000000"/>
        <n v="1354000000"/>
        <n v="1492000000"/>
        <n v="1663000000"/>
        <n v="1771000000"/>
        <n v="2007000000"/>
        <n v="6385400000"/>
        <n v="7161200000"/>
        <n v="7679100000"/>
        <n v="7223500000"/>
        <n v="7191000000"/>
        <n v="7807000000"/>
        <n v="7060000000"/>
        <n v="6357000000"/>
        <n v="759500000"/>
        <n v="787300000"/>
        <n v="844700000"/>
        <n v="887400000"/>
        <n v="7747000000"/>
        <n v="8364000000"/>
        <n v="8742000000"/>
        <n v="7256000000"/>
        <n v="2025900000"/>
        <n v="2158200000"/>
        <n v="2100600000"/>
        <n v="2181100000"/>
        <n v="6340000000"/>
        <n v="6574000000"/>
        <n v="7306000000"/>
        <n v="7068000000"/>
        <n v="14717000000"/>
        <n v="9971000000"/>
        <n v="9241000000"/>
        <n v="8260000000"/>
        <n v="1699428000"/>
        <n v="2066893000"/>
        <n v="2534389000"/>
        <n v="2177757000"/>
        <n v="944617000"/>
        <n v="1064403000"/>
        <n v="1197885000"/>
        <n v="1291506000"/>
        <n v="625507000"/>
        <n v="834228000"/>
        <n v="883564000"/>
        <n v="905168000"/>
        <n v="354561000"/>
        <n v="443974000"/>
        <n v="523043000"/>
        <n v="613909000"/>
        <n v="3667434000"/>
        <n v="3997940000"/>
        <n v="4449139000"/>
        <n v="4416194000"/>
        <n v="172167000"/>
        <n v="197336000"/>
        <n v="312546000"/>
        <n v="363508000"/>
        <n v="11448000000"/>
        <n v="15369000000"/>
        <n v="15646000000"/>
        <n v="14292000000"/>
        <n v="6583627000"/>
        <n v="7588885000"/>
        <n v="8126187000"/>
        <n v="7449273000"/>
        <n v="491000000"/>
        <n v="516600000"/>
        <n v="625600000"/>
        <n v="617200000"/>
        <n v="17994000000"/>
        <n v="21571000000"/>
        <n v="21406000000"/>
        <n v="22688000000"/>
        <n v="4156845000"/>
        <n v="4197404000"/>
        <n v="4583294000"/>
        <n v="4428855000"/>
        <n v="1038034000"/>
        <n v="1179081000"/>
        <n v="1309559000"/>
        <n v="1596698000"/>
        <n v="114028000"/>
        <n v="140012000"/>
        <n v="172416000"/>
        <n v="203965000"/>
        <n v="123050000000"/>
        <n v="131903000000"/>
        <n v="131409000000"/>
        <n v="135488000000"/>
        <n v="1606661000"/>
        <n v="1836105000"/>
        <n v="1920253000"/>
        <n v="1997259000"/>
        <n v="1875000000"/>
        <n v="2153000000"/>
        <n v="2867000000"/>
        <n v="3789000000"/>
        <n v="2093200000"/>
        <n v="2408500000"/>
        <n v="2646700000"/>
        <n v="2997500000"/>
        <n v="11561000000"/>
        <n v="14637000000"/>
        <n v="19504000000"/>
        <n v="28524000000"/>
        <n v="16448000000"/>
        <n v="17052000000"/>
        <n v="16984000000"/>
        <n v="17327000000"/>
        <n v="6717000000"/>
        <n v="6459000000"/>
        <n v="6996000000"/>
        <n v="6173000000"/>
        <n v="253047000"/>
        <n v="309959000"/>
        <n v="332261000"/>
        <n v="337205000"/>
        <n v="3956200000"/>
        <n v="4092700000"/>
        <n v="4328300000"/>
        <n v="4393200000"/>
        <n v="2564000000"/>
        <n v="2776000000"/>
        <n v="2881000000"/>
        <n v="2909000000"/>
        <n v="4148000000"/>
        <n v="4372000000"/>
        <n v="4777000000"/>
        <n v="4907000000"/>
        <n v="670174000"/>
        <n v="759362000"/>
        <n v="780281000"/>
        <n v="803506000"/>
        <n v="25986382000"/>
        <n v="20132544000"/>
        <n v="17019352000"/>
        <n v="18246209000"/>
        <n v="3266524000"/>
        <n v="3163268000"/>
        <n v="3073712000"/>
        <n v="2759908000"/>
        <n v="2141600000"/>
        <n v="1929800000"/>
        <n v="2047800000"/>
        <n v="2201100000"/>
        <n v="190454000"/>
        <n v="211923000"/>
        <n v="233417000"/>
        <n v="253612000"/>
        <n v="2515796000"/>
        <n v="2444984000"/>
        <n v="2566246000"/>
        <n v="2659728000"/>
        <n v="25202000000"/>
        <n v="24979000000"/>
        <n v="25339000000"/>
        <n v="25104000000"/>
        <n v="800336000"/>
        <n v="815095000"/>
        <n v="783602000"/>
        <n v="747276000"/>
        <n v="2471000000"/>
        <n v="2859000000"/>
        <n v="3788000000"/>
        <n v="4006000000"/>
        <n v="11350200000"/>
        <n v="11539800000"/>
        <n v="11681100000"/>
        <n v="10733600000"/>
        <n v="4495000000"/>
        <n v="5663000000"/>
        <n v="5458000000"/>
        <n v="5644000000"/>
        <n v="137373000000"/>
        <n v="142121000000"/>
        <n v="134054000000"/>
        <n v="145125000000"/>
        <n v="9235777000"/>
        <n v="9857923000"/>
        <n v="10747886000"/>
        <n v="10724192000"/>
        <n v="862075000"/>
        <n v="952225000"/>
        <n v="1022107000"/>
        <n v="1147639000"/>
        <n v="9480000000"/>
        <n v="9855000000"/>
        <n v="10146000000"/>
        <n v="10077000000"/>
        <n v="1277195000"/>
        <n v="1224551000"/>
        <n v="1266246000"/>
        <n v="1281566000"/>
        <n v="15422000000"/>
        <n v="13906000000"/>
        <n v="12164000000"/>
        <n v="10972000000"/>
        <n v="5033885000"/>
        <n v="5301275000"/>
        <n v="5650711000"/>
        <n v="5741956000"/>
        <n v="24931000000"/>
        <n v="27334000000"/>
        <n v="21113000000"/>
        <n v="15023000000"/>
        <n v="3193722000"/>
        <n v="3891816000"/>
        <n v="4338193000"/>
        <n v="4818585000"/>
        <n v="1671980000"/>
        <n v="1672901000"/>
        <n v="1698372000"/>
        <n v="1677033000"/>
        <n v="162167000"/>
        <n v="116241000"/>
        <n v="86453000"/>
        <n v="82175000"/>
        <n v="3016109000"/>
        <n v="3420339000"/>
        <n v="3595217000"/>
        <n v="3752151000"/>
        <n v="5717000000"/>
        <n v="5970000000"/>
        <n v="6262000000"/>
        <n v="6638000000"/>
        <n v="567989000"/>
        <n v="1206813000"/>
        <n v="1403358000"/>
        <n v="1622257000"/>
        <n v="48912000000"/>
        <n v="51897000000"/>
        <n v="54787000000"/>
        <n v="58254000000"/>
        <n v="3535000000"/>
        <n v="3969000000"/>
        <n v="3323000000"/>
        <n v="13195000000"/>
        <n v="11048000000"/>
        <n v="10805000000"/>
        <n v="10775000000"/>
        <n v="3440623000"/>
        <n v="3621417000"/>
        <n v="3788023000"/>
        <n v="3619612000"/>
        <n v="1330900000"/>
        <n v="1285200000"/>
        <n v="1272300000"/>
        <n v="1269400000"/>
        <n v="28957000000"/>
        <n v="26747000000"/>
        <n v="27150000000"/>
        <n v="1852768000"/>
        <n v="2006715000"/>
        <n v="1703476000"/>
        <n v="898805000"/>
        <n v="39486000000"/>
        <n v="37168000000"/>
        <n v="35507000000"/>
        <n v="86380000000"/>
        <n v="45431000000"/>
        <n v="41524000000"/>
        <n v="39240000000"/>
        <n v="1123773000"/>
        <n v="1179405000"/>
        <n v="1231104000"/>
        <n v="1250320000"/>
        <n v="7338838000"/>
        <n v="7751273000"/>
        <n v="7455282000"/>
        <n v="7365049000"/>
        <n v="3385000000"/>
        <n v="3310000000"/>
        <n v="3348000000"/>
        <n v="5132000000"/>
        <n v="6432454000"/>
        <n v="6904633000"/>
        <n v="7460075000"/>
        <n v="7617460000"/>
        <n v="1885000000"/>
        <n v="1989000000"/>
        <n v="2033000000"/>
        <n v="2012000000"/>
        <n v="3784370000"/>
        <n v="3865231000"/>
        <n v="4085602000"/>
        <n v="4003951000"/>
        <n v="32564000000"/>
        <n v="38166000000"/>
        <n v="44269000000"/>
        <n v="45007000000"/>
        <n v="52513000000"/>
        <n v="49683000000"/>
        <n v="46386000000"/>
        <n v="41057000000"/>
        <n v="594190000"/>
        <n v="620940000"/>
        <n v="669691000"/>
        <n v="711622000"/>
        <n v="1645912000"/>
        <n v="1668691000"/>
        <n v="1726383000"/>
        <n v="1671590000"/>
        <n v="509291000"/>
        <n v="563648000"/>
        <n v="670472000"/>
        <n v="731925000"/>
        <n v="21187000000"/>
        <n v="20261000000"/>
        <n v="20676000000"/>
        <n v="23196000000"/>
        <n v="527000000"/>
        <n v="603000000"/>
        <n v="695000000"/>
        <n v="730000000"/>
        <n v="15287000000"/>
        <n v="16282000000"/>
        <n v="16254000000"/>
        <n v="15468000000"/>
        <n v="1277113000"/>
        <n v="1288878000"/>
        <n v="1344636000"/>
        <n v="1290025000"/>
        <n v="670900000"/>
        <n v="717900000"/>
        <n v="806500000"/>
        <n v="814300000"/>
        <n v="8554000000"/>
        <n v="8673000000"/>
        <n v="7888000000"/>
        <n v="7896000000"/>
        <n v="3230857000"/>
        <n v="3570801000"/>
        <n v="3898403000"/>
        <n v="3665578000"/>
        <n v="9976057000"/>
        <n v="10621373000"/>
        <n v="10146494000"/>
        <n v="9196326000"/>
        <n v="1656600000"/>
        <n v="1727700000"/>
        <n v="1768900000"/>
        <n v="1779200000"/>
        <n v="7432000000"/>
        <n v="7737000000"/>
        <n v="8406000000"/>
        <n v="9168000000"/>
        <n v="8763000000"/>
        <n v="8689000000"/>
        <n v="9517000000"/>
        <n v="8844000000"/>
        <n v="1073447000"/>
        <n v="1200308000"/>
        <n v="1354969000"/>
        <n v="1524907000"/>
        <n v="206974000"/>
        <n v="221498000"/>
        <n v="258617000"/>
        <n v="304477000"/>
        <n v="1237452000"/>
        <n v="1232962000"/>
        <n v="1215229000"/>
        <n v="1163391000"/>
        <n v="12952000000"/>
        <n v="13041000000"/>
        <n v="11967000000"/>
        <n v="11551000000"/>
        <n v="7365000000"/>
        <n v="8435000000"/>
        <n v="6452000000"/>
        <n v="5801000000"/>
        <n v="9498456000"/>
        <n v="10925598000"/>
        <n v="12381189000"/>
        <n v="13130915000"/>
        <n v="19053000000"/>
        <n v="18421000000"/>
        <n v="17889000000"/>
        <n v="17482000000"/>
        <n v="875166000"/>
        <n v="1294700000"/>
        <n v="1723800000"/>
        <n v="1914900000"/>
        <n v="76726000000"/>
        <n v="78138000000"/>
        <n v="85512000000"/>
        <n v="85496000000"/>
        <n v="12289000000"/>
        <n v="12087000000"/>
        <n v="12098000000"/>
        <n v="12265000000"/>
        <n v="805300000"/>
        <n v="877900000"/>
        <n v="759200000"/>
        <n v="691100000"/>
        <n v="6073000000"/>
        <n v="6344000000"/>
        <n v="6646000000"/>
        <n v="6950000000"/>
        <n v="2718900000"/>
        <n v="2767300000"/>
        <n v="2991900000"/>
        <n v="2994000000"/>
        <n v="4920664000"/>
        <n v="6336272000"/>
        <n v="7757571000"/>
        <n v="8923519000"/>
        <n v="3421700000"/>
        <n v="3585100000"/>
        <n v="3808500000"/>
        <n v="5776800000"/>
        <n v="2398790000"/>
        <n v="2987126000"/>
        <n v="4088151000"/>
        <n v="4359104000"/>
        <n v="11799000000"/>
        <n v="10303000000"/>
        <n v="9974000000"/>
        <n v="9576000000"/>
        <n v="322516000"/>
        <n v="338580000"/>
        <n v="355727000"/>
        <n v="343801000"/>
        <n v="4796500000"/>
        <n v="4908100000"/>
        <n v="4932500000"/>
        <n v="5037200000"/>
        <n v="41171000000"/>
        <n v="35263000000"/>
        <n v="36044000000"/>
        <n v="42186000000"/>
        <n v="2144200000"/>
        <n v="2272400000"/>
        <n v="2317500000"/>
        <n v="2171600000"/>
        <n v="33194000000"/>
        <n v="34941000000"/>
        <n v="36665000000"/>
        <n v="38504000000"/>
        <n v="2195857000"/>
        <n v="2599828000"/>
        <n v="2974976000"/>
        <n v="3266971000"/>
        <n v="7479746000"/>
        <n v="7567707000"/>
        <n v="8024286000"/>
        <n v="7677233000"/>
        <n v="8307000000"/>
        <n v="7677000000"/>
        <n v="6025000000"/>
        <n v="6132000000"/>
        <n v="3851000000"/>
        <n v="3685000000"/>
        <n v="3775000000"/>
        <n v="4265000000"/>
        <n v="39595000000"/>
        <n v="37940000000"/>
        <n v="38939000000"/>
        <n v="25683000000"/>
        <n v="16538000000"/>
        <n v="16725000000"/>
        <n v="16863000000"/>
        <n v="16496000000"/>
        <n v="117275000"/>
        <n v="172050000"/>
        <n v="275379000"/>
        <n v="280901000"/>
        <n v="337533000"/>
        <n v="423256000"/>
        <n v="441929000"/>
        <n v="497359000"/>
        <n v="10190000000"/>
        <n v="11020000000"/>
        <n v="11830000000"/>
        <n v="12363000000"/>
        <n v="4802000000"/>
        <n v="4946000000"/>
        <n v="4889000000"/>
        <n v="4901000000"/>
        <n v="3011684000"/>
        <n v="3006009000"/>
        <n v="3022797000"/>
        <n v="2896255000"/>
        <n v="16750700000"/>
        <n v="17203000000"/>
        <n v="16985600000"/>
        <n v="15623800000"/>
        <n v="743164000"/>
        <n v="802474000"/>
        <n v="917472000"/>
        <n v="967870000"/>
        <n v="115315000000"/>
        <n v="129040000000"/>
        <n v="167634000000"/>
        <n v="179468000000"/>
        <n v="795000000"/>
        <n v="822400000"/>
        <n v="930300000"/>
        <n v="976300000"/>
        <n v="21939000000"/>
        <n v="22189000000"/>
        <n v="21647000000"/>
        <n v="18124000000"/>
        <n v="37987000000"/>
        <n v="38107000000"/>
        <n v="39102000000"/>
        <n v="38714000000"/>
        <n v="4297922000"/>
        <n v="5427945000"/>
        <n v="5649254000"/>
        <n v="5660877000"/>
        <n v="1503800000"/>
        <n v="1528500000"/>
        <n v="1700600000"/>
        <n v="1455300000"/>
        <n v="2457600000"/>
        <n v="2513000000"/>
        <n v="2579800000"/>
        <n v="1704767000"/>
        <n v="1791594000"/>
        <n v="2435591000"/>
        <n v="2817803000"/>
        <n v="16106000000"/>
        <n v="16447000000"/>
        <n v="15383000000"/>
        <n v="15040000000"/>
        <n v="995046000"/>
        <n v="1073497000"/>
        <n v="1125057000"/>
        <n v="1090263000"/>
        <n v="15055000000"/>
        <n v="14009000000"/>
        <n v="14362000000"/>
        <n v="14320000000"/>
        <n v="7208000000"/>
        <n v="7281000000"/>
        <n v="6819000000"/>
        <n v="6485000000"/>
        <n v="7213900000"/>
        <n v="7129200000"/>
        <n v="7177400000"/>
        <n v="6352800000"/>
        <n v="68948000000"/>
        <n v="87758000000"/>
        <n v="84275000000"/>
        <n v="55891000000"/>
        <n v="16446000000"/>
        <n v="16954000000"/>
        <n v="16768000000"/>
        <n v="14934000000"/>
        <n v="2079000000"/>
        <n v="2156000000"/>
        <n v="2246000000"/>
        <n v="1694000000"/>
        <n v="20385000000"/>
        <n v="27078000000"/>
        <n v="33038000000"/>
        <n v="32780000000"/>
        <n v="116586000"/>
        <n v="83692000"/>
        <n v="63083000"/>
        <n v="73814000"/>
        <n v="1097041000"/>
        <n v="1127233000"/>
        <n v="1043454000"/>
        <n v="1072670000"/>
        <n v="7226000000"/>
        <n v="10921000000"/>
        <n v="10977000000"/>
        <n v="9894000000"/>
        <n v="1079136000"/>
        <n v="1252812000"/>
        <n v="1089888000"/>
        <n v="832306000"/>
        <n v="4191600000"/>
        <n v="5213200000"/>
        <n v="844000000"/>
        <n v="945000000"/>
        <n v="979000000"/>
        <n v="1083000000"/>
        <n v="1446000000"/>
        <n v="1316000000"/>
        <n v="1433000000"/>
        <n v="1313000000"/>
        <n v="8276000000"/>
        <n v="8152000000"/>
        <n v="8751000000"/>
        <n v="8596000000"/>
        <n v="4334000000"/>
        <n v="5299000000"/>
        <n v="4457000000"/>
        <n v="4312000000"/>
        <n v="3117203000"/>
        <n v="3752760000"/>
        <n v="4591476000"/>
        <n v="6029901000"/>
        <n v="413000000"/>
        <n v="411000000"/>
        <n v="485000000"/>
        <n v="497000000"/>
        <n v="14279000000"/>
        <n v="15353000000"/>
        <n v="16534000000"/>
        <n v="17405000000"/>
        <n v="2398000000"/>
        <n v="2620000000"/>
        <n v="2539000000"/>
        <n v="2607000000"/>
        <n v="12151000000"/>
        <n v="14117000000"/>
        <n v="15631000000"/>
        <n v="11694000000"/>
        <n v="4070000000"/>
        <n v="4201000000"/>
        <n v="3662000000"/>
        <n v="3045000000"/>
        <n v="2571300000"/>
        <n v="2406000000"/>
        <n v="2290000000"/>
        <n v="17915735000"/>
        <n v="17641421000"/>
        <n v="19198615000"/>
        <n v="14858014000"/>
        <n v="2053816000"/>
        <n v="1862000000"/>
        <n v="2083000000"/>
        <n v="2199000000"/>
        <n v="3414400000"/>
        <n v="3482100000"/>
        <n v="3523600000"/>
        <n v="3611100000"/>
        <n v="21306000"/>
        <n v="38851000"/>
        <n v="53871000"/>
        <n v="55352000"/>
        <n v="8540319000"/>
        <n v="10222213000"/>
        <n v="10088548000"/>
        <n v="5641052000"/>
        <n v="12602100000"/>
        <n v="12491400000"/>
        <n v="12671200000"/>
        <n v="3084766000"/>
        <n v="3280236000"/>
        <n v="3507180000"/>
        <n v="3804031000"/>
        <n v="6530000000"/>
        <n v="6497000000"/>
        <n v="6803000000"/>
        <n v="5804000000"/>
        <n v="90800000"/>
        <n v="81100000"/>
        <n v="80900000"/>
        <n v="95500000"/>
        <n v="1582398000"/>
        <n v="1650622000"/>
        <n v="1680791000"/>
        <n v="1558591000"/>
        <n v="13908300000"/>
        <n v="13900700000"/>
        <n v="15481600000"/>
        <n v="15292100000"/>
        <n v="11759000000"/>
        <n v="12207000000"/>
        <n v="12713000000"/>
        <n v="12734000000"/>
        <n v="1177275000"/>
        <n v="1077420000"/>
        <n v="857841000"/>
        <n v="632180000"/>
        <n v="2446443000"/>
        <n v="2566444000"/>
        <n v="2850316000"/>
        <n v="4063955000"/>
        <n v="6351000000"/>
        <n v="6423000000"/>
        <n v="7036000000"/>
        <n v="6239000000"/>
        <n v="31243000000"/>
        <n v="31238000000"/>
        <n v="28731000000"/>
        <n v="28209000000"/>
        <n v="9821000000"/>
        <n v="9586000000"/>
        <n v="9577000000"/>
        <n v="9648000000"/>
        <n v="4683600000"/>
        <n v="5231000000"/>
        <n v="6697700000"/>
        <n v="6913200000"/>
        <n v="155355000"/>
        <n v="205018000"/>
        <n v="392709000"/>
        <n v="299694000"/>
        <n v="15590900000"/>
        <n v="16275100000"/>
        <n v="17297300000"/>
        <n v="18705900000"/>
        <n v="10086675000"/>
        <n v="10188227000"/>
        <n v="9655245000"/>
        <n v="8823384000"/>
        <n v="4507196000"/>
        <n v="4244479000"/>
        <n v="4353850000"/>
        <n v="5728662000"/>
        <n v="1143659000"/>
        <n v="1181444000"/>
        <n v="1232611000"/>
        <n v="1237859000"/>
        <n v="59222000000"/>
        <n v="60775000000"/>
        <n v="56479000000"/>
        <n v="57659000000"/>
        <n v="386000000"/>
        <n v="344000000"/>
        <n v="325000000"/>
        <n v="403000000"/>
        <n v="3040900000"/>
        <n v="4629600000"/>
        <n v="4576000000"/>
        <n v="4263200000"/>
        <n v="1879559000"/>
        <n v="2020436000"/>
        <n v="2087854000"/>
        <n v="1969675000"/>
        <n v="8314000000"/>
        <n v="8348000000"/>
        <n v="8206000000"/>
        <n v="8063000000"/>
        <n v="4876000000"/>
        <n v="1751000000"/>
        <n v="1889000000"/>
        <n v="1718000000"/>
        <n v="66635000000"/>
        <n v="26973000000"/>
        <n v="33560000000"/>
        <n v="32747000000"/>
        <n v="158446000000"/>
        <n v="152451000000"/>
        <n v="140183000000"/>
        <n v="77693000000"/>
        <n v="2793800000"/>
        <n v="3967100000"/>
        <n v="3914500000"/>
        <n v="3858700000"/>
        <n v="4982562000"/>
        <n v="5424644000"/>
        <n v="6578435000"/>
        <n v="6648771000"/>
        <n v="6396000000"/>
        <n v="6744000000"/>
        <n v="6962000000"/>
        <n v="5960000000"/>
        <n v="9820000000"/>
        <n v="10686000000"/>
        <n v="10378000000"/>
        <n v="9749000000"/>
        <n v="743304000"/>
        <n v="1021658000"/>
        <n v="1561173000"/>
        <n v="5099484000"/>
        <n v="5253040000"/>
        <n v="5086449000"/>
        <n v="5285568000"/>
        <n v="5157434000"/>
        <n v="5305270000"/>
        <n v="5306281000"/>
        <n v="5099393000"/>
        <n v="2522803000"/>
        <n v="2772098000"/>
        <n v="2980462000"/>
        <n v="3089723000"/>
        <n v="200600000"/>
        <n v="232600000"/>
        <n v="273199000"/>
        <n v="309629000"/>
        <n v="2789000000"/>
        <n v="3140000000"/>
        <n v="3242000000"/>
        <n v="3218000000"/>
        <n v="3778100000"/>
        <n v="3869600000"/>
        <n v="3604800000"/>
        <n v="3404000000"/>
        <n v="1321772000"/>
        <n v="1355200000"/>
        <n v="1447595000"/>
        <n v="1417749000"/>
        <n v="7011428000"/>
        <n v="7360924000"/>
        <n v="7937956000"/>
        <n v="8576873000"/>
        <n v="328784000"/>
        <n v="516119000"/>
        <n v="605752000"/>
        <n v="648968000"/>
        <n v="5234700000"/>
        <n v="5643100000"/>
        <n v="5518600000"/>
        <n v="5764000000"/>
        <n v="6382300000"/>
        <n v="6858800000"/>
        <n v="7787500000"/>
        <n v="8511100000"/>
        <n v="2754000000"/>
        <n v="2987000000"/>
        <n v="3331000000"/>
        <n v="2714000000"/>
        <n v="2417000000"/>
        <n v="2707000000"/>
        <n v="2790000000"/>
        <n v="2335000000"/>
        <n v="5100900000"/>
        <n v="5062900000"/>
        <n v="4444900000"/>
        <n v="4246700000"/>
        <n v="5328236000"/>
        <n v="5568966000"/>
        <n v="5965049000"/>
        <n v="5780078000"/>
        <n v="2446000000"/>
        <n v="2628700000"/>
        <n v="3662100000"/>
        <n v="4109800000"/>
        <n v="3870100000"/>
        <n v="3579600000"/>
        <n v="3724000000"/>
        <n v="4843400000"/>
        <n v="470243000"/>
        <n v="479665000"/>
        <n v="500126000"/>
        <n v="534326000"/>
        <n v="1638900000"/>
        <n v="1759200000"/>
        <n v="1774600000"/>
        <n v="1803500000"/>
        <n v="610836000"/>
        <n v="699294000"/>
        <n v="778896000"/>
        <n v="987357000"/>
        <n v="9373000000"/>
        <n v="9817000000"/>
        <n v="11031000000"/>
        <n v="9811000000"/>
        <n v="800380000"/>
        <n v="837946000"/>
        <n v="882803000"/>
        <n v="960192000"/>
        <n v="17889249000"/>
        <n v="17082000000"/>
        <n v="16691000000"/>
        <n v="15545000000"/>
        <n v="1055844000"/>
        <n v="1178173000"/>
        <n v="1461190000"/>
        <n v="1719723000"/>
        <n v="7186000000"/>
        <n v="7689000000"/>
        <n v="6648000000"/>
        <n v="291000000"/>
        <n v="235000000"/>
        <n v="219000000"/>
        <n v="10411000000"/>
        <n v="9878000000"/>
        <n v="9930000000"/>
        <n v="8545000000"/>
        <n v="1687800000"/>
        <n v="2876000000"/>
        <n v="3449400000"/>
        <n v="3606100000"/>
        <n v="6985800000"/>
        <n v="7235900000"/>
        <n v="7099800000"/>
        <n v="7139700000"/>
        <n v="1025400000"/>
        <n v="1268800000"/>
        <n v="1703900000"/>
        <n v="1623800000"/>
        <n v="245000000"/>
        <n v="328000000"/>
        <n v="427000000"/>
        <n v="689000000"/>
        <n v="362000000"/>
        <n v="374000000"/>
        <n v="470000000"/>
        <n v="607000000"/>
        <n v="3002000000"/>
        <n v="3319000000"/>
        <n v="3344000000"/>
        <n v="3830000000"/>
        <n v="1175000000"/>
        <n v="791000000"/>
        <n v="727000000"/>
        <n v="615000000"/>
        <n v="36414626000"/>
        <n v="38335677000"/>
        <n v="40129236000"/>
        <n v="41326447000"/>
        <n v="55228000000"/>
        <n v="51191000000"/>
        <n v="60145000000"/>
        <n v="67046000000"/>
        <n v="2545600000"/>
        <n v="2493300000"/>
        <n v="2163500000"/>
        <n v="3003100000"/>
        <n v="1174000000"/>
        <n v="1219000000"/>
        <n v="1253000000"/>
        <n v="1254000000"/>
        <n v="874838000"/>
        <n v="1105032000"/>
        <n v="1257270000"/>
        <n v="1443348000"/>
        <n v="7739000000"/>
        <n v="8001000000"/>
        <n v="8146000000"/>
        <n v="8205000000"/>
        <n v="2943847000"/>
        <n v="662769000"/>
        <n v="954990000"/>
        <n v="923336000"/>
        <n v="50568000000"/>
        <n v="50039000000"/>
        <n v="51278000000"/>
        <n v="51997000000"/>
        <n v="1630965000"/>
        <n v="1690700000"/>
        <n v="1712700000"/>
        <n v="1613600000"/>
        <n v="18521400000"/>
        <n v="19605037000"/>
        <n v="20776522000"/>
        <n v="22034523000"/>
        <n v="1955682000"/>
        <n v="1838766000"/>
        <n v="1903384000"/>
        <n v="2016212000"/>
        <n v="7214400000"/>
        <n v="7561200000"/>
        <n v="9397600000"/>
        <n v="9209500000"/>
        <n v="12000000"/>
        <n v="18000000"/>
        <n v="58000000"/>
        <n v="13307000000"/>
        <n v="13870000000"/>
        <n v="13723000000"/>
        <n v="15070000000"/>
        <n v="3098066000"/>
        <n v="3411175000"/>
        <n v="3761300000"/>
        <n v="4083333000"/>
        <n v="32016000000"/>
        <n v="34895000000"/>
        <n v="37456000000"/>
        <n v="32184000000"/>
        <n v="26045000000"/>
        <n v="34085000000"/>
        <n v="35673000000"/>
        <n v="22466000000"/>
        <n v="1189341000"/>
        <n v="1369438000"/>
        <n v="1668892000"/>
        <n v="1855181000"/>
        <n v="6457000000"/>
        <n v="5841000000"/>
        <n v="5618000000"/>
        <n v="5440000000"/>
        <n v="10019000000"/>
        <n v="10131000000"/>
        <n v="11421000000"/>
        <n v="10979000000"/>
        <n v="955624000"/>
        <n v="1195381000"/>
        <n v="1572164000"/>
        <n v="2057766000"/>
        <n v="17820000000"/>
        <n v="17192000000"/>
        <n v="16611000000"/>
        <n v="12130000000"/>
        <n v="245316000"/>
        <n v="258612000"/>
        <n v="270741000"/>
        <n v="282037000"/>
        <n v="1436582000"/>
        <n v="1729325000"/>
        <n v="2104582000"/>
        <n v="2539783000"/>
        <n v="89659000000"/>
        <n v="93633000000"/>
        <n v="103875000000"/>
        <n v="117038000000"/>
        <n v="7172100000"/>
        <n v="7038400000"/>
        <n v="7722100000"/>
        <n v="7209400000"/>
        <n v="5849000000"/>
        <n v="6097000000"/>
        <n v="4434000000"/>
        <n v="3747000000"/>
        <n v="13574000000"/>
        <n v="13703000000"/>
        <n v="14758000000"/>
        <n v="12947000000"/>
        <n v="1763394000"/>
        <n v="1925266000"/>
        <n v="2148147000"/>
        <n v="2243232000"/>
        <n v="1589821000"/>
        <n v="1595700000"/>
        <n v="1562600000"/>
        <n v="1465500000"/>
        <n v="40468000000"/>
        <n v="40898000000"/>
        <n v="40431000000"/>
        <n v="41460000000"/>
        <n v="1932000000"/>
        <n v="2226000000"/>
        <n v="1693210000"/>
        <n v="1748100000"/>
        <n v="1816400000"/>
        <n v="1856500000"/>
        <n v="5817880000"/>
        <n v="5931469000"/>
        <n v="6288190000"/>
        <n v="6393800000"/>
        <n v="6799000000"/>
        <n v="6542000000"/>
        <n v="6868000000"/>
        <n v="6684000000"/>
        <n v="126485000000"/>
        <n v="127316000000"/>
        <n v="118141000000"/>
        <n v="74651000000"/>
        <n v="2233284000"/>
        <n v="2343829000"/>
        <n v="2406587000"/>
        <n v="2564648000"/>
        <n v="928565000"/>
        <n v="953611000"/>
        <n v="1011249000"/>
        <n v="1024336000"/>
        <n v="516708000"/>
        <n v="622523000"/>
        <n v="716598000"/>
        <n v="803274000"/>
        <n v="167600000"/>
        <n v="187013000"/>
        <n v="188425000"/>
        <n v="192788000"/>
        <n v="279885000"/>
        <n v="130277000"/>
        <n v="60987000"/>
        <n v="124512000"/>
        <n v="1118240000"/>
        <n v="1212480000"/>
        <n v="1410205000"/>
        <n v="1442073000"/>
        <n v="46275000000"/>
        <n v="44887000000"/>
        <n v="49931000000"/>
        <n v="52557000000"/>
        <n v="737614000"/>
        <n v="783456000"/>
        <n v="824913000"/>
        <n v="842672000"/>
        <n v="10988000000"/>
        <n v="10770000000"/>
        <n v="10351000000"/>
        <n v="9559000000"/>
        <n v="2760500000"/>
        <n v="2982100000"/>
        <n v="3371800000"/>
        <n v="3949400000"/>
        <n v="1727000000"/>
        <n v="1337000000"/>
        <n v="1096000000"/>
        <n v="963000000"/>
        <n v="8288000000"/>
        <n v="9150000000"/>
        <n v="10313000000"/>
        <n v="15471000000"/>
        <n v="16477000000"/>
        <n v="17201000000"/>
        <n v="17036000000"/>
        <n v="9112000000"/>
        <n v="9002000000"/>
        <n v="8231000000"/>
        <n v="8486000000"/>
        <n v="4523000000"/>
        <n v="4124000000"/>
        <n v="3434000000"/>
        <n v="352297000000"/>
        <n v="358069000000"/>
        <n v="365086000000"/>
        <n v="360984000000"/>
        <n v="7961500000"/>
        <n v="8986500000"/>
        <n v="11413200000"/>
        <n v="3194200000"/>
        <n v="3235000000"/>
        <n v="3297400000"/>
        <n v="3199400000"/>
        <n v="4993000000"/>
        <n v="5716000000"/>
        <n v="5763000000"/>
        <n v="5694000000"/>
        <n v="2093000000"/>
        <n v="2394000000"/>
        <n v="2504000000"/>
        <n v="2700000000"/>
        <n v="3251575000"/>
        <n v="3478822000"/>
        <n v="3316311000"/>
        <n v="2530374000"/>
        <n v="337903000"/>
        <n v="406198000"/>
        <n v="572831000"/>
        <n v="519874000"/>
        <n v="6710036000"/>
        <n v="7408278000"/>
        <n v="7951352000"/>
        <n v="7033633000"/>
        <n v="5165169000"/>
        <n v="5106489000"/>
        <n v="4239474000"/>
        <n v="6199645000"/>
        <n v="737206000"/>
        <n v="743253000"/>
        <n v="708823000"/>
        <n v="671907000"/>
        <n v="302056000000"/>
        <n v="284681000000"/>
        <n v="266831000000"/>
        <n v="165590000000"/>
        <n v="1372042000"/>
        <n v="1373400000"/>
        <n v="1322800000"/>
        <n v="1157100000"/>
        <n v="13634000000"/>
        <n v="13521000000"/>
        <n v="13294000000"/>
        <n v="12782000000"/>
        <n v="2289000000"/>
        <n v="2338000000"/>
        <n v="2403000000"/>
        <n v="2249000000"/>
        <n v="1620566000"/>
        <n v="1349380000"/>
        <n v="1387375000"/>
        <n v="2077748000"/>
        <n v="9852000000"/>
        <n v="9501000000"/>
        <n v="9682000000"/>
        <n v="9359000000"/>
        <n v="1125200000"/>
        <n v="1266700000"/>
        <n v="1242800000"/>
        <n v="1800600000"/>
        <n v="80146000"/>
        <n v="58913000"/>
        <n v="49736000"/>
        <n v="49344000"/>
        <n v="1669000000"/>
        <n v="1717000000"/>
        <n v="1738000000"/>
        <n v="1666000000"/>
        <m/>
      </sharedItems>
    </cacheField>
    <cacheField name=" Sales, General and Admin. " numFmtId="0">
      <sharedItems containsString="0" containsBlank="1" containsNumber="1" containsInteger="1" minValue="-487000000" maxValue="97041000000"/>
    </cacheField>
    <cacheField name=" Research and Development " numFmtId="0">
      <sharedItems containsString="0" containsBlank="1" containsNumber="1" containsInteger="1" minValue="0" maxValue="12740000000"/>
    </cacheField>
    <cacheField name=" Other Operating Items " numFmtId="0">
      <sharedItems containsString="0" containsBlank="1" containsNumber="1" containsInteger="1" minValue="-87159000" maxValue="54872000000"/>
    </cacheField>
    <cacheField name="GICS Sector" numFmtId="0">
      <sharedItems containsBlank="1" count="12">
        <s v="Industrials"/>
        <s v="Consumer Discretionary"/>
        <s v="Information Technology"/>
        <s v="Health Care"/>
        <s v="Consumer Staples"/>
        <s v="Utilities"/>
        <s v="Financials"/>
        <s v="Real Estate"/>
        <s v="Materials"/>
        <s v="Energy"/>
        <s v="Telecommunications Services"/>
        <m/>
      </sharedItems>
    </cacheField>
    <cacheField name="GICS Sub Industry" numFmtId="0">
      <sharedItems containsBlank="1"/>
    </cacheField>
    <cacheField name="Year" numFmtId="0">
      <sharedItems containsString="0" containsBlank="1" containsNumber="1" containsInteger="1" minValue="2003" maxValue="2017"/>
    </cacheField>
    <cacheField name="Gross Profit " numFmtId="0">
      <sharedItems containsString="0" containsBlank="1" containsNumber="1" containsInteger="1" minValue="-149453000000" maxValue="12647000000"/>
    </cacheField>
    <cacheField name="total operating expense" numFmtId="0">
      <sharedItems containsString="0" containsBlank="1" containsNumber="1" containsInteger="1" minValue="-487000000" maxValue="97732000000"/>
    </cacheField>
    <cacheField name="operating income " numFmtId="0">
      <sharedItems containsString="0" containsBlank="1" containsNumber="1" containsInteger="1" minValue="-247185000000" maxValue="11951000000"/>
    </cacheField>
    <cacheField name="gross margin  " numFmtId="0">
      <sharedItems containsString="0" containsBlank="1" containsNumber="1" minValue="1.3413271009043796E-2" maxValue="1"/>
    </cacheField>
    <cacheField name="operating margin" numFmtId="0">
      <sharedItems containsString="0" containsBlank="1" containsNumber="1" minValue="4.3344307431465987E-2" maxValue="5.40200532664891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ed T" refreshedDate="45790.541429861114" createdVersion="8" refreshedVersion="8" minRefreshableVersion="3" recordCount="1711" xr:uid="{978DE0B7-8DA6-1E4B-9D1A-930737562360}">
  <cacheSource type="worksheet">
    <worksheetSource ref="B1:L1048576" sheet="Projectdata_NYSE"/>
  </cacheSource>
  <cacheFields count="11">
    <cacheField name="Ticker Symbol" numFmtId="0">
      <sharedItems containsBlank="1" count="431">
        <s v="AAL"/>
        <s v="AAP"/>
        <s v="AAPL"/>
        <s v="ABBV"/>
        <s v="ABC"/>
        <s v="ABT"/>
        <s v="ADBE"/>
        <s v="ADI"/>
        <s v="ADM"/>
        <s v="ADS"/>
        <s v="ADSK"/>
        <s v="AEE"/>
        <s v="AEP"/>
        <s v="AFL"/>
        <s v="AIG"/>
        <s v="AIV"/>
        <s v="AIZ"/>
        <s v="AKAM"/>
        <s v="ALB"/>
        <s v="ALK"/>
        <s v="ALL"/>
        <s v="ALLE"/>
        <s v="ALXN"/>
        <s v="AMAT"/>
        <s v="AME"/>
        <s v="AMGN"/>
        <s v="AMP"/>
        <s v="AMT"/>
        <s v="AMZN"/>
        <s v="AN"/>
        <s v="ANTM"/>
        <s v="APA"/>
        <s v="APC"/>
        <s v="APD"/>
        <s v="APH"/>
        <s v="ARNC"/>
        <s v="ATVI"/>
        <s v="AVGO"/>
        <s v="AVY"/>
        <s v="AWK"/>
        <s v="AXP"/>
        <s v="AYI"/>
        <s v="AZO"/>
        <s v="BA"/>
        <s v="BAC"/>
        <s v="BAX"/>
        <s v="BBBY"/>
        <s v="BBT"/>
        <s v="BBY"/>
        <s v="BCR"/>
        <s v="BDX"/>
        <s v="BHI"/>
        <s v="BIIB"/>
        <s v="BLL"/>
        <s v="BMY"/>
        <s v="BSX"/>
        <s v="BWA"/>
        <s v="BXP"/>
        <s v="CAG"/>
        <s v="CAH"/>
        <s v="CAT"/>
        <s v="CB"/>
        <s v="CBG"/>
        <s v="CCI"/>
        <s v="CCL"/>
        <s v="CELG"/>
        <s v="CERN"/>
        <s v="CF"/>
        <s v="CFG"/>
        <s v="CHD"/>
        <s v="CHK"/>
        <s v="CHRW"/>
        <s v="CHTR"/>
        <s v="CI"/>
        <s v="CINF"/>
        <s v="CL"/>
        <s v="CLX"/>
        <s v="CMA"/>
        <s v="CMG"/>
        <s v="CMI"/>
        <s v="CMS"/>
        <s v="CNC"/>
        <s v="CNP"/>
        <s v="COF"/>
        <s v="COG"/>
        <s v="COL"/>
        <s v="COO"/>
        <s v="COST"/>
        <s v="COTY"/>
        <s v="CPB"/>
        <s v="CRM"/>
        <s v="CSCO"/>
        <s v="CSRA"/>
        <s v="CSX"/>
        <s v="CTAS"/>
        <s v="CTL"/>
        <s v="CTSH"/>
        <s v="CTXS"/>
        <s v="CVS"/>
        <s v="CVX"/>
        <s v="CXO"/>
        <s v="D"/>
        <s v="DAL"/>
        <s v="DD"/>
        <s v="DE"/>
        <s v="DFS"/>
        <s v="DG"/>
        <s v="DGX"/>
        <s v="DHI"/>
        <s v="DHR"/>
        <s v="DIS"/>
        <s v="DISCA"/>
        <s v="DISCK"/>
        <s v="DLPH"/>
        <s v="DLR"/>
        <s v="DLTR"/>
        <s v="DNB"/>
        <s v="DOV"/>
        <s v="DPS"/>
        <s v="DRI"/>
        <s v="DUK"/>
        <s v="DVA"/>
        <s v="DVN"/>
        <s v="EA"/>
        <s v="EBAY"/>
        <s v="ECL"/>
        <s v="ED"/>
        <s v="EFX"/>
        <s v="EIX"/>
        <s v="EL"/>
        <s v="EMN"/>
        <s v="EMR"/>
        <s v="EOG"/>
        <s v="EQIX"/>
        <s v="EQR"/>
        <s v="EQT"/>
        <s v="ES"/>
        <s v="ESS"/>
        <s v="ETFC"/>
        <s v="ETN"/>
        <s v="ETR"/>
        <s v="EW"/>
        <s v="EXC"/>
        <s v="EXPD"/>
        <s v="EXPE"/>
        <s v="EXR"/>
        <s v="F"/>
        <s v="FAST"/>
        <s v="FB"/>
        <s v="FBHS"/>
        <s v="FCX"/>
        <s v="FDX"/>
        <s v="FE"/>
        <s v="FFIV"/>
        <s v="FIS"/>
        <s v="FISV"/>
        <s v="FL"/>
        <s v="FLIR"/>
        <s v="FLR"/>
        <s v="FLS"/>
        <s v="FMC"/>
        <s v="FRT"/>
        <s v="FSLR"/>
        <s v="FTR"/>
        <s v="GD"/>
        <s v="GGP"/>
        <s v="GILD"/>
        <s v="GIS"/>
        <s v="GLW"/>
        <s v="GM"/>
        <s v="GPC"/>
        <s v="GPN"/>
        <s v="GPS"/>
        <s v="GRMN"/>
        <s v="GT"/>
        <s v="GWW"/>
        <s v="HAL"/>
        <s v="HAR"/>
        <s v="HAS"/>
        <s v="HBAN"/>
        <s v="HBI"/>
        <s v="HCA"/>
        <s v="HCN"/>
        <s v="HCP"/>
        <s v="HD"/>
        <s v="HES"/>
        <s v="HIG"/>
        <s v="HOG"/>
        <s v="HOLX"/>
        <s v="HON"/>
        <s v="HP"/>
        <s v="HPE"/>
        <s v="HPQ"/>
        <s v="HRB"/>
        <s v="HRL"/>
        <s v="HRS"/>
        <s v="HSIC"/>
        <s v="HST"/>
        <s v="HSY"/>
        <s v="HUM"/>
        <s v="IBM"/>
        <s v="IDXX"/>
        <s v="IFF"/>
        <s v="ILMN"/>
        <s v="INTC"/>
        <s v="INTU"/>
        <s v="IP"/>
        <s v="IPG"/>
        <s v="IRM"/>
        <s v="ISRG"/>
        <s v="ITW"/>
        <s v="IVZ"/>
        <s v="JBHT"/>
        <s v="JEC"/>
        <s v="JNPR"/>
        <s v="JPM"/>
        <s v="JWN"/>
        <s v="K"/>
        <s v="KEY"/>
        <s v="KIM"/>
        <s v="KLAC"/>
        <s v="KMB"/>
        <s v="KMI"/>
        <s v="KMX"/>
        <s v="KO"/>
        <s v="KORS"/>
        <s v="KR"/>
        <s v="KSS"/>
        <s v="KSU"/>
        <s v="LB"/>
        <s v="LEG"/>
        <s v="LEN"/>
        <s v="LH"/>
        <s v="LKQ"/>
        <s v="LLL"/>
        <s v="LLTC"/>
        <s v="LLY"/>
        <s v="LMT"/>
        <s v="LNT"/>
        <s v="LOW"/>
        <s v="LRCX"/>
        <s v="LUK"/>
        <s v="LUV"/>
        <s v="LVLT"/>
        <s v="LYB"/>
        <s v="M"/>
        <s v="MA"/>
        <s v="MAA"/>
        <s v="MAC"/>
        <s v="MAR"/>
        <s v="MAS"/>
        <s v="MAT"/>
        <s v="MCD"/>
        <s v="MCHP"/>
        <s v="MCK"/>
        <s v="MCO"/>
        <s v="MDLZ"/>
        <s v="MET"/>
        <s v="MHK"/>
        <s v="MJN"/>
        <s v="MKC"/>
        <s v="MLM"/>
        <s v="MMC"/>
        <s v="MMM"/>
        <s v="MNST"/>
        <s v="MO"/>
        <s v="MON"/>
        <s v="MOS"/>
        <s v="MPC"/>
        <s v="MRK"/>
        <s v="MRO"/>
        <s v="MSFT"/>
        <s v="MTB"/>
        <s v="MTD"/>
        <s v="MU"/>
        <s v="MUR"/>
        <s v="MYL"/>
        <s v="NBL"/>
        <s v="NDAQ"/>
        <s v="NEE"/>
        <s v="NEM"/>
        <s v="NFLX"/>
        <s v="NFX"/>
        <s v="NKE"/>
        <s v="NLSN"/>
        <s v="NOV"/>
        <s v="NSC"/>
        <s v="NTAP"/>
        <s v="NUE"/>
        <s v="NVDA"/>
        <s v="NWL"/>
        <s v="O"/>
        <s v="OKE"/>
        <s v="OMC"/>
        <s v="ORLY"/>
        <s v="OXY"/>
        <s v="PBCT"/>
        <s v="PBI"/>
        <s v="PCAR"/>
        <s v="PCG"/>
        <s v="PCLN"/>
        <s v="PDCO"/>
        <s v="PEG"/>
        <s v="PEP"/>
        <s v="PFE"/>
        <s v="PFG"/>
        <s v="PG"/>
        <s v="PGR"/>
        <s v="PH"/>
        <s v="PHM"/>
        <s v="PKI"/>
        <s v="PM"/>
        <s v="PNC"/>
        <s v="PNR"/>
        <s v="PNW"/>
        <s v="PPG"/>
        <s v="PPL"/>
        <s v="PRU"/>
        <s v="PSX"/>
        <s v="PVH"/>
        <s v="PWR"/>
        <s v="PX"/>
        <s v="QCOM"/>
        <s v="QRVO"/>
        <s v="R"/>
        <s v="RCL"/>
        <s v="REGN"/>
        <s v="RHI"/>
        <s v="RHT"/>
        <s v="RL"/>
        <s v="ROK"/>
        <s v="ROP"/>
        <s v="ROST"/>
        <s v="RRC"/>
        <s v="RSG"/>
        <s v="SBUX"/>
        <s v="SCG"/>
        <s v="SE"/>
        <s v="SEE"/>
        <s v="SHW"/>
        <s v="SIG"/>
        <s v="SJM"/>
        <s v="SLG"/>
        <s v="SNA"/>
        <s v="SNI"/>
        <s v="SO"/>
        <s v="SPG"/>
        <s v="SPLS"/>
        <s v="SRCL"/>
        <s v="SRE"/>
        <s v="STI"/>
        <s v="STX"/>
        <s v="STZ"/>
        <s v="SWK"/>
        <s v="SWKS"/>
        <s v="SWN"/>
        <s v="SYF"/>
        <s v="SYK"/>
        <s v="SYMC"/>
        <s v="SYY"/>
        <s v="T"/>
        <s v="TAP"/>
        <s v="TDC"/>
        <s v="TDG"/>
        <s v="TEL"/>
        <s v="TGNA"/>
        <s v="TGT"/>
        <s v="TIF"/>
        <s v="TJX"/>
        <s v="TMK"/>
        <s v="TMO"/>
        <s v="TRIP"/>
        <s v="TRV"/>
        <s v="TSCO"/>
        <s v="TSN"/>
        <s v="TSO"/>
        <s v="TSS"/>
        <s v="TXN"/>
        <s v="TXT"/>
        <s v="UA"/>
        <s v="UAA"/>
        <s v="UAL"/>
        <s v="UDR"/>
        <s v="ULTA"/>
        <s v="UNH"/>
        <s v="UNM"/>
        <s v="UNP"/>
        <s v="UPS"/>
        <s v="URBN"/>
        <s v="USB"/>
        <s v="UTX"/>
        <s v="V"/>
        <s v="VAR"/>
        <s v="VFC"/>
        <s v="VIAB"/>
        <s v="VLO"/>
        <s v="VMC"/>
        <s v="VNO"/>
        <s v="VRSK"/>
        <s v="VRSN"/>
        <s v="VRTX"/>
        <s v="VTR"/>
        <s v="VZ"/>
        <s v="WAT"/>
        <s v="WDC"/>
        <s v="WEC"/>
        <s v="WFC"/>
        <s v="WFM"/>
        <s v="WHR"/>
        <s v="WM"/>
        <s v="WMB"/>
        <s v="WMT"/>
        <s v="WRK"/>
        <s v="WU"/>
        <s v="WY"/>
        <s v="WYN"/>
        <s v="WYNN"/>
        <s v="XEC"/>
        <s v="XEL"/>
        <s v="XL"/>
        <s v="XLNX"/>
        <s v="XOM"/>
        <s v="XRAY"/>
        <s v="XRX"/>
        <s v="XYL"/>
        <s v="YHOO"/>
        <s v="YUM"/>
        <s v="ZBH"/>
        <s v="ZION"/>
        <s v="ZTS"/>
        <m/>
      </sharedItems>
    </cacheField>
    <cacheField name="Years" numFmtId="0">
      <sharedItems containsBlank="1" count="5">
        <s v="Year 1"/>
        <s v="Year 2"/>
        <s v="Year 3"/>
        <s v="Year 4"/>
        <m/>
      </sharedItems>
    </cacheField>
    <cacheField name="Period Ending" numFmtId="0">
      <sharedItems containsNonDate="0" containsDate="1" containsString="0" containsBlank="1" minDate="2003-06-30T00:00:00" maxDate="2017-01-02T00:00:00"/>
    </cacheField>
    <cacheField name=" Total Revenue " numFmtId="0">
      <sharedItems containsString="0" containsBlank="1" containsNumber="1" containsInteger="1" minValue="1514000" maxValue="485651000000"/>
    </cacheField>
    <cacheField name=" Cost of Goods Sold " numFmtId="0">
      <sharedItems containsString="0" containsBlank="1" containsNumber="1" containsInteger="1" minValue="0" maxValue="365086000000"/>
    </cacheField>
    <cacheField name=" Sales, General and Admin. " numFmtId="0">
      <sharedItems containsString="0" containsBlank="1" containsNumber="1" containsInteger="1" minValue="-487000000" maxValue="97041000000"/>
    </cacheField>
    <cacheField name=" Research and Development " numFmtId="0">
      <sharedItems containsString="0" containsBlank="1" containsNumber="1" containsInteger="1" minValue="0" maxValue="12740000000"/>
    </cacheField>
    <cacheField name=" Other Operating Items " numFmtId="0">
      <sharedItems containsString="0" containsBlank="1" containsNumber="1" containsInteger="1" minValue="-87159000" maxValue="54872000000"/>
    </cacheField>
    <cacheField name="GICS Sector" numFmtId="0">
      <sharedItems containsBlank="1"/>
    </cacheField>
    <cacheField name="GICS Sub Industry" numFmtId="0">
      <sharedItems containsBlank="1"/>
    </cacheField>
    <cacheField name="Year" numFmtId="0">
      <sharedItems containsString="0" containsBlank="1" containsNumber="1" containsInteger="1" minValue="2003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1">
  <r>
    <n v="24855000000"/>
    <n v="10499000000"/>
    <n v="12977000000"/>
    <n v="0"/>
    <n v="845000000"/>
    <x v="0"/>
    <x v="0"/>
    <x v="0"/>
  </r>
  <r>
    <n v="26743000000"/>
    <n v="11019000000"/>
    <n v="12913000000"/>
    <n v="0"/>
    <n v="853000000"/>
    <x v="0"/>
    <x v="0"/>
    <x v="1"/>
  </r>
  <r>
    <n v="42650000000"/>
    <n v="15620000000"/>
    <n v="20686000000"/>
    <n v="0"/>
    <n v="1295000000"/>
    <x v="0"/>
    <x v="0"/>
    <x v="2"/>
  </r>
  <r>
    <n v="40990000000"/>
    <n v="11096000000"/>
    <n v="21275000000"/>
    <n v="0"/>
    <n v="1364000000"/>
    <x v="0"/>
    <x v="0"/>
    <x v="3"/>
  </r>
  <r>
    <n v="6205003000"/>
    <n v="3106967000"/>
    <n v="2440721000"/>
    <n v="0"/>
    <n v="0"/>
    <x v="1"/>
    <x v="1"/>
    <x v="0"/>
  </r>
  <r>
    <n v="6493814000"/>
    <n v="3241668000"/>
    <n v="2591828000"/>
    <n v="0"/>
    <n v="0"/>
    <x v="1"/>
    <x v="1"/>
    <x v="1"/>
  </r>
  <r>
    <n v="9843861000"/>
    <n v="5390248000"/>
    <n v="3601903000"/>
    <n v="0"/>
    <n v="0"/>
    <x v="1"/>
    <x v="1"/>
    <x v="3"/>
  </r>
  <r>
    <n v="9737018000"/>
    <n v="5314246000"/>
    <n v="3596992000"/>
    <n v="0"/>
    <n v="0"/>
    <x v="1"/>
    <x v="1"/>
    <x v="4"/>
  </r>
  <r>
    <n v="170910000000"/>
    <n v="106606000000"/>
    <n v="10830000000"/>
    <n v="4475000000"/>
    <n v="0"/>
    <x v="2"/>
    <x v="2"/>
    <x v="1"/>
  </r>
  <r>
    <n v="182795000000"/>
    <n v="112258000000"/>
    <n v="11993000000"/>
    <n v="6041000000"/>
    <n v="0"/>
    <x v="2"/>
    <x v="2"/>
    <x v="2"/>
  </r>
  <r>
    <n v="233715000000"/>
    <n v="140089000000"/>
    <n v="14329000000"/>
    <n v="8067000000"/>
    <n v="0"/>
    <x v="2"/>
    <x v="2"/>
    <x v="3"/>
  </r>
  <r>
    <n v="215639000000"/>
    <n v="131376000000"/>
    <n v="14194000000"/>
    <n v="10045000000"/>
    <n v="0"/>
    <x v="2"/>
    <x v="2"/>
    <x v="4"/>
  </r>
  <r>
    <n v="18380000000"/>
    <n v="4508000000"/>
    <n v="4989000000"/>
    <n v="2778000000"/>
    <n v="0"/>
    <x v="3"/>
    <x v="3"/>
    <x v="0"/>
  </r>
  <r>
    <n v="18790000000"/>
    <n v="4581000000"/>
    <n v="5352000000"/>
    <n v="2855000000"/>
    <n v="0"/>
    <x v="3"/>
    <x v="3"/>
    <x v="1"/>
  </r>
  <r>
    <n v="19960000000"/>
    <n v="4426000000"/>
    <n v="8474000000"/>
    <n v="3297000000"/>
    <n v="0"/>
    <x v="3"/>
    <x v="3"/>
    <x v="2"/>
  </r>
  <r>
    <n v="22859000000"/>
    <n v="4500000000"/>
    <n v="6387000000"/>
    <n v="4285000000"/>
    <n v="0"/>
    <x v="3"/>
    <x v="3"/>
    <x v="3"/>
  </r>
  <r>
    <n v="87959167000"/>
    <n v="85451348000"/>
    <n v="1447234000"/>
    <n v="0"/>
    <n v="162186000"/>
    <x v="3"/>
    <x v="4"/>
    <x v="1"/>
  </r>
  <r>
    <n v="119569127000"/>
    <n v="116586761000"/>
    <n v="2011595000"/>
    <n v="0"/>
    <n v="188680000"/>
    <x v="3"/>
    <x v="4"/>
    <x v="2"/>
  </r>
  <r>
    <n v="135961803000"/>
    <n v="132432490000"/>
    <n v="2858458000"/>
    <n v="0"/>
    <n v="248635000"/>
    <x v="3"/>
    <x v="4"/>
    <x v="3"/>
  </r>
  <r>
    <n v="146849686000"/>
    <n v="142577080000"/>
    <n v="2382097000"/>
    <n v="0"/>
    <n v="364735000"/>
    <x v="3"/>
    <x v="4"/>
    <x v="4"/>
  </r>
  <r>
    <n v="19050000000"/>
    <n v="8899000000"/>
    <n v="6735000000"/>
    <n v="1461000000"/>
    <n v="595000000"/>
    <x v="3"/>
    <x v="5"/>
    <x v="0"/>
  </r>
  <r>
    <n v="19657000000"/>
    <n v="9193000000"/>
    <n v="6372000000"/>
    <n v="1371000000"/>
    <n v="588000000"/>
    <x v="3"/>
    <x v="5"/>
    <x v="1"/>
  </r>
  <r>
    <n v="20247000000"/>
    <n v="9218000000"/>
    <n v="6530000000"/>
    <n v="1345000000"/>
    <n v="555000000"/>
    <x v="3"/>
    <x v="5"/>
    <x v="2"/>
  </r>
  <r>
    <n v="20405000000"/>
    <n v="8747000000"/>
    <n v="6785000000"/>
    <n v="1405000000"/>
    <n v="601000000"/>
    <x v="3"/>
    <x v="5"/>
    <x v="3"/>
  </r>
  <r>
    <n v="4055240000"/>
    <n v="586557000"/>
    <n v="2140578000"/>
    <n v="826631000"/>
    <n v="52254000"/>
    <x v="2"/>
    <x v="6"/>
    <x v="1"/>
  </r>
  <r>
    <n v="4147065000"/>
    <n v="622080000"/>
    <n v="2195640000"/>
    <n v="844353000"/>
    <n v="52424000"/>
    <x v="2"/>
    <x v="6"/>
    <x v="2"/>
  </r>
  <r>
    <n v="4795511000"/>
    <n v="744317000"/>
    <n v="2215161000"/>
    <n v="862730000"/>
    <n v="68649000"/>
    <x v="2"/>
    <x v="6"/>
    <x v="3"/>
  </r>
  <r>
    <n v="5854430000"/>
    <n v="819908000"/>
    <n v="2487907000"/>
    <n v="975987000"/>
    <n v="78534000"/>
    <x v="2"/>
    <x v="6"/>
    <x v="4"/>
  </r>
  <r>
    <n v="2633689000"/>
    <n v="941278000"/>
    <n v="396233000"/>
    <n v="513035000"/>
    <n v="220000"/>
    <x v="2"/>
    <x v="7"/>
    <x v="1"/>
  </r>
  <r>
    <n v="2864773000"/>
    <n v="1034585000"/>
    <n v="454676000"/>
    <n v="559686000"/>
    <n v="26020000"/>
    <x v="2"/>
    <x v="7"/>
    <x v="2"/>
  </r>
  <r>
    <n v="3435092000"/>
    <n v="1175830000"/>
    <n v="702644000"/>
    <n v="637459000"/>
    <n v="88318000"/>
    <x v="2"/>
    <x v="7"/>
    <x v="3"/>
  </r>
  <r>
    <n v="3421409000"/>
    <n v="1194236000"/>
    <n v="461438000"/>
    <n v="653816000"/>
    <n v="70123000"/>
    <x v="2"/>
    <x v="7"/>
    <x v="4"/>
  </r>
  <r>
    <n v="90559000000"/>
    <n v="86936000000"/>
    <n v="1665000000"/>
    <n v="0"/>
    <n v="0"/>
    <x v="4"/>
    <x v="8"/>
    <x v="0"/>
  </r>
  <r>
    <n v="89804000000"/>
    <n v="85915000000"/>
    <n v="1759000000"/>
    <n v="0"/>
    <n v="0"/>
    <x v="4"/>
    <x v="8"/>
    <x v="1"/>
  </r>
  <r>
    <n v="81201000000"/>
    <n v="76433000000"/>
    <n v="1907000000"/>
    <n v="0"/>
    <n v="0"/>
    <x v="4"/>
    <x v="8"/>
    <x v="2"/>
  </r>
  <r>
    <n v="67702000000"/>
    <n v="63682000000"/>
    <n v="2010000000"/>
    <n v="0"/>
    <n v="0"/>
    <x v="4"/>
    <x v="8"/>
    <x v="3"/>
  </r>
  <r>
    <n v="3641390000"/>
    <n v="2392091000"/>
    <n v="108059000"/>
    <n v="0"/>
    <n v="166876000"/>
    <x v="2"/>
    <x v="9"/>
    <x v="0"/>
  </r>
  <r>
    <n v="4319063000"/>
    <n v="2894917000"/>
    <n v="109115000"/>
    <n v="0"/>
    <n v="216119000"/>
    <x v="2"/>
    <x v="9"/>
    <x v="1"/>
  </r>
  <r>
    <n v="5302940000"/>
    <n v="3643979000"/>
    <n v="247412000"/>
    <n v="0"/>
    <n v="313082000"/>
    <x v="2"/>
    <x v="9"/>
    <x v="2"/>
  </r>
  <r>
    <n v="6439746000"/>
    <n v="4482700000"/>
    <n v="203046000"/>
    <n v="0"/>
    <n v="492140000"/>
    <x v="2"/>
    <x v="9"/>
    <x v="3"/>
  </r>
  <r>
    <n v="2312200000"/>
    <n v="238500000"/>
    <n v="1081800000"/>
    <n v="600000000"/>
    <n v="42100000"/>
    <x v="2"/>
    <x v="6"/>
    <x v="1"/>
  </r>
  <r>
    <n v="2273900000"/>
    <n v="274300000"/>
    <n v="1054400000"/>
    <n v="611100000"/>
    <n v="36500000"/>
    <x v="2"/>
    <x v="6"/>
    <x v="2"/>
  </r>
  <r>
    <n v="2512200000"/>
    <n v="342100000"/>
    <n v="1281300000"/>
    <n v="725200000"/>
    <n v="39800000"/>
    <x v="2"/>
    <x v="6"/>
    <x v="3"/>
  </r>
  <r>
    <n v="2504100000"/>
    <n v="370700000"/>
    <n v="1308900000"/>
    <n v="790000000"/>
    <n v="33200000"/>
    <x v="2"/>
    <x v="6"/>
    <x v="4"/>
  </r>
  <r>
    <n v="5781000000"/>
    <n v="3477000000"/>
    <n v="443000000"/>
    <n v="0"/>
    <n v="673000000"/>
    <x v="5"/>
    <x v="10"/>
    <x v="0"/>
  </r>
  <r>
    <n v="5838000000"/>
    <n v="3490000000"/>
    <n v="458000000"/>
    <n v="0"/>
    <n v="706000000"/>
    <x v="5"/>
    <x v="10"/>
    <x v="1"/>
  </r>
  <r>
    <n v="6053000000"/>
    <n v="3586000000"/>
    <n v="468000000"/>
    <n v="0"/>
    <n v="745000000"/>
    <x v="5"/>
    <x v="10"/>
    <x v="2"/>
  </r>
  <r>
    <n v="6098000000"/>
    <n v="3501000000"/>
    <n v="542000000"/>
    <n v="0"/>
    <n v="796000000"/>
    <x v="5"/>
    <x v="10"/>
    <x v="3"/>
  </r>
  <r>
    <n v="14945000000"/>
    <n v="6395000000"/>
    <n v="3812000000"/>
    <n v="0"/>
    <n v="1782000000"/>
    <x v="5"/>
    <x v="11"/>
    <x v="0"/>
  </r>
  <r>
    <n v="14813500000"/>
    <n v="6722300000"/>
    <n v="3329800000"/>
    <n v="0"/>
    <n v="1712500000"/>
    <x v="5"/>
    <x v="11"/>
    <x v="1"/>
  </r>
  <r>
    <n v="16378600000"/>
    <n v="7685700000"/>
    <n v="3667900000"/>
    <n v="0"/>
    <n v="1897600000"/>
    <x v="5"/>
    <x v="11"/>
    <x v="2"/>
  </r>
  <r>
    <n v="16453200000"/>
    <n v="7433500000"/>
    <n v="3676500000"/>
    <n v="0"/>
    <n v="2009700000"/>
    <x v="5"/>
    <x v="11"/>
    <x v="3"/>
  </r>
  <r>
    <n v="25364000000"/>
    <n v="17074000000"/>
    <n v="0"/>
    <n v="0"/>
    <n v="3727000000"/>
    <x v="6"/>
    <x v="12"/>
    <x v="0"/>
  </r>
  <r>
    <n v="23939000000"/>
    <n v="15341000000"/>
    <n v="0"/>
    <n v="0"/>
    <n v="3489000000"/>
    <x v="6"/>
    <x v="12"/>
    <x v="1"/>
  </r>
  <r>
    <n v="22728000000"/>
    <n v="14373000000"/>
    <n v="0"/>
    <n v="0"/>
    <n v="3547000000"/>
    <x v="6"/>
    <x v="12"/>
    <x v="2"/>
  </r>
  <r>
    <n v="20872000000"/>
    <n v="13049000000"/>
    <n v="0"/>
    <n v="0"/>
    <n v="3672000000"/>
    <x v="6"/>
    <x v="12"/>
    <x v="3"/>
  </r>
  <r>
    <n v="71214000000"/>
    <n v="37745000000"/>
    <n v="21491000000"/>
    <n v="0"/>
    <n v="0"/>
    <x v="6"/>
    <x v="13"/>
    <x v="0"/>
  </r>
  <r>
    <n v="68874000000"/>
    <n v="34660000000"/>
    <n v="22005000000"/>
    <n v="0"/>
    <n v="0"/>
    <x v="6"/>
    <x v="13"/>
    <x v="1"/>
  </r>
  <r>
    <n v="64406000000"/>
    <n v="33611000000"/>
    <n v="18491000000"/>
    <n v="0"/>
    <n v="0"/>
    <x v="6"/>
    <x v="13"/>
    <x v="2"/>
  </r>
  <r>
    <n v="58327000000"/>
    <n v="36581000000"/>
    <n v="16417000000"/>
    <n v="0"/>
    <n v="0"/>
    <x v="6"/>
    <x v="13"/>
    <x v="3"/>
  </r>
  <r>
    <n v="958511000"/>
    <n v="386355000"/>
    <n v="61732000"/>
    <n v="0"/>
    <n v="325173000"/>
    <x v="7"/>
    <x v="14"/>
    <x v="0"/>
  </r>
  <r>
    <n v="974053000"/>
    <n v="380051000"/>
    <n v="53073000"/>
    <n v="0"/>
    <n v="291910000"/>
    <x v="7"/>
    <x v="14"/>
    <x v="1"/>
  </r>
  <r>
    <n v="984363000"/>
    <n v="380964000"/>
    <n v="56621000"/>
    <n v="0"/>
    <n v="282608000"/>
    <x v="7"/>
    <x v="14"/>
    <x v="2"/>
  </r>
  <r>
    <n v="981310000"/>
    <n v="365248000"/>
    <n v="53546000"/>
    <n v="0"/>
    <n v="306301000"/>
    <x v="7"/>
    <x v="14"/>
    <x v="3"/>
  </r>
  <r>
    <n v="9047657000"/>
    <n v="6709936000"/>
    <n v="0"/>
    <n v="0"/>
    <n v="1470287000"/>
    <x v="6"/>
    <x v="15"/>
    <x v="1"/>
  </r>
  <r>
    <n v="10381653000"/>
    <n v="8093563000"/>
    <n v="0"/>
    <n v="0"/>
    <n v="1485558000"/>
    <x v="6"/>
    <x v="15"/>
    <x v="2"/>
  </r>
  <r>
    <n v="10325494000"/>
    <n v="8666624000"/>
    <n v="0"/>
    <n v="0"/>
    <n v="1402573000"/>
    <x v="6"/>
    <x v="15"/>
    <x v="3"/>
  </r>
  <r>
    <n v="7531780000"/>
    <n v="5251228000"/>
    <n v="0"/>
    <n v="0"/>
    <n v="1351314000"/>
    <x v="6"/>
    <x v="15"/>
    <x v="4"/>
  </r>
  <r>
    <n v="1373947000"/>
    <n v="529900000"/>
    <n v="433448000"/>
    <n v="74744000"/>
    <n v="20962000"/>
    <x v="2"/>
    <x v="16"/>
    <x v="0"/>
  </r>
  <r>
    <n v="1577922000"/>
    <n v="511087000"/>
    <n v="535598000"/>
    <n v="93879000"/>
    <n v="21547000"/>
    <x v="2"/>
    <x v="16"/>
    <x v="1"/>
  </r>
  <r>
    <n v="1963874000"/>
    <n v="610943000"/>
    <n v="704880000"/>
    <n v="125286000"/>
    <n v="32057000"/>
    <x v="2"/>
    <x v="16"/>
    <x v="2"/>
  </r>
  <r>
    <n v="2197448000"/>
    <n v="725620000"/>
    <n v="829253000"/>
    <n v="148591000"/>
    <n v="27067000"/>
    <x v="2"/>
    <x v="16"/>
    <x v="3"/>
  </r>
  <r>
    <n v="2519154000"/>
    <n v="1620311000"/>
    <n v="308456000"/>
    <n v="78919000"/>
    <n v="0"/>
    <x v="8"/>
    <x v="17"/>
    <x v="0"/>
  </r>
  <r>
    <n v="2394270000"/>
    <n v="1543799000"/>
    <n v="158189000"/>
    <n v="82246000"/>
    <n v="0"/>
    <x v="8"/>
    <x v="17"/>
    <x v="1"/>
  </r>
  <r>
    <n v="2445548000"/>
    <n v="1674700000"/>
    <n v="355135000"/>
    <n v="88310000"/>
    <n v="0"/>
    <x v="8"/>
    <x v="17"/>
    <x v="2"/>
  </r>
  <r>
    <n v="3651335000"/>
    <n v="2454463000"/>
    <n v="512274000"/>
    <n v="102871000"/>
    <n v="0"/>
    <x v="8"/>
    <x v="17"/>
    <x v="3"/>
  </r>
  <r>
    <n v="4657000000"/>
    <n v="2319000000"/>
    <n v="1542000000"/>
    <n v="0"/>
    <n v="264000000"/>
    <x v="0"/>
    <x v="0"/>
    <x v="0"/>
  </r>
  <r>
    <n v="5156000000"/>
    <n v="2355000000"/>
    <n v="1693000000"/>
    <n v="0"/>
    <n v="270000000"/>
    <x v="0"/>
    <x v="0"/>
    <x v="1"/>
  </r>
  <r>
    <n v="5368000000"/>
    <n v="2325000000"/>
    <n v="1817000000"/>
    <n v="0"/>
    <n v="294000000"/>
    <x v="0"/>
    <x v="0"/>
    <x v="2"/>
  </r>
  <r>
    <n v="5598000000"/>
    <n v="1935000000"/>
    <n v="2013000000"/>
    <n v="0"/>
    <n v="320000000"/>
    <x v="0"/>
    <x v="0"/>
    <x v="3"/>
  </r>
  <r>
    <n v="33315000000"/>
    <n v="21618000000"/>
    <n v="0"/>
    <n v="0"/>
    <n v="8002000000"/>
    <x v="6"/>
    <x v="13"/>
    <x v="0"/>
  </r>
  <r>
    <n v="34507000000"/>
    <n v="19828000000"/>
    <n v="1278000000"/>
    <n v="0"/>
    <n v="8389000000"/>
    <x v="6"/>
    <x v="13"/>
    <x v="1"/>
  </r>
  <r>
    <n v="35239000000"/>
    <n v="21193000000"/>
    <n v="919000000"/>
    <n v="0"/>
    <n v="8476000000"/>
    <x v="6"/>
    <x v="13"/>
    <x v="2"/>
  </r>
  <r>
    <n v="35653000000"/>
    <n v="22837000000"/>
    <n v="761000000"/>
    <n v="0"/>
    <n v="8445000000"/>
    <x v="6"/>
    <x v="13"/>
    <x v="3"/>
  </r>
  <r>
    <n v="2069600000"/>
    <n v="1208100000"/>
    <n v="483100000"/>
    <n v="0"/>
    <n v="0"/>
    <x v="0"/>
    <x v="18"/>
    <x v="1"/>
  </r>
  <r>
    <n v="2118300000"/>
    <n v="1264600000"/>
    <n v="527400000"/>
    <n v="0"/>
    <n v="0"/>
    <x v="0"/>
    <x v="18"/>
    <x v="2"/>
  </r>
  <r>
    <n v="2068100000"/>
    <n v="1199000000"/>
    <n v="510500000"/>
    <n v="0"/>
    <n v="0"/>
    <x v="0"/>
    <x v="18"/>
    <x v="3"/>
  </r>
  <r>
    <n v="2238000000"/>
    <n v="1252700000"/>
    <n v="559800000"/>
    <n v="0"/>
    <n v="0"/>
    <x v="0"/>
    <x v="18"/>
    <x v="4"/>
  </r>
  <r>
    <n v="1551346000"/>
    <n v="177556000"/>
    <n v="493726000"/>
    <n v="317093000"/>
    <n v="417000"/>
    <x v="3"/>
    <x v="19"/>
    <x v="1"/>
  </r>
  <r>
    <n v="2234000000"/>
    <n v="174000000"/>
    <n v="650000000"/>
    <n v="514000000"/>
    <n v="0"/>
    <x v="3"/>
    <x v="19"/>
    <x v="2"/>
  </r>
  <r>
    <n v="2604000000"/>
    <n v="233000000"/>
    <n v="927000000"/>
    <n v="709000000"/>
    <n v="117000000"/>
    <x v="3"/>
    <x v="19"/>
    <x v="3"/>
  </r>
  <r>
    <n v="3084000000"/>
    <n v="258000000"/>
    <n v="990000000"/>
    <n v="757000000"/>
    <n v="322000000"/>
    <x v="3"/>
    <x v="19"/>
    <x v="4"/>
  </r>
  <r>
    <n v="7509000000"/>
    <n v="4518000000"/>
    <n v="898000000"/>
    <n v="1320000000"/>
    <n v="0"/>
    <x v="2"/>
    <x v="20"/>
    <x v="1"/>
  </r>
  <r>
    <n v="9072000000"/>
    <n v="5229000000"/>
    <n v="895000000"/>
    <n v="1428000000"/>
    <n v="0"/>
    <x v="2"/>
    <x v="20"/>
    <x v="2"/>
  </r>
  <r>
    <n v="9659000000"/>
    <n v="5707000000"/>
    <n v="808000000"/>
    <n v="1451000000"/>
    <n v="0"/>
    <x v="2"/>
    <x v="20"/>
    <x v="3"/>
  </r>
  <r>
    <n v="10825000000"/>
    <n v="6314000000"/>
    <n v="819000000"/>
    <n v="1540000000"/>
    <n v="0"/>
    <x v="2"/>
    <x v="20"/>
    <x v="4"/>
  </r>
  <r>
    <n v="3334213000"/>
    <n v="2154132000"/>
    <n v="380532000"/>
    <n v="0"/>
    <n v="53677000"/>
    <x v="0"/>
    <x v="21"/>
    <x v="0"/>
  </r>
  <r>
    <n v="3594136000"/>
    <n v="2323642000"/>
    <n v="398177000"/>
    <n v="0"/>
    <n v="57238000"/>
    <x v="0"/>
    <x v="21"/>
    <x v="1"/>
  </r>
  <r>
    <n v="4021964000"/>
    <n v="2597017000"/>
    <n v="462637000"/>
    <n v="0"/>
    <n v="63724000"/>
    <x v="0"/>
    <x v="21"/>
    <x v="2"/>
  </r>
  <r>
    <n v="3974295000"/>
    <n v="2549280000"/>
    <n v="448592000"/>
    <n v="0"/>
    <n v="68707000"/>
    <x v="0"/>
    <x v="21"/>
    <x v="3"/>
  </r>
  <r>
    <n v="18676000000"/>
    <n v="3346000000"/>
    <n v="5380000000"/>
    <n v="4083000000"/>
    <n v="0"/>
    <x v="3"/>
    <x v="19"/>
    <x v="1"/>
  </r>
  <r>
    <n v="20063000000"/>
    <n v="4422000000"/>
    <n v="5153000000"/>
    <n v="4297000000"/>
    <n v="0"/>
    <x v="3"/>
    <x v="19"/>
    <x v="2"/>
  </r>
  <r>
    <n v="21662000000"/>
    <n v="4227000000"/>
    <n v="4895000000"/>
    <n v="4070000000"/>
    <n v="0"/>
    <x v="3"/>
    <x v="19"/>
    <x v="3"/>
  </r>
  <r>
    <n v="22991000000"/>
    <n v="4162000000"/>
    <n v="5195000000"/>
    <n v="3840000000"/>
    <n v="0"/>
    <x v="3"/>
    <x v="19"/>
    <x v="4"/>
  </r>
  <r>
    <n v="10259000000"/>
    <n v="1899000000"/>
    <n v="3927000000"/>
    <n v="0"/>
    <n v="2877000000"/>
    <x v="6"/>
    <x v="22"/>
    <x v="0"/>
  </r>
  <r>
    <n v="11230000000"/>
    <n v="1954000000"/>
    <n v="3862000000"/>
    <n v="0"/>
    <n v="3132000000"/>
    <x v="6"/>
    <x v="22"/>
    <x v="1"/>
  </r>
  <r>
    <n v="12296000000"/>
    <n v="1982000000"/>
    <n v="3808000000"/>
    <n v="0"/>
    <n v="3603000000"/>
    <x v="6"/>
    <x v="22"/>
    <x v="2"/>
  </r>
  <r>
    <n v="12200000000"/>
    <n v="2261000000"/>
    <n v="3750000000"/>
    <n v="0"/>
    <n v="3630000000"/>
    <x v="6"/>
    <x v="22"/>
    <x v="3"/>
  </r>
  <r>
    <n v="2875960000"/>
    <n v="722479000"/>
    <n v="389486000"/>
    <n v="0"/>
    <n v="644276000"/>
    <x v="7"/>
    <x v="23"/>
    <x v="0"/>
  </r>
  <r>
    <n v="3361407000"/>
    <n v="859873000"/>
    <n v="487084000"/>
    <n v="0"/>
    <n v="800145000"/>
    <x v="7"/>
    <x v="23"/>
    <x v="1"/>
  </r>
  <r>
    <n v="4100048000"/>
    <n v="1094265000"/>
    <n v="515059000"/>
    <n v="0"/>
    <n v="1003802000"/>
    <x v="7"/>
    <x v="23"/>
    <x v="2"/>
  </r>
  <r>
    <n v="4771516000"/>
    <n v="1308868000"/>
    <n v="564531000"/>
    <n v="0"/>
    <n v="1285328000"/>
    <x v="7"/>
    <x v="23"/>
    <x v="3"/>
  </r>
  <r>
    <n v="74452000000"/>
    <n v="54181000000"/>
    <n v="19526000000"/>
    <n v="0"/>
    <n v="0"/>
    <x v="1"/>
    <x v="24"/>
    <x v="1"/>
  </r>
  <r>
    <n v="88988000000"/>
    <n v="62752000000"/>
    <n v="26058000000"/>
    <n v="0"/>
    <n v="0"/>
    <x v="1"/>
    <x v="24"/>
    <x v="2"/>
  </r>
  <r>
    <n v="107006000000"/>
    <n v="71651000000"/>
    <n v="33122000000"/>
    <n v="0"/>
    <n v="0"/>
    <x v="1"/>
    <x v="24"/>
    <x v="3"/>
  </r>
  <r>
    <n v="135987000000"/>
    <n v="88265000000"/>
    <n v="43536000000"/>
    <n v="0"/>
    <n v="0"/>
    <x v="1"/>
    <x v="24"/>
    <x v="4"/>
  </r>
  <r>
    <n v="17517600000"/>
    <n v="14757700000"/>
    <n v="1924300000"/>
    <n v="0"/>
    <n v="95300000"/>
    <x v="1"/>
    <x v="25"/>
    <x v="1"/>
  </r>
  <r>
    <n v="19108800000"/>
    <n v="16120100000"/>
    <n v="2061000000"/>
    <n v="0"/>
    <n v="106900000"/>
    <x v="1"/>
    <x v="25"/>
    <x v="2"/>
  </r>
  <r>
    <n v="20862000000"/>
    <n v="17600500000"/>
    <n v="2245600000"/>
    <n v="0"/>
    <n v="127400000"/>
    <x v="1"/>
    <x v="25"/>
    <x v="3"/>
  </r>
  <r>
    <n v="21609000000"/>
    <n v="18295800000"/>
    <n v="2280300000"/>
    <n v="0"/>
    <n v="143400000"/>
    <x v="1"/>
    <x v="25"/>
    <x v="4"/>
  </r>
  <r>
    <n v="61497200000"/>
    <n v="48213600000"/>
    <n v="8680500000"/>
    <n v="0"/>
    <n v="233000000"/>
    <x v="3"/>
    <x v="26"/>
    <x v="0"/>
  </r>
  <r>
    <n v="71023500000"/>
    <n v="56237100000"/>
    <n v="9952900000"/>
    <n v="0"/>
    <n v="245300000"/>
    <x v="3"/>
    <x v="26"/>
    <x v="1"/>
  </r>
  <r>
    <n v="73874100000"/>
    <n v="56854900000"/>
    <n v="11748400000"/>
    <n v="0"/>
    <n v="220900000"/>
    <x v="3"/>
    <x v="26"/>
    <x v="2"/>
  </r>
  <r>
    <n v="79156500000"/>
    <n v="61116900000"/>
    <n v="12534800000"/>
    <n v="0"/>
    <n v="230100000"/>
    <x v="3"/>
    <x v="26"/>
    <x v="3"/>
  </r>
  <r>
    <n v="16428000000"/>
    <n v="3079000000"/>
    <n v="1333000000"/>
    <n v="0"/>
    <n v="6881000000"/>
    <x v="9"/>
    <x v="27"/>
    <x v="0"/>
  </r>
  <r>
    <n v="14771000000"/>
    <n v="2938000000"/>
    <n v="1286000000"/>
    <n v="0"/>
    <n v="5866000000"/>
    <x v="9"/>
    <x v="27"/>
    <x v="1"/>
  </r>
  <r>
    <n v="12691000000"/>
    <n v="2511000000"/>
    <n v="1095000000"/>
    <n v="0"/>
    <n v="9720000000"/>
    <x v="9"/>
    <x v="27"/>
    <x v="2"/>
  </r>
  <r>
    <n v="6383000000"/>
    <n v="2065000000"/>
    <n v="791000000"/>
    <n v="0"/>
    <n v="29372000000"/>
    <x v="9"/>
    <x v="27"/>
    <x v="3"/>
  </r>
  <r>
    <n v="14581000000"/>
    <n v="2942000000"/>
    <n v="2256000000"/>
    <n v="0"/>
    <n v="3927000000"/>
    <x v="9"/>
    <x v="27"/>
    <x v="1"/>
  </r>
  <r>
    <n v="18470000000"/>
    <n v="3317000000"/>
    <n v="2725000000"/>
    <n v="0"/>
    <n v="4550000000"/>
    <x v="9"/>
    <x v="27"/>
    <x v="2"/>
  </r>
  <r>
    <n v="8698000000"/>
    <n v="3185000000"/>
    <n v="2000000000"/>
    <n v="0"/>
    <n v="4603000000"/>
    <x v="9"/>
    <x v="27"/>
    <x v="3"/>
  </r>
  <r>
    <n v="7869000000"/>
    <n v="2900000000"/>
    <n v="2094000000"/>
    <n v="0"/>
    <n v="4301000000"/>
    <x v="9"/>
    <x v="27"/>
    <x v="4"/>
  </r>
  <r>
    <n v="10180400000"/>
    <n v="7472100000"/>
    <n v="1018600000"/>
    <n v="133700000"/>
    <n v="0"/>
    <x v="8"/>
    <x v="28"/>
    <x v="1"/>
  </r>
  <r>
    <n v="10439000000"/>
    <n v="7629900000"/>
    <n v="1007400000"/>
    <n v="139800000"/>
    <n v="0"/>
    <x v="8"/>
    <x v="28"/>
    <x v="2"/>
  </r>
  <r>
    <n v="9894900000"/>
    <n v="6939000000"/>
    <n v="895300000"/>
    <n v="137100000"/>
    <n v="0"/>
    <x v="8"/>
    <x v="28"/>
    <x v="3"/>
  </r>
  <r>
    <n v="9524400000"/>
    <n v="6402700000"/>
    <n v="797600000"/>
    <n v="132000000"/>
    <n v="0"/>
    <x v="8"/>
    <x v="28"/>
    <x v="4"/>
  </r>
  <r>
    <n v="4292100000"/>
    <n v="2948900000"/>
    <n v="512900000"/>
    <n v="0"/>
    <n v="0"/>
    <x v="2"/>
    <x v="29"/>
    <x v="0"/>
  </r>
  <r>
    <n v="4614700000"/>
    <n v="3163900000"/>
    <n v="548000000"/>
    <n v="0"/>
    <n v="0"/>
    <x v="2"/>
    <x v="29"/>
    <x v="1"/>
  </r>
  <r>
    <n v="5345500000"/>
    <n v="3651700000"/>
    <n v="645100000"/>
    <n v="0"/>
    <n v="0"/>
    <x v="2"/>
    <x v="29"/>
    <x v="2"/>
  </r>
  <r>
    <n v="5568700000"/>
    <n v="3789200000"/>
    <n v="669100000"/>
    <n v="0"/>
    <n v="0"/>
    <x v="2"/>
    <x v="29"/>
    <x v="3"/>
  </r>
  <r>
    <n v="23700000000"/>
    <n v="20401000000"/>
    <n v="997000000"/>
    <n v="197000000"/>
    <n v="1460000000"/>
    <x v="0"/>
    <x v="30"/>
    <x v="0"/>
  </r>
  <r>
    <n v="23032000000"/>
    <n v="19286000000"/>
    <n v="1008000000"/>
    <n v="192000000"/>
    <n v="1421000000"/>
    <x v="0"/>
    <x v="30"/>
    <x v="1"/>
  </r>
  <r>
    <n v="23906000000"/>
    <n v="19137000000"/>
    <n v="995000000"/>
    <n v="218000000"/>
    <n v="1371000000"/>
    <x v="0"/>
    <x v="30"/>
    <x v="2"/>
  </r>
  <r>
    <n v="22534000000"/>
    <n v="18069000000"/>
    <n v="979000000"/>
    <n v="238000000"/>
    <n v="1280000000"/>
    <x v="0"/>
    <x v="30"/>
    <x v="3"/>
  </r>
  <r>
    <n v="4856000000"/>
    <n v="1662000000"/>
    <n v="1139000000"/>
    <n v="604000000"/>
    <n v="0"/>
    <x v="2"/>
    <x v="31"/>
    <x v="0"/>
  </r>
  <r>
    <n v="4583000000"/>
    <n v="1531000000"/>
    <n v="1096000000"/>
    <n v="584000000"/>
    <n v="0"/>
    <x v="2"/>
    <x v="31"/>
    <x v="1"/>
  </r>
  <r>
    <n v="4408000000"/>
    <n v="1525000000"/>
    <n v="1129000000"/>
    <n v="571000000"/>
    <n v="0"/>
    <x v="2"/>
    <x v="31"/>
    <x v="2"/>
  </r>
  <r>
    <n v="4664000000"/>
    <n v="1585000000"/>
    <n v="1114000000"/>
    <n v="646000000"/>
    <n v="0"/>
    <x v="2"/>
    <x v="31"/>
    <x v="3"/>
  </r>
  <r>
    <n v="6824000000"/>
    <n v="3271000000"/>
    <n v="486000000"/>
    <n v="1049000000"/>
    <n v="249000000"/>
    <x v="2"/>
    <x v="7"/>
    <x v="3"/>
  </r>
  <r>
    <n v="13240000000"/>
    <n v="7300000000"/>
    <n v="806000000"/>
    <n v="2674000000"/>
    <n v="1873000000"/>
    <x v="2"/>
    <x v="7"/>
    <x v="4"/>
  </r>
  <r>
    <n v="5863500000"/>
    <n v="4335300000"/>
    <n v="1148900000"/>
    <n v="0"/>
    <n v="0"/>
    <x v="8"/>
    <x v="32"/>
    <x v="0"/>
  </r>
  <r>
    <n v="6140000000"/>
    <n v="4502300000"/>
    <n v="1174200000"/>
    <n v="0"/>
    <n v="0"/>
    <x v="8"/>
    <x v="32"/>
    <x v="1"/>
  </r>
  <r>
    <n v="6330300000"/>
    <n v="4679100000"/>
    <n v="1158900000"/>
    <n v="0"/>
    <n v="0"/>
    <x v="8"/>
    <x v="32"/>
    <x v="3"/>
  </r>
  <r>
    <n v="5966900000"/>
    <n v="4321100000"/>
    <n v="1108100000"/>
    <n v="0"/>
    <n v="0"/>
    <x v="8"/>
    <x v="32"/>
    <x v="4"/>
  </r>
  <r>
    <n v="2853926000"/>
    <n v="1329500000"/>
    <n v="220758000"/>
    <n v="0"/>
    <n v="380402000"/>
    <x v="5"/>
    <x v="33"/>
    <x v="0"/>
  </r>
  <r>
    <n v="2879000000"/>
    <n v="1289000000"/>
    <n v="234000000"/>
    <n v="0"/>
    <n v="407000000"/>
    <x v="5"/>
    <x v="33"/>
    <x v="1"/>
  </r>
  <r>
    <n v="3011000000"/>
    <n v="1350000000"/>
    <n v="236000000"/>
    <n v="0"/>
    <n v="424000000"/>
    <x v="5"/>
    <x v="33"/>
    <x v="2"/>
  </r>
  <r>
    <n v="3159000000"/>
    <n v="1404000000"/>
    <n v="243000000"/>
    <n v="0"/>
    <n v="440000000"/>
    <x v="5"/>
    <x v="33"/>
    <x v="3"/>
  </r>
  <r>
    <n v="33781000000"/>
    <n v="480000000"/>
    <n v="23392000000"/>
    <n v="0"/>
    <n v="1712000000"/>
    <x v="6"/>
    <x v="34"/>
    <x v="0"/>
  </r>
  <r>
    <n v="34828000000"/>
    <n v="442000000"/>
    <n v="23150000000"/>
    <n v="0"/>
    <n v="1832000000"/>
    <x v="6"/>
    <x v="34"/>
    <x v="1"/>
  </r>
  <r>
    <n v="35895000000"/>
    <n v="373000000"/>
    <n v="23153000000"/>
    <n v="0"/>
    <n v="2044000000"/>
    <x v="6"/>
    <x v="34"/>
    <x v="2"/>
  </r>
  <r>
    <n v="34441000000"/>
    <n v="475000000"/>
    <n v="22892000000"/>
    <n v="0"/>
    <n v="1988000000"/>
    <x v="6"/>
    <x v="34"/>
    <x v="3"/>
  </r>
  <r>
    <n v="2089100000"/>
    <n v="1251500000"/>
    <n v="607600000"/>
    <n v="0"/>
    <n v="0"/>
    <x v="0"/>
    <x v="21"/>
    <x v="1"/>
  </r>
  <r>
    <n v="2393500000"/>
    <n v="1414300000"/>
    <n v="680300000"/>
    <n v="0"/>
    <n v="0"/>
    <x v="0"/>
    <x v="21"/>
    <x v="2"/>
  </r>
  <r>
    <n v="2706700000"/>
    <n v="1561100000"/>
    <n v="756900000"/>
    <n v="0"/>
    <n v="0"/>
    <x v="0"/>
    <x v="21"/>
    <x v="3"/>
  </r>
  <r>
    <n v="3291300000"/>
    <n v="1855100000"/>
    <n v="946000000"/>
    <n v="0"/>
    <n v="0"/>
    <x v="0"/>
    <x v="21"/>
    <x v="4"/>
  </r>
  <r>
    <n v="9147530000"/>
    <n v="4406595000"/>
    <n v="2967837000"/>
    <n v="0"/>
    <n v="0"/>
    <x v="1"/>
    <x v="25"/>
    <x v="1"/>
  </r>
  <r>
    <n v="9475313000"/>
    <n v="4540406000"/>
    <n v="3104684000"/>
    <n v="0"/>
    <n v="0"/>
    <x v="1"/>
    <x v="25"/>
    <x v="2"/>
  </r>
  <r>
    <n v="10187340000"/>
    <n v="4860309000"/>
    <n v="3373980000"/>
    <n v="0"/>
    <n v="0"/>
    <x v="1"/>
    <x v="25"/>
    <x v="3"/>
  </r>
  <r>
    <n v="10635676000"/>
    <n v="5026940000"/>
    <n v="3548341000"/>
    <n v="0"/>
    <n v="0"/>
    <x v="1"/>
    <x v="25"/>
    <x v="4"/>
  </r>
  <r>
    <n v="86623000000"/>
    <n v="73268000000"/>
    <n v="3742000000"/>
    <n v="3071000000"/>
    <n v="0"/>
    <x v="0"/>
    <x v="30"/>
    <x v="1"/>
  </r>
  <r>
    <n v="90762000000"/>
    <n v="76752000000"/>
    <n v="3480000000"/>
    <n v="3047000000"/>
    <n v="0"/>
    <x v="0"/>
    <x v="30"/>
    <x v="2"/>
  </r>
  <r>
    <n v="96114000000"/>
    <n v="82088000000"/>
    <n v="3251000000"/>
    <n v="3331000000"/>
    <n v="0"/>
    <x v="0"/>
    <x v="30"/>
    <x v="3"/>
  </r>
  <r>
    <n v="94571000000"/>
    <n v="80790000000"/>
    <n v="3313000000"/>
    <n v="4627000000"/>
    <n v="0"/>
    <x v="0"/>
    <x v="30"/>
    <x v="4"/>
  </r>
  <r>
    <n v="100078000000"/>
    <n v="3753000000"/>
    <n v="70829000000"/>
    <n v="0"/>
    <n v="9433000000"/>
    <x v="6"/>
    <x v="35"/>
    <x v="0"/>
  </r>
  <r>
    <n v="101697000000"/>
    <n v="3034000000"/>
    <n v="68128000000"/>
    <n v="0"/>
    <n v="4642000000"/>
    <x v="6"/>
    <x v="35"/>
    <x v="1"/>
  </r>
  <r>
    <n v="95181000000"/>
    <n v="2656000000"/>
    <n v="74181000000"/>
    <n v="0"/>
    <n v="3211000000"/>
    <x v="6"/>
    <x v="35"/>
    <x v="2"/>
  </r>
  <r>
    <n v="93056000000"/>
    <n v="2204000000"/>
    <n v="56358000000"/>
    <n v="0"/>
    <n v="3995000000"/>
    <x v="6"/>
    <x v="35"/>
    <x v="3"/>
  </r>
  <r>
    <n v="13936000000"/>
    <n v="6802000000"/>
    <n v="3283000000"/>
    <n v="1081000000"/>
    <n v="0"/>
    <x v="3"/>
    <x v="5"/>
    <x v="0"/>
  </r>
  <r>
    <n v="9413000000"/>
    <n v="5251000000"/>
    <n v="3084000000"/>
    <n v="582000000"/>
    <n v="0"/>
    <x v="3"/>
    <x v="5"/>
    <x v="1"/>
  </r>
  <r>
    <n v="10719000000"/>
    <n v="6138000000"/>
    <n v="3315000000"/>
    <n v="610000000"/>
    <n v="0"/>
    <x v="3"/>
    <x v="5"/>
    <x v="2"/>
  </r>
  <r>
    <n v="9968000000"/>
    <n v="5822000000"/>
    <n v="3094000000"/>
    <n v="603000000"/>
    <n v="0"/>
    <x v="3"/>
    <x v="5"/>
    <x v="3"/>
  </r>
  <r>
    <n v="10914585000"/>
    <n v="6525830000"/>
    <n v="2750537000"/>
    <n v="0"/>
    <n v="0"/>
    <x v="1"/>
    <x v="25"/>
    <x v="1"/>
  </r>
  <r>
    <n v="11503963000"/>
    <n v="6938381000"/>
    <n v="2950995000"/>
    <n v="0"/>
    <n v="0"/>
    <x v="1"/>
    <x v="25"/>
    <x v="2"/>
  </r>
  <r>
    <n v="11881176000"/>
    <n v="7261397000"/>
    <n v="3065486000"/>
    <n v="0"/>
    <n v="0"/>
    <x v="1"/>
    <x v="25"/>
    <x v="3"/>
  </r>
  <r>
    <n v="12103887000"/>
    <n v="7483577000"/>
    <n v="3205407000"/>
    <n v="0"/>
    <n v="0"/>
    <x v="1"/>
    <x v="25"/>
    <x v="4"/>
  </r>
  <r>
    <n v="10737000000"/>
    <n v="429000000"/>
    <n v="5650000000"/>
    <n v="0"/>
    <n v="1167000000"/>
    <x v="6"/>
    <x v="35"/>
    <x v="0"/>
  </r>
  <r>
    <n v="10543000000"/>
    <n v="301000000"/>
    <n v="5625000000"/>
    <n v="0"/>
    <n v="698000000"/>
    <x v="6"/>
    <x v="35"/>
    <x v="1"/>
  </r>
  <r>
    <n v="9998000000"/>
    <n v="239000000"/>
    <n v="5715000000"/>
    <n v="0"/>
    <n v="342000000"/>
    <x v="6"/>
    <x v="35"/>
    <x v="2"/>
  </r>
  <r>
    <n v="10346000000"/>
    <n v="233000000"/>
    <n v="5996000000"/>
    <n v="0"/>
    <n v="533000000"/>
    <x v="6"/>
    <x v="35"/>
    <x v="3"/>
  </r>
  <r>
    <n v="45457000000"/>
    <n v="34473000000"/>
    <n v="8755000000"/>
    <n v="0"/>
    <n v="0"/>
    <x v="1"/>
    <x v="36"/>
    <x v="0"/>
  </r>
  <r>
    <n v="40611000000"/>
    <n v="31212000000"/>
    <n v="8106000000"/>
    <n v="0"/>
    <n v="0"/>
    <x v="1"/>
    <x v="36"/>
    <x v="2"/>
  </r>
  <r>
    <n v="40339000000"/>
    <n v="31292000000"/>
    <n v="7592000000"/>
    <n v="0"/>
    <n v="0"/>
    <x v="1"/>
    <x v="36"/>
    <x v="3"/>
  </r>
  <r>
    <n v="39528000000"/>
    <n v="30337000000"/>
    <n v="7618000000"/>
    <n v="0"/>
    <n v="0"/>
    <x v="1"/>
    <x v="36"/>
    <x v="4"/>
  </r>
  <r>
    <n v="3049500000"/>
    <n v="1194400000"/>
    <n v="920300000"/>
    <n v="295700000"/>
    <n v="0"/>
    <x v="3"/>
    <x v="5"/>
    <x v="1"/>
  </r>
  <r>
    <n v="3323600000"/>
    <n v="1258600000"/>
    <n v="981500000"/>
    <n v="302000000"/>
    <n v="0"/>
    <x v="3"/>
    <x v="5"/>
    <x v="2"/>
  </r>
  <r>
    <n v="3416000000"/>
    <n v="1301200000"/>
    <n v="1012100000"/>
    <n v="259200000"/>
    <n v="0"/>
    <x v="3"/>
    <x v="5"/>
    <x v="3"/>
  </r>
  <r>
    <n v="3714000000"/>
    <n v="1371700000"/>
    <n v="1101900000"/>
    <n v="292800000"/>
    <n v="0"/>
    <x v="3"/>
    <x v="5"/>
    <x v="4"/>
  </r>
  <r>
    <n v="8054000000"/>
    <n v="3883000000"/>
    <n v="2422000000"/>
    <n v="494000000"/>
    <n v="0"/>
    <x v="3"/>
    <x v="5"/>
    <x v="1"/>
  </r>
  <r>
    <n v="8446000000"/>
    <n v="4145000000"/>
    <n v="2145000000"/>
    <n v="550000000"/>
    <n v="0"/>
    <x v="3"/>
    <x v="5"/>
    <x v="2"/>
  </r>
  <r>
    <n v="10282000000"/>
    <n v="5587000000"/>
    <n v="2563000000"/>
    <n v="632000000"/>
    <n v="0"/>
    <x v="3"/>
    <x v="5"/>
    <x v="3"/>
  </r>
  <r>
    <n v="12483000000"/>
    <n v="6492000000"/>
    <n v="3005000000"/>
    <n v="828000000"/>
    <n v="0"/>
    <x v="3"/>
    <x v="5"/>
    <x v="4"/>
  </r>
  <r>
    <n v="22364000000"/>
    <n v="18553000000"/>
    <n v="1306000000"/>
    <n v="556000000"/>
    <n v="0"/>
    <x v="9"/>
    <x v="37"/>
    <x v="1"/>
  </r>
  <r>
    <n v="24551000000"/>
    <n v="19746000000"/>
    <n v="1333000000"/>
    <n v="613000000"/>
    <n v="0"/>
    <x v="9"/>
    <x v="37"/>
    <x v="2"/>
  </r>
  <r>
    <n v="15742000000"/>
    <n v="14415000000"/>
    <n v="969000000"/>
    <n v="466000000"/>
    <n v="0"/>
    <x v="9"/>
    <x v="37"/>
    <x v="3"/>
  </r>
  <r>
    <n v="9841000000"/>
    <n v="9973000000"/>
    <n v="815000000"/>
    <n v="384000000"/>
    <n v="0"/>
    <x v="9"/>
    <x v="37"/>
    <x v="4"/>
  </r>
  <r>
    <n v="6932200000"/>
    <n v="857700000"/>
    <n v="1797000000"/>
    <n v="1444100000"/>
    <n v="342900000"/>
    <x v="3"/>
    <x v="19"/>
    <x v="1"/>
  </r>
  <r>
    <n v="9703300000"/>
    <n v="1171000000"/>
    <n v="2193400000"/>
    <n v="1893400000"/>
    <n v="489800000"/>
    <x v="3"/>
    <x v="19"/>
    <x v="2"/>
  </r>
  <r>
    <n v="10763800000"/>
    <n v="1240400000"/>
    <n v="2143600000"/>
    <n v="2012800000"/>
    <n v="382600000"/>
    <x v="3"/>
    <x v="19"/>
    <x v="3"/>
  </r>
  <r>
    <n v="11448800000"/>
    <n v="1478700000"/>
    <n v="1972900000"/>
    <n v="1973300000"/>
    <n v="385600000"/>
    <x v="3"/>
    <x v="19"/>
    <x v="4"/>
  </r>
  <r>
    <n v="8735700000"/>
    <n v="7174000000"/>
    <n v="488300000"/>
    <n v="0"/>
    <n v="282900000"/>
    <x v="8"/>
    <x v="38"/>
    <x v="0"/>
  </r>
  <r>
    <n v="8468100000"/>
    <n v="6875400000"/>
    <n v="497400000"/>
    <n v="0"/>
    <n v="299900000"/>
    <x v="8"/>
    <x v="38"/>
    <x v="1"/>
  </r>
  <r>
    <n v="8570000000"/>
    <n v="6903500000"/>
    <n v="547000000"/>
    <n v="0"/>
    <n v="280900000"/>
    <x v="8"/>
    <x v="38"/>
    <x v="2"/>
  </r>
  <r>
    <n v="7997000000"/>
    <n v="6460300000"/>
    <n v="646000000"/>
    <n v="0"/>
    <n v="285500000"/>
    <x v="8"/>
    <x v="38"/>
    <x v="3"/>
  </r>
  <r>
    <n v="17621000000"/>
    <n v="4610000000"/>
    <n v="5017000000"/>
    <n v="3904000000"/>
    <n v="0"/>
    <x v="3"/>
    <x v="4"/>
    <x v="0"/>
  </r>
  <r>
    <n v="16385000000"/>
    <n v="4619000000"/>
    <n v="4939000000"/>
    <n v="3731000000"/>
    <n v="0"/>
    <x v="3"/>
    <x v="4"/>
    <x v="1"/>
  </r>
  <r>
    <n v="15879000000"/>
    <n v="3932000000"/>
    <n v="4822000000"/>
    <n v="4534000000"/>
    <n v="0"/>
    <x v="3"/>
    <x v="4"/>
    <x v="2"/>
  </r>
  <r>
    <n v="16560000000"/>
    <n v="3909000000"/>
    <n v="4841000000"/>
    <n v="5920000000"/>
    <n v="0"/>
    <x v="3"/>
    <x v="4"/>
    <x v="3"/>
  </r>
  <r>
    <n v="7249000000"/>
    <n v="2349000000"/>
    <n v="2529000000"/>
    <n v="886000000"/>
    <n v="395000000"/>
    <x v="3"/>
    <x v="5"/>
    <x v="0"/>
  </r>
  <r>
    <n v="7143000000"/>
    <n v="2174000000"/>
    <n v="2678000000"/>
    <n v="861000000"/>
    <n v="410000000"/>
    <x v="3"/>
    <x v="5"/>
    <x v="1"/>
  </r>
  <r>
    <n v="7380000000"/>
    <n v="2210000000"/>
    <n v="2817000000"/>
    <n v="817000000"/>
    <n v="438000000"/>
    <x v="3"/>
    <x v="5"/>
    <x v="2"/>
  </r>
  <r>
    <n v="7477000000"/>
    <n v="2173000000"/>
    <n v="2996000000"/>
    <n v="876000000"/>
    <n v="495000000"/>
    <x v="3"/>
    <x v="5"/>
    <x v="3"/>
  </r>
  <r>
    <n v="7436600000"/>
    <n v="5879100000"/>
    <n v="702300000"/>
    <n v="0"/>
    <n v="0"/>
    <x v="1"/>
    <x v="39"/>
    <x v="1"/>
  </r>
  <r>
    <n v="8305100000"/>
    <n v="6548700000"/>
    <n v="792700000"/>
    <n v="0"/>
    <n v="0"/>
    <x v="1"/>
    <x v="39"/>
    <x v="2"/>
  </r>
  <r>
    <n v="8023200000"/>
    <n v="6320100000"/>
    <n v="763400000"/>
    <n v="0"/>
    <n v="0"/>
    <x v="1"/>
    <x v="39"/>
    <x v="3"/>
  </r>
  <r>
    <n v="9071000000"/>
    <n v="7137900000"/>
    <n v="1707200000"/>
    <n v="0"/>
    <n v="0"/>
    <x v="1"/>
    <x v="39"/>
    <x v="4"/>
  </r>
  <r>
    <n v="1847186000"/>
    <n v="667208000"/>
    <n v="93782000"/>
    <n v="0"/>
    <n v="445875000"/>
    <x v="7"/>
    <x v="14"/>
    <x v="0"/>
  </r>
  <r>
    <n v="2135539000"/>
    <n v="771403000"/>
    <n v="117073000"/>
    <n v="0"/>
    <n v="560637000"/>
    <x v="7"/>
    <x v="14"/>
    <x v="1"/>
  </r>
  <r>
    <n v="2396998000"/>
    <n v="864526000"/>
    <n v="102077000"/>
    <n v="0"/>
    <n v="628573000"/>
    <x v="7"/>
    <x v="14"/>
    <x v="2"/>
  </r>
  <r>
    <n v="2490821000"/>
    <n v="904336000"/>
    <n v="97578000"/>
    <n v="0"/>
    <n v="639542000"/>
    <x v="7"/>
    <x v="14"/>
    <x v="3"/>
  </r>
  <r>
    <n v="13469300000"/>
    <n v="10104400000"/>
    <n v="2065900000"/>
    <n v="0"/>
    <n v="0"/>
    <x v="4"/>
    <x v="40"/>
    <x v="1"/>
  </r>
  <r>
    <n v="11838200000"/>
    <n v="8910800000"/>
    <n v="1778900000"/>
    <n v="0"/>
    <n v="0"/>
    <x v="4"/>
    <x v="40"/>
    <x v="2"/>
  </r>
  <r>
    <n v="11937000000"/>
    <n v="9061400000"/>
    <n v="1545300000"/>
    <n v="0"/>
    <n v="0"/>
    <x v="4"/>
    <x v="40"/>
    <x v="3"/>
  </r>
  <r>
    <n v="11642900000"/>
    <n v="8552100000"/>
    <n v="2209400000"/>
    <n v="0"/>
    <n v="0"/>
    <x v="4"/>
    <x v="40"/>
    <x v="4"/>
  </r>
  <r>
    <n v="101093000000"/>
    <n v="96172000000"/>
    <n v="2875000000"/>
    <n v="0"/>
    <n v="158000000"/>
    <x v="3"/>
    <x v="4"/>
    <x v="1"/>
  </r>
  <r>
    <n v="91084000000"/>
    <n v="85923000000"/>
    <n v="3028000000"/>
    <n v="0"/>
    <n v="223000000"/>
    <x v="3"/>
    <x v="4"/>
    <x v="2"/>
  </r>
  <r>
    <n v="102531000000"/>
    <n v="96819000000"/>
    <n v="3240000000"/>
    <n v="0"/>
    <n v="281000000"/>
    <x v="3"/>
    <x v="4"/>
    <x v="3"/>
  </r>
  <r>
    <n v="121546000000"/>
    <n v="115003000000"/>
    <n v="3648000000"/>
    <n v="0"/>
    <n v="459000000"/>
    <x v="3"/>
    <x v="4"/>
    <x v="4"/>
  </r>
  <r>
    <n v="55656000000"/>
    <n v="41454000000"/>
    <n v="6528000000"/>
    <n v="2046000000"/>
    <n v="0"/>
    <x v="0"/>
    <x v="41"/>
    <x v="1"/>
  </r>
  <r>
    <n v="55184000000"/>
    <n v="41342000000"/>
    <n v="8148000000"/>
    <n v="2380000000"/>
    <n v="0"/>
    <x v="0"/>
    <x v="41"/>
    <x v="2"/>
  </r>
  <r>
    <n v="47011000000"/>
    <n v="34133000000"/>
    <n v="6974000000"/>
    <n v="2119000000"/>
    <n v="0"/>
    <x v="0"/>
    <x v="41"/>
    <x v="3"/>
  </r>
  <r>
    <n v="38537000000"/>
    <n v="28905000000"/>
    <n v="6588000000"/>
    <n v="1951000000"/>
    <n v="0"/>
    <x v="0"/>
    <x v="41"/>
    <x v="4"/>
  </r>
  <r>
    <n v="17936000000"/>
    <n v="12620000000"/>
    <n v="2096000000"/>
    <n v="0"/>
    <n v="-6000000"/>
    <x v="6"/>
    <x v="13"/>
    <x v="0"/>
  </r>
  <r>
    <n v="19261000000"/>
    <n v="12522000000"/>
    <n v="2211000000"/>
    <n v="0"/>
    <n v="15000000"/>
    <x v="6"/>
    <x v="13"/>
    <x v="1"/>
  </r>
  <r>
    <n v="19171000000"/>
    <n v="13241000000"/>
    <n v="2245000000"/>
    <n v="0"/>
    <n v="-82000000"/>
    <x v="6"/>
    <x v="13"/>
    <x v="2"/>
  </r>
  <r>
    <n v="18987000000"/>
    <n v="12968000000"/>
    <n v="2270000000"/>
    <n v="0"/>
    <n v="120000000"/>
    <x v="6"/>
    <x v="13"/>
    <x v="3"/>
  </r>
  <r>
    <n v="6514099000"/>
    <n v="5745428000"/>
    <n v="0"/>
    <n v="0"/>
    <n v="169645000"/>
    <x v="7"/>
    <x v="42"/>
    <x v="0"/>
  </r>
  <r>
    <n v="7184794000"/>
    <n v="6293699000"/>
    <n v="0"/>
    <n v="0"/>
    <n v="190390000"/>
    <x v="7"/>
    <x v="42"/>
    <x v="1"/>
  </r>
  <r>
    <n v="9049918000"/>
    <n v="8050222000"/>
    <n v="0"/>
    <n v="0"/>
    <n v="265101000"/>
    <x v="7"/>
    <x v="42"/>
    <x v="2"/>
  </r>
  <r>
    <n v="10855810000"/>
    <n v="9716541000"/>
    <n v="0"/>
    <n v="0"/>
    <n v="314096000"/>
    <x v="7"/>
    <x v="42"/>
    <x v="3"/>
  </r>
  <r>
    <n v="2432680000"/>
    <n v="728989000"/>
    <n v="212572000"/>
    <n v="0"/>
    <n v="622592000"/>
    <x v="7"/>
    <x v="14"/>
    <x v="0"/>
  </r>
  <r>
    <n v="2865751000"/>
    <n v="991017000"/>
    <n v="213519000"/>
    <n v="0"/>
    <n v="741342000"/>
    <x v="7"/>
    <x v="14"/>
    <x v="1"/>
  </r>
  <r>
    <n v="3538756000"/>
    <n v="1306606000"/>
    <n v="257296000"/>
    <n v="0"/>
    <n v="985781000"/>
    <x v="7"/>
    <x v="14"/>
    <x v="2"/>
  </r>
  <r>
    <n v="3663851000"/>
    <n v="1321426000"/>
    <n v="310921000"/>
    <n v="0"/>
    <n v="1036178000"/>
    <x v="7"/>
    <x v="14"/>
    <x v="3"/>
  </r>
  <r>
    <n v="15456000000"/>
    <n v="10645000000"/>
    <n v="1879000000"/>
    <n v="0"/>
    <n v="1590000000"/>
    <x v="1"/>
    <x v="43"/>
    <x v="1"/>
  </r>
  <r>
    <n v="15884000000"/>
    <n v="10421000000"/>
    <n v="2054000000"/>
    <n v="0"/>
    <n v="1637000000"/>
    <x v="1"/>
    <x v="43"/>
    <x v="2"/>
  </r>
  <r>
    <n v="15714000000"/>
    <n v="9447000000"/>
    <n v="2067000000"/>
    <n v="0"/>
    <n v="1626000000"/>
    <x v="1"/>
    <x v="43"/>
    <x v="3"/>
  </r>
  <r>
    <n v="16389000000"/>
    <n v="9383000000"/>
    <n v="2197000000"/>
    <n v="0"/>
    <n v="1738000000"/>
    <x v="1"/>
    <x v="43"/>
    <x v="4"/>
  </r>
  <r>
    <n v="6493900000"/>
    <n v="340400000"/>
    <n v="1684500000"/>
    <n v="2226200000"/>
    <n v="262800000"/>
    <x v="3"/>
    <x v="19"/>
    <x v="1"/>
  </r>
  <r>
    <n v="7670400000"/>
    <n v="385900000"/>
    <n v="2027900000"/>
    <n v="2430600000"/>
    <n v="258300000"/>
    <x v="3"/>
    <x v="19"/>
    <x v="2"/>
  </r>
  <r>
    <n v="9256000000"/>
    <n v="420100000"/>
    <n v="2305400000"/>
    <n v="3697300000"/>
    <n v="279000000"/>
    <x v="3"/>
    <x v="19"/>
    <x v="3"/>
  </r>
  <r>
    <n v="11229200000"/>
    <n v="438000000"/>
    <n v="2657700000"/>
    <n v="4470100000"/>
    <n v="459000000"/>
    <x v="3"/>
    <x v="19"/>
    <x v="4"/>
  </r>
  <r>
    <n v="2910748000"/>
    <n v="514722000"/>
    <n v="1468434000"/>
    <n v="338786000"/>
    <n v="12794000"/>
    <x v="3"/>
    <x v="44"/>
    <x v="1"/>
  </r>
  <r>
    <n v="3402703000"/>
    <n v="604377000"/>
    <n v="1628961000"/>
    <n v="392805000"/>
    <n v="13476000"/>
    <x v="3"/>
    <x v="44"/>
    <x v="3"/>
  </r>
  <r>
    <n v="4425267000"/>
    <n v="750781000"/>
    <n v="2262024000"/>
    <n v="539799000"/>
    <n v="91527000"/>
    <x v="3"/>
    <x v="44"/>
    <x v="4"/>
  </r>
  <r>
    <n v="4796473000"/>
    <n v="779116000"/>
    <n v="2464380000"/>
    <n v="551418000"/>
    <n v="90546000"/>
    <x v="3"/>
    <x v="44"/>
    <x v="4"/>
  </r>
  <r>
    <n v="6104000000"/>
    <n v="2990700000"/>
    <n v="200900000"/>
    <n v="0"/>
    <n v="0"/>
    <x v="8"/>
    <x v="45"/>
    <x v="0"/>
  </r>
  <r>
    <n v="5474700000"/>
    <n v="2954500000"/>
    <n v="150200000"/>
    <n v="0"/>
    <n v="0"/>
    <x v="8"/>
    <x v="45"/>
    <x v="1"/>
  </r>
  <r>
    <n v="4743200000"/>
    <n v="2964700000"/>
    <n v="205200000"/>
    <n v="0"/>
    <n v="0"/>
    <x v="8"/>
    <x v="45"/>
    <x v="2"/>
  </r>
  <r>
    <n v="4308300000"/>
    <n v="2761200000"/>
    <n v="319000000"/>
    <n v="0"/>
    <n v="0"/>
    <x v="8"/>
    <x v="45"/>
    <x v="3"/>
  </r>
  <r>
    <n v="5513000000"/>
    <n v="375000000"/>
    <n v="3380000000"/>
    <n v="0"/>
    <n v="490000000"/>
    <x v="6"/>
    <x v="46"/>
    <x v="0"/>
  </r>
  <r>
    <n v="5133000000"/>
    <n v="216000000"/>
    <n v="3142000000"/>
    <n v="0"/>
    <n v="581000000"/>
    <x v="6"/>
    <x v="46"/>
    <x v="1"/>
  </r>
  <r>
    <n v="5342000000"/>
    <n v="160000000"/>
    <n v="3247000000"/>
    <n v="0"/>
    <n v="464000000"/>
    <x v="6"/>
    <x v="46"/>
    <x v="2"/>
  </r>
  <r>
    <n v="5276000000"/>
    <n v="237000000"/>
    <n v="3113000000"/>
    <n v="0"/>
    <n v="448000000"/>
    <x v="6"/>
    <x v="46"/>
    <x v="3"/>
  </r>
  <r>
    <n v="2921900000"/>
    <n v="1630500000"/>
    <n v="746300000"/>
    <n v="0"/>
    <n v="0"/>
    <x v="4"/>
    <x v="47"/>
    <x v="0"/>
  </r>
  <r>
    <n v="3194300000"/>
    <n v="1756300000"/>
    <n v="815800000"/>
    <n v="0"/>
    <n v="0"/>
    <x v="4"/>
    <x v="47"/>
    <x v="1"/>
  </r>
  <r>
    <n v="3297600000"/>
    <n v="1844700000"/>
    <n v="811700000"/>
    <n v="0"/>
    <n v="0"/>
    <x v="4"/>
    <x v="47"/>
    <x v="2"/>
  </r>
  <r>
    <n v="3394800000"/>
    <n v="1883000000"/>
    <n v="837600000"/>
    <n v="0"/>
    <n v="0"/>
    <x v="4"/>
    <x v="47"/>
    <x v="3"/>
  </r>
  <r>
    <n v="12316000000"/>
    <n v="7081000000"/>
    <n v="723000000"/>
    <n v="0"/>
    <n v="2811000000"/>
    <x v="9"/>
    <x v="48"/>
    <x v="0"/>
  </r>
  <r>
    <n v="19080000000"/>
    <n v="12930000000"/>
    <n v="686000000"/>
    <n v="0"/>
    <n v="2903000000"/>
    <x v="9"/>
    <x v="48"/>
    <x v="1"/>
  </r>
  <r>
    <n v="23125000000"/>
    <n v="16049000000"/>
    <n v="554000000"/>
    <n v="0"/>
    <n v="2915000000"/>
    <x v="9"/>
    <x v="48"/>
    <x v="2"/>
  </r>
  <r>
    <n v="12764000000"/>
    <n v="10295000000"/>
    <n v="334000000"/>
    <n v="0"/>
    <n v="2229000000"/>
    <x v="9"/>
    <x v="48"/>
    <x v="3"/>
  </r>
  <r>
    <n v="11359113000"/>
    <n v="9641542000"/>
    <n v="1042251000"/>
    <n v="0"/>
    <n v="0"/>
    <x v="0"/>
    <x v="49"/>
    <x v="0"/>
  </r>
  <r>
    <n v="12752076000"/>
    <n v="10915981000"/>
    <n v="1153445000"/>
    <n v="0"/>
    <n v="0"/>
    <x v="0"/>
    <x v="49"/>
    <x v="1"/>
  </r>
  <r>
    <n v="13470067000"/>
    <n v="11462415000"/>
    <n v="1259234000"/>
    <n v="0"/>
    <n v="0"/>
    <x v="0"/>
    <x v="49"/>
    <x v="2"/>
  </r>
  <r>
    <n v="13476084000"/>
    <n v="11207604000"/>
    <n v="1410170000"/>
    <n v="0"/>
    <n v="0"/>
    <x v="0"/>
    <x v="49"/>
    <x v="3"/>
  </r>
  <r>
    <n v="8155000000"/>
    <n v="5345000000"/>
    <n v="47000000"/>
    <n v="0"/>
    <n v="1854000000"/>
    <x v="1"/>
    <x v="50"/>
    <x v="1"/>
  </r>
  <r>
    <n v="9108000000"/>
    <n v="5973000000"/>
    <n v="62000000"/>
    <n v="0"/>
    <n v="2102000000"/>
    <x v="1"/>
    <x v="50"/>
    <x v="2"/>
  </r>
  <r>
    <n v="9754000000"/>
    <n v="6426000000"/>
    <n v="89000000"/>
    <n v="0"/>
    <n v="2125000000"/>
    <x v="1"/>
    <x v="50"/>
    <x v="3"/>
  </r>
  <r>
    <n v="29003000000"/>
    <n v="18655000000"/>
    <n v="86000000"/>
    <n v="0"/>
    <n v="6907000000"/>
    <x v="1"/>
    <x v="50"/>
    <x v="4"/>
  </r>
  <r>
    <n v="29119000000"/>
    <n v="17900000000"/>
    <n v="0"/>
    <n v="0"/>
    <n v="8742000000"/>
    <x v="3"/>
    <x v="26"/>
    <x v="0"/>
  </r>
  <r>
    <n v="32380000000"/>
    <n v="20865000000"/>
    <n v="0"/>
    <n v="0"/>
    <n v="9339000000"/>
    <x v="3"/>
    <x v="26"/>
    <x v="1"/>
  </r>
  <r>
    <n v="34914000000"/>
    <n v="21334000000"/>
    <n v="0"/>
    <n v="0"/>
    <n v="10276000000"/>
    <x v="3"/>
    <x v="26"/>
    <x v="2"/>
  </r>
  <r>
    <n v="37876000000"/>
    <n v="23290000000"/>
    <n v="0"/>
    <n v="0"/>
    <n v="11259000000"/>
    <x v="3"/>
    <x v="26"/>
    <x v="3"/>
  </r>
  <r>
    <n v="4111000000"/>
    <n v="3477000000"/>
    <n v="0"/>
    <n v="0"/>
    <n v="14000000"/>
    <x v="6"/>
    <x v="13"/>
    <x v="0"/>
  </r>
  <r>
    <n v="4531000000"/>
    <n v="3748000000"/>
    <n v="0"/>
    <n v="0"/>
    <n v="15000000"/>
    <x v="6"/>
    <x v="13"/>
    <x v="1"/>
  </r>
  <r>
    <n v="4945000000"/>
    <n v="4157000000"/>
    <n v="0"/>
    <n v="0"/>
    <n v="14000000"/>
    <x v="6"/>
    <x v="13"/>
    <x v="2"/>
  </r>
  <r>
    <n v="5142000000"/>
    <n v="4195000000"/>
    <n v="0"/>
    <n v="0"/>
    <n v="13000000"/>
    <x v="6"/>
    <x v="13"/>
    <x v="3"/>
  </r>
  <r>
    <n v="17085000000"/>
    <n v="7153000000"/>
    <n v="6043000000"/>
    <n v="0"/>
    <n v="0"/>
    <x v="4"/>
    <x v="47"/>
    <x v="0"/>
  </r>
  <r>
    <n v="17420000000"/>
    <n v="7219000000"/>
    <n v="6645000000"/>
    <n v="0"/>
    <n v="0"/>
    <x v="4"/>
    <x v="47"/>
    <x v="1"/>
  </r>
  <r>
    <n v="17277000000"/>
    <n v="7168000000"/>
    <n v="6552000000"/>
    <n v="0"/>
    <n v="0"/>
    <x v="4"/>
    <x v="47"/>
    <x v="2"/>
  </r>
  <r>
    <n v="16034000000"/>
    <n v="6635000000"/>
    <n v="6610000000"/>
    <n v="0"/>
    <n v="0"/>
    <x v="4"/>
    <x v="47"/>
    <x v="3"/>
  </r>
  <r>
    <n v="5533000000"/>
    <n v="3142000000"/>
    <n v="1291000000"/>
    <n v="130000000"/>
    <n v="0"/>
    <x v="4"/>
    <x v="47"/>
    <x v="1"/>
  </r>
  <r>
    <n v="5514000000"/>
    <n v="3158000000"/>
    <n v="1254000000"/>
    <n v="125000000"/>
    <n v="0"/>
    <x v="4"/>
    <x v="47"/>
    <x v="2"/>
  </r>
  <r>
    <n v="5655000000"/>
    <n v="3190000000"/>
    <n v="1321000000"/>
    <n v="136000000"/>
    <n v="0"/>
    <x v="4"/>
    <x v="47"/>
    <x v="3"/>
  </r>
  <r>
    <n v="5761000000"/>
    <n v="3163000000"/>
    <n v="1393000000"/>
    <n v="141000000"/>
    <n v="0"/>
    <x v="4"/>
    <x v="47"/>
    <x v="4"/>
  </r>
  <r>
    <n v="2666000000"/>
    <n v="55000000"/>
    <n v="1670000000"/>
    <n v="0"/>
    <n v="46000000"/>
    <x v="6"/>
    <x v="46"/>
    <x v="1"/>
  </r>
  <r>
    <n v="2607000000"/>
    <n v="45000000"/>
    <n v="1611000000"/>
    <n v="0"/>
    <n v="27000000"/>
    <x v="6"/>
    <x v="46"/>
    <x v="2"/>
  </r>
  <r>
    <n v="2819000000"/>
    <n v="43000000"/>
    <n v="1859000000"/>
    <n v="0"/>
    <n v="147000000"/>
    <x v="6"/>
    <x v="46"/>
    <x v="3"/>
  </r>
  <r>
    <n v="2960000000"/>
    <n v="40000000"/>
    <n v="1836000000"/>
    <n v="0"/>
    <n v="248000000"/>
    <x v="6"/>
    <x v="46"/>
    <x v="4"/>
  </r>
  <r>
    <n v="3214591000"/>
    <n v="2359822000"/>
    <n v="203733000"/>
    <n v="0"/>
    <n v="96054000"/>
    <x v="1"/>
    <x v="51"/>
    <x v="1"/>
  </r>
  <r>
    <n v="4108269000"/>
    <n v="2990513000"/>
    <n v="273897000"/>
    <n v="0"/>
    <n v="110474000"/>
    <x v="1"/>
    <x v="51"/>
    <x v="2"/>
  </r>
  <r>
    <n v="4501223000"/>
    <n v="3326936000"/>
    <n v="250214000"/>
    <n v="0"/>
    <n v="130368000"/>
    <x v="1"/>
    <x v="51"/>
    <x v="3"/>
  </r>
  <r>
    <n v="3904384000"/>
    <n v="3406170000"/>
    <n v="276240000"/>
    <n v="0"/>
    <n v="146368000"/>
    <x v="1"/>
    <x v="51"/>
    <x v="4"/>
  </r>
  <r>
    <n v="17301000000"/>
    <n v="13021000000"/>
    <n v="1827000000"/>
    <n v="713000000"/>
    <n v="0"/>
    <x v="0"/>
    <x v="52"/>
    <x v="1"/>
  </r>
  <r>
    <n v="19221000000"/>
    <n v="14360000000"/>
    <n v="2112000000"/>
    <n v="754000000"/>
    <n v="0"/>
    <x v="0"/>
    <x v="52"/>
    <x v="2"/>
  </r>
  <r>
    <n v="19110000000"/>
    <n v="14163000000"/>
    <n v="2169000000"/>
    <n v="735000000"/>
    <n v="0"/>
    <x v="0"/>
    <x v="52"/>
    <x v="3"/>
  </r>
  <r>
    <n v="17509000000"/>
    <n v="13057000000"/>
    <n v="2189000000"/>
    <n v="636000000"/>
    <n v="0"/>
    <x v="0"/>
    <x v="52"/>
    <x v="4"/>
  </r>
  <r>
    <n v="6566000000"/>
    <n v="4562000000"/>
    <n v="234000000"/>
    <n v="0"/>
    <n v="628000000"/>
    <x v="5"/>
    <x v="10"/>
    <x v="1"/>
  </r>
  <r>
    <n v="7179000000"/>
    <n v="5090000000"/>
    <n v="252000000"/>
    <n v="0"/>
    <n v="685000000"/>
    <x v="5"/>
    <x v="10"/>
    <x v="2"/>
  </r>
  <r>
    <n v="6456000000"/>
    <n v="4281000000"/>
    <n v="262000000"/>
    <n v="0"/>
    <n v="750000000"/>
    <x v="5"/>
    <x v="10"/>
    <x v="3"/>
  </r>
  <r>
    <n v="6399000000"/>
    <n v="4010000000"/>
    <n v="281000000"/>
    <n v="0"/>
    <n v="811000000"/>
    <x v="5"/>
    <x v="10"/>
    <x v="4"/>
  </r>
  <r>
    <n v="8110000000"/>
    <n v="6781000000"/>
    <n v="1105000000"/>
    <n v="0"/>
    <n v="88000000"/>
    <x v="3"/>
    <x v="26"/>
    <x v="0"/>
  </r>
  <r>
    <n v="10863000000"/>
    <n v="8995000000"/>
    <n v="1264000000"/>
    <n v="0"/>
    <n v="327000000"/>
    <x v="3"/>
    <x v="26"/>
    <x v="1"/>
  </r>
  <r>
    <n v="16560000000"/>
    <n v="12678000000"/>
    <n v="2012000000"/>
    <n v="0"/>
    <n v="1406000000"/>
    <x v="3"/>
    <x v="26"/>
    <x v="2"/>
  </r>
  <r>
    <n v="22760000000"/>
    <n v="17242000000"/>
    <n v="2977000000"/>
    <n v="0"/>
    <n v="1836000000"/>
    <x v="3"/>
    <x v="26"/>
    <x v="3"/>
  </r>
  <r>
    <n v="7452000000"/>
    <n v="4747000000"/>
    <n v="365000000"/>
    <n v="0"/>
    <n v="1050000000"/>
    <x v="5"/>
    <x v="10"/>
    <x v="0"/>
  </r>
  <r>
    <n v="8106000000"/>
    <n v="5755000000"/>
    <n v="387000000"/>
    <n v="0"/>
    <n v="954000000"/>
    <x v="5"/>
    <x v="10"/>
    <x v="1"/>
  </r>
  <r>
    <n v="9226000000"/>
    <n v="6890000000"/>
    <n v="388000000"/>
    <n v="0"/>
    <n v="1013000000"/>
    <x v="5"/>
    <x v="10"/>
    <x v="2"/>
  </r>
  <r>
    <n v="7386000000"/>
    <n v="5109000000"/>
    <n v="374000000"/>
    <n v="0"/>
    <n v="970000000"/>
    <x v="5"/>
    <x v="10"/>
    <x v="3"/>
  </r>
  <r>
    <n v="23771000000"/>
    <n v="1403000000"/>
    <n v="11188000000"/>
    <n v="0"/>
    <n v="5024000000"/>
    <x v="6"/>
    <x v="34"/>
    <x v="0"/>
  </r>
  <r>
    <n v="24176000000"/>
    <n v="1241000000"/>
    <n v="11682000000"/>
    <n v="0"/>
    <n v="4124000000"/>
    <x v="6"/>
    <x v="34"/>
    <x v="1"/>
  </r>
  <r>
    <n v="23869000000"/>
    <n v="1088000000"/>
    <n v="11648000000"/>
    <n v="0"/>
    <n v="4073000000"/>
    <x v="6"/>
    <x v="34"/>
    <x v="2"/>
  </r>
  <r>
    <n v="25038000000"/>
    <n v="1091000000"/>
    <n v="12566000000"/>
    <n v="0"/>
    <n v="4966000000"/>
    <x v="6"/>
    <x v="34"/>
    <x v="3"/>
  </r>
  <r>
    <n v="1204546000"/>
    <n v="290054000"/>
    <n v="170113000"/>
    <n v="0"/>
    <n v="451405000"/>
    <x v="9"/>
    <x v="27"/>
    <x v="0"/>
  </r>
  <r>
    <n v="1746278000"/>
    <n v="400281000"/>
    <n v="147651000"/>
    <n v="0"/>
    <n v="651052000"/>
    <x v="9"/>
    <x v="27"/>
    <x v="1"/>
  </r>
  <r>
    <n v="2173011000"/>
    <n v="524880000"/>
    <n v="129602000"/>
    <n v="0"/>
    <n v="632760000"/>
    <x v="9"/>
    <x v="27"/>
    <x v="2"/>
  </r>
  <r>
    <n v="1357150000"/>
    <n v="580994000"/>
    <n v="112253000"/>
    <n v="0"/>
    <n v="622211000"/>
    <x v="9"/>
    <x v="27"/>
    <x v="3"/>
  </r>
  <r>
    <n v="4474000000"/>
    <n v="3103000000"/>
    <n v="495000000"/>
    <n v="0"/>
    <n v="0"/>
    <x v="0"/>
    <x v="53"/>
    <x v="1"/>
  </r>
  <r>
    <n v="4979000000"/>
    <n v="3469000000"/>
    <n v="594000000"/>
    <n v="0"/>
    <n v="0"/>
    <x v="0"/>
    <x v="53"/>
    <x v="2"/>
  </r>
  <r>
    <n v="5244000000"/>
    <n v="3630000000"/>
    <n v="606000000"/>
    <n v="0"/>
    <n v="0"/>
    <x v="0"/>
    <x v="53"/>
    <x v="3"/>
  </r>
  <r>
    <n v="5259000000"/>
    <n v="3642000000"/>
    <n v="638000000"/>
    <n v="0"/>
    <n v="0"/>
    <x v="0"/>
    <x v="53"/>
    <x v="4"/>
  </r>
  <r>
    <n v="1587725000"/>
    <n v="560917000"/>
    <n v="610735000"/>
    <n v="58827000"/>
    <n v="30239000"/>
    <x v="3"/>
    <x v="54"/>
    <x v="1"/>
  </r>
  <r>
    <n v="1717776000"/>
    <n v="626206000"/>
    <n v="683115000"/>
    <n v="66259000"/>
    <n v="35710000"/>
    <x v="3"/>
    <x v="54"/>
    <x v="2"/>
  </r>
  <r>
    <n v="1797060000"/>
    <n v="726798000"/>
    <n v="712543000"/>
    <n v="69589000"/>
    <n v="51459000"/>
    <x v="3"/>
    <x v="54"/>
    <x v="3"/>
  </r>
  <r>
    <n v="1966814000"/>
    <n v="793735000"/>
    <n v="722798000"/>
    <n v="65411000"/>
    <n v="60790000"/>
    <x v="3"/>
    <x v="54"/>
    <x v="4"/>
  </r>
  <r>
    <n v="105156000000"/>
    <n v="91948000000"/>
    <n v="10104000000"/>
    <n v="0"/>
    <n v="0"/>
    <x v="4"/>
    <x v="55"/>
    <x v="1"/>
  </r>
  <r>
    <n v="112640000000"/>
    <n v="98458000000"/>
    <n v="10899000000"/>
    <n v="0"/>
    <n v="0"/>
    <x v="4"/>
    <x v="55"/>
    <x v="2"/>
  </r>
  <r>
    <n v="116199000000"/>
    <n v="101065000000"/>
    <n v="11445000000"/>
    <n v="0"/>
    <n v="0"/>
    <x v="4"/>
    <x v="55"/>
    <x v="3"/>
  </r>
  <r>
    <n v="118719000000"/>
    <n v="102901000000"/>
    <n v="12068000000"/>
    <n v="0"/>
    <n v="0"/>
    <x v="4"/>
    <x v="55"/>
    <x v="4"/>
  </r>
  <r>
    <n v="1577000"/>
    <n v="258000"/>
    <n v="2410000"/>
    <n v="65000"/>
    <n v="0"/>
    <x v="4"/>
    <x v="56"/>
    <x v="5"/>
  </r>
  <r>
    <n v="1514000"/>
    <n v="142000"/>
    <n v="3940000"/>
    <n v="30000"/>
    <n v="163000"/>
    <x v="4"/>
    <x v="56"/>
    <x v="6"/>
  </r>
  <r>
    <n v="79562000"/>
    <n v="75508000"/>
    <n v="15359000"/>
    <n v="0"/>
    <n v="0"/>
    <x v="4"/>
    <x v="56"/>
    <x v="7"/>
  </r>
  <r>
    <n v="99642000"/>
    <n v="84477000"/>
    <n v="25853000"/>
    <n v="0"/>
    <n v="0"/>
    <x v="4"/>
    <x v="56"/>
    <x v="8"/>
  </r>
  <r>
    <n v="8052000000"/>
    <n v="5140000000"/>
    <n v="1653000000"/>
    <n v="128000000"/>
    <n v="0"/>
    <x v="4"/>
    <x v="40"/>
    <x v="1"/>
  </r>
  <r>
    <n v="8268000000"/>
    <n v="5297000000"/>
    <n v="1527000000"/>
    <n v="122000000"/>
    <n v="0"/>
    <x v="4"/>
    <x v="40"/>
    <x v="2"/>
  </r>
  <r>
    <n v="8082000000"/>
    <n v="5300000000"/>
    <n v="1509000000"/>
    <n v="117000000"/>
    <n v="0"/>
    <x v="4"/>
    <x v="40"/>
    <x v="3"/>
  </r>
  <r>
    <n v="7961000000"/>
    <n v="5181000000"/>
    <n v="1665000000"/>
    <n v="124000000"/>
    <n v="0"/>
    <x v="4"/>
    <x v="40"/>
    <x v="4"/>
  </r>
  <r>
    <n v="3050195000"/>
    <n v="683579000"/>
    <n v="2047847000"/>
    <n v="429479000"/>
    <n v="0"/>
    <x v="2"/>
    <x v="16"/>
    <x v="1"/>
  </r>
  <r>
    <n v="4071003000"/>
    <n v="968428000"/>
    <n v="2764851000"/>
    <n v="623798000"/>
    <n v="0"/>
    <x v="2"/>
    <x v="16"/>
    <x v="2"/>
  </r>
  <r>
    <n v="5373586000"/>
    <n v="1289270000"/>
    <n v="3437032000"/>
    <n v="792917000"/>
    <n v="0"/>
    <x v="2"/>
    <x v="16"/>
    <x v="3"/>
  </r>
  <r>
    <n v="6667216000"/>
    <n v="1654548000"/>
    <n v="3951445000"/>
    <n v="946300000"/>
    <n v="0"/>
    <x v="2"/>
    <x v="16"/>
    <x v="4"/>
  </r>
  <r>
    <n v="48607000000"/>
    <n v="19167000000"/>
    <n v="11802000000"/>
    <n v="5942000000"/>
    <n v="395000000"/>
    <x v="2"/>
    <x v="57"/>
    <x v="1"/>
  </r>
  <r>
    <n v="47142000000"/>
    <n v="19373000000"/>
    <n v="11437000000"/>
    <n v="6294000000"/>
    <n v="275000000"/>
    <x v="2"/>
    <x v="57"/>
    <x v="2"/>
  </r>
  <r>
    <n v="49161000000"/>
    <n v="19480000000"/>
    <n v="11861000000"/>
    <n v="6207000000"/>
    <n v="359000000"/>
    <x v="2"/>
    <x v="57"/>
    <x v="3"/>
  </r>
  <r>
    <n v="49247000000"/>
    <n v="18287000000"/>
    <n v="11433000000"/>
    <n v="6296000000"/>
    <n v="303000000"/>
    <x v="2"/>
    <x v="57"/>
    <x v="4"/>
  </r>
  <r>
    <n v="4069746000"/>
    <n v="3282301000"/>
    <n v="194207000"/>
    <n v="0"/>
    <n v="137058000"/>
    <x v="2"/>
    <x v="58"/>
    <x v="3"/>
  </r>
  <r>
    <n v="4250447000"/>
    <n v="3575631000"/>
    <n v="187244000"/>
    <n v="0"/>
    <n v="182242000"/>
    <x v="2"/>
    <x v="58"/>
    <x v="4"/>
  </r>
  <r>
    <n v="12026000000"/>
    <n v="3931000000"/>
    <n v="3518000000"/>
    <n v="0"/>
    <n v="1104000000"/>
    <x v="0"/>
    <x v="59"/>
    <x v="1"/>
  </r>
  <r>
    <n v="12669000000"/>
    <n v="4100000000"/>
    <n v="3805000000"/>
    <n v="0"/>
    <n v="1151000000"/>
    <x v="0"/>
    <x v="59"/>
    <x v="2"/>
  </r>
  <r>
    <n v="11811000000"/>
    <n v="3293000000"/>
    <n v="3726000000"/>
    <n v="0"/>
    <n v="1208000000"/>
    <x v="0"/>
    <x v="59"/>
    <x v="3"/>
  </r>
  <r>
    <n v="11069000000"/>
    <n v="2782000000"/>
    <n v="3597000000"/>
    <n v="0"/>
    <n v="1301000000"/>
    <x v="0"/>
    <x v="59"/>
    <x v="4"/>
  </r>
  <r>
    <n v="4245964000"/>
    <n v="2492655000"/>
    <n v="1187331000"/>
    <n v="0"/>
    <n v="0"/>
    <x v="0"/>
    <x v="60"/>
    <x v="1"/>
  </r>
  <r>
    <n v="4193844000"/>
    <n v="2444085000"/>
    <n v="1147039000"/>
    <n v="0"/>
    <n v="0"/>
    <x v="0"/>
    <x v="60"/>
    <x v="2"/>
  </r>
  <r>
    <n v="4476886000"/>
    <n v="2555549000"/>
    <n v="1224930000"/>
    <n v="0"/>
    <n v="0"/>
    <x v="0"/>
    <x v="60"/>
    <x v="3"/>
  </r>
  <r>
    <n v="4905458000"/>
    <n v="2775588000"/>
    <n v="1348122000"/>
    <n v="0"/>
    <n v="0"/>
    <x v="0"/>
    <x v="60"/>
    <x v="4"/>
  </r>
  <r>
    <n v="18376000000"/>
    <n v="7639000000"/>
    <n v="3244000000"/>
    <n v="0"/>
    <n v="4780000000"/>
    <x v="10"/>
    <x v="61"/>
    <x v="0"/>
  </r>
  <r>
    <n v="18095000000"/>
    <n v="7507000000"/>
    <n v="3502000000"/>
    <n v="0"/>
    <n v="4541000000"/>
    <x v="10"/>
    <x v="61"/>
    <x v="1"/>
  </r>
  <r>
    <n v="18031000000"/>
    <n v="7846000000"/>
    <n v="3347000000"/>
    <n v="0"/>
    <n v="4428000000"/>
    <x v="10"/>
    <x v="61"/>
    <x v="2"/>
  </r>
  <r>
    <n v="17900000000"/>
    <n v="7778000000"/>
    <n v="3328000000"/>
    <n v="0"/>
    <n v="4189000000"/>
    <x v="10"/>
    <x v="61"/>
    <x v="3"/>
  </r>
  <r>
    <n v="7346472000"/>
    <n v="4278241000"/>
    <n v="1557646000"/>
    <n v="0"/>
    <n v="149089000"/>
    <x v="2"/>
    <x v="58"/>
    <x v="0"/>
  </r>
  <r>
    <n v="8843200000"/>
    <n v="5265500000"/>
    <n v="1727600000"/>
    <n v="0"/>
    <n v="172200000"/>
    <x v="2"/>
    <x v="58"/>
    <x v="1"/>
  </r>
  <r>
    <n v="10262700000"/>
    <n v="6141100000"/>
    <n v="2037000000"/>
    <n v="0"/>
    <n v="199700000"/>
    <x v="2"/>
    <x v="58"/>
    <x v="2"/>
  </r>
  <r>
    <n v="12416000000"/>
    <n v="7440200000"/>
    <n v="2508600000"/>
    <n v="0"/>
    <n v="325200000"/>
    <x v="2"/>
    <x v="58"/>
    <x v="3"/>
  </r>
  <r>
    <n v="2918434000"/>
    <n v="502795000"/>
    <n v="1476916000"/>
    <n v="516338000"/>
    <n v="41668000"/>
    <x v="2"/>
    <x v="16"/>
    <x v="1"/>
  </r>
  <r>
    <n v="3142856000"/>
    <n v="620219000"/>
    <n v="1600187000"/>
    <n v="553817000"/>
    <n v="39577000"/>
    <x v="2"/>
    <x v="16"/>
    <x v="2"/>
  </r>
  <r>
    <n v="3275594000"/>
    <n v="614364000"/>
    <n v="1538027000"/>
    <n v="563975000"/>
    <n v="41595000"/>
    <x v="2"/>
    <x v="16"/>
    <x v="3"/>
  </r>
  <r>
    <n v="3418265000"/>
    <n v="559541000"/>
    <n v="1620006000"/>
    <n v="489265000"/>
    <n v="29173000"/>
    <x v="2"/>
    <x v="16"/>
    <x v="4"/>
  </r>
  <r>
    <n v="126761000000"/>
    <n v="102978000000"/>
    <n v="0"/>
    <n v="0"/>
    <n v="0"/>
    <x v="4"/>
    <x v="62"/>
    <x v="1"/>
  </r>
  <r>
    <n v="139367000000"/>
    <n v="114000000000"/>
    <n v="0"/>
    <n v="0"/>
    <n v="0"/>
    <x v="4"/>
    <x v="62"/>
    <x v="2"/>
  </r>
  <r>
    <n v="153290000000"/>
    <n v="126762000000"/>
    <n v="0"/>
    <n v="0"/>
    <n v="0"/>
    <x v="4"/>
    <x v="62"/>
    <x v="3"/>
  </r>
  <r>
    <n v="177526000000"/>
    <n v="148669000000"/>
    <n v="0"/>
    <n v="0"/>
    <n v="0"/>
    <x v="4"/>
    <x v="62"/>
    <x v="4"/>
  </r>
  <r>
    <n v="230590000000"/>
    <n v="163336000000"/>
    <n v="17100000000"/>
    <n v="0"/>
    <n v="13413000000"/>
    <x v="9"/>
    <x v="48"/>
    <x v="0"/>
  </r>
  <r>
    <n v="220156000000"/>
    <n v="159323000000"/>
    <n v="17573000000"/>
    <n v="0"/>
    <n v="14186000000"/>
    <x v="9"/>
    <x v="48"/>
    <x v="1"/>
  </r>
  <r>
    <n v="200494000000"/>
    <n v="144956000000"/>
    <n v="17034000000"/>
    <n v="0"/>
    <n v="16793000000"/>
    <x v="9"/>
    <x v="48"/>
    <x v="2"/>
  </r>
  <r>
    <n v="129925000000"/>
    <n v="92785000000"/>
    <n v="16473000000"/>
    <n v="0"/>
    <n v="21037000000"/>
    <x v="9"/>
    <x v="48"/>
    <x v="3"/>
  </r>
  <r>
    <n v="1819814000"/>
    <n v="343743000"/>
    <n v="133796000"/>
    <n v="0"/>
    <n v="579315000"/>
    <x v="9"/>
    <x v="27"/>
    <x v="0"/>
  </r>
  <r>
    <n v="2319919000"/>
    <n v="455436000"/>
    <n v="169815000"/>
    <n v="0"/>
    <n v="778655000"/>
    <x v="9"/>
    <x v="27"/>
    <x v="1"/>
  </r>
  <r>
    <n v="2660147000"/>
    <n v="538374000"/>
    <n v="204161000"/>
    <n v="0"/>
    <n v="986812000"/>
    <x v="9"/>
    <x v="27"/>
    <x v="2"/>
  </r>
  <r>
    <n v="1803573000"/>
    <n v="541359000"/>
    <n v="230734000"/>
    <n v="0"/>
    <n v="1230853000"/>
    <x v="9"/>
    <x v="27"/>
    <x v="3"/>
  </r>
  <r>
    <n v="12835000000"/>
    <n v="8300000000"/>
    <n v="550000000"/>
    <n v="0"/>
    <n v="1127000000"/>
    <x v="5"/>
    <x v="11"/>
    <x v="0"/>
  </r>
  <r>
    <n v="13120000000"/>
    <n v="8033000000"/>
    <n v="563000000"/>
    <n v="0"/>
    <n v="1208000000"/>
    <x v="5"/>
    <x v="11"/>
    <x v="1"/>
  </r>
  <r>
    <n v="12436000000"/>
    <n v="7881000000"/>
    <n v="542000000"/>
    <n v="0"/>
    <n v="1292000000"/>
    <x v="5"/>
    <x v="11"/>
    <x v="2"/>
  </r>
  <r>
    <n v="11683000000"/>
    <n v="6201000000"/>
    <n v="551000000"/>
    <n v="0"/>
    <n v="1395000000"/>
    <x v="5"/>
    <x v="11"/>
    <x v="3"/>
  </r>
  <r>
    <n v="37773000000"/>
    <n v="20964000000"/>
    <n v="11349000000"/>
    <n v="0"/>
    <n v="1658000000"/>
    <x v="0"/>
    <x v="0"/>
    <x v="1"/>
  </r>
  <r>
    <n v="40362000000"/>
    <n v="22967000000"/>
    <n v="12702000000"/>
    <n v="0"/>
    <n v="1771000000"/>
    <x v="0"/>
    <x v="0"/>
    <x v="2"/>
  </r>
  <r>
    <n v="40704000000"/>
    <n v="17096000000"/>
    <n v="13936000000"/>
    <n v="0"/>
    <n v="1835000000"/>
    <x v="0"/>
    <x v="0"/>
    <x v="3"/>
  </r>
  <r>
    <n v="39639000000"/>
    <n v="15940000000"/>
    <n v="14845000000"/>
    <n v="0"/>
    <n v="1902000000"/>
    <x v="0"/>
    <x v="0"/>
    <x v="4"/>
  </r>
  <r>
    <n v="28998000000"/>
    <n v="17642000000"/>
    <n v="6564000000"/>
    <n v="2037000000"/>
    <n v="0"/>
    <x v="8"/>
    <x v="63"/>
    <x v="1"/>
  </r>
  <r>
    <n v="28406000000"/>
    <n v="17023000000"/>
    <n v="5536000000"/>
    <n v="1958000000"/>
    <n v="0"/>
    <x v="8"/>
    <x v="63"/>
    <x v="2"/>
  </r>
  <r>
    <n v="25130000000"/>
    <n v="15112000000"/>
    <n v="5074000000"/>
    <n v="1898000000"/>
    <n v="0"/>
    <x v="8"/>
    <x v="63"/>
    <x v="3"/>
  </r>
  <r>
    <n v="24594000000"/>
    <n v="14469000000"/>
    <n v="5005000000"/>
    <n v="1641000000"/>
    <n v="0"/>
    <x v="8"/>
    <x v="63"/>
    <x v="4"/>
  </r>
  <r>
    <n v="37795400000"/>
    <n v="25667300000"/>
    <n v="4426100000"/>
    <n v="1477300000"/>
    <n v="0"/>
    <x v="0"/>
    <x v="41"/>
    <x v="1"/>
  </r>
  <r>
    <n v="36066900000"/>
    <n v="24775800000"/>
    <n v="4377700000"/>
    <n v="1452000000"/>
    <n v="0"/>
    <x v="0"/>
    <x v="41"/>
    <x v="2"/>
  </r>
  <r>
    <n v="28862800000"/>
    <n v="20143200000"/>
    <n v="3834400000"/>
    <n v="1425100000"/>
    <n v="0"/>
    <x v="0"/>
    <x v="41"/>
    <x v="3"/>
  </r>
  <r>
    <n v="26644000000"/>
    <n v="18248900000"/>
    <n v="4018300000"/>
    <n v="1389100000"/>
    <n v="0"/>
    <x v="0"/>
    <x v="41"/>
    <x v="4"/>
  </r>
  <r>
    <n v="8984000000"/>
    <n v="845000000"/>
    <n v="3052000000"/>
    <n v="0"/>
    <n v="848000000"/>
    <x v="6"/>
    <x v="34"/>
    <x v="0"/>
  </r>
  <r>
    <n v="9370000000"/>
    <n v="698000000"/>
    <n v="3194000000"/>
    <n v="0"/>
    <n v="1086000000"/>
    <x v="6"/>
    <x v="34"/>
    <x v="1"/>
  </r>
  <r>
    <n v="9611000000"/>
    <n v="614000000"/>
    <n v="3340000000"/>
    <n v="0"/>
    <n v="1443000000"/>
    <x v="6"/>
    <x v="34"/>
    <x v="2"/>
  </r>
  <r>
    <n v="10002000000"/>
    <n v="623000000"/>
    <n v="3615000000"/>
    <n v="0"/>
    <n v="1512000000"/>
    <x v="6"/>
    <x v="34"/>
    <x v="3"/>
  </r>
  <r>
    <n v="16022128000"/>
    <n v="10936727000"/>
    <n v="3430125000"/>
    <n v="0"/>
    <n v="0"/>
    <x v="1"/>
    <x v="64"/>
    <x v="1"/>
  </r>
  <r>
    <n v="17504167000"/>
    <n v="12068425000"/>
    <n v="3699557000"/>
    <n v="0"/>
    <n v="0"/>
    <x v="1"/>
    <x v="64"/>
    <x v="2"/>
  </r>
  <r>
    <n v="18909588000"/>
    <n v="13107081000"/>
    <n v="4033414000"/>
    <n v="0"/>
    <n v="0"/>
    <x v="1"/>
    <x v="64"/>
    <x v="3"/>
  </r>
  <r>
    <n v="20368562000"/>
    <n v="14062471000"/>
    <n v="4365797000"/>
    <n v="0"/>
    <n v="0"/>
    <x v="1"/>
    <x v="64"/>
    <x v="4"/>
  </r>
  <r>
    <n v="7383000000"/>
    <n v="4365000000"/>
    <n v="1742000000"/>
    <n v="0"/>
    <n v="75000000"/>
    <x v="3"/>
    <x v="65"/>
    <x v="0"/>
  </r>
  <r>
    <n v="7146000000"/>
    <n v="4326000000"/>
    <n v="1740000000"/>
    <n v="0"/>
    <n v="79000000"/>
    <x v="3"/>
    <x v="65"/>
    <x v="1"/>
  </r>
  <r>
    <n v="7435000000"/>
    <n v="4637000000"/>
    <n v="1721000000"/>
    <n v="0"/>
    <n v="94000000"/>
    <x v="3"/>
    <x v="65"/>
    <x v="2"/>
  </r>
  <r>
    <n v="7493000000"/>
    <n v="4657000000"/>
    <n v="1356000000"/>
    <n v="0"/>
    <n v="81000000"/>
    <x v="3"/>
    <x v="65"/>
    <x v="3"/>
  </r>
  <r>
    <n v="6259300000"/>
    <n v="4853500000"/>
    <n v="649900000"/>
    <n v="0"/>
    <n v="0"/>
    <x v="1"/>
    <x v="66"/>
    <x v="1"/>
  </r>
  <r>
    <n v="8024900000"/>
    <n v="6268600000"/>
    <n v="826900000"/>
    <n v="0"/>
    <n v="0"/>
    <x v="1"/>
    <x v="66"/>
    <x v="2"/>
  </r>
  <r>
    <n v="10824000000"/>
    <n v="8535700000"/>
    <n v="1003000000"/>
    <n v="0"/>
    <n v="0"/>
    <x v="1"/>
    <x v="66"/>
    <x v="3"/>
  </r>
  <r>
    <n v="12157400000"/>
    <n v="9502600000"/>
    <n v="1100300000"/>
    <n v="0"/>
    <n v="0"/>
    <x v="1"/>
    <x v="66"/>
    <x v="4"/>
  </r>
  <r>
    <n v="18260400000"/>
    <n v="8846100000"/>
    <n v="5181200000"/>
    <n v="1137900000"/>
    <n v="0"/>
    <x v="0"/>
    <x v="53"/>
    <x v="0"/>
  </r>
  <r>
    <n v="18283100000"/>
    <n v="8941100000"/>
    <n v="5117100000"/>
    <n v="1104400000"/>
    <n v="0"/>
    <x v="0"/>
    <x v="53"/>
    <x v="1"/>
  </r>
  <r>
    <n v="19154000000"/>
    <n v="9261400000"/>
    <n v="5389000000"/>
    <n v="1157000000"/>
    <n v="0"/>
    <x v="0"/>
    <x v="53"/>
    <x v="2"/>
  </r>
  <r>
    <n v="20563100000"/>
    <n v="9800600000"/>
    <n v="6054300000"/>
    <n v="1239100000"/>
    <n v="0"/>
    <x v="0"/>
    <x v="53"/>
    <x v="3"/>
  </r>
  <r>
    <n v="45041000000"/>
    <n v="25034000000"/>
    <n v="8365000000"/>
    <n v="0"/>
    <n v="2192000000"/>
    <x v="1"/>
    <x v="67"/>
    <x v="1"/>
  </r>
  <r>
    <n v="48813000000"/>
    <n v="26420000000"/>
    <n v="8565000000"/>
    <n v="0"/>
    <n v="2288000000"/>
    <x v="1"/>
    <x v="67"/>
    <x v="2"/>
  </r>
  <r>
    <n v="52465000000"/>
    <n v="28364000000"/>
    <n v="8523000000"/>
    <n v="0"/>
    <n v="2354000000"/>
    <x v="1"/>
    <x v="67"/>
    <x v="3"/>
  </r>
  <r>
    <n v="55632000000"/>
    <n v="29993000000"/>
    <n v="8754000000"/>
    <n v="0"/>
    <n v="2527000000"/>
    <x v="1"/>
    <x v="67"/>
    <x v="4"/>
  </r>
  <r>
    <n v="5535000000"/>
    <n v="1689000000"/>
    <n v="1598000000"/>
    <n v="0"/>
    <n v="276000000"/>
    <x v="1"/>
    <x v="50"/>
    <x v="1"/>
  </r>
  <r>
    <n v="6265000000"/>
    <n v="2124000000"/>
    <n v="1692000000"/>
    <n v="0"/>
    <n v="329000000"/>
    <x v="1"/>
    <x v="50"/>
    <x v="2"/>
  </r>
  <r>
    <n v="6394000000"/>
    <n v="2343000000"/>
    <n v="1669000000"/>
    <n v="0"/>
    <n v="330000000"/>
    <x v="1"/>
    <x v="50"/>
    <x v="3"/>
  </r>
  <r>
    <n v="6497000000"/>
    <n v="2432000000"/>
    <n v="1690000000"/>
    <n v="0"/>
    <n v="322000000"/>
    <x v="1"/>
    <x v="50"/>
    <x v="4"/>
  </r>
  <r>
    <n v="5535000000"/>
    <n v="1689000000"/>
    <n v="1598000000"/>
    <n v="0"/>
    <n v="276000000"/>
    <x v="1"/>
    <x v="50"/>
    <x v="1"/>
  </r>
  <r>
    <n v="6265000000"/>
    <n v="2124000000"/>
    <n v="1692000000"/>
    <n v="0"/>
    <n v="329000000"/>
    <x v="1"/>
    <x v="50"/>
    <x v="2"/>
  </r>
  <r>
    <n v="6394000000"/>
    <n v="2343000000"/>
    <n v="1669000000"/>
    <n v="0"/>
    <n v="330000000"/>
    <x v="1"/>
    <x v="50"/>
    <x v="3"/>
  </r>
  <r>
    <n v="6497000000"/>
    <n v="2432000000"/>
    <n v="1690000000"/>
    <n v="0"/>
    <n v="322000000"/>
    <x v="1"/>
    <x v="50"/>
    <x v="4"/>
  </r>
  <r>
    <n v="15051000000"/>
    <n v="12274000000"/>
    <n v="916000000"/>
    <n v="0"/>
    <n v="97000000"/>
    <x v="1"/>
    <x v="39"/>
    <x v="1"/>
  </r>
  <r>
    <n v="15499000000"/>
    <n v="12471000000"/>
    <n v="1036000000"/>
    <n v="0"/>
    <n v="94000000"/>
    <x v="1"/>
    <x v="39"/>
    <x v="2"/>
  </r>
  <r>
    <n v="15165000000"/>
    <n v="12155000000"/>
    <n v="1017000000"/>
    <n v="0"/>
    <n v="93000000"/>
    <x v="1"/>
    <x v="39"/>
    <x v="3"/>
  </r>
  <r>
    <n v="16661000000"/>
    <n v="13107000000"/>
    <n v="1145000000"/>
    <n v="0"/>
    <n v="134000000"/>
    <x v="1"/>
    <x v="39"/>
    <x v="4"/>
  </r>
  <r>
    <n v="1279067000"/>
    <n v="461898000"/>
    <n v="68538000"/>
    <n v="0"/>
    <n v="382553000"/>
    <x v="7"/>
    <x v="23"/>
    <x v="0"/>
  </r>
  <r>
    <n v="1482259000"/>
    <n v="555660000"/>
    <n v="69323000"/>
    <n v="0"/>
    <n v="475464000"/>
    <x v="7"/>
    <x v="23"/>
    <x v="1"/>
  </r>
  <r>
    <n v="1616438000"/>
    <n v="603321000"/>
    <n v="89468000"/>
    <n v="0"/>
    <n v="538513000"/>
    <x v="7"/>
    <x v="23"/>
    <x v="2"/>
  </r>
  <r>
    <n v="1763336000"/>
    <n v="651282000"/>
    <n v="139616000"/>
    <n v="0"/>
    <n v="570527000"/>
    <x v="7"/>
    <x v="23"/>
    <x v="3"/>
  </r>
  <r>
    <n v="7394500000"/>
    <n v="4741800000"/>
    <n v="1732600000"/>
    <n v="0"/>
    <n v="0"/>
    <x v="1"/>
    <x v="64"/>
    <x v="1"/>
  </r>
  <r>
    <n v="7840300000"/>
    <n v="5050500000"/>
    <n v="1819500000"/>
    <n v="0"/>
    <n v="0"/>
    <x v="1"/>
    <x v="64"/>
    <x v="2"/>
  </r>
  <r>
    <n v="8602200000"/>
    <n v="5568200000"/>
    <n v="1993800000"/>
    <n v="0"/>
    <n v="0"/>
    <x v="1"/>
    <x v="64"/>
    <x v="3"/>
  </r>
  <r>
    <n v="15498400000"/>
    <n v="10841700000"/>
    <n v="3607000000"/>
    <n v="0"/>
    <n v="0"/>
    <x v="1"/>
    <x v="64"/>
    <x v="4"/>
  </r>
  <r>
    <n v="1663000000"/>
    <n v="0"/>
    <n v="1123200000"/>
    <n v="0"/>
    <n v="78300000"/>
    <x v="0"/>
    <x v="68"/>
    <x v="0"/>
  </r>
  <r>
    <n v="1558400000"/>
    <n v="0"/>
    <n v="1058000000"/>
    <n v="0"/>
    <n v="60400000"/>
    <x v="0"/>
    <x v="68"/>
    <x v="1"/>
  </r>
  <r>
    <n v="1584500000"/>
    <n v="0"/>
    <n v="1105700000"/>
    <n v="0"/>
    <n v="52500000"/>
    <x v="0"/>
    <x v="68"/>
    <x v="2"/>
  </r>
  <r>
    <n v="1637100000"/>
    <n v="0"/>
    <n v="1209100000"/>
    <n v="0"/>
    <n v="58700000"/>
    <x v="0"/>
    <x v="68"/>
    <x v="3"/>
  </r>
  <r>
    <n v="7155096000"/>
    <n v="4376505000"/>
    <n v="1616921000"/>
    <n v="0"/>
    <n v="0"/>
    <x v="0"/>
    <x v="52"/>
    <x v="1"/>
  </r>
  <r>
    <n v="7752728000"/>
    <n v="4778479000"/>
    <n v="1758765000"/>
    <n v="0"/>
    <n v="0"/>
    <x v="0"/>
    <x v="52"/>
    <x v="2"/>
  </r>
  <r>
    <n v="6956311000"/>
    <n v="4388167000"/>
    <n v="1647382000"/>
    <n v="0"/>
    <n v="0"/>
    <x v="0"/>
    <x v="52"/>
    <x v="3"/>
  </r>
  <r>
    <n v="6794342000"/>
    <n v="4322373000"/>
    <n v="1757523000"/>
    <n v="0"/>
    <n v="0"/>
    <x v="0"/>
    <x v="52"/>
    <x v="4"/>
  </r>
  <r>
    <n v="5997000000"/>
    <n v="2499000000"/>
    <n v="2337000000"/>
    <n v="0"/>
    <n v="115000000"/>
    <x v="4"/>
    <x v="69"/>
    <x v="1"/>
  </r>
  <r>
    <n v="6121000000"/>
    <n v="2491000000"/>
    <n v="2335000000"/>
    <n v="0"/>
    <n v="115000000"/>
    <x v="4"/>
    <x v="69"/>
    <x v="2"/>
  </r>
  <r>
    <n v="6282000000"/>
    <n v="2559000000"/>
    <n v="2320000000"/>
    <n v="0"/>
    <n v="105000000"/>
    <x v="4"/>
    <x v="69"/>
    <x v="3"/>
  </r>
  <r>
    <n v="6440000000"/>
    <n v="2582000000"/>
    <n v="2326000000"/>
    <n v="0"/>
    <n v="99000000"/>
    <x v="4"/>
    <x v="69"/>
    <x v="4"/>
  </r>
  <r>
    <n v="5921000000"/>
    <n v="4616600000"/>
    <n v="625200000"/>
    <n v="0"/>
    <n v="278300000"/>
    <x v="1"/>
    <x v="51"/>
    <x v="1"/>
  </r>
  <r>
    <n v="6285600000"/>
    <n v="4990500000"/>
    <n v="665400000"/>
    <n v="0"/>
    <n v="304400000"/>
    <x v="1"/>
    <x v="51"/>
    <x v="2"/>
  </r>
  <r>
    <n v="6764000000"/>
    <n v="5341500000"/>
    <n v="673500000"/>
    <n v="0"/>
    <n v="319300000"/>
    <x v="1"/>
    <x v="51"/>
    <x v="3"/>
  </r>
  <r>
    <n v="6933500000"/>
    <n v="5392400000"/>
    <n v="622900000"/>
    <n v="0"/>
    <n v="290200000"/>
    <x v="1"/>
    <x v="51"/>
    <x v="4"/>
  </r>
  <r>
    <n v="17912000000"/>
    <n v="11235000000"/>
    <n v="965000000"/>
    <n v="0"/>
    <n v="2145000000"/>
    <x v="5"/>
    <x v="11"/>
    <x v="0"/>
  </r>
  <r>
    <n v="22756000000"/>
    <n v="13545000000"/>
    <n v="1274000000"/>
    <n v="0"/>
    <n v="2668000000"/>
    <x v="5"/>
    <x v="11"/>
    <x v="1"/>
  </r>
  <r>
    <n v="23925000000"/>
    <n v="14323000000"/>
    <n v="1213000000"/>
    <n v="0"/>
    <n v="3066000000"/>
    <x v="5"/>
    <x v="11"/>
    <x v="2"/>
  </r>
  <r>
    <n v="23459000000"/>
    <n v="13728000000"/>
    <n v="1135000000"/>
    <n v="0"/>
    <n v="3144000000"/>
    <x v="5"/>
    <x v="11"/>
    <x v="3"/>
  </r>
  <r>
    <n v="8186280000"/>
    <n v="5583549000"/>
    <n v="889879000"/>
    <n v="0"/>
    <n v="341969000"/>
    <x v="3"/>
    <x v="65"/>
    <x v="0"/>
  </r>
  <r>
    <n v="11764050000"/>
    <n v="8198377000"/>
    <n v="1516508000"/>
    <n v="0"/>
    <n v="528737000"/>
    <x v="3"/>
    <x v="65"/>
    <x v="1"/>
  </r>
  <r>
    <n v="12795106000"/>
    <n v="9119305000"/>
    <n v="1278506000"/>
    <n v="0"/>
    <n v="590935000"/>
    <x v="3"/>
    <x v="65"/>
    <x v="2"/>
  </r>
  <r>
    <n v="13781837000"/>
    <n v="9824834000"/>
    <n v="1947135000"/>
    <n v="0"/>
    <n v="638024000"/>
    <x v="3"/>
    <x v="65"/>
    <x v="3"/>
  </r>
  <r>
    <n v="10397000000"/>
    <n v="2268000000"/>
    <n v="2743000000"/>
    <n v="0"/>
    <n v="2780000000"/>
    <x v="9"/>
    <x v="27"/>
    <x v="1"/>
  </r>
  <r>
    <n v="20638000000"/>
    <n v="2332000000"/>
    <n v="8290000000"/>
    <n v="0"/>
    <n v="3319000000"/>
    <x v="9"/>
    <x v="27"/>
    <x v="2"/>
  </r>
  <r>
    <n v="13145000000"/>
    <n v="2104000000"/>
    <n v="7741000000"/>
    <n v="0"/>
    <n v="3129000000"/>
    <x v="9"/>
    <x v="27"/>
    <x v="3"/>
  </r>
  <r>
    <n v="12197000000"/>
    <n v="1582000000"/>
    <n v="6476000000"/>
    <n v="0"/>
    <n v="1792000000"/>
    <x v="9"/>
    <x v="27"/>
    <x v="4"/>
  </r>
  <r>
    <n v="3797000000"/>
    <n v="1388000000"/>
    <n v="1078000000"/>
    <n v="1153000000"/>
    <n v="30000000"/>
    <x v="2"/>
    <x v="31"/>
    <x v="1"/>
  </r>
  <r>
    <n v="3575000000"/>
    <n v="1347000000"/>
    <n v="1055000000"/>
    <n v="1125000000"/>
    <n v="16000000"/>
    <x v="2"/>
    <x v="31"/>
    <x v="2"/>
  </r>
  <r>
    <n v="4515000000"/>
    <n v="1429000000"/>
    <n v="1030000000"/>
    <n v="1094000000"/>
    <n v="14000000"/>
    <x v="2"/>
    <x v="31"/>
    <x v="3"/>
  </r>
  <r>
    <n v="4396000000"/>
    <n v="1354000000"/>
    <n v="1028000000"/>
    <n v="1109000000"/>
    <n v="7000000"/>
    <x v="2"/>
    <x v="31"/>
    <x v="4"/>
  </r>
  <r>
    <n v="8257000000"/>
    <n v="1492000000"/>
    <n v="3260000000"/>
    <n v="915000000"/>
    <n v="136000000"/>
    <x v="2"/>
    <x v="16"/>
    <x v="1"/>
  </r>
  <r>
    <n v="8790000000"/>
    <n v="1663000000"/>
    <n v="3593000000"/>
    <n v="983000000"/>
    <n v="75000000"/>
    <x v="2"/>
    <x v="16"/>
    <x v="2"/>
  </r>
  <r>
    <n v="8592000000"/>
    <n v="1771000000"/>
    <n v="3660000000"/>
    <n v="923000000"/>
    <n v="41000000"/>
    <x v="2"/>
    <x v="16"/>
    <x v="3"/>
  </r>
  <r>
    <n v="8979000000"/>
    <n v="2007000000"/>
    <n v="3499000000"/>
    <n v="1114000000"/>
    <n v="34000000"/>
    <x v="2"/>
    <x v="16"/>
    <x v="4"/>
  </r>
  <r>
    <n v="11838700000"/>
    <n v="6385400000"/>
    <n v="4018300000"/>
    <n v="0"/>
    <n v="0"/>
    <x v="8"/>
    <x v="17"/>
    <x v="0"/>
  </r>
  <r>
    <n v="13253400000"/>
    <n v="7161200000"/>
    <n v="4360300000"/>
    <n v="0"/>
    <n v="0"/>
    <x v="8"/>
    <x v="17"/>
    <x v="1"/>
  </r>
  <r>
    <n v="14280500000"/>
    <n v="7679100000"/>
    <n v="4577600000"/>
    <n v="0"/>
    <n v="0"/>
    <x v="8"/>
    <x v="17"/>
    <x v="2"/>
  </r>
  <r>
    <n v="13545100000"/>
    <n v="7223500000"/>
    <n v="4345500000"/>
    <n v="0"/>
    <n v="0"/>
    <x v="8"/>
    <x v="17"/>
    <x v="3"/>
  </r>
  <r>
    <n v="12354000000"/>
    <n v="7191000000"/>
    <n v="1895000000"/>
    <n v="0"/>
    <n v="1024000000"/>
    <x v="5"/>
    <x v="11"/>
    <x v="1"/>
  </r>
  <r>
    <n v="12919000000"/>
    <n v="7807000000"/>
    <n v="1877000000"/>
    <n v="0"/>
    <n v="1071000000"/>
    <x v="5"/>
    <x v="11"/>
    <x v="2"/>
  </r>
  <r>
    <n v="12554000000"/>
    <n v="7060000000"/>
    <n v="1937000000"/>
    <n v="0"/>
    <n v="1130000000"/>
    <x v="5"/>
    <x v="11"/>
    <x v="3"/>
  </r>
  <r>
    <n v="12075000000"/>
    <n v="6357000000"/>
    <n v="2031000000"/>
    <n v="0"/>
    <n v="1216000000"/>
    <x v="5"/>
    <x v="11"/>
    <x v="4"/>
  </r>
  <r>
    <n v="2073000000"/>
    <n v="759500000"/>
    <n v="673500000"/>
    <n v="0"/>
    <n v="160000000"/>
    <x v="0"/>
    <x v="68"/>
    <x v="0"/>
  </r>
  <r>
    <n v="2303900000"/>
    <n v="787300000"/>
    <n v="715800000"/>
    <n v="0"/>
    <n v="189600000"/>
    <x v="0"/>
    <x v="68"/>
    <x v="1"/>
  </r>
  <r>
    <n v="2436400000"/>
    <n v="844700000"/>
    <n v="751700000"/>
    <n v="0"/>
    <n v="201800000"/>
    <x v="0"/>
    <x v="68"/>
    <x v="2"/>
  </r>
  <r>
    <n v="2663600000"/>
    <n v="887400000"/>
    <n v="884300000"/>
    <n v="0"/>
    <n v="198000000"/>
    <x v="0"/>
    <x v="68"/>
    <x v="3"/>
  </r>
  <r>
    <n v="11862000000"/>
    <n v="7747000000"/>
    <n v="296000000"/>
    <n v="0"/>
    <n v="1562000000"/>
    <x v="5"/>
    <x v="11"/>
    <x v="0"/>
  </r>
  <r>
    <n v="12581000000"/>
    <n v="8364000000"/>
    <n v="309000000"/>
    <n v="0"/>
    <n v="1622000000"/>
    <x v="5"/>
    <x v="11"/>
    <x v="1"/>
  </r>
  <r>
    <n v="13413000000"/>
    <n v="8742000000"/>
    <n v="322000000"/>
    <n v="0"/>
    <n v="1720000000"/>
    <x v="5"/>
    <x v="11"/>
    <x v="2"/>
  </r>
  <r>
    <n v="11524000000"/>
    <n v="7256000000"/>
    <n v="336000000"/>
    <n v="0"/>
    <n v="1919000000"/>
    <x v="5"/>
    <x v="11"/>
    <x v="3"/>
  </r>
  <r>
    <n v="10181700000"/>
    <n v="2025900000"/>
    <n v="6597000000"/>
    <n v="0"/>
    <n v="0"/>
    <x v="4"/>
    <x v="56"/>
    <x v="1"/>
  </r>
  <r>
    <n v="10968800000"/>
    <n v="2158200000"/>
    <n v="6985900000"/>
    <n v="0"/>
    <n v="0"/>
    <x v="4"/>
    <x v="56"/>
    <x v="2"/>
  </r>
  <r>
    <n v="10780400000"/>
    <n v="2100600000"/>
    <n v="7073500000"/>
    <n v="0"/>
    <n v="0"/>
    <x v="4"/>
    <x v="56"/>
    <x v="3"/>
  </r>
  <r>
    <n v="11262300000"/>
    <n v="2181100000"/>
    <n v="7337800000"/>
    <n v="0"/>
    <n v="0"/>
    <x v="4"/>
    <x v="56"/>
    <x v="4"/>
  </r>
  <r>
    <n v="8102000000"/>
    <n v="6340000000"/>
    <n v="644000000"/>
    <n v="198000000"/>
    <n v="0"/>
    <x v="8"/>
    <x v="63"/>
    <x v="0"/>
  </r>
  <r>
    <n v="9350000000"/>
    <n v="6574000000"/>
    <n v="645000000"/>
    <n v="193000000"/>
    <n v="0"/>
    <x v="8"/>
    <x v="63"/>
    <x v="1"/>
  </r>
  <r>
    <n v="9527000000"/>
    <n v="7306000000"/>
    <n v="755000000"/>
    <n v="227000000"/>
    <n v="0"/>
    <x v="8"/>
    <x v="63"/>
    <x v="2"/>
  </r>
  <r>
    <n v="9648000000"/>
    <n v="7068000000"/>
    <n v="762000000"/>
    <n v="251000000"/>
    <n v="0"/>
    <x v="8"/>
    <x v="63"/>
    <x v="3"/>
  </r>
  <r>
    <n v="24669000000"/>
    <n v="14717000000"/>
    <n v="6010000000"/>
    <n v="0"/>
    <n v="0"/>
    <x v="0"/>
    <x v="53"/>
    <x v="1"/>
  </r>
  <r>
    <n v="17733000000"/>
    <n v="9971000000"/>
    <n v="4375000000"/>
    <n v="0"/>
    <n v="0"/>
    <x v="0"/>
    <x v="53"/>
    <x v="2"/>
  </r>
  <r>
    <n v="16249000000"/>
    <n v="9241000000"/>
    <n v="4065000000"/>
    <n v="0"/>
    <n v="0"/>
    <x v="0"/>
    <x v="53"/>
    <x v="3"/>
  </r>
  <r>
    <n v="14522000000"/>
    <n v="8260000000"/>
    <n v="3758000000"/>
    <n v="0"/>
    <n v="0"/>
    <x v="0"/>
    <x v="53"/>
    <x v="4"/>
  </r>
  <r>
    <n v="11682636000"/>
    <n v="1699428000"/>
    <n v="3862434000"/>
    <n v="0"/>
    <n v="3169703000"/>
    <x v="9"/>
    <x v="27"/>
    <x v="0"/>
  </r>
  <r>
    <n v="14487118000"/>
    <n v="2066893000"/>
    <n v="4621096000"/>
    <n v="0"/>
    <n v="3600976000"/>
    <x v="9"/>
    <x v="27"/>
    <x v="1"/>
  </r>
  <r>
    <n v="18035340000"/>
    <n v="2534389000"/>
    <n v="5285634000"/>
    <n v="0"/>
    <n v="3997041000"/>
    <x v="9"/>
    <x v="27"/>
    <x v="2"/>
  </r>
  <r>
    <n v="8757428000"/>
    <n v="2177757000"/>
    <n v="3174320000"/>
    <n v="0"/>
    <n v="3313644000"/>
    <x v="9"/>
    <x v="27"/>
    <x v="3"/>
  </r>
  <r>
    <n v="1887376000"/>
    <n v="944617000"/>
    <n v="531180000"/>
    <n v="0"/>
    <n v="0"/>
    <x v="7"/>
    <x v="14"/>
    <x v="0"/>
  </r>
  <r>
    <n v="2152766000"/>
    <n v="1064403000"/>
    <n v="621413000"/>
    <n v="0"/>
    <n v="0"/>
    <x v="7"/>
    <x v="14"/>
    <x v="1"/>
  </r>
  <r>
    <n v="2443776000"/>
    <n v="1197885000"/>
    <n v="734119000"/>
    <n v="0"/>
    <n v="0"/>
    <x v="7"/>
    <x v="14"/>
    <x v="2"/>
  </r>
  <r>
    <n v="2725867000"/>
    <n v="1291506000"/>
    <n v="825296000"/>
    <n v="0"/>
    <n v="0"/>
    <x v="7"/>
    <x v="14"/>
    <x v="3"/>
  </r>
  <r>
    <n v="1747502000"/>
    <n v="625507000"/>
    <n v="47233000"/>
    <n v="0"/>
    <n v="560669000"/>
    <x v="7"/>
    <x v="14"/>
    <x v="0"/>
  </r>
  <r>
    <n v="2387702000"/>
    <n v="834228000"/>
    <n v="62179000"/>
    <n v="0"/>
    <n v="978973000"/>
    <x v="7"/>
    <x v="14"/>
    <x v="1"/>
  </r>
  <r>
    <n v="2614748000"/>
    <n v="883564000"/>
    <n v="50948000"/>
    <n v="0"/>
    <n v="758861000"/>
    <x v="7"/>
    <x v="14"/>
    <x v="2"/>
  </r>
  <r>
    <n v="2744965000"/>
    <n v="905168000"/>
    <n v="65082000"/>
    <n v="0"/>
    <n v="765895000"/>
    <x v="7"/>
    <x v="14"/>
    <x v="3"/>
  </r>
  <r>
    <n v="1859177000"/>
    <n v="354561000"/>
    <n v="200849000"/>
    <n v="0"/>
    <n v="653132000"/>
    <x v="9"/>
    <x v="27"/>
    <x v="1"/>
  </r>
  <r>
    <n v="2388768000"/>
    <n v="443974000"/>
    <n v="238134000"/>
    <n v="0"/>
    <n v="679298000"/>
    <x v="9"/>
    <x v="27"/>
    <x v="2"/>
  </r>
  <r>
    <n v="1954000000"/>
    <n v="523043000"/>
    <n v="249925000"/>
    <n v="0"/>
    <n v="819216000"/>
    <x v="9"/>
    <x v="27"/>
    <x v="3"/>
  </r>
  <r>
    <n v="1857339000"/>
    <n v="613909000"/>
    <n v="272747000"/>
    <n v="0"/>
    <n v="927920000"/>
    <x v="9"/>
    <x v="27"/>
    <x v="4"/>
  </r>
  <r>
    <n v="6273787000"/>
    <n v="3667434000"/>
    <n v="747356000"/>
    <n v="0"/>
    <n v="740791000"/>
    <x v="5"/>
    <x v="10"/>
    <x v="0"/>
  </r>
  <r>
    <n v="7301204000"/>
    <n v="3997940000"/>
    <n v="914149000"/>
    <n v="0"/>
    <n v="859680000"/>
    <x v="5"/>
    <x v="10"/>
    <x v="1"/>
  </r>
  <r>
    <n v="7741856000"/>
    <n v="4449139000"/>
    <n v="1034507000"/>
    <n v="0"/>
    <n v="625361000"/>
    <x v="5"/>
    <x v="10"/>
    <x v="2"/>
  </r>
  <r>
    <n v="7954827000"/>
    <n v="4416194000"/>
    <n v="1086274000"/>
    <n v="0"/>
    <n v="688195000"/>
    <x v="5"/>
    <x v="10"/>
    <x v="3"/>
  </r>
  <r>
    <n v="535153000"/>
    <n v="172167000"/>
    <n v="24573000"/>
    <n v="0"/>
    <n v="169173000"/>
    <x v="7"/>
    <x v="70"/>
    <x v="0"/>
  </r>
  <r>
    <n v="610590000"/>
    <n v="197336000"/>
    <n v="26684000"/>
    <n v="0"/>
    <n v="192420000"/>
    <x v="7"/>
    <x v="70"/>
    <x v="1"/>
  </r>
  <r>
    <n v="970938000"/>
    <n v="312546000"/>
    <n v="40878000"/>
    <n v="0"/>
    <n v="360592000"/>
    <x v="7"/>
    <x v="70"/>
    <x v="2"/>
  </r>
  <r>
    <n v="1194407000"/>
    <n v="363508000"/>
    <n v="40090000"/>
    <n v="0"/>
    <n v="453423000"/>
    <x v="7"/>
    <x v="70"/>
    <x v="3"/>
  </r>
  <r>
    <n v="1365000000"/>
    <n v="0"/>
    <n v="921000000"/>
    <n v="0"/>
    <n v="471000000"/>
    <x v="6"/>
    <x v="71"/>
    <x v="0"/>
  </r>
  <r>
    <n v="1466000000"/>
    <n v="0"/>
    <n v="888000000"/>
    <n v="0"/>
    <n v="256000000"/>
    <x v="6"/>
    <x v="71"/>
    <x v="1"/>
  </r>
  <r>
    <n v="1665000000"/>
    <n v="0"/>
    <n v="958000000"/>
    <n v="0"/>
    <n v="136000000"/>
    <x v="6"/>
    <x v="71"/>
    <x v="2"/>
  </r>
  <r>
    <n v="1403000000"/>
    <n v="0"/>
    <n v="1048000000"/>
    <n v="0"/>
    <n v="61000000"/>
    <x v="6"/>
    <x v="71"/>
    <x v="3"/>
  </r>
  <r>
    <n v="16311000000"/>
    <n v="11448000000"/>
    <n v="2894000000"/>
    <n v="439000000"/>
    <n v="0"/>
    <x v="0"/>
    <x v="53"/>
    <x v="0"/>
  </r>
  <r>
    <n v="22046000000"/>
    <n v="15369000000"/>
    <n v="3886000000"/>
    <n v="644000000"/>
    <n v="0"/>
    <x v="0"/>
    <x v="53"/>
    <x v="1"/>
  </r>
  <r>
    <n v="22552000000"/>
    <n v="15646000000"/>
    <n v="3810000000"/>
    <n v="647000000"/>
    <n v="0"/>
    <x v="0"/>
    <x v="53"/>
    <x v="2"/>
  </r>
  <r>
    <n v="20855000000"/>
    <n v="14292000000"/>
    <n v="3596000000"/>
    <n v="625000000"/>
    <n v="0"/>
    <x v="0"/>
    <x v="53"/>
    <x v="3"/>
  </r>
  <r>
    <n v="10302079000"/>
    <n v="6583627000"/>
    <n v="917162000"/>
    <n v="0"/>
    <n v="1144585000"/>
    <x v="5"/>
    <x v="11"/>
    <x v="0"/>
  </r>
  <r>
    <n v="11390947000"/>
    <n v="7588885000"/>
    <n v="888051000"/>
    <n v="0"/>
    <n v="1261044000"/>
    <x v="5"/>
    <x v="11"/>
    <x v="1"/>
  </r>
  <r>
    <n v="12494921000"/>
    <n v="8126187000"/>
    <n v="863455000"/>
    <n v="0"/>
    <n v="1318638000"/>
    <x v="5"/>
    <x v="11"/>
    <x v="2"/>
  </r>
  <r>
    <n v="11513251000"/>
    <n v="7449273000"/>
    <n v="1074998000"/>
    <n v="0"/>
    <n v="1337276000"/>
    <x v="5"/>
    <x v="11"/>
    <x v="3"/>
  </r>
  <r>
    <n v="1899600000"/>
    <n v="491000000"/>
    <n v="697400000"/>
    <n v="291300000"/>
    <n v="0"/>
    <x v="3"/>
    <x v="5"/>
    <x v="0"/>
  </r>
  <r>
    <n v="2045500000"/>
    <n v="516600000"/>
    <n v="749700000"/>
    <n v="323000000"/>
    <n v="0"/>
    <x v="3"/>
    <x v="5"/>
    <x v="1"/>
  </r>
  <r>
    <n v="2322900000"/>
    <n v="625600000"/>
    <n v="928700000"/>
    <n v="346500000"/>
    <n v="0"/>
    <x v="3"/>
    <x v="5"/>
    <x v="2"/>
  </r>
  <r>
    <n v="2493700000"/>
    <n v="617200000"/>
    <n v="850700000"/>
    <n v="383100000"/>
    <n v="0"/>
    <x v="3"/>
    <x v="5"/>
    <x v="3"/>
  </r>
  <r>
    <n v="24888000000"/>
    <n v="17994000000"/>
    <n v="1095000000"/>
    <n v="0"/>
    <n v="2153000000"/>
    <x v="5"/>
    <x v="10"/>
    <x v="1"/>
  </r>
  <r>
    <n v="27429000000"/>
    <n v="21571000000"/>
    <n v="1154000000"/>
    <n v="0"/>
    <n v="2314000000"/>
    <x v="5"/>
    <x v="10"/>
    <x v="2"/>
  </r>
  <r>
    <n v="29447000000"/>
    <n v="21406000000"/>
    <n v="1200000000"/>
    <n v="0"/>
    <n v="2450000000"/>
    <x v="5"/>
    <x v="10"/>
    <x v="3"/>
  </r>
  <r>
    <n v="31360000000"/>
    <n v="22688000000"/>
    <n v="1576000000"/>
    <n v="0"/>
    <n v="3936000000"/>
    <x v="5"/>
    <x v="10"/>
    <x v="4"/>
  </r>
  <r>
    <n v="5992215000"/>
    <n v="4156845000"/>
    <n v="1264632000"/>
    <n v="0"/>
    <n v="39940000"/>
    <x v="0"/>
    <x v="49"/>
    <x v="0"/>
  </r>
  <r>
    <n v="6080257000"/>
    <n v="4197404000"/>
    <n v="1282709000"/>
    <n v="0"/>
    <n v="48071000"/>
    <x v="0"/>
    <x v="49"/>
    <x v="1"/>
  </r>
  <r>
    <n v="6564721000"/>
    <n v="4583294000"/>
    <n v="1337487000"/>
    <n v="0"/>
    <n v="49292000"/>
    <x v="0"/>
    <x v="49"/>
    <x v="2"/>
  </r>
  <r>
    <n v="6616632000"/>
    <n v="4428855000"/>
    <n v="1420281000"/>
    <n v="0"/>
    <n v="46012000"/>
    <x v="0"/>
    <x v="49"/>
    <x v="3"/>
  </r>
  <r>
    <n v="4771259000"/>
    <n v="1038034000"/>
    <n v="3151043000"/>
    <n v="0"/>
    <n v="71731000"/>
    <x v="1"/>
    <x v="24"/>
    <x v="1"/>
  </r>
  <r>
    <n v="5763485000"/>
    <n v="1179081000"/>
    <n v="3919856000"/>
    <n v="0"/>
    <n v="76773000"/>
    <x v="1"/>
    <x v="24"/>
    <x v="2"/>
  </r>
  <r>
    <n v="6672317000"/>
    <n v="1309559000"/>
    <n v="4785243000"/>
    <n v="0"/>
    <n v="156458000"/>
    <x v="1"/>
    <x v="24"/>
    <x v="3"/>
  </r>
  <r>
    <n v="8773564000"/>
    <n v="1596698000"/>
    <n v="6280728000"/>
    <n v="0"/>
    <n v="317141000"/>
    <x v="1"/>
    <x v="24"/>
    <x v="4"/>
  </r>
  <r>
    <n v="409396000"/>
    <n v="114028000"/>
    <n v="58323000"/>
    <n v="0"/>
    <n v="74453000"/>
    <x v="7"/>
    <x v="23"/>
    <x v="0"/>
  </r>
  <r>
    <n v="520613000"/>
    <n v="140012000"/>
    <n v="63268000"/>
    <n v="0"/>
    <n v="95232000"/>
    <x v="7"/>
    <x v="23"/>
    <x v="1"/>
  </r>
  <r>
    <n v="647155000"/>
    <n v="172416000"/>
    <n v="71369000"/>
    <n v="0"/>
    <n v="115076000"/>
    <x v="7"/>
    <x v="23"/>
    <x v="2"/>
  </r>
  <r>
    <n v="782270000"/>
    <n v="203965000"/>
    <n v="80791000"/>
    <n v="0"/>
    <n v="133457000"/>
    <x v="7"/>
    <x v="23"/>
    <x v="3"/>
  </r>
  <r>
    <n v="146917000000"/>
    <n v="123050000000"/>
    <n v="10850000000"/>
    <n v="0"/>
    <n v="0"/>
    <x v="1"/>
    <x v="72"/>
    <x v="1"/>
  </r>
  <r>
    <n v="144077000000"/>
    <n v="131903000000"/>
    <n v="11842000000"/>
    <n v="0"/>
    <n v="0"/>
    <x v="1"/>
    <x v="72"/>
    <x v="2"/>
  </r>
  <r>
    <n v="149558000000"/>
    <n v="131409000000"/>
    <n v="10502000000"/>
    <n v="0"/>
    <n v="0"/>
    <x v="1"/>
    <x v="72"/>
    <x v="3"/>
  </r>
  <r>
    <n v="151800000000"/>
    <n v="135488000000"/>
    <n v="12196000000"/>
    <n v="0"/>
    <n v="0"/>
    <x v="1"/>
    <x v="72"/>
    <x v="4"/>
  </r>
  <r>
    <n v="3326106000"/>
    <n v="1606661000"/>
    <n v="1007431000"/>
    <n v="0"/>
    <n v="0"/>
    <x v="0"/>
    <x v="18"/>
    <x v="1"/>
  </r>
  <r>
    <n v="3733507000"/>
    <n v="1836105000"/>
    <n v="1110776000"/>
    <n v="0"/>
    <n v="0"/>
    <x v="0"/>
    <x v="18"/>
    <x v="2"/>
  </r>
  <r>
    <n v="3869187000"/>
    <n v="1920253000"/>
    <n v="1121590000"/>
    <n v="0"/>
    <n v="0"/>
    <x v="0"/>
    <x v="18"/>
    <x v="3"/>
  </r>
  <r>
    <n v="3962036000"/>
    <n v="1997259000"/>
    <n v="1169470000"/>
    <n v="0"/>
    <n v="0"/>
    <x v="0"/>
    <x v="18"/>
    <x v="4"/>
  </r>
  <r>
    <n v="7872000000"/>
    <n v="1875000000"/>
    <n v="1778000000"/>
    <n v="1415000000"/>
    <n v="0"/>
    <x v="2"/>
    <x v="16"/>
    <x v="1"/>
  </r>
  <r>
    <n v="12466000000"/>
    <n v="2153000000"/>
    <n v="2653000000"/>
    <n v="2666000000"/>
    <n v="0"/>
    <x v="2"/>
    <x v="16"/>
    <x v="2"/>
  </r>
  <r>
    <n v="17928000000"/>
    <n v="2867000000"/>
    <n v="4020000000"/>
    <n v="4816000000"/>
    <n v="0"/>
    <x v="2"/>
    <x v="16"/>
    <x v="3"/>
  </r>
  <r>
    <n v="27638000000"/>
    <n v="3789000000"/>
    <n v="5503000000"/>
    <n v="5919000000"/>
    <n v="0"/>
    <x v="2"/>
    <x v="16"/>
    <x v="4"/>
  </r>
  <r>
    <n v="3134800000"/>
    <n v="2093200000"/>
    <n v="873100000"/>
    <n v="0"/>
    <n v="7400000"/>
    <x v="0"/>
    <x v="18"/>
    <x v="0"/>
  </r>
  <r>
    <n v="3703600000"/>
    <n v="2408500000"/>
    <n v="938700000"/>
    <n v="0"/>
    <n v="9400000"/>
    <x v="0"/>
    <x v="18"/>
    <x v="1"/>
  </r>
  <r>
    <n v="4013600000"/>
    <n v="2646700000"/>
    <n v="943300000"/>
    <n v="0"/>
    <n v="13100000"/>
    <x v="0"/>
    <x v="18"/>
    <x v="2"/>
  </r>
  <r>
    <n v="4579400000"/>
    <n v="2997500000"/>
    <n v="1047600000"/>
    <n v="0"/>
    <n v="21600000"/>
    <x v="0"/>
    <x v="18"/>
    <x v="3"/>
  </r>
  <r>
    <n v="18010000000"/>
    <n v="11561000000"/>
    <n v="431000000"/>
    <n v="285000000"/>
    <n v="0"/>
    <x v="8"/>
    <x v="73"/>
    <x v="0"/>
  </r>
  <r>
    <n v="20921000000"/>
    <n v="14637000000"/>
    <n v="657000000"/>
    <n v="210000000"/>
    <n v="0"/>
    <x v="8"/>
    <x v="73"/>
    <x v="1"/>
  </r>
  <r>
    <n v="21438000000"/>
    <n v="19504000000"/>
    <n v="592000000"/>
    <n v="126000000"/>
    <n v="0"/>
    <x v="8"/>
    <x v="73"/>
    <x v="2"/>
  </r>
  <r>
    <n v="15877000000"/>
    <n v="28524000000"/>
    <n v="569000000"/>
    <n v="127000000"/>
    <n v="0"/>
    <x v="8"/>
    <x v="73"/>
    <x v="3"/>
  </r>
  <r>
    <n v="44287000000"/>
    <n v="16448000000"/>
    <n v="20359000000"/>
    <n v="0"/>
    <n v="2386000000"/>
    <x v="0"/>
    <x v="49"/>
    <x v="1"/>
  </r>
  <r>
    <n v="45567000000"/>
    <n v="17052000000"/>
    <n v="22113000000"/>
    <n v="0"/>
    <n v="2587000000"/>
    <x v="0"/>
    <x v="49"/>
    <x v="2"/>
  </r>
  <r>
    <n v="47453000000"/>
    <n v="16984000000"/>
    <n v="25715000000"/>
    <n v="0"/>
    <n v="2611000000"/>
    <x v="0"/>
    <x v="49"/>
    <x v="3"/>
  </r>
  <r>
    <n v="50365000000"/>
    <n v="17327000000"/>
    <n v="27330000000"/>
    <n v="0"/>
    <n v="2631000000"/>
    <x v="0"/>
    <x v="49"/>
    <x v="4"/>
  </r>
  <r>
    <n v="15255000000"/>
    <n v="6717000000"/>
    <n v="5353000000"/>
    <n v="0"/>
    <n v="1051000000"/>
    <x v="5"/>
    <x v="11"/>
    <x v="0"/>
  </r>
  <r>
    <n v="14892000000"/>
    <n v="6459000000"/>
    <n v="4315000000"/>
    <n v="0"/>
    <n v="1741000000"/>
    <x v="5"/>
    <x v="11"/>
    <x v="1"/>
  </r>
  <r>
    <n v="15049000000"/>
    <n v="6996000000"/>
    <n v="5759000000"/>
    <n v="0"/>
    <n v="1232000000"/>
    <x v="5"/>
    <x v="11"/>
    <x v="2"/>
  </r>
  <r>
    <n v="15026000000"/>
    <n v="6173000000"/>
    <n v="4969000000"/>
    <n v="0"/>
    <n v="1550000000"/>
    <x v="5"/>
    <x v="11"/>
    <x v="3"/>
  </r>
  <r>
    <n v="1481314000"/>
    <n v="253047000"/>
    <n v="587835000"/>
    <n v="209614000"/>
    <n v="0"/>
    <x v="2"/>
    <x v="57"/>
    <x v="1"/>
  </r>
  <r>
    <n v="1732046000"/>
    <n v="309959000"/>
    <n v="664738000"/>
    <n v="263792000"/>
    <n v="0"/>
    <x v="2"/>
    <x v="57"/>
    <x v="2"/>
  </r>
  <r>
    <n v="1919823000"/>
    <n v="332261000"/>
    <n v="738080000"/>
    <n v="296583000"/>
    <n v="0"/>
    <x v="2"/>
    <x v="57"/>
    <x v="3"/>
  </r>
  <r>
    <n v="1995034000"/>
    <n v="337205000"/>
    <n v="767174000"/>
    <n v="334227000"/>
    <n v="0"/>
    <x v="2"/>
    <x v="57"/>
    <x v="4"/>
  </r>
  <r>
    <n v="5795800000"/>
    <n v="3956200000"/>
    <n v="763300000"/>
    <n v="0"/>
    <n v="0"/>
    <x v="2"/>
    <x v="16"/>
    <x v="0"/>
  </r>
  <r>
    <n v="6063400000"/>
    <n v="4092700000"/>
    <n v="907800000"/>
    <n v="0"/>
    <n v="0"/>
    <x v="2"/>
    <x v="16"/>
    <x v="1"/>
  </r>
  <r>
    <n v="6413800000"/>
    <n v="4328300000"/>
    <n v="814900000"/>
    <n v="0"/>
    <n v="0"/>
    <x v="2"/>
    <x v="16"/>
    <x v="2"/>
  </r>
  <r>
    <n v="6595200000"/>
    <n v="4393200000"/>
    <n v="1102800000"/>
    <n v="0"/>
    <n v="0"/>
    <x v="2"/>
    <x v="16"/>
    <x v="3"/>
  </r>
  <r>
    <n v="4436000000"/>
    <n v="2564000000"/>
    <n v="824000000"/>
    <n v="0"/>
    <n v="0"/>
    <x v="2"/>
    <x v="16"/>
    <x v="0"/>
  </r>
  <r>
    <n v="4814000000"/>
    <n v="2776000000"/>
    <n v="977000000"/>
    <n v="0"/>
    <n v="0"/>
    <x v="2"/>
    <x v="16"/>
    <x v="1"/>
  </r>
  <r>
    <n v="5066000000"/>
    <n v="2881000000"/>
    <n v="975000000"/>
    <n v="0"/>
    <n v="0"/>
    <x v="2"/>
    <x v="16"/>
    <x v="2"/>
  </r>
  <r>
    <n v="5254000000"/>
    <n v="2909000000"/>
    <n v="1034000000"/>
    <n v="0"/>
    <n v="0"/>
    <x v="2"/>
    <x v="16"/>
    <x v="3"/>
  </r>
  <r>
    <n v="6182000000"/>
    <n v="4148000000"/>
    <n v="1294000000"/>
    <n v="0"/>
    <n v="118000000"/>
    <x v="1"/>
    <x v="74"/>
    <x v="1"/>
  </r>
  <r>
    <n v="6505000000"/>
    <n v="4372000000"/>
    <n v="1334000000"/>
    <n v="0"/>
    <n v="133000000"/>
    <x v="1"/>
    <x v="74"/>
    <x v="2"/>
  </r>
  <r>
    <n v="7151000000"/>
    <n v="4777000000"/>
    <n v="1426000000"/>
    <n v="0"/>
    <n v="139000000"/>
    <x v="1"/>
    <x v="74"/>
    <x v="3"/>
  </r>
  <r>
    <n v="7412000000"/>
    <n v="4907000000"/>
    <n v="1415000000"/>
    <n v="0"/>
    <n v="148000000"/>
    <x v="1"/>
    <x v="74"/>
    <x v="4"/>
  </r>
  <r>
    <n v="1405358000"/>
    <n v="670174000"/>
    <n v="292500000"/>
    <n v="137354000"/>
    <n v="0"/>
    <x v="2"/>
    <x v="75"/>
    <x v="0"/>
  </r>
  <r>
    <n v="1496372000"/>
    <n v="759362000"/>
    <n v="322739000"/>
    <n v="147696000"/>
    <n v="0"/>
    <x v="2"/>
    <x v="75"/>
    <x v="1"/>
  </r>
  <r>
    <n v="1530654000"/>
    <n v="780281000"/>
    <n v="331995000"/>
    <n v="142751000"/>
    <n v="0"/>
    <x v="2"/>
    <x v="75"/>
    <x v="2"/>
  </r>
  <r>
    <n v="1557067000"/>
    <n v="803506000"/>
    <n v="313544000"/>
    <n v="132892000"/>
    <n v="0"/>
    <x v="2"/>
    <x v="75"/>
    <x v="3"/>
  </r>
  <r>
    <n v="27351573000"/>
    <n v="25986382000"/>
    <n v="175148000"/>
    <n v="0"/>
    <n v="0"/>
    <x v="0"/>
    <x v="76"/>
    <x v="1"/>
  </r>
  <r>
    <n v="21531577000"/>
    <n v="20132544000"/>
    <n v="182711000"/>
    <n v="0"/>
    <n v="0"/>
    <x v="0"/>
    <x v="76"/>
    <x v="2"/>
  </r>
  <r>
    <n v="18114048000"/>
    <n v="17019352000"/>
    <n v="408225000"/>
    <n v="0"/>
    <n v="0"/>
    <x v="0"/>
    <x v="76"/>
    <x v="3"/>
  </r>
  <r>
    <n v="19036525000"/>
    <n v="18246209000"/>
    <n v="191073000"/>
    <n v="0"/>
    <n v="0"/>
    <x v="0"/>
    <x v="76"/>
    <x v="4"/>
  </r>
  <r>
    <n v="4954619000"/>
    <n v="3266524000"/>
    <n v="966829000"/>
    <n v="0"/>
    <n v="0"/>
    <x v="0"/>
    <x v="52"/>
    <x v="1"/>
  </r>
  <r>
    <n v="4877885000"/>
    <n v="3163268000"/>
    <n v="936900000"/>
    <n v="0"/>
    <n v="0"/>
    <x v="0"/>
    <x v="52"/>
    <x v="2"/>
  </r>
  <r>
    <n v="4561030000"/>
    <n v="3073712000"/>
    <n v="971611000"/>
    <n v="0"/>
    <n v="0"/>
    <x v="0"/>
    <x v="52"/>
    <x v="3"/>
  </r>
  <r>
    <n v="3991462000"/>
    <n v="2759908000"/>
    <n v="965322000"/>
    <n v="0"/>
    <n v="0"/>
    <x v="0"/>
    <x v="52"/>
    <x v="4"/>
  </r>
  <r>
    <n v="3409900000"/>
    <n v="2141600000"/>
    <n v="489700000"/>
    <n v="112000000"/>
    <n v="0"/>
    <x v="8"/>
    <x v="63"/>
    <x v="0"/>
  </r>
  <r>
    <n v="3130700000"/>
    <n v="1929800000"/>
    <n v="496100000"/>
    <n v="115600000"/>
    <n v="0"/>
    <x v="8"/>
    <x v="63"/>
    <x v="1"/>
  </r>
  <r>
    <n v="3258700000"/>
    <n v="2047800000"/>
    <n v="589800000"/>
    <n v="126300000"/>
    <n v="0"/>
    <x v="8"/>
    <x v="63"/>
    <x v="2"/>
  </r>
  <r>
    <n v="3276500000"/>
    <n v="2201100000"/>
    <n v="737900000"/>
    <n v="143700000"/>
    <n v="0"/>
    <x v="8"/>
    <x v="63"/>
    <x v="3"/>
  </r>
  <r>
    <n v="637413000"/>
    <n v="190454000"/>
    <n v="31970000"/>
    <n v="0"/>
    <n v="160828000"/>
    <x v="7"/>
    <x v="77"/>
    <x v="1"/>
  </r>
  <r>
    <n v="686090000"/>
    <n v="211923000"/>
    <n v="32316000"/>
    <n v="0"/>
    <n v="170814000"/>
    <x v="7"/>
    <x v="77"/>
    <x v="2"/>
  </r>
  <r>
    <n v="744012000"/>
    <n v="233417000"/>
    <n v="35645000"/>
    <n v="0"/>
    <n v="174796000"/>
    <x v="7"/>
    <x v="77"/>
    <x v="3"/>
  </r>
  <r>
    <n v="801591000"/>
    <n v="253612000"/>
    <n v="33399000"/>
    <n v="0"/>
    <n v="193585000"/>
    <x v="7"/>
    <x v="77"/>
    <x v="4"/>
  </r>
  <r>
    <n v="3368545000"/>
    <n v="2515796000"/>
    <n v="280928000"/>
    <n v="132460000"/>
    <n v="0"/>
    <x v="2"/>
    <x v="7"/>
    <x v="0"/>
  </r>
  <r>
    <n v="3309616000"/>
    <n v="2444984000"/>
    <n v="270261000"/>
    <n v="134300000"/>
    <n v="0"/>
    <x v="2"/>
    <x v="7"/>
    <x v="1"/>
  </r>
  <r>
    <n v="3391187000"/>
    <n v="2566246000"/>
    <n v="253827000"/>
    <n v="143969000"/>
    <n v="0"/>
    <x v="2"/>
    <x v="7"/>
    <x v="2"/>
  </r>
  <r>
    <n v="3578995000"/>
    <n v="2659728000"/>
    <n v="255192000"/>
    <n v="130593000"/>
    <n v="0"/>
    <x v="2"/>
    <x v="7"/>
    <x v="3"/>
  </r>
  <r>
    <n v="5011853000"/>
    <n v="0"/>
    <n v="2676141000"/>
    <n v="0"/>
    <n v="1266807000"/>
    <x v="10"/>
    <x v="61"/>
    <x v="0"/>
  </r>
  <r>
    <n v="4762000000"/>
    <n v="0"/>
    <n v="2616000000"/>
    <n v="0"/>
    <n v="1170000000"/>
    <x v="10"/>
    <x v="61"/>
    <x v="1"/>
  </r>
  <r>
    <n v="4772000000"/>
    <n v="0"/>
    <n v="2671000000"/>
    <n v="0"/>
    <n v="1139000000"/>
    <x v="10"/>
    <x v="61"/>
    <x v="2"/>
  </r>
  <r>
    <n v="5576000000"/>
    <n v="0"/>
    <n v="3275000000"/>
    <n v="0"/>
    <n v="1320000000"/>
    <x v="10"/>
    <x v="61"/>
    <x v="3"/>
  </r>
  <r>
    <n v="30930000000"/>
    <n v="25202000000"/>
    <n v="2039000000"/>
    <n v="0"/>
    <n v="0"/>
    <x v="0"/>
    <x v="30"/>
    <x v="1"/>
  </r>
  <r>
    <n v="30852000000"/>
    <n v="24979000000"/>
    <n v="1984000000"/>
    <n v="0"/>
    <n v="0"/>
    <x v="0"/>
    <x v="30"/>
    <x v="2"/>
  </r>
  <r>
    <n v="31469000000"/>
    <n v="25339000000"/>
    <n v="1952000000"/>
    <n v="0"/>
    <n v="0"/>
    <x v="0"/>
    <x v="30"/>
    <x v="3"/>
  </r>
  <r>
    <n v="31353000000"/>
    <n v="25104000000"/>
    <n v="1940000000"/>
    <n v="0"/>
    <n v="0"/>
    <x v="0"/>
    <x v="30"/>
    <x v="4"/>
  </r>
  <r>
    <n v="2426301000"/>
    <n v="800336000"/>
    <n v="72163000"/>
    <n v="0"/>
    <n v="768820000"/>
    <x v="7"/>
    <x v="77"/>
    <x v="0"/>
  </r>
  <r>
    <n v="2486017000"/>
    <n v="815095000"/>
    <n v="76864000"/>
    <n v="0"/>
    <n v="749722000"/>
    <x v="7"/>
    <x v="77"/>
    <x v="1"/>
  </r>
  <r>
    <n v="2535559000"/>
    <n v="783602000"/>
    <n v="88705000"/>
    <n v="0"/>
    <n v="708406000"/>
    <x v="7"/>
    <x v="77"/>
    <x v="2"/>
  </r>
  <r>
    <n v="2403906000"/>
    <n v="747276000"/>
    <n v="72363000"/>
    <n v="0"/>
    <n v="643689000"/>
    <x v="7"/>
    <x v="77"/>
    <x v="3"/>
  </r>
  <r>
    <n v="9702000000"/>
    <n v="2471000000"/>
    <n v="1461000000"/>
    <n v="1760000000"/>
    <n v="0"/>
    <x v="3"/>
    <x v="19"/>
    <x v="0"/>
  </r>
  <r>
    <n v="11202000000"/>
    <n v="2859000000"/>
    <n v="1699000000"/>
    <n v="2120000000"/>
    <n v="0"/>
    <x v="3"/>
    <x v="19"/>
    <x v="1"/>
  </r>
  <r>
    <n v="24890000000"/>
    <n v="3788000000"/>
    <n v="2983000000"/>
    <n v="2854000000"/>
    <n v="0"/>
    <x v="3"/>
    <x v="19"/>
    <x v="2"/>
  </r>
  <r>
    <n v="32639000000"/>
    <n v="4006000000"/>
    <n v="3426000000"/>
    <n v="3014000000"/>
    <n v="0"/>
    <x v="3"/>
    <x v="19"/>
    <x v="3"/>
  </r>
  <r>
    <n v="17774100000"/>
    <n v="11350200000"/>
    <n v="3552300000"/>
    <n v="0"/>
    <n v="0"/>
    <x v="4"/>
    <x v="40"/>
    <x v="1"/>
  </r>
  <r>
    <n v="17909600000"/>
    <n v="11539800000"/>
    <n v="3474300000"/>
    <n v="0"/>
    <n v="0"/>
    <x v="4"/>
    <x v="40"/>
    <x v="2"/>
  </r>
  <r>
    <n v="17630300000"/>
    <n v="11681100000"/>
    <n v="3328000000"/>
    <n v="0"/>
    <n v="0"/>
    <x v="4"/>
    <x v="40"/>
    <x v="3"/>
  </r>
  <r>
    <n v="16563100000"/>
    <n v="10733600000"/>
    <n v="3118900000"/>
    <n v="0"/>
    <n v="0"/>
    <x v="4"/>
    <x v="40"/>
    <x v="4"/>
  </r>
  <r>
    <n v="7819000000"/>
    <n v="4495000000"/>
    <n v="1126000000"/>
    <n v="710000000"/>
    <n v="31000000"/>
    <x v="2"/>
    <x v="29"/>
    <x v="1"/>
  </r>
  <r>
    <n v="9715000000"/>
    <n v="5663000000"/>
    <n v="1202000000"/>
    <n v="815000000"/>
    <n v="33000000"/>
    <x v="2"/>
    <x v="29"/>
    <x v="2"/>
  </r>
  <r>
    <n v="9111000000"/>
    <n v="5458000000"/>
    <n v="1508000000"/>
    <n v="769000000"/>
    <n v="54000000"/>
    <x v="2"/>
    <x v="29"/>
    <x v="3"/>
  </r>
  <r>
    <n v="9390000000"/>
    <n v="5644000000"/>
    <n v="1472000000"/>
    <n v="742000000"/>
    <n v="64000000"/>
    <x v="2"/>
    <x v="29"/>
    <x v="4"/>
  </r>
  <r>
    <n v="155427000000"/>
    <n v="137373000000"/>
    <n v="12382000000"/>
    <n v="0"/>
    <n v="0"/>
    <x v="1"/>
    <x v="72"/>
    <x v="1"/>
  </r>
  <r>
    <n v="155929000000"/>
    <n v="142121000000"/>
    <n v="12158000000"/>
    <n v="0"/>
    <n v="0"/>
    <x v="1"/>
    <x v="72"/>
    <x v="2"/>
  </r>
  <r>
    <n v="152356000000"/>
    <n v="134054000000"/>
    <n v="13405000000"/>
    <n v="0"/>
    <n v="0"/>
    <x v="1"/>
    <x v="72"/>
    <x v="3"/>
  </r>
  <r>
    <n v="166380000000"/>
    <n v="145125000000"/>
    <n v="11710000000"/>
    <n v="0"/>
    <n v="0"/>
    <x v="1"/>
    <x v="72"/>
    <x v="4"/>
  </r>
  <r>
    <n v="13013868000"/>
    <n v="9235777000"/>
    <n v="2656530000"/>
    <n v="0"/>
    <n v="98383000"/>
    <x v="1"/>
    <x v="25"/>
    <x v="0"/>
  </r>
  <r>
    <n v="14077843000"/>
    <n v="9857923000"/>
    <n v="3028028000"/>
    <n v="0"/>
    <n v="133957000"/>
    <x v="1"/>
    <x v="25"/>
    <x v="1"/>
  </r>
  <r>
    <n v="15341647000"/>
    <n v="10747886000"/>
    <n v="3314030000"/>
    <n v="0"/>
    <n v="148313000"/>
    <x v="1"/>
    <x v="25"/>
    <x v="2"/>
  </r>
  <r>
    <n v="15280044000"/>
    <n v="10724192000"/>
    <n v="3277390000"/>
    <n v="0"/>
    <n v="141675000"/>
    <x v="1"/>
    <x v="25"/>
    <x v="3"/>
  </r>
  <r>
    <n v="2375923000"/>
    <n v="862075000"/>
    <n v="1156635000"/>
    <n v="0"/>
    <n v="0"/>
    <x v="2"/>
    <x v="9"/>
    <x v="1"/>
  </r>
  <r>
    <n v="2554236000"/>
    <n v="952225000"/>
    <n v="1196512000"/>
    <n v="0"/>
    <n v="0"/>
    <x v="2"/>
    <x v="9"/>
    <x v="2"/>
  </r>
  <r>
    <n v="2773718000"/>
    <n v="1022107000"/>
    <n v="1295014000"/>
    <n v="0"/>
    <n v="0"/>
    <x v="2"/>
    <x v="9"/>
    <x v="3"/>
  </r>
  <r>
    <n v="2898150000"/>
    <n v="1147639000"/>
    <n v="1325567000"/>
    <n v="0"/>
    <n v="0"/>
    <x v="2"/>
    <x v="9"/>
    <x v="4"/>
  </r>
  <r>
    <n v="15651000000"/>
    <n v="9480000000"/>
    <n v="0"/>
    <n v="0"/>
    <n v="0"/>
    <x v="1"/>
    <x v="74"/>
    <x v="1"/>
  </r>
  <r>
    <n v="16148000000"/>
    <n v="9855000000"/>
    <n v="0"/>
    <n v="0"/>
    <n v="0"/>
    <x v="1"/>
    <x v="74"/>
    <x v="2"/>
  </r>
  <r>
    <n v="16435000000"/>
    <n v="10146000000"/>
    <n v="0"/>
    <n v="0"/>
    <n v="0"/>
    <x v="1"/>
    <x v="74"/>
    <x v="3"/>
  </r>
  <r>
    <n v="15797000000"/>
    <n v="10077000000"/>
    <n v="0"/>
    <n v="0"/>
    <n v="0"/>
    <x v="1"/>
    <x v="74"/>
    <x v="4"/>
  </r>
  <r>
    <n v="2715675000"/>
    <n v="1277195000"/>
    <n v="508547000"/>
    <n v="325773000"/>
    <n v="0"/>
    <x v="1"/>
    <x v="78"/>
    <x v="0"/>
  </r>
  <r>
    <n v="2631851000"/>
    <n v="1224551000"/>
    <n v="468345000"/>
    <n v="364923000"/>
    <n v="0"/>
    <x v="1"/>
    <x v="78"/>
    <x v="1"/>
  </r>
  <r>
    <n v="2870658000"/>
    <n v="1266246000"/>
    <n v="518665000"/>
    <n v="395121000"/>
    <n v="0"/>
    <x v="1"/>
    <x v="78"/>
    <x v="2"/>
  </r>
  <r>
    <n v="2820270000"/>
    <n v="1281566000"/>
    <n v="562080000"/>
    <n v="427043000"/>
    <n v="0"/>
    <x v="1"/>
    <x v="78"/>
    <x v="3"/>
  </r>
  <r>
    <n v="19540000000"/>
    <n v="15422000000"/>
    <n v="2816000000"/>
    <n v="0"/>
    <n v="0"/>
    <x v="1"/>
    <x v="79"/>
    <x v="1"/>
  </r>
  <r>
    <n v="18138000000"/>
    <n v="13906000000"/>
    <n v="2815000000"/>
    <n v="0"/>
    <n v="0"/>
    <x v="1"/>
    <x v="79"/>
    <x v="2"/>
  </r>
  <r>
    <n v="16443000000"/>
    <n v="12164000000"/>
    <n v="2728000000"/>
    <n v="0"/>
    <n v="0"/>
    <x v="1"/>
    <x v="79"/>
    <x v="3"/>
  </r>
  <r>
    <n v="15158000000"/>
    <n v="10972000000"/>
    <n v="2617000000"/>
    <n v="0"/>
    <n v="0"/>
    <x v="1"/>
    <x v="79"/>
    <x v="4"/>
  </r>
  <r>
    <n v="8950045000"/>
    <n v="5033885000"/>
    <n v="2785035000"/>
    <n v="0"/>
    <n v="0"/>
    <x v="0"/>
    <x v="80"/>
    <x v="0"/>
  </r>
  <r>
    <n v="9437758000"/>
    <n v="5301275000"/>
    <n v="2839629000"/>
    <n v="0"/>
    <n v="0"/>
    <x v="0"/>
    <x v="80"/>
    <x v="1"/>
  </r>
  <r>
    <n v="9964953000"/>
    <n v="5650711000"/>
    <n v="2967125000"/>
    <n v="0"/>
    <n v="0"/>
    <x v="0"/>
    <x v="80"/>
    <x v="2"/>
  </r>
  <r>
    <n v="9973384000"/>
    <n v="5741956000"/>
    <n v="2931108000"/>
    <n v="0"/>
    <n v="0"/>
    <x v="0"/>
    <x v="80"/>
    <x v="3"/>
  </r>
  <r>
    <n v="29402000000"/>
    <n v="24931000000"/>
    <n v="1333000000"/>
    <n v="0"/>
    <n v="0"/>
    <x v="9"/>
    <x v="37"/>
    <x v="1"/>
  </r>
  <r>
    <n v="32870000000"/>
    <n v="27334000000"/>
    <n v="293000000"/>
    <n v="0"/>
    <n v="0"/>
    <x v="9"/>
    <x v="37"/>
    <x v="2"/>
  </r>
  <r>
    <n v="23633000000"/>
    <n v="21113000000"/>
    <n v="200000000"/>
    <n v="0"/>
    <n v="0"/>
    <x v="9"/>
    <x v="37"/>
    <x v="3"/>
  </r>
  <r>
    <n v="15887000000"/>
    <n v="15023000000"/>
    <n v="228000000"/>
    <n v="0"/>
    <n v="0"/>
    <x v="9"/>
    <x v="37"/>
    <x v="4"/>
  </r>
  <r>
    <n v="4297842000"/>
    <n v="3193722000"/>
    <n v="902869000"/>
    <n v="0"/>
    <n v="0"/>
    <x v="1"/>
    <x v="78"/>
    <x v="1"/>
  </r>
  <r>
    <n v="5348483000"/>
    <n v="3891816000"/>
    <n v="1126940000"/>
    <n v="0"/>
    <n v="0"/>
    <x v="1"/>
    <x v="78"/>
    <x v="2"/>
  </r>
  <r>
    <n v="6155297000"/>
    <n v="4338193000"/>
    <n v="1347510000"/>
    <n v="0"/>
    <n v="0"/>
    <x v="1"/>
    <x v="78"/>
    <x v="3"/>
  </r>
  <r>
    <n v="6911676000"/>
    <n v="4818585000"/>
    <n v="1513064000"/>
    <n v="0"/>
    <n v="0"/>
    <x v="1"/>
    <x v="78"/>
    <x v="4"/>
  </r>
  <r>
    <n v="4088983000"/>
    <n v="1671980000"/>
    <n v="1269586000"/>
    <n v="201197000"/>
    <n v="92369000"/>
    <x v="1"/>
    <x v="81"/>
    <x v="0"/>
  </r>
  <r>
    <n v="4082157000"/>
    <n v="1672901000"/>
    <n v="1269777000"/>
    <n v="207591000"/>
    <n v="125876000"/>
    <x v="1"/>
    <x v="81"/>
    <x v="1"/>
  </r>
  <r>
    <n v="4277207000"/>
    <n v="1698372000"/>
    <n v="1315793000"/>
    <n v="222556000"/>
    <n v="99794000"/>
    <x v="1"/>
    <x v="81"/>
    <x v="2"/>
  </r>
  <r>
    <n v="4447509000"/>
    <n v="1677033000"/>
    <n v="1370183000"/>
    <n v="242944000"/>
    <n v="86171000"/>
    <x v="1"/>
    <x v="81"/>
    <x v="3"/>
  </r>
  <r>
    <n v="3036584000"/>
    <n v="162167000"/>
    <n v="1789327000"/>
    <n v="0"/>
    <n v="193937000"/>
    <x v="6"/>
    <x v="35"/>
    <x v="0"/>
  </r>
  <r>
    <n v="2872833000"/>
    <n v="116241000"/>
    <n v="1716639000"/>
    <n v="0"/>
    <n v="131409000"/>
    <x v="6"/>
    <x v="35"/>
    <x v="1"/>
  </r>
  <r>
    <n v="2955641000"/>
    <n v="86453000"/>
    <n v="1843069000"/>
    <n v="0"/>
    <n v="120266000"/>
    <x v="6"/>
    <x v="35"/>
    <x v="2"/>
  </r>
  <r>
    <n v="3153251000"/>
    <n v="82175000"/>
    <n v="1948041000"/>
    <n v="0"/>
    <n v="127821000"/>
    <x v="6"/>
    <x v="35"/>
    <x v="3"/>
  </r>
  <r>
    <n v="4627802000"/>
    <n v="3016109000"/>
    <n v="1096507000"/>
    <n v="0"/>
    <n v="0"/>
    <x v="1"/>
    <x v="82"/>
    <x v="1"/>
  </r>
  <r>
    <n v="5324746000"/>
    <n v="3420339000"/>
    <n v="1340453000"/>
    <n v="0"/>
    <n v="0"/>
    <x v="1"/>
    <x v="82"/>
    <x v="3"/>
  </r>
  <r>
    <n v="5731549000"/>
    <n v="3595217000"/>
    <n v="1541214000"/>
    <n v="0"/>
    <n v="0"/>
    <x v="1"/>
    <x v="82"/>
    <x v="4"/>
  </r>
  <r>
    <n v="6028199000"/>
    <n v="3752151000"/>
    <n v="1500399000"/>
    <n v="0"/>
    <n v="0"/>
    <x v="1"/>
    <x v="82"/>
    <x v="4"/>
  </r>
  <r>
    <n v="33013000000"/>
    <n v="5717000000"/>
    <n v="20801000000"/>
    <n v="0"/>
    <n v="1679000000"/>
    <x v="3"/>
    <x v="65"/>
    <x v="0"/>
  </r>
  <r>
    <n v="34182000000"/>
    <n v="5970000000"/>
    <n v="21667000000"/>
    <n v="0"/>
    <n v="1753000000"/>
    <x v="3"/>
    <x v="65"/>
    <x v="1"/>
  </r>
  <r>
    <n v="36918000000"/>
    <n v="6262000000"/>
    <n v="23271000000"/>
    <n v="0"/>
    <n v="1820000000"/>
    <x v="3"/>
    <x v="65"/>
    <x v="2"/>
  </r>
  <r>
    <n v="39678000000"/>
    <n v="6638000000"/>
    <n v="25171000000"/>
    <n v="0"/>
    <n v="1904000000"/>
    <x v="3"/>
    <x v="65"/>
    <x v="3"/>
  </r>
  <r>
    <n v="1765979000"/>
    <n v="567989000"/>
    <n v="158950000"/>
    <n v="0"/>
    <n v="506220000"/>
    <x v="7"/>
    <x v="14"/>
    <x v="0"/>
  </r>
  <r>
    <n v="2847945000"/>
    <n v="1206813000"/>
    <n v="241719000"/>
    <n v="0"/>
    <n v="865800000"/>
    <x v="7"/>
    <x v="14"/>
    <x v="1"/>
  </r>
  <r>
    <n v="3305879000"/>
    <n v="1403358000"/>
    <n v="212481000"/>
    <n v="0"/>
    <n v="844130000"/>
    <x v="7"/>
    <x v="14"/>
    <x v="2"/>
  </r>
  <r>
    <n v="3775685000"/>
    <n v="1622257000"/>
    <n v="258342000"/>
    <n v="0"/>
    <n v="826240000"/>
    <x v="7"/>
    <x v="14"/>
    <x v="3"/>
  </r>
  <r>
    <n v="2013719000"/>
    <n v="0"/>
    <n v="401324000"/>
    <n v="0"/>
    <n v="423312000"/>
    <x v="7"/>
    <x v="14"/>
    <x v="1"/>
  </r>
  <r>
    <n v="1563210000"/>
    <n v="0"/>
    <n v="463059000"/>
    <n v="0"/>
    <n v="455016000"/>
    <x v="7"/>
    <x v="14"/>
    <x v="2"/>
  </r>
  <r>
    <n v="1828305000"/>
    <n v="0"/>
    <n v="706644000"/>
    <n v="0"/>
    <n v="504905000"/>
    <x v="7"/>
    <x v="14"/>
    <x v="3"/>
  </r>
  <r>
    <n v="2040486000"/>
    <n v="0"/>
    <n v="842010000"/>
    <n v="0"/>
    <n v="568108000"/>
    <x v="7"/>
    <x v="14"/>
    <x v="4"/>
  </r>
  <r>
    <n v="74754000000"/>
    <n v="48912000000"/>
    <n v="16508000000"/>
    <n v="0"/>
    <n v="1568000000"/>
    <x v="1"/>
    <x v="83"/>
    <x v="1"/>
  </r>
  <r>
    <n v="78812000000"/>
    <n v="51897000000"/>
    <n v="16122000000"/>
    <n v="0"/>
    <n v="1627000000"/>
    <x v="1"/>
    <x v="83"/>
    <x v="2"/>
  </r>
  <r>
    <n v="83176000000"/>
    <n v="54787000000"/>
    <n v="16280000000"/>
    <n v="0"/>
    <n v="1640000000"/>
    <x v="1"/>
    <x v="83"/>
    <x v="3"/>
  </r>
  <r>
    <n v="88519000000"/>
    <n v="58254000000"/>
    <n v="16801000000"/>
    <n v="0"/>
    <n v="1690000000"/>
    <x v="1"/>
    <x v="83"/>
    <x v="4"/>
  </r>
  <r>
    <n v="12245000000"/>
    <n v="3535000000"/>
    <n v="1126000000"/>
    <n v="0"/>
    <n v="2866000000"/>
    <x v="9"/>
    <x v="48"/>
    <x v="0"/>
  </r>
  <r>
    <n v="11905000000"/>
    <n v="3969000000"/>
    <n v="1045000000"/>
    <n v="0"/>
    <n v="2687000000"/>
    <x v="9"/>
    <x v="48"/>
    <x v="1"/>
  </r>
  <r>
    <n v="10737000000"/>
    <n v="3753000000"/>
    <n v="863000000"/>
    <n v="0"/>
    <n v="3224000000"/>
    <x v="9"/>
    <x v="48"/>
    <x v="2"/>
  </r>
  <r>
    <n v="6636000000"/>
    <n v="3323000000"/>
    <n v="703000000"/>
    <n v="0"/>
    <n v="3955000000"/>
    <x v="9"/>
    <x v="48"/>
    <x v="3"/>
  </r>
  <r>
    <n v="22086000000"/>
    <n v="13195000000"/>
    <n v="0"/>
    <n v="0"/>
    <n v="7080000000"/>
    <x v="6"/>
    <x v="13"/>
    <x v="0"/>
  </r>
  <r>
    <n v="20673000000"/>
    <n v="11048000000"/>
    <n v="0"/>
    <n v="0"/>
    <n v="5970000000"/>
    <x v="6"/>
    <x v="13"/>
    <x v="1"/>
  </r>
  <r>
    <n v="18614000000"/>
    <n v="10805000000"/>
    <n v="0"/>
    <n v="0"/>
    <n v="5757000000"/>
    <x v="6"/>
    <x v="13"/>
    <x v="2"/>
  </r>
  <r>
    <n v="18377000000"/>
    <n v="10775000000"/>
    <n v="0"/>
    <n v="0"/>
    <n v="5274000000"/>
    <x v="6"/>
    <x v="13"/>
    <x v="3"/>
  </r>
  <r>
    <n v="5580506000"/>
    <n v="3440623000"/>
    <n v="1111232000"/>
    <n v="0"/>
    <n v="0"/>
    <x v="1"/>
    <x v="84"/>
    <x v="0"/>
  </r>
  <r>
    <n v="5899872000"/>
    <n v="3621417000"/>
    <n v="1124753000"/>
    <n v="0"/>
    <n v="0"/>
    <x v="1"/>
    <x v="84"/>
    <x v="1"/>
  </r>
  <r>
    <n v="6228508000"/>
    <n v="3788023000"/>
    <n v="1159502000"/>
    <n v="0"/>
    <n v="0"/>
    <x v="1"/>
    <x v="84"/>
    <x v="2"/>
  </r>
  <r>
    <n v="5995402000"/>
    <n v="3619612000"/>
    <n v="1220095000"/>
    <n v="0"/>
    <n v="0"/>
    <x v="1"/>
    <x v="84"/>
    <x v="3"/>
  </r>
  <r>
    <n v="2492300000"/>
    <n v="1330900000"/>
    <n v="661100000"/>
    <n v="197600000"/>
    <n v="112600000"/>
    <x v="3"/>
    <x v="5"/>
    <x v="1"/>
  </r>
  <r>
    <n v="2530700000"/>
    <n v="1285200000"/>
    <n v="591500000"/>
    <n v="203200000"/>
    <n v="113800000"/>
    <x v="3"/>
    <x v="5"/>
    <x v="2"/>
  </r>
  <r>
    <n v="2705000000"/>
    <n v="1272300000"/>
    <n v="624000000"/>
    <n v="214900000"/>
    <n v="110200000"/>
    <x v="3"/>
    <x v="5"/>
    <x v="3"/>
  </r>
  <r>
    <n v="2832700000"/>
    <n v="1269400000"/>
    <n v="682400000"/>
    <n v="232100000"/>
    <n v="89700000"/>
    <x v="3"/>
    <x v="5"/>
    <x v="4"/>
  </r>
  <r>
    <n v="39055000000"/>
    <n v="28364000000"/>
    <n v="5190000000"/>
    <n v="0"/>
    <n v="0"/>
    <x v="0"/>
    <x v="53"/>
    <x v="1"/>
  </r>
  <r>
    <n v="40306000000"/>
    <n v="28957000000"/>
    <n v="5518000000"/>
    <n v="0"/>
    <n v="0"/>
    <x v="0"/>
    <x v="53"/>
    <x v="2"/>
  </r>
  <r>
    <n v="38581000000"/>
    <n v="26747000000"/>
    <n v="5006000000"/>
    <n v="0"/>
    <n v="0"/>
    <x v="0"/>
    <x v="53"/>
    <x v="3"/>
  </r>
  <r>
    <n v="39302000000"/>
    <n v="27150000000"/>
    <n v="5469000000"/>
    <n v="0"/>
    <n v="0"/>
    <x v="0"/>
    <x v="53"/>
    <x v="4"/>
  </r>
  <r>
    <n v="3387614000"/>
    <n v="1852768000"/>
    <n v="126250000"/>
    <n v="15235000"/>
    <n v="455623000"/>
    <x v="9"/>
    <x v="85"/>
    <x v="1"/>
  </r>
  <r>
    <n v="3715968000"/>
    <n v="2006715000"/>
    <n v="116190000"/>
    <n v="15905000"/>
    <n v="523984000"/>
    <x v="9"/>
    <x v="85"/>
    <x v="2"/>
  </r>
  <r>
    <n v="3161702000"/>
    <n v="1703476000"/>
    <n v="122878000"/>
    <n v="16104000"/>
    <n v="608039000"/>
    <x v="9"/>
    <x v="85"/>
    <x v="3"/>
  </r>
  <r>
    <n v="1624232000"/>
    <n v="898805000"/>
    <n v="136287000"/>
    <n v="10269000"/>
    <n v="598587000"/>
    <x v="9"/>
    <x v="85"/>
    <x v="4"/>
  </r>
  <r>
    <n v="55123000000"/>
    <n v="39486000000"/>
    <n v="8717000000"/>
    <n v="2197000000"/>
    <n v="906000000"/>
    <x v="2"/>
    <x v="86"/>
    <x v="2"/>
  </r>
  <r>
    <n v="52107000000"/>
    <n v="37168000000"/>
    <n v="9047000000"/>
    <n v="2338000000"/>
    <n v="852000000"/>
    <x v="2"/>
    <x v="86"/>
    <x v="3"/>
  </r>
  <r>
    <n v="50123000000"/>
    <n v="35507000000"/>
    <n v="8419000000"/>
    <n v="2298000000"/>
    <n v="755000000"/>
    <x v="2"/>
    <x v="86"/>
    <x v="4"/>
  </r>
  <r>
    <n v="112298000000"/>
    <n v="86380000000"/>
    <n v="13267000000"/>
    <n v="3135000000"/>
    <n v="1373000000"/>
    <x v="2"/>
    <x v="2"/>
    <x v="1"/>
  </r>
  <r>
    <n v="56651000000"/>
    <n v="45431000000"/>
    <n v="5361000000"/>
    <n v="1298000000"/>
    <n v="129000000"/>
    <x v="2"/>
    <x v="2"/>
    <x v="2"/>
  </r>
  <r>
    <n v="51463000000"/>
    <n v="41524000000"/>
    <n v="4663000000"/>
    <n v="1191000000"/>
    <n v="102000000"/>
    <x v="2"/>
    <x v="2"/>
    <x v="3"/>
  </r>
  <r>
    <n v="48238000000"/>
    <n v="39240000000"/>
    <n v="4019000000"/>
    <n v="1209000000"/>
    <n v="16000000"/>
    <x v="2"/>
    <x v="2"/>
    <x v="4"/>
  </r>
  <r>
    <n v="2807114000"/>
    <n v="1123773000"/>
    <n v="828095000"/>
    <n v="0"/>
    <n v="92407000"/>
    <x v="6"/>
    <x v="34"/>
    <x v="1"/>
  </r>
  <r>
    <n v="3024295000"/>
    <n v="1179405000"/>
    <n v="830789000"/>
    <n v="0"/>
    <n v="115604000"/>
    <x v="6"/>
    <x v="34"/>
    <x v="2"/>
  </r>
  <r>
    <n v="3078658000"/>
    <n v="1231104000"/>
    <n v="818091000"/>
    <n v="0"/>
    <n v="159804000"/>
    <x v="6"/>
    <x v="34"/>
    <x v="3"/>
  </r>
  <r>
    <n v="3038153000"/>
    <n v="1250320000"/>
    <n v="905648000"/>
    <n v="0"/>
    <n v="173598000"/>
    <x v="6"/>
    <x v="34"/>
    <x v="4"/>
  </r>
  <r>
    <n v="8751654000"/>
    <n v="7338838000"/>
    <n v="627340000"/>
    <n v="0"/>
    <n v="0"/>
    <x v="4"/>
    <x v="40"/>
    <x v="1"/>
  </r>
  <r>
    <n v="9316256000"/>
    <n v="7751273000"/>
    <n v="650948000"/>
    <n v="0"/>
    <n v="0"/>
    <x v="4"/>
    <x v="40"/>
    <x v="2"/>
  </r>
  <r>
    <n v="9263863000"/>
    <n v="7455282000"/>
    <n v="743611000"/>
    <n v="0"/>
    <n v="0"/>
    <x v="4"/>
    <x v="40"/>
    <x v="3"/>
  </r>
  <r>
    <n v="9523224000"/>
    <n v="7365049000"/>
    <n v="871974000"/>
    <n v="0"/>
    <n v="0"/>
    <x v="4"/>
    <x v="40"/>
    <x v="4"/>
  </r>
  <r>
    <n v="5112000000"/>
    <n v="3385000000"/>
    <n v="914000000"/>
    <n v="0"/>
    <n v="0"/>
    <x v="2"/>
    <x v="87"/>
    <x v="1"/>
  </r>
  <r>
    <n v="5012000000"/>
    <n v="3310000000"/>
    <n v="820000000"/>
    <n v="0"/>
    <n v="0"/>
    <x v="2"/>
    <x v="87"/>
    <x v="2"/>
  </r>
  <r>
    <n v="5083000000"/>
    <n v="3348000000"/>
    <n v="976000000"/>
    <n v="0"/>
    <n v="0"/>
    <x v="2"/>
    <x v="87"/>
    <x v="3"/>
  </r>
  <r>
    <n v="7467000000"/>
    <n v="5132000000"/>
    <n v="1186000000"/>
    <n v="0"/>
    <n v="0"/>
    <x v="2"/>
    <x v="87"/>
    <x v="4"/>
  </r>
  <r>
    <n v="8939967000"/>
    <n v="6432454000"/>
    <n v="1873360000"/>
    <n v="0"/>
    <n v="0"/>
    <x v="3"/>
    <x v="4"/>
    <x v="0"/>
  </r>
  <r>
    <n v="9560647000"/>
    <n v="6904633000"/>
    <n v="1978960000"/>
    <n v="0"/>
    <n v="0"/>
    <x v="3"/>
    <x v="4"/>
    <x v="1"/>
  </r>
  <r>
    <n v="10371390000"/>
    <n v="7460075000"/>
    <n v="2196173000"/>
    <n v="0"/>
    <n v="0"/>
    <x v="3"/>
    <x v="4"/>
    <x v="2"/>
  </r>
  <r>
    <n v="10629719000"/>
    <n v="7617460000"/>
    <n v="2243356000"/>
    <n v="0"/>
    <n v="0"/>
    <x v="3"/>
    <x v="4"/>
    <x v="3"/>
  </r>
  <r>
    <n v="5059000000"/>
    <n v="1885000000"/>
    <n v="2101000000"/>
    <n v="0"/>
    <n v="722000000"/>
    <x v="7"/>
    <x v="14"/>
    <x v="0"/>
  </r>
  <r>
    <n v="5166000000"/>
    <n v="1989000000"/>
    <n v="1968000000"/>
    <n v="0"/>
    <n v="697000000"/>
    <x v="7"/>
    <x v="14"/>
    <x v="1"/>
  </r>
  <r>
    <n v="5354000000"/>
    <n v="2033000000"/>
    <n v="1920000000"/>
    <n v="0"/>
    <n v="701000000"/>
    <x v="7"/>
    <x v="14"/>
    <x v="2"/>
  </r>
  <r>
    <n v="5387000000"/>
    <n v="2012000000"/>
    <n v="2011000000"/>
    <n v="0"/>
    <n v="716000000"/>
    <x v="7"/>
    <x v="14"/>
    <x v="3"/>
  </r>
  <r>
    <n v="6644252000"/>
    <n v="3784370000"/>
    <n v="1703796000"/>
    <n v="0"/>
    <n v="0"/>
    <x v="4"/>
    <x v="40"/>
    <x v="0"/>
  </r>
  <r>
    <n v="7146079000"/>
    <n v="3865231000"/>
    <n v="1924132000"/>
    <n v="0"/>
    <n v="0"/>
    <x v="4"/>
    <x v="40"/>
    <x v="1"/>
  </r>
  <r>
    <n v="7421768000"/>
    <n v="4085602000"/>
    <n v="1898284000"/>
    <n v="0"/>
    <n v="0"/>
    <x v="4"/>
    <x v="40"/>
    <x v="2"/>
  </r>
  <r>
    <n v="7386626000"/>
    <n v="4003951000"/>
    <n v="1969308000"/>
    <n v="0"/>
    <n v="0"/>
    <x v="4"/>
    <x v="40"/>
    <x v="3"/>
  </r>
  <r>
    <n v="41313000000"/>
    <n v="32564000000"/>
    <n v="0"/>
    <n v="0"/>
    <n v="6688000000"/>
    <x v="3"/>
    <x v="26"/>
    <x v="1"/>
  </r>
  <r>
    <n v="48500000000"/>
    <n v="38166000000"/>
    <n v="0"/>
    <n v="0"/>
    <n v="7972000000"/>
    <x v="3"/>
    <x v="26"/>
    <x v="2"/>
  </r>
  <r>
    <n v="54289000000"/>
    <n v="44269000000"/>
    <n v="0"/>
    <n v="0"/>
    <n v="7673000000"/>
    <x v="3"/>
    <x v="26"/>
    <x v="3"/>
  </r>
  <r>
    <n v="54379000000"/>
    <n v="45007000000"/>
    <n v="0"/>
    <n v="0"/>
    <n v="7631000000"/>
    <x v="3"/>
    <x v="26"/>
    <x v="4"/>
  </r>
  <r>
    <n v="102874000000"/>
    <n v="52513000000"/>
    <n v="22389000000"/>
    <n v="5816000000"/>
    <n v="0"/>
    <x v="2"/>
    <x v="58"/>
    <x v="0"/>
  </r>
  <r>
    <n v="98367000000"/>
    <n v="49683000000"/>
    <n v="22629000000"/>
    <n v="5743000000"/>
    <n v="0"/>
    <x v="2"/>
    <x v="58"/>
    <x v="1"/>
  </r>
  <r>
    <n v="92793000000"/>
    <n v="46386000000"/>
    <n v="22438000000"/>
    <n v="5437000000"/>
    <n v="0"/>
    <x v="2"/>
    <x v="58"/>
    <x v="2"/>
  </r>
  <r>
    <n v="81741000000"/>
    <n v="41057000000"/>
    <n v="19748000000"/>
    <n v="5247000000"/>
    <n v="0"/>
    <x v="2"/>
    <x v="58"/>
    <x v="3"/>
  </r>
  <r>
    <n v="1293338000"/>
    <n v="594190000"/>
    <n v="354571000"/>
    <n v="82014000"/>
    <n v="0"/>
    <x v="3"/>
    <x v="5"/>
    <x v="0"/>
  </r>
  <r>
    <n v="1377058000"/>
    <n v="620940000"/>
    <n v="401353000"/>
    <n v="88003000"/>
    <n v="0"/>
    <x v="3"/>
    <x v="5"/>
    <x v="1"/>
  </r>
  <r>
    <n v="1485807000"/>
    <n v="669691000"/>
    <n v="457598000"/>
    <n v="98263000"/>
    <n v="0"/>
    <x v="3"/>
    <x v="5"/>
    <x v="2"/>
  </r>
  <r>
    <n v="1601892000"/>
    <n v="711622000"/>
    <n v="482465000"/>
    <n v="99681000"/>
    <n v="0"/>
    <x v="3"/>
    <x v="5"/>
    <x v="3"/>
  </r>
  <r>
    <n v="2821446000"/>
    <n v="1645912000"/>
    <n v="453535000"/>
    <n v="233713000"/>
    <n v="0"/>
    <x v="8"/>
    <x v="17"/>
    <x v="0"/>
  </r>
  <r>
    <n v="2952896000"/>
    <n v="1668691000"/>
    <n v="505877000"/>
    <n v="259838000"/>
    <n v="0"/>
    <x v="8"/>
    <x v="17"/>
    <x v="1"/>
  </r>
  <r>
    <n v="3088533000"/>
    <n v="1726383000"/>
    <n v="514891000"/>
    <n v="253640000"/>
    <n v="0"/>
    <x v="8"/>
    <x v="17"/>
    <x v="2"/>
  </r>
  <r>
    <n v="3023189000"/>
    <n v="1671590000"/>
    <n v="509557000"/>
    <n v="246101000"/>
    <n v="0"/>
    <x v="8"/>
    <x v="17"/>
    <x v="3"/>
  </r>
  <r>
    <n v="1421178000"/>
    <n v="509291000"/>
    <n v="397285000"/>
    <n v="276743000"/>
    <n v="0"/>
    <x v="3"/>
    <x v="88"/>
    <x v="1"/>
  </r>
  <r>
    <n v="1861358000"/>
    <n v="563648000"/>
    <n v="471921000"/>
    <n v="388055000"/>
    <n v="0"/>
    <x v="3"/>
    <x v="88"/>
    <x v="2"/>
  </r>
  <r>
    <n v="2219762000"/>
    <n v="670472000"/>
    <n v="522046000"/>
    <n v="401527000"/>
    <n v="0"/>
    <x v="3"/>
    <x v="88"/>
    <x v="4"/>
  </r>
  <r>
    <n v="2398373000"/>
    <n v="731925000"/>
    <n v="584491000"/>
    <n v="504415000"/>
    <n v="0"/>
    <x v="3"/>
    <x v="88"/>
    <x v="9"/>
  </r>
  <r>
    <n v="52708000000"/>
    <n v="21187000000"/>
    <n v="8088000000"/>
    <n v="10611000000"/>
    <n v="291000000"/>
    <x v="2"/>
    <x v="7"/>
    <x v="1"/>
  </r>
  <r>
    <n v="55870000000"/>
    <n v="20261000000"/>
    <n v="8136000000"/>
    <n v="11537000000"/>
    <n v="294000000"/>
    <x v="2"/>
    <x v="7"/>
    <x v="2"/>
  </r>
  <r>
    <n v="55355000000"/>
    <n v="20676000000"/>
    <n v="7930000000"/>
    <n v="12128000000"/>
    <n v="265000000"/>
    <x v="2"/>
    <x v="7"/>
    <x v="3"/>
  </r>
  <r>
    <n v="59387000000"/>
    <n v="23196000000"/>
    <n v="8397000000"/>
    <n v="12740000000"/>
    <n v="294000000"/>
    <x v="2"/>
    <x v="7"/>
    <x v="4"/>
  </r>
  <r>
    <n v="3946000000"/>
    <n v="527000000"/>
    <n v="1534000000"/>
    <n v="647000000"/>
    <n v="30000000"/>
    <x v="2"/>
    <x v="16"/>
    <x v="1"/>
  </r>
  <r>
    <n v="4243000000"/>
    <n v="603000000"/>
    <n v="1601000000"/>
    <n v="714000000"/>
    <n v="25000000"/>
    <x v="2"/>
    <x v="16"/>
    <x v="2"/>
  </r>
  <r>
    <n v="4192000000"/>
    <n v="695000000"/>
    <n v="1771000000"/>
    <n v="798000000"/>
    <n v="42000000"/>
    <x v="2"/>
    <x v="16"/>
    <x v="3"/>
  </r>
  <r>
    <n v="4694000000"/>
    <n v="730000000"/>
    <n v="1807000000"/>
    <n v="881000000"/>
    <n v="34000000"/>
    <x v="2"/>
    <x v="16"/>
    <x v="4"/>
  </r>
  <r>
    <n v="21852000000"/>
    <n v="15287000000"/>
    <n v="3303000000"/>
    <n v="0"/>
    <n v="1473000000"/>
    <x v="8"/>
    <x v="32"/>
    <x v="0"/>
  </r>
  <r>
    <n v="23483000000"/>
    <n v="16282000000"/>
    <n v="3557000000"/>
    <n v="0"/>
    <n v="1531000000"/>
    <x v="8"/>
    <x v="32"/>
    <x v="1"/>
  </r>
  <r>
    <n v="23617000000"/>
    <n v="16254000000"/>
    <n v="3494000000"/>
    <n v="0"/>
    <n v="1406000000"/>
    <x v="8"/>
    <x v="32"/>
    <x v="2"/>
  </r>
  <r>
    <n v="22365000000"/>
    <n v="15468000000"/>
    <n v="3219000000"/>
    <n v="0"/>
    <n v="1294000000"/>
    <x v="8"/>
    <x v="32"/>
    <x v="3"/>
  </r>
  <r>
    <n v="6956200000"/>
    <n v="0"/>
    <n v="6279100000"/>
    <n v="0"/>
    <n v="0"/>
    <x v="1"/>
    <x v="89"/>
    <x v="0"/>
  </r>
  <r>
    <n v="7122300000"/>
    <n v="0"/>
    <n v="6463400000"/>
    <n v="0"/>
    <n v="0"/>
    <x v="1"/>
    <x v="89"/>
    <x v="1"/>
  </r>
  <r>
    <n v="7537100000"/>
    <n v="0"/>
    <n v="6748500000"/>
    <n v="0"/>
    <n v="0"/>
    <x v="1"/>
    <x v="89"/>
    <x v="2"/>
  </r>
  <r>
    <n v="7613800000"/>
    <n v="0"/>
    <n v="6742700000"/>
    <n v="0"/>
    <n v="0"/>
    <x v="1"/>
    <x v="89"/>
    <x v="3"/>
  </r>
  <r>
    <n v="3003955000"/>
    <n v="1277113000"/>
    <n v="850371000"/>
    <n v="0"/>
    <n v="316344000"/>
    <x v="7"/>
    <x v="14"/>
    <x v="0"/>
  </r>
  <r>
    <n v="3024623000"/>
    <n v="1288878000"/>
    <n v="924031000"/>
    <n v="0"/>
    <n v="322037000"/>
    <x v="7"/>
    <x v="14"/>
    <x v="1"/>
  </r>
  <r>
    <n v="3117693000"/>
    <n v="1344636000"/>
    <n v="869572000"/>
    <n v="0"/>
    <n v="353143000"/>
    <x v="7"/>
    <x v="14"/>
    <x v="2"/>
  </r>
  <r>
    <n v="3007976000"/>
    <n v="1290025000"/>
    <n v="844960000"/>
    <n v="0"/>
    <n v="345464000"/>
    <x v="7"/>
    <x v="14"/>
    <x v="3"/>
  </r>
  <r>
    <n v="2265100000"/>
    <n v="670900000"/>
    <n v="574000000"/>
    <n v="167700000"/>
    <n v="0"/>
    <x v="3"/>
    <x v="5"/>
    <x v="1"/>
  </r>
  <r>
    <n v="2131700000"/>
    <n v="717900000"/>
    <n v="691000000"/>
    <n v="178000000"/>
    <n v="0"/>
    <x v="3"/>
    <x v="5"/>
    <x v="2"/>
  </r>
  <r>
    <n v="2384400000"/>
    <n v="806500000"/>
    <n v="640500000"/>
    <n v="197400000"/>
    <n v="0"/>
    <x v="3"/>
    <x v="5"/>
    <x v="3"/>
  </r>
  <r>
    <n v="2704400000"/>
    <n v="814300000"/>
    <n v="705300000"/>
    <n v="239600000"/>
    <n v="0"/>
    <x v="3"/>
    <x v="5"/>
    <x v="4"/>
  </r>
  <r>
    <n v="14135000000"/>
    <n v="8554000000"/>
    <n v="2815000000"/>
    <n v="0"/>
    <n v="250000000"/>
    <x v="0"/>
    <x v="52"/>
    <x v="1"/>
  </r>
  <r>
    <n v="14484000000"/>
    <n v="8673000000"/>
    <n v="2678000000"/>
    <n v="0"/>
    <n v="245000000"/>
    <x v="0"/>
    <x v="52"/>
    <x v="2"/>
  </r>
  <r>
    <n v="13405000000"/>
    <n v="7888000000"/>
    <n v="2417000000"/>
    <n v="0"/>
    <n v="233000000"/>
    <x v="0"/>
    <x v="52"/>
    <x v="3"/>
  </r>
  <r>
    <n v="13599000000"/>
    <n v="7896000000"/>
    <n v="2415000000"/>
    <n v="0"/>
    <n v="224000000"/>
    <x v="0"/>
    <x v="52"/>
    <x v="4"/>
  </r>
  <r>
    <n v="4050400000"/>
    <n v="0"/>
    <n v="3207800000"/>
    <n v="0"/>
    <n v="0"/>
    <x v="6"/>
    <x v="22"/>
    <x v="0"/>
  </r>
  <r>
    <n v="4644600000"/>
    <n v="0"/>
    <n v="3524400000"/>
    <n v="0"/>
    <n v="0"/>
    <x v="6"/>
    <x v="22"/>
    <x v="1"/>
  </r>
  <r>
    <n v="5147100000"/>
    <n v="0"/>
    <n v="3870200000"/>
    <n v="0"/>
    <n v="0"/>
    <x v="6"/>
    <x v="22"/>
    <x v="2"/>
  </r>
  <r>
    <n v="5122900000"/>
    <n v="0"/>
    <n v="3764500000"/>
    <n v="0"/>
    <n v="0"/>
    <x v="6"/>
    <x v="22"/>
    <x v="3"/>
  </r>
  <r>
    <n v="5054980000"/>
    <n v="3230857000"/>
    <n v="1064757000"/>
    <n v="0"/>
    <n v="229166000"/>
    <x v="0"/>
    <x v="90"/>
    <x v="0"/>
  </r>
  <r>
    <n v="5584571000"/>
    <n v="3570801000"/>
    <n v="1183682000"/>
    <n v="0"/>
    <n v="253380000"/>
    <x v="0"/>
    <x v="90"/>
    <x v="1"/>
  </r>
  <r>
    <n v="6165441000"/>
    <n v="3898403000"/>
    <n v="1341000000"/>
    <n v="0"/>
    <n v="294496000"/>
    <x v="0"/>
    <x v="90"/>
    <x v="2"/>
  </r>
  <r>
    <n v="6187646000"/>
    <n v="3665578000"/>
    <n v="1466761000"/>
    <n v="0"/>
    <n v="339613000"/>
    <x v="0"/>
    <x v="90"/>
    <x v="3"/>
  </r>
  <r>
    <n v="11818376000"/>
    <n v="9976057000"/>
    <n v="1173340000"/>
    <n v="0"/>
    <n v="0"/>
    <x v="0"/>
    <x v="53"/>
    <x v="1"/>
  </r>
  <r>
    <n v="12695157000"/>
    <n v="10621373000"/>
    <n v="1545716000"/>
    <n v="0"/>
    <n v="0"/>
    <x v="0"/>
    <x v="53"/>
    <x v="2"/>
  </r>
  <r>
    <n v="12114832000"/>
    <n v="10146494000"/>
    <n v="1522811000"/>
    <n v="0"/>
    <n v="0"/>
    <x v="0"/>
    <x v="53"/>
    <x v="3"/>
  </r>
  <r>
    <n v="10964157000"/>
    <n v="9196326000"/>
    <n v="1429233000"/>
    <n v="0"/>
    <n v="0"/>
    <x v="0"/>
    <x v="53"/>
    <x v="4"/>
  </r>
  <r>
    <n v="4365400000"/>
    <n v="1656600000"/>
    <n v="1252300000"/>
    <n v="1101600000"/>
    <n v="0"/>
    <x v="2"/>
    <x v="57"/>
    <x v="0"/>
  </r>
  <r>
    <n v="4669100000"/>
    <n v="1727700000"/>
    <n v="1293200000"/>
    <n v="1043200000"/>
    <n v="0"/>
    <x v="2"/>
    <x v="57"/>
    <x v="1"/>
  </r>
  <r>
    <n v="4627100000"/>
    <n v="1768900000"/>
    <n v="1254700000"/>
    <n v="1006200000"/>
    <n v="0"/>
    <x v="2"/>
    <x v="57"/>
    <x v="2"/>
  </r>
  <r>
    <n v="4857800000"/>
    <n v="1779200000"/>
    <n v="1172700000"/>
    <n v="994500000"/>
    <n v="0"/>
    <x v="2"/>
    <x v="57"/>
    <x v="3"/>
  </r>
  <r>
    <n v="93646000000"/>
    <n v="0"/>
    <n v="64729000000"/>
    <n v="0"/>
    <n v="3385000000"/>
    <x v="6"/>
    <x v="35"/>
    <x v="0"/>
  </r>
  <r>
    <n v="97142000000"/>
    <n v="0"/>
    <n v="70467000000"/>
    <n v="0"/>
    <n v="225000000"/>
    <x v="6"/>
    <x v="35"/>
    <x v="1"/>
  </r>
  <r>
    <n v="91973000000"/>
    <n v="0"/>
    <n v="61274000000"/>
    <n v="0"/>
    <n v="3139000000"/>
    <x v="6"/>
    <x v="35"/>
    <x v="2"/>
  </r>
  <r>
    <n v="89716000000"/>
    <n v="0"/>
    <n v="59014000000"/>
    <n v="0"/>
    <n v="3827000000"/>
    <x v="6"/>
    <x v="35"/>
    <x v="3"/>
  </r>
  <r>
    <n v="12134000000"/>
    <n v="7432000000"/>
    <n v="3357000000"/>
    <n v="0"/>
    <n v="0"/>
    <x v="1"/>
    <x v="91"/>
    <x v="1"/>
  </r>
  <r>
    <n v="12540000000"/>
    <n v="7737000000"/>
    <n v="3453000000"/>
    <n v="0"/>
    <n v="0"/>
    <x v="1"/>
    <x v="91"/>
    <x v="2"/>
  </r>
  <r>
    <n v="13506000000"/>
    <n v="8406000000"/>
    <n v="3777000000"/>
    <n v="0"/>
    <n v="0"/>
    <x v="1"/>
    <x v="91"/>
    <x v="3"/>
  </r>
  <r>
    <n v="14437000000"/>
    <n v="9168000000"/>
    <n v="4168000000"/>
    <n v="0"/>
    <n v="0"/>
    <x v="1"/>
    <x v="91"/>
    <x v="4"/>
  </r>
  <r>
    <n v="14197000000"/>
    <n v="8763000000"/>
    <n v="3872000000"/>
    <n v="0"/>
    <n v="0"/>
    <x v="4"/>
    <x v="40"/>
    <x v="0"/>
  </r>
  <r>
    <n v="14792000000"/>
    <n v="8689000000"/>
    <n v="3266000000"/>
    <n v="0"/>
    <n v="0"/>
    <x v="4"/>
    <x v="40"/>
    <x v="1"/>
  </r>
  <r>
    <n v="14580000000"/>
    <n v="9517000000"/>
    <n v="4039000000"/>
    <n v="0"/>
    <n v="0"/>
    <x v="4"/>
    <x v="40"/>
    <x v="3"/>
  </r>
  <r>
    <n v="13525000000"/>
    <n v="8844000000"/>
    <n v="3590000000"/>
    <n v="0"/>
    <n v="0"/>
    <x v="4"/>
    <x v="40"/>
    <x v="4"/>
  </r>
  <r>
    <n v="1287577000"/>
    <n v="1073447000"/>
    <n v="174085000"/>
    <n v="0"/>
    <n v="12784000"/>
    <x v="6"/>
    <x v="35"/>
    <x v="1"/>
  </r>
  <r>
    <n v="1463767000"/>
    <n v="1200308000"/>
    <n v="194491000"/>
    <n v="0"/>
    <n v="13279000"/>
    <x v="6"/>
    <x v="35"/>
    <x v="2"/>
  </r>
  <r>
    <n v="1627413000"/>
    <n v="1354969000"/>
    <n v="207519000"/>
    <n v="0"/>
    <n v="13338000"/>
    <x v="6"/>
    <x v="35"/>
    <x v="3"/>
  </r>
  <r>
    <n v="1822114000"/>
    <n v="1524907000"/>
    <n v="224088000"/>
    <n v="0"/>
    <n v="13794000"/>
    <x v="6"/>
    <x v="35"/>
    <x v="4"/>
  </r>
  <r>
    <n v="793373000"/>
    <n v="206974000"/>
    <n v="123524000"/>
    <n v="0"/>
    <n v="214827000"/>
    <x v="7"/>
    <x v="14"/>
    <x v="0"/>
  </r>
  <r>
    <n v="861527000"/>
    <n v="221498000"/>
    <n v="127470000"/>
    <n v="0"/>
    <n v="224713000"/>
    <x v="7"/>
    <x v="14"/>
    <x v="1"/>
  </r>
  <r>
    <n v="993897000"/>
    <n v="258617000"/>
    <n v="122201000"/>
    <n v="0"/>
    <n v="258074000"/>
    <x v="7"/>
    <x v="14"/>
    <x v="2"/>
  </r>
  <r>
    <n v="1166769000"/>
    <n v="304477000"/>
    <n v="122735000"/>
    <n v="0"/>
    <n v="344527000"/>
    <x v="7"/>
    <x v="14"/>
    <x v="3"/>
  </r>
  <r>
    <n v="2842781000"/>
    <n v="1237452000"/>
    <n v="387812000"/>
    <n v="487832000"/>
    <n v="0"/>
    <x v="2"/>
    <x v="20"/>
    <x v="1"/>
  </r>
  <r>
    <n v="2929408000"/>
    <n v="1232962000"/>
    <n v="384907000"/>
    <n v="539469000"/>
    <n v="0"/>
    <x v="2"/>
    <x v="20"/>
    <x v="2"/>
  </r>
  <r>
    <n v="2814049000"/>
    <n v="1215229000"/>
    <n v="406864000"/>
    <n v="530616000"/>
    <n v="0"/>
    <x v="2"/>
    <x v="20"/>
    <x v="3"/>
  </r>
  <r>
    <n v="2984493000"/>
    <n v="1163391000"/>
    <n v="379399000"/>
    <n v="481258000"/>
    <n v="0"/>
    <x v="2"/>
    <x v="20"/>
    <x v="4"/>
  </r>
  <r>
    <n v="19561000000"/>
    <n v="12952000000"/>
    <n v="3706000000"/>
    <n v="0"/>
    <n v="0"/>
    <x v="4"/>
    <x v="47"/>
    <x v="1"/>
  </r>
  <r>
    <n v="19724000000"/>
    <n v="13041000000"/>
    <n v="4162000000"/>
    <n v="0"/>
    <n v="0"/>
    <x v="4"/>
    <x v="47"/>
    <x v="2"/>
  </r>
  <r>
    <n v="18591000000"/>
    <n v="11967000000"/>
    <n v="5011000000"/>
    <n v="0"/>
    <n v="0"/>
    <x v="4"/>
    <x v="47"/>
    <x v="3"/>
  </r>
  <r>
    <n v="18202000000"/>
    <n v="11551000000"/>
    <n v="3334000000"/>
    <n v="0"/>
    <n v="0"/>
    <x v="4"/>
    <x v="47"/>
    <x v="4"/>
  </r>
  <r>
    <n v="14070000000"/>
    <n v="7365000000"/>
    <n v="1007000000"/>
    <n v="0"/>
    <n v="1806000000"/>
    <x v="9"/>
    <x v="92"/>
    <x v="1"/>
  </r>
  <r>
    <n v="16226000000"/>
    <n v="8435000000"/>
    <n v="1029000000"/>
    <n v="0"/>
    <n v="2040000000"/>
    <x v="9"/>
    <x v="92"/>
    <x v="2"/>
  </r>
  <r>
    <n v="14403000000"/>
    <n v="6452000000"/>
    <n v="1126000000"/>
    <n v="0"/>
    <n v="2309000000"/>
    <x v="9"/>
    <x v="92"/>
    <x v="3"/>
  </r>
  <r>
    <n v="13058000000"/>
    <n v="5801000000"/>
    <n v="1089000000"/>
    <n v="0"/>
    <n v="2209000000"/>
    <x v="9"/>
    <x v="92"/>
    <x v="4"/>
  </r>
  <r>
    <n v="10962818000"/>
    <n v="9498456000"/>
    <n v="731767000"/>
    <n v="0"/>
    <n v="0"/>
    <x v="1"/>
    <x v="25"/>
    <x v="1"/>
  </r>
  <r>
    <n v="12574299000"/>
    <n v="10925598000"/>
    <n v="819048000"/>
    <n v="0"/>
    <n v="0"/>
    <x v="1"/>
    <x v="25"/>
    <x v="2"/>
  </r>
  <r>
    <n v="14268716000"/>
    <n v="12381189000"/>
    <n v="890431000"/>
    <n v="0"/>
    <n v="0"/>
    <x v="1"/>
    <x v="25"/>
    <x v="3"/>
  </r>
  <r>
    <n v="15149675000"/>
    <n v="13130915000"/>
    <n v="959899000"/>
    <n v="0"/>
    <n v="0"/>
    <x v="1"/>
    <x v="25"/>
    <x v="4"/>
  </r>
  <r>
    <n v="48017000000"/>
    <n v="19053000000"/>
    <n v="18185000000"/>
    <n v="0"/>
    <n v="0"/>
    <x v="4"/>
    <x v="69"/>
    <x v="0"/>
  </r>
  <r>
    <n v="46854000000"/>
    <n v="18421000000"/>
    <n v="18205000000"/>
    <n v="0"/>
    <n v="0"/>
    <x v="4"/>
    <x v="69"/>
    <x v="1"/>
  </r>
  <r>
    <n v="45998000000"/>
    <n v="17889000000"/>
    <n v="18401000000"/>
    <n v="0"/>
    <n v="0"/>
    <x v="4"/>
    <x v="69"/>
    <x v="2"/>
  </r>
  <r>
    <n v="44294000000"/>
    <n v="17482000000"/>
    <n v="18084000000"/>
    <n v="0"/>
    <n v="0"/>
    <x v="4"/>
    <x v="69"/>
    <x v="3"/>
  </r>
  <r>
    <n v="2181732000"/>
    <n v="875166000"/>
    <n v="621536000"/>
    <n v="0"/>
    <n v="54291000"/>
    <x v="1"/>
    <x v="82"/>
    <x v="1"/>
  </r>
  <r>
    <n v="3310800000"/>
    <n v="1294700000"/>
    <n v="926900000"/>
    <n v="0"/>
    <n v="79700000"/>
    <x v="1"/>
    <x v="82"/>
    <x v="2"/>
  </r>
  <r>
    <n v="4371500000"/>
    <n v="1723800000"/>
    <n v="1251500000"/>
    <n v="0"/>
    <n v="138400000"/>
    <x v="1"/>
    <x v="82"/>
    <x v="3"/>
  </r>
  <r>
    <n v="4712100000"/>
    <n v="1914900000"/>
    <n v="1428000000"/>
    <n v="0"/>
    <n v="183200000"/>
    <x v="1"/>
    <x v="82"/>
    <x v="4"/>
  </r>
  <r>
    <n v="96619000000"/>
    <n v="76726000000"/>
    <n v="15477000000"/>
    <n v="0"/>
    <n v="1652000000"/>
    <x v="4"/>
    <x v="93"/>
    <x v="1"/>
  </r>
  <r>
    <n v="98375000000"/>
    <n v="78138000000"/>
    <n v="15809000000"/>
    <n v="0"/>
    <n v="1703000000"/>
    <x v="4"/>
    <x v="93"/>
    <x v="2"/>
  </r>
  <r>
    <n v="108465000000"/>
    <n v="85512000000"/>
    <n v="17868000000"/>
    <n v="0"/>
    <n v="1948000000"/>
    <x v="4"/>
    <x v="93"/>
    <x v="3"/>
  </r>
  <r>
    <n v="109830000000"/>
    <n v="85496000000"/>
    <n v="18669000000"/>
    <n v="0"/>
    <n v="2089000000"/>
    <x v="4"/>
    <x v="93"/>
    <x v="4"/>
  </r>
  <r>
    <n v="19279000000"/>
    <n v="12289000000"/>
    <n v="4267000000"/>
    <n v="0"/>
    <n v="833000000"/>
    <x v="1"/>
    <x v="64"/>
    <x v="1"/>
  </r>
  <r>
    <n v="19031000000"/>
    <n v="12087000000"/>
    <n v="4313000000"/>
    <n v="0"/>
    <n v="889000000"/>
    <x v="1"/>
    <x v="64"/>
    <x v="2"/>
  </r>
  <r>
    <n v="19023000000"/>
    <n v="12098000000"/>
    <n v="4350000000"/>
    <n v="0"/>
    <n v="886000000"/>
    <x v="1"/>
    <x v="64"/>
    <x v="3"/>
  </r>
  <r>
    <n v="19204000000"/>
    <n v="12265000000"/>
    <n v="4452000000"/>
    <n v="0"/>
    <n v="934000000"/>
    <x v="1"/>
    <x v="64"/>
    <x v="4"/>
  </r>
  <r>
    <n v="2369300000"/>
    <n v="805300000"/>
    <n v="602100000"/>
    <n v="0"/>
    <n v="223300000"/>
    <x v="0"/>
    <x v="59"/>
    <x v="1"/>
  </r>
  <r>
    <n v="2577100000"/>
    <n v="877900000"/>
    <n v="632000000"/>
    <n v="0"/>
    <n v="258100000"/>
    <x v="0"/>
    <x v="59"/>
    <x v="2"/>
  </r>
  <r>
    <n v="2418800000"/>
    <n v="759200000"/>
    <n v="571200000"/>
    <n v="0"/>
    <n v="284600000"/>
    <x v="0"/>
    <x v="59"/>
    <x v="3"/>
  </r>
  <r>
    <n v="2334200000"/>
    <n v="691100000"/>
    <n v="519600000"/>
    <n v="0"/>
    <n v="305000000"/>
    <x v="0"/>
    <x v="59"/>
    <x v="4"/>
  </r>
  <r>
    <n v="10459000000"/>
    <n v="6073000000"/>
    <n v="2720000000"/>
    <n v="0"/>
    <n v="0"/>
    <x v="1"/>
    <x v="74"/>
    <x v="1"/>
  </r>
  <r>
    <n v="10773000000"/>
    <n v="6344000000"/>
    <n v="2686000000"/>
    <n v="0"/>
    <n v="0"/>
    <x v="1"/>
    <x v="74"/>
    <x v="2"/>
  </r>
  <r>
    <n v="11454000000"/>
    <n v="6646000000"/>
    <n v="2855000000"/>
    <n v="0"/>
    <n v="0"/>
    <x v="1"/>
    <x v="74"/>
    <x v="3"/>
  </r>
  <r>
    <n v="12154000000"/>
    <n v="6950000000"/>
    <n v="3012000000"/>
    <n v="0"/>
    <n v="0"/>
    <x v="1"/>
    <x v="74"/>
    <x v="4"/>
  </r>
  <r>
    <n v="3414500000"/>
    <n v="2718900000"/>
    <n v="346100000"/>
    <n v="0"/>
    <n v="25100000"/>
    <x v="0"/>
    <x v="53"/>
    <x v="0"/>
  </r>
  <r>
    <n v="3477200000"/>
    <n v="2767300000"/>
    <n v="346900000"/>
    <n v="0"/>
    <n v="25400000"/>
    <x v="0"/>
    <x v="53"/>
    <x v="1"/>
  </r>
  <r>
    <n v="3782300000"/>
    <n v="2991900000"/>
    <n v="439200000"/>
    <n v="0"/>
    <n v="19700000"/>
    <x v="0"/>
    <x v="53"/>
    <x v="2"/>
  </r>
  <r>
    <n v="3917200000"/>
    <n v="2994000000"/>
    <n v="411800000"/>
    <n v="0"/>
    <n v="20800000"/>
    <x v="0"/>
    <x v="53"/>
    <x v="3"/>
  </r>
  <r>
    <n v="5935095000"/>
    <n v="4920664000"/>
    <n v="328595000"/>
    <n v="0"/>
    <n v="0"/>
    <x v="1"/>
    <x v="66"/>
    <x v="1"/>
  </r>
  <r>
    <n v="7779812000"/>
    <n v="6336272000"/>
    <n v="521502000"/>
    <n v="0"/>
    <n v="0"/>
    <x v="1"/>
    <x v="66"/>
    <x v="2"/>
  </r>
  <r>
    <n v="9474008000"/>
    <n v="7757571000"/>
    <n v="630421000"/>
    <n v="0"/>
    <n v="0"/>
    <x v="1"/>
    <x v="66"/>
    <x v="3"/>
  </r>
  <r>
    <n v="10949999000"/>
    <n v="8923519000"/>
    <n v="764117000"/>
    <n v="0"/>
    <n v="0"/>
    <x v="1"/>
    <x v="66"/>
    <x v="4"/>
  </r>
  <r>
    <n v="5671400000"/>
    <n v="3421700000"/>
    <n v="1114600000"/>
    <n v="0"/>
    <n v="86300000"/>
    <x v="3"/>
    <x v="65"/>
    <x v="0"/>
  </r>
  <r>
    <n v="5808300000"/>
    <n v="3585100000"/>
    <n v="1128800000"/>
    <n v="0"/>
    <n v="81700000"/>
    <x v="3"/>
    <x v="65"/>
    <x v="1"/>
  </r>
  <r>
    <n v="6011600000"/>
    <n v="3808500000"/>
    <n v="1198200000"/>
    <n v="0"/>
    <n v="76700000"/>
    <x v="3"/>
    <x v="65"/>
    <x v="2"/>
  </r>
  <r>
    <n v="8680100000"/>
    <n v="5776800000"/>
    <n v="1622000000"/>
    <n v="0"/>
    <n v="164500000"/>
    <x v="3"/>
    <x v="65"/>
    <x v="3"/>
  </r>
  <r>
    <n v="4122930000"/>
    <n v="2398790000"/>
    <n v="1219343000"/>
    <n v="0"/>
    <n v="64093000"/>
    <x v="1"/>
    <x v="94"/>
    <x v="0"/>
  </r>
  <r>
    <n v="5062528000"/>
    <n v="2987126000"/>
    <n v="1454080000"/>
    <n v="0"/>
    <n v="80969000"/>
    <x v="1"/>
    <x v="94"/>
    <x v="1"/>
  </r>
  <r>
    <n v="6740064000"/>
    <n v="4088151000"/>
    <n v="1866520000"/>
    <n v="0"/>
    <n v="120719000"/>
    <x v="1"/>
    <x v="94"/>
    <x v="2"/>
  </r>
  <r>
    <n v="7192633000"/>
    <n v="4359104000"/>
    <n v="1987271000"/>
    <n v="0"/>
    <n v="122120000"/>
    <x v="1"/>
    <x v="94"/>
    <x v="3"/>
  </r>
  <r>
    <n v="13107000000"/>
    <n v="11799000000"/>
    <n v="0"/>
    <n v="0"/>
    <n v="0"/>
    <x v="0"/>
    <x v="53"/>
    <x v="0"/>
  </r>
  <r>
    <n v="11420000000"/>
    <n v="10303000000"/>
    <n v="0"/>
    <n v="0"/>
    <n v="0"/>
    <x v="0"/>
    <x v="53"/>
    <x v="1"/>
  </r>
  <r>
    <n v="10986000000"/>
    <n v="9974000000"/>
    <n v="0"/>
    <n v="0"/>
    <n v="0"/>
    <x v="0"/>
    <x v="53"/>
    <x v="2"/>
  </r>
  <r>
    <n v="10466000000"/>
    <n v="9576000000"/>
    <n v="0"/>
    <n v="0"/>
    <n v="0"/>
    <x v="0"/>
    <x v="53"/>
    <x v="3"/>
  </r>
  <r>
    <n v="1282236000"/>
    <n v="322516000"/>
    <n v="151382000"/>
    <n v="235184000"/>
    <n v="0"/>
    <x v="2"/>
    <x v="7"/>
    <x v="1"/>
  </r>
  <r>
    <n v="1388386000"/>
    <n v="338580000"/>
    <n v="159642000"/>
    <n v="250434000"/>
    <n v="0"/>
    <x v="2"/>
    <x v="7"/>
    <x v="2"/>
  </r>
  <r>
    <n v="1475139000"/>
    <n v="355727000"/>
    <n v="169952000"/>
    <n v="266761000"/>
    <n v="0"/>
    <x v="2"/>
    <x v="7"/>
    <x v="3"/>
  </r>
  <r>
    <n v="1423936000"/>
    <n v="343801000"/>
    <n v="170120000"/>
    <n v="276462000"/>
    <n v="0"/>
    <x v="2"/>
    <x v="7"/>
    <x v="4"/>
  </r>
  <r>
    <n v="22603400000"/>
    <n v="4796500000"/>
    <n v="6839500000"/>
    <n v="5278100000"/>
    <n v="0"/>
    <x v="3"/>
    <x v="3"/>
    <x v="0"/>
  </r>
  <r>
    <n v="23113100000"/>
    <n v="4908100000"/>
    <n v="6606700000"/>
    <n v="5531300000"/>
    <n v="0"/>
    <x v="3"/>
    <x v="3"/>
    <x v="1"/>
  </r>
  <r>
    <n v="19615600000"/>
    <n v="4932500000"/>
    <n v="6280300000"/>
    <n v="4733600000"/>
    <n v="0"/>
    <x v="3"/>
    <x v="3"/>
    <x v="2"/>
  </r>
  <r>
    <n v="19958700000"/>
    <n v="5037200000"/>
    <n v="6432400000"/>
    <n v="4796400000"/>
    <n v="0"/>
    <x v="3"/>
    <x v="3"/>
    <x v="3"/>
  </r>
  <r>
    <n v="45358000000"/>
    <n v="41171000000"/>
    <n v="-318000000"/>
    <n v="0"/>
    <n v="0"/>
    <x v="0"/>
    <x v="30"/>
    <x v="1"/>
  </r>
  <r>
    <n v="39946000000"/>
    <n v="35263000000"/>
    <n v="-329000000"/>
    <n v="0"/>
    <n v="0"/>
    <x v="0"/>
    <x v="30"/>
    <x v="2"/>
  </r>
  <r>
    <n v="40536000000"/>
    <n v="36044000000"/>
    <n v="-220000000"/>
    <n v="0"/>
    <n v="0"/>
    <x v="0"/>
    <x v="30"/>
    <x v="3"/>
  </r>
  <r>
    <n v="47248000000"/>
    <n v="42186000000"/>
    <n v="-487000000"/>
    <n v="0"/>
    <n v="0"/>
    <x v="0"/>
    <x v="30"/>
    <x v="4"/>
  </r>
  <r>
    <n v="3094500000"/>
    <n v="2144200000"/>
    <n v="98200000"/>
    <n v="0"/>
    <n v="332400000"/>
    <x v="5"/>
    <x v="11"/>
    <x v="0"/>
  </r>
  <r>
    <n v="3276800000"/>
    <n v="2272400000"/>
    <n v="99600000"/>
    <n v="0"/>
    <n v="370900000"/>
    <x v="5"/>
    <x v="11"/>
    <x v="1"/>
  </r>
  <r>
    <n v="3350300000"/>
    <n v="2317500000"/>
    <n v="101100000"/>
    <n v="0"/>
    <n v="388100000"/>
    <x v="5"/>
    <x v="11"/>
    <x v="2"/>
  </r>
  <r>
    <n v="3253600000"/>
    <n v="2171600000"/>
    <n v="103700000"/>
    <n v="0"/>
    <n v="401300000"/>
    <x v="5"/>
    <x v="11"/>
    <x v="3"/>
  </r>
  <r>
    <n v="50521000000"/>
    <n v="33194000000"/>
    <n v="12244000000"/>
    <n v="0"/>
    <n v="1523000000"/>
    <x v="1"/>
    <x v="83"/>
    <x v="1"/>
  </r>
  <r>
    <n v="53417000000"/>
    <n v="34941000000"/>
    <n v="12865000000"/>
    <n v="0"/>
    <n v="1462000000"/>
    <x v="1"/>
    <x v="83"/>
    <x v="2"/>
  </r>
  <r>
    <n v="56223000000"/>
    <n v="36665000000"/>
    <n v="13281000000"/>
    <n v="0"/>
    <n v="1485000000"/>
    <x v="1"/>
    <x v="83"/>
    <x v="3"/>
  </r>
  <r>
    <n v="59074000000"/>
    <n v="38504000000"/>
    <n v="14115000000"/>
    <n v="0"/>
    <n v="1484000000"/>
    <x v="1"/>
    <x v="83"/>
    <x v="4"/>
  </r>
  <r>
    <n v="3598916000"/>
    <n v="2195857000"/>
    <n v="601300000"/>
    <n v="683688000"/>
    <n v="0"/>
    <x v="2"/>
    <x v="20"/>
    <x v="1"/>
  </r>
  <r>
    <n v="4607309000"/>
    <n v="2599828000"/>
    <n v="613341000"/>
    <n v="716471000"/>
    <n v="0"/>
    <x v="2"/>
    <x v="20"/>
    <x v="2"/>
  </r>
  <r>
    <n v="5259312000"/>
    <n v="2974976000"/>
    <n v="591611000"/>
    <n v="825242000"/>
    <n v="0"/>
    <x v="2"/>
    <x v="20"/>
    <x v="3"/>
  </r>
  <r>
    <n v="5885893000"/>
    <n v="3266971000"/>
    <n v="630954000"/>
    <n v="913712000"/>
    <n v="0"/>
    <x v="2"/>
    <x v="20"/>
    <x v="4"/>
  </r>
  <r>
    <n v="7810610000"/>
    <n v="7479746000"/>
    <n v="360586000"/>
    <n v="0"/>
    <n v="116388000"/>
    <x v="6"/>
    <x v="95"/>
    <x v="0"/>
  </r>
  <r>
    <n v="9531778000"/>
    <n v="7567707000"/>
    <n v="2177616000"/>
    <n v="0"/>
    <n v="167425000"/>
    <x v="6"/>
    <x v="95"/>
    <x v="1"/>
  </r>
  <r>
    <n v="10681897000"/>
    <n v="8024286000"/>
    <n v="2856642000"/>
    <n v="0"/>
    <n v="185993000"/>
    <x v="6"/>
    <x v="95"/>
    <x v="2"/>
  </r>
  <r>
    <n v="10116502000"/>
    <n v="7677233000"/>
    <n v="2620072000"/>
    <n v="0"/>
    <n v="224133000"/>
    <x v="6"/>
    <x v="95"/>
    <x v="3"/>
  </r>
  <r>
    <n v="17699000000"/>
    <n v="8307000000"/>
    <n v="7161000000"/>
    <n v="0"/>
    <n v="867000000"/>
    <x v="0"/>
    <x v="0"/>
    <x v="1"/>
  </r>
  <r>
    <n v="18605000000"/>
    <n v="7677000000"/>
    <n v="7639000000"/>
    <n v="0"/>
    <n v="938000000"/>
    <x v="0"/>
    <x v="0"/>
    <x v="2"/>
  </r>
  <r>
    <n v="19820000000"/>
    <n v="6025000000"/>
    <n v="8625000000"/>
    <n v="0"/>
    <n v="1015000000"/>
    <x v="0"/>
    <x v="0"/>
    <x v="3"/>
  </r>
  <r>
    <n v="20425000000"/>
    <n v="6132000000"/>
    <n v="9312000000"/>
    <n v="0"/>
    <n v="1221000000"/>
    <x v="0"/>
    <x v="0"/>
    <x v="4"/>
  </r>
  <r>
    <n v="6376000000"/>
    <n v="3851000000"/>
    <n v="1201000000"/>
    <n v="0"/>
    <n v="749000000"/>
    <x v="10"/>
    <x v="96"/>
    <x v="0"/>
  </r>
  <r>
    <n v="6313000000"/>
    <n v="3685000000"/>
    <n v="1162000000"/>
    <n v="0"/>
    <n v="800000000"/>
    <x v="10"/>
    <x v="96"/>
    <x v="1"/>
  </r>
  <r>
    <n v="6777000000"/>
    <n v="3775000000"/>
    <n v="1181000000"/>
    <n v="0"/>
    <n v="808000000"/>
    <x v="10"/>
    <x v="96"/>
    <x v="2"/>
  </r>
  <r>
    <n v="8229000000"/>
    <n v="4265000000"/>
    <n v="1467000000"/>
    <n v="0"/>
    <n v="1166000000"/>
    <x v="10"/>
    <x v="96"/>
    <x v="3"/>
  </r>
  <r>
    <n v="45352000000"/>
    <n v="39595000000"/>
    <n v="909000000"/>
    <n v="172000000"/>
    <n v="0"/>
    <x v="8"/>
    <x v="63"/>
    <x v="0"/>
  </r>
  <r>
    <n v="44062000000"/>
    <n v="37940000000"/>
    <n v="870000000"/>
    <n v="150000000"/>
    <n v="0"/>
    <x v="8"/>
    <x v="63"/>
    <x v="1"/>
  </r>
  <r>
    <n v="45608000000"/>
    <n v="38939000000"/>
    <n v="806000000"/>
    <n v="127000000"/>
    <n v="0"/>
    <x v="8"/>
    <x v="63"/>
    <x v="2"/>
  </r>
  <r>
    <n v="32735000000"/>
    <n v="25683000000"/>
    <n v="828000000"/>
    <n v="102000000"/>
    <n v="0"/>
    <x v="8"/>
    <x v="63"/>
    <x v="3"/>
  </r>
  <r>
    <n v="27686000000"/>
    <n v="16538000000"/>
    <n v="8482000000"/>
    <n v="0"/>
    <n v="0"/>
    <x v="1"/>
    <x v="91"/>
    <x v="1"/>
  </r>
  <r>
    <n v="27931000000"/>
    <n v="16725000000"/>
    <n v="8440000000"/>
    <n v="0"/>
    <n v="0"/>
    <x v="1"/>
    <x v="91"/>
    <x v="2"/>
  </r>
  <r>
    <n v="28105000000"/>
    <n v="16863000000"/>
    <n v="8355000000"/>
    <n v="0"/>
    <n v="0"/>
    <x v="1"/>
    <x v="91"/>
    <x v="3"/>
  </r>
  <r>
    <n v="27079000000"/>
    <n v="16496000000"/>
    <n v="8256000000"/>
    <n v="0"/>
    <n v="0"/>
    <x v="1"/>
    <x v="91"/>
    <x v="4"/>
  </r>
  <r>
    <n v="8312000000"/>
    <n v="0"/>
    <n v="3456000000"/>
    <n v="0"/>
    <n v="258000000"/>
    <x v="2"/>
    <x v="16"/>
    <x v="1"/>
  </r>
  <r>
    <n v="9441000000"/>
    <n v="0"/>
    <n v="4014000000"/>
    <n v="0"/>
    <n v="321000000"/>
    <x v="2"/>
    <x v="16"/>
    <x v="2"/>
  </r>
  <r>
    <n v="9667000000"/>
    <n v="0"/>
    <n v="4162000000"/>
    <n v="0"/>
    <n v="366000000"/>
    <x v="2"/>
    <x v="16"/>
    <x v="3"/>
  </r>
  <r>
    <n v="10776000000"/>
    <n v="0"/>
    <n v="4525000000"/>
    <n v="0"/>
    <n v="373000000"/>
    <x v="2"/>
    <x v="16"/>
    <x v="4"/>
  </r>
  <r>
    <n v="475888000"/>
    <n v="117275000"/>
    <n v="47115000"/>
    <n v="0"/>
    <n v="121211000"/>
    <x v="7"/>
    <x v="70"/>
    <x v="0"/>
  </r>
  <r>
    <n v="635490000"/>
    <n v="172050000"/>
    <n v="43720000"/>
    <n v="0"/>
    <n v="186979000"/>
    <x v="7"/>
    <x v="70"/>
    <x v="1"/>
  </r>
  <r>
    <n v="992332000"/>
    <n v="275379000"/>
    <n v="57664000"/>
    <n v="0"/>
    <n v="301812000"/>
    <x v="7"/>
    <x v="70"/>
    <x v="2"/>
  </r>
  <r>
    <n v="1042779000"/>
    <n v="280901000"/>
    <n v="53992000"/>
    <n v="0"/>
    <n v="294520000"/>
    <x v="7"/>
    <x v="70"/>
    <x v="3"/>
  </r>
  <r>
    <n v="797517000"/>
    <n v="337533000"/>
    <n v="20412000"/>
    <n v="0"/>
    <n v="277621000"/>
    <x v="7"/>
    <x v="77"/>
    <x v="0"/>
  </r>
  <r>
    <n v="1029475000"/>
    <n v="423256000"/>
    <n v="27772000"/>
    <n v="0"/>
    <n v="357165000"/>
    <x v="7"/>
    <x v="77"/>
    <x v="1"/>
  </r>
  <r>
    <n v="1105247000"/>
    <n v="441929000"/>
    <n v="29412000"/>
    <n v="0"/>
    <n v="378716000"/>
    <x v="7"/>
    <x v="77"/>
    <x v="2"/>
  </r>
  <r>
    <n v="1288149000"/>
    <n v="497359000"/>
    <n v="29870000"/>
    <n v="0"/>
    <n v="464472000"/>
    <x v="7"/>
    <x v="77"/>
    <x v="3"/>
  </r>
  <r>
    <n v="11814000000"/>
    <n v="10190000000"/>
    <n v="582000000"/>
    <n v="0"/>
    <n v="102000000"/>
    <x v="1"/>
    <x v="43"/>
    <x v="0"/>
  </r>
  <r>
    <n v="12784000000"/>
    <n v="11020000000"/>
    <n v="649000000"/>
    <n v="0"/>
    <n v="127000000"/>
    <x v="1"/>
    <x v="43"/>
    <x v="1"/>
  </r>
  <r>
    <n v="13796000000"/>
    <n v="11830000000"/>
    <n v="659000000"/>
    <n v="0"/>
    <n v="148000000"/>
    <x v="1"/>
    <x v="43"/>
    <x v="2"/>
  </r>
  <r>
    <n v="14486000000"/>
    <n v="12363000000"/>
    <n v="634000000"/>
    <n v="0"/>
    <n v="139000000"/>
    <x v="1"/>
    <x v="43"/>
    <x v="3"/>
  </r>
  <r>
    <n v="6761000000"/>
    <n v="4802000000"/>
    <n v="1347000000"/>
    <n v="0"/>
    <n v="0"/>
    <x v="0"/>
    <x v="18"/>
    <x v="1"/>
  </r>
  <r>
    <n v="7006000000"/>
    <n v="4946000000"/>
    <n v="1338000000"/>
    <n v="0"/>
    <n v="0"/>
    <x v="0"/>
    <x v="18"/>
    <x v="2"/>
  </r>
  <r>
    <n v="7142000000"/>
    <n v="4889000000"/>
    <n v="1339000000"/>
    <n v="0"/>
    <n v="0"/>
    <x v="0"/>
    <x v="18"/>
    <x v="3"/>
  </r>
  <r>
    <n v="7357000000"/>
    <n v="4901000000"/>
    <n v="1403000000"/>
    <n v="0"/>
    <n v="0"/>
    <x v="0"/>
    <x v="18"/>
    <x v="4"/>
  </r>
  <r>
    <n v="6420881000"/>
    <n v="3011684000"/>
    <n v="2388182000"/>
    <n v="0"/>
    <n v="0"/>
    <x v="1"/>
    <x v="81"/>
    <x v="0"/>
  </r>
  <r>
    <n v="6484892000"/>
    <n v="3006009000"/>
    <n v="2310780000"/>
    <n v="0"/>
    <n v="0"/>
    <x v="1"/>
    <x v="81"/>
    <x v="1"/>
  </r>
  <r>
    <n v="6023819000"/>
    <n v="3022797000"/>
    <n v="2347308000"/>
    <n v="0"/>
    <n v="0"/>
    <x v="1"/>
    <x v="81"/>
    <x v="2"/>
  </r>
  <r>
    <n v="5702613000"/>
    <n v="2896255000"/>
    <n v="2265436000"/>
    <n v="0"/>
    <n v="0"/>
    <x v="1"/>
    <x v="81"/>
    <x v="3"/>
  </r>
  <r>
    <n v="27567000000"/>
    <n v="16750700000"/>
    <n v="2211700000"/>
    <n v="0"/>
    <n v="0"/>
    <x v="1"/>
    <x v="51"/>
    <x v="0"/>
  </r>
  <r>
    <n v="28105700000"/>
    <n v="17203000000"/>
    <n v="2138400000"/>
    <n v="0"/>
    <n v="0"/>
    <x v="1"/>
    <x v="51"/>
    <x v="1"/>
  </r>
  <r>
    <n v="27441300000"/>
    <n v="16985600000"/>
    <n v="2506500000"/>
    <n v="0"/>
    <n v="0"/>
    <x v="1"/>
    <x v="51"/>
    <x v="2"/>
  </r>
  <r>
    <n v="25413000000"/>
    <n v="15623800000"/>
    <n v="2643700000"/>
    <n v="0"/>
    <n v="0"/>
    <x v="1"/>
    <x v="51"/>
    <x v="3"/>
  </r>
  <r>
    <n v="1581623000"/>
    <n v="743164000"/>
    <n v="261471000"/>
    <n v="254723000"/>
    <n v="111537000"/>
    <x v="2"/>
    <x v="7"/>
    <x v="1"/>
  </r>
  <r>
    <n v="1931217000"/>
    <n v="802474000"/>
    <n v="267278000"/>
    <n v="305043000"/>
    <n v="94534000"/>
    <x v="2"/>
    <x v="7"/>
    <x v="2"/>
  </r>
  <r>
    <n v="2147036000"/>
    <n v="917472000"/>
    <n v="274815000"/>
    <n v="349543000"/>
    <n v="176746000"/>
    <x v="2"/>
    <x v="7"/>
    <x v="3"/>
  </r>
  <r>
    <n v="2173334000"/>
    <n v="967870000"/>
    <n v="301670000"/>
    <n v="372596000"/>
    <n v="174896000"/>
    <x v="2"/>
    <x v="7"/>
    <x v="4"/>
  </r>
  <r>
    <n v="122196000000"/>
    <n v="115315000000"/>
    <n v="4110000000"/>
    <n v="433000000"/>
    <n v="0"/>
    <x v="3"/>
    <x v="4"/>
    <x v="1"/>
  </r>
  <r>
    <n v="137392000000"/>
    <n v="129040000000"/>
    <n v="5388000000"/>
    <n v="457000000"/>
    <n v="0"/>
    <x v="3"/>
    <x v="4"/>
    <x v="2"/>
  </r>
  <r>
    <n v="179045000000"/>
    <n v="167634000000"/>
    <n v="7901000000"/>
    <n v="392000000"/>
    <n v="0"/>
    <x v="3"/>
    <x v="4"/>
    <x v="3"/>
  </r>
  <r>
    <n v="190884000000"/>
    <n v="179468000000"/>
    <n v="7276000000"/>
    <n v="392000000"/>
    <n v="0"/>
    <x v="3"/>
    <x v="4"/>
    <x v="4"/>
  </r>
  <r>
    <n v="2730300000"/>
    <n v="795000000"/>
    <n v="752200000"/>
    <n v="0"/>
    <n v="93500000"/>
    <x v="6"/>
    <x v="97"/>
    <x v="0"/>
  </r>
  <r>
    <n v="2972500000"/>
    <n v="822400000"/>
    <n v="822100000"/>
    <n v="0"/>
    <n v="93400000"/>
    <x v="6"/>
    <x v="97"/>
    <x v="1"/>
  </r>
  <r>
    <n v="3334300000"/>
    <n v="930300000"/>
    <n v="869300000"/>
    <n v="0"/>
    <n v="95600000"/>
    <x v="6"/>
    <x v="97"/>
    <x v="2"/>
  </r>
  <r>
    <n v="3484500000"/>
    <n v="976300000"/>
    <n v="921300000"/>
    <n v="0"/>
    <n v="113500000"/>
    <x v="6"/>
    <x v="97"/>
    <x v="3"/>
  </r>
  <r>
    <n v="35015000000"/>
    <n v="21939000000"/>
    <n v="9176000000"/>
    <n v="0"/>
    <n v="217000000"/>
    <x v="4"/>
    <x v="40"/>
    <x v="0"/>
  </r>
  <r>
    <n v="35299000000"/>
    <n v="22189000000"/>
    <n v="8679000000"/>
    <n v="0"/>
    <n v="217000000"/>
    <x v="4"/>
    <x v="40"/>
    <x v="1"/>
  </r>
  <r>
    <n v="34244000000"/>
    <n v="21647000000"/>
    <n v="8457000000"/>
    <n v="0"/>
    <n v="206000000"/>
    <x v="4"/>
    <x v="40"/>
    <x v="2"/>
  </r>
  <r>
    <n v="29636000000"/>
    <n v="18124000000"/>
    <n v="7577000000"/>
    <n v="0"/>
    <n v="181000000"/>
    <x v="4"/>
    <x v="40"/>
    <x v="3"/>
  </r>
  <r>
    <n v="68150000000"/>
    <n v="37987000000"/>
    <n v="9098000000"/>
    <n v="0"/>
    <n v="17755000000"/>
    <x v="6"/>
    <x v="12"/>
    <x v="0"/>
  </r>
  <r>
    <n v="68199000000"/>
    <n v="38107000000"/>
    <n v="9438000000"/>
    <n v="0"/>
    <n v="16602000000"/>
    <x v="6"/>
    <x v="12"/>
    <x v="1"/>
  </r>
  <r>
    <n v="73316000000"/>
    <n v="39102000000"/>
    <n v="8319000000"/>
    <n v="0"/>
    <n v="17091000000"/>
    <x v="6"/>
    <x v="12"/>
    <x v="2"/>
  </r>
  <r>
    <n v="69951000000"/>
    <n v="38714000000"/>
    <n v="6998000000"/>
    <n v="0"/>
    <n v="16769000000"/>
    <x v="6"/>
    <x v="12"/>
    <x v="3"/>
  </r>
  <r>
    <n v="5787980000"/>
    <n v="4297922000"/>
    <n v="1110550000"/>
    <n v="0"/>
    <n v="0"/>
    <x v="1"/>
    <x v="98"/>
    <x v="0"/>
  </r>
  <r>
    <n v="7348754000"/>
    <n v="5427945000"/>
    <n v="1373878000"/>
    <n v="0"/>
    <n v="0"/>
    <x v="1"/>
    <x v="98"/>
    <x v="1"/>
  </r>
  <r>
    <n v="7803446000"/>
    <n v="5649254000"/>
    <n v="1381396000"/>
    <n v="0"/>
    <n v="0"/>
    <x v="1"/>
    <x v="98"/>
    <x v="2"/>
  </r>
  <r>
    <n v="8071563000"/>
    <n v="5660877000"/>
    <n v="1573120000"/>
    <n v="0"/>
    <n v="0"/>
    <x v="1"/>
    <x v="98"/>
    <x v="3"/>
  </r>
  <r>
    <n v="3901300000"/>
    <n v="1503800000"/>
    <n v="1457300000"/>
    <n v="100100000"/>
    <n v="0"/>
    <x v="4"/>
    <x v="40"/>
    <x v="0"/>
  </r>
  <r>
    <n v="4200700000"/>
    <n v="1528500000"/>
    <n v="1548600000"/>
    <n v="100200000"/>
    <n v="0"/>
    <x v="4"/>
    <x v="40"/>
    <x v="1"/>
  </r>
  <r>
    <n v="4409300000"/>
    <n v="1700600000"/>
    <n v="1617600000"/>
    <n v="115100000"/>
    <n v="0"/>
    <x v="4"/>
    <x v="40"/>
    <x v="2"/>
  </r>
  <r>
    <n v="4071300000"/>
    <n v="1455300000"/>
    <n v="1532400000"/>
    <n v="108400000"/>
    <n v="0"/>
    <x v="4"/>
    <x v="40"/>
    <x v="3"/>
  </r>
  <r>
    <n v="4123400000"/>
    <n v="2457600000"/>
    <n v="1090300000"/>
    <n v="0"/>
    <n v="0"/>
    <x v="4"/>
    <x v="40"/>
    <x v="1"/>
  </r>
  <r>
    <n v="4243200000"/>
    <n v="2513000000"/>
    <n v="1122000000"/>
    <n v="0"/>
    <n v="0"/>
    <x v="4"/>
    <x v="40"/>
    <x v="2"/>
  </r>
  <r>
    <n v="4296300000"/>
    <n v="2559000000"/>
    <n v="1127400000"/>
    <n v="0"/>
    <n v="0"/>
    <x v="4"/>
    <x v="40"/>
    <x v="3"/>
  </r>
  <r>
    <n v="4411500000"/>
    <n v="2579800000"/>
    <n v="1175000000"/>
    <n v="0"/>
    <n v="0"/>
    <x v="4"/>
    <x v="40"/>
    <x v="4"/>
  </r>
  <r>
    <n v="2031901000"/>
    <n v="1704767000"/>
    <n v="135824000"/>
    <n v="0"/>
    <n v="0"/>
    <x v="8"/>
    <x v="99"/>
    <x v="0"/>
  </r>
  <r>
    <n v="2155551000"/>
    <n v="1791594000"/>
    <n v="145298000"/>
    <n v="0"/>
    <n v="0"/>
    <x v="8"/>
    <x v="99"/>
    <x v="1"/>
  </r>
  <r>
    <n v="2957951000"/>
    <n v="2435591000"/>
    <n v="164596000"/>
    <n v="0"/>
    <n v="0"/>
    <x v="8"/>
    <x v="99"/>
    <x v="2"/>
  </r>
  <r>
    <n v="3539570000"/>
    <n v="2817803000"/>
    <n v="233887000"/>
    <n v="0"/>
    <n v="0"/>
    <x v="8"/>
    <x v="99"/>
    <x v="3"/>
  </r>
  <r>
    <n v="11924000000"/>
    <n v="0"/>
    <n v="7134000000"/>
    <n v="0"/>
    <n v="2961000000"/>
    <x v="6"/>
    <x v="100"/>
    <x v="0"/>
  </r>
  <r>
    <n v="12261000000"/>
    <n v="0"/>
    <n v="7226000000"/>
    <n v="0"/>
    <n v="2958000000"/>
    <x v="6"/>
    <x v="100"/>
    <x v="1"/>
  </r>
  <r>
    <n v="12951000000"/>
    <n v="0"/>
    <n v="7515000000"/>
    <n v="0"/>
    <n v="3135000000"/>
    <x v="6"/>
    <x v="100"/>
    <x v="2"/>
  </r>
  <r>
    <n v="12893000000"/>
    <n v="0"/>
    <n v="7334000000"/>
    <n v="0"/>
    <n v="3140000000"/>
    <x v="6"/>
    <x v="100"/>
    <x v="3"/>
  </r>
  <r>
    <n v="30871000000"/>
    <n v="16106000000"/>
    <n v="6384000000"/>
    <n v="1715000000"/>
    <n v="0"/>
    <x v="0"/>
    <x v="53"/>
    <x v="1"/>
  </r>
  <r>
    <n v="31821000000"/>
    <n v="16447000000"/>
    <n v="6469000000"/>
    <n v="1770000000"/>
    <n v="0"/>
    <x v="0"/>
    <x v="53"/>
    <x v="2"/>
  </r>
  <r>
    <n v="30274000000"/>
    <n v="15383000000"/>
    <n v="6182000000"/>
    <n v="1763000000"/>
    <n v="0"/>
    <x v="0"/>
    <x v="53"/>
    <x v="3"/>
  </r>
  <r>
    <n v="30109000000"/>
    <n v="15040000000"/>
    <n v="6111000000"/>
    <n v="1735000000"/>
    <n v="0"/>
    <x v="0"/>
    <x v="53"/>
    <x v="4"/>
  </r>
  <r>
    <n v="2060702000"/>
    <n v="995046000"/>
    <n v="0"/>
    <n v="0"/>
    <n v="0"/>
    <x v="4"/>
    <x v="69"/>
    <x v="0"/>
  </r>
  <r>
    <n v="2246428000"/>
    <n v="1073497000"/>
    <n v="0"/>
    <n v="0"/>
    <n v="0"/>
    <x v="4"/>
    <x v="69"/>
    <x v="1"/>
  </r>
  <r>
    <n v="2464867000"/>
    <n v="1125057000"/>
    <n v="0"/>
    <n v="0"/>
    <n v="0"/>
    <x v="4"/>
    <x v="69"/>
    <x v="2"/>
  </r>
  <r>
    <n v="2722564000"/>
    <n v="1090263000"/>
    <n v="0"/>
    <n v="0"/>
    <n v="0"/>
    <x v="4"/>
    <x v="69"/>
    <x v="3"/>
  </r>
  <r>
    <n v="24618000000"/>
    <n v="15055000000"/>
    <n v="2249000000"/>
    <n v="0"/>
    <n v="0"/>
    <x v="4"/>
    <x v="101"/>
    <x v="0"/>
  </r>
  <r>
    <n v="24466000000"/>
    <n v="14009000000"/>
    <n v="2362000000"/>
    <n v="0"/>
    <n v="0"/>
    <x v="4"/>
    <x v="101"/>
    <x v="1"/>
  </r>
  <r>
    <n v="24522000000"/>
    <n v="14362000000"/>
    <n v="2541000000"/>
    <n v="0"/>
    <n v="0"/>
    <x v="4"/>
    <x v="101"/>
    <x v="2"/>
  </r>
  <r>
    <n v="25434000000"/>
    <n v="14320000000"/>
    <n v="2749000000"/>
    <n v="0"/>
    <n v="0"/>
    <x v="4"/>
    <x v="101"/>
    <x v="3"/>
  </r>
  <r>
    <n v="14861000000"/>
    <n v="7208000000"/>
    <n v="2550000000"/>
    <n v="1533000000"/>
    <n v="0"/>
    <x v="8"/>
    <x v="45"/>
    <x v="1"/>
  </r>
  <r>
    <n v="15855000000"/>
    <n v="7281000000"/>
    <n v="2774000000"/>
    <n v="1725000000"/>
    <n v="0"/>
    <x v="8"/>
    <x v="45"/>
    <x v="2"/>
  </r>
  <r>
    <n v="15001000000"/>
    <n v="6819000000"/>
    <n v="2686000000"/>
    <n v="1580000000"/>
    <n v="0"/>
    <x v="8"/>
    <x v="45"/>
    <x v="3"/>
  </r>
  <r>
    <n v="13502000000"/>
    <n v="6485000000"/>
    <n v="2833000000"/>
    <n v="1512000000"/>
    <n v="0"/>
    <x v="8"/>
    <x v="45"/>
    <x v="4"/>
  </r>
  <r>
    <n v="9974100000"/>
    <n v="7213900000"/>
    <n v="550600000"/>
    <n v="0"/>
    <n v="0"/>
    <x v="8"/>
    <x v="45"/>
    <x v="1"/>
  </r>
  <r>
    <n v="9055800000"/>
    <n v="7129200000"/>
    <n v="505800000"/>
    <n v="0"/>
    <n v="0"/>
    <x v="8"/>
    <x v="45"/>
    <x v="2"/>
  </r>
  <r>
    <n v="8895300000"/>
    <n v="7177400000"/>
    <n v="439100000"/>
    <n v="0"/>
    <n v="0"/>
    <x v="8"/>
    <x v="45"/>
    <x v="3"/>
  </r>
  <r>
    <n v="7162800000"/>
    <n v="6352800000"/>
    <n v="491000000"/>
    <n v="0"/>
    <n v="0"/>
    <x v="8"/>
    <x v="45"/>
    <x v="4"/>
  </r>
  <r>
    <n v="82243000000"/>
    <n v="68948000000"/>
    <n v="7202000000"/>
    <n v="0"/>
    <n v="995000000"/>
    <x v="9"/>
    <x v="92"/>
    <x v="0"/>
  </r>
  <r>
    <n v="100160000000"/>
    <n v="87758000000"/>
    <n v="7851000000"/>
    <n v="0"/>
    <n v="1220000000"/>
    <x v="9"/>
    <x v="92"/>
    <x v="1"/>
  </r>
  <r>
    <n v="97817000000"/>
    <n v="84275000000"/>
    <n v="8450000000"/>
    <n v="0"/>
    <n v="1326000000"/>
    <x v="9"/>
    <x v="92"/>
    <x v="2"/>
  </r>
  <r>
    <n v="72051000000"/>
    <n v="55891000000"/>
    <n v="10029000000"/>
    <n v="0"/>
    <n v="1646000000"/>
    <x v="9"/>
    <x v="92"/>
    <x v="3"/>
  </r>
  <r>
    <n v="47267000000"/>
    <n v="16446000000"/>
    <n v="12776000000"/>
    <n v="8168000000"/>
    <n v="0"/>
    <x v="3"/>
    <x v="3"/>
    <x v="0"/>
  </r>
  <r>
    <n v="44033000000"/>
    <n v="16954000000"/>
    <n v="11911000000"/>
    <n v="7503000000"/>
    <n v="0"/>
    <x v="3"/>
    <x v="3"/>
    <x v="1"/>
  </r>
  <r>
    <n v="42237000000"/>
    <n v="16768000000"/>
    <n v="11606000000"/>
    <n v="7180000000"/>
    <n v="0"/>
    <x v="3"/>
    <x v="3"/>
    <x v="2"/>
  </r>
  <r>
    <n v="39498000000"/>
    <n v="14934000000"/>
    <n v="10313000000"/>
    <n v="6704000000"/>
    <n v="0"/>
    <x v="3"/>
    <x v="3"/>
    <x v="3"/>
  </r>
  <r>
    <n v="11966000000"/>
    <n v="2079000000"/>
    <n v="4017000000"/>
    <n v="0"/>
    <n v="2008000000"/>
    <x v="9"/>
    <x v="27"/>
    <x v="0"/>
  </r>
  <r>
    <n v="11325000000"/>
    <n v="2156000000"/>
    <n v="3469000000"/>
    <n v="0"/>
    <n v="2500000000"/>
    <x v="9"/>
    <x v="27"/>
    <x v="1"/>
  </r>
  <r>
    <n v="10846000000"/>
    <n v="2246000000"/>
    <n v="3627000000"/>
    <n v="0"/>
    <n v="2861000000"/>
    <x v="9"/>
    <x v="27"/>
    <x v="2"/>
  </r>
  <r>
    <n v="5522000000"/>
    <n v="1694000000"/>
    <n v="1831000000"/>
    <n v="0"/>
    <n v="2957000000"/>
    <x v="9"/>
    <x v="27"/>
    <x v="3"/>
  </r>
  <r>
    <n v="77849000000"/>
    <n v="20385000000"/>
    <n v="20289000000"/>
    <n v="10411000000"/>
    <n v="0"/>
    <x v="2"/>
    <x v="102"/>
    <x v="1"/>
  </r>
  <r>
    <n v="86833000000"/>
    <n v="27078000000"/>
    <n v="20488000000"/>
    <n v="11381000000"/>
    <n v="0"/>
    <x v="2"/>
    <x v="102"/>
    <x v="2"/>
  </r>
  <r>
    <n v="93580000000"/>
    <n v="33038000000"/>
    <n v="20324000000"/>
    <n v="12046000000"/>
    <n v="0"/>
    <x v="2"/>
    <x v="102"/>
    <x v="3"/>
  </r>
  <r>
    <n v="85320000000"/>
    <n v="32780000000"/>
    <n v="19260000000"/>
    <n v="11988000000"/>
    <n v="0"/>
    <x v="2"/>
    <x v="102"/>
    <x v="4"/>
  </r>
  <r>
    <n v="4608955000"/>
    <n v="116586000"/>
    <n v="2448629000"/>
    <n v="0"/>
    <n v="264631000"/>
    <x v="6"/>
    <x v="35"/>
    <x v="0"/>
  </r>
  <r>
    <n v="4822539000"/>
    <n v="83692000"/>
    <n v="2540954000"/>
    <n v="0"/>
    <n v="231912000"/>
    <x v="6"/>
    <x v="35"/>
    <x v="1"/>
  </r>
  <r>
    <n v="4736150000"/>
    <n v="63083000"/>
    <n v="2655650000"/>
    <n v="0"/>
    <n v="157824000"/>
    <x v="6"/>
    <x v="35"/>
    <x v="2"/>
  </r>
  <r>
    <n v="4995881000"/>
    <n v="73814000"/>
    <n v="2796508000"/>
    <n v="0"/>
    <n v="196424000"/>
    <x v="6"/>
    <x v="35"/>
    <x v="3"/>
  </r>
  <r>
    <n v="2378972000"/>
    <n v="1097041000"/>
    <n v="692693000"/>
    <n v="116346000"/>
    <n v="24539000"/>
    <x v="3"/>
    <x v="88"/>
    <x v="1"/>
  </r>
  <r>
    <n v="2485983000"/>
    <n v="1127233000"/>
    <n v="728582000"/>
    <n v="123297000"/>
    <n v="29185000"/>
    <x v="3"/>
    <x v="88"/>
    <x v="2"/>
  </r>
  <r>
    <n v="2395447000"/>
    <n v="1043454000"/>
    <n v="700810000"/>
    <n v="119076000"/>
    <n v="30951000"/>
    <x v="3"/>
    <x v="88"/>
    <x v="3"/>
  </r>
  <r>
    <n v="2508257000"/>
    <n v="1072670000"/>
    <n v="732622000"/>
    <n v="119968000"/>
    <n v="36052000"/>
    <x v="3"/>
    <x v="88"/>
    <x v="4"/>
  </r>
  <r>
    <n v="9073000000"/>
    <n v="7226000000"/>
    <n v="554000000"/>
    <n v="931000000"/>
    <n v="0"/>
    <x v="2"/>
    <x v="7"/>
    <x v="1"/>
  </r>
  <r>
    <n v="16358000000"/>
    <n v="10921000000"/>
    <n v="939000000"/>
    <n v="1371000000"/>
    <n v="0"/>
    <x v="2"/>
    <x v="7"/>
    <x v="2"/>
  </r>
  <r>
    <n v="16192000000"/>
    <n v="10977000000"/>
    <n v="674000000"/>
    <n v="1540000000"/>
    <n v="0"/>
    <x v="2"/>
    <x v="7"/>
    <x v="3"/>
  </r>
  <r>
    <n v="12399000000"/>
    <n v="9894000000"/>
    <n v="653000000"/>
    <n v="1617000000"/>
    <n v="0"/>
    <x v="2"/>
    <x v="7"/>
    <x v="4"/>
  </r>
  <r>
    <n v="4608563000"/>
    <n v="1079136000"/>
    <n v="285144000"/>
    <n v="0"/>
    <n v="1291456000"/>
    <x v="9"/>
    <x v="48"/>
    <x v="0"/>
  </r>
  <r>
    <n v="5312686000"/>
    <n v="1252812000"/>
    <n v="466498000"/>
    <n v="0"/>
    <n v="1602390000"/>
    <x v="9"/>
    <x v="48"/>
    <x v="1"/>
  </r>
  <r>
    <n v="5288933000"/>
    <n v="1089888000"/>
    <n v="471219000"/>
    <n v="0"/>
    <n v="1957025000"/>
    <x v="9"/>
    <x v="48"/>
    <x v="2"/>
  </r>
  <r>
    <n v="2787116000"/>
    <n v="832306000"/>
    <n v="372457000"/>
    <n v="0"/>
    <n v="1668489000"/>
    <x v="9"/>
    <x v="48"/>
    <x v="3"/>
  </r>
  <r>
    <n v="7719600000"/>
    <n v="4191600000"/>
    <n v="1545700000"/>
    <n v="581800000"/>
    <n v="0"/>
    <x v="3"/>
    <x v="3"/>
    <x v="2"/>
  </r>
  <r>
    <n v="9429300000"/>
    <n v="5213200000"/>
    <n v="2180700000"/>
    <n v="671900000"/>
    <n v="0"/>
    <x v="3"/>
    <x v="3"/>
    <x v="3"/>
  </r>
  <r>
    <n v="5015000000"/>
    <n v="844000000"/>
    <n v="446000000"/>
    <n v="0"/>
    <n v="1568000000"/>
    <x v="9"/>
    <x v="27"/>
    <x v="1"/>
  </r>
  <r>
    <n v="5115000000"/>
    <n v="945000000"/>
    <n v="495000000"/>
    <n v="0"/>
    <n v="1759000000"/>
    <x v="9"/>
    <x v="27"/>
    <x v="2"/>
  </r>
  <r>
    <n v="3183000000"/>
    <n v="979000000"/>
    <n v="745000000"/>
    <n v="0"/>
    <n v="2131000000"/>
    <x v="9"/>
    <x v="27"/>
    <x v="3"/>
  </r>
  <r>
    <n v="3491000000"/>
    <n v="1083000000"/>
    <n v="233000000"/>
    <n v="0"/>
    <n v="2454000000"/>
    <x v="9"/>
    <x v="27"/>
    <x v="4"/>
  </r>
  <r>
    <n v="3023000000"/>
    <n v="1446000000"/>
    <n v="832000000"/>
    <n v="0"/>
    <n v="104000000"/>
    <x v="6"/>
    <x v="97"/>
    <x v="0"/>
  </r>
  <r>
    <n v="3100000000"/>
    <n v="1316000000"/>
    <n v="1054000000"/>
    <n v="0"/>
    <n v="122000000"/>
    <x v="6"/>
    <x v="97"/>
    <x v="1"/>
  </r>
  <r>
    <n v="3383000000"/>
    <n v="1433000000"/>
    <n v="1095000000"/>
    <n v="0"/>
    <n v="137000000"/>
    <x v="6"/>
    <x v="97"/>
    <x v="2"/>
  </r>
  <r>
    <n v="3292000000"/>
    <n v="1313000000"/>
    <n v="1050000000"/>
    <n v="0"/>
    <n v="138000000"/>
    <x v="6"/>
    <x v="97"/>
    <x v="3"/>
  </r>
  <r>
    <n v="14256000000"/>
    <n v="8276000000"/>
    <n v="1186000000"/>
    <n v="0"/>
    <n v="1518000000"/>
    <x v="5"/>
    <x v="10"/>
    <x v="0"/>
  </r>
  <r>
    <n v="15136000000"/>
    <n v="8152000000"/>
    <n v="1280000000"/>
    <n v="0"/>
    <n v="2163000000"/>
    <x v="5"/>
    <x v="10"/>
    <x v="1"/>
  </r>
  <r>
    <n v="17021000000"/>
    <n v="8751000000"/>
    <n v="1324000000"/>
    <n v="0"/>
    <n v="2551000000"/>
    <x v="5"/>
    <x v="10"/>
    <x v="2"/>
  </r>
  <r>
    <n v="17486000000"/>
    <n v="8596000000"/>
    <n v="1399000000"/>
    <n v="0"/>
    <n v="2831000000"/>
    <x v="5"/>
    <x v="10"/>
    <x v="3"/>
  </r>
  <r>
    <n v="9964000000"/>
    <n v="4334000000"/>
    <n v="757000000"/>
    <n v="704000000"/>
    <n v="1032000000"/>
    <x v="8"/>
    <x v="103"/>
    <x v="0"/>
  </r>
  <r>
    <n v="8414000000"/>
    <n v="5299000000"/>
    <n v="584000000"/>
    <n v="469000000"/>
    <n v="1362000000"/>
    <x v="8"/>
    <x v="103"/>
    <x v="1"/>
  </r>
  <r>
    <n v="7292000000"/>
    <n v="4457000000"/>
    <n v="545000000"/>
    <n v="325000000"/>
    <n v="1229000000"/>
    <x v="8"/>
    <x v="103"/>
    <x v="2"/>
  </r>
  <r>
    <n v="7729000000"/>
    <n v="4312000000"/>
    <n v="670000000"/>
    <n v="289000000"/>
    <n v="1239000000"/>
    <x v="8"/>
    <x v="103"/>
    <x v="3"/>
  </r>
  <r>
    <n v="4374562000"/>
    <n v="3117203000"/>
    <n v="650243000"/>
    <n v="378769000"/>
    <n v="0"/>
    <x v="2"/>
    <x v="16"/>
    <x v="1"/>
  </r>
  <r>
    <n v="5504656000"/>
    <n v="3752760000"/>
    <n v="876927000"/>
    <n v="472321000"/>
    <n v="0"/>
    <x v="2"/>
    <x v="16"/>
    <x v="2"/>
  </r>
  <r>
    <n v="6779511000"/>
    <n v="4591476000"/>
    <n v="1231421000"/>
    <n v="650788000"/>
    <n v="0"/>
    <x v="2"/>
    <x v="16"/>
    <x v="3"/>
  </r>
  <r>
    <n v="8830669000"/>
    <n v="6029901000"/>
    <n v="1568877000"/>
    <n v="852098000"/>
    <n v="0"/>
    <x v="2"/>
    <x v="16"/>
    <x v="4"/>
  </r>
  <r>
    <n v="1562000000"/>
    <n v="413000000"/>
    <n v="311000000"/>
    <n v="0"/>
    <n v="704000000"/>
    <x v="9"/>
    <x v="27"/>
    <x v="0"/>
  </r>
  <r>
    <n v="1857000000"/>
    <n v="411000000"/>
    <n v="311000000"/>
    <n v="0"/>
    <n v="685000000"/>
    <x v="9"/>
    <x v="27"/>
    <x v="1"/>
  </r>
  <r>
    <n v="2288000000"/>
    <n v="485000000"/>
    <n v="358000000"/>
    <n v="0"/>
    <n v="870000000"/>
    <x v="9"/>
    <x v="27"/>
    <x v="2"/>
  </r>
  <r>
    <n v="1557000000"/>
    <n v="497000000"/>
    <n v="5204000000"/>
    <n v="0"/>
    <n v="917000000"/>
    <x v="9"/>
    <x v="27"/>
    <x v="3"/>
  </r>
  <r>
    <n v="25313000000"/>
    <n v="14279000000"/>
    <n v="7796000000"/>
    <n v="0"/>
    <n v="0"/>
    <x v="1"/>
    <x v="82"/>
    <x v="1"/>
  </r>
  <r>
    <n v="27799000000"/>
    <n v="15353000000"/>
    <n v="8766000000"/>
    <n v="0"/>
    <n v="0"/>
    <x v="1"/>
    <x v="82"/>
    <x v="2"/>
  </r>
  <r>
    <n v="30601000000"/>
    <n v="16534000000"/>
    <n v="9892000000"/>
    <n v="0"/>
    <n v="0"/>
    <x v="1"/>
    <x v="82"/>
    <x v="3"/>
  </r>
  <r>
    <n v="32376000000"/>
    <n v="17405000000"/>
    <n v="10469000000"/>
    <n v="0"/>
    <n v="0"/>
    <x v="1"/>
    <x v="82"/>
    <x v="4"/>
  </r>
  <r>
    <n v="5703000000"/>
    <n v="2398000000"/>
    <n v="1815000000"/>
    <n v="0"/>
    <n v="510000000"/>
    <x v="0"/>
    <x v="68"/>
    <x v="1"/>
  </r>
  <r>
    <n v="6288000000"/>
    <n v="2620000000"/>
    <n v="1917000000"/>
    <n v="0"/>
    <n v="573000000"/>
    <x v="0"/>
    <x v="68"/>
    <x v="2"/>
  </r>
  <r>
    <n v="6172000000"/>
    <n v="2539000000"/>
    <n v="1915000000"/>
    <n v="0"/>
    <n v="574000000"/>
    <x v="0"/>
    <x v="68"/>
    <x v="3"/>
  </r>
  <r>
    <n v="6309000000"/>
    <n v="2607000000"/>
    <n v="1851000000"/>
    <n v="0"/>
    <n v="603000000"/>
    <x v="0"/>
    <x v="68"/>
    <x v="4"/>
  </r>
  <r>
    <n v="17194000000"/>
    <n v="12151000000"/>
    <n v="1654000000"/>
    <n v="0"/>
    <n v="0"/>
    <x v="9"/>
    <x v="37"/>
    <x v="0"/>
  </r>
  <r>
    <n v="19221000000"/>
    <n v="14117000000"/>
    <n v="1905000000"/>
    <n v="0"/>
    <n v="0"/>
    <x v="9"/>
    <x v="37"/>
    <x v="1"/>
  </r>
  <r>
    <n v="21440000000"/>
    <n v="15631000000"/>
    <n v="2092000000"/>
    <n v="0"/>
    <n v="0"/>
    <x v="9"/>
    <x v="37"/>
    <x v="2"/>
  </r>
  <r>
    <n v="14757000000"/>
    <n v="11694000000"/>
    <n v="1764000000"/>
    <n v="0"/>
    <n v="0"/>
    <x v="9"/>
    <x v="37"/>
    <x v="3"/>
  </r>
  <r>
    <n v="11245000000"/>
    <n v="4070000000"/>
    <n v="3002000000"/>
    <n v="0"/>
    <n v="916000000"/>
    <x v="0"/>
    <x v="59"/>
    <x v="1"/>
  </r>
  <r>
    <n v="11624000000"/>
    <n v="4201000000"/>
    <n v="2897000000"/>
    <n v="0"/>
    <n v="951000000"/>
    <x v="0"/>
    <x v="59"/>
    <x v="2"/>
  </r>
  <r>
    <n v="10511000000"/>
    <n v="3662000000"/>
    <n v="2911000000"/>
    <n v="0"/>
    <n v="1054000000"/>
    <x v="0"/>
    <x v="59"/>
    <x v="3"/>
  </r>
  <r>
    <n v="9888000000"/>
    <n v="3045000000"/>
    <n v="2743000000"/>
    <n v="0"/>
    <n v="1026000000"/>
    <x v="0"/>
    <x v="59"/>
    <x v="4"/>
  </r>
  <r>
    <n v="6332400000"/>
    <n v="2571300000"/>
    <n v="2247400000"/>
    <n v="904200000"/>
    <n v="0"/>
    <x v="2"/>
    <x v="16"/>
    <x v="1"/>
  </r>
  <r>
    <n v="6325000000"/>
    <n v="2406000000"/>
    <n v="2179000000"/>
    <n v="918000000"/>
    <n v="0"/>
    <x v="2"/>
    <x v="16"/>
    <x v="2"/>
  </r>
  <r>
    <n v="6123000000"/>
    <n v="2290000000"/>
    <n v="2197000000"/>
    <n v="920000000"/>
    <n v="0"/>
    <x v="2"/>
    <x v="16"/>
    <x v="3"/>
  </r>
  <r>
    <n v="5546000000"/>
    <n v="2173000000"/>
    <n v="2099000000"/>
    <n v="861000000"/>
    <n v="0"/>
    <x v="2"/>
    <x v="16"/>
    <x v="4"/>
  </r>
  <r>
    <n v="19429273000"/>
    <n v="17915735000"/>
    <n v="454900000"/>
    <n v="0"/>
    <n v="0"/>
    <x v="8"/>
    <x v="104"/>
    <x v="0"/>
  </r>
  <r>
    <n v="19052046000"/>
    <n v="17641421000"/>
    <n v="467904000"/>
    <n v="0"/>
    <n v="0"/>
    <x v="8"/>
    <x v="104"/>
    <x v="1"/>
  </r>
  <r>
    <n v="21105141000"/>
    <n v="19198615000"/>
    <n v="520805000"/>
    <n v="0"/>
    <n v="0"/>
    <x v="8"/>
    <x v="104"/>
    <x v="2"/>
  </r>
  <r>
    <n v="16439276000"/>
    <n v="14858014000"/>
    <n v="458989000"/>
    <n v="0"/>
    <n v="0"/>
    <x v="8"/>
    <x v="104"/>
    <x v="3"/>
  </r>
  <r>
    <n v="4280159000"/>
    <n v="2053816000"/>
    <n v="430822000"/>
    <n v="1147282000"/>
    <n v="0"/>
    <x v="2"/>
    <x v="7"/>
    <x v="1"/>
  </r>
  <r>
    <n v="4130000000"/>
    <n v="1862000000"/>
    <n v="436000000"/>
    <n v="1336000000"/>
    <n v="0"/>
    <x v="2"/>
    <x v="7"/>
    <x v="2"/>
  </r>
  <r>
    <n v="4682000000"/>
    <n v="2083000000"/>
    <n v="480000000"/>
    <n v="1360000000"/>
    <n v="0"/>
    <x v="2"/>
    <x v="7"/>
    <x v="3"/>
  </r>
  <r>
    <n v="5010000000"/>
    <n v="2199000000"/>
    <n v="602000000"/>
    <n v="1331000000"/>
    <n v="0"/>
    <x v="2"/>
    <x v="7"/>
    <x v="4"/>
  </r>
  <r>
    <n v="5508500000"/>
    <n v="3414400000"/>
    <n v="1403500000"/>
    <n v="0"/>
    <n v="0"/>
    <x v="1"/>
    <x v="105"/>
    <x v="0"/>
  </r>
  <r>
    <n v="5607000000"/>
    <n v="3482100000"/>
    <n v="1399500000"/>
    <n v="0"/>
    <n v="0"/>
    <x v="1"/>
    <x v="105"/>
    <x v="1"/>
  </r>
  <r>
    <n v="5727000000"/>
    <n v="3523600000"/>
    <n v="1545900000"/>
    <n v="0"/>
    <n v="0"/>
    <x v="1"/>
    <x v="105"/>
    <x v="2"/>
  </r>
  <r>
    <n v="5915700000"/>
    <n v="3611100000"/>
    <n v="1626000000"/>
    <n v="0"/>
    <n v="0"/>
    <x v="1"/>
    <x v="105"/>
    <x v="3"/>
  </r>
  <r>
    <n v="484581000"/>
    <n v="21306000"/>
    <n v="38123000"/>
    <n v="0"/>
    <n v="147515000"/>
    <x v="7"/>
    <x v="77"/>
    <x v="0"/>
  </r>
  <r>
    <n v="780209000"/>
    <n v="38851000"/>
    <n v="56881000"/>
    <n v="0"/>
    <n v="306769000"/>
    <x v="7"/>
    <x v="77"/>
    <x v="1"/>
  </r>
  <r>
    <n v="933505000"/>
    <n v="53871000"/>
    <n v="51085000"/>
    <n v="0"/>
    <n v="374661000"/>
    <x v="7"/>
    <x v="77"/>
    <x v="2"/>
  </r>
  <r>
    <n v="1023285000"/>
    <n v="55352000"/>
    <n v="49298000"/>
    <n v="0"/>
    <n v="409215000"/>
    <x v="7"/>
    <x v="77"/>
    <x v="3"/>
  </r>
  <r>
    <n v="10184121000"/>
    <n v="8540319000"/>
    <n v="491725000"/>
    <n v="0"/>
    <n v="205334000"/>
    <x v="9"/>
    <x v="27"/>
    <x v="0"/>
  </r>
  <r>
    <n v="11871879000"/>
    <n v="10222213000"/>
    <n v="541586000"/>
    <n v="0"/>
    <n v="239343000"/>
    <x v="9"/>
    <x v="27"/>
    <x v="1"/>
  </r>
  <r>
    <n v="12195091000"/>
    <n v="10088548000"/>
    <n v="674887000"/>
    <n v="0"/>
    <n v="294684000"/>
    <x v="9"/>
    <x v="27"/>
    <x v="2"/>
  </r>
  <r>
    <n v="7763206000"/>
    <n v="5641052000"/>
    <n v="693331000"/>
    <n v="0"/>
    <n v="354620000"/>
    <x v="9"/>
    <x v="27"/>
    <x v="3"/>
  </r>
  <r>
    <n v="15317800000"/>
    <n v="12602100000"/>
    <n v="477200000"/>
    <n v="0"/>
    <n v="294400000"/>
    <x v="1"/>
    <x v="89"/>
    <x v="2"/>
  </r>
  <r>
    <n v="15134400000"/>
    <n v="12491400000"/>
    <n v="431800000"/>
    <n v="0"/>
    <n v="291100000"/>
    <x v="1"/>
    <x v="89"/>
    <x v="3"/>
  </r>
  <r>
    <n v="15416900000"/>
    <n v="12671200000"/>
    <n v="443900000"/>
    <n v="0"/>
    <n v="292900000"/>
    <x v="1"/>
    <x v="89"/>
    <x v="4"/>
  </r>
  <r>
    <n v="6182184000"/>
    <n v="3084766000"/>
    <n v="2120025000"/>
    <n v="0"/>
    <n v="0"/>
    <x v="1"/>
    <x v="25"/>
    <x v="0"/>
  </r>
  <r>
    <n v="6649237000"/>
    <n v="3280236000"/>
    <n v="2265516000"/>
    <n v="0"/>
    <n v="0"/>
    <x v="1"/>
    <x v="25"/>
    <x v="1"/>
  </r>
  <r>
    <n v="7216081000"/>
    <n v="3507180000"/>
    <n v="2438527000"/>
    <n v="0"/>
    <n v="0"/>
    <x v="1"/>
    <x v="25"/>
    <x v="2"/>
  </r>
  <r>
    <n v="7966674000"/>
    <n v="3804031000"/>
    <n v="2648622000"/>
    <n v="0"/>
    <n v="0"/>
    <x v="1"/>
    <x v="25"/>
    <x v="3"/>
  </r>
  <r>
    <n v="20100000000"/>
    <n v="6530000000"/>
    <n v="1879000000"/>
    <n v="0"/>
    <n v="3585000000"/>
    <x v="9"/>
    <x v="27"/>
    <x v="0"/>
  </r>
  <r>
    <n v="20170000000"/>
    <n v="6497000000"/>
    <n v="2108000000"/>
    <n v="0"/>
    <n v="4203000000"/>
    <x v="9"/>
    <x v="27"/>
    <x v="1"/>
  </r>
  <r>
    <n v="19312000000"/>
    <n v="6803000000"/>
    <n v="2053000000"/>
    <n v="0"/>
    <n v="4261000000"/>
    <x v="9"/>
    <x v="27"/>
    <x v="2"/>
  </r>
  <r>
    <n v="12480000000"/>
    <n v="5804000000"/>
    <n v="1613000000"/>
    <n v="0"/>
    <n v="4544000000"/>
    <x v="9"/>
    <x v="27"/>
    <x v="3"/>
  </r>
  <r>
    <n v="1355300000"/>
    <n v="90800000"/>
    <n v="803800000"/>
    <n v="0"/>
    <n v="76000000"/>
    <x v="6"/>
    <x v="106"/>
    <x v="0"/>
  </r>
  <r>
    <n v="1346100000"/>
    <n v="81100000"/>
    <n v="812800000"/>
    <n v="0"/>
    <n v="69900000"/>
    <x v="6"/>
    <x v="106"/>
    <x v="1"/>
  </r>
  <r>
    <n v="1381400000"/>
    <n v="80900000"/>
    <n v="816700000"/>
    <n v="0"/>
    <n v="65400000"/>
    <x v="6"/>
    <x v="106"/>
    <x v="2"/>
  </r>
  <r>
    <n v="1421300000"/>
    <n v="95500000"/>
    <n v="836700000"/>
    <n v="0"/>
    <n v="57300000"/>
    <x v="6"/>
    <x v="106"/>
    <x v="3"/>
  </r>
  <r>
    <n v="3823713000"/>
    <n v="1582398000"/>
    <n v="1489735000"/>
    <n v="114250000"/>
    <n v="0"/>
    <x v="0"/>
    <x v="107"/>
    <x v="0"/>
  </r>
  <r>
    <n v="3791335000"/>
    <n v="1650622000"/>
    <n v="1420096000"/>
    <n v="110412000"/>
    <n v="0"/>
    <x v="0"/>
    <x v="107"/>
    <x v="1"/>
  </r>
  <r>
    <n v="3821504000"/>
    <n v="1680791000"/>
    <n v="1378400000"/>
    <n v="109931000"/>
    <n v="0"/>
    <x v="0"/>
    <x v="107"/>
    <x v="2"/>
  </r>
  <r>
    <n v="3578060000"/>
    <n v="1558591000"/>
    <n v="1279961000"/>
    <n v="110156000"/>
    <n v="0"/>
    <x v="0"/>
    <x v="107"/>
    <x v="3"/>
  </r>
  <r>
    <n v="16596800000"/>
    <n v="13908300000"/>
    <n v="571600000"/>
    <n v="279300000"/>
    <n v="517400000"/>
    <x v="0"/>
    <x v="41"/>
    <x v="0"/>
  </r>
  <r>
    <n v="16661000000"/>
    <n v="13900700000"/>
    <n v="559500000"/>
    <n v="251400000"/>
    <n v="571700000"/>
    <x v="0"/>
    <x v="41"/>
    <x v="1"/>
  </r>
  <r>
    <n v="18534400000"/>
    <n v="15481600000"/>
    <n v="561400000"/>
    <n v="215600000"/>
    <n v="588500000"/>
    <x v="0"/>
    <x v="41"/>
    <x v="2"/>
  </r>
  <r>
    <n v="18671300000"/>
    <n v="15292100000"/>
    <n v="541500000"/>
    <n v="239800000"/>
    <n v="583700000"/>
    <x v="0"/>
    <x v="41"/>
    <x v="3"/>
  </r>
  <r>
    <n v="15598000000"/>
    <n v="11759000000"/>
    <n v="0"/>
    <n v="0"/>
    <n v="2077000000"/>
    <x v="5"/>
    <x v="10"/>
    <x v="1"/>
  </r>
  <r>
    <n v="17090000000"/>
    <n v="12207000000"/>
    <n v="0"/>
    <n v="0"/>
    <n v="2433000000"/>
    <x v="5"/>
    <x v="10"/>
    <x v="2"/>
  </r>
  <r>
    <n v="16833000000"/>
    <n v="12713000000"/>
    <n v="0"/>
    <n v="0"/>
    <n v="2612000000"/>
    <x v="5"/>
    <x v="10"/>
    <x v="3"/>
  </r>
  <r>
    <n v="17666000000"/>
    <n v="12734000000"/>
    <n v="0"/>
    <n v="0"/>
    <n v="2755000000"/>
    <x v="5"/>
    <x v="10"/>
    <x v="4"/>
  </r>
  <r>
    <n v="5260956000"/>
    <n v="1177275000"/>
    <n v="2188747000"/>
    <n v="0"/>
    <n v="65141000"/>
    <x v="1"/>
    <x v="24"/>
    <x v="0"/>
  </r>
  <r>
    <n v="6793306000"/>
    <n v="1077420000"/>
    <n v="3185497000"/>
    <n v="0"/>
    <n v="117975000"/>
    <x v="1"/>
    <x v="24"/>
    <x v="1"/>
  </r>
  <r>
    <n v="8441971000"/>
    <n v="857841000"/>
    <n v="4302998000"/>
    <n v="0"/>
    <n v="207820000"/>
    <x v="1"/>
    <x v="24"/>
    <x v="2"/>
  </r>
  <r>
    <n v="9223987000"/>
    <n v="632180000"/>
    <n v="5060406000"/>
    <n v="0"/>
    <n v="272494000"/>
    <x v="1"/>
    <x v="24"/>
    <x v="3"/>
  </r>
  <r>
    <n v="3637212000"/>
    <n v="2446443000"/>
    <n v="0"/>
    <n v="0"/>
    <n v="0"/>
    <x v="3"/>
    <x v="54"/>
    <x v="1"/>
  </r>
  <r>
    <n v="3585141000"/>
    <n v="2566444000"/>
    <n v="0"/>
    <n v="0"/>
    <n v="0"/>
    <x v="3"/>
    <x v="54"/>
    <x v="2"/>
  </r>
  <r>
    <n v="3910865000"/>
    <n v="2850316000"/>
    <n v="0"/>
    <n v="0"/>
    <n v="0"/>
    <x v="3"/>
    <x v="54"/>
    <x v="3"/>
  </r>
  <r>
    <n v="5386703000"/>
    <n v="4063955000"/>
    <n v="0"/>
    <n v="0"/>
    <n v="0"/>
    <x v="3"/>
    <x v="54"/>
    <x v="4"/>
  </r>
  <r>
    <n v="9781000000"/>
    <n v="6351000000"/>
    <n v="98000000"/>
    <n v="0"/>
    <n v="1054000000"/>
    <x v="5"/>
    <x v="11"/>
    <x v="0"/>
  </r>
  <r>
    <n v="9968000000"/>
    <n v="6423000000"/>
    <n v="68000000"/>
    <n v="0"/>
    <n v="1178000000"/>
    <x v="5"/>
    <x v="11"/>
    <x v="1"/>
  </r>
  <r>
    <n v="10886000000"/>
    <n v="7036000000"/>
    <n v="0"/>
    <n v="0"/>
    <n v="1227000000"/>
    <x v="5"/>
    <x v="11"/>
    <x v="2"/>
  </r>
  <r>
    <n v="10415000000"/>
    <n v="6239000000"/>
    <n v="0"/>
    <n v="0"/>
    <n v="1214000000"/>
    <x v="5"/>
    <x v="11"/>
    <x v="3"/>
  </r>
  <r>
    <n v="66415000000"/>
    <n v="31243000000"/>
    <n v="25357000000"/>
    <n v="0"/>
    <n v="110000000"/>
    <x v="4"/>
    <x v="69"/>
    <x v="1"/>
  </r>
  <r>
    <n v="66683000000"/>
    <n v="31238000000"/>
    <n v="25772000000"/>
    <n v="0"/>
    <n v="92000000"/>
    <x v="4"/>
    <x v="69"/>
    <x v="2"/>
  </r>
  <r>
    <n v="63056000000"/>
    <n v="28731000000"/>
    <n v="24538000000"/>
    <n v="0"/>
    <n v="75000000"/>
    <x v="4"/>
    <x v="69"/>
    <x v="3"/>
  </r>
  <r>
    <n v="62799000000"/>
    <n v="28209000000"/>
    <n v="24735000000"/>
    <n v="0"/>
    <n v="70000000"/>
    <x v="4"/>
    <x v="69"/>
    <x v="4"/>
  </r>
  <r>
    <n v="54657000000"/>
    <n v="9821000000"/>
    <n v="15171000000"/>
    <n v="7482000000"/>
    <n v="5109000000"/>
    <x v="3"/>
    <x v="3"/>
    <x v="0"/>
  </r>
  <r>
    <n v="51584000000"/>
    <n v="9586000000"/>
    <n v="14355000000"/>
    <n v="6678000000"/>
    <n v="4599000000"/>
    <x v="3"/>
    <x v="3"/>
    <x v="1"/>
  </r>
  <r>
    <n v="49605000000"/>
    <n v="9577000000"/>
    <n v="14097000000"/>
    <n v="8393000000"/>
    <n v="4039000000"/>
    <x v="3"/>
    <x v="3"/>
    <x v="2"/>
  </r>
  <r>
    <n v="48851000000"/>
    <n v="9648000000"/>
    <n v="14809000000"/>
    <n v="7690000000"/>
    <n v="3728000000"/>
    <x v="3"/>
    <x v="3"/>
    <x v="3"/>
  </r>
  <r>
    <n v="9289500000"/>
    <n v="4683600000"/>
    <n v="189000000"/>
    <n v="0"/>
    <n v="3292900000"/>
    <x v="6"/>
    <x v="97"/>
    <x v="1"/>
  </r>
  <r>
    <n v="10477600000"/>
    <n v="5231000000"/>
    <n v="177400000"/>
    <n v="0"/>
    <n v="3574300000"/>
    <x v="6"/>
    <x v="97"/>
    <x v="2"/>
  </r>
  <r>
    <n v="11964400000"/>
    <n v="6697700000"/>
    <n v="163500000"/>
    <n v="0"/>
    <n v="3672400000"/>
    <x v="6"/>
    <x v="97"/>
    <x v="3"/>
  </r>
  <r>
    <n v="12394100000"/>
    <n v="6913200000"/>
    <n v="156600000"/>
    <n v="0"/>
    <n v="3732600000"/>
    <x v="6"/>
    <x v="97"/>
    <x v="4"/>
  </r>
  <r>
    <n v="2104745000"/>
    <n v="155355000"/>
    <n v="346393000"/>
    <n v="859947000"/>
    <n v="0"/>
    <x v="4"/>
    <x v="56"/>
    <x v="1"/>
  </r>
  <r>
    <n v="2819557000"/>
    <n v="205018000"/>
    <n v="519267000"/>
    <n v="1271353000"/>
    <n v="0"/>
    <x v="4"/>
    <x v="56"/>
    <x v="2"/>
  </r>
  <r>
    <n v="4103728000"/>
    <n v="392709000"/>
    <n v="838526000"/>
    <n v="1620577000"/>
    <n v="0"/>
    <x v="4"/>
    <x v="56"/>
    <x v="3"/>
  </r>
  <r>
    <n v="4860427000"/>
    <n v="299694000"/>
    <n v="1177697000"/>
    <n v="2052295000"/>
    <n v="0"/>
    <x v="4"/>
    <x v="56"/>
    <x v="4"/>
  </r>
  <r>
    <n v="17083900000"/>
    <n v="15590900000"/>
    <n v="15400000"/>
    <n v="0"/>
    <n v="36100000"/>
    <x v="6"/>
    <x v="13"/>
    <x v="0"/>
  </r>
  <r>
    <n v="18170900000"/>
    <n v="16275100000"/>
    <n v="18800000"/>
    <n v="0"/>
    <n v="38800000"/>
    <x v="6"/>
    <x v="13"/>
    <x v="1"/>
  </r>
  <r>
    <n v="19391400000"/>
    <n v="17297300000"/>
    <n v="18900000"/>
    <n v="0"/>
    <n v="50900000"/>
    <x v="6"/>
    <x v="13"/>
    <x v="2"/>
  </r>
  <r>
    <n v="20853800000"/>
    <n v="18705900000"/>
    <n v="22800000"/>
    <n v="0"/>
    <n v="77500000"/>
    <x v="6"/>
    <x v="13"/>
    <x v="3"/>
  </r>
  <r>
    <n v="13015704000"/>
    <n v="10086675000"/>
    <n v="1554973000"/>
    <n v="0"/>
    <n v="0"/>
    <x v="0"/>
    <x v="53"/>
    <x v="1"/>
  </r>
  <r>
    <n v="13215971000"/>
    <n v="10188227000"/>
    <n v="1633992000"/>
    <n v="0"/>
    <n v="0"/>
    <x v="0"/>
    <x v="53"/>
    <x v="2"/>
  </r>
  <r>
    <n v="12711744000"/>
    <n v="9655245000"/>
    <n v="1544746000"/>
    <n v="0"/>
    <n v="0"/>
    <x v="0"/>
    <x v="53"/>
    <x v="3"/>
  </r>
  <r>
    <n v="11360753000"/>
    <n v="8823384000"/>
    <n v="1359360000"/>
    <n v="0"/>
    <n v="0"/>
    <x v="0"/>
    <x v="53"/>
    <x v="4"/>
  </r>
  <r>
    <n v="5679595000"/>
    <n v="4507196000"/>
    <n v="568500000"/>
    <n v="0"/>
    <n v="0"/>
    <x v="1"/>
    <x v="66"/>
    <x v="1"/>
  </r>
  <r>
    <n v="5822363000"/>
    <n v="4244479000"/>
    <n v="861390000"/>
    <n v="0"/>
    <n v="0"/>
    <x v="1"/>
    <x v="66"/>
    <x v="2"/>
  </r>
  <r>
    <n v="5981964000"/>
    <n v="4353850000"/>
    <n v="794728000"/>
    <n v="0"/>
    <n v="0"/>
    <x v="1"/>
    <x v="66"/>
    <x v="3"/>
  </r>
  <r>
    <n v="7668476000"/>
    <n v="5728662000"/>
    <n v="957150000"/>
    <n v="0"/>
    <n v="0"/>
    <x v="1"/>
    <x v="66"/>
    <x v="4"/>
  </r>
  <r>
    <n v="2105188000"/>
    <n v="1143659000"/>
    <n v="627370000"/>
    <n v="131835000"/>
    <n v="0"/>
    <x v="3"/>
    <x v="5"/>
    <x v="0"/>
  </r>
  <r>
    <n v="2157586000"/>
    <n v="1181444000"/>
    <n v="581898000"/>
    <n v="132400000"/>
    <n v="0"/>
    <x v="3"/>
    <x v="5"/>
    <x v="1"/>
  </r>
  <r>
    <n v="2237219000"/>
    <n v="1232611000"/>
    <n v="659335000"/>
    <n v="121141000"/>
    <n v="0"/>
    <x v="3"/>
    <x v="5"/>
    <x v="2"/>
  </r>
  <r>
    <n v="2262359000"/>
    <n v="1237859000"/>
    <n v="598848000"/>
    <n v="125928000"/>
    <n v="0"/>
    <x v="3"/>
    <x v="5"/>
    <x v="4"/>
  </r>
  <r>
    <n v="80029000000"/>
    <n v="59222000000"/>
    <n v="6890000000"/>
    <n v="0"/>
    <n v="93000000"/>
    <x v="4"/>
    <x v="101"/>
    <x v="1"/>
  </r>
  <r>
    <n v="80106000000"/>
    <n v="60775000000"/>
    <n v="7001000000"/>
    <n v="0"/>
    <n v="93000000"/>
    <x v="4"/>
    <x v="101"/>
    <x v="2"/>
  </r>
  <r>
    <n v="73908000000"/>
    <n v="56479000000"/>
    <n v="6656000000"/>
    <n v="0"/>
    <n v="82000000"/>
    <x v="4"/>
    <x v="101"/>
    <x v="3"/>
  </r>
  <r>
    <n v="74953000000"/>
    <n v="57659000000"/>
    <n v="6405000000"/>
    <n v="0"/>
    <n v="74000000"/>
    <x v="4"/>
    <x v="101"/>
    <x v="4"/>
  </r>
  <r>
    <n v="16606000000"/>
    <n v="386000000"/>
    <n v="10486000000"/>
    <n v="0"/>
    <n v="987000000"/>
    <x v="6"/>
    <x v="35"/>
    <x v="0"/>
  </r>
  <r>
    <n v="16872000000"/>
    <n v="344000000"/>
    <n v="9681000000"/>
    <n v="0"/>
    <n v="643000000"/>
    <x v="6"/>
    <x v="35"/>
    <x v="1"/>
  </r>
  <r>
    <n v="16281000000"/>
    <n v="325000000"/>
    <n v="9488000000"/>
    <n v="0"/>
    <n v="273000000"/>
    <x v="6"/>
    <x v="35"/>
    <x v="2"/>
  </r>
  <r>
    <n v="16270000000"/>
    <n v="403000000"/>
    <n v="9463000000"/>
    <n v="0"/>
    <n v="255000000"/>
    <x v="6"/>
    <x v="35"/>
    <x v="3"/>
  </r>
  <r>
    <n v="4306800000"/>
    <n v="3040900000"/>
    <n v="1117700000"/>
    <n v="92300000"/>
    <n v="0"/>
    <x v="0"/>
    <x v="52"/>
    <x v="0"/>
  </r>
  <r>
    <n v="6999700000"/>
    <n v="4629600000"/>
    <n v="1493700000"/>
    <n v="122800000"/>
    <n v="0"/>
    <x v="0"/>
    <x v="52"/>
    <x v="1"/>
  </r>
  <r>
    <n v="7039000000"/>
    <n v="4576000000"/>
    <n v="1493800000"/>
    <n v="117300000"/>
    <n v="0"/>
    <x v="0"/>
    <x v="52"/>
    <x v="2"/>
  </r>
  <r>
    <n v="6449000000"/>
    <n v="4263200000"/>
    <n v="1334300000"/>
    <n v="119600000"/>
    <n v="0"/>
    <x v="0"/>
    <x v="52"/>
    <x v="3"/>
  </r>
  <r>
    <n v="3301804000"/>
    <n v="1879559000"/>
    <n v="166154000"/>
    <n v="0"/>
    <n v="404336000"/>
    <x v="5"/>
    <x v="10"/>
    <x v="0"/>
  </r>
  <r>
    <n v="3454628000"/>
    <n v="2020436000"/>
    <n v="172161000"/>
    <n v="0"/>
    <n v="415708000"/>
    <x v="5"/>
    <x v="10"/>
    <x v="1"/>
  </r>
  <r>
    <n v="3491632000"/>
    <n v="2087854000"/>
    <n v="175178000"/>
    <n v="0"/>
    <n v="417358000"/>
    <x v="5"/>
    <x v="10"/>
    <x v="2"/>
  </r>
  <r>
    <n v="3495443000"/>
    <n v="1969675000"/>
    <n v="176744000"/>
    <n v="0"/>
    <n v="494422000"/>
    <x v="5"/>
    <x v="10"/>
    <x v="3"/>
  </r>
  <r>
    <n v="14265000000"/>
    <n v="8314000000"/>
    <n v="3486000000"/>
    <n v="463000000"/>
    <n v="452000000"/>
    <x v="8"/>
    <x v="63"/>
    <x v="1"/>
  </r>
  <r>
    <n v="14791000000"/>
    <n v="8348000000"/>
    <n v="4013000000"/>
    <n v="483000000"/>
    <n v="450000000"/>
    <x v="8"/>
    <x v="63"/>
    <x v="2"/>
  </r>
  <r>
    <n v="14766000000"/>
    <n v="8206000000"/>
    <n v="3624000000"/>
    <n v="476000000"/>
    <n v="471000000"/>
    <x v="8"/>
    <x v="63"/>
    <x v="3"/>
  </r>
  <r>
    <n v="14751000000"/>
    <n v="8063000000"/>
    <n v="4630000000"/>
    <n v="466000000"/>
    <n v="462000000"/>
    <x v="8"/>
    <x v="63"/>
    <x v="4"/>
  </r>
  <r>
    <n v="12132000000"/>
    <n v="4876000000"/>
    <n v="3143000000"/>
    <n v="0"/>
    <n v="1087000000"/>
    <x v="5"/>
    <x v="11"/>
    <x v="0"/>
  </r>
  <r>
    <n v="7263000000"/>
    <n v="1751000000"/>
    <n v="2108000000"/>
    <n v="0"/>
    <n v="843000000"/>
    <x v="5"/>
    <x v="11"/>
    <x v="1"/>
  </r>
  <r>
    <n v="7852000000"/>
    <n v="1889000000"/>
    <n v="2173000000"/>
    <n v="0"/>
    <n v="923000000"/>
    <x v="5"/>
    <x v="11"/>
    <x v="2"/>
  </r>
  <r>
    <n v="7669000000"/>
    <n v="1718000000"/>
    <n v="2237000000"/>
    <n v="0"/>
    <n v="883000000"/>
    <x v="5"/>
    <x v="11"/>
    <x v="3"/>
  </r>
  <r>
    <n v="84847000000"/>
    <n v="66635000000"/>
    <n v="17504000000"/>
    <n v="0"/>
    <n v="0"/>
    <x v="6"/>
    <x v="97"/>
    <x v="0"/>
  </r>
  <r>
    <n v="41461000000"/>
    <n v="26973000000"/>
    <n v="16172000000"/>
    <n v="0"/>
    <n v="0"/>
    <x v="6"/>
    <x v="97"/>
    <x v="1"/>
  </r>
  <r>
    <n v="54105000000"/>
    <n v="33560000000"/>
    <n v="18786000000"/>
    <n v="0"/>
    <n v="0"/>
    <x v="6"/>
    <x v="97"/>
    <x v="2"/>
  </r>
  <r>
    <n v="57119000000"/>
    <n v="32747000000"/>
    <n v="16603000000"/>
    <n v="0"/>
    <n v="0"/>
    <x v="6"/>
    <x v="97"/>
    <x v="3"/>
  </r>
  <r>
    <n v="179290000000"/>
    <n v="158446000000"/>
    <n v="15443000000"/>
    <n v="0"/>
    <n v="931000000"/>
    <x v="9"/>
    <x v="92"/>
    <x v="0"/>
  </r>
  <r>
    <n v="171596000000"/>
    <n v="152451000000"/>
    <n v="15597000000"/>
    <n v="0"/>
    <n v="971000000"/>
    <x v="9"/>
    <x v="92"/>
    <x v="1"/>
  </r>
  <r>
    <n v="161212000000"/>
    <n v="140183000000"/>
    <n v="16703000000"/>
    <n v="0"/>
    <n v="1019000000"/>
    <x v="9"/>
    <x v="92"/>
    <x v="2"/>
  </r>
  <r>
    <n v="98975000000"/>
    <n v="77693000000"/>
    <n v="15747000000"/>
    <n v="0"/>
    <n v="1099000000"/>
    <x v="9"/>
    <x v="92"/>
    <x v="3"/>
  </r>
  <r>
    <n v="6043000000"/>
    <n v="2793800000"/>
    <n v="2594300000"/>
    <n v="0"/>
    <n v="0"/>
    <x v="1"/>
    <x v="82"/>
    <x v="1"/>
  </r>
  <r>
    <n v="8186400000"/>
    <n v="3967100000"/>
    <n v="3673500000"/>
    <n v="0"/>
    <n v="0"/>
    <x v="1"/>
    <x v="82"/>
    <x v="2"/>
  </r>
  <r>
    <n v="8241200000"/>
    <n v="3914500000"/>
    <n v="3713600000"/>
    <n v="0"/>
    <n v="0"/>
    <x v="1"/>
    <x v="82"/>
    <x v="3"/>
  </r>
  <r>
    <n v="8020300000"/>
    <n v="3858700000"/>
    <n v="3417700000"/>
    <n v="0"/>
    <n v="0"/>
    <x v="1"/>
    <x v="82"/>
    <x v="4"/>
  </r>
  <r>
    <n v="5920269000"/>
    <n v="4982562000"/>
    <n v="434894000"/>
    <n v="0"/>
    <n v="37691000"/>
    <x v="0"/>
    <x v="53"/>
    <x v="0"/>
  </r>
  <r>
    <n v="6411577000"/>
    <n v="5424644000"/>
    <n v="485069000"/>
    <n v="0"/>
    <n v="25865000"/>
    <x v="0"/>
    <x v="53"/>
    <x v="1"/>
  </r>
  <r>
    <n v="7747229000"/>
    <n v="6578435000"/>
    <n v="705477000"/>
    <n v="0"/>
    <n v="34257000"/>
    <x v="0"/>
    <x v="53"/>
    <x v="2"/>
  </r>
  <r>
    <n v="7572436000"/>
    <n v="6648771000"/>
    <n v="592863000"/>
    <n v="0"/>
    <n v="34848000"/>
    <x v="0"/>
    <x v="53"/>
    <x v="3"/>
  </r>
  <r>
    <n v="11224000000"/>
    <n v="6396000000"/>
    <n v="1227000000"/>
    <n v="98000000"/>
    <n v="1001000000"/>
    <x v="8"/>
    <x v="28"/>
    <x v="0"/>
  </r>
  <r>
    <n v="11925000000"/>
    <n v="6744000000"/>
    <n v="1349000000"/>
    <n v="98000000"/>
    <n v="1109000000"/>
    <x v="8"/>
    <x v="28"/>
    <x v="1"/>
  </r>
  <r>
    <n v="12273000000"/>
    <n v="6962000000"/>
    <n v="1437000000"/>
    <n v="96000000"/>
    <n v="1170000000"/>
    <x v="8"/>
    <x v="28"/>
    <x v="2"/>
  </r>
  <r>
    <n v="10776000000"/>
    <n v="5960000000"/>
    <n v="1296000000"/>
    <n v="93000000"/>
    <n v="1106000000"/>
    <x v="8"/>
    <x v="28"/>
    <x v="3"/>
  </r>
  <r>
    <n v="24866000000"/>
    <n v="9820000000"/>
    <n v="2849000000"/>
    <n v="4967000000"/>
    <n v="0"/>
    <x v="2"/>
    <x v="7"/>
    <x v="1"/>
  </r>
  <r>
    <n v="26487000000"/>
    <n v="10686000000"/>
    <n v="2774000000"/>
    <n v="5477000000"/>
    <n v="0"/>
    <x v="2"/>
    <x v="7"/>
    <x v="2"/>
  </r>
  <r>
    <n v="25281000000"/>
    <n v="10378000000"/>
    <n v="3637000000"/>
    <n v="5490000000"/>
    <n v="0"/>
    <x v="2"/>
    <x v="7"/>
    <x v="3"/>
  </r>
  <r>
    <n v="23554000000"/>
    <n v="9749000000"/>
    <n v="2159000000"/>
    <n v="5151000000"/>
    <n v="0"/>
    <x v="2"/>
    <x v="7"/>
    <x v="4"/>
  </r>
  <r>
    <n v="1148231000"/>
    <n v="743304000"/>
    <n v="180317000"/>
    <n v="197269000"/>
    <n v="0"/>
    <x v="2"/>
    <x v="7"/>
    <x v="2"/>
  </r>
  <r>
    <n v="1710966000"/>
    <n v="1021658000"/>
    <n v="309348000"/>
    <n v="257494000"/>
    <n v="0"/>
    <x v="2"/>
    <x v="7"/>
    <x v="3"/>
  </r>
  <r>
    <n v="2610726000"/>
    <n v="1561173000"/>
    <n v="588822000"/>
    <n v="448763000"/>
    <n v="0"/>
    <x v="2"/>
    <x v="7"/>
    <x v="4"/>
  </r>
  <r>
    <n v="6419285000"/>
    <n v="5099484000"/>
    <n v="922340000"/>
    <n v="0"/>
    <n v="0"/>
    <x v="0"/>
    <x v="53"/>
    <x v="1"/>
  </r>
  <r>
    <n v="6638774000"/>
    <n v="5253040000"/>
    <n v="1030014000"/>
    <n v="0"/>
    <n v="0"/>
    <x v="0"/>
    <x v="53"/>
    <x v="2"/>
  </r>
  <r>
    <n v="6571893000"/>
    <n v="5086449000"/>
    <n v="961579000"/>
    <n v="0"/>
    <n v="0"/>
    <x v="0"/>
    <x v="53"/>
    <x v="3"/>
  </r>
  <r>
    <n v="6786984000"/>
    <n v="5285568000"/>
    <n v="956158000"/>
    <n v="0"/>
    <n v="0"/>
    <x v="0"/>
    <x v="53"/>
    <x v="4"/>
  </r>
  <r>
    <n v="7688024000"/>
    <n v="5157434000"/>
    <n v="1011543000"/>
    <n v="0"/>
    <n v="730493000"/>
    <x v="1"/>
    <x v="43"/>
    <x v="0"/>
  </r>
  <r>
    <n v="7959894000"/>
    <n v="5305270000"/>
    <n v="1044819000"/>
    <n v="0"/>
    <n v="754711000"/>
    <x v="1"/>
    <x v="43"/>
    <x v="1"/>
  </r>
  <r>
    <n v="8073855000"/>
    <n v="5306281000"/>
    <n v="1048952000"/>
    <n v="0"/>
    <n v="772445000"/>
    <x v="1"/>
    <x v="43"/>
    <x v="2"/>
  </r>
  <r>
    <n v="8299074000"/>
    <n v="5099393000"/>
    <n v="1086504000"/>
    <n v="0"/>
    <n v="827008000"/>
    <x v="1"/>
    <x v="43"/>
    <x v="3"/>
  </r>
  <r>
    <n v="2104745000"/>
    <n v="155355000"/>
    <n v="346393000"/>
    <n v="859947000"/>
    <n v="0"/>
    <x v="3"/>
    <x v="19"/>
    <x v="1"/>
  </r>
  <r>
    <n v="2819557000"/>
    <n v="205018000"/>
    <n v="519267000"/>
    <n v="1271353000"/>
    <n v="0"/>
    <x v="3"/>
    <x v="19"/>
    <x v="2"/>
  </r>
  <r>
    <n v="4103728000"/>
    <n v="392709000"/>
    <n v="838526000"/>
    <n v="1620577000"/>
    <n v="0"/>
    <x v="3"/>
    <x v="19"/>
    <x v="3"/>
  </r>
  <r>
    <n v="4860427000"/>
    <n v="299694000"/>
    <n v="1177697000"/>
    <n v="2052295000"/>
    <n v="0"/>
    <x v="3"/>
    <x v="19"/>
    <x v="4"/>
  </r>
  <r>
    <n v="4245895000"/>
    <n v="2522803000"/>
    <n v="1324815000"/>
    <n v="0"/>
    <n v="1700000"/>
    <x v="0"/>
    <x v="108"/>
    <x v="1"/>
  </r>
  <r>
    <n v="4695014000"/>
    <n v="2772098000"/>
    <n v="1425734000"/>
    <n v="0"/>
    <n v="557000"/>
    <x v="0"/>
    <x v="108"/>
    <x v="2"/>
  </r>
  <r>
    <n v="5094933000"/>
    <n v="2980462000"/>
    <n v="1533799000"/>
    <n v="0"/>
    <n v="192000"/>
    <x v="0"/>
    <x v="108"/>
    <x v="3"/>
  </r>
  <r>
    <n v="5250399000"/>
    <n v="3089723000"/>
    <n v="1606217000"/>
    <n v="0"/>
    <n v="1237000"/>
    <x v="0"/>
    <x v="108"/>
    <x v="4"/>
  </r>
  <r>
    <n v="1328817000"/>
    <n v="200600000"/>
    <n v="660887000"/>
    <n v="263150000"/>
    <n v="0"/>
    <x v="2"/>
    <x v="102"/>
    <x v="1"/>
  </r>
  <r>
    <n v="1534615000"/>
    <n v="232600000"/>
    <n v="750292000"/>
    <n v="317263000"/>
    <n v="0"/>
    <x v="2"/>
    <x v="102"/>
    <x v="2"/>
  </r>
  <r>
    <n v="1789489000"/>
    <n v="273199000"/>
    <n v="898440000"/>
    <n v="367856000"/>
    <n v="0"/>
    <x v="2"/>
    <x v="102"/>
    <x v="3"/>
  </r>
  <r>
    <n v="2052230000"/>
    <n v="309629000"/>
    <n v="1041231000"/>
    <n v="413322000"/>
    <n v="0"/>
    <x v="2"/>
    <x v="102"/>
    <x v="4"/>
  </r>
  <r>
    <n v="6945000000"/>
    <n v="2789000000"/>
    <n v="2971000000"/>
    <n v="0"/>
    <n v="27000000"/>
    <x v="1"/>
    <x v="82"/>
    <x v="1"/>
  </r>
  <r>
    <n v="7450000000"/>
    <n v="3140000000"/>
    <n v="3142000000"/>
    <n v="0"/>
    <n v="35000000"/>
    <x v="1"/>
    <x v="82"/>
    <x v="2"/>
  </r>
  <r>
    <n v="7620000000"/>
    <n v="3242000000"/>
    <n v="3301000000"/>
    <n v="0"/>
    <n v="25000000"/>
    <x v="1"/>
    <x v="82"/>
    <x v="3"/>
  </r>
  <r>
    <n v="7405000000"/>
    <n v="3218000000"/>
    <n v="3389000000"/>
    <n v="0"/>
    <n v="24000000"/>
    <x v="1"/>
    <x v="82"/>
    <x v="4"/>
  </r>
  <r>
    <n v="6351900000"/>
    <n v="3778100000"/>
    <n v="1537700000"/>
    <n v="0"/>
    <n v="0"/>
    <x v="0"/>
    <x v="53"/>
    <x v="1"/>
  </r>
  <r>
    <n v="6623500000"/>
    <n v="3869600000"/>
    <n v="1570100000"/>
    <n v="0"/>
    <n v="0"/>
    <x v="0"/>
    <x v="53"/>
    <x v="2"/>
  </r>
  <r>
    <n v="6307900000"/>
    <n v="3604800000"/>
    <n v="1506400000"/>
    <n v="0"/>
    <n v="0"/>
    <x v="0"/>
    <x v="53"/>
    <x v="3"/>
  </r>
  <r>
    <n v="5879500000"/>
    <n v="3404000000"/>
    <n v="1467400000"/>
    <n v="0"/>
    <n v="0"/>
    <x v="0"/>
    <x v="53"/>
    <x v="4"/>
  </r>
  <r>
    <n v="2993489000"/>
    <n v="1321772000"/>
    <n v="914130000"/>
    <n v="0"/>
    <n v="0"/>
    <x v="0"/>
    <x v="53"/>
    <x v="0"/>
  </r>
  <r>
    <n v="3238128000"/>
    <n v="1355200000"/>
    <n v="1040567000"/>
    <n v="0"/>
    <n v="0"/>
    <x v="0"/>
    <x v="53"/>
    <x v="1"/>
  </r>
  <r>
    <n v="3549494000"/>
    <n v="1447595000"/>
    <n v="1102426000"/>
    <n v="0"/>
    <n v="0"/>
    <x v="0"/>
    <x v="53"/>
    <x v="2"/>
  </r>
  <r>
    <n v="3582395000"/>
    <n v="1417749000"/>
    <n v="1136728000"/>
    <n v="0"/>
    <n v="0"/>
    <x v="0"/>
    <x v="53"/>
    <x v="3"/>
  </r>
  <r>
    <n v="9721065000"/>
    <n v="7011428000"/>
    <n v="1437886000"/>
    <n v="0"/>
    <n v="0"/>
    <x v="1"/>
    <x v="74"/>
    <x v="1"/>
  </r>
  <r>
    <n v="10230353000"/>
    <n v="7360924000"/>
    <n v="1526366000"/>
    <n v="0"/>
    <n v="0"/>
    <x v="1"/>
    <x v="74"/>
    <x v="2"/>
  </r>
  <r>
    <n v="11041677000"/>
    <n v="7937956000"/>
    <n v="1615371000"/>
    <n v="0"/>
    <n v="0"/>
    <x v="1"/>
    <x v="74"/>
    <x v="3"/>
  </r>
  <r>
    <n v="11939999000"/>
    <n v="8576873000"/>
    <n v="1738755000"/>
    <n v="0"/>
    <n v="0"/>
    <x v="1"/>
    <x v="74"/>
    <x v="4"/>
  </r>
  <r>
    <n v="1367135000"/>
    <n v="328784000"/>
    <n v="248136000"/>
    <n v="0"/>
    <n v="445228000"/>
    <x v="9"/>
    <x v="27"/>
    <x v="0"/>
  </r>
  <r>
    <n v="1832253000"/>
    <n v="516119000"/>
    <n v="391707000"/>
    <n v="0"/>
    <n v="492397000"/>
    <x v="9"/>
    <x v="27"/>
    <x v="1"/>
  </r>
  <r>
    <n v="2042537000"/>
    <n v="605752000"/>
    <n v="191802000"/>
    <n v="0"/>
    <n v="551032000"/>
    <x v="9"/>
    <x v="27"/>
    <x v="2"/>
  </r>
  <r>
    <n v="1181704000"/>
    <n v="648968000"/>
    <n v="165318000"/>
    <n v="0"/>
    <n v="581155000"/>
    <x v="9"/>
    <x v="27"/>
    <x v="3"/>
  </r>
  <r>
    <n v="8417200000"/>
    <n v="5234700000"/>
    <n v="1088100000"/>
    <n v="0"/>
    <n v="877400000"/>
    <x v="0"/>
    <x v="53"/>
    <x v="1"/>
  </r>
  <r>
    <n v="8803300000"/>
    <n v="5643100000"/>
    <n v="998400000"/>
    <n v="0"/>
    <n v="906900000"/>
    <x v="0"/>
    <x v="53"/>
    <x v="2"/>
  </r>
  <r>
    <n v="9115000000"/>
    <n v="5518600000"/>
    <n v="1067000000"/>
    <n v="0"/>
    <n v="970600000"/>
    <x v="0"/>
    <x v="53"/>
    <x v="3"/>
  </r>
  <r>
    <n v="9387700000"/>
    <n v="5764000000"/>
    <n v="1054500000"/>
    <n v="0"/>
    <n v="991100000"/>
    <x v="0"/>
    <x v="53"/>
    <x v="4"/>
  </r>
  <r>
    <n v="14866800000"/>
    <n v="6382300000"/>
    <n v="5655800000"/>
    <n v="0"/>
    <n v="621400000"/>
    <x v="1"/>
    <x v="51"/>
    <x v="1"/>
  </r>
  <r>
    <n v="16447800000"/>
    <n v="6858800000"/>
    <n v="6086800000"/>
    <n v="0"/>
    <n v="709600000"/>
    <x v="1"/>
    <x v="51"/>
    <x v="2"/>
  </r>
  <r>
    <n v="19162700000"/>
    <n v="7787500000"/>
    <n v="7130200000"/>
    <n v="0"/>
    <n v="893900000"/>
    <x v="1"/>
    <x v="51"/>
    <x v="3"/>
  </r>
  <r>
    <n v="21315900000"/>
    <n v="8511100000"/>
    <n v="7970300000"/>
    <n v="0"/>
    <n v="980800000"/>
    <x v="1"/>
    <x v="51"/>
    <x v="4"/>
  </r>
  <r>
    <n v="4176000000"/>
    <n v="2754000000"/>
    <n v="207000000"/>
    <n v="0"/>
    <n v="356000000"/>
    <x v="5"/>
    <x v="10"/>
    <x v="0"/>
  </r>
  <r>
    <n v="4495000000"/>
    <n v="2987000000"/>
    <n v="220000000"/>
    <n v="0"/>
    <n v="378000000"/>
    <x v="5"/>
    <x v="10"/>
    <x v="1"/>
  </r>
  <r>
    <n v="4951000000"/>
    <n v="3331000000"/>
    <n v="229000000"/>
    <n v="0"/>
    <n v="384000000"/>
    <x v="5"/>
    <x v="10"/>
    <x v="2"/>
  </r>
  <r>
    <n v="4380000000"/>
    <n v="2714000000"/>
    <n v="234000000"/>
    <n v="0"/>
    <n v="358000000"/>
    <x v="5"/>
    <x v="10"/>
    <x v="3"/>
  </r>
  <r>
    <n v="5075000000"/>
    <n v="2417000000"/>
    <n v="337000000"/>
    <n v="0"/>
    <n v="746000000"/>
    <x v="9"/>
    <x v="92"/>
    <x v="0"/>
  </r>
  <r>
    <n v="5518000000"/>
    <n v="2707000000"/>
    <n v="373000000"/>
    <n v="0"/>
    <n v="772000000"/>
    <x v="9"/>
    <x v="92"/>
    <x v="1"/>
  </r>
  <r>
    <n v="5903000000"/>
    <n v="2790000000"/>
    <n v="393000000"/>
    <n v="0"/>
    <n v="796000000"/>
    <x v="9"/>
    <x v="92"/>
    <x v="2"/>
  </r>
  <r>
    <n v="5234000000"/>
    <n v="2335000000"/>
    <n v="353000000"/>
    <n v="0"/>
    <n v="764000000"/>
    <x v="9"/>
    <x v="92"/>
    <x v="3"/>
  </r>
  <r>
    <n v="7690800000"/>
    <n v="5100900000"/>
    <n v="1788300000"/>
    <n v="0"/>
    <n v="123200000"/>
    <x v="8"/>
    <x v="32"/>
    <x v="1"/>
  </r>
  <r>
    <n v="7750500000"/>
    <n v="5062900000"/>
    <n v="1849400000"/>
    <n v="0"/>
    <n v="118900000"/>
    <x v="8"/>
    <x v="32"/>
    <x v="2"/>
  </r>
  <r>
    <n v="7031500000"/>
    <n v="4444900000"/>
    <n v="1656200000"/>
    <n v="0"/>
    <n v="88700000"/>
    <x v="8"/>
    <x v="32"/>
    <x v="3"/>
  </r>
  <r>
    <n v="6778300000"/>
    <n v="4246700000"/>
    <n v="1604400000"/>
    <n v="0"/>
    <n v="94900000"/>
    <x v="8"/>
    <x v="32"/>
    <x v="4"/>
  </r>
  <r>
    <n v="9534462000"/>
    <n v="5328236000"/>
    <n v="3264896000"/>
    <n v="0"/>
    <n v="0"/>
    <x v="8"/>
    <x v="17"/>
    <x v="0"/>
  </r>
  <r>
    <n v="10185532000"/>
    <n v="5568966000"/>
    <n v="3470200000"/>
    <n v="0"/>
    <n v="0"/>
    <x v="8"/>
    <x v="17"/>
    <x v="1"/>
  </r>
  <r>
    <n v="11129533000"/>
    <n v="5965049000"/>
    <n v="3860448000"/>
    <n v="0"/>
    <n v="0"/>
    <x v="8"/>
    <x v="17"/>
    <x v="2"/>
  </r>
  <r>
    <n v="11339304000"/>
    <n v="5780078000"/>
    <n v="3943786000"/>
    <n v="0"/>
    <n v="0"/>
    <x v="8"/>
    <x v="17"/>
    <x v="3"/>
  </r>
  <r>
    <n v="3983400000"/>
    <n v="2446000000"/>
    <n v="976900000"/>
    <n v="0"/>
    <n v="0"/>
    <x v="1"/>
    <x v="25"/>
    <x v="1"/>
  </r>
  <r>
    <n v="4209200000"/>
    <n v="2628700000"/>
    <n v="1010000000"/>
    <n v="0"/>
    <n v="0"/>
    <x v="1"/>
    <x v="25"/>
    <x v="2"/>
  </r>
  <r>
    <n v="5736300000"/>
    <n v="3662100000"/>
    <n v="1497600000"/>
    <n v="0"/>
    <n v="0"/>
    <x v="1"/>
    <x v="25"/>
    <x v="3"/>
  </r>
  <r>
    <n v="6550200000"/>
    <n v="4109800000"/>
    <n v="1736700000"/>
    <n v="0"/>
    <n v="0"/>
    <x v="1"/>
    <x v="25"/>
    <x v="4"/>
  </r>
  <r>
    <n v="5897700000"/>
    <n v="3870100000"/>
    <n v="1020400000"/>
    <n v="0"/>
    <n v="96800000"/>
    <x v="4"/>
    <x v="40"/>
    <x v="1"/>
  </r>
  <r>
    <n v="5610600000"/>
    <n v="3579600000"/>
    <n v="1013100000"/>
    <n v="0"/>
    <n v="98900000"/>
    <x v="4"/>
    <x v="40"/>
    <x v="2"/>
  </r>
  <r>
    <n v="5692700000"/>
    <n v="3724000000"/>
    <n v="1085800000"/>
    <n v="0"/>
    <n v="110900000"/>
    <x v="4"/>
    <x v="40"/>
    <x v="3"/>
  </r>
  <r>
    <n v="7811200000"/>
    <n v="4843400000"/>
    <n v="1614100000"/>
    <n v="0"/>
    <n v="208400000"/>
    <x v="4"/>
    <x v="40"/>
    <x v="4"/>
  </r>
  <r>
    <n v="1290052000"/>
    <n v="470243000"/>
    <n v="120310000"/>
    <n v="0"/>
    <n v="330418000"/>
    <x v="7"/>
    <x v="109"/>
    <x v="0"/>
  </r>
  <r>
    <n v="1371065000"/>
    <n v="479665000"/>
    <n v="122128000"/>
    <n v="0"/>
    <n v="340316000"/>
    <x v="7"/>
    <x v="109"/>
    <x v="1"/>
  </r>
  <r>
    <n v="1519978000"/>
    <n v="500126000"/>
    <n v="133502000"/>
    <n v="0"/>
    <n v="393987000"/>
    <x v="7"/>
    <x v="109"/>
    <x v="2"/>
  </r>
  <r>
    <n v="1662829000"/>
    <n v="534326000"/>
    <n v="139137000"/>
    <n v="0"/>
    <n v="588235000"/>
    <x v="7"/>
    <x v="109"/>
    <x v="3"/>
  </r>
  <r>
    <n v="3237500000"/>
    <n v="1638900000"/>
    <n v="1012400000"/>
    <n v="0"/>
    <n v="0"/>
    <x v="1"/>
    <x v="110"/>
    <x v="1"/>
  </r>
  <r>
    <n v="3492600000"/>
    <n v="1759200000"/>
    <n v="1048700000"/>
    <n v="0"/>
    <n v="0"/>
    <x v="1"/>
    <x v="110"/>
    <x v="3"/>
  </r>
  <r>
    <n v="3593100000"/>
    <n v="1774600000"/>
    <n v="1053700000"/>
    <n v="0"/>
    <n v="0"/>
    <x v="1"/>
    <x v="110"/>
    <x v="4"/>
  </r>
  <r>
    <n v="3711800000"/>
    <n v="1803500000"/>
    <n v="1054100000"/>
    <n v="0"/>
    <n v="0"/>
    <x v="1"/>
    <x v="110"/>
    <x v="4"/>
  </r>
  <r>
    <n v="2307182000"/>
    <n v="610836000"/>
    <n v="655473000"/>
    <n v="0"/>
    <n v="107591000"/>
    <x v="1"/>
    <x v="67"/>
    <x v="0"/>
  </r>
  <r>
    <n v="2530809000"/>
    <n v="699294000"/>
    <n v="729055000"/>
    <n v="0"/>
    <n v="117580000"/>
    <x v="1"/>
    <x v="67"/>
    <x v="1"/>
  </r>
  <r>
    <n v="2665456000"/>
    <n v="778896000"/>
    <n v="764799000"/>
    <n v="0"/>
    <n v="128582000"/>
    <x v="1"/>
    <x v="67"/>
    <x v="2"/>
  </r>
  <r>
    <n v="3018227000"/>
    <n v="987357000"/>
    <n v="785179000"/>
    <n v="0"/>
    <n v="137596000"/>
    <x v="1"/>
    <x v="67"/>
    <x v="3"/>
  </r>
  <r>
    <n v="16537000000"/>
    <n v="9373000000"/>
    <n v="914000000"/>
    <n v="0"/>
    <n v="1787000000"/>
    <x v="5"/>
    <x v="11"/>
    <x v="0"/>
  </r>
  <r>
    <n v="17087000000"/>
    <n v="9817000000"/>
    <n v="934000000"/>
    <n v="0"/>
    <n v="1901000000"/>
    <x v="5"/>
    <x v="11"/>
    <x v="1"/>
  </r>
  <r>
    <n v="18467000000"/>
    <n v="11031000000"/>
    <n v="981000000"/>
    <n v="0"/>
    <n v="1945000000"/>
    <x v="5"/>
    <x v="11"/>
    <x v="2"/>
  </r>
  <r>
    <n v="17489000000"/>
    <n v="9811000000"/>
    <n v="997000000"/>
    <n v="0"/>
    <n v="2034000000"/>
    <x v="5"/>
    <x v="11"/>
    <x v="3"/>
  </r>
  <r>
    <n v="4256157000"/>
    <n v="800380000"/>
    <n v="376687000"/>
    <n v="0"/>
    <n v="1068382000"/>
    <x v="7"/>
    <x v="14"/>
    <x v="0"/>
  </r>
  <r>
    <n v="4543849000"/>
    <n v="837946000"/>
    <n v="402369000"/>
    <n v="0"/>
    <n v="1107700000"/>
    <x v="7"/>
    <x v="14"/>
    <x v="1"/>
  </r>
  <r>
    <n v="4870818000"/>
    <n v="882803000"/>
    <n v="446845000"/>
    <n v="0"/>
    <n v="1143827000"/>
    <x v="7"/>
    <x v="14"/>
    <x v="2"/>
  </r>
  <r>
    <n v="5266103000"/>
    <n v="960192000"/>
    <n v="452835000"/>
    <n v="0"/>
    <n v="1177568000"/>
    <x v="7"/>
    <x v="14"/>
    <x v="3"/>
  </r>
  <r>
    <n v="24380510000"/>
    <n v="17889249000"/>
    <n v="4884284000"/>
    <n v="0"/>
    <n v="78900000"/>
    <x v="1"/>
    <x v="25"/>
    <x v="1"/>
  </r>
  <r>
    <n v="23114000000"/>
    <n v="17082000000"/>
    <n v="4735000000"/>
    <n v="0"/>
    <n v="55000000"/>
    <x v="1"/>
    <x v="25"/>
    <x v="2"/>
  </r>
  <r>
    <n v="22492000000"/>
    <n v="16691000000"/>
    <n v="4816000000"/>
    <n v="0"/>
    <n v="62000000"/>
    <x v="1"/>
    <x v="25"/>
    <x v="3"/>
  </r>
  <r>
    <n v="21059000000"/>
    <n v="15545000000"/>
    <n v="4600000000"/>
    <n v="0"/>
    <n v="67000000"/>
    <x v="1"/>
    <x v="25"/>
    <x v="4"/>
  </r>
  <r>
    <n v="1913149000"/>
    <n v="1055844000"/>
    <n v="356817000"/>
    <n v="0"/>
    <n v="31652000"/>
    <x v="0"/>
    <x v="53"/>
    <x v="0"/>
  </r>
  <r>
    <n v="2142807000"/>
    <n v="1178173000"/>
    <n v="390610000"/>
    <n v="0"/>
    <n v="38405000"/>
    <x v="0"/>
    <x v="53"/>
    <x v="1"/>
  </r>
  <r>
    <n v="2555601000"/>
    <n v="1461190000"/>
    <n v="489937000"/>
    <n v="0"/>
    <n v="48138000"/>
    <x v="0"/>
    <x v="53"/>
    <x v="2"/>
  </r>
  <r>
    <n v="2985908000"/>
    <n v="1719723000"/>
    <n v="712803000"/>
    <n v="0"/>
    <n v="65770000"/>
    <x v="0"/>
    <x v="53"/>
    <x v="3"/>
  </r>
  <r>
    <n v="9647000000"/>
    <n v="6646000000"/>
    <n v="359000000"/>
    <n v="0"/>
    <n v="1090000000"/>
    <x v="5"/>
    <x v="10"/>
    <x v="0"/>
  </r>
  <r>
    <n v="10557000000"/>
    <n v="7186000000"/>
    <n v="574000000"/>
    <n v="0"/>
    <n v="1113000000"/>
    <x v="5"/>
    <x v="10"/>
    <x v="1"/>
  </r>
  <r>
    <n v="11035000000"/>
    <n v="7689000000"/>
    <n v="414000000"/>
    <n v="0"/>
    <n v="1156000000"/>
    <x v="5"/>
    <x v="10"/>
    <x v="2"/>
  </r>
  <r>
    <n v="10231000000"/>
    <n v="6648000000"/>
    <n v="397000000"/>
    <n v="0"/>
    <n v="1250000000"/>
    <x v="5"/>
    <x v="10"/>
    <x v="3"/>
  </r>
  <r>
    <n v="11240000000"/>
    <n v="429000000"/>
    <n v="6073000000"/>
    <n v="0"/>
    <n v="1441000000"/>
    <x v="6"/>
    <x v="35"/>
    <x v="0"/>
  </r>
  <r>
    <n v="8602000000"/>
    <n v="291000000"/>
    <n v="5808000000"/>
    <n v="0"/>
    <n v="576000000"/>
    <x v="6"/>
    <x v="35"/>
    <x v="1"/>
  </r>
  <r>
    <n v="8707000000"/>
    <n v="235000000"/>
    <n v="5518000000"/>
    <n v="0"/>
    <n v="367000000"/>
    <x v="6"/>
    <x v="35"/>
    <x v="2"/>
  </r>
  <r>
    <n v="8533000000"/>
    <n v="219000000"/>
    <n v="5120000000"/>
    <n v="0"/>
    <n v="205000000"/>
    <x v="6"/>
    <x v="35"/>
    <x v="3"/>
  </r>
  <r>
    <n v="14351000000"/>
    <n v="10411000000"/>
    <n v="635000000"/>
    <n v="1133000000"/>
    <n v="79000000"/>
    <x v="2"/>
    <x v="111"/>
    <x v="1"/>
  </r>
  <r>
    <n v="13724000000"/>
    <n v="9878000000"/>
    <n v="722000000"/>
    <n v="1226000000"/>
    <n v="98000000"/>
    <x v="2"/>
    <x v="111"/>
    <x v="2"/>
  </r>
  <r>
    <n v="13739000000"/>
    <n v="9930000000"/>
    <n v="237000000"/>
    <n v="1353000000"/>
    <n v="129000000"/>
    <x v="2"/>
    <x v="111"/>
    <x v="3"/>
  </r>
  <r>
    <n v="11160000000"/>
    <n v="8545000000"/>
    <n v="635000000"/>
    <n v="1237000000"/>
    <n v="123000000"/>
    <x v="2"/>
    <x v="111"/>
    <x v="4"/>
  </r>
  <r>
    <n v="2796100000"/>
    <n v="1687800000"/>
    <n v="585400000"/>
    <n v="0"/>
    <n v="0"/>
    <x v="4"/>
    <x v="112"/>
    <x v="1"/>
  </r>
  <r>
    <n v="4867700000"/>
    <n v="2876000000"/>
    <n v="895100000"/>
    <n v="0"/>
    <n v="0"/>
    <x v="4"/>
    <x v="112"/>
    <x v="2"/>
  </r>
  <r>
    <n v="6028000000"/>
    <n v="3449400000"/>
    <n v="1078400000"/>
    <n v="0"/>
    <n v="0"/>
    <x v="4"/>
    <x v="112"/>
    <x v="3"/>
  </r>
  <r>
    <n v="6548400000"/>
    <n v="3606100000"/>
    <n v="1177200000"/>
    <n v="0"/>
    <n v="0"/>
    <x v="4"/>
    <x v="112"/>
    <x v="4"/>
  </r>
  <r>
    <n v="10889500000"/>
    <n v="6985800000"/>
    <n v="2960300000"/>
    <n v="0"/>
    <n v="0"/>
    <x v="1"/>
    <x v="110"/>
    <x v="1"/>
  </r>
  <r>
    <n v="11338600000"/>
    <n v="7235900000"/>
    <n v="2814600000"/>
    <n v="0"/>
    <n v="0"/>
    <x v="1"/>
    <x v="110"/>
    <x v="3"/>
  </r>
  <r>
    <n v="11171800000"/>
    <n v="7099800000"/>
    <n v="2681100000"/>
    <n v="0"/>
    <n v="0"/>
    <x v="1"/>
    <x v="110"/>
    <x v="4"/>
  </r>
  <r>
    <n v="11406900000"/>
    <n v="7139700000"/>
    <n v="2798900000"/>
    <n v="0"/>
    <n v="0"/>
    <x v="1"/>
    <x v="110"/>
    <x v="4"/>
  </r>
  <r>
    <n v="1792000000"/>
    <n v="1025400000"/>
    <n v="159700000"/>
    <n v="226300000"/>
    <n v="29100000"/>
    <x v="2"/>
    <x v="7"/>
    <x v="1"/>
  </r>
  <r>
    <n v="2291500000"/>
    <n v="1268800000"/>
    <n v="179100000"/>
    <n v="252200000"/>
    <n v="25900000"/>
    <x v="2"/>
    <x v="7"/>
    <x v="2"/>
  </r>
  <r>
    <n v="3258400000"/>
    <n v="1703900000"/>
    <n v="191300000"/>
    <n v="303200000"/>
    <n v="33500000"/>
    <x v="2"/>
    <x v="7"/>
    <x v="3"/>
  </r>
  <r>
    <n v="3289000000"/>
    <n v="1623800000"/>
    <n v="195900000"/>
    <n v="312400000"/>
    <n v="33400000"/>
    <x v="2"/>
    <x v="7"/>
    <x v="4"/>
  </r>
  <r>
    <n v="2730000000"/>
    <n v="245000000"/>
    <n v="835000000"/>
    <n v="0"/>
    <n v="811000000"/>
    <x v="9"/>
    <x v="27"/>
    <x v="0"/>
  </r>
  <r>
    <n v="3371000000"/>
    <n v="328000000"/>
    <n v="1052000000"/>
    <n v="0"/>
    <n v="787000000"/>
    <x v="9"/>
    <x v="27"/>
    <x v="1"/>
  </r>
  <r>
    <n v="4038000000"/>
    <n v="427000000"/>
    <n v="1296000000"/>
    <n v="0"/>
    <n v="942000000"/>
    <x v="9"/>
    <x v="27"/>
    <x v="2"/>
  </r>
  <r>
    <n v="3133000000"/>
    <n v="689000000"/>
    <n v="1208000000"/>
    <n v="0"/>
    <n v="1091000000"/>
    <x v="9"/>
    <x v="27"/>
    <x v="3"/>
  </r>
  <r>
    <n v="10793000000"/>
    <n v="362000000"/>
    <n v="2123000000"/>
    <n v="0"/>
    <n v="4549000000"/>
    <x v="6"/>
    <x v="34"/>
    <x v="0"/>
  </r>
  <r>
    <n v="11813000000"/>
    <n v="374000000"/>
    <n v="2484000000"/>
    <n v="0"/>
    <n v="5445000000"/>
    <x v="6"/>
    <x v="34"/>
    <x v="1"/>
  </r>
  <r>
    <n v="12727000000"/>
    <n v="470000000"/>
    <n v="2927000000"/>
    <n v="0"/>
    <n v="5492000000"/>
    <x v="6"/>
    <x v="34"/>
    <x v="2"/>
  </r>
  <r>
    <n v="13620000000"/>
    <n v="607000000"/>
    <n v="3264000000"/>
    <n v="0"/>
    <n v="5690000000"/>
    <x v="6"/>
    <x v="34"/>
    <x v="3"/>
  </r>
  <r>
    <n v="9021000000"/>
    <n v="3002000000"/>
    <n v="4089000000"/>
    <n v="536000000"/>
    <n v="138000000"/>
    <x v="3"/>
    <x v="5"/>
    <x v="1"/>
  </r>
  <r>
    <n v="9675000000"/>
    <n v="3319000000"/>
    <n v="4308000000"/>
    <n v="614000000"/>
    <n v="188000000"/>
    <x v="3"/>
    <x v="5"/>
    <x v="2"/>
  </r>
  <r>
    <n v="9946000000"/>
    <n v="3344000000"/>
    <n v="3906000000"/>
    <n v="625000000"/>
    <n v="210000000"/>
    <x v="3"/>
    <x v="5"/>
    <x v="3"/>
  </r>
  <r>
    <n v="11325000000"/>
    <n v="3830000000"/>
    <n v="4295000000"/>
    <n v="715000000"/>
    <n v="319000000"/>
    <x v="3"/>
    <x v="5"/>
    <x v="4"/>
  </r>
  <r>
    <n v="6906000000"/>
    <n v="1175000000"/>
    <n v="3236000000"/>
    <n v="1026000000"/>
    <n v="286000000"/>
    <x v="2"/>
    <x v="6"/>
    <x v="1"/>
  </r>
  <r>
    <n v="4183000000"/>
    <n v="791000000"/>
    <n v="2186000000"/>
    <n v="722000000"/>
    <n v="93000000"/>
    <x v="2"/>
    <x v="6"/>
    <x v="2"/>
  </r>
  <r>
    <n v="3956000000"/>
    <n v="727000000"/>
    <n v="2012000000"/>
    <n v="812000000"/>
    <n v="87000000"/>
    <x v="2"/>
    <x v="6"/>
    <x v="3"/>
  </r>
  <r>
    <n v="3600000000"/>
    <n v="615000000"/>
    <n v="1587000000"/>
    <n v="748000000"/>
    <n v="57000000"/>
    <x v="2"/>
    <x v="6"/>
    <x v="4"/>
  </r>
  <r>
    <n v="44411233000"/>
    <n v="36414626000"/>
    <n v="6338129000"/>
    <n v="0"/>
    <n v="0"/>
    <x v="4"/>
    <x v="113"/>
    <x v="1"/>
  </r>
  <r>
    <n v="46516712000"/>
    <n v="38335677000"/>
    <n v="0"/>
    <n v="0"/>
    <n v="0"/>
    <x v="4"/>
    <x v="113"/>
    <x v="2"/>
  </r>
  <r>
    <n v="48680752000"/>
    <n v="40129236000"/>
    <n v="0"/>
    <n v="0"/>
    <n v="0"/>
    <x v="4"/>
    <x v="113"/>
    <x v="3"/>
  </r>
  <r>
    <n v="50366919000"/>
    <n v="41326447000"/>
    <n v="0"/>
    <n v="0"/>
    <n v="0"/>
    <x v="4"/>
    <x v="113"/>
    <x v="4"/>
  </r>
  <r>
    <n v="127434000000"/>
    <n v="55228000000"/>
    <n v="41066000000"/>
    <n v="0"/>
    <n v="18143000000"/>
    <x v="10"/>
    <x v="61"/>
    <x v="0"/>
  </r>
  <r>
    <n v="128752000000"/>
    <n v="51191000000"/>
    <n v="28414000000"/>
    <n v="0"/>
    <n v="18395000000"/>
    <x v="10"/>
    <x v="61"/>
    <x v="1"/>
  </r>
  <r>
    <n v="132447000000"/>
    <n v="60145000000"/>
    <n v="41817000000"/>
    <n v="0"/>
    <n v="18273000000"/>
    <x v="10"/>
    <x v="61"/>
    <x v="2"/>
  </r>
  <r>
    <n v="146801000000"/>
    <n v="67046000000"/>
    <n v="32954000000"/>
    <n v="0"/>
    <n v="22016000000"/>
    <x v="10"/>
    <x v="61"/>
    <x v="3"/>
  </r>
  <r>
    <n v="4206100000"/>
    <n v="2545600000"/>
    <n v="1193800000"/>
    <n v="0"/>
    <n v="0"/>
    <x v="4"/>
    <x v="114"/>
    <x v="1"/>
  </r>
  <r>
    <n v="4146300000"/>
    <n v="2493300000"/>
    <n v="1163900000"/>
    <n v="0"/>
    <n v="0"/>
    <x v="4"/>
    <x v="114"/>
    <x v="2"/>
  </r>
  <r>
    <n v="3567500000"/>
    <n v="2163500000"/>
    <n v="1051800000"/>
    <n v="0"/>
    <n v="0"/>
    <x v="4"/>
    <x v="114"/>
    <x v="3"/>
  </r>
  <r>
    <n v="4885000000"/>
    <n v="3003100000"/>
    <n v="1597300000"/>
    <n v="0"/>
    <n v="0"/>
    <x v="4"/>
    <x v="114"/>
    <x v="4"/>
  </r>
  <r>
    <n v="2665000000"/>
    <n v="1174000000"/>
    <n v="728000000"/>
    <n v="183000000"/>
    <n v="0"/>
    <x v="2"/>
    <x v="6"/>
    <x v="0"/>
  </r>
  <r>
    <n v="2692000000"/>
    <n v="1219000000"/>
    <n v="757000000"/>
    <n v="184000000"/>
    <n v="0"/>
    <x v="2"/>
    <x v="6"/>
    <x v="1"/>
  </r>
  <r>
    <n v="2732000000"/>
    <n v="1253000000"/>
    <n v="770000000"/>
    <n v="206000000"/>
    <n v="0"/>
    <x v="2"/>
    <x v="6"/>
    <x v="2"/>
  </r>
  <r>
    <n v="2530000000"/>
    <n v="1254000000"/>
    <n v="765000000"/>
    <n v="228000000"/>
    <n v="0"/>
    <x v="2"/>
    <x v="6"/>
    <x v="3"/>
  </r>
  <r>
    <n v="1924400000"/>
    <n v="874838000"/>
    <n v="254468000"/>
    <n v="0"/>
    <n v="45639000"/>
    <x v="0"/>
    <x v="30"/>
    <x v="1"/>
  </r>
  <r>
    <n v="2372906000"/>
    <n v="1105032000"/>
    <n v="276446000"/>
    <n v="0"/>
    <n v="63608000"/>
    <x v="0"/>
    <x v="30"/>
    <x v="2"/>
  </r>
  <r>
    <n v="2707115000"/>
    <n v="1257270000"/>
    <n v="321624000"/>
    <n v="0"/>
    <n v="54219000"/>
    <x v="0"/>
    <x v="30"/>
    <x v="3"/>
  </r>
  <r>
    <n v="3171411000"/>
    <n v="1443348000"/>
    <n v="382858000"/>
    <n v="0"/>
    <n v="77445000"/>
    <x v="0"/>
    <x v="30"/>
    <x v="4"/>
  </r>
  <r>
    <n v="11390000000"/>
    <n v="7739000000"/>
    <n v="1440000000"/>
    <n v="590000000"/>
    <n v="0"/>
    <x v="2"/>
    <x v="115"/>
    <x v="1"/>
  </r>
  <r>
    <n v="11973000000"/>
    <n v="8001000000"/>
    <n v="1534000000"/>
    <n v="583000000"/>
    <n v="0"/>
    <x v="2"/>
    <x v="115"/>
    <x v="2"/>
  </r>
  <r>
    <n v="12233000000"/>
    <n v="8146000000"/>
    <n v="1504000000"/>
    <n v="627000000"/>
    <n v="0"/>
    <x v="2"/>
    <x v="115"/>
    <x v="3"/>
  </r>
  <r>
    <n v="12238000000"/>
    <n v="8205000000"/>
    <n v="1463000000"/>
    <n v="644000000"/>
    <n v="0"/>
    <x v="2"/>
    <x v="115"/>
    <x v="4"/>
  </r>
  <r>
    <n v="5353197000"/>
    <n v="2943847000"/>
    <n v="1303427000"/>
    <n v="0"/>
    <n v="194039000"/>
    <x v="1"/>
    <x v="116"/>
    <x v="0"/>
  </r>
  <r>
    <n v="1603123000"/>
    <n v="662769000"/>
    <n v="531932000"/>
    <n v="0"/>
    <n v="74833000"/>
    <x v="1"/>
    <x v="116"/>
    <x v="1"/>
  </r>
  <r>
    <n v="2626141000"/>
    <n v="954990000"/>
    <n v="766854000"/>
    <n v="0"/>
    <n v="151837000"/>
    <x v="1"/>
    <x v="116"/>
    <x v="2"/>
  </r>
  <r>
    <n v="3050945000"/>
    <n v="923336000"/>
    <n v="1068221000"/>
    <n v="0"/>
    <n v="205087000"/>
    <x v="1"/>
    <x v="116"/>
    <x v="3"/>
  </r>
  <r>
    <n v="73301000000"/>
    <n v="50568000000"/>
    <n v="15110000000"/>
    <n v="0"/>
    <n v="2044000000"/>
    <x v="1"/>
    <x v="64"/>
    <x v="1"/>
  </r>
  <r>
    <n v="71279000000"/>
    <n v="50039000000"/>
    <n v="14465000000"/>
    <n v="0"/>
    <n v="1996000000"/>
    <x v="1"/>
    <x v="64"/>
    <x v="2"/>
  </r>
  <r>
    <n v="72618000000"/>
    <n v="51278000000"/>
    <n v="14676000000"/>
    <n v="0"/>
    <n v="2129000000"/>
    <x v="1"/>
    <x v="64"/>
    <x v="3"/>
  </r>
  <r>
    <n v="73785000000"/>
    <n v="51997000000"/>
    <n v="14665000000"/>
    <n v="0"/>
    <n v="2213000000"/>
    <x v="1"/>
    <x v="64"/>
    <x v="4"/>
  </r>
  <r>
    <n v="3794249000"/>
    <n v="1630965000"/>
    <n v="1466067000"/>
    <n v="0"/>
    <n v="0"/>
    <x v="1"/>
    <x v="82"/>
    <x v="1"/>
  </r>
  <r>
    <n v="4031100000"/>
    <n v="1690700000"/>
    <n v="2036100000"/>
    <n v="0"/>
    <n v="0"/>
    <x v="1"/>
    <x v="82"/>
    <x v="2"/>
  </r>
  <r>
    <n v="4249900000"/>
    <n v="1712700000"/>
    <n v="1645800000"/>
    <n v="0"/>
    <n v="0"/>
    <x v="1"/>
    <x v="82"/>
    <x v="3"/>
  </r>
  <r>
    <n v="4104900000"/>
    <n v="1613600000"/>
    <n v="1731200000"/>
    <n v="0"/>
    <n v="0"/>
    <x v="1"/>
    <x v="82"/>
    <x v="4"/>
  </r>
  <r>
    <n v="25878372000"/>
    <n v="18521400000"/>
    <n v="4250446000"/>
    <n v="0"/>
    <n v="0"/>
    <x v="1"/>
    <x v="74"/>
    <x v="1"/>
  </r>
  <r>
    <n v="27422696000"/>
    <n v="19605037000"/>
    <n v="4467089000"/>
    <n v="0"/>
    <n v="0"/>
    <x v="1"/>
    <x v="74"/>
    <x v="2"/>
  </r>
  <r>
    <n v="29078407000"/>
    <n v="20776522000"/>
    <n v="4695384000"/>
    <n v="0"/>
    <n v="0"/>
    <x v="1"/>
    <x v="74"/>
    <x v="3"/>
  </r>
  <r>
    <n v="30944938000"/>
    <n v="22034523000"/>
    <n v="5205715000"/>
    <n v="0"/>
    <n v="0"/>
    <x v="1"/>
    <x v="74"/>
    <x v="4"/>
  </r>
  <r>
    <n v="3589516000"/>
    <n v="1955682000"/>
    <n v="0"/>
    <n v="0"/>
    <n v="787329000"/>
    <x v="6"/>
    <x v="12"/>
    <x v="0"/>
  </r>
  <r>
    <n v="3494253000"/>
    <n v="1838766000"/>
    <n v="0"/>
    <n v="0"/>
    <n v="819711000"/>
    <x v="6"/>
    <x v="12"/>
    <x v="1"/>
  </r>
  <r>
    <n v="3620095000"/>
    <n v="1903384000"/>
    <n v="0"/>
    <n v="0"/>
    <n v="855908000"/>
    <x v="6"/>
    <x v="12"/>
    <x v="2"/>
  </r>
  <r>
    <n v="3766065000"/>
    <n v="2016212000"/>
    <n v="0"/>
    <n v="0"/>
    <n v="907024000"/>
    <x v="6"/>
    <x v="12"/>
    <x v="3"/>
  </r>
  <r>
    <n v="12509900000"/>
    <n v="7214400000"/>
    <n v="3354900000"/>
    <n v="376400000"/>
    <n v="0"/>
    <x v="3"/>
    <x v="5"/>
    <x v="0"/>
  </r>
  <r>
    <n v="13090300000"/>
    <n v="7561200000"/>
    <n v="3446300000"/>
    <n v="395500000"/>
    <n v="0"/>
    <x v="3"/>
    <x v="5"/>
    <x v="1"/>
  </r>
  <r>
    <n v="16889600000"/>
    <n v="9397600000"/>
    <n v="4896100000"/>
    <n v="691100000"/>
    <n v="0"/>
    <x v="3"/>
    <x v="5"/>
    <x v="2"/>
  </r>
  <r>
    <n v="16965400000"/>
    <n v="9209500000"/>
    <n v="4612100000"/>
    <n v="692300000"/>
    <n v="0"/>
    <x v="3"/>
    <x v="5"/>
    <x v="3"/>
  </r>
  <r>
    <n v="763000000"/>
    <n v="12000000"/>
    <n v="429000000"/>
    <n v="0"/>
    <n v="26000000"/>
    <x v="1"/>
    <x v="24"/>
    <x v="0"/>
  </r>
  <r>
    <n v="945000000"/>
    <n v="18000000"/>
    <n v="597000000"/>
    <n v="0"/>
    <n v="36000000"/>
    <x v="1"/>
    <x v="24"/>
    <x v="1"/>
  </r>
  <r>
    <n v="1246000000"/>
    <n v="40000000"/>
    <n v="801000000"/>
    <n v="0"/>
    <n v="65000000"/>
    <x v="1"/>
    <x v="24"/>
    <x v="2"/>
  </r>
  <r>
    <n v="1492000000"/>
    <n v="58000000"/>
    <n v="1109000000"/>
    <n v="0"/>
    <n v="93000000"/>
    <x v="1"/>
    <x v="24"/>
    <x v="3"/>
  </r>
  <r>
    <n v="26191000000"/>
    <n v="13307000000"/>
    <n v="3757000000"/>
    <n v="0"/>
    <n v="3821000000"/>
    <x v="6"/>
    <x v="13"/>
    <x v="1"/>
  </r>
  <r>
    <n v="27174000000"/>
    <n v="13870000000"/>
    <n v="3964000000"/>
    <n v="0"/>
    <n v="3882000000"/>
    <x v="6"/>
    <x v="13"/>
    <x v="2"/>
  </r>
  <r>
    <n v="26815000000"/>
    <n v="13723000000"/>
    <n v="4094000000"/>
    <n v="0"/>
    <n v="3885000000"/>
    <x v="6"/>
    <x v="13"/>
    <x v="3"/>
  </r>
  <r>
    <n v="27625000000"/>
    <n v="15070000000"/>
    <n v="4154000000"/>
    <n v="0"/>
    <n v="3985000000"/>
    <x v="6"/>
    <x v="13"/>
    <x v="4"/>
  </r>
  <r>
    <n v="4664120000"/>
    <n v="3098066000"/>
    <n v="1040287000"/>
    <n v="0"/>
    <n v="88975000"/>
    <x v="1"/>
    <x v="117"/>
    <x v="0"/>
  </r>
  <r>
    <n v="5164784000"/>
    <n v="3411175000"/>
    <n v="1138934000"/>
    <n v="0"/>
    <n v="100025000"/>
    <x v="1"/>
    <x v="117"/>
    <x v="1"/>
  </r>
  <r>
    <n v="5711715000"/>
    <n v="3761300000"/>
    <n v="1246308000"/>
    <n v="0"/>
    <n v="114635000"/>
    <x v="1"/>
    <x v="117"/>
    <x v="2"/>
  </r>
  <r>
    <n v="6226507000"/>
    <n v="4083333000"/>
    <n v="1369097000"/>
    <n v="0"/>
    <n v="123569000"/>
    <x v="1"/>
    <x v="117"/>
    <x v="3"/>
  </r>
  <r>
    <n v="34374000000"/>
    <n v="32016000000"/>
    <n v="983000000"/>
    <n v="0"/>
    <n v="0"/>
    <x v="4"/>
    <x v="40"/>
    <x v="1"/>
  </r>
  <r>
    <n v="37580000000"/>
    <n v="34895000000"/>
    <n v="1255000000"/>
    <n v="0"/>
    <n v="0"/>
    <x v="4"/>
    <x v="40"/>
    <x v="2"/>
  </r>
  <r>
    <n v="41373000000"/>
    <n v="37456000000"/>
    <n v="1748000000"/>
    <n v="0"/>
    <n v="0"/>
    <x v="4"/>
    <x v="40"/>
    <x v="3"/>
  </r>
  <r>
    <n v="36881000000"/>
    <n v="32184000000"/>
    <n v="1864000000"/>
    <n v="0"/>
    <n v="0"/>
    <x v="4"/>
    <x v="40"/>
    <x v="4"/>
  </r>
  <r>
    <n v="29809000000"/>
    <n v="26045000000"/>
    <n v="1702000000"/>
    <n v="0"/>
    <n v="418000000"/>
    <x v="9"/>
    <x v="92"/>
    <x v="0"/>
  </r>
  <r>
    <n v="37601000000"/>
    <n v="34085000000"/>
    <n v="2248000000"/>
    <n v="0"/>
    <n v="489000000"/>
    <x v="9"/>
    <x v="92"/>
    <x v="1"/>
  </r>
  <r>
    <n v="40633000000"/>
    <n v="35673000000"/>
    <n v="2762000000"/>
    <n v="0"/>
    <n v="562000000"/>
    <x v="9"/>
    <x v="92"/>
    <x v="2"/>
  </r>
  <r>
    <n v="28711000000"/>
    <n v="22466000000"/>
    <n v="2620000000"/>
    <n v="0"/>
    <n v="756000000"/>
    <x v="9"/>
    <x v="92"/>
    <x v="3"/>
  </r>
  <r>
    <n v="1793557000"/>
    <n v="1189341000"/>
    <n v="247597000"/>
    <n v="0"/>
    <n v="0"/>
    <x v="2"/>
    <x v="16"/>
    <x v="0"/>
  </r>
  <r>
    <n v="2064305000"/>
    <n v="1369438000"/>
    <n v="312367000"/>
    <n v="0"/>
    <n v="0"/>
    <x v="2"/>
    <x v="16"/>
    <x v="1"/>
  </r>
  <r>
    <n v="2446877000"/>
    <n v="1668892000"/>
    <n v="346345000"/>
    <n v="0"/>
    <n v="0"/>
    <x v="2"/>
    <x v="16"/>
    <x v="2"/>
  </r>
  <r>
    <n v="2779541000"/>
    <n v="1855181000"/>
    <n v="390253000"/>
    <n v="0"/>
    <n v="0"/>
    <x v="2"/>
    <x v="16"/>
    <x v="3"/>
  </r>
  <r>
    <n v="12825000000"/>
    <n v="6457000000"/>
    <n v="1804000000"/>
    <n v="1877000000"/>
    <n v="0"/>
    <x v="2"/>
    <x v="7"/>
    <x v="0"/>
  </r>
  <r>
    <n v="12205000000"/>
    <n v="5841000000"/>
    <n v="1858000000"/>
    <n v="1522000000"/>
    <n v="0"/>
    <x v="2"/>
    <x v="7"/>
    <x v="1"/>
  </r>
  <r>
    <n v="13045000000"/>
    <n v="5618000000"/>
    <n v="1843000000"/>
    <n v="1358000000"/>
    <n v="0"/>
    <x v="2"/>
    <x v="7"/>
    <x v="2"/>
  </r>
  <r>
    <n v="13000000000"/>
    <n v="5440000000"/>
    <n v="1748000000"/>
    <n v="1280000000"/>
    <n v="0"/>
    <x v="2"/>
    <x v="7"/>
    <x v="3"/>
  </r>
  <r>
    <n v="12237000000"/>
    <n v="10019000000"/>
    <n v="1165000000"/>
    <n v="0"/>
    <n v="0"/>
    <x v="0"/>
    <x v="53"/>
    <x v="0"/>
  </r>
  <r>
    <n v="12104000000"/>
    <n v="10131000000"/>
    <n v="1126000000"/>
    <n v="0"/>
    <n v="0"/>
    <x v="0"/>
    <x v="53"/>
    <x v="1"/>
  </r>
  <r>
    <n v="13878000000"/>
    <n v="11421000000"/>
    <n v="1361000000"/>
    <n v="0"/>
    <n v="0"/>
    <x v="0"/>
    <x v="53"/>
    <x v="3"/>
  </r>
  <r>
    <n v="13423000000"/>
    <n v="10979000000"/>
    <n v="1304000000"/>
    <n v="0"/>
    <n v="0"/>
    <x v="0"/>
    <x v="53"/>
    <x v="4"/>
  </r>
  <r>
    <n v="1834921000"/>
    <n v="955624000"/>
    <n v="670602000"/>
    <n v="0"/>
    <n v="0"/>
    <x v="1"/>
    <x v="82"/>
    <x v="0"/>
  </r>
  <r>
    <n v="2332051000"/>
    <n v="1195381000"/>
    <n v="871572000"/>
    <n v="0"/>
    <n v="0"/>
    <x v="1"/>
    <x v="82"/>
    <x v="1"/>
  </r>
  <r>
    <n v="3084370000"/>
    <n v="1572164000"/>
    <n v="1158251000"/>
    <n v="0"/>
    <n v="0"/>
    <x v="1"/>
    <x v="82"/>
    <x v="2"/>
  </r>
  <r>
    <n v="3963313000"/>
    <n v="2057766000"/>
    <n v="1497000000"/>
    <n v="0"/>
    <n v="0"/>
    <x v="1"/>
    <x v="82"/>
    <x v="3"/>
  </r>
  <r>
    <n v="1834921000"/>
    <n v="955624000"/>
    <n v="670602000"/>
    <n v="0"/>
    <n v="0"/>
    <x v="1"/>
    <x v="82"/>
    <x v="0"/>
  </r>
  <r>
    <n v="2332051000"/>
    <n v="1195381000"/>
    <n v="871572000"/>
    <n v="0"/>
    <n v="0"/>
    <x v="1"/>
    <x v="82"/>
    <x v="1"/>
  </r>
  <r>
    <n v="3084370000"/>
    <n v="1572164000"/>
    <n v="1158251000"/>
    <n v="0"/>
    <n v="0"/>
    <x v="1"/>
    <x v="82"/>
    <x v="2"/>
  </r>
  <r>
    <n v="3963313000"/>
    <n v="2057766000"/>
    <n v="1497000000"/>
    <n v="0"/>
    <n v="0"/>
    <x v="1"/>
    <x v="82"/>
    <x v="3"/>
  </r>
  <r>
    <n v="37152000000"/>
    <n v="17820000000"/>
    <n v="16448000000"/>
    <n v="0"/>
    <n v="1522000000"/>
    <x v="0"/>
    <x v="0"/>
    <x v="0"/>
  </r>
  <r>
    <n v="38279000000"/>
    <n v="17192000000"/>
    <n v="17629000000"/>
    <n v="0"/>
    <n v="1689000000"/>
    <x v="0"/>
    <x v="0"/>
    <x v="1"/>
  </r>
  <r>
    <n v="38901000000"/>
    <n v="16611000000"/>
    <n v="17795000000"/>
    <n v="0"/>
    <n v="1679000000"/>
    <x v="0"/>
    <x v="0"/>
    <x v="2"/>
  </r>
  <r>
    <n v="37864000000"/>
    <n v="12130000000"/>
    <n v="18423000000"/>
    <n v="0"/>
    <n v="1819000000"/>
    <x v="0"/>
    <x v="0"/>
    <x v="3"/>
  </r>
  <r>
    <n v="716612000"/>
    <n v="245316000"/>
    <n v="58005000"/>
    <n v="0"/>
    <n v="346031000"/>
    <x v="7"/>
    <x v="70"/>
    <x v="0"/>
  </r>
  <r>
    <n v="758926000"/>
    <n v="258612000"/>
    <n v="37121000"/>
    <n v="0"/>
    <n v="346273000"/>
    <x v="7"/>
    <x v="70"/>
    <x v="1"/>
  </r>
  <r>
    <n v="818046000"/>
    <n v="270741000"/>
    <n v="56612000"/>
    <n v="0"/>
    <n v="363929000"/>
    <x v="7"/>
    <x v="70"/>
    <x v="2"/>
  </r>
  <r>
    <n v="894638000"/>
    <n v="282037000"/>
    <n v="71733000"/>
    <n v="0"/>
    <n v="381277000"/>
    <x v="7"/>
    <x v="70"/>
    <x v="3"/>
  </r>
  <r>
    <n v="2220256000"/>
    <n v="1436582000"/>
    <n v="488880000"/>
    <n v="0"/>
    <n v="0"/>
    <x v="1"/>
    <x v="25"/>
    <x v="1"/>
  </r>
  <r>
    <n v="2670573000"/>
    <n v="1729325000"/>
    <n v="596390000"/>
    <n v="0"/>
    <n v="0"/>
    <x v="1"/>
    <x v="25"/>
    <x v="2"/>
  </r>
  <r>
    <n v="3241369000"/>
    <n v="2104582000"/>
    <n v="712006000"/>
    <n v="0"/>
    <n v="0"/>
    <x v="1"/>
    <x v="25"/>
    <x v="3"/>
  </r>
  <r>
    <n v="3924116000"/>
    <n v="2539783000"/>
    <n v="863354000"/>
    <n v="0"/>
    <n v="0"/>
    <x v="1"/>
    <x v="25"/>
    <x v="4"/>
  </r>
  <r>
    <n v="122489000000"/>
    <n v="89659000000"/>
    <n v="0"/>
    <n v="0"/>
    <n v="23207000000"/>
    <x v="3"/>
    <x v="26"/>
    <x v="1"/>
  </r>
  <r>
    <n v="130474000000"/>
    <n v="93633000000"/>
    <n v="0"/>
    <n v="0"/>
    <n v="26567000000"/>
    <x v="3"/>
    <x v="26"/>
    <x v="2"/>
  </r>
  <r>
    <n v="157107000000"/>
    <n v="103875000000"/>
    <n v="0"/>
    <n v="0"/>
    <n v="42211000000"/>
    <x v="3"/>
    <x v="26"/>
    <x v="3"/>
  </r>
  <r>
    <n v="184840000000"/>
    <n v="117038000000"/>
    <n v="0"/>
    <n v="0"/>
    <n v="54872000000"/>
    <x v="3"/>
    <x v="26"/>
    <x v="4"/>
  </r>
  <r>
    <n v="10515400000"/>
    <n v="7172100000"/>
    <n v="786800000"/>
    <n v="0"/>
    <n v="1161600000"/>
    <x v="6"/>
    <x v="97"/>
    <x v="0"/>
  </r>
  <r>
    <n v="10368600000"/>
    <n v="7038400000"/>
    <n v="790400000"/>
    <n v="0"/>
    <n v="1170400000"/>
    <x v="6"/>
    <x v="97"/>
    <x v="1"/>
  </r>
  <r>
    <n v="10524500000"/>
    <n v="7722100000"/>
    <n v="820900000"/>
    <n v="0"/>
    <n v="1272000000"/>
    <x v="6"/>
    <x v="97"/>
    <x v="2"/>
  </r>
  <r>
    <n v="10731300000"/>
    <n v="7209400000"/>
    <n v="835100000"/>
    <n v="0"/>
    <n v="1295700000"/>
    <x v="6"/>
    <x v="97"/>
    <x v="3"/>
  </r>
  <r>
    <n v="21963000000"/>
    <n v="5849000000"/>
    <n v="6891000000"/>
    <n v="0"/>
    <n v="1777000000"/>
    <x v="0"/>
    <x v="59"/>
    <x v="1"/>
  </r>
  <r>
    <n v="23988000000"/>
    <n v="6097000000"/>
    <n v="7234000000"/>
    <n v="0"/>
    <n v="1904000000"/>
    <x v="0"/>
    <x v="59"/>
    <x v="2"/>
  </r>
  <r>
    <n v="21813000000"/>
    <n v="4434000000"/>
    <n v="7315000000"/>
    <n v="0"/>
    <n v="2012000000"/>
    <x v="0"/>
    <x v="59"/>
    <x v="3"/>
  </r>
  <r>
    <n v="19941000000"/>
    <n v="3747000000"/>
    <n v="6884000000"/>
    <n v="0"/>
    <n v="2038000000"/>
    <x v="0"/>
    <x v="59"/>
    <x v="4"/>
  </r>
  <r>
    <n v="54127000000"/>
    <n v="13574000000"/>
    <n v="37352000000"/>
    <n v="0"/>
    <n v="1858000000"/>
    <x v="0"/>
    <x v="49"/>
    <x v="0"/>
  </r>
  <r>
    <n v="55438000000"/>
    <n v="13703000000"/>
    <n v="32834000000"/>
    <n v="0"/>
    <n v="1867000000"/>
    <x v="0"/>
    <x v="49"/>
    <x v="1"/>
  </r>
  <r>
    <n v="58232000000"/>
    <n v="14758000000"/>
    <n v="36583000000"/>
    <n v="0"/>
    <n v="1923000000"/>
    <x v="0"/>
    <x v="49"/>
    <x v="2"/>
  </r>
  <r>
    <n v="58363000000"/>
    <n v="12947000000"/>
    <n v="35664000000"/>
    <n v="0"/>
    <n v="2084000000"/>
    <x v="0"/>
    <x v="49"/>
    <x v="3"/>
  </r>
  <r>
    <n v="2794925000"/>
    <n v="1763394000"/>
    <n v="657246000"/>
    <n v="0"/>
    <n v="0"/>
    <x v="1"/>
    <x v="74"/>
    <x v="1"/>
  </r>
  <r>
    <n v="3086608000"/>
    <n v="1925266000"/>
    <n v="734511000"/>
    <n v="0"/>
    <n v="0"/>
    <x v="1"/>
    <x v="74"/>
    <x v="2"/>
  </r>
  <r>
    <n v="3323077000"/>
    <n v="2148147000"/>
    <n v="809545000"/>
    <n v="0"/>
    <n v="0"/>
    <x v="1"/>
    <x v="74"/>
    <x v="3"/>
  </r>
  <r>
    <n v="3445134000"/>
    <n v="2243232000"/>
    <n v="848323000"/>
    <n v="0"/>
    <n v="0"/>
    <x v="1"/>
    <x v="74"/>
    <x v="4"/>
  </r>
  <r>
    <n v="2436948000"/>
    <n v="1589821000"/>
    <n v="441168000"/>
    <n v="62630000"/>
    <n v="0"/>
    <x v="6"/>
    <x v="35"/>
    <x v="1"/>
  </r>
  <r>
    <n v="2473500000"/>
    <n v="1595700000"/>
    <n v="460300000"/>
    <n v="61800000"/>
    <n v="0"/>
    <x v="6"/>
    <x v="35"/>
    <x v="2"/>
  </r>
  <r>
    <n v="2371200000"/>
    <n v="1562600000"/>
    <n v="460100000"/>
    <n v="60200000"/>
    <n v="0"/>
    <x v="6"/>
    <x v="35"/>
    <x v="3"/>
  </r>
  <r>
    <n v="2220300000"/>
    <n v="1465500000"/>
    <n v="425100000"/>
    <n v="55500000"/>
    <n v="0"/>
    <x v="6"/>
    <x v="35"/>
    <x v="4"/>
  </r>
  <r>
    <n v="56600000000"/>
    <n v="40468000000"/>
    <n v="5241000000"/>
    <n v="2342000000"/>
    <n v="0"/>
    <x v="0"/>
    <x v="53"/>
    <x v="1"/>
  </r>
  <r>
    <n v="57900000000"/>
    <n v="40898000000"/>
    <n v="4934000000"/>
    <n v="2475000000"/>
    <n v="0"/>
    <x v="0"/>
    <x v="53"/>
    <x v="2"/>
  </r>
  <r>
    <n v="56098000000"/>
    <n v="40431000000"/>
    <n v="6097000000"/>
    <n v="2279000000"/>
    <n v="0"/>
    <x v="0"/>
    <x v="53"/>
    <x v="3"/>
  </r>
  <r>
    <n v="57244000000"/>
    <n v="41460000000"/>
    <n v="5275000000"/>
    <n v="2337000000"/>
    <n v="0"/>
    <x v="0"/>
    <x v="53"/>
    <x v="4"/>
  </r>
  <r>
    <n v="11778000000"/>
    <n v="1932000000"/>
    <n v="2207000000"/>
    <n v="0"/>
    <n v="397000000"/>
    <x v="2"/>
    <x v="16"/>
    <x v="1"/>
  </r>
  <r>
    <n v="12702000000"/>
    <n v="1875000000"/>
    <n v="2242000000"/>
    <n v="0"/>
    <n v="435000000"/>
    <x v="2"/>
    <x v="16"/>
    <x v="2"/>
  </r>
  <r>
    <n v="13880000000"/>
    <n v="2079000000"/>
    <n v="2229000000"/>
    <n v="0"/>
    <n v="494000000"/>
    <x v="2"/>
    <x v="16"/>
    <x v="3"/>
  </r>
  <r>
    <n v="15082000000"/>
    <n v="2226000000"/>
    <n v="4469000000"/>
    <n v="0"/>
    <n v="502000000"/>
    <x v="2"/>
    <x v="16"/>
    <x v="4"/>
  </r>
  <r>
    <n v="2942897000"/>
    <n v="1693210000"/>
    <n v="432589000"/>
    <n v="208208000"/>
    <n v="0"/>
    <x v="3"/>
    <x v="5"/>
    <x v="1"/>
  </r>
  <r>
    <n v="3049800000"/>
    <n v="1748100000"/>
    <n v="470600000"/>
    <n v="234800000"/>
    <n v="0"/>
    <x v="3"/>
    <x v="5"/>
    <x v="2"/>
  </r>
  <r>
    <n v="3099100000"/>
    <n v="1816400000"/>
    <n v="488500000"/>
    <n v="245200000"/>
    <n v="0"/>
    <x v="3"/>
    <x v="5"/>
    <x v="3"/>
  </r>
  <r>
    <n v="3217800000"/>
    <n v="1856500000"/>
    <n v="557000000"/>
    <n v="253500000"/>
    <n v="0"/>
    <x v="3"/>
    <x v="5"/>
    <x v="4"/>
  </r>
  <r>
    <n v="10879855000"/>
    <n v="5817880000"/>
    <n v="3596708000"/>
    <n v="0"/>
    <n v="0"/>
    <x v="1"/>
    <x v="82"/>
    <x v="0"/>
  </r>
  <r>
    <n v="11419648000"/>
    <n v="5931469000"/>
    <n v="3841032000"/>
    <n v="0"/>
    <n v="0"/>
    <x v="1"/>
    <x v="82"/>
    <x v="1"/>
  </r>
  <r>
    <n v="12282161000"/>
    <n v="6288190000"/>
    <n v="4159885000"/>
    <n v="0"/>
    <n v="0"/>
    <x v="1"/>
    <x v="82"/>
    <x v="3"/>
  </r>
  <r>
    <n v="12376744000"/>
    <n v="6393800000"/>
    <n v="4178386000"/>
    <n v="0"/>
    <n v="0"/>
    <x v="1"/>
    <x v="82"/>
    <x v="4"/>
  </r>
  <r>
    <n v="13794000000"/>
    <n v="6799000000"/>
    <n v="2829000000"/>
    <n v="0"/>
    <n v="237000000"/>
    <x v="1"/>
    <x v="67"/>
    <x v="1"/>
  </r>
  <r>
    <n v="13783000000"/>
    <n v="6542000000"/>
    <n v="2899000000"/>
    <n v="0"/>
    <n v="217000000"/>
    <x v="1"/>
    <x v="67"/>
    <x v="2"/>
  </r>
  <r>
    <n v="13268000000"/>
    <n v="6868000000"/>
    <n v="2860000000"/>
    <n v="0"/>
    <n v="222000000"/>
    <x v="1"/>
    <x v="67"/>
    <x v="3"/>
  </r>
  <r>
    <n v="12488000000"/>
    <n v="6684000000"/>
    <n v="2851000000"/>
    <n v="0"/>
    <n v="221000000"/>
    <x v="1"/>
    <x v="67"/>
    <x v="4"/>
  </r>
  <r>
    <n v="138393000000"/>
    <n v="126485000000"/>
    <n v="5229000000"/>
    <n v="0"/>
    <n v="1549000000"/>
    <x v="9"/>
    <x v="92"/>
    <x v="0"/>
  </r>
  <r>
    <n v="138074000000"/>
    <n v="127316000000"/>
    <n v="5081000000"/>
    <n v="0"/>
    <n v="1720000000"/>
    <x v="9"/>
    <x v="92"/>
    <x v="1"/>
  </r>
  <r>
    <n v="130844000000"/>
    <n v="118141000000"/>
    <n v="5111000000"/>
    <n v="0"/>
    <n v="1690000000"/>
    <x v="9"/>
    <x v="92"/>
    <x v="2"/>
  </r>
  <r>
    <n v="87804000000"/>
    <n v="74651000000"/>
    <n v="4953000000"/>
    <n v="0"/>
    <n v="1842000000"/>
    <x v="9"/>
    <x v="92"/>
    <x v="3"/>
  </r>
  <r>
    <n v="2567310000"/>
    <n v="2233284000"/>
    <n v="308143000"/>
    <n v="0"/>
    <n v="0"/>
    <x v="8"/>
    <x v="99"/>
    <x v="0"/>
  </r>
  <r>
    <n v="2770709000"/>
    <n v="2343829000"/>
    <n v="274217000"/>
    <n v="0"/>
    <n v="0"/>
    <x v="8"/>
    <x v="99"/>
    <x v="1"/>
  </r>
  <r>
    <n v="2994169000"/>
    <n v="2406587000"/>
    <n v="292358000"/>
    <n v="0"/>
    <n v="0"/>
    <x v="8"/>
    <x v="99"/>
    <x v="2"/>
  </r>
  <r>
    <n v="3422181000"/>
    <n v="2564648000"/>
    <n v="312694000"/>
    <n v="0"/>
    <n v="0"/>
    <x v="8"/>
    <x v="99"/>
    <x v="3"/>
  </r>
  <r>
    <n v="2299176000"/>
    <n v="928565000"/>
    <n v="177366000"/>
    <n v="32210000"/>
    <n v="461627000"/>
    <x v="7"/>
    <x v="14"/>
    <x v="1"/>
  </r>
  <r>
    <n v="2312512000"/>
    <n v="953611000"/>
    <n v="169270000"/>
    <n v="0"/>
    <n v="481303000"/>
    <x v="7"/>
    <x v="14"/>
    <x v="2"/>
  </r>
  <r>
    <n v="2502267000"/>
    <n v="1011249000"/>
    <n v="175307000"/>
    <n v="0"/>
    <n v="542952000"/>
    <x v="7"/>
    <x v="14"/>
    <x v="3"/>
  </r>
  <r>
    <n v="2506202000"/>
    <n v="1024336000"/>
    <n v="179279000"/>
    <n v="0"/>
    <n v="565059000"/>
    <x v="7"/>
    <x v="14"/>
    <x v="4"/>
  </r>
  <r>
    <n v="1407848000"/>
    <n v="516708000"/>
    <n v="220068000"/>
    <n v="0"/>
    <n v="98844000"/>
    <x v="0"/>
    <x v="68"/>
    <x v="0"/>
  </r>
  <r>
    <n v="1595703000"/>
    <n v="622523000"/>
    <n v="228982000"/>
    <n v="0"/>
    <n v="129931000"/>
    <x v="0"/>
    <x v="68"/>
    <x v="1"/>
  </r>
  <r>
    <n v="1746726000"/>
    <n v="716598000"/>
    <n v="227306000"/>
    <n v="0"/>
    <n v="142376000"/>
    <x v="0"/>
    <x v="68"/>
    <x v="2"/>
  </r>
  <r>
    <n v="2068010000"/>
    <n v="803274000"/>
    <n v="312690000"/>
    <n v="0"/>
    <n v="215484000"/>
    <x v="0"/>
    <x v="68"/>
    <x v="3"/>
  </r>
  <r>
    <n v="873592000"/>
    <n v="167600000"/>
    <n v="186971000"/>
    <n v="61694000"/>
    <n v="0"/>
    <x v="2"/>
    <x v="16"/>
    <x v="0"/>
  </r>
  <r>
    <n v="965087000"/>
    <n v="187013000"/>
    <n v="179545000"/>
    <n v="70297000"/>
    <n v="0"/>
    <x v="2"/>
    <x v="16"/>
    <x v="1"/>
  </r>
  <r>
    <n v="1010117000"/>
    <n v="188425000"/>
    <n v="189488000"/>
    <n v="67777000"/>
    <n v="0"/>
    <x v="2"/>
    <x v="16"/>
    <x v="2"/>
  </r>
  <r>
    <n v="1059366000"/>
    <n v="192788000"/>
    <n v="196914000"/>
    <n v="63718000"/>
    <n v="0"/>
    <x v="2"/>
    <x v="16"/>
    <x v="3"/>
  </r>
  <r>
    <n v="1527042000"/>
    <n v="279885000"/>
    <n v="432681000"/>
    <n v="765905000"/>
    <n v="0"/>
    <x v="3"/>
    <x v="19"/>
    <x v="0"/>
  </r>
  <r>
    <n v="1211975000"/>
    <n v="130277000"/>
    <n v="356188000"/>
    <n v="882097000"/>
    <n v="0"/>
    <x v="3"/>
    <x v="19"/>
    <x v="1"/>
  </r>
  <r>
    <n v="580415000"/>
    <n v="60987000"/>
    <n v="305409000"/>
    <n v="855506000"/>
    <n v="0"/>
    <x v="3"/>
    <x v="19"/>
    <x v="2"/>
  </r>
  <r>
    <n v="1032336000"/>
    <n v="124512000"/>
    <n v="376575000"/>
    <n v="995922000"/>
    <n v="0"/>
    <x v="3"/>
    <x v="19"/>
    <x v="3"/>
  </r>
  <r>
    <n v="2514595000"/>
    <n v="1118240000"/>
    <n v="132447000"/>
    <n v="0"/>
    <n v="629908000"/>
    <x v="7"/>
    <x v="14"/>
    <x v="1"/>
  </r>
  <r>
    <n v="2772550000"/>
    <n v="1212480000"/>
    <n v="147481000"/>
    <n v="0"/>
    <n v="725216000"/>
    <x v="7"/>
    <x v="14"/>
    <x v="2"/>
  </r>
  <r>
    <n v="3285346000"/>
    <n v="1410205000"/>
    <n v="145992000"/>
    <n v="0"/>
    <n v="894057000"/>
    <x v="7"/>
    <x v="14"/>
    <x v="3"/>
  </r>
  <r>
    <n v="3442646000"/>
    <n v="1442073000"/>
    <n v="136863000"/>
    <n v="0"/>
    <n v="898924000"/>
    <x v="7"/>
    <x v="14"/>
    <x v="4"/>
  </r>
  <r>
    <n v="115846000000"/>
    <n v="46275000000"/>
    <n v="39951000000"/>
    <n v="0"/>
    <n v="16460000000"/>
    <x v="10"/>
    <x v="61"/>
    <x v="0"/>
  </r>
  <r>
    <n v="120550000000"/>
    <n v="44887000000"/>
    <n v="27089000000"/>
    <n v="0"/>
    <n v="16606000000"/>
    <x v="10"/>
    <x v="61"/>
    <x v="1"/>
  </r>
  <r>
    <n v="127079000000"/>
    <n v="49931000000"/>
    <n v="41016000000"/>
    <n v="0"/>
    <n v="16533000000"/>
    <x v="10"/>
    <x v="61"/>
    <x v="2"/>
  </r>
  <r>
    <n v="131620000000"/>
    <n v="52557000000"/>
    <n v="29986000000"/>
    <n v="0"/>
    <n v="16017000000"/>
    <x v="10"/>
    <x v="61"/>
    <x v="3"/>
  </r>
  <r>
    <n v="1843641000"/>
    <n v="737614000"/>
    <n v="477270000"/>
    <n v="96004000"/>
    <n v="13829000"/>
    <x v="3"/>
    <x v="4"/>
    <x v="0"/>
  </r>
  <r>
    <n v="1904218000"/>
    <n v="783456000"/>
    <n v="492965000"/>
    <n v="100536000"/>
    <n v="9918000"/>
    <x v="3"/>
    <x v="4"/>
    <x v="1"/>
  </r>
  <r>
    <n v="1989344000"/>
    <n v="824913000"/>
    <n v="512707000"/>
    <n v="107726000"/>
    <n v="10634000"/>
    <x v="3"/>
    <x v="4"/>
    <x v="2"/>
  </r>
  <r>
    <n v="2042332000"/>
    <n v="842672000"/>
    <n v="495747000"/>
    <n v="118545000"/>
    <n v="10123000"/>
    <x v="3"/>
    <x v="4"/>
    <x v="3"/>
  </r>
  <r>
    <n v="15351000000"/>
    <n v="10988000000"/>
    <n v="1525000000"/>
    <n v="1572000000"/>
    <n v="0"/>
    <x v="2"/>
    <x v="111"/>
    <x v="1"/>
  </r>
  <r>
    <n v="15130000000"/>
    <n v="10770000000"/>
    <n v="908000000"/>
    <n v="1661000000"/>
    <n v="0"/>
    <x v="2"/>
    <x v="111"/>
    <x v="2"/>
  </r>
  <r>
    <n v="14572000000"/>
    <n v="10351000000"/>
    <n v="964000000"/>
    <n v="1646000000"/>
    <n v="0"/>
    <x v="2"/>
    <x v="111"/>
    <x v="3"/>
  </r>
  <r>
    <n v="12994000000"/>
    <n v="9559000000"/>
    <n v="1342000000"/>
    <n v="1627000000"/>
    <n v="0"/>
    <x v="2"/>
    <x v="111"/>
    <x v="4"/>
  </r>
  <r>
    <n v="4246400000"/>
    <n v="2760500000"/>
    <n v="121400000"/>
    <n v="0"/>
    <n v="364200000"/>
    <x v="5"/>
    <x v="11"/>
    <x v="0"/>
  </r>
  <r>
    <n v="4519000000"/>
    <n v="2982100000"/>
    <n v="116700000"/>
    <n v="0"/>
    <n v="340100000"/>
    <x v="5"/>
    <x v="11"/>
    <x v="1"/>
  </r>
  <r>
    <n v="4997100000"/>
    <n v="3371800000"/>
    <n v="121800000"/>
    <n v="0"/>
    <n v="391400000"/>
    <x v="5"/>
    <x v="11"/>
    <x v="2"/>
  </r>
  <r>
    <n v="5926100000"/>
    <n v="3949400000"/>
    <n v="164400000"/>
    <n v="0"/>
    <n v="561800000"/>
    <x v="5"/>
    <x v="11"/>
    <x v="3"/>
  </r>
  <r>
    <n v="91247000000"/>
    <n v="1727000000"/>
    <n v="48724000000"/>
    <n v="0"/>
    <n v="8891000000"/>
    <x v="6"/>
    <x v="35"/>
    <x v="0"/>
  </r>
  <r>
    <n v="88069000000"/>
    <n v="1337000000"/>
    <n v="47338000000"/>
    <n v="0"/>
    <n v="3813000000"/>
    <x v="6"/>
    <x v="35"/>
    <x v="1"/>
  </r>
  <r>
    <n v="88372000000"/>
    <n v="1096000000"/>
    <n v="47667000000"/>
    <n v="0"/>
    <n v="2765000000"/>
    <x v="6"/>
    <x v="35"/>
    <x v="2"/>
  </r>
  <r>
    <n v="90033000000"/>
    <n v="963000000"/>
    <n v="48728000000"/>
    <n v="0"/>
    <n v="3688000000"/>
    <x v="6"/>
    <x v="35"/>
    <x v="3"/>
  </r>
  <r>
    <n v="12917000000"/>
    <n v="8288000000"/>
    <n v="3682000000"/>
    <n v="0"/>
    <n v="0"/>
    <x v="4"/>
    <x v="93"/>
    <x v="1"/>
  </r>
  <r>
    <n v="14194000000"/>
    <n v="9150000000"/>
    <n v="4032000000"/>
    <n v="0"/>
    <n v="0"/>
    <x v="4"/>
    <x v="93"/>
    <x v="2"/>
  </r>
  <r>
    <n v="15389000000"/>
    <n v="9973000000"/>
    <n v="4472000000"/>
    <n v="0"/>
    <n v="0"/>
    <x v="4"/>
    <x v="93"/>
    <x v="3"/>
  </r>
  <r>
    <n v="15724000000"/>
    <n v="10313000000"/>
    <n v="4477000000"/>
    <n v="0"/>
    <n v="0"/>
    <x v="4"/>
    <x v="93"/>
    <x v="4"/>
  </r>
  <r>
    <n v="18769000000"/>
    <n v="15471000000"/>
    <n v="1828000000"/>
    <n v="0"/>
    <n v="25000000"/>
    <x v="1"/>
    <x v="110"/>
    <x v="1"/>
  </r>
  <r>
    <n v="19872000000"/>
    <n v="16477000000"/>
    <n v="2038000000"/>
    <n v="0"/>
    <n v="33000000"/>
    <x v="1"/>
    <x v="110"/>
    <x v="2"/>
  </r>
  <r>
    <n v="20891000000"/>
    <n v="17201000000"/>
    <n v="2130000000"/>
    <n v="0"/>
    <n v="74000000"/>
    <x v="1"/>
    <x v="110"/>
    <x v="3"/>
  </r>
  <r>
    <n v="20718000000"/>
    <n v="17036000000"/>
    <n v="2084000000"/>
    <n v="0"/>
    <n v="71000000"/>
    <x v="1"/>
    <x v="110"/>
    <x v="4"/>
  </r>
  <r>
    <n v="13983000000"/>
    <n v="9112000000"/>
    <n v="1468000000"/>
    <n v="0"/>
    <n v="1333000000"/>
    <x v="0"/>
    <x v="118"/>
    <x v="1"/>
  </r>
  <r>
    <n v="13996000000"/>
    <n v="9002000000"/>
    <n v="1481000000"/>
    <n v="0"/>
    <n v="1292000000"/>
    <x v="0"/>
    <x v="118"/>
    <x v="2"/>
  </r>
  <r>
    <n v="12961000000"/>
    <n v="8231000000"/>
    <n v="1343000000"/>
    <n v="0"/>
    <n v="1245000000"/>
    <x v="0"/>
    <x v="118"/>
    <x v="3"/>
  </r>
  <r>
    <n v="13609000000"/>
    <n v="8486000000"/>
    <n v="1410000000"/>
    <n v="0"/>
    <n v="1301000000"/>
    <x v="0"/>
    <x v="118"/>
    <x v="4"/>
  </r>
  <r>
    <n v="7486000000"/>
    <n v="4523000000"/>
    <n v="595000000"/>
    <n v="0"/>
    <n v="756000000"/>
    <x v="9"/>
    <x v="27"/>
    <x v="0"/>
  </r>
  <r>
    <n v="6860000000"/>
    <n v="4124000000"/>
    <n v="546000000"/>
    <n v="0"/>
    <n v="815000000"/>
    <x v="9"/>
    <x v="27"/>
    <x v="1"/>
  </r>
  <r>
    <n v="7637000000"/>
    <n v="4508000000"/>
    <n v="384000000"/>
    <n v="0"/>
    <n v="1176000000"/>
    <x v="9"/>
    <x v="27"/>
    <x v="2"/>
  </r>
  <r>
    <n v="7360000000"/>
    <n v="3434000000"/>
    <n v="864000000"/>
    <n v="0"/>
    <n v="1738000000"/>
    <x v="9"/>
    <x v="27"/>
    <x v="3"/>
  </r>
  <r>
    <n v="468651000000"/>
    <n v="352297000000"/>
    <n v="88629000000"/>
    <n v="0"/>
    <n v="0"/>
    <x v="4"/>
    <x v="55"/>
    <x v="1"/>
  </r>
  <r>
    <n v="476294000000"/>
    <n v="358069000000"/>
    <n v="91353000000"/>
    <n v="0"/>
    <n v="0"/>
    <x v="4"/>
    <x v="55"/>
    <x v="2"/>
  </r>
  <r>
    <n v="485651000000"/>
    <n v="365086000000"/>
    <n v="93418000000"/>
    <n v="0"/>
    <n v="0"/>
    <x v="4"/>
    <x v="55"/>
    <x v="3"/>
  </r>
  <r>
    <n v="482130000000"/>
    <n v="360984000000"/>
    <n v="97041000000"/>
    <n v="0"/>
    <n v="0"/>
    <x v="4"/>
    <x v="55"/>
    <x v="4"/>
  </r>
  <r>
    <n v="9895100000"/>
    <n v="7961500000"/>
    <n v="937600000"/>
    <n v="0"/>
    <n v="86000000"/>
    <x v="8"/>
    <x v="32"/>
    <x v="2"/>
  </r>
  <r>
    <n v="11124800000"/>
    <n v="8986500000"/>
    <n v="1026100000"/>
    <n v="0"/>
    <n v="118900000"/>
    <x v="8"/>
    <x v="32"/>
    <x v="3"/>
  </r>
  <r>
    <n v="14171800000"/>
    <n v="11413200000"/>
    <n v="1750100000"/>
    <n v="0"/>
    <n v="211800000"/>
    <x v="8"/>
    <x v="32"/>
    <x v="4"/>
  </r>
  <r>
    <n v="5664800000"/>
    <n v="3194200000"/>
    <n v="1140600000"/>
    <n v="0"/>
    <n v="0"/>
    <x v="2"/>
    <x v="16"/>
    <x v="0"/>
  </r>
  <r>
    <n v="5542000000"/>
    <n v="3235000000"/>
    <n v="1199600000"/>
    <n v="0"/>
    <n v="0"/>
    <x v="2"/>
    <x v="16"/>
    <x v="1"/>
  </r>
  <r>
    <n v="5607200000"/>
    <n v="3297400000"/>
    <n v="1169300000"/>
    <n v="0"/>
    <n v="0"/>
    <x v="2"/>
    <x v="16"/>
    <x v="2"/>
  </r>
  <r>
    <n v="5483700000"/>
    <n v="3199400000"/>
    <n v="1174900000"/>
    <n v="0"/>
    <n v="0"/>
    <x v="2"/>
    <x v="16"/>
    <x v="3"/>
  </r>
  <r>
    <n v="5989000000"/>
    <n v="4993000000"/>
    <n v="320000000"/>
    <n v="32000000"/>
    <n v="0"/>
    <x v="7"/>
    <x v="14"/>
    <x v="0"/>
  </r>
  <r>
    <n v="7254000000"/>
    <n v="5716000000"/>
    <n v="494000000"/>
    <n v="33000000"/>
    <n v="0"/>
    <x v="7"/>
    <x v="14"/>
    <x v="1"/>
  </r>
  <r>
    <n v="7403000000"/>
    <n v="5763000000"/>
    <n v="249000000"/>
    <n v="27000000"/>
    <n v="0"/>
    <x v="7"/>
    <x v="14"/>
    <x v="2"/>
  </r>
  <r>
    <n v="7082000000"/>
    <n v="5694000000"/>
    <n v="420000000"/>
    <n v="24000000"/>
    <n v="0"/>
    <x v="7"/>
    <x v="14"/>
    <x v="3"/>
  </r>
  <r>
    <n v="4534000000"/>
    <n v="2093000000"/>
    <n v="1389000000"/>
    <n v="0"/>
    <n v="185000000"/>
    <x v="1"/>
    <x v="43"/>
    <x v="0"/>
  </r>
  <r>
    <n v="5009000000"/>
    <n v="2394000000"/>
    <n v="1471000000"/>
    <n v="0"/>
    <n v="216000000"/>
    <x v="1"/>
    <x v="43"/>
    <x v="1"/>
  </r>
  <r>
    <n v="5281000000"/>
    <n v="2504000000"/>
    <n v="1557000000"/>
    <n v="0"/>
    <n v="233000000"/>
    <x v="1"/>
    <x v="43"/>
    <x v="2"/>
  </r>
  <r>
    <n v="5536000000"/>
    <n v="2700000000"/>
    <n v="1574000000"/>
    <n v="0"/>
    <n v="234000000"/>
    <x v="1"/>
    <x v="43"/>
    <x v="3"/>
  </r>
  <r>
    <n v="5154284000"/>
    <n v="3251575000"/>
    <n v="481677000"/>
    <n v="0"/>
    <n v="373199000"/>
    <x v="1"/>
    <x v="119"/>
    <x v="0"/>
  </r>
  <r>
    <n v="5620936000"/>
    <n v="3478822000"/>
    <n v="465926000"/>
    <n v="0"/>
    <n v="371051000"/>
    <x v="1"/>
    <x v="119"/>
    <x v="1"/>
  </r>
  <r>
    <n v="5433661000"/>
    <n v="3316311000"/>
    <n v="502901000"/>
    <n v="0"/>
    <n v="314119000"/>
    <x v="1"/>
    <x v="119"/>
    <x v="2"/>
  </r>
  <r>
    <n v="4075883000"/>
    <n v="2530374000"/>
    <n v="475328000"/>
    <n v="0"/>
    <n v="322629000"/>
    <x v="1"/>
    <x v="119"/>
    <x v="3"/>
  </r>
  <r>
    <n v="1623938000"/>
    <n v="337903000"/>
    <n v="188302000"/>
    <n v="0"/>
    <n v="513916000"/>
    <x v="9"/>
    <x v="27"/>
    <x v="0"/>
  </r>
  <r>
    <n v="1998051000"/>
    <n v="406198000"/>
    <n v="72143000"/>
    <n v="0"/>
    <n v="615874000"/>
    <x v="9"/>
    <x v="27"/>
    <x v="1"/>
  </r>
  <r>
    <n v="2424176000"/>
    <n v="572831000"/>
    <n v="225070000"/>
    <n v="0"/>
    <n v="806021000"/>
    <x v="9"/>
    <x v="27"/>
    <x v="2"/>
  </r>
  <r>
    <n v="1452619000"/>
    <n v="519874000"/>
    <n v="179867000"/>
    <n v="0"/>
    <n v="778923000"/>
    <x v="9"/>
    <x v="27"/>
    <x v="3"/>
  </r>
  <r>
    <n v="10128223000"/>
    <n v="6710036000"/>
    <n v="669451000"/>
    <n v="0"/>
    <n v="926053000"/>
    <x v="5"/>
    <x v="10"/>
    <x v="0"/>
  </r>
  <r>
    <n v="10914922000"/>
    <n v="7408278000"/>
    <n v="681226000"/>
    <n v="0"/>
    <n v="977863000"/>
    <x v="5"/>
    <x v="10"/>
    <x v="1"/>
  </r>
  <r>
    <n v="11686135000"/>
    <n v="7951352000"/>
    <n v="767608000"/>
    <n v="0"/>
    <n v="1019045000"/>
    <x v="5"/>
    <x v="10"/>
    <x v="2"/>
  </r>
  <r>
    <n v="11024486000"/>
    <n v="7033633000"/>
    <n v="865817000"/>
    <n v="0"/>
    <n v="1124524000"/>
    <x v="5"/>
    <x v="10"/>
    <x v="3"/>
  </r>
  <r>
    <n v="7232397000"/>
    <n v="5165169000"/>
    <n v="0"/>
    <n v="0"/>
    <n v="1173955000"/>
    <x v="6"/>
    <x v="13"/>
    <x v="0"/>
  </r>
  <r>
    <n v="7541234000"/>
    <n v="5106489000"/>
    <n v="0"/>
    <n v="0"/>
    <n v="1213178000"/>
    <x v="6"/>
    <x v="13"/>
    <x v="1"/>
  </r>
  <r>
    <n v="6602267000"/>
    <n v="4239474000"/>
    <n v="0"/>
    <n v="0"/>
    <n v="1341315000"/>
    <x v="6"/>
    <x v="13"/>
    <x v="2"/>
  </r>
  <r>
    <n v="9308926000"/>
    <n v="6199645000"/>
    <n v="0"/>
    <n v="0"/>
    <n v="1966939000"/>
    <x v="6"/>
    <x v="13"/>
    <x v="3"/>
  </r>
  <r>
    <n v="2168652000"/>
    <n v="737206000"/>
    <n v="365684000"/>
    <n v="475522000"/>
    <n v="9508000"/>
    <x v="2"/>
    <x v="7"/>
    <x v="1"/>
  </r>
  <r>
    <n v="2382531000"/>
    <n v="743253000"/>
    <n v="378607000"/>
    <n v="492447000"/>
    <n v="9887000"/>
    <x v="2"/>
    <x v="7"/>
    <x v="2"/>
  </r>
  <r>
    <n v="2377344000"/>
    <n v="708823000"/>
    <n v="353670000"/>
    <n v="525745000"/>
    <n v="9537000"/>
    <x v="2"/>
    <x v="7"/>
    <x v="3"/>
  </r>
  <r>
    <n v="2213881000"/>
    <n v="671907000"/>
    <n v="331652000"/>
    <n v="533891000"/>
    <n v="6550000"/>
    <x v="2"/>
    <x v="7"/>
    <x v="4"/>
  </r>
  <r>
    <n v="451509000000"/>
    <n v="302056000000"/>
    <n v="81844000000"/>
    <n v="0"/>
    <n v="15888000000"/>
    <x v="9"/>
    <x v="48"/>
    <x v="0"/>
  </r>
  <r>
    <n v="420836000000"/>
    <n v="284681000000"/>
    <n v="76696000000"/>
    <n v="0"/>
    <n v="17182000000"/>
    <x v="9"/>
    <x v="48"/>
    <x v="1"/>
  </r>
  <r>
    <n v="394105000000"/>
    <n v="266831000000"/>
    <n v="74226000000"/>
    <n v="0"/>
    <n v="17297000000"/>
    <x v="9"/>
    <x v="48"/>
    <x v="2"/>
  </r>
  <r>
    <n v="259488000000"/>
    <n v="165590000000"/>
    <n v="61444000000"/>
    <n v="0"/>
    <n v="18048000000"/>
    <x v="9"/>
    <x v="48"/>
    <x v="3"/>
  </r>
  <r>
    <n v="2928429000"/>
    <n v="1372042000"/>
    <n v="1148731000"/>
    <n v="0"/>
    <n v="0"/>
    <x v="3"/>
    <x v="54"/>
    <x v="0"/>
  </r>
  <r>
    <n v="2950800000"/>
    <n v="1373400000"/>
    <n v="1144800000"/>
    <n v="0"/>
    <n v="0"/>
    <x v="3"/>
    <x v="54"/>
    <x v="1"/>
  </r>
  <r>
    <n v="2922600000"/>
    <n v="1322800000"/>
    <n v="1143100000"/>
    <n v="0"/>
    <n v="0"/>
    <x v="3"/>
    <x v="54"/>
    <x v="2"/>
  </r>
  <r>
    <n v="2674300000"/>
    <n v="1157100000"/>
    <n v="1077300000"/>
    <n v="0"/>
    <n v="0"/>
    <x v="3"/>
    <x v="54"/>
    <x v="3"/>
  </r>
  <r>
    <n v="20421000000"/>
    <n v="13634000000"/>
    <n v="4398000000"/>
    <n v="655000000"/>
    <n v="301000000"/>
    <x v="2"/>
    <x v="58"/>
    <x v="0"/>
  </r>
  <r>
    <n v="20006000000"/>
    <n v="13521000000"/>
    <n v="4219000000"/>
    <n v="603000000"/>
    <n v="305000000"/>
    <x v="2"/>
    <x v="58"/>
    <x v="1"/>
  </r>
  <r>
    <n v="19540000000"/>
    <n v="13294000000"/>
    <n v="4020000000"/>
    <n v="577000000"/>
    <n v="315000000"/>
    <x v="2"/>
    <x v="58"/>
    <x v="2"/>
  </r>
  <r>
    <n v="18045000000"/>
    <n v="12782000000"/>
    <n v="3792000000"/>
    <n v="563000000"/>
    <n v="310000000"/>
    <x v="2"/>
    <x v="58"/>
    <x v="3"/>
  </r>
  <r>
    <n v="3791000000"/>
    <n v="2289000000"/>
    <n v="936000000"/>
    <n v="106000000"/>
    <n v="0"/>
    <x v="0"/>
    <x v="53"/>
    <x v="0"/>
  </r>
  <r>
    <n v="3837000000"/>
    <n v="2338000000"/>
    <n v="990000000"/>
    <n v="104000000"/>
    <n v="0"/>
    <x v="0"/>
    <x v="53"/>
    <x v="1"/>
  </r>
  <r>
    <n v="3916000000"/>
    <n v="2403000000"/>
    <n v="920000000"/>
    <n v="104000000"/>
    <n v="0"/>
    <x v="0"/>
    <x v="53"/>
    <x v="2"/>
  </r>
  <r>
    <n v="3653000000"/>
    <n v="2249000000"/>
    <n v="854000000"/>
    <n v="95000000"/>
    <n v="0"/>
    <x v="0"/>
    <x v="53"/>
    <x v="3"/>
  </r>
  <r>
    <n v="4986566000"/>
    <n v="1620566000"/>
    <n v="1641819000"/>
    <n v="885824000"/>
    <n v="35819000"/>
    <x v="2"/>
    <x v="16"/>
    <x v="0"/>
  </r>
  <r>
    <n v="4680380000"/>
    <n v="1349380000"/>
    <n v="1751275000"/>
    <n v="957587000"/>
    <n v="44841000"/>
    <x v="2"/>
    <x v="16"/>
    <x v="1"/>
  </r>
  <r>
    <n v="4618133000"/>
    <n v="1387375000"/>
    <n v="1770710000"/>
    <n v="1156386000"/>
    <n v="66750000"/>
    <x v="2"/>
    <x v="16"/>
    <x v="2"/>
  </r>
  <r>
    <n v="4968301000"/>
    <n v="2077748000"/>
    <n v="1768522000"/>
    <n v="1177923000"/>
    <n v="79042000"/>
    <x v="2"/>
    <x v="16"/>
    <x v="3"/>
  </r>
  <r>
    <n v="13633000000"/>
    <n v="9852000000"/>
    <n v="1450000000"/>
    <n v="0"/>
    <n v="0"/>
    <x v="1"/>
    <x v="51"/>
    <x v="0"/>
  </r>
  <r>
    <n v="13084000000"/>
    <n v="9501000000"/>
    <n v="1454000000"/>
    <n v="0"/>
    <n v="0"/>
    <x v="1"/>
    <x v="51"/>
    <x v="1"/>
  </r>
  <r>
    <n v="13279000000"/>
    <n v="9682000000"/>
    <n v="1505000000"/>
    <n v="0"/>
    <n v="0"/>
    <x v="1"/>
    <x v="51"/>
    <x v="2"/>
  </r>
  <r>
    <n v="13105000000"/>
    <n v="9359000000"/>
    <n v="1746000000"/>
    <n v="0"/>
    <n v="0"/>
    <x v="1"/>
    <x v="51"/>
    <x v="3"/>
  </r>
  <r>
    <n v="4471700000"/>
    <n v="1125200000"/>
    <n v="1822100000"/>
    <n v="225600000"/>
    <n v="0"/>
    <x v="3"/>
    <x v="5"/>
    <x v="0"/>
  </r>
  <r>
    <n v="4623400000"/>
    <n v="1266700000"/>
    <n v="1796300000"/>
    <n v="203000000"/>
    <n v="78500000"/>
    <x v="3"/>
    <x v="5"/>
    <x v="1"/>
  </r>
  <r>
    <n v="4673300000"/>
    <n v="1242800000"/>
    <n v="1772200000"/>
    <n v="187400000"/>
    <n v="92500000"/>
    <x v="3"/>
    <x v="5"/>
    <x v="2"/>
  </r>
  <r>
    <n v="5997800000"/>
    <n v="1800600000"/>
    <n v="2291900000"/>
    <n v="268800000"/>
    <n v="337400000"/>
    <x v="3"/>
    <x v="5"/>
    <x v="3"/>
  </r>
  <r>
    <n v="2458592000"/>
    <n v="80146000"/>
    <n v="1579007000"/>
    <n v="0"/>
    <n v="31237000"/>
    <x v="6"/>
    <x v="46"/>
    <x v="0"/>
  </r>
  <r>
    <n v="2278812000"/>
    <n v="58913000"/>
    <n v="1700064000"/>
    <n v="0"/>
    <n v="-72761000"/>
    <x v="6"/>
    <x v="46"/>
    <x v="1"/>
  </r>
  <r>
    <n v="2361631000"/>
    <n v="49736000"/>
    <n v="1654369000"/>
    <n v="0"/>
    <n v="-87159000"/>
    <x v="6"/>
    <x v="46"/>
    <x v="2"/>
  </r>
  <r>
    <n v="2210591000"/>
    <n v="49344000"/>
    <n v="1591239000"/>
    <n v="0"/>
    <n v="49282000"/>
    <x v="6"/>
    <x v="46"/>
    <x v="3"/>
  </r>
  <r>
    <n v="4561000000"/>
    <n v="1669000000"/>
    <n v="1613000000"/>
    <n v="399000000"/>
    <n v="60000000"/>
    <x v="3"/>
    <x v="3"/>
    <x v="1"/>
  </r>
  <r>
    <n v="4785000000"/>
    <n v="1717000000"/>
    <n v="1643000000"/>
    <n v="396000000"/>
    <n v="60000000"/>
    <x v="3"/>
    <x v="3"/>
    <x v="2"/>
  </r>
  <r>
    <n v="4765000000"/>
    <n v="1738000000"/>
    <n v="1532000000"/>
    <n v="364000000"/>
    <n v="61000000"/>
    <x v="3"/>
    <x v="3"/>
    <x v="3"/>
  </r>
  <r>
    <n v="4888000000"/>
    <n v="1666000000"/>
    <n v="1364000000"/>
    <n v="376000000"/>
    <n v="85000000"/>
    <x v="3"/>
    <x v="3"/>
    <x v="4"/>
  </r>
  <r>
    <m/>
    <m/>
    <m/>
    <m/>
    <m/>
    <x v="11"/>
    <x v="120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1">
  <r>
    <x v="0"/>
    <x v="0"/>
    <d v="2012-12-31T00:00:00"/>
    <x v="0"/>
    <x v="0"/>
    <n v="12977000000"/>
    <n v="0"/>
    <n v="845000000"/>
    <x v="0"/>
    <s v="Airlines"/>
    <n v="2012"/>
    <n v="-14356000000"/>
    <n v="13822000000"/>
    <n v="-28178000000"/>
    <n v="0.57759002212834443"/>
    <n v="1.1336954335143834"/>
  </r>
  <r>
    <x v="0"/>
    <x v="1"/>
    <d v="2013-12-31T00:00:00"/>
    <x v="1"/>
    <x v="1"/>
    <n v="12913000000"/>
    <n v="0"/>
    <n v="853000000"/>
    <x v="0"/>
    <s v="Airlines"/>
    <n v="2013"/>
    <n v="-15724000000"/>
    <n v="13766000000"/>
    <n v="-29490000000"/>
    <n v="0.58796694462102228"/>
    <n v="1.1027184683842501"/>
  </r>
  <r>
    <x v="0"/>
    <x v="2"/>
    <d v="2014-12-31T00:00:00"/>
    <x v="2"/>
    <x v="2"/>
    <n v="20686000000"/>
    <n v="0"/>
    <n v="1295000000"/>
    <x v="0"/>
    <s v="Airlines"/>
    <n v="2014"/>
    <n v="-27030000000"/>
    <n v="21981000000"/>
    <n v="-49011000000"/>
    <n v="0.63376318874560378"/>
    <n v="1.1491441969519343"/>
  </r>
  <r>
    <x v="0"/>
    <x v="3"/>
    <d v="2015-12-31T00:00:00"/>
    <x v="3"/>
    <x v="3"/>
    <n v="21275000000"/>
    <n v="0"/>
    <n v="1364000000"/>
    <x v="0"/>
    <s v="Airlines"/>
    <n v="2015"/>
    <n v="-29894000000"/>
    <n v="22639000000"/>
    <n v="-52533000000"/>
    <n v="0.72929982922664061"/>
    <n v="1.2816052695779458"/>
  </r>
  <r>
    <x v="1"/>
    <x v="0"/>
    <d v="2012-12-29T00:00:00"/>
    <x v="4"/>
    <x v="4"/>
    <n v="2440721000"/>
    <n v="0"/>
    <n v="0"/>
    <x v="1"/>
    <s v="Automotive Retail"/>
    <n v="2012"/>
    <n v="-3098036000"/>
    <n v="2440721000"/>
    <n v="-5538757000"/>
    <n v="0.49928033878468714"/>
    <n v="0.89262761033314564"/>
  </r>
  <r>
    <x v="1"/>
    <x v="1"/>
    <d v="2013-12-28T00:00:00"/>
    <x v="5"/>
    <x v="5"/>
    <n v="2591828000"/>
    <n v="0"/>
    <n v="0"/>
    <x v="1"/>
    <s v="Automotive Retail"/>
    <n v="2013"/>
    <n v="-3252146000"/>
    <n v="2591828000"/>
    <n v="-5843974000"/>
    <n v="0.50080676779470434"/>
    <n v="0.89992937894433067"/>
  </r>
  <r>
    <x v="1"/>
    <x v="2"/>
    <d v="2015-01-03T00:00:00"/>
    <x v="6"/>
    <x v="6"/>
    <n v="3601903000"/>
    <n v="0"/>
    <n v="0"/>
    <x v="1"/>
    <s v="Automotive Retail"/>
    <n v="2015"/>
    <n v="-4453613000"/>
    <n v="3601903000"/>
    <n v="-8055516000"/>
    <n v="0.45242542534885449"/>
    <n v="0.81832890570072048"/>
  </r>
  <r>
    <x v="1"/>
    <x v="3"/>
    <d v="2016-01-02T00:00:00"/>
    <x v="7"/>
    <x v="7"/>
    <n v="3596992000"/>
    <n v="0"/>
    <n v="0"/>
    <x v="1"/>
    <s v="Automotive Retail"/>
    <n v="2016"/>
    <n v="-4422772000"/>
    <n v="3596992000"/>
    <n v="-8019764000"/>
    <n v="0.45422243237097848"/>
    <n v="0.82363655895470256"/>
  </r>
  <r>
    <x v="2"/>
    <x v="0"/>
    <d v="2013-09-28T00:00:00"/>
    <x v="8"/>
    <x v="8"/>
    <n v="10830000000"/>
    <n v="4475000000"/>
    <n v="0"/>
    <x v="2"/>
    <s v="Computer Hardware"/>
    <n v="2013"/>
    <n v="-64304000000"/>
    <n v="15305000000"/>
    <n v="-79609000000"/>
    <n v="0.37624480720847231"/>
    <n v="0.46579486279328303"/>
  </r>
  <r>
    <x v="2"/>
    <x v="1"/>
    <d v="2014-09-27T00:00:00"/>
    <x v="9"/>
    <x v="9"/>
    <n v="11993000000"/>
    <n v="6041000000"/>
    <n v="0"/>
    <x v="2"/>
    <s v="Computer Hardware"/>
    <n v="2014"/>
    <n v="-70537000000"/>
    <n v="18034000000"/>
    <n v="-88571000000"/>
    <n v="0.38588035777783858"/>
    <n v="0.48453732323094179"/>
  </r>
  <r>
    <x v="2"/>
    <x v="2"/>
    <d v="2015-09-26T00:00:00"/>
    <x v="10"/>
    <x v="10"/>
    <n v="14329000000"/>
    <n v="8067000000"/>
    <n v="0"/>
    <x v="2"/>
    <s v="Computer Hardware"/>
    <n v="2015"/>
    <n v="-93626000000"/>
    <n v="22396000000"/>
    <n v="-116022000000"/>
    <n v="0.40059902017414373"/>
    <n v="0.49642513317502085"/>
  </r>
  <r>
    <x v="2"/>
    <x v="3"/>
    <d v="2016-09-24T00:00:00"/>
    <x v="11"/>
    <x v="11"/>
    <n v="14194000000"/>
    <n v="10045000000"/>
    <n v="0"/>
    <x v="2"/>
    <s v="Computer Hardware"/>
    <n v="2016"/>
    <n v="-84263000000"/>
    <n v="24239000000"/>
    <n v="-108502000000"/>
    <n v="0.39075955648097049"/>
    <n v="0.50316501189487983"/>
  </r>
  <r>
    <x v="3"/>
    <x v="0"/>
    <d v="2012-12-31T00:00:00"/>
    <x v="12"/>
    <x v="12"/>
    <n v="4989000000"/>
    <n v="2778000000"/>
    <n v="0"/>
    <x v="3"/>
    <s v="Pharmaceuticals"/>
    <n v="2012"/>
    <n v="-13872000000"/>
    <n v="7767000000"/>
    <n v="-21639000000"/>
    <n v="0.75473340587595217"/>
    <n v="1.1773122959738846"/>
  </r>
  <r>
    <x v="3"/>
    <x v="1"/>
    <d v="2013-12-31T00:00:00"/>
    <x v="13"/>
    <x v="13"/>
    <n v="5352000000"/>
    <n v="2855000000"/>
    <n v="0"/>
    <x v="3"/>
    <s v="Pharmaceuticals"/>
    <n v="2013"/>
    <n v="-14209000000"/>
    <n v="8207000000"/>
    <n v="-22416000000"/>
    <n v="0.75620010643959557"/>
    <n v="1.1929749866950505"/>
  </r>
  <r>
    <x v="3"/>
    <x v="2"/>
    <d v="2014-12-31T00:00:00"/>
    <x v="14"/>
    <x v="14"/>
    <n v="8474000000"/>
    <n v="3297000000"/>
    <n v="0"/>
    <x v="3"/>
    <s v="Pharmaceuticals"/>
    <n v="2014"/>
    <n v="-15534000000"/>
    <n v="11771000000"/>
    <n v="-27305000000"/>
    <n v="0.77825651302605214"/>
    <n v="1.3679859719438878"/>
  </r>
  <r>
    <x v="3"/>
    <x v="3"/>
    <d v="2015-12-31T00:00:00"/>
    <x v="15"/>
    <x v="15"/>
    <n v="6387000000"/>
    <n v="4285000000"/>
    <n v="0"/>
    <x v="3"/>
    <s v="Pharmaceuticals"/>
    <n v="2015"/>
    <n v="-18359000000"/>
    <n v="10672000000"/>
    <n v="-29031000000"/>
    <n v="0.803140994794173"/>
    <n v="1.2700030622511922"/>
  </r>
  <r>
    <x v="4"/>
    <x v="0"/>
    <d v="2013-09-30T00:00:00"/>
    <x v="16"/>
    <x v="16"/>
    <n v="1447234000"/>
    <n v="0"/>
    <n v="162186000"/>
    <x v="3"/>
    <s v="Health Care Distributors"/>
    <n v="2013"/>
    <n v="-2507819000"/>
    <n v="1609420000"/>
    <n v="-4117239000"/>
    <n v="2.8511172689936911E-2"/>
    <n v="4.6808526506395859E-2"/>
  </r>
  <r>
    <x v="4"/>
    <x v="1"/>
    <d v="2014-09-30T00:00:00"/>
    <x v="17"/>
    <x v="17"/>
    <n v="2011595000"/>
    <n v="0"/>
    <n v="188680000"/>
    <x v="3"/>
    <s v="Health Care Distributors"/>
    <n v="2014"/>
    <n v="-2982366000"/>
    <n v="2200275000"/>
    <n v="-5182641000"/>
    <n v="2.4942609140233999E-2"/>
    <n v="4.3344307431465987E-2"/>
  </r>
  <r>
    <x v="4"/>
    <x v="2"/>
    <d v="2015-09-30T00:00:00"/>
    <x v="18"/>
    <x v="18"/>
    <n v="2858458000"/>
    <n v="0"/>
    <n v="248635000"/>
    <x v="3"/>
    <s v="Health Care Distributors"/>
    <n v="2015"/>
    <n v="-3529313000"/>
    <n v="3107093000"/>
    <n v="-6636406000"/>
    <n v="2.5958121487988799E-2"/>
    <n v="4.881081196017973E-2"/>
  </r>
  <r>
    <x v="4"/>
    <x v="3"/>
    <d v="2016-09-30T00:00:00"/>
    <x v="19"/>
    <x v="19"/>
    <n v="2382097000"/>
    <n v="0"/>
    <n v="364735000"/>
    <x v="3"/>
    <s v="Health Care Distributors"/>
    <n v="2016"/>
    <n v="-4272606000"/>
    <n v="2746832000"/>
    <n v="-7019438000"/>
    <n v="2.9095097962960576E-2"/>
    <n v="4.7800156685387805E-2"/>
  </r>
  <r>
    <x v="5"/>
    <x v="0"/>
    <d v="2012-12-31T00:00:00"/>
    <x v="20"/>
    <x v="20"/>
    <n v="6735000000"/>
    <n v="1461000000"/>
    <n v="595000000"/>
    <x v="3"/>
    <s v="Health Care Equipment"/>
    <n v="2012"/>
    <n v="-10151000000"/>
    <n v="8791000000"/>
    <n v="-18942000000"/>
    <n v="0.53286089238845147"/>
    <n v="0.99433070866141737"/>
  </r>
  <r>
    <x v="5"/>
    <x v="1"/>
    <d v="2013-12-31T00:00:00"/>
    <x v="21"/>
    <x v="21"/>
    <n v="6372000000"/>
    <n v="1371000000"/>
    <n v="588000000"/>
    <x v="3"/>
    <s v="Health Care Equipment"/>
    <n v="2013"/>
    <n v="-10464000000"/>
    <n v="8331000000"/>
    <n v="-18795000000"/>
    <n v="0.53232945006867782"/>
    <n v="0.95614793712163604"/>
  </r>
  <r>
    <x v="5"/>
    <x v="2"/>
    <d v="2014-12-31T00:00:00"/>
    <x v="22"/>
    <x v="22"/>
    <n v="6530000000"/>
    <n v="1345000000"/>
    <n v="555000000"/>
    <x v="3"/>
    <s v="Health Care Equipment"/>
    <n v="2014"/>
    <n v="-11029000000"/>
    <n v="8430000000"/>
    <n v="-19459000000"/>
    <n v="0.54472267496419224"/>
    <n v="0.96108065392403808"/>
  </r>
  <r>
    <x v="5"/>
    <x v="3"/>
    <d v="2015-12-31T00:00:00"/>
    <x v="23"/>
    <x v="23"/>
    <n v="6785000000"/>
    <n v="1405000000"/>
    <n v="601000000"/>
    <x v="3"/>
    <s v="Health Care Equipment"/>
    <n v="2015"/>
    <n v="-11658000000"/>
    <n v="8791000000"/>
    <n v="-20449000000"/>
    <n v="0.57133055623621665"/>
    <n v="1.0021563342318058"/>
  </r>
  <r>
    <x v="6"/>
    <x v="0"/>
    <d v="2013-11-29T00:00:00"/>
    <x v="24"/>
    <x v="24"/>
    <n v="2140578000"/>
    <n v="826631000"/>
    <n v="52254000"/>
    <x v="2"/>
    <s v="Application Software"/>
    <n v="2013"/>
    <n v="-3468683000"/>
    <n v="3019463000"/>
    <n v="-6488146000"/>
    <n v="0.85535825253252584"/>
    <n v="1.5999413105019678"/>
  </r>
  <r>
    <x v="6"/>
    <x v="1"/>
    <d v="2014-11-28T00:00:00"/>
    <x v="25"/>
    <x v="25"/>
    <n v="2195640000"/>
    <n v="844353000"/>
    <n v="52424000"/>
    <x v="2"/>
    <s v="Application Software"/>
    <n v="2014"/>
    <n v="-3524985000"/>
    <n v="3092417000"/>
    <n v="-6617402000"/>
    <n v="0.84999511702854913"/>
    <n v="1.5956832121030173"/>
  </r>
  <r>
    <x v="6"/>
    <x v="2"/>
    <d v="2015-11-27T00:00:00"/>
    <x v="26"/>
    <x v="26"/>
    <n v="2215161000"/>
    <n v="862730000"/>
    <n v="68649000"/>
    <x v="2"/>
    <s v="Application Software"/>
    <n v="2015"/>
    <n v="-4051194000"/>
    <n v="3146540000"/>
    <n v="-7197734000"/>
    <n v="0.84478880352896701"/>
    <n v="1.5009316004071307"/>
  </r>
  <r>
    <x v="6"/>
    <x v="3"/>
    <d v="2016-12-02T00:00:00"/>
    <x v="27"/>
    <x v="27"/>
    <n v="2487907000"/>
    <n v="975987000"/>
    <n v="78534000"/>
    <x v="2"/>
    <s v="Application Software"/>
    <n v="2016"/>
    <n v="-5034522000"/>
    <n v="3542428000"/>
    <n v="-8576950000"/>
    <n v="0.8599508406454599"/>
    <n v="1.4650358788131381"/>
  </r>
  <r>
    <x v="7"/>
    <x v="0"/>
    <d v="2013-11-02T00:00:00"/>
    <x v="28"/>
    <x v="28"/>
    <n v="396233000"/>
    <n v="513035000"/>
    <n v="220000"/>
    <x v="2"/>
    <s v="Semiconductors"/>
    <n v="2013"/>
    <n v="-1692411000"/>
    <n v="909488000"/>
    <n v="-2601899000"/>
    <n v="0.64260092972252991"/>
    <n v="0.98792947838564082"/>
  </r>
  <r>
    <x v="7"/>
    <x v="1"/>
    <d v="2014-11-01T00:00:00"/>
    <x v="29"/>
    <x v="29"/>
    <n v="454676000"/>
    <n v="559686000"/>
    <n v="26020000"/>
    <x v="2"/>
    <s v="Semiconductors"/>
    <n v="2014"/>
    <n v="-1830188000"/>
    <n v="1040382000"/>
    <n v="-2870570000"/>
    <n v="0.6388596932462014"/>
    <n v="1.0020235460191784"/>
  </r>
  <r>
    <x v="7"/>
    <x v="2"/>
    <d v="2015-10-31T00:00:00"/>
    <x v="30"/>
    <x v="30"/>
    <n v="702644000"/>
    <n v="637459000"/>
    <n v="88318000"/>
    <x v="2"/>
    <s v="Semiconductors"/>
    <n v="2015"/>
    <n v="-2259262000"/>
    <n v="1428421000"/>
    <n v="-3687683000"/>
    <n v="0.65770057978068708"/>
    <n v="1.0735325283864303"/>
  </r>
  <r>
    <x v="7"/>
    <x v="3"/>
    <d v="2016-10-29T00:00:00"/>
    <x v="31"/>
    <x v="31"/>
    <n v="461438000"/>
    <n v="653816000"/>
    <n v="70123000"/>
    <x v="2"/>
    <s v="Semiconductors"/>
    <n v="2016"/>
    <n v="-2227173000"/>
    <n v="1185377000"/>
    <n v="-3412550000"/>
    <n v="0.65095199083184729"/>
    <n v="0.99741071587758146"/>
  </r>
  <r>
    <x v="8"/>
    <x v="0"/>
    <d v="2012-12-31T00:00:00"/>
    <x v="32"/>
    <x v="32"/>
    <n v="1665000000"/>
    <n v="0"/>
    <n v="0"/>
    <x v="4"/>
    <s v="Agricultural Products"/>
    <n v="2012"/>
    <n v="-3623000000"/>
    <n v="1665000000"/>
    <n v="-5288000000"/>
    <n v="4.0007067215848229E-2"/>
    <n v="5.8392870946013094E-2"/>
  </r>
  <r>
    <x v="8"/>
    <x v="1"/>
    <d v="2013-12-31T00:00:00"/>
    <x v="33"/>
    <x v="33"/>
    <n v="1759000000"/>
    <n v="0"/>
    <n v="0"/>
    <x v="4"/>
    <s v="Agricultural Products"/>
    <n v="2013"/>
    <n v="-3889000000"/>
    <n v="1759000000"/>
    <n v="-5648000000"/>
    <n v="4.3305420693955723E-2"/>
    <n v="6.2892521491247605E-2"/>
  </r>
  <r>
    <x v="8"/>
    <x v="2"/>
    <d v="2014-12-31T00:00:00"/>
    <x v="34"/>
    <x v="34"/>
    <n v="1907000000"/>
    <n v="0"/>
    <n v="0"/>
    <x v="4"/>
    <s v="Agricultural Products"/>
    <n v="2014"/>
    <n v="-4768000000"/>
    <n v="1907000000"/>
    <n v="-6675000000"/>
    <n v="5.8718488688562949E-2"/>
    <n v="8.2203421140133737E-2"/>
  </r>
  <r>
    <x v="8"/>
    <x v="3"/>
    <d v="2015-12-31T00:00:00"/>
    <x v="35"/>
    <x v="35"/>
    <n v="2010000000"/>
    <n v="0"/>
    <n v="0"/>
    <x v="4"/>
    <s v="Agricultural Products"/>
    <n v="2015"/>
    <n v="-4020000000"/>
    <n v="2010000000"/>
    <n v="-6030000000"/>
    <n v="5.9377861806150484E-2"/>
    <n v="8.9066792709225726E-2"/>
  </r>
  <r>
    <x v="9"/>
    <x v="0"/>
    <d v="2012-12-31T00:00:00"/>
    <x v="36"/>
    <x v="36"/>
    <n v="108059000"/>
    <n v="0"/>
    <n v="166876000"/>
    <x v="2"/>
    <s v="Data Processing &amp; Outsourced Services"/>
    <n v="2012"/>
    <n v="-1249299000"/>
    <n v="274935000"/>
    <n v="-1524234000"/>
    <n v="0.3430829985252884"/>
    <n v="0.41858575983347018"/>
  </r>
  <r>
    <x v="9"/>
    <x v="1"/>
    <d v="2013-12-31T00:00:00"/>
    <x v="37"/>
    <x v="37"/>
    <n v="109115000"/>
    <n v="0"/>
    <n v="216119000"/>
    <x v="2"/>
    <s v="Data Processing &amp; Outsourced Services"/>
    <n v="2013"/>
    <n v="-1424146000"/>
    <n v="325234000"/>
    <n v="-1749380000"/>
    <n v="0.32973494482483817"/>
    <n v="0.40503692583321893"/>
  </r>
  <r>
    <x v="9"/>
    <x v="2"/>
    <d v="2014-12-31T00:00:00"/>
    <x v="38"/>
    <x v="38"/>
    <n v="247412000"/>
    <n v="0"/>
    <n v="313082000"/>
    <x v="2"/>
    <s v="Data Processing &amp; Outsourced Services"/>
    <n v="2014"/>
    <n v="-1658961000"/>
    <n v="560494000"/>
    <n v="-2219455000"/>
    <n v="0.31283797289805276"/>
    <n v="0.41853292701784295"/>
  </r>
  <r>
    <x v="9"/>
    <x v="3"/>
    <d v="2015-12-31T00:00:00"/>
    <x v="39"/>
    <x v="39"/>
    <n v="203046000"/>
    <n v="0"/>
    <n v="492140000"/>
    <x v="2"/>
    <s v="Data Processing &amp; Outsourced Services"/>
    <n v="2015"/>
    <n v="-1957046000"/>
    <n v="695186000"/>
    <n v="-2652232000"/>
    <n v="0.30390111659683472"/>
    <n v="0.41185351099251433"/>
  </r>
  <r>
    <x v="10"/>
    <x v="0"/>
    <d v="2013-01-31T00:00:00"/>
    <x v="40"/>
    <x v="40"/>
    <n v="1081800000"/>
    <n v="600000000"/>
    <n v="42100000"/>
    <x v="2"/>
    <s v="Application Software"/>
    <n v="2013"/>
    <n v="-2073700000"/>
    <n v="1723900000"/>
    <n v="-3797600000"/>
    <n v="0.89685148343568899"/>
    <n v="1.6424184759103884"/>
  </r>
  <r>
    <x v="10"/>
    <x v="1"/>
    <d v="2014-01-31T00:00:00"/>
    <x v="41"/>
    <x v="41"/>
    <n v="1054400000"/>
    <n v="611100000"/>
    <n v="36500000"/>
    <x v="2"/>
    <s v="Application Software"/>
    <n v="2014"/>
    <n v="-1999600000"/>
    <n v="1702000000"/>
    <n v="-3701600000"/>
    <n v="0.87937024495360394"/>
    <n v="1.6278640221645631"/>
  </r>
  <r>
    <x v="10"/>
    <x v="2"/>
    <d v="2015-01-31T00:00:00"/>
    <x v="42"/>
    <x v="42"/>
    <n v="1281300000"/>
    <n v="725200000"/>
    <n v="39800000"/>
    <x v="2"/>
    <s v="Application Software"/>
    <n v="2015"/>
    <n v="-2170100000"/>
    <n v="2046300000"/>
    <n v="-4216400000"/>
    <n v="0.86382453626303635"/>
    <n v="1.6783695565639678"/>
  </r>
  <r>
    <x v="10"/>
    <x v="3"/>
    <d v="2016-01-31T00:00:00"/>
    <x v="43"/>
    <x v="43"/>
    <n v="1308900000"/>
    <n v="790000000"/>
    <n v="33200000"/>
    <x v="2"/>
    <s v="Application Software"/>
    <n v="2016"/>
    <n v="-2133400000"/>
    <n v="2132100000"/>
    <n v="-4265500000"/>
    <n v="0.85196278103909584"/>
    <n v="1.7034064134818896"/>
  </r>
  <r>
    <x v="11"/>
    <x v="0"/>
    <d v="2012-12-31T00:00:00"/>
    <x v="44"/>
    <x v="44"/>
    <n v="443000000"/>
    <n v="0"/>
    <n v="673000000"/>
    <x v="5"/>
    <s v="MultiUtilities"/>
    <n v="2012"/>
    <n v="-2304000000"/>
    <n v="1116000000"/>
    <n v="-3420000000"/>
    <n v="0.39854696419304619"/>
    <n v="0.59159314997405288"/>
  </r>
  <r>
    <x v="11"/>
    <x v="1"/>
    <d v="2013-12-31T00:00:00"/>
    <x v="45"/>
    <x v="45"/>
    <n v="458000000"/>
    <n v="0"/>
    <n v="706000000"/>
    <x v="5"/>
    <s v="MultiUtilities"/>
    <n v="2013"/>
    <n v="-2348000000"/>
    <n v="1164000000"/>
    <n v="-3512000000"/>
    <n v="0.40219253168893454"/>
    <n v="0.60157588215142177"/>
  </r>
  <r>
    <x v="11"/>
    <x v="2"/>
    <d v="2014-12-31T00:00:00"/>
    <x v="46"/>
    <x v="46"/>
    <n v="468000000"/>
    <n v="0"/>
    <n v="745000000"/>
    <x v="5"/>
    <s v="MultiUtilities"/>
    <n v="2014"/>
    <n v="-2467000000"/>
    <n v="1213000000"/>
    <n v="-3680000000"/>
    <n v="0.40756649595242028"/>
    <n v="0.60796299355691397"/>
  </r>
  <r>
    <x v="11"/>
    <x v="3"/>
    <d v="2015-12-31T00:00:00"/>
    <x v="47"/>
    <x v="47"/>
    <n v="542000000"/>
    <n v="0"/>
    <n v="796000000"/>
    <x v="5"/>
    <s v="MultiUtilities"/>
    <n v="2015"/>
    <n v="-2597000000"/>
    <n v="1338000000"/>
    <n v="-3935000000"/>
    <n v="0.42587733683174811"/>
    <n v="0.64529353886520169"/>
  </r>
  <r>
    <x v="12"/>
    <x v="0"/>
    <d v="2012-12-31T00:00:00"/>
    <x v="48"/>
    <x v="48"/>
    <n v="3812000000"/>
    <n v="0"/>
    <n v="1782000000"/>
    <x v="5"/>
    <s v="Electric Utilities"/>
    <n v="2012"/>
    <n v="-8550000000"/>
    <n v="5594000000"/>
    <n v="-14144000000"/>
    <n v="0.57209769153563061"/>
    <n v="0.94640347942455672"/>
  </r>
  <r>
    <x v="12"/>
    <x v="1"/>
    <d v="2013-12-31T00:00:00"/>
    <x v="49"/>
    <x v="49"/>
    <n v="3329800000"/>
    <n v="0"/>
    <n v="1712500000"/>
    <x v="5"/>
    <s v="Electric Utilities"/>
    <n v="2013"/>
    <n v="-8091200000"/>
    <n v="5042300000"/>
    <n v="-13133500000"/>
    <n v="0.54620447564721364"/>
    <n v="0.88658993485671855"/>
  </r>
  <r>
    <x v="12"/>
    <x v="2"/>
    <d v="2014-12-31T00:00:00"/>
    <x v="50"/>
    <x v="50"/>
    <n v="3667900000"/>
    <n v="0"/>
    <n v="1897600000"/>
    <x v="5"/>
    <s v="Electric Utilities"/>
    <n v="2014"/>
    <n v="-8692900000"/>
    <n v="5565500000"/>
    <n v="-14258400000"/>
    <n v="0.53074743873102703"/>
    <n v="0.87055059651008027"/>
  </r>
  <r>
    <x v="12"/>
    <x v="3"/>
    <d v="2015-12-31T00:00:00"/>
    <x v="51"/>
    <x v="51"/>
    <n v="3676500000"/>
    <n v="0"/>
    <n v="2009700000"/>
    <x v="5"/>
    <s v="Electric Utilities"/>
    <n v="2015"/>
    <n v="-9019700000"/>
    <n v="5686200000"/>
    <n v="-14705900000"/>
    <n v="0.54820338900639387"/>
    <n v="0.89380181362895972"/>
  </r>
  <r>
    <x v="13"/>
    <x v="0"/>
    <d v="2012-12-31T00:00:00"/>
    <x v="52"/>
    <x v="52"/>
    <n v="0"/>
    <n v="0"/>
    <n v="3727000000"/>
    <x v="6"/>
    <s v="Life &amp; Health Insurance"/>
    <n v="2012"/>
    <n v="-8290000000"/>
    <n v="3727000000"/>
    <n v="-12017000000"/>
    <n v="0.32684119224097147"/>
    <n v="0.4737817378962309"/>
  </r>
  <r>
    <x v="13"/>
    <x v="1"/>
    <d v="2013-12-31T00:00:00"/>
    <x v="53"/>
    <x v="53"/>
    <n v="0"/>
    <n v="0"/>
    <n v="3489000000"/>
    <x v="6"/>
    <s v="Life &amp; Health Insurance"/>
    <n v="2013"/>
    <n v="-8598000000"/>
    <n v="3489000000"/>
    <n v="-12087000000"/>
    <n v="0.35916287230043026"/>
    <n v="0.50490830861773672"/>
  </r>
  <r>
    <x v="13"/>
    <x v="2"/>
    <d v="2014-12-31T00:00:00"/>
    <x v="54"/>
    <x v="54"/>
    <n v="0"/>
    <n v="0"/>
    <n v="3547000000"/>
    <x v="6"/>
    <s v="Life &amp; Health Insurance"/>
    <n v="2014"/>
    <n v="-8355000000"/>
    <n v="3547000000"/>
    <n v="-11902000000"/>
    <n v="0.36760823653643082"/>
    <n v="0.52367124252023933"/>
  </r>
  <r>
    <x v="13"/>
    <x v="3"/>
    <d v="2015-12-31T00:00:00"/>
    <x v="55"/>
    <x v="55"/>
    <n v="0"/>
    <n v="0"/>
    <n v="3672000000"/>
    <x v="6"/>
    <s v="Life &amp; Health Insurance"/>
    <n v="2015"/>
    <n v="-7823000000"/>
    <n v="3672000000"/>
    <n v="-11495000000"/>
    <n v="0.37480835569183596"/>
    <n v="0.55073783058643155"/>
  </r>
  <r>
    <x v="14"/>
    <x v="0"/>
    <d v="2012-12-31T00:00:00"/>
    <x v="56"/>
    <x v="56"/>
    <n v="21491000000"/>
    <n v="0"/>
    <n v="0"/>
    <x v="6"/>
    <s v="Property &amp; Casualty Insurance"/>
    <n v="2012"/>
    <n v="-33469000000"/>
    <n v="21491000000"/>
    <n v="-54960000000"/>
    <n v="0.46997781335130734"/>
    <n v="0.77175836211980786"/>
  </r>
  <r>
    <x v="14"/>
    <x v="1"/>
    <d v="2013-12-31T00:00:00"/>
    <x v="57"/>
    <x v="57"/>
    <n v="22005000000"/>
    <n v="0"/>
    <n v="0"/>
    <x v="6"/>
    <s v="Property &amp; Casualty Insurance"/>
    <n v="2013"/>
    <n v="-34214000000"/>
    <n v="22005000000"/>
    <n v="-56219000000"/>
    <n v="0.49676220344397015"/>
    <n v="0.81625867526207274"/>
  </r>
  <r>
    <x v="14"/>
    <x v="2"/>
    <d v="2014-12-31T00:00:00"/>
    <x v="58"/>
    <x v="58"/>
    <n v="18491000000"/>
    <n v="0"/>
    <n v="0"/>
    <x v="6"/>
    <s v="Property &amp; Casualty Insurance"/>
    <n v="2014"/>
    <n v="-30795000000"/>
    <n v="18491000000"/>
    <n v="-49286000000"/>
    <n v="0.47813868273142252"/>
    <n v="0.76523926342266246"/>
  </r>
  <r>
    <x v="14"/>
    <x v="3"/>
    <d v="2015-12-31T00:00:00"/>
    <x v="59"/>
    <x v="59"/>
    <n v="16417000000"/>
    <n v="0"/>
    <n v="0"/>
    <x v="6"/>
    <s v="Property &amp; Casualty Insurance"/>
    <n v="2015"/>
    <n v="-21746000000"/>
    <n v="16417000000"/>
    <n v="-38163000000"/>
    <n v="0.37282905001114408"/>
    <n v="0.65429389476571742"/>
  </r>
  <r>
    <x v="15"/>
    <x v="0"/>
    <d v="2012-12-31T00:00:00"/>
    <x v="60"/>
    <x v="60"/>
    <n v="61732000"/>
    <n v="0"/>
    <n v="325173000"/>
    <x v="7"/>
    <s v="REITs"/>
    <n v="2012"/>
    <n v="-572156000"/>
    <n v="386905000"/>
    <n v="-959061000"/>
    <n v="0.59692168373654553"/>
    <n v="1.0005738066647123"/>
  </r>
  <r>
    <x v="15"/>
    <x v="1"/>
    <d v="2013-12-31T00:00:00"/>
    <x v="61"/>
    <x v="61"/>
    <n v="53073000"/>
    <n v="0"/>
    <n v="291910000"/>
    <x v="7"/>
    <s v="REITs"/>
    <n v="2013"/>
    <n v="-594002000"/>
    <n v="344983000"/>
    <n v="-938985000"/>
    <n v="0.6098251327186508"/>
    <n v="0.96399785227292556"/>
  </r>
  <r>
    <x v="15"/>
    <x v="2"/>
    <d v="2014-12-31T00:00:00"/>
    <x v="62"/>
    <x v="62"/>
    <n v="56621000"/>
    <n v="0"/>
    <n v="282608000"/>
    <x v="7"/>
    <s v="REITs"/>
    <n v="2014"/>
    <n v="-603399000"/>
    <n v="339229000"/>
    <n v="-942628000"/>
    <n v="0.61298423447447736"/>
    <n v="0.95760202283100848"/>
  </r>
  <r>
    <x v="15"/>
    <x v="3"/>
    <d v="2015-12-31T00:00:00"/>
    <x v="63"/>
    <x v="63"/>
    <n v="53546000"/>
    <n v="0"/>
    <n v="306301000"/>
    <x v="7"/>
    <s v="REITs"/>
    <n v="2015"/>
    <n v="-616062000"/>
    <n v="359847000"/>
    <n v="-975909000"/>
    <n v="0.62779549785490818"/>
    <n v="0.99449613272054704"/>
  </r>
  <r>
    <x v="16"/>
    <x v="0"/>
    <d v="2013-12-31T00:00:00"/>
    <x v="64"/>
    <x v="64"/>
    <n v="0"/>
    <n v="0"/>
    <n v="1470287000"/>
    <x v="6"/>
    <s v="Multi-line Insurance"/>
    <n v="2013"/>
    <n v="-2337721000"/>
    <n v="1470287000"/>
    <n v="-3808008000"/>
    <n v="0.25837860564342791"/>
    <n v="0.4208833292420347"/>
  </r>
  <r>
    <x v="16"/>
    <x v="1"/>
    <d v="2014-12-31T00:00:00"/>
    <x v="65"/>
    <x v="65"/>
    <n v="0"/>
    <n v="0"/>
    <n v="1485558000"/>
    <x v="6"/>
    <s v="Multi-line Insurance"/>
    <n v="2014"/>
    <n v="-2288090000"/>
    <n v="1485558000"/>
    <n v="-3773648000"/>
    <n v="0.22039746464267299"/>
    <n v="0.36349201808228421"/>
  </r>
  <r>
    <x v="16"/>
    <x v="2"/>
    <d v="2015-12-31T00:00:00"/>
    <x v="66"/>
    <x v="66"/>
    <n v="0"/>
    <n v="0"/>
    <n v="1402573000"/>
    <x v="6"/>
    <s v="Multi-line Insurance"/>
    <n v="2015"/>
    <n v="-1658870000"/>
    <n v="1402573000"/>
    <n v="-3061443000"/>
    <n v="0.16065768862971591"/>
    <n v="0.29649361086258924"/>
  </r>
  <r>
    <x v="16"/>
    <x v="3"/>
    <d v="2016-12-31T00:00:00"/>
    <x v="67"/>
    <x v="67"/>
    <n v="0"/>
    <n v="0"/>
    <n v="1351314000"/>
    <x v="6"/>
    <s v="Multi-line Insurance"/>
    <n v="2016"/>
    <n v="-2280552000"/>
    <n v="1351314000"/>
    <n v="-3631866000"/>
    <n v="0.30279057540183063"/>
    <n v="0.4822055344155034"/>
  </r>
  <r>
    <x v="17"/>
    <x v="0"/>
    <d v="2012-12-31T00:00:00"/>
    <x v="68"/>
    <x v="68"/>
    <n v="433448000"/>
    <n v="74744000"/>
    <n v="20962000"/>
    <x v="2"/>
    <s v="Internet Software &amp; Services"/>
    <n v="2012"/>
    <n v="-844047000"/>
    <n v="529154000"/>
    <n v="-1373201000"/>
    <n v="0.61432282322389442"/>
    <n v="0.99945703873584646"/>
  </r>
  <r>
    <x v="17"/>
    <x v="1"/>
    <d v="2013-12-31T00:00:00"/>
    <x v="69"/>
    <x v="69"/>
    <n v="535598000"/>
    <n v="93879000"/>
    <n v="21547000"/>
    <x v="2"/>
    <s v="Internet Software &amp; Services"/>
    <n v="2013"/>
    <n v="-1066835000"/>
    <n v="651024000"/>
    <n v="-1717859000"/>
    <n v="0.67610122680335272"/>
    <n v="1.0886843582889396"/>
  </r>
  <r>
    <x v="17"/>
    <x v="2"/>
    <d v="2014-12-31T00:00:00"/>
    <x v="70"/>
    <x v="70"/>
    <n v="704880000"/>
    <n v="125286000"/>
    <n v="32057000"/>
    <x v="2"/>
    <s v="Internet Software &amp; Services"/>
    <n v="2014"/>
    <n v="-1352931000"/>
    <n v="862223000"/>
    <n v="-2215154000"/>
    <n v="0.68890926810986852"/>
    <n v="1.1279511822041537"/>
  </r>
  <r>
    <x v="17"/>
    <x v="3"/>
    <d v="2015-12-31T00:00:00"/>
    <x v="71"/>
    <x v="71"/>
    <n v="829253000"/>
    <n v="148591000"/>
    <n v="27067000"/>
    <x v="2"/>
    <s v="Internet Software &amp; Services"/>
    <n v="2015"/>
    <n v="-1471828000"/>
    <n v="1004911000"/>
    <n v="-2476739000"/>
    <n v="0.66978968330536148"/>
    <n v="1.1270978880956455"/>
  </r>
  <r>
    <x v="18"/>
    <x v="0"/>
    <d v="2012-12-31T00:00:00"/>
    <x v="72"/>
    <x v="72"/>
    <n v="308456000"/>
    <n v="78919000"/>
    <n v="0"/>
    <x v="8"/>
    <s v="Specialty Chemicals"/>
    <n v="2012"/>
    <n v="-898843000"/>
    <n v="387375000"/>
    <n v="-1286218000"/>
    <n v="0.35680351419563872"/>
    <n v="0.51057537570152522"/>
  </r>
  <r>
    <x v="18"/>
    <x v="1"/>
    <d v="2013-12-31T00:00:00"/>
    <x v="73"/>
    <x v="73"/>
    <n v="158189000"/>
    <n v="82246000"/>
    <n v="0"/>
    <x v="8"/>
    <s v="Specialty Chemicals"/>
    <n v="2013"/>
    <n v="-850471000"/>
    <n v="240435000"/>
    <n v="-1090906000"/>
    <n v="0.35521098288831249"/>
    <n v="0.45563198803810767"/>
  </r>
  <r>
    <x v="18"/>
    <x v="2"/>
    <d v="2014-12-31T00:00:00"/>
    <x v="74"/>
    <x v="74"/>
    <n v="355135000"/>
    <n v="88310000"/>
    <n v="0"/>
    <x v="8"/>
    <s v="Specialty Chemicals"/>
    <n v="2014"/>
    <n v="-770848000"/>
    <n v="443445000"/>
    <n v="-1214293000"/>
    <n v="0.31520460853763654"/>
    <n v="0.49653206561474156"/>
  </r>
  <r>
    <x v="18"/>
    <x v="3"/>
    <d v="2015-12-31T00:00:00"/>
    <x v="75"/>
    <x v="75"/>
    <n v="512274000"/>
    <n v="102871000"/>
    <n v="0"/>
    <x v="8"/>
    <s v="Specialty Chemicals"/>
    <n v="2015"/>
    <n v="-1196872000"/>
    <n v="615145000"/>
    <n v="-1812017000"/>
    <n v="0.327790246581045"/>
    <n v="0.496261504353887"/>
  </r>
  <r>
    <x v="19"/>
    <x v="0"/>
    <d v="2012-12-31T00:00:00"/>
    <x v="76"/>
    <x v="76"/>
    <n v="1542000000"/>
    <n v="0"/>
    <n v="264000000"/>
    <x v="0"/>
    <s v="Airlines"/>
    <n v="2012"/>
    <n v="-2338000000"/>
    <n v="1806000000"/>
    <n v="-4144000000"/>
    <n v="0.50203993987545625"/>
    <n v="0.88984324672535964"/>
  </r>
  <r>
    <x v="19"/>
    <x v="1"/>
    <d v="2013-12-31T00:00:00"/>
    <x v="77"/>
    <x v="77"/>
    <n v="1693000000"/>
    <n v="0"/>
    <n v="270000000"/>
    <x v="0"/>
    <s v="Airlines"/>
    <n v="2013"/>
    <n v="-2801000000"/>
    <n v="1963000000"/>
    <n v="-4764000000"/>
    <n v="0.54325058184639252"/>
    <n v="0.92397207137315751"/>
  </r>
  <r>
    <x v="19"/>
    <x v="2"/>
    <d v="2014-12-31T00:00:00"/>
    <x v="78"/>
    <x v="78"/>
    <n v="1817000000"/>
    <n v="0"/>
    <n v="294000000"/>
    <x v="0"/>
    <s v="Airlines"/>
    <n v="2014"/>
    <n v="-3043000000"/>
    <n v="2111000000"/>
    <n v="-5154000000"/>
    <n v="0.56687779433681074"/>
    <n v="0.96013412816691501"/>
  </r>
  <r>
    <x v="19"/>
    <x v="3"/>
    <d v="2015-12-31T00:00:00"/>
    <x v="79"/>
    <x v="79"/>
    <n v="2013000000"/>
    <n v="0"/>
    <n v="320000000"/>
    <x v="0"/>
    <s v="Airlines"/>
    <n v="2015"/>
    <n v="-3663000000"/>
    <n v="2333000000"/>
    <n v="-5996000000"/>
    <n v="0.65434083601286175"/>
    <n v="1.0710968202929618"/>
  </r>
  <r>
    <x v="20"/>
    <x v="0"/>
    <d v="2012-12-31T00:00:00"/>
    <x v="80"/>
    <x v="80"/>
    <n v="0"/>
    <n v="0"/>
    <n v="8002000000"/>
    <x v="6"/>
    <s v="Property &amp; Casualty Insurance"/>
    <n v="2012"/>
    <n v="-11697000000"/>
    <n v="8002000000"/>
    <n v="-19699000000"/>
    <n v="0.35110310670868977"/>
    <n v="0.59129521236680171"/>
  </r>
  <r>
    <x v="20"/>
    <x v="1"/>
    <d v="2013-12-31T00:00:00"/>
    <x v="81"/>
    <x v="81"/>
    <n v="1278000000"/>
    <n v="0"/>
    <n v="8389000000"/>
    <x v="6"/>
    <s v="Property &amp; Casualty Insurance"/>
    <n v="2013"/>
    <n v="-14679000000"/>
    <n v="9667000000"/>
    <n v="-24346000000"/>
    <n v="0.42539194945952996"/>
    <n v="0.7055380067812328"/>
  </r>
  <r>
    <x v="20"/>
    <x v="2"/>
    <d v="2014-12-31T00:00:00"/>
    <x v="82"/>
    <x v="82"/>
    <n v="919000000"/>
    <n v="0"/>
    <n v="8476000000"/>
    <x v="6"/>
    <s v="Property &amp; Casualty Insurance"/>
    <n v="2014"/>
    <n v="-14046000000"/>
    <n v="9395000000"/>
    <n v="-23441000000"/>
    <n v="0.3985924685717529"/>
    <n v="0.66520048809557597"/>
  </r>
  <r>
    <x v="20"/>
    <x v="3"/>
    <d v="2015-12-31T00:00:00"/>
    <x v="83"/>
    <x v="83"/>
    <n v="761000000"/>
    <n v="0"/>
    <n v="8445000000"/>
    <x v="6"/>
    <s v="Property &amp; Casualty Insurance"/>
    <n v="2015"/>
    <n v="-12816000000"/>
    <n v="9206000000"/>
    <n v="-22022000000"/>
    <n v="0.35946484166830278"/>
    <n v="0.61767593189913894"/>
  </r>
  <r>
    <x v="21"/>
    <x v="0"/>
    <d v="2013-12-31T00:00:00"/>
    <x v="84"/>
    <x v="84"/>
    <n v="483100000"/>
    <n v="0"/>
    <n v="0"/>
    <x v="0"/>
    <s v="Building Products"/>
    <n v="2013"/>
    <n v="-861500000"/>
    <n v="483100000"/>
    <n v="-1344600000"/>
    <n v="0.41626401236954003"/>
    <n v="0.64969076149980676"/>
  </r>
  <r>
    <x v="21"/>
    <x v="1"/>
    <d v="2014-12-31T00:00:00"/>
    <x v="85"/>
    <x v="85"/>
    <n v="527400000"/>
    <n v="0"/>
    <n v="0"/>
    <x v="0"/>
    <s v="Building Products"/>
    <n v="2014"/>
    <n v="-853700000"/>
    <n v="527400000"/>
    <n v="-1381100000"/>
    <n v="0.40301184912429777"/>
    <n v="0.65198508237737807"/>
  </r>
  <r>
    <x v="21"/>
    <x v="2"/>
    <d v="2015-12-31T00:00:00"/>
    <x v="86"/>
    <x v="86"/>
    <n v="510500000"/>
    <n v="0"/>
    <n v="0"/>
    <x v="0"/>
    <s v="Building Products"/>
    <n v="2015"/>
    <n v="-869100000"/>
    <n v="510500000"/>
    <n v="-1379600000"/>
    <n v="0.42024080073497411"/>
    <n v="0.66708573086407819"/>
  </r>
  <r>
    <x v="21"/>
    <x v="3"/>
    <d v="2016-12-31T00:00:00"/>
    <x v="87"/>
    <x v="87"/>
    <n v="559800000"/>
    <n v="0"/>
    <n v="0"/>
    <x v="0"/>
    <s v="Building Products"/>
    <n v="2016"/>
    <n v="-985300000"/>
    <n v="559800000"/>
    <n v="-1545100000"/>
    <n v="0.4402591599642538"/>
    <n v="0.69039320822162642"/>
  </r>
  <r>
    <x v="22"/>
    <x v="0"/>
    <d v="2013-12-31T00:00:00"/>
    <x v="88"/>
    <x v="88"/>
    <n v="493726000"/>
    <n v="317093000"/>
    <n v="417000"/>
    <x v="3"/>
    <s v="Biotechnology"/>
    <n v="2013"/>
    <n v="-1373790000"/>
    <n v="811236000"/>
    <n v="-2185026000"/>
    <n v="0.88554713132982588"/>
    <n v="1.4084710954229425"/>
  </r>
  <r>
    <x v="22"/>
    <x v="1"/>
    <d v="2014-12-31T00:00:00"/>
    <x v="89"/>
    <x v="89"/>
    <n v="650000000"/>
    <n v="514000000"/>
    <n v="0"/>
    <x v="3"/>
    <s v="Biotechnology"/>
    <n v="2014"/>
    <n v="-2060000000"/>
    <n v="1164000000"/>
    <n v="-3224000000"/>
    <n v="0.92211280214861235"/>
    <n v="1.4431512981199641"/>
  </r>
  <r>
    <x v="22"/>
    <x v="2"/>
    <d v="2015-12-31T00:00:00"/>
    <x v="90"/>
    <x v="90"/>
    <n v="927000000"/>
    <n v="709000000"/>
    <n v="117000000"/>
    <x v="3"/>
    <s v="Biotechnology"/>
    <n v="2015"/>
    <n v="-2371000000"/>
    <n v="1753000000"/>
    <n v="-4124000000"/>
    <n v="0.91052227342549918"/>
    <n v="1.5837173579109063"/>
  </r>
  <r>
    <x v="22"/>
    <x v="3"/>
    <d v="2016-12-31T00:00:00"/>
    <x v="91"/>
    <x v="91"/>
    <n v="990000000"/>
    <n v="757000000"/>
    <n v="322000000"/>
    <x v="3"/>
    <s v="Biotechnology"/>
    <n v="2016"/>
    <n v="-2826000000"/>
    <n v="2069000000"/>
    <n v="-4895000000"/>
    <n v="0.91634241245136183"/>
    <n v="1.5872243839169908"/>
  </r>
  <r>
    <x v="23"/>
    <x v="0"/>
    <d v="2013-10-27T00:00:00"/>
    <x v="92"/>
    <x v="92"/>
    <n v="898000000"/>
    <n v="1320000000"/>
    <n v="0"/>
    <x v="2"/>
    <s v="Semiconductor Equipment"/>
    <n v="2013"/>
    <n v="-2991000000"/>
    <n v="2218000000"/>
    <n v="-5209000000"/>
    <n v="0.39832201358369956"/>
    <n v="0.69370089226261822"/>
  </r>
  <r>
    <x v="23"/>
    <x v="1"/>
    <d v="2014-10-26T00:00:00"/>
    <x v="93"/>
    <x v="93"/>
    <n v="895000000"/>
    <n v="1428000000"/>
    <n v="0"/>
    <x v="2"/>
    <s v="Semiconductor Equipment"/>
    <n v="2014"/>
    <n v="-3843000000"/>
    <n v="2323000000"/>
    <n v="-6166000000"/>
    <n v="0.4236111111111111"/>
    <n v="0.67967372134038806"/>
  </r>
  <r>
    <x v="23"/>
    <x v="2"/>
    <d v="2015-10-25T00:00:00"/>
    <x v="94"/>
    <x v="94"/>
    <n v="808000000"/>
    <n v="1451000000"/>
    <n v="0"/>
    <x v="2"/>
    <s v="Semiconductor Equipment"/>
    <n v="2015"/>
    <n v="-3952000000"/>
    <n v="2259000000"/>
    <n v="-6211000000"/>
    <n v="0.40915208613728127"/>
    <n v="0.64302722849156224"/>
  </r>
  <r>
    <x v="23"/>
    <x v="3"/>
    <d v="2016-10-30T00:00:00"/>
    <x v="95"/>
    <x v="95"/>
    <n v="819000000"/>
    <n v="1540000000"/>
    <n v="0"/>
    <x v="2"/>
    <s v="Semiconductor Equipment"/>
    <n v="2016"/>
    <n v="-4511000000"/>
    <n v="2359000000"/>
    <n v="-6870000000"/>
    <n v="0.41672055427251731"/>
    <n v="0.63464203233256355"/>
  </r>
  <r>
    <x v="24"/>
    <x v="0"/>
    <d v="2012-12-31T00:00:00"/>
    <x v="96"/>
    <x v="96"/>
    <n v="380532000"/>
    <n v="0"/>
    <n v="53677000"/>
    <x v="0"/>
    <s v="Electrical Components &amp; Equipment"/>
    <n v="2012"/>
    <n v="-1180081000"/>
    <n v="434209000"/>
    <n v="-1614290000"/>
    <n v="0.35393089763611385"/>
    <n v="0.48415923037910297"/>
  </r>
  <r>
    <x v="24"/>
    <x v="1"/>
    <d v="2013-12-31T00:00:00"/>
    <x v="97"/>
    <x v="97"/>
    <n v="398177000"/>
    <n v="0"/>
    <n v="57238000"/>
    <x v="0"/>
    <s v="Electrical Components &amp; Equipment"/>
    <n v="2013"/>
    <n v="-1270494000"/>
    <n v="455415000"/>
    <n v="-1725909000"/>
    <n v="0.35349079723193555"/>
    <n v="0.48020136132856406"/>
  </r>
  <r>
    <x v="24"/>
    <x v="2"/>
    <d v="2014-12-31T00:00:00"/>
    <x v="98"/>
    <x v="98"/>
    <n v="462637000"/>
    <n v="0"/>
    <n v="63724000"/>
    <x v="0"/>
    <s v="Electrical Components &amp; Equipment"/>
    <n v="2014"/>
    <n v="-1424947000"/>
    <n v="526361000"/>
    <n v="-1951308000"/>
    <n v="0.35429133627252757"/>
    <n v="0.48516297013101062"/>
  </r>
  <r>
    <x v="24"/>
    <x v="3"/>
    <d v="2015-12-31T00:00:00"/>
    <x v="99"/>
    <x v="99"/>
    <n v="448592000"/>
    <n v="0"/>
    <n v="68707000"/>
    <x v="0"/>
    <s v="Electrical Components &amp; Equipment"/>
    <n v="2015"/>
    <n v="-1425015000"/>
    <n v="517299000"/>
    <n v="-1942314000"/>
    <n v="0.35855793291640403"/>
    <n v="0.4887191313176299"/>
  </r>
  <r>
    <x v="25"/>
    <x v="0"/>
    <d v="2013-12-31T00:00:00"/>
    <x v="100"/>
    <x v="100"/>
    <n v="5380000000"/>
    <n v="4083000000"/>
    <n v="0"/>
    <x v="3"/>
    <s v="Biotechnology"/>
    <n v="2013"/>
    <n v="-15330000000"/>
    <n v="9463000000"/>
    <n v="-24793000000"/>
    <n v="0.820839580209895"/>
    <n v="1.3275326622403085"/>
  </r>
  <r>
    <x v="25"/>
    <x v="1"/>
    <d v="2014-12-31T00:00:00"/>
    <x v="101"/>
    <x v="101"/>
    <n v="5153000000"/>
    <n v="4297000000"/>
    <n v="0"/>
    <x v="3"/>
    <s v="Biotechnology"/>
    <n v="2014"/>
    <n v="-15641000000"/>
    <n v="9450000000"/>
    <n v="-25091000000"/>
    <n v="0.77959427802422365"/>
    <n v="1.2506105766834472"/>
  </r>
  <r>
    <x v="25"/>
    <x v="2"/>
    <d v="2015-12-31T00:00:00"/>
    <x v="102"/>
    <x v="102"/>
    <n v="4895000000"/>
    <n v="4070000000"/>
    <n v="0"/>
    <x v="3"/>
    <s v="Biotechnology"/>
    <n v="2015"/>
    <n v="-17435000000"/>
    <n v="8965000000"/>
    <n v="-26400000000"/>
    <n v="0.80486566337364973"/>
    <n v="1.2187240328686177"/>
  </r>
  <r>
    <x v="25"/>
    <x v="3"/>
    <d v="2016-12-31T00:00:00"/>
    <x v="103"/>
    <x v="103"/>
    <n v="5195000000"/>
    <n v="3840000000"/>
    <n v="0"/>
    <x v="3"/>
    <s v="Biotechnology"/>
    <n v="2016"/>
    <n v="-18829000000"/>
    <n v="9035000000"/>
    <n v="-27864000000"/>
    <n v="0.81897264146840065"/>
    <n v="1.2119525031534077"/>
  </r>
  <r>
    <x v="26"/>
    <x v="0"/>
    <d v="2012-12-31T00:00:00"/>
    <x v="104"/>
    <x v="104"/>
    <n v="3927000000"/>
    <n v="0"/>
    <n v="2877000000"/>
    <x v="6"/>
    <s v="Asset Management &amp; Custody Banks"/>
    <n v="2012"/>
    <n v="-8360000000"/>
    <n v="6804000000"/>
    <n v="-15164000000"/>
    <n v="0.8148942392046008"/>
    <n v="1.4781167755141826"/>
  </r>
  <r>
    <x v="26"/>
    <x v="1"/>
    <d v="2013-12-31T00:00:00"/>
    <x v="105"/>
    <x v="105"/>
    <n v="3862000000"/>
    <n v="0"/>
    <n v="3132000000"/>
    <x v="6"/>
    <s v="Asset Management &amp; Custody Banks"/>
    <n v="2013"/>
    <n v="-9276000000"/>
    <n v="6994000000"/>
    <n v="-16270000000"/>
    <n v="0.82600178094390031"/>
    <n v="1.4487978628673197"/>
  </r>
  <r>
    <x v="26"/>
    <x v="2"/>
    <d v="2014-12-31T00:00:00"/>
    <x v="106"/>
    <x v="106"/>
    <n v="3808000000"/>
    <n v="0"/>
    <n v="3603000000"/>
    <x v="6"/>
    <s v="Asset Management &amp; Custody Banks"/>
    <n v="2014"/>
    <n v="-10314000000"/>
    <n v="7411000000"/>
    <n v="-17725000000"/>
    <n v="0.83880936890045543"/>
    <n v="1.4415256994144436"/>
  </r>
  <r>
    <x v="26"/>
    <x v="3"/>
    <d v="2015-12-31T00:00:00"/>
    <x v="107"/>
    <x v="107"/>
    <n v="3750000000"/>
    <n v="0"/>
    <n v="3630000000"/>
    <x v="6"/>
    <s v="Asset Management &amp; Custody Banks"/>
    <n v="2015"/>
    <n v="-9939000000"/>
    <n v="7380000000"/>
    <n v="-17319000000"/>
    <n v="0.814672131147541"/>
    <n v="1.4195901639344262"/>
  </r>
  <r>
    <x v="27"/>
    <x v="0"/>
    <d v="2012-12-31T00:00:00"/>
    <x v="108"/>
    <x v="108"/>
    <n v="389486000"/>
    <n v="0"/>
    <n v="644276000"/>
    <x v="7"/>
    <s v="Specialized REITs"/>
    <n v="2012"/>
    <n v="-2153481000"/>
    <n v="1033762000"/>
    <n v="-3187243000"/>
    <n v="0.74878683987259909"/>
    <n v="1.1082362063450117"/>
  </r>
  <r>
    <x v="27"/>
    <x v="1"/>
    <d v="2013-12-31T00:00:00"/>
    <x v="109"/>
    <x v="109"/>
    <n v="487084000"/>
    <n v="0"/>
    <n v="800145000"/>
    <x v="7"/>
    <s v="Specialized REITs"/>
    <n v="2013"/>
    <n v="-2501534000"/>
    <n v="1287229000"/>
    <n v="-3788763000"/>
    <n v="0.74419253604219904"/>
    <n v="1.1271360474943974"/>
  </r>
  <r>
    <x v="27"/>
    <x v="2"/>
    <d v="2014-12-31T00:00:00"/>
    <x v="110"/>
    <x v="110"/>
    <n v="515059000"/>
    <n v="0"/>
    <n v="1003802000"/>
    <x v="7"/>
    <s v="Specialized REITs"/>
    <n v="2014"/>
    <n v="-3005783000"/>
    <n v="1518861000"/>
    <n v="-4524644000"/>
    <n v="0.73310922213593599"/>
    <n v="1.1035587876044377"/>
  </r>
  <r>
    <x v="27"/>
    <x v="3"/>
    <d v="2015-12-31T00:00:00"/>
    <x v="111"/>
    <x v="111"/>
    <n v="564531000"/>
    <n v="0"/>
    <n v="1285328000"/>
    <x v="7"/>
    <s v="Specialized REITs"/>
    <n v="2015"/>
    <n v="-3462648000"/>
    <n v="1849859000"/>
    <n v="-5312507000"/>
    <n v="0.72569137355926294"/>
    <n v="1.1133792698169722"/>
  </r>
  <r>
    <x v="28"/>
    <x v="0"/>
    <d v="2013-12-31T00:00:00"/>
    <x v="112"/>
    <x v="112"/>
    <n v="19526000000"/>
    <n v="0"/>
    <n v="0"/>
    <x v="1"/>
    <s v="Internet &amp; Direct Marketing Retail"/>
    <n v="2013"/>
    <n v="-20271000000"/>
    <n v="19526000000"/>
    <n v="-39797000000"/>
    <n v="0.27226938161500025"/>
    <n v="0.53453231612313978"/>
  </r>
  <r>
    <x v="28"/>
    <x v="1"/>
    <d v="2014-12-31T00:00:00"/>
    <x v="113"/>
    <x v="113"/>
    <n v="26058000000"/>
    <n v="0"/>
    <n v="0"/>
    <x v="1"/>
    <s v="Internet &amp; Direct Marketing Retail"/>
    <n v="2014"/>
    <n v="-26236000000"/>
    <n v="26058000000"/>
    <n v="-52294000000"/>
    <n v="0.29482626871038792"/>
    <n v="0.58765226772149048"/>
  </r>
  <r>
    <x v="28"/>
    <x v="2"/>
    <d v="2015-12-31T00:00:00"/>
    <x v="114"/>
    <x v="114"/>
    <n v="33122000000"/>
    <n v="0"/>
    <n v="0"/>
    <x v="1"/>
    <s v="Internet &amp; Direct Marketing Retail"/>
    <n v="2015"/>
    <n v="-35355000000"/>
    <n v="33122000000"/>
    <n v="-68477000000"/>
    <n v="0.33040203353083003"/>
    <n v="0.63993607835074673"/>
  </r>
  <r>
    <x v="28"/>
    <x v="3"/>
    <d v="2016-12-31T00:00:00"/>
    <x v="115"/>
    <x v="115"/>
    <n v="43536000000"/>
    <n v="0"/>
    <n v="0"/>
    <x v="1"/>
    <s v="Internet &amp; Direct Marketing Retail"/>
    <n v="2016"/>
    <n v="-47722000000"/>
    <n v="43536000000"/>
    <n v="-91258000000"/>
    <n v="0.35093060366064405"/>
    <n v="0.6710788531256664"/>
  </r>
  <r>
    <x v="29"/>
    <x v="0"/>
    <d v="2013-12-31T00:00:00"/>
    <x v="116"/>
    <x v="116"/>
    <n v="1924300000"/>
    <n v="0"/>
    <n v="95300000"/>
    <x v="1"/>
    <s v="Specialty Stores"/>
    <n v="2013"/>
    <n v="-2759900000"/>
    <n v="2019600000"/>
    <n v="-4779500000"/>
    <n v="0.15755012102114446"/>
    <n v="0.27283988674247611"/>
  </r>
  <r>
    <x v="29"/>
    <x v="1"/>
    <d v="2014-12-31T00:00:00"/>
    <x v="117"/>
    <x v="117"/>
    <n v="2061000000"/>
    <n v="0"/>
    <n v="106900000"/>
    <x v="1"/>
    <s v="Specialty Stores"/>
    <n v="2014"/>
    <n v="-2988700000"/>
    <n v="2167900000"/>
    <n v="-5156600000"/>
    <n v="0.15640437913422089"/>
    <n v="0.26985472661810267"/>
  </r>
  <r>
    <x v="29"/>
    <x v="2"/>
    <d v="2015-12-31T00:00:00"/>
    <x v="118"/>
    <x v="118"/>
    <n v="2245600000"/>
    <n v="0"/>
    <n v="127400000"/>
    <x v="1"/>
    <s v="Specialty Stores"/>
    <n v="2015"/>
    <n v="-3261500000"/>
    <n v="2373000000"/>
    <n v="-5634500000"/>
    <n v="0.15633688045249736"/>
    <n v="0.27008436391525259"/>
  </r>
  <r>
    <x v="29"/>
    <x v="3"/>
    <d v="2016-12-31T00:00:00"/>
    <x v="119"/>
    <x v="119"/>
    <n v="2280300000"/>
    <n v="0"/>
    <n v="143400000"/>
    <x v="1"/>
    <s v="Specialty Stores"/>
    <n v="2016"/>
    <n v="-3313200000"/>
    <n v="2423700000"/>
    <n v="-5736900000"/>
    <n v="0.15332500347077607"/>
    <n v="0.26548660280438707"/>
  </r>
  <r>
    <x v="30"/>
    <x v="0"/>
    <d v="2012-12-31T00:00:00"/>
    <x v="120"/>
    <x v="120"/>
    <n v="8680500000"/>
    <n v="0"/>
    <n v="233000000"/>
    <x v="3"/>
    <s v="Managed Health Care"/>
    <n v="2012"/>
    <n v="-13283600000"/>
    <n v="8913500000"/>
    <n v="-22197100000"/>
    <n v="0.21600333023292118"/>
    <n v="0.36094488854777129"/>
  </r>
  <r>
    <x v="30"/>
    <x v="1"/>
    <d v="2013-12-31T00:00:00"/>
    <x v="121"/>
    <x v="121"/>
    <n v="9952900000"/>
    <n v="0"/>
    <n v="245300000"/>
    <x v="3"/>
    <s v="Managed Health Care"/>
    <n v="2013"/>
    <n v="-14786400000"/>
    <n v="10198200000"/>
    <n v="-24984600000"/>
    <n v="0.20819024689011384"/>
    <n v="0.35177934064077382"/>
  </r>
  <r>
    <x v="30"/>
    <x v="2"/>
    <d v="2014-12-31T00:00:00"/>
    <x v="122"/>
    <x v="122"/>
    <n v="11748400000"/>
    <n v="0"/>
    <n v="220900000"/>
    <x v="3"/>
    <s v="Managed Health Care"/>
    <n v="2014"/>
    <n v="-17019200000"/>
    <n v="11969300000"/>
    <n v="-28988500000"/>
    <n v="0.23038114846746019"/>
    <n v="0.39240410373865808"/>
  </r>
  <r>
    <x v="30"/>
    <x v="3"/>
    <d v="2015-12-31T00:00:00"/>
    <x v="123"/>
    <x v="123"/>
    <n v="12534800000"/>
    <n v="0"/>
    <n v="230100000"/>
    <x v="3"/>
    <s v="Managed Health Care"/>
    <n v="2015"/>
    <n v="-18039600000"/>
    <n v="12764900000"/>
    <n v="-30804500000"/>
    <n v="0.22789789846696101"/>
    <n v="0.38915944995041468"/>
  </r>
  <r>
    <x v="31"/>
    <x v="0"/>
    <d v="2012-12-31T00:00:00"/>
    <x v="124"/>
    <x v="124"/>
    <n v="1333000000"/>
    <n v="0"/>
    <n v="6881000000"/>
    <x v="9"/>
    <s v="Oil &amp; Gas Exploration &amp; Production"/>
    <n v="2012"/>
    <n v="-13349000000"/>
    <n v="8214000000"/>
    <n v="-21563000000"/>
    <n v="0.81257608960311667"/>
    <n v="1.3125760896031167"/>
  </r>
  <r>
    <x v="31"/>
    <x v="1"/>
    <d v="2013-12-31T00:00:00"/>
    <x v="125"/>
    <x v="125"/>
    <n v="1286000000"/>
    <n v="0"/>
    <n v="5866000000"/>
    <x v="9"/>
    <s v="Oil &amp; Gas Exploration &amp; Production"/>
    <n v="2013"/>
    <n v="-11833000000"/>
    <n v="7152000000"/>
    <n v="-18985000000"/>
    <n v="0.80109674361925398"/>
    <n v="1.2852887414528469"/>
  </r>
  <r>
    <x v="31"/>
    <x v="2"/>
    <d v="2014-12-31T00:00:00"/>
    <x v="126"/>
    <x v="126"/>
    <n v="1095000000"/>
    <n v="0"/>
    <n v="9720000000"/>
    <x v="9"/>
    <s v="Oil &amp; Gas Exploration &amp; Production"/>
    <n v="2014"/>
    <n v="-10180000000"/>
    <n v="10815000000"/>
    <n v="-20995000000"/>
    <n v="0.8021432511228429"/>
    <n v="1.6543219604444095"/>
  </r>
  <r>
    <x v="31"/>
    <x v="3"/>
    <d v="2015-12-31T00:00:00"/>
    <x v="127"/>
    <x v="127"/>
    <n v="791000000"/>
    <n v="0"/>
    <n v="29372000000"/>
    <x v="9"/>
    <s v="Oil &amp; Gas Exploration &amp; Production"/>
    <n v="2015"/>
    <n v="-4318000000"/>
    <n v="30163000000"/>
    <n v="-34481000000"/>
    <n v="0.67648441171862761"/>
    <n v="5.4020053266489114"/>
  </r>
  <r>
    <x v="32"/>
    <x v="0"/>
    <d v="2013-12-31T00:00:00"/>
    <x v="128"/>
    <x v="128"/>
    <n v="2256000000"/>
    <n v="0"/>
    <n v="3927000000"/>
    <x v="9"/>
    <s v="Oil &amp; Gas Exploration &amp; Production"/>
    <n v="2013"/>
    <n v="-11639000000"/>
    <n v="6183000000"/>
    <n v="-17822000000"/>
    <n v="0.79823057403470266"/>
    <n v="1.2222755640902545"/>
  </r>
  <r>
    <x v="32"/>
    <x v="1"/>
    <d v="2014-12-31T00:00:00"/>
    <x v="129"/>
    <x v="129"/>
    <n v="2725000000"/>
    <n v="0"/>
    <n v="4550000000"/>
    <x v="9"/>
    <s v="Oil &amp; Gas Exploration &amp; Production"/>
    <n v="2014"/>
    <n v="-15153000000"/>
    <n v="7275000000"/>
    <n v="-22428000000"/>
    <n v="0.8204114780725501"/>
    <n v="1.2142934488359503"/>
  </r>
  <r>
    <x v="32"/>
    <x v="2"/>
    <d v="2015-12-31T00:00:00"/>
    <x v="130"/>
    <x v="130"/>
    <n v="2000000000"/>
    <n v="0"/>
    <n v="4603000000"/>
    <x v="9"/>
    <s v="Oil &amp; Gas Exploration &amp; Production"/>
    <n v="2015"/>
    <n v="-5513000000"/>
    <n v="6603000000"/>
    <n v="-12116000000"/>
    <n v="0.63382386755575992"/>
    <n v="1.3929638997470684"/>
  </r>
  <r>
    <x v="32"/>
    <x v="3"/>
    <d v="2016-12-31T00:00:00"/>
    <x v="131"/>
    <x v="131"/>
    <n v="2094000000"/>
    <n v="0"/>
    <n v="4301000000"/>
    <x v="9"/>
    <s v="Oil &amp; Gas Exploration &amp; Production"/>
    <n v="2016"/>
    <n v="-4969000000"/>
    <n v="6395000000"/>
    <n v="-11364000000"/>
    <n v="0.6314652433600203"/>
    <n v="1.4441479222264582"/>
  </r>
  <r>
    <x v="33"/>
    <x v="0"/>
    <d v="2013-09-30T00:00:00"/>
    <x v="132"/>
    <x v="132"/>
    <n v="1018600000"/>
    <n v="133700000"/>
    <n v="0"/>
    <x v="8"/>
    <s v="Industrial Gases"/>
    <n v="2013"/>
    <n v="-2708300000"/>
    <n v="1152300000"/>
    <n v="-3860600000"/>
    <n v="0.26603080429059761"/>
    <n v="0.37921889120270325"/>
  </r>
  <r>
    <x v="33"/>
    <x v="1"/>
    <d v="2014-09-30T00:00:00"/>
    <x v="133"/>
    <x v="133"/>
    <n v="1007400000"/>
    <n v="139800000"/>
    <n v="0"/>
    <x v="8"/>
    <s v="Industrial Gases"/>
    <n v="2014"/>
    <n v="-2809100000"/>
    <n v="1147200000"/>
    <n v="-3956300000"/>
    <n v="0.26909665676788963"/>
    <n v="0.37899224063607623"/>
  </r>
  <r>
    <x v="33"/>
    <x v="2"/>
    <d v="2015-09-30T00:00:00"/>
    <x v="134"/>
    <x v="134"/>
    <n v="895300000"/>
    <n v="137100000"/>
    <n v="0"/>
    <x v="8"/>
    <s v="Industrial Gases"/>
    <n v="2015"/>
    <n v="-2955900000"/>
    <n v="1032400000"/>
    <n v="-3988300000"/>
    <n v="0.29872964860685808"/>
    <n v="0.40306622603563452"/>
  </r>
  <r>
    <x v="33"/>
    <x v="3"/>
    <d v="2016-09-30T00:00:00"/>
    <x v="135"/>
    <x v="135"/>
    <n v="797600000"/>
    <n v="132000000"/>
    <n v="0"/>
    <x v="8"/>
    <s v="Industrial Gases"/>
    <n v="2016"/>
    <n v="-3121700000"/>
    <n v="929600000"/>
    <n v="-4051300000"/>
    <n v="0.32775817899290244"/>
    <n v="0.42536012767208431"/>
  </r>
  <r>
    <x v="34"/>
    <x v="0"/>
    <d v="2012-12-31T00:00:00"/>
    <x v="136"/>
    <x v="136"/>
    <n v="512900000"/>
    <n v="0"/>
    <n v="0"/>
    <x v="2"/>
    <s v="Electronic Components"/>
    <n v="2012"/>
    <n v="-1343200000"/>
    <n v="512900000"/>
    <n v="-1856100000"/>
    <n v="0.31294704224039516"/>
    <n v="0.43244565597260082"/>
  </r>
  <r>
    <x v="34"/>
    <x v="1"/>
    <d v="2013-12-31T00:00:00"/>
    <x v="137"/>
    <x v="137"/>
    <n v="548000000"/>
    <n v="0"/>
    <n v="0"/>
    <x v="2"/>
    <s v="Electronic Components"/>
    <n v="2013"/>
    <n v="-1450800000"/>
    <n v="548000000"/>
    <n v="-1998800000"/>
    <n v="0.31438663401737926"/>
    <n v="0.4331375820746744"/>
  </r>
  <r>
    <x v="34"/>
    <x v="2"/>
    <d v="2014-12-31T00:00:00"/>
    <x v="138"/>
    <x v="138"/>
    <n v="645100000"/>
    <n v="0"/>
    <n v="0"/>
    <x v="2"/>
    <s v="Electronic Components"/>
    <n v="2014"/>
    <n v="-1693800000"/>
    <n v="645100000"/>
    <n v="-2338900000"/>
    <n v="0.31686465251145823"/>
    <n v="0.43754559910204843"/>
  </r>
  <r>
    <x v="34"/>
    <x v="3"/>
    <d v="2015-12-31T00:00:00"/>
    <x v="139"/>
    <x v="139"/>
    <n v="669100000"/>
    <n v="0"/>
    <n v="0"/>
    <x v="2"/>
    <s v="Electronic Components"/>
    <n v="2015"/>
    <n v="-1779500000"/>
    <n v="669100000"/>
    <n v="-2448600000"/>
    <n v="0.31955393538886995"/>
    <n v="0.43970765169608705"/>
  </r>
  <r>
    <x v="35"/>
    <x v="0"/>
    <d v="2012-12-31T00:00:00"/>
    <x v="140"/>
    <x v="140"/>
    <n v="997000000"/>
    <n v="197000000"/>
    <n v="1460000000"/>
    <x v="0"/>
    <s v="Aerospace &amp; Defense"/>
    <n v="2012"/>
    <n v="-3299000000"/>
    <n v="2654000000"/>
    <n v="-5953000000"/>
    <n v="0.13919831223628693"/>
    <n v="0.25118143459915609"/>
  </r>
  <r>
    <x v="35"/>
    <x v="1"/>
    <d v="2013-12-31T00:00:00"/>
    <x v="141"/>
    <x v="141"/>
    <n v="1008000000"/>
    <n v="192000000"/>
    <n v="1421000000"/>
    <x v="0"/>
    <s v="Aerospace &amp; Defense"/>
    <n v="2013"/>
    <n v="-3746000000"/>
    <n v="2621000000"/>
    <n v="-6367000000"/>
    <n v="0.16264327891629038"/>
    <n v="0.27644147273358805"/>
  </r>
  <r>
    <x v="35"/>
    <x v="2"/>
    <d v="2014-12-31T00:00:00"/>
    <x v="142"/>
    <x v="142"/>
    <n v="995000000"/>
    <n v="218000000"/>
    <n v="1371000000"/>
    <x v="0"/>
    <s v="Aerospace &amp; Defense"/>
    <n v="2014"/>
    <n v="-4769000000"/>
    <n v="2584000000"/>
    <n v="-7353000000"/>
    <n v="0.19948966786580774"/>
    <n v="0.30757968710783906"/>
  </r>
  <r>
    <x v="35"/>
    <x v="3"/>
    <d v="2015-12-31T00:00:00"/>
    <x v="143"/>
    <x v="143"/>
    <n v="979000000"/>
    <n v="238000000"/>
    <n v="1280000000"/>
    <x v="0"/>
    <s v="Aerospace &amp; Defense"/>
    <n v="2015"/>
    <n v="-4465000000"/>
    <n v="2497000000"/>
    <n v="-6962000000"/>
    <n v="0.19814502529510961"/>
    <n v="0.30895535635040383"/>
  </r>
  <r>
    <x v="36"/>
    <x v="0"/>
    <d v="2012-12-31T00:00:00"/>
    <x v="144"/>
    <x v="144"/>
    <n v="1139000000"/>
    <n v="604000000"/>
    <n v="0"/>
    <x v="2"/>
    <s v="Home Entertainment Software"/>
    <n v="2012"/>
    <n v="-3194000000"/>
    <n v="1743000000"/>
    <n v="-4937000000"/>
    <n v="0.65774299835255357"/>
    <n v="1.0166803953871499"/>
  </r>
  <r>
    <x v="36"/>
    <x v="1"/>
    <d v="2013-12-31T00:00:00"/>
    <x v="145"/>
    <x v="145"/>
    <n v="1096000000"/>
    <n v="584000000"/>
    <n v="0"/>
    <x v="2"/>
    <s v="Home Entertainment Software"/>
    <n v="2013"/>
    <n v="-3052000000"/>
    <n v="1680000000"/>
    <n v="-4732000000"/>
    <n v="0.66593934104298491"/>
    <n v="1.032511455378573"/>
  </r>
  <r>
    <x v="36"/>
    <x v="2"/>
    <d v="2014-12-31T00:00:00"/>
    <x v="146"/>
    <x v="146"/>
    <n v="1129000000"/>
    <n v="571000000"/>
    <n v="0"/>
    <x v="2"/>
    <s v="Home Entertainment Software"/>
    <n v="2014"/>
    <n v="-2883000000"/>
    <n v="1700000000"/>
    <n v="-4583000000"/>
    <n v="0.65403811252268607"/>
    <n v="1.0397005444646099"/>
  </r>
  <r>
    <x v="36"/>
    <x v="3"/>
    <d v="2015-12-31T00:00:00"/>
    <x v="147"/>
    <x v="147"/>
    <n v="1114000000"/>
    <n v="646000000"/>
    <n v="0"/>
    <x v="2"/>
    <s v="Home Entertainment Software"/>
    <n v="2015"/>
    <n v="-3079000000"/>
    <n v="1760000000"/>
    <n v="-4839000000"/>
    <n v="0.66016295025728988"/>
    <n v="1.0375214408233275"/>
  </r>
  <r>
    <x v="37"/>
    <x v="0"/>
    <d v="2015-11-01T00:00:00"/>
    <x v="148"/>
    <x v="148"/>
    <n v="486000000"/>
    <n v="1049000000"/>
    <n v="249000000"/>
    <x v="2"/>
    <s v="Semiconductors"/>
    <n v="2015"/>
    <n v="-3553000000"/>
    <n v="1784000000"/>
    <n v="-5337000000"/>
    <n v="0.52066236811254396"/>
    <n v="0.78209261430246191"/>
  </r>
  <r>
    <x v="37"/>
    <x v="1"/>
    <d v="2016-10-30T00:00:00"/>
    <x v="149"/>
    <x v="149"/>
    <n v="806000000"/>
    <n v="2674000000"/>
    <n v="1873000000"/>
    <x v="2"/>
    <s v="Semiconductors"/>
    <n v="2016"/>
    <n v="-5940000000"/>
    <n v="5353000000"/>
    <n v="-11293000000"/>
    <n v="0.44864048338368578"/>
    <n v="0.8529456193353474"/>
  </r>
  <r>
    <x v="38"/>
    <x v="0"/>
    <d v="2012-12-31T00:00:00"/>
    <x v="150"/>
    <x v="150"/>
    <n v="1148900000"/>
    <n v="0"/>
    <n v="0"/>
    <x v="8"/>
    <s v="Paper Packaging"/>
    <n v="2012"/>
    <n v="-1528200000"/>
    <n v="1148900000"/>
    <n v="-2677100000"/>
    <n v="0.26062931696085956"/>
    <n v="0.45657030783661634"/>
  </r>
  <r>
    <x v="38"/>
    <x v="1"/>
    <d v="2013-12-28T00:00:00"/>
    <x v="151"/>
    <x v="151"/>
    <n v="1174200000"/>
    <n v="0"/>
    <n v="0"/>
    <x v="8"/>
    <s v="Paper Packaging"/>
    <n v="2013"/>
    <n v="-1637700000"/>
    <n v="1174200000"/>
    <n v="-2811900000"/>
    <n v="0.26672638436482082"/>
    <n v="0.45796416938110751"/>
  </r>
  <r>
    <x v="38"/>
    <x v="2"/>
    <d v="2015-01-03T00:00:00"/>
    <x v="152"/>
    <x v="152"/>
    <n v="1158900000"/>
    <n v="0"/>
    <n v="0"/>
    <x v="8"/>
    <s v="Paper Packaging"/>
    <n v="2015"/>
    <n v="-1651200000"/>
    <n v="1158900000"/>
    <n v="-2810100000"/>
    <n v="0.26084071844936257"/>
    <n v="0.44391261077674044"/>
  </r>
  <r>
    <x v="38"/>
    <x v="3"/>
    <d v="2016-01-02T00:00:00"/>
    <x v="153"/>
    <x v="153"/>
    <n v="1108100000"/>
    <n v="0"/>
    <n v="0"/>
    <x v="8"/>
    <s v="Paper Packaging"/>
    <n v="2016"/>
    <n v="-1645800000"/>
    <n v="1108100000"/>
    <n v="-2753900000"/>
    <n v="0.27582161591446147"/>
    <n v="0.46152943739630292"/>
  </r>
  <r>
    <x v="39"/>
    <x v="0"/>
    <d v="2012-12-31T00:00:00"/>
    <x v="154"/>
    <x v="154"/>
    <n v="220758000"/>
    <n v="0"/>
    <n v="380402000"/>
    <x v="5"/>
    <s v="Water Utilities"/>
    <n v="2012"/>
    <n v="-1524426000"/>
    <n v="601160000"/>
    <n v="-2125586000"/>
    <n v="0.53415050004800402"/>
    <n v="0.74479366318538043"/>
  </r>
  <r>
    <x v="39"/>
    <x v="1"/>
    <d v="2013-12-31T00:00:00"/>
    <x v="155"/>
    <x v="155"/>
    <n v="234000000"/>
    <n v="0"/>
    <n v="407000000"/>
    <x v="5"/>
    <s v="Water Utilities"/>
    <n v="2013"/>
    <n v="-1590000000"/>
    <n v="641000000"/>
    <n v="-2231000000"/>
    <n v="0.55227509551927756"/>
    <n v="0.77492184786384166"/>
  </r>
  <r>
    <x v="39"/>
    <x v="2"/>
    <d v="2014-12-31T00:00:00"/>
    <x v="156"/>
    <x v="156"/>
    <n v="236000000"/>
    <n v="0"/>
    <n v="424000000"/>
    <x v="5"/>
    <s v="Water Utilities"/>
    <n v="2014"/>
    <n v="-1661000000"/>
    <n v="660000000"/>
    <n v="-2321000000"/>
    <n v="0.55164397210229155"/>
    <n v="0.77084025240783793"/>
  </r>
  <r>
    <x v="39"/>
    <x v="3"/>
    <d v="2015-12-31T00:00:00"/>
    <x v="157"/>
    <x v="157"/>
    <n v="243000000"/>
    <n v="0"/>
    <n v="440000000"/>
    <x v="5"/>
    <s v="Water Utilities"/>
    <n v="2015"/>
    <n v="-1755000000"/>
    <n v="683000000"/>
    <n v="-2438000000"/>
    <n v="0.55555555555555558"/>
    <n v="0.77176321620766064"/>
  </r>
  <r>
    <x v="40"/>
    <x v="0"/>
    <d v="2012-12-31T00:00:00"/>
    <x v="158"/>
    <x v="158"/>
    <n v="23392000000"/>
    <n v="0"/>
    <n v="1712000000"/>
    <x v="6"/>
    <s v="Consumer Finance"/>
    <n v="2012"/>
    <n v="-33301000000"/>
    <n v="25104000000"/>
    <n v="-58405000000"/>
    <n v="0.98579082916432315"/>
    <n v="1.728930463870223"/>
  </r>
  <r>
    <x v="40"/>
    <x v="1"/>
    <d v="2013-12-31T00:00:00"/>
    <x v="159"/>
    <x v="159"/>
    <n v="23150000000"/>
    <n v="0"/>
    <n v="1832000000"/>
    <x v="6"/>
    <s v="Consumer Finance"/>
    <n v="2013"/>
    <n v="-34386000000"/>
    <n v="24982000000"/>
    <n v="-59368000000"/>
    <n v="0.98730906167451471"/>
    <n v="1.7046054898357643"/>
  </r>
  <r>
    <x v="40"/>
    <x v="2"/>
    <d v="2014-12-31T00:00:00"/>
    <x v="160"/>
    <x v="160"/>
    <n v="23153000000"/>
    <n v="0"/>
    <n v="2044000000"/>
    <x v="6"/>
    <s v="Consumer Finance"/>
    <n v="2014"/>
    <n v="-35522000000"/>
    <n v="25197000000"/>
    <n v="-60719000000"/>
    <n v="0.98960858058225376"/>
    <n v="1.6915726424293076"/>
  </r>
  <r>
    <x v="40"/>
    <x v="3"/>
    <d v="2015-12-31T00:00:00"/>
    <x v="161"/>
    <x v="161"/>
    <n v="22892000000"/>
    <n v="0"/>
    <n v="1988000000"/>
    <x v="6"/>
    <s v="Consumer Finance"/>
    <n v="2015"/>
    <n v="-33966000000"/>
    <n v="24880000000"/>
    <n v="-58846000000"/>
    <n v="0.98620829824917977"/>
    <n v="1.7086031183763537"/>
  </r>
  <r>
    <x v="41"/>
    <x v="0"/>
    <d v="2013-08-31T00:00:00"/>
    <x v="162"/>
    <x v="162"/>
    <n v="607600000"/>
    <n v="0"/>
    <n v="0"/>
    <x v="0"/>
    <s v="Electrical Components &amp; Equipment"/>
    <n v="2013"/>
    <n v="-837600000"/>
    <n v="607600000"/>
    <n v="-1445200000"/>
    <n v="0.40093820305394667"/>
    <n v="0.69178114977741612"/>
  </r>
  <r>
    <x v="41"/>
    <x v="1"/>
    <d v="2014-08-31T00:00:00"/>
    <x v="163"/>
    <x v="163"/>
    <n v="680300000"/>
    <n v="0"/>
    <n v="0"/>
    <x v="0"/>
    <s v="Electrical Components &amp; Equipment"/>
    <n v="2014"/>
    <n v="-979200000"/>
    <n v="680300000"/>
    <n v="-1659500000"/>
    <n v="0.4091080008355964"/>
    <n v="0.6933361186546898"/>
  </r>
  <r>
    <x v="41"/>
    <x v="2"/>
    <d v="2015-08-31T00:00:00"/>
    <x v="164"/>
    <x v="164"/>
    <n v="756900000"/>
    <n v="0"/>
    <n v="0"/>
    <x v="0"/>
    <s v="Electrical Components &amp; Equipment"/>
    <n v="2015"/>
    <n v="-1145600000"/>
    <n v="756900000"/>
    <n v="-1902500000"/>
    <n v="0.42324601913769533"/>
    <n v="0.70288543244541324"/>
  </r>
  <r>
    <x v="41"/>
    <x v="3"/>
    <d v="2016-08-31T00:00:00"/>
    <x v="165"/>
    <x v="165"/>
    <n v="946000000"/>
    <n v="0"/>
    <n v="0"/>
    <x v="0"/>
    <s v="Electrical Components &amp; Equipment"/>
    <n v="2016"/>
    <n v="-1436200000"/>
    <n v="946000000"/>
    <n v="-2382200000"/>
    <n v="0.43636253152249871"/>
    <n v="0.72378695348342603"/>
  </r>
  <r>
    <x v="42"/>
    <x v="0"/>
    <d v="2013-08-31T00:00:00"/>
    <x v="166"/>
    <x v="166"/>
    <n v="2967837000"/>
    <n v="0"/>
    <n v="0"/>
    <x v="1"/>
    <s v="Specialty Stores"/>
    <n v="2013"/>
    <n v="-4740935000"/>
    <n v="2967837000"/>
    <n v="-7708772000"/>
    <n v="0.51827487857377896"/>
    <n v="0.84271623050156708"/>
  </r>
  <r>
    <x v="42"/>
    <x v="1"/>
    <d v="2014-08-30T00:00:00"/>
    <x v="167"/>
    <x v="167"/>
    <n v="3104684000"/>
    <n v="0"/>
    <n v="0"/>
    <x v="1"/>
    <s v="Specialty Stores"/>
    <n v="2014"/>
    <n v="-4934907000"/>
    <n v="3104684000"/>
    <n v="-8039591000"/>
    <n v="0.52081730703777274"/>
    <n v="0.84847761757316087"/>
  </r>
  <r>
    <x v="42"/>
    <x v="2"/>
    <d v="2015-08-29T00:00:00"/>
    <x v="168"/>
    <x v="168"/>
    <n v="3373980000"/>
    <n v="0"/>
    <n v="0"/>
    <x v="1"/>
    <s v="Specialty Stores"/>
    <n v="2015"/>
    <n v="-5327031000"/>
    <n v="3373980000"/>
    <n v="-8701011000"/>
    <n v="0.52290696099276157"/>
    <n v="0.85410038341706473"/>
  </r>
  <r>
    <x v="42"/>
    <x v="3"/>
    <d v="2016-08-27T00:00:00"/>
    <x v="169"/>
    <x v="169"/>
    <n v="3548341000"/>
    <n v="0"/>
    <n v="0"/>
    <x v="1"/>
    <s v="Specialty Stores"/>
    <n v="2016"/>
    <n v="-5608736000"/>
    <n v="3548341000"/>
    <n v="-9157077000"/>
    <n v="0.5273511528557282"/>
    <n v="0.8609774310537478"/>
  </r>
  <r>
    <x v="43"/>
    <x v="0"/>
    <d v="2013-12-31T00:00:00"/>
    <x v="170"/>
    <x v="170"/>
    <n v="3742000000"/>
    <n v="3071000000"/>
    <n v="0"/>
    <x v="0"/>
    <s v="Aerospace &amp; Defense"/>
    <n v="2013"/>
    <n v="-13355000000"/>
    <n v="6813000000"/>
    <n v="-20168000000"/>
    <n v="0.15417383373930713"/>
    <n v="0.23282500028860695"/>
  </r>
  <r>
    <x v="43"/>
    <x v="1"/>
    <d v="2014-12-31T00:00:00"/>
    <x v="171"/>
    <x v="171"/>
    <n v="3480000000"/>
    <n v="3047000000"/>
    <n v="0"/>
    <x v="0"/>
    <s v="Aerospace &amp; Defense"/>
    <n v="2014"/>
    <n v="-14010000000"/>
    <n v="6527000000"/>
    <n v="-20537000000"/>
    <n v="0.15435975408210484"/>
    <n v="0.22627310989180494"/>
  </r>
  <r>
    <x v="43"/>
    <x v="2"/>
    <d v="2015-12-31T00:00:00"/>
    <x v="172"/>
    <x v="172"/>
    <n v="3251000000"/>
    <n v="3331000000"/>
    <n v="0"/>
    <x v="0"/>
    <s v="Aerospace &amp; Defense"/>
    <n v="2015"/>
    <n v="-14026000000"/>
    <n v="6582000000"/>
    <n v="-20608000000"/>
    <n v="0.1459308737540837"/>
    <n v="0.2144120523544957"/>
  </r>
  <r>
    <x v="43"/>
    <x v="3"/>
    <d v="2016-12-31T00:00:00"/>
    <x v="173"/>
    <x v="173"/>
    <n v="3313000000"/>
    <n v="4627000000"/>
    <n v="0"/>
    <x v="0"/>
    <s v="Aerospace &amp; Defense"/>
    <n v="2016"/>
    <n v="-13781000000"/>
    <n v="7940000000"/>
    <n v="-21721000000"/>
    <n v="0.14572120417464127"/>
    <n v="0.22967928857683645"/>
  </r>
  <r>
    <x v="44"/>
    <x v="0"/>
    <d v="2012-12-31T00:00:00"/>
    <x v="174"/>
    <x v="174"/>
    <n v="70829000000"/>
    <n v="0"/>
    <n v="9433000000"/>
    <x v="6"/>
    <s v="Banks"/>
    <n v="2012"/>
    <n v="-96325000000"/>
    <n v="80262000000"/>
    <n v="-176587000000"/>
    <n v="0.96249925058454411"/>
    <n v="1.7644936949179639"/>
  </r>
  <r>
    <x v="44"/>
    <x v="1"/>
    <d v="2013-12-31T00:00:00"/>
    <x v="175"/>
    <x v="175"/>
    <n v="68128000000"/>
    <n v="0"/>
    <n v="4642000000"/>
    <x v="6"/>
    <s v="Banks"/>
    <n v="2013"/>
    <n v="-98663000000"/>
    <n v="72770000000"/>
    <n v="-171433000000"/>
    <n v="0.97016627825796242"/>
    <n v="1.6857232760061751"/>
  </r>
  <r>
    <x v="44"/>
    <x v="2"/>
    <d v="2014-12-31T00:00:00"/>
    <x v="176"/>
    <x v="176"/>
    <n v="74181000000"/>
    <n v="0"/>
    <n v="3211000000"/>
    <x v="6"/>
    <s v="Banks"/>
    <n v="2014"/>
    <n v="-92525000000"/>
    <n v="77392000000"/>
    <n v="-169917000000"/>
    <n v="0.97209527111503347"/>
    <n v="1.7851987266366187"/>
  </r>
  <r>
    <x v="44"/>
    <x v="3"/>
    <d v="2015-12-31T00:00:00"/>
    <x v="177"/>
    <x v="177"/>
    <n v="56358000000"/>
    <n v="0"/>
    <n v="3995000000"/>
    <x v="6"/>
    <s v="Banks"/>
    <n v="2015"/>
    <n v="-90852000000"/>
    <n v="60353000000"/>
    <n v="-151205000000"/>
    <n v="0.97631533700137552"/>
    <n v="1.6248817916093534"/>
  </r>
  <r>
    <x v="45"/>
    <x v="0"/>
    <d v="2012-12-31T00:00:00"/>
    <x v="178"/>
    <x v="178"/>
    <n v="3283000000"/>
    <n v="1081000000"/>
    <n v="0"/>
    <x v="3"/>
    <s v="Health Care Equipment"/>
    <n v="2012"/>
    <n v="-7134000000"/>
    <n v="4364000000"/>
    <n v="-11498000000"/>
    <n v="0.51191159586681978"/>
    <n v="0.8250574052812859"/>
  </r>
  <r>
    <x v="45"/>
    <x v="1"/>
    <d v="2013-12-31T00:00:00"/>
    <x v="179"/>
    <x v="179"/>
    <n v="3084000000"/>
    <n v="582000000"/>
    <n v="0"/>
    <x v="3"/>
    <s v="Health Care Equipment"/>
    <n v="2013"/>
    <n v="-4162000000"/>
    <n v="3666000000"/>
    <n v="-7828000000"/>
    <n v="0.44215446722617657"/>
    <n v="0.83161585041963237"/>
  </r>
  <r>
    <x v="45"/>
    <x v="2"/>
    <d v="2014-12-31T00:00:00"/>
    <x v="180"/>
    <x v="180"/>
    <n v="3315000000"/>
    <n v="610000000"/>
    <n v="0"/>
    <x v="3"/>
    <s v="Health Care Equipment"/>
    <n v="2014"/>
    <n v="-4581000000"/>
    <n v="3925000000"/>
    <n v="-8506000000"/>
    <n v="0.42737195633921077"/>
    <n v="0.79354417389681875"/>
  </r>
  <r>
    <x v="45"/>
    <x v="3"/>
    <d v="2015-12-31T00:00:00"/>
    <x v="181"/>
    <x v="181"/>
    <n v="3094000000"/>
    <n v="603000000"/>
    <n v="0"/>
    <x v="3"/>
    <s v="Health Care Equipment"/>
    <n v="2015"/>
    <n v="-4146000000"/>
    <n v="3697000000"/>
    <n v="-7843000000"/>
    <n v="0.4159309791332263"/>
    <n v="0.7868178170144462"/>
  </r>
  <r>
    <x v="46"/>
    <x v="0"/>
    <d v="2013-03-02T00:00:00"/>
    <x v="182"/>
    <x v="182"/>
    <n v="2750537000"/>
    <n v="0"/>
    <n v="0"/>
    <x v="1"/>
    <s v="Specialty Stores"/>
    <n v="2013"/>
    <n v="-4388755000"/>
    <n v="2750537000"/>
    <n v="-7139292000"/>
    <n v="0.40210003403702477"/>
    <n v="0.6541056760289099"/>
  </r>
  <r>
    <x v="46"/>
    <x v="1"/>
    <d v="2014-03-01T00:00:00"/>
    <x v="183"/>
    <x v="183"/>
    <n v="2950995000"/>
    <n v="0"/>
    <n v="0"/>
    <x v="1"/>
    <s v="Specialty Stores"/>
    <n v="2014"/>
    <n v="-4565582000"/>
    <n v="2950995000"/>
    <n v="-7516577000"/>
    <n v="0.3968703654557999"/>
    <n v="0.6533902273503488"/>
  </r>
  <r>
    <x v="46"/>
    <x v="2"/>
    <d v="2015-02-28T00:00:00"/>
    <x v="184"/>
    <x v="184"/>
    <n v="3065486000"/>
    <n v="0"/>
    <n v="0"/>
    <x v="1"/>
    <s v="Specialty Stores"/>
    <n v="2015"/>
    <n v="-4619779000"/>
    <n v="3065486000"/>
    <n v="-7685265000"/>
    <n v="0.38883179577509835"/>
    <n v="0.64684379728067321"/>
  </r>
  <r>
    <x v="46"/>
    <x v="3"/>
    <d v="2016-02-27T00:00:00"/>
    <x v="185"/>
    <x v="185"/>
    <n v="3205407000"/>
    <n v="0"/>
    <n v="0"/>
    <x v="1"/>
    <s v="Specialty Stores"/>
    <n v="2016"/>
    <n v="-4620310000"/>
    <n v="3205407000"/>
    <n v="-7825717000"/>
    <n v="0.38172117766796732"/>
    <n v="0.64654577492337795"/>
  </r>
  <r>
    <x v="47"/>
    <x v="0"/>
    <d v="2012-12-31T00:00:00"/>
    <x v="186"/>
    <x v="186"/>
    <n v="5650000000"/>
    <n v="0"/>
    <n v="1167000000"/>
    <x v="6"/>
    <s v="Banks"/>
    <n v="2012"/>
    <n v="-10308000000"/>
    <n v="6817000000"/>
    <n v="-17125000000"/>
    <n v="0.96004470522492313"/>
    <n v="1.5949520350190929"/>
  </r>
  <r>
    <x v="47"/>
    <x v="1"/>
    <d v="2013-12-31T00:00:00"/>
    <x v="187"/>
    <x v="187"/>
    <n v="5625000000"/>
    <n v="0"/>
    <n v="698000000"/>
    <x v="6"/>
    <s v="Banks"/>
    <n v="2013"/>
    <n v="-10242000000"/>
    <n v="6323000000"/>
    <n v="-16565000000"/>
    <n v="0.97145025135160767"/>
    <n v="1.5711846722944134"/>
  </r>
  <r>
    <x v="47"/>
    <x v="2"/>
    <d v="2014-12-31T00:00:00"/>
    <x v="188"/>
    <x v="188"/>
    <n v="5715000000"/>
    <n v="0"/>
    <n v="342000000"/>
    <x v="6"/>
    <s v="Banks"/>
    <n v="2014"/>
    <n v="-9759000000"/>
    <n v="6057000000"/>
    <n v="-15816000000"/>
    <n v="0.9760952190438088"/>
    <n v="1.5819163832766554"/>
  </r>
  <r>
    <x v="47"/>
    <x v="3"/>
    <d v="2015-12-31T00:00:00"/>
    <x v="189"/>
    <x v="90"/>
    <n v="5996000000"/>
    <n v="0"/>
    <n v="533000000"/>
    <x v="6"/>
    <s v="Banks"/>
    <n v="2015"/>
    <n v="-10113000000"/>
    <n v="6529000000"/>
    <n v="-16642000000"/>
    <n v="0.9774792190218442"/>
    <n v="1.60854436497197"/>
  </r>
  <r>
    <x v="48"/>
    <x v="0"/>
    <d v="2012-03-03T00:00:00"/>
    <x v="190"/>
    <x v="189"/>
    <n v="8755000000"/>
    <n v="0"/>
    <n v="0"/>
    <x v="1"/>
    <s v="Computer &amp; Electronics Retail"/>
    <n v="2012"/>
    <n v="-10984000000"/>
    <n v="8755000000"/>
    <n v="-19739000000"/>
    <n v="0.24163495171260752"/>
    <n v="0.43423455133422795"/>
  </r>
  <r>
    <x v="48"/>
    <x v="1"/>
    <d v="2014-02-01T00:00:00"/>
    <x v="191"/>
    <x v="190"/>
    <n v="8106000000"/>
    <n v="0"/>
    <n v="0"/>
    <x v="1"/>
    <s v="Computer &amp; Electronics Retail"/>
    <n v="2014"/>
    <n v="-9399000000"/>
    <n v="8106000000"/>
    <n v="-17505000000"/>
    <n v="0.23143975770111547"/>
    <n v="0.43104085100096035"/>
  </r>
  <r>
    <x v="48"/>
    <x v="2"/>
    <d v="2015-01-31T00:00:00"/>
    <x v="192"/>
    <x v="191"/>
    <n v="7592000000"/>
    <n v="0"/>
    <n v="0"/>
    <x v="1"/>
    <s v="Computer &amp; Electronics Retail"/>
    <n v="2015"/>
    <n v="-9047000000"/>
    <n v="7592000000"/>
    <n v="-16639000000"/>
    <n v="0.22427427551501028"/>
    <n v="0.4124792384541015"/>
  </r>
  <r>
    <x v="48"/>
    <x v="3"/>
    <d v="2016-01-30T00:00:00"/>
    <x v="193"/>
    <x v="192"/>
    <n v="7618000000"/>
    <n v="0"/>
    <n v="0"/>
    <x v="1"/>
    <s v="Computer &amp; Electronics Retail"/>
    <n v="2016"/>
    <n v="-9191000000"/>
    <n v="7618000000"/>
    <n v="-16809000000"/>
    <n v="0.23251872090669906"/>
    <n v="0.42524286581663628"/>
  </r>
  <r>
    <x v="49"/>
    <x v="0"/>
    <d v="2013-12-31T00:00:00"/>
    <x v="194"/>
    <x v="193"/>
    <n v="920300000"/>
    <n v="295700000"/>
    <n v="0"/>
    <x v="3"/>
    <s v="Health Care Equipment"/>
    <n v="2013"/>
    <n v="-1855100000"/>
    <n v="1216000000"/>
    <n v="-3071100000"/>
    <n v="0.60832923430070507"/>
    <n v="1.0070831283817019"/>
  </r>
  <r>
    <x v="49"/>
    <x v="1"/>
    <d v="2014-12-31T00:00:00"/>
    <x v="195"/>
    <x v="194"/>
    <n v="981500000"/>
    <n v="302000000"/>
    <n v="0"/>
    <x v="3"/>
    <s v="Health Care Equipment"/>
    <n v="2014"/>
    <n v="-2065000000"/>
    <n v="1283500000"/>
    <n v="-3348500000"/>
    <n v="0.62131423757371529"/>
    <n v="1.0074918762787339"/>
  </r>
  <r>
    <x v="49"/>
    <x v="2"/>
    <d v="2015-12-31T00:00:00"/>
    <x v="196"/>
    <x v="195"/>
    <n v="1012100000"/>
    <n v="259200000"/>
    <n v="0"/>
    <x v="3"/>
    <s v="Health Care Equipment"/>
    <n v="2015"/>
    <n v="-2114800000"/>
    <n v="1271300000"/>
    <n v="-3386100000"/>
    <n v="0.61908665105386418"/>
    <n v="0.9912470725995316"/>
  </r>
  <r>
    <x v="49"/>
    <x v="3"/>
    <d v="2016-12-31T00:00:00"/>
    <x v="197"/>
    <x v="196"/>
    <n v="1101900000"/>
    <n v="292800000"/>
    <n v="0"/>
    <x v="3"/>
    <s v="Health Care Equipment"/>
    <n v="2016"/>
    <n v="-2342300000"/>
    <n v="1394700000"/>
    <n v="-3737000000"/>
    <n v="0.63066774367259015"/>
    <n v="1.0061927840603124"/>
  </r>
  <r>
    <x v="50"/>
    <x v="0"/>
    <d v="2013-09-30T00:00:00"/>
    <x v="198"/>
    <x v="197"/>
    <n v="2422000000"/>
    <n v="494000000"/>
    <n v="0"/>
    <x v="3"/>
    <s v="Health Care Equipment"/>
    <n v="2013"/>
    <n v="-4171000000"/>
    <n v="2916000000"/>
    <n v="-7087000000"/>
    <n v="0.51787931462627268"/>
    <n v="0.87993543580829403"/>
  </r>
  <r>
    <x v="50"/>
    <x v="1"/>
    <d v="2014-09-30T00:00:00"/>
    <x v="199"/>
    <x v="198"/>
    <n v="2145000000"/>
    <n v="550000000"/>
    <n v="0"/>
    <x v="3"/>
    <s v="Health Care Equipment"/>
    <n v="2014"/>
    <n v="-4301000000"/>
    <n v="2695000000"/>
    <n v="-6996000000"/>
    <n v="0.50923514089509825"/>
    <n v="0.82832109874496807"/>
  </r>
  <r>
    <x v="50"/>
    <x v="2"/>
    <d v="2015-09-30T00:00:00"/>
    <x v="200"/>
    <x v="199"/>
    <n v="2563000000"/>
    <n v="632000000"/>
    <n v="0"/>
    <x v="3"/>
    <s v="Health Care Equipment"/>
    <n v="2015"/>
    <n v="-4695000000"/>
    <n v="3195000000"/>
    <n v="-7890000000"/>
    <n v="0.45662322505349157"/>
    <n v="0.76736043571289636"/>
  </r>
  <r>
    <x v="50"/>
    <x v="3"/>
    <d v="2016-09-30T00:00:00"/>
    <x v="201"/>
    <x v="200"/>
    <n v="3005000000"/>
    <n v="828000000"/>
    <n v="0"/>
    <x v="3"/>
    <s v="Health Care Equipment"/>
    <n v="2016"/>
    <n v="-5991000000"/>
    <n v="3833000000"/>
    <n v="-9824000000"/>
    <n v="0.47993270848353758"/>
    <n v="0.78699030681727145"/>
  </r>
  <r>
    <x v="51"/>
    <x v="0"/>
    <d v="2013-12-31T00:00:00"/>
    <x v="202"/>
    <x v="201"/>
    <n v="1306000000"/>
    <n v="556000000"/>
    <n v="0"/>
    <x v="9"/>
    <s v="Oil &amp; Gas Equipment &amp; Services"/>
    <n v="2013"/>
    <n v="-3811000000"/>
    <n v="1862000000"/>
    <n v="-5673000000"/>
    <n v="0.17040779824718297"/>
    <n v="0.25366660704703986"/>
  </r>
  <r>
    <x v="51"/>
    <x v="1"/>
    <d v="2014-12-31T00:00:00"/>
    <x v="203"/>
    <x v="202"/>
    <n v="1333000000"/>
    <n v="613000000"/>
    <n v="0"/>
    <x v="9"/>
    <s v="Oil &amp; Gas Equipment &amp; Services"/>
    <n v="2014"/>
    <n v="-4805000000"/>
    <n v="1946000000"/>
    <n v="-6751000000"/>
    <n v="0.19571504215714228"/>
    <n v="0.27497861594232414"/>
  </r>
  <r>
    <x v="51"/>
    <x v="2"/>
    <d v="2015-12-31T00:00:00"/>
    <x v="204"/>
    <x v="203"/>
    <n v="969000000"/>
    <n v="466000000"/>
    <n v="0"/>
    <x v="9"/>
    <s v="Oil &amp; Gas Equipment &amp; Services"/>
    <n v="2015"/>
    <n v="-1327000000"/>
    <n v="1435000000"/>
    <n v="-2762000000"/>
    <n v="8.4296785668911189E-2"/>
    <n v="0.175454198958201"/>
  </r>
  <r>
    <x v="51"/>
    <x v="3"/>
    <d v="2016-12-31T00:00:00"/>
    <x v="205"/>
    <x v="204"/>
    <n v="815000000"/>
    <n v="384000000"/>
    <n v="0"/>
    <x v="9"/>
    <s v="Oil &amp; Gas Equipment &amp; Services"/>
    <n v="2016"/>
    <n v="132000000"/>
    <n v="1199000000"/>
    <n v="-1067000000"/>
    <n v="1.3413271009043796E-2"/>
    <n v="0.10842394065643736"/>
  </r>
  <r>
    <x v="52"/>
    <x v="0"/>
    <d v="2013-12-31T00:00:00"/>
    <x v="206"/>
    <x v="205"/>
    <n v="1797000000"/>
    <n v="1444100000"/>
    <n v="342900000"/>
    <x v="3"/>
    <s v="Biotechnology"/>
    <n v="2013"/>
    <n v="-6074500000"/>
    <n v="3584000000"/>
    <n v="-9658500000"/>
    <n v="0.87627304463229572"/>
    <n v="1.3932806324110671"/>
  </r>
  <r>
    <x v="52"/>
    <x v="1"/>
    <d v="2014-12-31T00:00:00"/>
    <x v="207"/>
    <x v="206"/>
    <n v="2193400000"/>
    <n v="1893400000"/>
    <n v="489800000"/>
    <x v="3"/>
    <s v="Biotechnology"/>
    <n v="2014"/>
    <n v="-8532300000"/>
    <n v="4576600000"/>
    <n v="-13108900000"/>
    <n v="0.87931940679974852"/>
    <n v="1.3509733801902446"/>
  </r>
  <r>
    <x v="52"/>
    <x v="2"/>
    <d v="2015-12-31T00:00:00"/>
    <x v="208"/>
    <x v="207"/>
    <n v="2143600000"/>
    <n v="2012800000"/>
    <n v="382600000"/>
    <x v="3"/>
    <s v="Biotechnology"/>
    <n v="2015"/>
    <n v="-9523400000"/>
    <n v="4539000000"/>
    <n v="-14062400000"/>
    <n v="0.88476188706590608"/>
    <n v="1.306453111354726"/>
  </r>
  <r>
    <x v="52"/>
    <x v="3"/>
    <d v="2016-12-31T00:00:00"/>
    <x v="209"/>
    <x v="208"/>
    <n v="1972900000"/>
    <n v="1973300000"/>
    <n v="385600000"/>
    <x v="3"/>
    <s v="Biotechnology"/>
    <n v="2016"/>
    <n v="-9970100000"/>
    <n v="4331800000"/>
    <n v="-14301900000"/>
    <n v="0.87084235902452656"/>
    <n v="1.2492051568723359"/>
  </r>
  <r>
    <x v="53"/>
    <x v="0"/>
    <d v="2012-12-31T00:00:00"/>
    <x v="210"/>
    <x v="209"/>
    <n v="488300000"/>
    <n v="0"/>
    <n v="282900000"/>
    <x v="8"/>
    <s v="Metal &amp; Glass Containers"/>
    <n v="2012"/>
    <n v="-1561700000"/>
    <n v="771200000"/>
    <n v="-2332900000"/>
    <n v="0.17877216479503646"/>
    <n v="0.26705358471559232"/>
  </r>
  <r>
    <x v="53"/>
    <x v="1"/>
    <d v="2013-12-31T00:00:00"/>
    <x v="211"/>
    <x v="210"/>
    <n v="497400000"/>
    <n v="0"/>
    <n v="299900000"/>
    <x v="8"/>
    <s v="Metal &amp; Glass Containers"/>
    <n v="2013"/>
    <n v="-1592700000"/>
    <n v="797300000"/>
    <n v="-2390000000"/>
    <n v="0.18808233251851064"/>
    <n v="0.28223568451010261"/>
  </r>
  <r>
    <x v="53"/>
    <x v="2"/>
    <d v="2014-12-31T00:00:00"/>
    <x v="212"/>
    <x v="211"/>
    <n v="547000000"/>
    <n v="0"/>
    <n v="280900000"/>
    <x v="8"/>
    <s v="Metal &amp; Glass Containers"/>
    <n v="2014"/>
    <n v="-1666500000"/>
    <n v="827900000"/>
    <n v="-2494400000"/>
    <n v="0.19445740956826138"/>
    <n v="0.29106184364060678"/>
  </r>
  <r>
    <x v="53"/>
    <x v="3"/>
    <d v="2015-12-31T00:00:00"/>
    <x v="213"/>
    <x v="212"/>
    <n v="646000000"/>
    <n v="0"/>
    <n v="285500000"/>
    <x v="8"/>
    <s v="Metal &amp; Glass Containers"/>
    <n v="2015"/>
    <n v="-1536700000"/>
    <n v="931500000"/>
    <n v="-2468200000"/>
    <n v="0.1921595598349381"/>
    <n v="0.30864074027760408"/>
  </r>
  <r>
    <x v="54"/>
    <x v="0"/>
    <d v="2012-12-31T00:00:00"/>
    <x v="214"/>
    <x v="213"/>
    <n v="5017000000"/>
    <n v="3904000000"/>
    <n v="0"/>
    <x v="3"/>
    <s v="Health Care Distributors"/>
    <n v="2012"/>
    <n v="-13011000000"/>
    <n v="8921000000"/>
    <n v="-21932000000"/>
    <n v="0.73838034163781852"/>
    <n v="1.244651268372964"/>
  </r>
  <r>
    <x v="54"/>
    <x v="1"/>
    <d v="2013-12-31T00:00:00"/>
    <x v="215"/>
    <x v="214"/>
    <n v="4939000000"/>
    <n v="3731000000"/>
    <n v="0"/>
    <x v="3"/>
    <s v="Health Care Distributors"/>
    <n v="2013"/>
    <n v="-11766000000"/>
    <n v="8670000000"/>
    <n v="-20436000000"/>
    <n v="0.71809581934696365"/>
    <n v="1.2472383277387855"/>
  </r>
  <r>
    <x v="54"/>
    <x v="2"/>
    <d v="2014-12-31T00:00:00"/>
    <x v="216"/>
    <x v="215"/>
    <n v="4822000000"/>
    <n v="4534000000"/>
    <n v="0"/>
    <x v="3"/>
    <s v="Health Care Distributors"/>
    <n v="2014"/>
    <n v="-11947000000"/>
    <n v="9356000000"/>
    <n v="-21303000000"/>
    <n v="0.75237735373764092"/>
    <n v="1.3415832231248819"/>
  </r>
  <r>
    <x v="54"/>
    <x v="3"/>
    <d v="2015-12-31T00:00:00"/>
    <x v="217"/>
    <x v="216"/>
    <n v="4841000000"/>
    <n v="5920000000"/>
    <n v="0"/>
    <x v="3"/>
    <s v="Health Care Distributors"/>
    <n v="2015"/>
    <n v="-12651000000"/>
    <n v="10761000000"/>
    <n v="-23412000000"/>
    <n v="0.76394927536231882"/>
    <n v="1.413768115942029"/>
  </r>
  <r>
    <x v="55"/>
    <x v="0"/>
    <d v="2012-12-31T00:00:00"/>
    <x v="218"/>
    <x v="217"/>
    <n v="2529000000"/>
    <n v="886000000"/>
    <n v="395000000"/>
    <x v="3"/>
    <s v="Health Care Equipment"/>
    <n v="2012"/>
    <n v="-4900000000"/>
    <n v="3810000000"/>
    <n v="-8710000000"/>
    <n v="0.67595530417988692"/>
    <n v="1.2015450406952684"/>
  </r>
  <r>
    <x v="55"/>
    <x v="1"/>
    <d v="2013-12-31T00:00:00"/>
    <x v="219"/>
    <x v="218"/>
    <n v="2678000000"/>
    <n v="861000000"/>
    <n v="410000000"/>
    <x v="3"/>
    <s v="Health Care Equipment"/>
    <n v="2013"/>
    <n v="-4969000000"/>
    <n v="3949000000"/>
    <n v="-8918000000"/>
    <n v="0.69564608707825848"/>
    <n v="1.248495030099398"/>
  </r>
  <r>
    <x v="55"/>
    <x v="2"/>
    <d v="2014-12-31T00:00:00"/>
    <x v="220"/>
    <x v="219"/>
    <n v="2817000000"/>
    <n v="817000000"/>
    <n v="438000000"/>
    <x v="3"/>
    <s v="Health Care Equipment"/>
    <n v="2014"/>
    <n v="-5170000000"/>
    <n v="4072000000"/>
    <n v="-9242000000"/>
    <n v="0.70054200542005418"/>
    <n v="1.2523035230352304"/>
  </r>
  <r>
    <x v="55"/>
    <x v="3"/>
    <d v="2015-12-31T00:00:00"/>
    <x v="221"/>
    <x v="220"/>
    <n v="2996000000"/>
    <n v="876000000"/>
    <n v="495000000"/>
    <x v="3"/>
    <s v="Health Care Equipment"/>
    <n v="2015"/>
    <n v="-5304000000"/>
    <n v="4367000000"/>
    <n v="-9671000000"/>
    <n v="0.709375417948375"/>
    <n v="1.2934331951317373"/>
  </r>
  <r>
    <x v="56"/>
    <x v="0"/>
    <d v="2013-12-31T00:00:00"/>
    <x v="222"/>
    <x v="221"/>
    <n v="702300000"/>
    <n v="0"/>
    <n v="0"/>
    <x v="1"/>
    <s v="Auto Parts &amp; Equipment"/>
    <n v="2013"/>
    <n v="-1557500000"/>
    <n v="702300000"/>
    <n v="-2259800000"/>
    <n v="0.20943710835596913"/>
    <n v="0.30387542694241992"/>
  </r>
  <r>
    <x v="56"/>
    <x v="1"/>
    <d v="2014-12-31T00:00:00"/>
    <x v="223"/>
    <x v="222"/>
    <n v="792700000"/>
    <n v="0"/>
    <n v="0"/>
    <x v="1"/>
    <s v="Auto Parts &amp; Equipment"/>
    <n v="2014"/>
    <n v="-1756400000"/>
    <n v="792700000"/>
    <n v="-2549100000"/>
    <n v="0.21148450951824782"/>
    <n v="0.30693188522714959"/>
  </r>
  <r>
    <x v="56"/>
    <x v="2"/>
    <d v="2015-12-31T00:00:00"/>
    <x v="224"/>
    <x v="223"/>
    <n v="763400000"/>
    <n v="0"/>
    <n v="0"/>
    <x v="1"/>
    <s v="Auto Parts &amp; Equipment"/>
    <n v="2015"/>
    <n v="-1703100000"/>
    <n v="763400000"/>
    <n v="-2466500000"/>
    <n v="0.21227191145677535"/>
    <n v="0.30742097916043476"/>
  </r>
  <r>
    <x v="56"/>
    <x v="3"/>
    <d v="2016-12-31T00:00:00"/>
    <x v="225"/>
    <x v="224"/>
    <n v="1707200000"/>
    <n v="0"/>
    <n v="0"/>
    <x v="1"/>
    <s v="Auto Parts &amp; Equipment"/>
    <n v="2016"/>
    <n v="-1933100000"/>
    <n v="1707200000"/>
    <n v="-3640300000"/>
    <n v="0.21310770587586816"/>
    <n v="0.4013118730018741"/>
  </r>
  <r>
    <x v="57"/>
    <x v="0"/>
    <d v="2012-12-31T00:00:00"/>
    <x v="226"/>
    <x v="225"/>
    <n v="93782000"/>
    <n v="0"/>
    <n v="445875000"/>
    <x v="7"/>
    <s v="REITs"/>
    <n v="2012"/>
    <n v="-1179978000"/>
    <n v="539657000"/>
    <n v="-1719635000"/>
    <n v="0.63879760890348891"/>
    <n v="0.93094848055366375"/>
  </r>
  <r>
    <x v="57"/>
    <x v="1"/>
    <d v="2013-12-31T00:00:00"/>
    <x v="227"/>
    <x v="226"/>
    <n v="117073000"/>
    <n v="0"/>
    <n v="560637000"/>
    <x v="7"/>
    <s v="REITs"/>
    <n v="2013"/>
    <n v="-1364136000"/>
    <n v="677710000"/>
    <n v="-2041846000"/>
    <n v="0.63877831310971145"/>
    <n v="0.95612676705974464"/>
  </r>
  <r>
    <x v="57"/>
    <x v="2"/>
    <d v="2014-12-31T00:00:00"/>
    <x v="228"/>
    <x v="227"/>
    <n v="102077000"/>
    <n v="0"/>
    <n v="628573000"/>
    <x v="7"/>
    <s v="REITs"/>
    <n v="2014"/>
    <n v="-1532472000"/>
    <n v="730650000"/>
    <n v="-2263122000"/>
    <n v="0.63932969489336244"/>
    <n v="0.94414847238086974"/>
  </r>
  <r>
    <x v="57"/>
    <x v="3"/>
    <d v="2015-12-31T00:00:00"/>
    <x v="229"/>
    <x v="228"/>
    <n v="97578000"/>
    <n v="0"/>
    <n v="639542000"/>
    <x v="7"/>
    <s v="REITs"/>
    <n v="2015"/>
    <n v="-1586485000"/>
    <n v="737120000"/>
    <n v="-2323605000"/>
    <n v="0.63693256159314537"/>
    <n v="0.93286711489906338"/>
  </r>
  <r>
    <x v="58"/>
    <x v="0"/>
    <d v="2013-05-26T00:00:00"/>
    <x v="230"/>
    <x v="229"/>
    <n v="2065900000"/>
    <n v="0"/>
    <n v="0"/>
    <x v="4"/>
    <s v="Packaged Foods &amp; Meats"/>
    <n v="2013"/>
    <n v="-3364900000"/>
    <n v="2065900000"/>
    <n v="-5430800000"/>
    <n v="0.24981996094823042"/>
    <n v="0.4031983844743231"/>
  </r>
  <r>
    <x v="58"/>
    <x v="1"/>
    <d v="2014-05-25T00:00:00"/>
    <x v="231"/>
    <x v="230"/>
    <n v="1778900000"/>
    <n v="0"/>
    <n v="0"/>
    <x v="4"/>
    <s v="Packaged Foods &amp; Meats"/>
    <n v="2014"/>
    <n v="-2927400000"/>
    <n v="1778900000"/>
    <n v="-4706300000"/>
    <n v="0.24728421550573568"/>
    <n v="0.39755199270159314"/>
  </r>
  <r>
    <x v="58"/>
    <x v="2"/>
    <d v="2015-05-31T00:00:00"/>
    <x v="232"/>
    <x v="231"/>
    <n v="1545300000"/>
    <n v="0"/>
    <n v="0"/>
    <x v="4"/>
    <s v="Packaged Foods &amp; Meats"/>
    <n v="2015"/>
    <n v="-2875600000"/>
    <n v="1545300000"/>
    <n v="-4420900000"/>
    <n v="0.24089804808578369"/>
    <n v="0.3703526849292117"/>
  </r>
  <r>
    <x v="58"/>
    <x v="3"/>
    <d v="2016-05-29T00:00:00"/>
    <x v="233"/>
    <x v="232"/>
    <n v="2209400000"/>
    <n v="0"/>
    <n v="0"/>
    <x v="4"/>
    <s v="Packaged Foods &amp; Meats"/>
    <n v="2016"/>
    <n v="-3090800000"/>
    <n v="2209400000"/>
    <n v="-5300200000"/>
    <n v="0.26546650748524853"/>
    <n v="0.45523022614640685"/>
  </r>
  <r>
    <x v="59"/>
    <x v="0"/>
    <d v="2013-06-30T00:00:00"/>
    <x v="234"/>
    <x v="233"/>
    <n v="2875000000"/>
    <n v="0"/>
    <n v="158000000"/>
    <x v="3"/>
    <s v="Health Care Distributors"/>
    <n v="2013"/>
    <n v="-4921000000"/>
    <n v="3033000000"/>
    <n v="-7954000000"/>
    <n v="4.8677950006429722E-2"/>
    <n v="7.8680027301593583E-2"/>
  </r>
  <r>
    <x v="59"/>
    <x v="1"/>
    <d v="2014-06-30T00:00:00"/>
    <x v="235"/>
    <x v="234"/>
    <n v="3028000000"/>
    <n v="0"/>
    <n v="223000000"/>
    <x v="3"/>
    <s v="Health Care Distributors"/>
    <n v="2014"/>
    <n v="-5161000000"/>
    <n v="3251000000"/>
    <n v="-8412000000"/>
    <n v="5.6661982345966359E-2"/>
    <n v="9.2354310306969389E-2"/>
  </r>
  <r>
    <x v="59"/>
    <x v="2"/>
    <d v="2015-06-30T00:00:00"/>
    <x v="236"/>
    <x v="235"/>
    <n v="3240000000"/>
    <n v="0"/>
    <n v="281000000"/>
    <x v="3"/>
    <s v="Health Care Distributors"/>
    <n v="2015"/>
    <n v="-5712000000"/>
    <n v="3521000000"/>
    <n v="-9233000000"/>
    <n v="5.5709980396172865E-2"/>
    <n v="9.005081390018628E-2"/>
  </r>
  <r>
    <x v="59"/>
    <x v="3"/>
    <d v="2016-06-30T00:00:00"/>
    <x v="237"/>
    <x v="236"/>
    <n v="3648000000"/>
    <n v="0"/>
    <n v="459000000"/>
    <x v="3"/>
    <s v="Health Care Distributors"/>
    <n v="2016"/>
    <n v="-6543000000"/>
    <n v="4107000000"/>
    <n v="-10650000000"/>
    <n v="5.3831471212545043E-2"/>
    <n v="8.7621147549076073E-2"/>
  </r>
  <r>
    <x v="60"/>
    <x v="0"/>
    <d v="2013-12-31T00:00:00"/>
    <x v="238"/>
    <x v="237"/>
    <n v="6528000000"/>
    <n v="2046000000"/>
    <n v="0"/>
    <x v="0"/>
    <s v="Construction &amp; Farm Machinery &amp; Heavy Trucks"/>
    <n v="2013"/>
    <n v="-14202000000"/>
    <n v="8574000000"/>
    <n v="-22776000000"/>
    <n v="0.25517464424320829"/>
    <n v="0.40922811556705474"/>
  </r>
  <r>
    <x v="60"/>
    <x v="1"/>
    <d v="2014-12-31T00:00:00"/>
    <x v="239"/>
    <x v="238"/>
    <n v="8148000000"/>
    <n v="2380000000"/>
    <n v="0"/>
    <x v="0"/>
    <s v="Construction &amp; Farm Machinery &amp; Heavy Trucks"/>
    <n v="2014"/>
    <n v="-13842000000"/>
    <n v="10528000000"/>
    <n v="-24370000000"/>
    <n v="0.25083357494926067"/>
    <n v="0.44161351116265585"/>
  </r>
  <r>
    <x v="60"/>
    <x v="2"/>
    <d v="2015-12-31T00:00:00"/>
    <x v="240"/>
    <x v="239"/>
    <n v="6974000000"/>
    <n v="2119000000"/>
    <n v="0"/>
    <x v="0"/>
    <s v="Construction &amp; Farm Machinery &amp; Heavy Trucks"/>
    <n v="2015"/>
    <n v="-12878000000"/>
    <n v="9093000000"/>
    <n v="-21971000000"/>
    <n v="0.27393588734551488"/>
    <n v="0.46735870328221052"/>
  </r>
  <r>
    <x v="60"/>
    <x v="3"/>
    <d v="2016-12-31T00:00:00"/>
    <x v="241"/>
    <x v="240"/>
    <n v="6588000000"/>
    <n v="1951000000"/>
    <n v="0"/>
    <x v="0"/>
    <s v="Construction &amp; Farm Machinery &amp; Heavy Trucks"/>
    <n v="2016"/>
    <n v="-9632000000"/>
    <n v="8539000000"/>
    <n v="-18171000000"/>
    <n v="0.24994161455224848"/>
    <n v="0.47152087604120713"/>
  </r>
  <r>
    <x v="61"/>
    <x v="0"/>
    <d v="2012-12-31T00:00:00"/>
    <x v="242"/>
    <x v="241"/>
    <n v="2096000000"/>
    <n v="0"/>
    <n v="-6000000"/>
    <x v="6"/>
    <s v="Property &amp; Casualty Insurance"/>
    <n v="2012"/>
    <n v="-5316000000"/>
    <n v="2090000000"/>
    <n v="-7406000000"/>
    <n v="0.29638715432649421"/>
    <n v="0.41291257805530779"/>
  </r>
  <r>
    <x v="61"/>
    <x v="1"/>
    <d v="2013-12-31T00:00:00"/>
    <x v="243"/>
    <x v="242"/>
    <n v="2211000000"/>
    <n v="0"/>
    <n v="15000000"/>
    <x v="6"/>
    <s v="Property &amp; Casualty Insurance"/>
    <n v="2013"/>
    <n v="-6739000000"/>
    <n v="2226000000"/>
    <n v="-8965000000"/>
    <n v="0.34987799179689527"/>
    <n v="0.46544831524842945"/>
  </r>
  <r>
    <x v="61"/>
    <x v="2"/>
    <d v="2014-12-31T00:00:00"/>
    <x v="244"/>
    <x v="243"/>
    <n v="2245000000"/>
    <n v="0"/>
    <n v="-82000000"/>
    <x v="6"/>
    <s v="Property &amp; Casualty Insurance"/>
    <n v="2014"/>
    <n v="-5930000000"/>
    <n v="2163000000"/>
    <n v="-8093000000"/>
    <n v="0.30932137082051014"/>
    <n v="0.42214803609618695"/>
  </r>
  <r>
    <x v="61"/>
    <x v="3"/>
    <d v="2015-12-31T00:00:00"/>
    <x v="245"/>
    <x v="244"/>
    <n v="2270000000"/>
    <n v="0"/>
    <n v="120000000"/>
    <x v="6"/>
    <s v="Property &amp; Casualty Insurance"/>
    <n v="2015"/>
    <n v="-6019000000"/>
    <n v="2390000000"/>
    <n v="-8409000000"/>
    <n v="0.31700637278137672"/>
    <n v="0.44288197187549377"/>
  </r>
  <r>
    <x v="62"/>
    <x v="0"/>
    <d v="2012-12-31T00:00:00"/>
    <x v="246"/>
    <x v="245"/>
    <n v="0"/>
    <n v="0"/>
    <n v="169645000"/>
    <x v="7"/>
    <s v="Real Estate Services"/>
    <n v="2012"/>
    <n v="-768671000"/>
    <n v="169645000"/>
    <n v="-938316000"/>
    <n v="0.11800112340939246"/>
    <n v="0.14404386546781067"/>
  </r>
  <r>
    <x v="62"/>
    <x v="1"/>
    <d v="2013-12-31T00:00:00"/>
    <x v="247"/>
    <x v="246"/>
    <n v="0"/>
    <n v="0"/>
    <n v="190390000"/>
    <x v="7"/>
    <s v="Real Estate Services"/>
    <n v="2013"/>
    <n v="-891095000"/>
    <n v="190390000"/>
    <n v="-1081485000"/>
    <n v="0.12402512862581724"/>
    <n v="0.15052414863947386"/>
  </r>
  <r>
    <x v="62"/>
    <x v="2"/>
    <d v="2014-12-31T00:00:00"/>
    <x v="248"/>
    <x v="247"/>
    <n v="0"/>
    <n v="0"/>
    <n v="265101000"/>
    <x v="7"/>
    <s v="Real Estate Services"/>
    <n v="2014"/>
    <n v="-999696000"/>
    <n v="265101000"/>
    <n v="-1264797000"/>
    <n v="0.11046464730398663"/>
    <n v="0.13975784089977389"/>
  </r>
  <r>
    <x v="62"/>
    <x v="3"/>
    <d v="2015-12-31T00:00:00"/>
    <x v="249"/>
    <x v="248"/>
    <n v="0"/>
    <n v="0"/>
    <n v="314096000"/>
    <x v="7"/>
    <s v="Real Estate Services"/>
    <n v="2015"/>
    <n v="-1139269000"/>
    <n v="314096000"/>
    <n v="-1453365000"/>
    <n v="0.10494555450030905"/>
    <n v="0.1338790011984366"/>
  </r>
  <r>
    <x v="63"/>
    <x v="0"/>
    <d v="2012-12-31T00:00:00"/>
    <x v="250"/>
    <x v="249"/>
    <n v="212572000"/>
    <n v="0"/>
    <n v="622592000"/>
    <x v="7"/>
    <s v="REITs"/>
    <n v="2012"/>
    <n v="-1703691000"/>
    <n v="835164000"/>
    <n v="-2538855000"/>
    <n v="0.70033502145781612"/>
    <n v="1.0436452801026028"/>
  </r>
  <r>
    <x v="63"/>
    <x v="1"/>
    <d v="2013-12-31T00:00:00"/>
    <x v="251"/>
    <x v="250"/>
    <n v="213519000"/>
    <n v="0"/>
    <n v="741342000"/>
    <x v="7"/>
    <s v="REITs"/>
    <n v="2013"/>
    <n v="-1874734000"/>
    <n v="954861000"/>
    <n v="-2829595000"/>
    <n v="0.65418593590301455"/>
    <n v="0.98738341188749479"/>
  </r>
  <r>
    <x v="63"/>
    <x v="2"/>
    <d v="2014-12-31T00:00:00"/>
    <x v="252"/>
    <x v="251"/>
    <n v="257296000"/>
    <n v="0"/>
    <n v="985781000"/>
    <x v="7"/>
    <s v="REITs"/>
    <n v="2014"/>
    <n v="-2232150000"/>
    <n v="1243077000"/>
    <n v="-3475227000"/>
    <n v="0.63077250875731472"/>
    <n v="0.9820476461219706"/>
  </r>
  <r>
    <x v="63"/>
    <x v="3"/>
    <d v="2015-12-31T00:00:00"/>
    <x v="253"/>
    <x v="252"/>
    <n v="310921000"/>
    <n v="0"/>
    <n v="1036178000"/>
    <x v="7"/>
    <s v="REITs"/>
    <n v="2015"/>
    <n v="-2342425000"/>
    <n v="1347099000"/>
    <n v="-3689524000"/>
    <n v="0.6393341323105115"/>
    <n v="1.0070071080947343"/>
  </r>
  <r>
    <x v="64"/>
    <x v="0"/>
    <d v="2013-11-30T00:00:00"/>
    <x v="254"/>
    <x v="253"/>
    <n v="1879000000"/>
    <n v="0"/>
    <n v="1590000000"/>
    <x v="1"/>
    <s v="Hotels, Resorts &amp; Cruise Lines"/>
    <n v="2013"/>
    <n v="-4811000000"/>
    <n v="3469000000"/>
    <n v="-8280000000"/>
    <n v="0.31127070393374739"/>
    <n v="0.5357142857142857"/>
  </r>
  <r>
    <x v="64"/>
    <x v="1"/>
    <d v="2014-11-30T00:00:00"/>
    <x v="255"/>
    <x v="254"/>
    <n v="2054000000"/>
    <n v="0"/>
    <n v="1637000000"/>
    <x v="1"/>
    <s v="Hotels, Resorts &amp; Cruise Lines"/>
    <n v="2014"/>
    <n v="-5463000000"/>
    <n v="3691000000"/>
    <n v="-9154000000"/>
    <n v="0.34393099974817426"/>
    <n v="0.57630319818685471"/>
  </r>
  <r>
    <x v="64"/>
    <x v="2"/>
    <d v="2015-11-30T00:00:00"/>
    <x v="256"/>
    <x v="255"/>
    <n v="2067000000"/>
    <n v="0"/>
    <n v="1626000000"/>
    <x v="1"/>
    <s v="Hotels, Resorts &amp; Cruise Lines"/>
    <n v="2015"/>
    <n v="-6267000000"/>
    <n v="3693000000"/>
    <n v="-9960000000"/>
    <n v="0.3988163421153112"/>
    <n v="0.63382970599465449"/>
  </r>
  <r>
    <x v="64"/>
    <x v="3"/>
    <d v="2016-11-30T00:00:00"/>
    <x v="257"/>
    <x v="256"/>
    <n v="2197000000"/>
    <n v="0"/>
    <n v="1738000000"/>
    <x v="1"/>
    <s v="Hotels, Resorts &amp; Cruise Lines"/>
    <n v="2016"/>
    <n v="-7006000000"/>
    <n v="3935000000"/>
    <n v="-10941000000"/>
    <n v="0.42748184758069435"/>
    <n v="0.66758191469888339"/>
  </r>
  <r>
    <x v="65"/>
    <x v="0"/>
    <d v="2013-12-31T00:00:00"/>
    <x v="258"/>
    <x v="257"/>
    <n v="1684500000"/>
    <n v="2226200000"/>
    <n v="262800000"/>
    <x v="3"/>
    <s v="Biotechnology"/>
    <n v="2013"/>
    <n v="-6153500000"/>
    <n v="4173500000"/>
    <n v="-10327000000"/>
    <n v="0.94758157655646069"/>
    <n v="1.5902616301452133"/>
  </r>
  <r>
    <x v="65"/>
    <x v="1"/>
    <d v="2014-12-31T00:00:00"/>
    <x v="259"/>
    <x v="258"/>
    <n v="2027900000"/>
    <n v="2430600000"/>
    <n v="258300000"/>
    <x v="3"/>
    <s v="Biotechnology"/>
    <n v="2014"/>
    <n v="-7284500000"/>
    <n v="4716800000"/>
    <n v="-12001300000"/>
    <n v="0.94968971631205679"/>
    <n v="1.564625052148519"/>
  </r>
  <r>
    <x v="65"/>
    <x v="2"/>
    <d v="2015-12-31T00:00:00"/>
    <x v="260"/>
    <x v="259"/>
    <n v="2305400000"/>
    <n v="3697300000"/>
    <n v="279000000"/>
    <x v="3"/>
    <s v="Biotechnology"/>
    <n v="2015"/>
    <n v="-8835900000"/>
    <n v="6281700000"/>
    <n v="-15117600000"/>
    <n v="0.95461322385479686"/>
    <n v="1.6332757130509941"/>
  </r>
  <r>
    <x v="65"/>
    <x v="3"/>
    <d v="2016-12-31T00:00:00"/>
    <x v="261"/>
    <x v="260"/>
    <n v="2657700000"/>
    <n v="4470100000"/>
    <n v="459000000"/>
    <x v="3"/>
    <s v="Biotechnology"/>
    <n v="2016"/>
    <n v="-10791200000"/>
    <n v="7586800000"/>
    <n v="-18378000000"/>
    <n v="0.96099454992341393"/>
    <n v="1.6366259395148364"/>
  </r>
  <r>
    <x v="66"/>
    <x v="0"/>
    <d v="2013-12-28T00:00:00"/>
    <x v="262"/>
    <x v="261"/>
    <n v="1468434000"/>
    <n v="338786000"/>
    <n v="12794000"/>
    <x v="3"/>
    <s v="Health Care Technology"/>
    <n v="2013"/>
    <n v="-2396026000"/>
    <n v="1820014000"/>
    <n v="-4216040000"/>
    <n v="0.82316504211288644"/>
    <n v="1.4484386831151306"/>
  </r>
  <r>
    <x v="66"/>
    <x v="1"/>
    <d v="2015-01-03T00:00:00"/>
    <x v="263"/>
    <x v="262"/>
    <n v="1628961000"/>
    <n v="392805000"/>
    <n v="13476000"/>
    <x v="3"/>
    <s v="Health Care Technology"/>
    <n v="2015"/>
    <n v="-2798326000"/>
    <n v="2035242000"/>
    <n v="-4833568000"/>
    <n v="0.82238326412854723"/>
    <n v="1.4205083429261971"/>
  </r>
  <r>
    <x v="66"/>
    <x v="2"/>
    <d v="2016-01-02T00:00:00"/>
    <x v="264"/>
    <x v="263"/>
    <n v="2262024000"/>
    <n v="539799000"/>
    <n v="91527000"/>
    <x v="3"/>
    <s v="Health Care Technology"/>
    <n v="2016"/>
    <n v="-3674486000"/>
    <n v="2893350000"/>
    <n v="-6567836000"/>
    <n v="0.83034221437938094"/>
    <n v="1.484167170026125"/>
  </r>
  <r>
    <x v="66"/>
    <x v="3"/>
    <d v="2016-12-31T00:00:00"/>
    <x v="265"/>
    <x v="264"/>
    <n v="2464380000"/>
    <n v="551418000"/>
    <n v="90546000"/>
    <x v="3"/>
    <s v="Health Care Technology"/>
    <n v="2016"/>
    <n v="-4017357000"/>
    <n v="3106344000"/>
    <n v="-7123701000"/>
    <n v="0.8375648106431538"/>
    <n v="1.4851956844122753"/>
  </r>
  <r>
    <x v="67"/>
    <x v="0"/>
    <d v="2012-12-31T00:00:00"/>
    <x v="266"/>
    <x v="265"/>
    <n v="200900000"/>
    <n v="0"/>
    <n v="0"/>
    <x v="8"/>
    <s v="Fertilizers &amp; Agricultural Chemicals"/>
    <n v="2012"/>
    <n v="-3113300000"/>
    <n v="200900000"/>
    <n v="-3314200000"/>
    <n v="0.51004259501965921"/>
    <n v="0.54295543905635646"/>
  </r>
  <r>
    <x v="67"/>
    <x v="1"/>
    <d v="2013-12-31T00:00:00"/>
    <x v="267"/>
    <x v="266"/>
    <n v="150200000"/>
    <n v="0"/>
    <n v="0"/>
    <x v="8"/>
    <s v="Fertilizers &amp; Agricultural Chemicals"/>
    <n v="2013"/>
    <n v="-2520200000"/>
    <n v="150200000"/>
    <n v="-2670400000"/>
    <n v="0.46033572615851098"/>
    <n v="0.48777101941658901"/>
  </r>
  <r>
    <x v="67"/>
    <x v="2"/>
    <d v="2014-12-31T00:00:00"/>
    <x v="268"/>
    <x v="267"/>
    <n v="205200000"/>
    <n v="0"/>
    <n v="0"/>
    <x v="8"/>
    <s v="Fertilizers &amp; Agricultural Chemicals"/>
    <n v="2014"/>
    <n v="-1778500000"/>
    <n v="205200000"/>
    <n v="-1983700000"/>
    <n v="0.37495783437341879"/>
    <n v="0.41821976724574128"/>
  </r>
  <r>
    <x v="67"/>
    <x v="3"/>
    <d v="2015-12-31T00:00:00"/>
    <x v="269"/>
    <x v="268"/>
    <n v="319000000"/>
    <n v="0"/>
    <n v="0"/>
    <x v="8"/>
    <s v="Fertilizers &amp; Agricultural Chemicals"/>
    <n v="2015"/>
    <n v="-1547100000"/>
    <n v="319000000"/>
    <n v="-1866100000"/>
    <n v="0.35909755588050973"/>
    <n v="0.43314068193951211"/>
  </r>
  <r>
    <x v="68"/>
    <x v="0"/>
    <d v="2012-12-31T00:00:00"/>
    <x v="270"/>
    <x v="269"/>
    <n v="3380000000"/>
    <n v="0"/>
    <n v="490000000"/>
    <x v="6"/>
    <s v="Regional Banks"/>
    <n v="2012"/>
    <n v="-5138000000"/>
    <n v="3870000000"/>
    <n v="-9008000000"/>
    <n v="0.93197895882459636"/>
    <n v="1.6339561037547614"/>
  </r>
  <r>
    <x v="68"/>
    <x v="1"/>
    <d v="2013-12-31T00:00:00"/>
    <x v="271"/>
    <x v="270"/>
    <n v="3142000000"/>
    <n v="0"/>
    <n v="581000000"/>
    <x v="6"/>
    <s v="Regional Banks"/>
    <n v="2013"/>
    <n v="-4917000000"/>
    <n v="3723000000"/>
    <n v="-8640000000"/>
    <n v="0.95791934541203971"/>
    <n v="1.6832261835184104"/>
  </r>
  <r>
    <x v="68"/>
    <x v="2"/>
    <d v="2014-12-31T00:00:00"/>
    <x v="272"/>
    <x v="271"/>
    <n v="3247000000"/>
    <n v="0"/>
    <n v="464000000"/>
    <x v="6"/>
    <s v="Regional Banks"/>
    <n v="2014"/>
    <n v="-5182000000"/>
    <n v="3711000000"/>
    <n v="-8893000000"/>
    <n v="0.97004867090977165"/>
    <n v="1.6647323099962561"/>
  </r>
  <r>
    <x v="68"/>
    <x v="3"/>
    <d v="2015-12-31T00:00:00"/>
    <x v="273"/>
    <x v="272"/>
    <n v="3113000000"/>
    <n v="0"/>
    <n v="448000000"/>
    <x v="6"/>
    <s v="Regional Banks"/>
    <n v="2015"/>
    <n v="-5039000000"/>
    <n v="3561000000"/>
    <n v="-8600000000"/>
    <n v="0.95507960576194084"/>
    <n v="1.6300227445034117"/>
  </r>
  <r>
    <x v="69"/>
    <x v="0"/>
    <d v="2012-12-31T00:00:00"/>
    <x v="274"/>
    <x v="273"/>
    <n v="746300000"/>
    <n v="0"/>
    <n v="0"/>
    <x v="4"/>
    <s v="Household Products"/>
    <n v="2012"/>
    <n v="-1291400000"/>
    <n v="746300000"/>
    <n v="-2037700000"/>
    <n v="0.44197268900373043"/>
    <n v="0.69738868544440258"/>
  </r>
  <r>
    <x v="69"/>
    <x v="1"/>
    <d v="2013-12-31T00:00:00"/>
    <x v="275"/>
    <x v="274"/>
    <n v="815800000"/>
    <n v="0"/>
    <n v="0"/>
    <x v="4"/>
    <s v="Household Products"/>
    <n v="2013"/>
    <n v="-1438000000"/>
    <n v="815800000"/>
    <n v="-2253800000"/>
    <n v="0.45017687756315938"/>
    <n v="0.70556929530726609"/>
  </r>
  <r>
    <x v="69"/>
    <x v="2"/>
    <d v="2014-12-31T00:00:00"/>
    <x v="276"/>
    <x v="275"/>
    <n v="811700000"/>
    <n v="0"/>
    <n v="0"/>
    <x v="4"/>
    <s v="Household Products"/>
    <n v="2014"/>
    <n v="-1452900000"/>
    <n v="811700000"/>
    <n v="-2264600000"/>
    <n v="0.44059315866084425"/>
    <n v="0.68674187287724409"/>
  </r>
  <r>
    <x v="69"/>
    <x v="3"/>
    <d v="2015-12-31T00:00:00"/>
    <x v="277"/>
    <x v="276"/>
    <n v="837600000"/>
    <n v="0"/>
    <n v="0"/>
    <x v="4"/>
    <s v="Household Products"/>
    <n v="2015"/>
    <n v="-1511800000"/>
    <n v="837600000"/>
    <n v="-2349400000"/>
    <n v="0.44532814893366324"/>
    <n v="0.69205844232355362"/>
  </r>
  <r>
    <x v="70"/>
    <x v="0"/>
    <d v="2012-12-31T00:00:00"/>
    <x v="278"/>
    <x v="277"/>
    <n v="723000000"/>
    <n v="0"/>
    <n v="2811000000"/>
    <x v="9"/>
    <s v="Integrated Oil &amp; Gas"/>
    <n v="2012"/>
    <n v="-5235000000"/>
    <n v="3534000000"/>
    <n v="-8769000000"/>
    <n v="0.42505683663527122"/>
    <n v="0.71200064956154596"/>
  </r>
  <r>
    <x v="70"/>
    <x v="1"/>
    <d v="2013-12-31T00:00:00"/>
    <x v="279"/>
    <x v="278"/>
    <n v="686000000"/>
    <n v="0"/>
    <n v="2903000000"/>
    <x v="9"/>
    <s v="Integrated Oil &amp; Gas"/>
    <n v="2013"/>
    <n v="-6150000000"/>
    <n v="3589000000"/>
    <n v="-9739000000"/>
    <n v="0.32232704402515722"/>
    <n v="0.51042976939203355"/>
  </r>
  <r>
    <x v="70"/>
    <x v="2"/>
    <d v="2014-12-31T00:00:00"/>
    <x v="280"/>
    <x v="279"/>
    <n v="554000000"/>
    <n v="0"/>
    <n v="2915000000"/>
    <x v="9"/>
    <s v="Integrated Oil &amp; Gas"/>
    <n v="2014"/>
    <n v="-7076000000"/>
    <n v="3469000000"/>
    <n v="-10545000000"/>
    <n v="0.30598918918918921"/>
    <n v="0.45600000000000002"/>
  </r>
  <r>
    <x v="70"/>
    <x v="3"/>
    <d v="2015-12-31T00:00:00"/>
    <x v="281"/>
    <x v="280"/>
    <n v="334000000"/>
    <n v="0"/>
    <n v="2229000000"/>
    <x v="9"/>
    <s v="Integrated Oil &amp; Gas"/>
    <n v="2015"/>
    <n v="-2469000000"/>
    <n v="2563000000"/>
    <n v="-5032000000"/>
    <n v="0.1934346599811971"/>
    <n v="0.3942337825133187"/>
  </r>
  <r>
    <x v="71"/>
    <x v="0"/>
    <d v="2012-12-31T00:00:00"/>
    <x v="282"/>
    <x v="281"/>
    <n v="1042251000"/>
    <n v="0"/>
    <n v="0"/>
    <x v="0"/>
    <s v="Air Freight &amp; Logistics"/>
    <n v="2012"/>
    <n v="-1717571000"/>
    <n v="1042251000"/>
    <n v="-2759822000"/>
    <n v="0.15120643662933894"/>
    <n v="0.24296104810296368"/>
  </r>
  <r>
    <x v="71"/>
    <x v="1"/>
    <d v="2013-12-31T00:00:00"/>
    <x v="283"/>
    <x v="282"/>
    <n v="1153445000"/>
    <n v="0"/>
    <n v="0"/>
    <x v="0"/>
    <s v="Air Freight &amp; Logistics"/>
    <n v="2013"/>
    <n v="-1836095000"/>
    <n v="1153445000"/>
    <n v="-2989540000"/>
    <n v="0.14398400699619418"/>
    <n v="0.23443555386589604"/>
  </r>
  <r>
    <x v="71"/>
    <x v="2"/>
    <d v="2014-12-31T00:00:00"/>
    <x v="284"/>
    <x v="283"/>
    <n v="1259234000"/>
    <n v="0"/>
    <n v="0"/>
    <x v="0"/>
    <s v="Air Freight &amp; Logistics"/>
    <n v="2014"/>
    <n v="-2007652000"/>
    <n v="1259234000"/>
    <n v="-3266886000"/>
    <n v="0.14904543533450873"/>
    <n v="0.2425293059047145"/>
  </r>
  <r>
    <x v="71"/>
    <x v="3"/>
    <d v="2015-12-31T00:00:00"/>
    <x v="285"/>
    <x v="284"/>
    <n v="1410170000"/>
    <n v="0"/>
    <n v="0"/>
    <x v="0"/>
    <s v="Air Freight &amp; Logistics"/>
    <n v="2015"/>
    <n v="-2268480000"/>
    <n v="1410170000"/>
    <n v="-3678650000"/>
    <n v="0.16833376817775847"/>
    <n v="0.27297618506978732"/>
  </r>
  <r>
    <x v="72"/>
    <x v="0"/>
    <d v="2013-12-31T00:00:00"/>
    <x v="286"/>
    <x v="285"/>
    <n v="47000000"/>
    <n v="0"/>
    <n v="1854000000"/>
    <x v="1"/>
    <s v="Cable &amp; Satellite"/>
    <n v="2013"/>
    <n v="-2810000000"/>
    <n v="1901000000"/>
    <n v="-4711000000"/>
    <n v="0.34457388105456777"/>
    <n v="0.57768240343347643"/>
  </r>
  <r>
    <x v="72"/>
    <x v="1"/>
    <d v="2014-12-31T00:00:00"/>
    <x v="287"/>
    <x v="286"/>
    <n v="62000000"/>
    <n v="0"/>
    <n v="2102000000"/>
    <x v="1"/>
    <s v="Cable &amp; Satellite"/>
    <n v="2014"/>
    <n v="-3135000000"/>
    <n v="2164000000"/>
    <n v="-5299000000"/>
    <n v="0.34420289855072461"/>
    <n v="0.58179622310057089"/>
  </r>
  <r>
    <x v="72"/>
    <x v="2"/>
    <d v="2015-12-31T00:00:00"/>
    <x v="288"/>
    <x v="287"/>
    <n v="89000000"/>
    <n v="0"/>
    <n v="2125000000"/>
    <x v="1"/>
    <s v="Cable &amp; Satellite"/>
    <n v="2015"/>
    <n v="-3328000000"/>
    <n v="2214000000"/>
    <n v="-5542000000"/>
    <n v="0.34119335657166289"/>
    <n v="0.56817715808898916"/>
  </r>
  <r>
    <x v="72"/>
    <x v="3"/>
    <d v="2016-12-31T00:00:00"/>
    <x v="289"/>
    <x v="288"/>
    <n v="86000000"/>
    <n v="0"/>
    <n v="6907000000"/>
    <x v="1"/>
    <s v="Cable &amp; Satellite"/>
    <n v="2016"/>
    <n v="-10348000000"/>
    <n v="6993000000"/>
    <n v="-17341000000"/>
    <n v="0.3567906768265352"/>
    <n v="0.59790366513808912"/>
  </r>
  <r>
    <x v="73"/>
    <x v="0"/>
    <d v="2012-12-31T00:00:00"/>
    <x v="290"/>
    <x v="289"/>
    <n v="0"/>
    <n v="0"/>
    <n v="8742000000"/>
    <x v="3"/>
    <s v="Managed Health Care"/>
    <n v="2012"/>
    <n v="-11219000000"/>
    <n v="8742000000"/>
    <n v="-19961000000"/>
    <n v="0.38528108794944882"/>
    <n v="0.68549744153301972"/>
  </r>
  <r>
    <x v="73"/>
    <x v="1"/>
    <d v="2013-12-31T00:00:00"/>
    <x v="291"/>
    <x v="290"/>
    <n v="0"/>
    <n v="0"/>
    <n v="9339000000"/>
    <x v="3"/>
    <s v="Managed Health Care"/>
    <n v="2013"/>
    <n v="-11515000000"/>
    <n v="9339000000"/>
    <n v="-20854000000"/>
    <n v="0.35562075355157502"/>
    <n v="0.64403953057442864"/>
  </r>
  <r>
    <x v="73"/>
    <x v="2"/>
    <d v="2014-12-31T00:00:00"/>
    <x v="292"/>
    <x v="291"/>
    <n v="0"/>
    <n v="0"/>
    <n v="10276000000"/>
    <x v="3"/>
    <s v="Managed Health Care"/>
    <n v="2014"/>
    <n v="-13580000000"/>
    <n v="10276000000"/>
    <n v="-23856000000"/>
    <n v="0.38895571976857424"/>
    <n v="0.68327891390273243"/>
  </r>
  <r>
    <x v="73"/>
    <x v="3"/>
    <d v="2015-12-31T00:00:00"/>
    <x v="293"/>
    <x v="292"/>
    <n v="0"/>
    <n v="0"/>
    <n v="11259000000"/>
    <x v="3"/>
    <s v="Managed Health Care"/>
    <n v="2015"/>
    <n v="-14586000000"/>
    <n v="11259000000"/>
    <n v="-25845000000"/>
    <n v="0.38509874326750448"/>
    <n v="0.68235822156510717"/>
  </r>
  <r>
    <x v="74"/>
    <x v="0"/>
    <d v="2012-12-31T00:00:00"/>
    <x v="294"/>
    <x v="44"/>
    <n v="0"/>
    <n v="0"/>
    <n v="14000000"/>
    <x v="6"/>
    <s v="Property &amp; Casualty Insurance"/>
    <n v="2012"/>
    <n v="-634000000"/>
    <n v="14000000"/>
    <n v="-648000000"/>
    <n v="0.15422038433471175"/>
    <n v="0.15762588178058867"/>
  </r>
  <r>
    <x v="74"/>
    <x v="1"/>
    <d v="2013-12-31T00:00:00"/>
    <x v="295"/>
    <x v="293"/>
    <n v="0"/>
    <n v="0"/>
    <n v="15000000"/>
    <x v="6"/>
    <s v="Property &amp; Casualty Insurance"/>
    <n v="2013"/>
    <n v="-783000000"/>
    <n v="15000000"/>
    <n v="-798000000"/>
    <n v="0.17280953431913484"/>
    <n v="0.17612006179651291"/>
  </r>
  <r>
    <x v="74"/>
    <x v="2"/>
    <d v="2014-12-31T00:00:00"/>
    <x v="296"/>
    <x v="294"/>
    <n v="0"/>
    <n v="0"/>
    <n v="14000000"/>
    <x v="6"/>
    <s v="Property &amp; Casualty Insurance"/>
    <n v="2014"/>
    <n v="-788000000"/>
    <n v="14000000"/>
    <n v="-802000000"/>
    <n v="0.15935288169868553"/>
    <n v="0.16218402426693629"/>
  </r>
  <r>
    <x v="74"/>
    <x v="3"/>
    <d v="2015-12-31T00:00:00"/>
    <x v="297"/>
    <x v="295"/>
    <n v="0"/>
    <n v="0"/>
    <n v="13000000"/>
    <x v="6"/>
    <s v="Property &amp; Casualty Insurance"/>
    <n v="2015"/>
    <n v="-947000000"/>
    <n v="13000000"/>
    <n v="-960000000"/>
    <n v="0.18416958381952547"/>
    <n v="0.1866977829638273"/>
  </r>
  <r>
    <x v="75"/>
    <x v="0"/>
    <d v="2012-12-31T00:00:00"/>
    <x v="298"/>
    <x v="296"/>
    <n v="6043000000"/>
    <n v="0"/>
    <n v="0"/>
    <x v="4"/>
    <s v="Household Products"/>
    <n v="2012"/>
    <n v="-9932000000"/>
    <n v="6043000000"/>
    <n v="-15975000000"/>
    <n v="0.58132865086333041"/>
    <n v="0.93503072870939419"/>
  </r>
  <r>
    <x v="75"/>
    <x v="1"/>
    <d v="2013-12-31T00:00:00"/>
    <x v="299"/>
    <x v="297"/>
    <n v="6645000000"/>
    <n v="0"/>
    <n v="0"/>
    <x v="4"/>
    <s v="Household Products"/>
    <n v="2013"/>
    <n v="-10201000000"/>
    <n v="6645000000"/>
    <n v="-16846000000"/>
    <n v="0.58559127439724457"/>
    <n v="0.96704936854190582"/>
  </r>
  <r>
    <x v="75"/>
    <x v="2"/>
    <d v="2014-12-31T00:00:00"/>
    <x v="300"/>
    <x v="298"/>
    <n v="6552000000"/>
    <n v="0"/>
    <n v="0"/>
    <x v="4"/>
    <s v="Household Products"/>
    <n v="2014"/>
    <n v="-10109000000"/>
    <n v="6552000000"/>
    <n v="-16661000000"/>
    <n v="0.58511315621925097"/>
    <n v="0.96434566186259185"/>
  </r>
  <r>
    <x v="75"/>
    <x v="3"/>
    <d v="2015-12-31T00:00:00"/>
    <x v="301"/>
    <x v="299"/>
    <n v="6610000000"/>
    <n v="0"/>
    <n v="0"/>
    <x v="4"/>
    <s v="Household Products"/>
    <n v="2015"/>
    <n v="-9399000000"/>
    <n v="6610000000"/>
    <n v="-16009000000"/>
    <n v="0.58619184233503807"/>
    <n v="0.99844081327179746"/>
  </r>
  <r>
    <x v="76"/>
    <x v="0"/>
    <d v="2013-06-30T00:00:00"/>
    <x v="302"/>
    <x v="300"/>
    <n v="1291000000"/>
    <n v="130000000"/>
    <n v="0"/>
    <x v="4"/>
    <s v="Household Products"/>
    <n v="2013"/>
    <n v="-2391000000"/>
    <n v="1421000000"/>
    <n v="-3812000000"/>
    <n v="0.43213446593168264"/>
    <n v="0.68895716609434299"/>
  </r>
  <r>
    <x v="76"/>
    <x v="1"/>
    <d v="2014-06-30T00:00:00"/>
    <x v="303"/>
    <x v="301"/>
    <n v="1254000000"/>
    <n v="125000000"/>
    <n v="0"/>
    <x v="4"/>
    <s v="Household Products"/>
    <n v="2014"/>
    <n v="-2356000000"/>
    <n v="1379000000"/>
    <n v="-3735000000"/>
    <n v="0.42727602466449038"/>
    <n v="0.67736670293797607"/>
  </r>
  <r>
    <x v="76"/>
    <x v="2"/>
    <d v="2015-06-30T00:00:00"/>
    <x v="304"/>
    <x v="302"/>
    <n v="1321000000"/>
    <n v="136000000"/>
    <n v="0"/>
    <x v="4"/>
    <s v="Household Products"/>
    <n v="2015"/>
    <n v="-2465000000"/>
    <n v="1457000000"/>
    <n v="-3922000000"/>
    <n v="0.4358974358974359"/>
    <n v="0.69354553492484527"/>
  </r>
  <r>
    <x v="76"/>
    <x v="3"/>
    <d v="2016-06-30T00:00:00"/>
    <x v="305"/>
    <x v="303"/>
    <n v="1393000000"/>
    <n v="141000000"/>
    <n v="0"/>
    <x v="4"/>
    <s v="Household Products"/>
    <n v="2016"/>
    <n v="-2598000000"/>
    <n v="1534000000"/>
    <n v="-4132000000"/>
    <n v="0.45096337441416423"/>
    <n v="0.71723659086964064"/>
  </r>
  <r>
    <x v="77"/>
    <x v="0"/>
    <d v="2013-12-31T00:00:00"/>
    <x v="306"/>
    <x v="304"/>
    <n v="1670000000"/>
    <n v="0"/>
    <n v="46000000"/>
    <x v="6"/>
    <s v="Regional Banks"/>
    <n v="2013"/>
    <n v="-2611000000"/>
    <n v="1716000000"/>
    <n v="-4327000000"/>
    <n v="0.9793698424606152"/>
    <n v="1.6230307576894223"/>
  </r>
  <r>
    <x v="77"/>
    <x v="1"/>
    <d v="2014-12-31T00:00:00"/>
    <x v="307"/>
    <x v="305"/>
    <n v="1611000000"/>
    <n v="0"/>
    <n v="27000000"/>
    <x v="6"/>
    <s v="Regional Banks"/>
    <n v="2014"/>
    <n v="-2562000000"/>
    <n v="1638000000"/>
    <n v="-4200000000"/>
    <n v="0.98273878020713468"/>
    <n v="1.6110471806674338"/>
  </r>
  <r>
    <x v="77"/>
    <x v="2"/>
    <d v="2015-12-31T00:00:00"/>
    <x v="308"/>
    <x v="306"/>
    <n v="1859000000"/>
    <n v="0"/>
    <n v="147000000"/>
    <x v="6"/>
    <s v="Regional Banks"/>
    <n v="2015"/>
    <n v="-2776000000"/>
    <n v="2006000000"/>
    <n v="-4782000000"/>
    <n v="0.98474636395885062"/>
    <n v="1.696346222064562"/>
  </r>
  <r>
    <x v="77"/>
    <x v="3"/>
    <d v="2016-12-31T00:00:00"/>
    <x v="309"/>
    <x v="307"/>
    <n v="1836000000"/>
    <n v="0"/>
    <n v="248000000"/>
    <x v="6"/>
    <s v="Regional Banks"/>
    <n v="2016"/>
    <n v="-2920000000"/>
    <n v="2084000000"/>
    <n v="-5004000000"/>
    <n v="0.98648648648648651"/>
    <n v="1.6905405405405405"/>
  </r>
  <r>
    <x v="78"/>
    <x v="0"/>
    <d v="2013-12-31T00:00:00"/>
    <x v="310"/>
    <x v="308"/>
    <n v="203733000"/>
    <n v="0"/>
    <n v="96054000"/>
    <x v="1"/>
    <s v="Restaurants"/>
    <n v="2013"/>
    <n v="-854769000"/>
    <n v="299787000"/>
    <n v="-1154556000"/>
    <n v="0.26590287846883165"/>
    <n v="0.35916108767802807"/>
  </r>
  <r>
    <x v="78"/>
    <x v="1"/>
    <d v="2014-12-31T00:00:00"/>
    <x v="311"/>
    <x v="309"/>
    <n v="273897000"/>
    <n v="0"/>
    <n v="110474000"/>
    <x v="1"/>
    <s v="Restaurants"/>
    <n v="2014"/>
    <n v="-1117756000"/>
    <n v="384371000"/>
    <n v="-1502127000"/>
    <n v="0.2720746864433658"/>
    <n v="0.36563501562336836"/>
  </r>
  <r>
    <x v="78"/>
    <x v="2"/>
    <d v="2015-12-31T00:00:00"/>
    <x v="312"/>
    <x v="310"/>
    <n v="250214000"/>
    <n v="0"/>
    <n v="130368000"/>
    <x v="1"/>
    <s v="Restaurants"/>
    <n v="2015"/>
    <n v="-1174287000"/>
    <n v="380582000"/>
    <n v="-1554869000"/>
    <n v="0.26088176480036646"/>
    <n v="0.34543256354995078"/>
  </r>
  <r>
    <x v="78"/>
    <x v="3"/>
    <d v="2016-12-31T00:00:00"/>
    <x v="313"/>
    <x v="311"/>
    <n v="276240000"/>
    <n v="0"/>
    <n v="146368000"/>
    <x v="1"/>
    <s v="Restaurants"/>
    <n v="2016"/>
    <n v="-498214000"/>
    <n v="422608000"/>
    <n v="-920822000"/>
    <n v="0.12760373979608564"/>
    <n v="0.23584309330229813"/>
  </r>
  <r>
    <x v="79"/>
    <x v="0"/>
    <d v="2013-12-31T00:00:00"/>
    <x v="314"/>
    <x v="312"/>
    <n v="1827000000"/>
    <n v="713000000"/>
    <n v="0"/>
    <x v="0"/>
    <s v="Industrial Machinery"/>
    <n v="2013"/>
    <n v="-4280000000"/>
    <n v="2540000000"/>
    <n v="-6820000000"/>
    <n v="0.24738454424599735"/>
    <n v="0.39419686723310793"/>
  </r>
  <r>
    <x v="79"/>
    <x v="1"/>
    <d v="2014-12-31T00:00:00"/>
    <x v="315"/>
    <x v="313"/>
    <n v="2112000000"/>
    <n v="754000000"/>
    <n v="0"/>
    <x v="0"/>
    <s v="Industrial Machinery"/>
    <n v="2014"/>
    <n v="-4861000000"/>
    <n v="2866000000"/>
    <n v="-7727000000"/>
    <n v="0.25290047344050776"/>
    <n v="0.40200822017584931"/>
  </r>
  <r>
    <x v="79"/>
    <x v="2"/>
    <d v="2015-12-31T00:00:00"/>
    <x v="316"/>
    <x v="314"/>
    <n v="2169000000"/>
    <n v="735000000"/>
    <n v="0"/>
    <x v="0"/>
    <s v="Industrial Machinery"/>
    <n v="2015"/>
    <n v="-4947000000"/>
    <n v="2904000000"/>
    <n v="-7851000000"/>
    <n v="0.25886970172684459"/>
    <n v="0.41083202511773942"/>
  </r>
  <r>
    <x v="79"/>
    <x v="3"/>
    <d v="2016-12-31T00:00:00"/>
    <x v="317"/>
    <x v="315"/>
    <n v="2189000000"/>
    <n v="636000000"/>
    <n v="0"/>
    <x v="0"/>
    <s v="Industrial Machinery"/>
    <n v="2016"/>
    <n v="-4452000000"/>
    <n v="2825000000"/>
    <n v="-7277000000"/>
    <n v="0.25426923296590326"/>
    <n v="0.41561482666057459"/>
  </r>
  <r>
    <x v="80"/>
    <x v="0"/>
    <d v="2013-12-31T00:00:00"/>
    <x v="318"/>
    <x v="316"/>
    <n v="234000000"/>
    <n v="0"/>
    <n v="628000000"/>
    <x v="5"/>
    <s v="MultiUtilities"/>
    <n v="2013"/>
    <n v="-2004000000"/>
    <n v="862000000"/>
    <n v="-2866000000"/>
    <n v="0.30520865062442887"/>
    <n v="0.43649101431617421"/>
  </r>
  <r>
    <x v="80"/>
    <x v="1"/>
    <d v="2014-12-31T00:00:00"/>
    <x v="319"/>
    <x v="317"/>
    <n v="252000000"/>
    <n v="0"/>
    <n v="685000000"/>
    <x v="5"/>
    <s v="MultiUtilities"/>
    <n v="2014"/>
    <n v="-2089000000"/>
    <n v="937000000"/>
    <n v="-3026000000"/>
    <n v="0.29098760273018526"/>
    <n v="0.42150717370107255"/>
  </r>
  <r>
    <x v="80"/>
    <x v="2"/>
    <d v="2015-12-31T00:00:00"/>
    <x v="320"/>
    <x v="318"/>
    <n v="262000000"/>
    <n v="0"/>
    <n v="750000000"/>
    <x v="5"/>
    <s v="MultiUtilities"/>
    <n v="2015"/>
    <n v="-2175000000"/>
    <n v="1012000000"/>
    <n v="-3187000000"/>
    <n v="0.33689591078066916"/>
    <n v="0.49364931846344484"/>
  </r>
  <r>
    <x v="80"/>
    <x v="3"/>
    <d v="2016-12-31T00:00:00"/>
    <x v="321"/>
    <x v="319"/>
    <n v="281000000"/>
    <n v="0"/>
    <n v="811000000"/>
    <x v="5"/>
    <s v="MultiUtilities"/>
    <n v="2016"/>
    <n v="-2389000000"/>
    <n v="1092000000"/>
    <n v="-3481000000"/>
    <n v="0.37333958431004843"/>
    <n v="0.54399124863259884"/>
  </r>
  <r>
    <x v="81"/>
    <x v="0"/>
    <d v="2012-12-31T00:00:00"/>
    <x v="322"/>
    <x v="320"/>
    <n v="1105000000"/>
    <n v="0"/>
    <n v="88000000"/>
    <x v="3"/>
    <s v="Managed Health Care"/>
    <n v="2012"/>
    <n v="-1329000000"/>
    <n v="1193000000"/>
    <n v="-2522000000"/>
    <n v="0.16387176325524044"/>
    <n v="0.31097410604192355"/>
  </r>
  <r>
    <x v="81"/>
    <x v="1"/>
    <d v="2013-12-31T00:00:00"/>
    <x v="323"/>
    <x v="321"/>
    <n v="1264000000"/>
    <n v="0"/>
    <n v="327000000"/>
    <x v="3"/>
    <s v="Managed Health Care"/>
    <n v="2013"/>
    <n v="-1868000000"/>
    <n v="1591000000"/>
    <n v="-3459000000"/>
    <n v="0.17195986375770966"/>
    <n v="0.31842032587682961"/>
  </r>
  <r>
    <x v="81"/>
    <x v="2"/>
    <d v="2014-12-31T00:00:00"/>
    <x v="217"/>
    <x v="322"/>
    <n v="2012000000"/>
    <n v="0"/>
    <n v="1406000000"/>
    <x v="3"/>
    <s v="Managed Health Care"/>
    <n v="2014"/>
    <n v="-3882000000"/>
    <n v="3418000000"/>
    <n v="-7300000000"/>
    <n v="0.23442028985507246"/>
    <n v="0.44082125603864736"/>
  </r>
  <r>
    <x v="81"/>
    <x v="3"/>
    <d v="2015-12-31T00:00:00"/>
    <x v="324"/>
    <x v="323"/>
    <n v="2977000000"/>
    <n v="0"/>
    <n v="1836000000"/>
    <x v="3"/>
    <s v="Managed Health Care"/>
    <n v="2015"/>
    <n v="-5518000000"/>
    <n v="4813000000"/>
    <n v="-10331000000"/>
    <n v="0.24244288224956062"/>
    <n v="0.45391036906854132"/>
  </r>
  <r>
    <x v="82"/>
    <x v="0"/>
    <d v="2012-12-31T00:00:00"/>
    <x v="325"/>
    <x v="324"/>
    <n v="365000000"/>
    <n v="0"/>
    <n v="1050000000"/>
    <x v="5"/>
    <s v="MultiUtilities"/>
    <n v="2012"/>
    <n v="-2705000000"/>
    <n v="1415000000"/>
    <n v="-4120000000"/>
    <n v="0.3629898013955985"/>
    <n v="0.55287171229200216"/>
  </r>
  <r>
    <x v="82"/>
    <x v="1"/>
    <d v="2013-12-31T00:00:00"/>
    <x v="326"/>
    <x v="325"/>
    <n v="387000000"/>
    <n v="0"/>
    <n v="954000000"/>
    <x v="5"/>
    <s v="MultiUtilities"/>
    <n v="2013"/>
    <n v="-2351000000"/>
    <n v="1341000000"/>
    <n v="-3692000000"/>
    <n v="0.29003207500616829"/>
    <n v="0.45546508758943993"/>
  </r>
  <r>
    <x v="82"/>
    <x v="2"/>
    <d v="2014-12-31T00:00:00"/>
    <x v="327"/>
    <x v="326"/>
    <n v="388000000"/>
    <n v="0"/>
    <n v="1013000000"/>
    <x v="5"/>
    <s v="MultiUtilities"/>
    <n v="2014"/>
    <n v="-2336000000"/>
    <n v="1401000000"/>
    <n v="-3737000000"/>
    <n v="0.25319748536743986"/>
    <n v="0.40505094298721006"/>
  </r>
  <r>
    <x v="82"/>
    <x v="3"/>
    <d v="2015-12-31T00:00:00"/>
    <x v="328"/>
    <x v="327"/>
    <n v="374000000"/>
    <n v="0"/>
    <n v="970000000"/>
    <x v="5"/>
    <s v="MultiUtilities"/>
    <n v="2015"/>
    <n v="-2277000000"/>
    <n v="1344000000"/>
    <n v="-3621000000"/>
    <n v="0.3082859463850528"/>
    <n v="0.49025182778229082"/>
  </r>
  <r>
    <x v="83"/>
    <x v="0"/>
    <d v="2012-12-31T00:00:00"/>
    <x v="329"/>
    <x v="328"/>
    <n v="11188000000"/>
    <n v="0"/>
    <n v="5024000000"/>
    <x v="6"/>
    <s v="Consumer Finance"/>
    <n v="2012"/>
    <n v="-22368000000"/>
    <n v="16212000000"/>
    <n v="-38580000000"/>
    <n v="0.94097850321820709"/>
    <n v="1.6229859913339784"/>
  </r>
  <r>
    <x v="83"/>
    <x v="1"/>
    <d v="2013-12-31T00:00:00"/>
    <x v="330"/>
    <x v="329"/>
    <n v="11682000000"/>
    <n v="0"/>
    <n v="4124000000"/>
    <x v="6"/>
    <s v="Consumer Finance"/>
    <n v="2013"/>
    <n v="-22935000000"/>
    <n v="15806000000"/>
    <n v="-38741000000"/>
    <n v="0.948668100595632"/>
    <n v="1.602456982131039"/>
  </r>
  <r>
    <x v="83"/>
    <x v="2"/>
    <d v="2014-12-31T00:00:00"/>
    <x v="331"/>
    <x v="330"/>
    <n v="11648000000"/>
    <n v="0"/>
    <n v="4073000000"/>
    <x v="6"/>
    <s v="Consumer Finance"/>
    <n v="2014"/>
    <n v="-22781000000"/>
    <n v="15721000000"/>
    <n v="-38502000000"/>
    <n v="0.95441786417529018"/>
    <n v="1.6130545896350916"/>
  </r>
  <r>
    <x v="83"/>
    <x v="3"/>
    <d v="2015-12-31T00:00:00"/>
    <x v="332"/>
    <x v="331"/>
    <n v="12566000000"/>
    <n v="0"/>
    <n v="4966000000"/>
    <x v="6"/>
    <s v="Consumer Finance"/>
    <n v="2015"/>
    <n v="-23947000000"/>
    <n v="17532000000"/>
    <n v="-41479000000"/>
    <n v="0.95642623212716671"/>
    <n v="1.6566419043054557"/>
  </r>
  <r>
    <x v="84"/>
    <x v="0"/>
    <d v="2012-12-31T00:00:00"/>
    <x v="333"/>
    <x v="332"/>
    <n v="170113000"/>
    <n v="0"/>
    <n v="451405000"/>
    <x v="9"/>
    <s v="Oil &amp; Gas Exploration &amp; Production"/>
    <n v="2012"/>
    <n v="-914492000"/>
    <n v="621518000"/>
    <n v="-1536010000"/>
    <n v="0.75920056187144369"/>
    <n v="1.275177535768663"/>
  </r>
  <r>
    <x v="84"/>
    <x v="1"/>
    <d v="2013-12-31T00:00:00"/>
    <x v="334"/>
    <x v="333"/>
    <n v="147651000"/>
    <n v="0"/>
    <n v="651052000"/>
    <x v="9"/>
    <s v="Oil &amp; Gas Exploration &amp; Production"/>
    <n v="2013"/>
    <n v="-1345997000"/>
    <n v="798703000"/>
    <n v="-2144700000"/>
    <n v="0.77078048283263034"/>
    <n v="1.2281549673076109"/>
  </r>
  <r>
    <x v="84"/>
    <x v="2"/>
    <d v="2014-12-31T00:00:00"/>
    <x v="335"/>
    <x v="334"/>
    <n v="129602000"/>
    <n v="0"/>
    <n v="632760000"/>
    <x v="9"/>
    <s v="Oil &amp; Gas Exploration &amp; Production"/>
    <n v="2014"/>
    <n v="-1648131000"/>
    <n v="762362000"/>
    <n v="-2410493000"/>
    <n v="0.75845497330662381"/>
    <n v="1.10928706757582"/>
  </r>
  <r>
    <x v="84"/>
    <x v="3"/>
    <d v="2015-12-31T00:00:00"/>
    <x v="336"/>
    <x v="335"/>
    <n v="112253000"/>
    <n v="0"/>
    <n v="622211000"/>
    <x v="9"/>
    <s v="Oil &amp; Gas Exploration &amp; Production"/>
    <n v="2015"/>
    <n v="-776156000"/>
    <n v="734464000"/>
    <n v="-1510620000"/>
    <n v="0.57190141104520498"/>
    <n v="1.113082562723354"/>
  </r>
  <r>
    <x v="85"/>
    <x v="0"/>
    <d v="2013-09-30T00:00:00"/>
    <x v="337"/>
    <x v="336"/>
    <n v="495000000"/>
    <n v="0"/>
    <n v="0"/>
    <x v="0"/>
    <s v="Industrial Conglomerates"/>
    <n v="2013"/>
    <n v="-1371000000"/>
    <n v="495000000"/>
    <n v="-1866000000"/>
    <n v="0.3064371926687528"/>
    <n v="0.41707644166294144"/>
  </r>
  <r>
    <x v="85"/>
    <x v="1"/>
    <d v="2014-09-30T00:00:00"/>
    <x v="338"/>
    <x v="337"/>
    <n v="594000000"/>
    <n v="0"/>
    <n v="0"/>
    <x v="0"/>
    <s v="Industrial Conglomerates"/>
    <n v="2014"/>
    <n v="-1510000000"/>
    <n v="594000000"/>
    <n v="-2104000000"/>
    <n v="0.30327374974894555"/>
    <n v="0.42257481421972282"/>
  </r>
  <r>
    <x v="85"/>
    <x v="2"/>
    <d v="2015-09-30T00:00:00"/>
    <x v="339"/>
    <x v="338"/>
    <n v="606000000"/>
    <n v="0"/>
    <n v="0"/>
    <x v="0"/>
    <s v="Industrial Conglomerates"/>
    <n v="2015"/>
    <n v="-1614000000"/>
    <n v="606000000"/>
    <n v="-2220000000"/>
    <n v="0.30778032036613273"/>
    <n v="0.42334096109839819"/>
  </r>
  <r>
    <x v="85"/>
    <x v="3"/>
    <d v="2016-09-30T00:00:00"/>
    <x v="340"/>
    <x v="339"/>
    <n v="638000000"/>
    <n v="0"/>
    <n v="0"/>
    <x v="0"/>
    <s v="Industrial Conglomerates"/>
    <n v="2016"/>
    <n v="-1617000000"/>
    <n v="638000000"/>
    <n v="-2255000000"/>
    <n v="0.30747290359383911"/>
    <n v="0.42878874310705456"/>
  </r>
  <r>
    <x v="86"/>
    <x v="0"/>
    <d v="2013-10-31T00:00:00"/>
    <x v="341"/>
    <x v="340"/>
    <n v="610735000"/>
    <n v="58827000"/>
    <n v="30239000"/>
    <x v="3"/>
    <s v="Health Care Supplies"/>
    <n v="2013"/>
    <n v="-1026808000"/>
    <n v="699801000"/>
    <n v="-1726609000"/>
    <n v="0.64671652836605831"/>
    <n v="1.0874735864208223"/>
  </r>
  <r>
    <x v="86"/>
    <x v="1"/>
    <d v="2014-10-31T00:00:00"/>
    <x v="342"/>
    <x v="341"/>
    <n v="683115000"/>
    <n v="66259000"/>
    <n v="35710000"/>
    <x v="3"/>
    <s v="Health Care Supplies"/>
    <n v="2014"/>
    <n v="-1091570000"/>
    <n v="785084000"/>
    <n v="-1876654000"/>
    <n v="0.63545537951397624"/>
    <n v="1.0924905226292601"/>
  </r>
  <r>
    <x v="86"/>
    <x v="2"/>
    <d v="2015-10-31T00:00:00"/>
    <x v="343"/>
    <x v="342"/>
    <n v="712543000"/>
    <n v="69589000"/>
    <n v="51459000"/>
    <x v="3"/>
    <s v="Health Care Supplies"/>
    <n v="2015"/>
    <n v="-1070262000"/>
    <n v="833591000"/>
    <n v="-1903853000"/>
    <n v="0.59556275249574309"/>
    <n v="1.0594265077404206"/>
  </r>
  <r>
    <x v="86"/>
    <x v="3"/>
    <d v="2016-10-31T00:00:00"/>
    <x v="344"/>
    <x v="343"/>
    <n v="722798000"/>
    <n v="65411000"/>
    <n v="60790000"/>
    <x v="3"/>
    <s v="Health Care Supplies"/>
    <n v="2016"/>
    <n v="-1173079000"/>
    <n v="848999000"/>
    <n v="-2022078000"/>
    <n v="0.59643616529066801"/>
    <n v="1.0280982339967073"/>
  </r>
  <r>
    <x v="87"/>
    <x v="0"/>
    <d v="2013-09-01T00:00:00"/>
    <x v="345"/>
    <x v="344"/>
    <n v="10104000000"/>
    <n v="0"/>
    <n v="0"/>
    <x v="4"/>
    <s v="Hypermarkets &amp; Super Centers"/>
    <n v="2013"/>
    <n v="-13208000000"/>
    <n v="10104000000"/>
    <n v="-23312000000"/>
    <n v="0.12560386473429952"/>
    <n v="0.22168968009433604"/>
  </r>
  <r>
    <x v="87"/>
    <x v="1"/>
    <d v="2014-08-31T00:00:00"/>
    <x v="346"/>
    <x v="345"/>
    <n v="10899000000"/>
    <n v="0"/>
    <n v="0"/>
    <x v="4"/>
    <s v="Hypermarkets &amp; Super Centers"/>
    <n v="2014"/>
    <n v="-14182000000"/>
    <n v="10899000000"/>
    <n v="-25081000000"/>
    <n v="0.12590553977272728"/>
    <n v="0.22266512784090908"/>
  </r>
  <r>
    <x v="87"/>
    <x v="2"/>
    <d v="2015-08-30T00:00:00"/>
    <x v="347"/>
    <x v="346"/>
    <n v="11445000000"/>
    <n v="0"/>
    <n v="0"/>
    <x v="4"/>
    <s v="Hypermarkets &amp; Super Centers"/>
    <n v="2015"/>
    <n v="-15134000000"/>
    <n v="11445000000"/>
    <n v="-26579000000"/>
    <n v="0.13024208469952409"/>
    <n v="0.22873690823501064"/>
  </r>
  <r>
    <x v="87"/>
    <x v="3"/>
    <d v="2016-08-28T00:00:00"/>
    <x v="348"/>
    <x v="347"/>
    <n v="12068000000"/>
    <n v="0"/>
    <n v="0"/>
    <x v="4"/>
    <s v="Hypermarkets &amp; Super Centers"/>
    <n v="2016"/>
    <n v="-15818000000"/>
    <n v="12068000000"/>
    <n v="-27886000000"/>
    <n v="0.13323899291604546"/>
    <n v="0.23489079254373774"/>
  </r>
  <r>
    <x v="88"/>
    <x v="0"/>
    <d v="2003-06-30T00:00:00"/>
    <x v="349"/>
    <x v="348"/>
    <n v="2410000"/>
    <n v="65000"/>
    <n v="0"/>
    <x v="4"/>
    <s v="Personal Products"/>
    <n v="2003"/>
    <n v="-1319000"/>
    <n v="2475000"/>
    <n v="-3794000"/>
    <n v="0.83639822447685475"/>
    <n v="2.405833861762841"/>
  </r>
  <r>
    <x v="88"/>
    <x v="1"/>
    <d v="2004-06-30T00:00:00"/>
    <x v="350"/>
    <x v="349"/>
    <n v="3940000"/>
    <n v="30000"/>
    <n v="163000"/>
    <x v="4"/>
    <s v="Personal Products"/>
    <n v="2004"/>
    <n v="-1372000"/>
    <n v="4133000"/>
    <n v="-5505000"/>
    <n v="0.90620871862615593"/>
    <n v="3.6360634081902248"/>
  </r>
  <r>
    <x v="88"/>
    <x v="2"/>
    <d v="2006-02-28T00:00:00"/>
    <x v="351"/>
    <x v="350"/>
    <n v="15359000"/>
    <n v="0"/>
    <n v="0"/>
    <x v="4"/>
    <s v="Personal Products"/>
    <n v="2006"/>
    <n v="-4054000"/>
    <n v="15359000"/>
    <n v="-19413000"/>
    <n v="5.0953973002186972E-2"/>
    <n v="0.24399839119177497"/>
  </r>
  <r>
    <x v="88"/>
    <x v="3"/>
    <d v="2007-02-28T00:00:00"/>
    <x v="352"/>
    <x v="351"/>
    <n v="25853000"/>
    <n v="0"/>
    <n v="0"/>
    <x v="4"/>
    <s v="Personal Products"/>
    <n v="2007"/>
    <n v="-15165000"/>
    <n v="25853000"/>
    <n v="-41018000"/>
    <n v="0.15219485759017282"/>
    <n v="0.41165372031874109"/>
  </r>
  <r>
    <x v="89"/>
    <x v="0"/>
    <d v="2013-07-28T00:00:00"/>
    <x v="353"/>
    <x v="352"/>
    <n v="1653000000"/>
    <n v="128000000"/>
    <n v="0"/>
    <x v="4"/>
    <s v="Packaged Foods &amp; Meats"/>
    <n v="2013"/>
    <n v="-2912000000"/>
    <n v="1781000000"/>
    <n v="-4693000000"/>
    <n v="0.36164927968206656"/>
    <n v="0.58283656234475911"/>
  </r>
  <r>
    <x v="89"/>
    <x v="1"/>
    <d v="2014-08-03T00:00:00"/>
    <x v="354"/>
    <x v="353"/>
    <n v="1527000000"/>
    <n v="122000000"/>
    <n v="0"/>
    <x v="4"/>
    <s v="Packaged Foods &amp; Meats"/>
    <n v="2014"/>
    <n v="-2971000000"/>
    <n v="1649000000"/>
    <n v="-4620000000"/>
    <n v="0.35933720367682631"/>
    <n v="0.55878084179970977"/>
  </r>
  <r>
    <x v="89"/>
    <x v="2"/>
    <d v="2015-08-02T00:00:00"/>
    <x v="355"/>
    <x v="354"/>
    <n v="1509000000"/>
    <n v="117000000"/>
    <n v="0"/>
    <x v="4"/>
    <s v="Packaged Foods &amp; Meats"/>
    <n v="2015"/>
    <n v="-2782000000"/>
    <n v="1626000000"/>
    <n v="-4408000000"/>
    <n v="0.34422172729522393"/>
    <n v="0.54540955209106656"/>
  </r>
  <r>
    <x v="89"/>
    <x v="3"/>
    <d v="2016-07-31T00:00:00"/>
    <x v="356"/>
    <x v="355"/>
    <n v="1665000000"/>
    <n v="124000000"/>
    <n v="0"/>
    <x v="4"/>
    <s v="Packaged Foods &amp; Meats"/>
    <n v="2016"/>
    <n v="-2780000000"/>
    <n v="1789000000"/>
    <n v="-4569000000"/>
    <n v="0.34920236151237283"/>
    <n v="0.57392287401080266"/>
  </r>
  <r>
    <x v="90"/>
    <x v="0"/>
    <d v="2013-01-31T00:00:00"/>
    <x v="357"/>
    <x v="356"/>
    <n v="2047847000"/>
    <n v="429479000"/>
    <n v="0"/>
    <x v="2"/>
    <s v="Internet Software &amp; Services"/>
    <n v="2013"/>
    <n v="-2366616000"/>
    <n v="2477326000"/>
    <n v="-4843942000"/>
    <n v="0.7758900660449578"/>
    <n v="1.5880761721791559"/>
  </r>
  <r>
    <x v="90"/>
    <x v="1"/>
    <d v="2014-01-31T00:00:00"/>
    <x v="358"/>
    <x v="357"/>
    <n v="2764851000"/>
    <n v="623798000"/>
    <n v="0"/>
    <x v="2"/>
    <s v="Internet Software &amp; Services"/>
    <n v="2014"/>
    <n v="-3102575000"/>
    <n v="3388649000"/>
    <n v="-6491224000"/>
    <n v="0.76211562605087735"/>
    <n v="1.5945023867582511"/>
  </r>
  <r>
    <x v="90"/>
    <x v="2"/>
    <d v="2015-01-31T00:00:00"/>
    <x v="359"/>
    <x v="358"/>
    <n v="3437032000"/>
    <n v="792917000"/>
    <n v="0"/>
    <x v="2"/>
    <s v="Internet Software &amp; Services"/>
    <n v="2015"/>
    <n v="-4084316000"/>
    <n v="4229949000"/>
    <n v="-8314265000"/>
    <n v="0.76007269633350982"/>
    <n v="1.5472470339173878"/>
  </r>
  <r>
    <x v="90"/>
    <x v="3"/>
    <d v="2016-01-31T00:00:00"/>
    <x v="360"/>
    <x v="359"/>
    <n v="3951445000"/>
    <n v="946300000"/>
    <n v="0"/>
    <x v="2"/>
    <s v="Internet Software &amp; Services"/>
    <n v="2016"/>
    <n v="-5012668000"/>
    <n v="4897745000"/>
    <n v="-9910413000"/>
    <n v="0.75183824852832126"/>
    <n v="1.4864394673878873"/>
  </r>
  <r>
    <x v="91"/>
    <x v="0"/>
    <d v="2013-07-27T00:00:00"/>
    <x v="361"/>
    <x v="360"/>
    <n v="11802000000"/>
    <n v="5942000000"/>
    <n v="395000000"/>
    <x v="2"/>
    <s v="Networking Equipment"/>
    <n v="2013"/>
    <n v="-29440000000"/>
    <n v="18139000000"/>
    <n v="-47579000000"/>
    <n v="0.60567407986503996"/>
    <n v="0.97885078280906046"/>
  </r>
  <r>
    <x v="91"/>
    <x v="1"/>
    <d v="2014-07-26T00:00:00"/>
    <x v="362"/>
    <x v="361"/>
    <n v="11437000000"/>
    <n v="6294000000"/>
    <n v="275000000"/>
    <x v="2"/>
    <s v="Networking Equipment"/>
    <n v="2014"/>
    <n v="-27769000000"/>
    <n v="18006000000"/>
    <n v="-45775000000"/>
    <n v="0.58905010394128376"/>
    <n v="0.97100250307581348"/>
  </r>
  <r>
    <x v="91"/>
    <x v="2"/>
    <d v="2015-07-25T00:00:00"/>
    <x v="363"/>
    <x v="362"/>
    <n v="11861000000"/>
    <n v="6207000000"/>
    <n v="359000000"/>
    <x v="2"/>
    <s v="Networking Equipment"/>
    <n v="2015"/>
    <n v="-29681000000"/>
    <n v="18427000000"/>
    <n v="-48108000000"/>
    <n v="0.60375094078639568"/>
    <n v="0.97858058216879229"/>
  </r>
  <r>
    <x v="91"/>
    <x v="3"/>
    <d v="2016-07-30T00:00:00"/>
    <x v="364"/>
    <x v="363"/>
    <n v="11433000000"/>
    <n v="6296000000"/>
    <n v="303000000"/>
    <x v="2"/>
    <s v="Networking Equipment"/>
    <n v="2016"/>
    <n v="-30960000000"/>
    <n v="18032000000"/>
    <n v="-48992000000"/>
    <n v="0.62866773610575266"/>
    <n v="0.99482201961540806"/>
  </r>
  <r>
    <x v="92"/>
    <x v="0"/>
    <d v="2015-04-03T00:00:00"/>
    <x v="365"/>
    <x v="364"/>
    <n v="194207000"/>
    <n v="0"/>
    <n v="137058000"/>
    <x v="2"/>
    <s v="IT Consulting &amp; Other Services"/>
    <n v="2015"/>
    <n v="-787445000"/>
    <n v="331265000"/>
    <n v="-1118710000"/>
    <n v="0.19348750511702695"/>
    <n v="0.27488447681992928"/>
  </r>
  <r>
    <x v="92"/>
    <x v="1"/>
    <d v="2016-04-01T00:00:00"/>
    <x v="366"/>
    <x v="365"/>
    <n v="187244000"/>
    <n v="0"/>
    <n v="182242000"/>
    <x v="2"/>
    <s v="IT Consulting &amp; Other Services"/>
    <n v="2016"/>
    <n v="-674816000"/>
    <n v="369486000"/>
    <n v="-1044302000"/>
    <n v="0.15876353710562677"/>
    <n v="0.24569227660055518"/>
  </r>
  <r>
    <x v="93"/>
    <x v="0"/>
    <d v="2013-12-31T00:00:00"/>
    <x v="367"/>
    <x v="366"/>
    <n v="3518000000"/>
    <n v="0"/>
    <n v="1104000000"/>
    <x v="0"/>
    <s v="Railroads"/>
    <n v="2013"/>
    <n v="-8095000000"/>
    <n v="4622000000"/>
    <n v="-12717000000"/>
    <n v="0.67312489605853987"/>
    <n v="1.0574588391817727"/>
  </r>
  <r>
    <x v="93"/>
    <x v="1"/>
    <d v="2014-12-26T00:00:00"/>
    <x v="368"/>
    <x v="367"/>
    <n v="3805000000"/>
    <n v="0"/>
    <n v="1151000000"/>
    <x v="0"/>
    <s v="Railroads"/>
    <n v="2014"/>
    <n v="-8569000000"/>
    <n v="4956000000"/>
    <n v="-13525000000"/>
    <n v="0.6763754045307443"/>
    <n v="1.0675665009077275"/>
  </r>
  <r>
    <x v="93"/>
    <x v="2"/>
    <d v="2015-12-25T00:00:00"/>
    <x v="369"/>
    <x v="368"/>
    <n v="3726000000"/>
    <n v="0"/>
    <n v="1208000000"/>
    <x v="0"/>
    <s v="Railroads"/>
    <n v="2015"/>
    <n v="-8518000000"/>
    <n v="4934000000"/>
    <n v="-13452000000"/>
    <n v="0.72119210905088482"/>
    <n v="1.1389382778765558"/>
  </r>
  <r>
    <x v="93"/>
    <x v="3"/>
    <d v="2016-12-30T00:00:00"/>
    <x v="370"/>
    <x v="369"/>
    <n v="3597000000"/>
    <n v="0"/>
    <n v="1301000000"/>
    <x v="0"/>
    <s v="Railroads"/>
    <n v="2016"/>
    <n v="-8287000000"/>
    <n v="4898000000"/>
    <n v="-13185000000"/>
    <n v="0.74866744963411325"/>
    <n v="1.1911645135061883"/>
  </r>
  <r>
    <x v="94"/>
    <x v="0"/>
    <d v="2013-05-31T00:00:00"/>
    <x v="371"/>
    <x v="370"/>
    <n v="1187331000"/>
    <n v="0"/>
    <n v="0"/>
    <x v="0"/>
    <s v="Diversified Support Services"/>
    <n v="2013"/>
    <n v="-1753309000"/>
    <n v="1187331000"/>
    <n v="-2940640000"/>
    <n v="0.41293543704091695"/>
    <n v="0.69257299402444295"/>
  </r>
  <r>
    <x v="94"/>
    <x v="1"/>
    <d v="2014-05-31T00:00:00"/>
    <x v="372"/>
    <x v="371"/>
    <n v="1147039000"/>
    <n v="0"/>
    <n v="0"/>
    <x v="0"/>
    <s v="Diversified Support Services"/>
    <n v="2014"/>
    <n v="-1749759000"/>
    <n v="1147039000"/>
    <n v="-2896798000"/>
    <n v="0.41722081221905249"/>
    <n v="0.6907262168073014"/>
  </r>
  <r>
    <x v="94"/>
    <x v="2"/>
    <d v="2015-05-31T00:00:00"/>
    <x v="373"/>
    <x v="372"/>
    <n v="1224930000"/>
    <n v="0"/>
    <n v="0"/>
    <x v="0"/>
    <s v="Diversified Support Services"/>
    <n v="2015"/>
    <n v="-1921337000"/>
    <n v="1224930000"/>
    <n v="-3146267000"/>
    <n v="0.42916817627252513"/>
    <n v="0.70278023608374218"/>
  </r>
  <r>
    <x v="94"/>
    <x v="3"/>
    <d v="2016-05-31T00:00:00"/>
    <x v="374"/>
    <x v="373"/>
    <n v="1348122000"/>
    <n v="0"/>
    <n v="0"/>
    <x v="0"/>
    <s v="Diversified Support Services"/>
    <n v="2016"/>
    <n v="-2129870000"/>
    <n v="1348122000"/>
    <n v="-3477992000"/>
    <n v="0.43418371944067202"/>
    <n v="0.70900454147196856"/>
  </r>
  <r>
    <x v="95"/>
    <x v="0"/>
    <d v="2012-12-31T00:00:00"/>
    <x v="375"/>
    <x v="374"/>
    <n v="3244000000"/>
    <n v="0"/>
    <n v="4780000000"/>
    <x v="10"/>
    <s v="Integrated Telecommunications Services"/>
    <n v="2012"/>
    <n v="-10737000000"/>
    <n v="8024000000"/>
    <n v="-18761000000"/>
    <n v="0.58429473225946882"/>
    <n v="1.0209512407488028"/>
  </r>
  <r>
    <x v="95"/>
    <x v="1"/>
    <d v="2013-12-31T00:00:00"/>
    <x v="376"/>
    <x v="375"/>
    <n v="3502000000"/>
    <n v="0"/>
    <n v="4541000000"/>
    <x v="10"/>
    <s v="Integrated Telecommunications Services"/>
    <n v="2013"/>
    <n v="-10588000000"/>
    <n v="8043000000"/>
    <n v="-18631000000"/>
    <n v="0.58513401492124895"/>
    <n v="1.0296214423873999"/>
  </r>
  <r>
    <x v="95"/>
    <x v="2"/>
    <d v="2014-12-31T00:00:00"/>
    <x v="377"/>
    <x v="376"/>
    <n v="3347000000"/>
    <n v="0"/>
    <n v="4428000000"/>
    <x v="10"/>
    <s v="Integrated Telecommunications Services"/>
    <n v="2014"/>
    <n v="-10185000000"/>
    <n v="7775000000"/>
    <n v="-17960000000"/>
    <n v="0.56486051799678327"/>
    <n v="0.99606233708612946"/>
  </r>
  <r>
    <x v="95"/>
    <x v="3"/>
    <d v="2015-12-31T00:00:00"/>
    <x v="378"/>
    <x v="377"/>
    <n v="3328000000"/>
    <n v="0"/>
    <n v="4189000000"/>
    <x v="10"/>
    <s v="Integrated Telecommunications Services"/>
    <n v="2015"/>
    <n v="-10122000000"/>
    <n v="7517000000"/>
    <n v="-17639000000"/>
    <n v="0.56547486033519556"/>
    <n v="0.98541899441340786"/>
  </r>
  <r>
    <x v="96"/>
    <x v="0"/>
    <d v="2012-12-31T00:00:00"/>
    <x v="379"/>
    <x v="378"/>
    <n v="1557646000"/>
    <n v="0"/>
    <n v="149089000"/>
    <x v="2"/>
    <s v="IT Consulting &amp; Other Services"/>
    <n v="2012"/>
    <n v="-3068231000"/>
    <n v="1706735000"/>
    <n v="-4774966000"/>
    <n v="0.4176468650530486"/>
    <n v="0.6499672223619718"/>
  </r>
  <r>
    <x v="96"/>
    <x v="1"/>
    <d v="2013-12-31T00:00:00"/>
    <x v="380"/>
    <x v="379"/>
    <n v="1727600000"/>
    <n v="0"/>
    <n v="172200000"/>
    <x v="2"/>
    <s v="IT Consulting &amp; Other Services"/>
    <n v="2013"/>
    <n v="-3577700000"/>
    <n v="1899800000"/>
    <n v="-5477500000"/>
    <n v="0.40457074362221818"/>
    <n v="0.61940247874072729"/>
  </r>
  <r>
    <x v="96"/>
    <x v="2"/>
    <d v="2014-12-31T00:00:00"/>
    <x v="381"/>
    <x v="380"/>
    <n v="2037000000"/>
    <n v="0"/>
    <n v="199700000"/>
    <x v="2"/>
    <s v="IT Consulting &amp; Other Services"/>
    <n v="2014"/>
    <n v="-4121600000"/>
    <n v="2236700000"/>
    <n v="-6358300000"/>
    <n v="0.40160971284359864"/>
    <n v="0.61955430832042246"/>
  </r>
  <r>
    <x v="96"/>
    <x v="3"/>
    <d v="2015-12-31T00:00:00"/>
    <x v="382"/>
    <x v="381"/>
    <n v="2508600000"/>
    <n v="0"/>
    <n v="325200000"/>
    <x v="2"/>
    <s v="IT Consulting &amp; Other Services"/>
    <n v="2015"/>
    <n v="-4975800000"/>
    <n v="2833800000"/>
    <n v="-7809600000"/>
    <n v="0.40075708762886597"/>
    <n v="0.62899484536082473"/>
  </r>
  <r>
    <x v="97"/>
    <x v="0"/>
    <d v="2013-12-31T00:00:00"/>
    <x v="383"/>
    <x v="382"/>
    <n v="1476916000"/>
    <n v="516338000"/>
    <n v="41668000"/>
    <x v="2"/>
    <s v="Internet Software &amp; Services"/>
    <n v="2013"/>
    <n v="-2415639000"/>
    <n v="2034922000"/>
    <n v="-4450561000"/>
    <n v="0.82771753618550226"/>
    <n v="1.5249825762720692"/>
  </r>
  <r>
    <x v="97"/>
    <x v="1"/>
    <d v="2014-12-31T00:00:00"/>
    <x v="384"/>
    <x v="383"/>
    <n v="1600187000"/>
    <n v="553817000"/>
    <n v="39577000"/>
    <x v="2"/>
    <s v="Internet Software &amp; Services"/>
    <n v="2014"/>
    <n v="-2522637000"/>
    <n v="2193581000"/>
    <n v="-4716218000"/>
    <n v="0.80265751914818884"/>
    <n v="1.5006153638601323"/>
  </r>
  <r>
    <x v="97"/>
    <x v="2"/>
    <d v="2015-12-31T00:00:00"/>
    <x v="385"/>
    <x v="384"/>
    <n v="1538027000"/>
    <n v="563975000"/>
    <n v="41595000"/>
    <x v="2"/>
    <s v="Internet Software &amp; Services"/>
    <n v="2015"/>
    <n v="-2661230000"/>
    <n v="2143597000"/>
    <n v="-4804827000"/>
    <n v="0.81244195709236244"/>
    <n v="1.4668566983576108"/>
  </r>
  <r>
    <x v="97"/>
    <x v="3"/>
    <d v="2016-12-31T00:00:00"/>
    <x v="386"/>
    <x v="385"/>
    <n v="1620006000"/>
    <n v="489265000"/>
    <n v="29173000"/>
    <x v="2"/>
    <s v="Internet Software &amp; Services"/>
    <n v="2016"/>
    <n v="-2858724000"/>
    <n v="2138444000"/>
    <n v="-4997168000"/>
    <n v="0.83630847813144971"/>
    <n v="1.4619018712709517"/>
  </r>
  <r>
    <x v="98"/>
    <x v="0"/>
    <d v="2013-12-31T00:00:00"/>
    <x v="387"/>
    <x v="386"/>
    <n v="0"/>
    <n v="0"/>
    <n v="0"/>
    <x v="4"/>
    <s v="Drug Retail"/>
    <n v="2013"/>
    <n v="-23783000000"/>
    <n v="0"/>
    <n v="-23783000000"/>
    <n v="0.18762079819502844"/>
    <n v="0.18762079819502844"/>
  </r>
  <r>
    <x v="98"/>
    <x v="1"/>
    <d v="2014-12-31T00:00:00"/>
    <x v="388"/>
    <x v="387"/>
    <n v="0"/>
    <n v="0"/>
    <n v="0"/>
    <x v="4"/>
    <s v="Drug Retail"/>
    <n v="2014"/>
    <n v="-25367000000"/>
    <n v="0"/>
    <n v="-25367000000"/>
    <n v="0.18201582871124442"/>
    <n v="0.18201582871124442"/>
  </r>
  <r>
    <x v="98"/>
    <x v="2"/>
    <d v="2015-12-31T00:00:00"/>
    <x v="389"/>
    <x v="388"/>
    <n v="0"/>
    <n v="0"/>
    <n v="0"/>
    <x v="4"/>
    <s v="Drug Retail"/>
    <n v="2015"/>
    <n v="-26528000000"/>
    <n v="0"/>
    <n v="-26528000000"/>
    <n v="0.17305760323569705"/>
    <n v="0.17305760323569705"/>
  </r>
  <r>
    <x v="98"/>
    <x v="3"/>
    <d v="2016-12-31T00:00:00"/>
    <x v="390"/>
    <x v="389"/>
    <n v="0"/>
    <n v="0"/>
    <n v="0"/>
    <x v="4"/>
    <s v="Drug Retail"/>
    <n v="2016"/>
    <n v="-28857000000"/>
    <n v="0"/>
    <n v="-28857000000"/>
    <n v="0.16255083762378469"/>
    <n v="0.16255083762378469"/>
  </r>
  <r>
    <x v="99"/>
    <x v="0"/>
    <d v="2012-12-31T00:00:00"/>
    <x v="391"/>
    <x v="390"/>
    <n v="17100000000"/>
    <n v="0"/>
    <n v="13413000000"/>
    <x v="9"/>
    <s v="Integrated Oil &amp; Gas"/>
    <n v="2012"/>
    <n v="-67254000000"/>
    <n v="30513000000"/>
    <n v="-97767000000"/>
    <n v="0.29166052300620149"/>
    <n v="0.42398629602324472"/>
  </r>
  <r>
    <x v="99"/>
    <x v="1"/>
    <d v="2013-12-31T00:00:00"/>
    <x v="392"/>
    <x v="391"/>
    <n v="17573000000"/>
    <n v="0"/>
    <n v="14186000000"/>
    <x v="9"/>
    <s v="Integrated Oil &amp; Gas"/>
    <n v="2013"/>
    <n v="-60833000000"/>
    <n v="31759000000"/>
    <n v="-92592000000"/>
    <n v="0.27631770199313216"/>
    <n v="0.42057450171696431"/>
  </r>
  <r>
    <x v="99"/>
    <x v="2"/>
    <d v="2014-12-31T00:00:00"/>
    <x v="393"/>
    <x v="392"/>
    <n v="17034000000"/>
    <n v="0"/>
    <n v="16793000000"/>
    <x v="9"/>
    <s v="Integrated Oil &amp; Gas"/>
    <n v="2014"/>
    <n v="-55538000000"/>
    <n v="33827000000"/>
    <n v="-89365000000"/>
    <n v="0.27700579568465888"/>
    <n v="0.44572406156792721"/>
  </r>
  <r>
    <x v="99"/>
    <x v="3"/>
    <d v="2015-12-31T00:00:00"/>
    <x v="394"/>
    <x v="393"/>
    <n v="16473000000"/>
    <n v="0"/>
    <n v="21037000000"/>
    <x v="9"/>
    <s v="Integrated Oil &amp; Gas"/>
    <n v="2015"/>
    <n v="-37140000000"/>
    <n v="37510000000"/>
    <n v="-74650000000"/>
    <n v="0.28585722532230134"/>
    <n v="0.57456224745045215"/>
  </r>
  <r>
    <x v="100"/>
    <x v="0"/>
    <d v="2012-12-31T00:00:00"/>
    <x v="395"/>
    <x v="394"/>
    <n v="133796000"/>
    <n v="0"/>
    <n v="579315000"/>
    <x v="9"/>
    <s v="Oil &amp; Gas Exploration &amp; Production"/>
    <n v="2012"/>
    <n v="-1476071000"/>
    <n v="713111000"/>
    <n v="-2189182000"/>
    <n v="0.81111091573094829"/>
    <n v="1.202970193657154"/>
  </r>
  <r>
    <x v="100"/>
    <x v="1"/>
    <d v="2013-12-31T00:00:00"/>
    <x v="396"/>
    <x v="395"/>
    <n v="169815000"/>
    <n v="0"/>
    <n v="778655000"/>
    <x v="9"/>
    <s v="Oil &amp; Gas Exploration &amp; Production"/>
    <n v="2013"/>
    <n v="-1864483000"/>
    <n v="948470000"/>
    <n v="-2812953000"/>
    <n v="0.80368452519247435"/>
    <n v="1.2125220751241745"/>
  </r>
  <r>
    <x v="100"/>
    <x v="2"/>
    <d v="2014-12-31T00:00:00"/>
    <x v="397"/>
    <x v="396"/>
    <n v="204161000"/>
    <n v="0"/>
    <n v="986812000"/>
    <x v="9"/>
    <s v="Oil &amp; Gas Exploration &amp; Production"/>
    <n v="2014"/>
    <n v="-2121773000"/>
    <n v="1190973000"/>
    <n v="-3312746000"/>
    <n v="0.79761494383581055"/>
    <n v="1.2453244125230674"/>
  </r>
  <r>
    <x v="100"/>
    <x v="3"/>
    <d v="2015-12-31T00:00:00"/>
    <x v="398"/>
    <x v="397"/>
    <n v="230734000"/>
    <n v="0"/>
    <n v="1230853000"/>
    <x v="9"/>
    <s v="Oil &amp; Gas Exploration &amp; Production"/>
    <n v="2015"/>
    <n v="-1262214000"/>
    <n v="1461587000"/>
    <n v="-2723801000"/>
    <n v="0.69984081598027914"/>
    <n v="1.5102249811901154"/>
  </r>
  <r>
    <x v="101"/>
    <x v="0"/>
    <d v="2012-12-31T00:00:00"/>
    <x v="399"/>
    <x v="398"/>
    <n v="550000000"/>
    <n v="0"/>
    <n v="1127000000"/>
    <x v="5"/>
    <s v="Electric Utilities"/>
    <n v="2012"/>
    <n v="-4535000000"/>
    <n v="1677000000"/>
    <n v="-6212000000"/>
    <n v="0.35333073626801714"/>
    <n v="0.483989092325672"/>
  </r>
  <r>
    <x v="101"/>
    <x v="1"/>
    <d v="2013-12-31T00:00:00"/>
    <x v="400"/>
    <x v="399"/>
    <n v="563000000"/>
    <n v="0"/>
    <n v="1208000000"/>
    <x v="5"/>
    <s v="Electric Utilities"/>
    <n v="2013"/>
    <n v="-5087000000"/>
    <n v="1771000000"/>
    <n v="-6858000000"/>
    <n v="0.38772865853658539"/>
    <n v="0.52271341463414633"/>
  </r>
  <r>
    <x v="101"/>
    <x v="2"/>
    <d v="2014-12-31T00:00:00"/>
    <x v="401"/>
    <x v="400"/>
    <n v="542000000"/>
    <n v="0"/>
    <n v="1292000000"/>
    <x v="5"/>
    <s v="Electric Utilities"/>
    <n v="2014"/>
    <n v="-4555000000"/>
    <n v="1834000000"/>
    <n v="-6389000000"/>
    <n v="0.36627532968800258"/>
    <n v="0.51375040205853972"/>
  </r>
  <r>
    <x v="101"/>
    <x v="3"/>
    <d v="2015-12-31T00:00:00"/>
    <x v="402"/>
    <x v="401"/>
    <n v="551000000"/>
    <n v="0"/>
    <n v="1395000000"/>
    <x v="5"/>
    <s v="Electric Utilities"/>
    <n v="2015"/>
    <n v="-5482000000"/>
    <n v="1946000000"/>
    <n v="-7428000000"/>
    <n v="0.46922879397415046"/>
    <n v="0.6357956004450912"/>
  </r>
  <r>
    <x v="102"/>
    <x v="0"/>
    <d v="2013-12-31T00:00:00"/>
    <x v="403"/>
    <x v="402"/>
    <n v="11349000000"/>
    <n v="0"/>
    <n v="1658000000"/>
    <x v="0"/>
    <s v="Airlines"/>
    <n v="2013"/>
    <n v="-16809000000"/>
    <n v="13007000000"/>
    <n v="-29816000000"/>
    <n v="0.44500039710904615"/>
    <n v="0.78934688798877506"/>
  </r>
  <r>
    <x v="102"/>
    <x v="1"/>
    <d v="2014-12-31T00:00:00"/>
    <x v="404"/>
    <x v="403"/>
    <n v="12702000000"/>
    <n v="0"/>
    <n v="1771000000"/>
    <x v="0"/>
    <s v="Airlines"/>
    <n v="2014"/>
    <n v="-17395000000"/>
    <n v="14473000000"/>
    <n v="-31868000000"/>
    <n v="0.43097467915365939"/>
    <n v="0.78955453149001531"/>
  </r>
  <r>
    <x v="102"/>
    <x v="2"/>
    <d v="2015-12-31T00:00:00"/>
    <x v="405"/>
    <x v="404"/>
    <n v="13936000000"/>
    <n v="0"/>
    <n v="1835000000"/>
    <x v="0"/>
    <s v="Airlines"/>
    <n v="2015"/>
    <n v="-23608000000"/>
    <n v="15771000000"/>
    <n v="-39379000000"/>
    <n v="0.57999213836477992"/>
    <n v="0.96744791666666663"/>
  </r>
  <r>
    <x v="102"/>
    <x v="3"/>
    <d v="2016-12-31T00:00:00"/>
    <x v="406"/>
    <x v="405"/>
    <n v="14845000000"/>
    <n v="0"/>
    <n v="1902000000"/>
    <x v="0"/>
    <s v="Airlines"/>
    <n v="2016"/>
    <n v="-23699000000"/>
    <n v="16747000000"/>
    <n v="-40446000000"/>
    <n v="0.59787078382401171"/>
    <n v="1.0203587376069023"/>
  </r>
  <r>
    <x v="103"/>
    <x v="0"/>
    <d v="2013-12-31T00:00:00"/>
    <x v="407"/>
    <x v="406"/>
    <n v="6564000000"/>
    <n v="2037000000"/>
    <n v="0"/>
    <x v="8"/>
    <s v="Diversified Chemicals"/>
    <n v="2013"/>
    <n v="-11356000000"/>
    <n v="8601000000"/>
    <n v="-19957000000"/>
    <n v="0.39161321470446236"/>
    <n v="0.68821987723291267"/>
  </r>
  <r>
    <x v="103"/>
    <x v="1"/>
    <d v="2014-12-31T00:00:00"/>
    <x v="408"/>
    <x v="407"/>
    <n v="5536000000"/>
    <n v="1958000000"/>
    <n v="0"/>
    <x v="8"/>
    <s v="Diversified Chemicals"/>
    <n v="2014"/>
    <n v="-11383000000"/>
    <n v="7494000000"/>
    <n v="-18877000000"/>
    <n v="0.40072519890164049"/>
    <n v="0.66454270224600431"/>
  </r>
  <r>
    <x v="103"/>
    <x v="2"/>
    <d v="2015-12-31T00:00:00"/>
    <x v="409"/>
    <x v="408"/>
    <n v="5074000000"/>
    <n v="1898000000"/>
    <n v="0"/>
    <x v="8"/>
    <s v="Diversified Chemicals"/>
    <n v="2015"/>
    <n v="-10018000000"/>
    <n v="6972000000"/>
    <n v="-16990000000"/>
    <n v="0.39864703541583763"/>
    <n v="0.67608436132113015"/>
  </r>
  <r>
    <x v="103"/>
    <x v="3"/>
    <d v="2016-12-31T00:00:00"/>
    <x v="410"/>
    <x v="409"/>
    <n v="5005000000"/>
    <n v="1641000000"/>
    <n v="0"/>
    <x v="8"/>
    <s v="Diversified Chemicals"/>
    <n v="2016"/>
    <n v="-10125000000"/>
    <n v="6646000000"/>
    <n v="-16771000000"/>
    <n v="0.41168577701878506"/>
    <n v="0.6819142880377328"/>
  </r>
  <r>
    <x v="104"/>
    <x v="0"/>
    <d v="2013-10-31T00:00:00"/>
    <x v="411"/>
    <x v="410"/>
    <n v="4426100000"/>
    <n v="1477300000"/>
    <n v="0"/>
    <x v="0"/>
    <s v="Construction &amp; Farm Machinery &amp; Heavy Trucks"/>
    <n v="2013"/>
    <n v="-12128100000"/>
    <n v="5903400000"/>
    <n v="-18031500000"/>
    <n v="0.32088825624282319"/>
    <n v="0.47708186710552075"/>
  </r>
  <r>
    <x v="104"/>
    <x v="1"/>
    <d v="2014-10-31T00:00:00"/>
    <x v="412"/>
    <x v="411"/>
    <n v="4377700000"/>
    <n v="1452000000"/>
    <n v="0"/>
    <x v="0"/>
    <s v="Construction &amp; Farm Machinery &amp; Heavy Trucks"/>
    <n v="2014"/>
    <n v="-11291100000"/>
    <n v="5829700000"/>
    <n v="-17120800000"/>
    <n v="0.31305989702469578"/>
    <n v="0.47469563505596546"/>
  </r>
  <r>
    <x v="104"/>
    <x v="2"/>
    <d v="2015-10-31T00:00:00"/>
    <x v="413"/>
    <x v="412"/>
    <n v="3834400000"/>
    <n v="1425100000"/>
    <n v="0"/>
    <x v="0"/>
    <s v="Construction &amp; Farm Machinery &amp; Heavy Trucks"/>
    <n v="2015"/>
    <n v="-8719600000"/>
    <n v="5259500000"/>
    <n v="-13979100000"/>
    <n v="0.3021051318652383"/>
    <n v="0.48432930969968263"/>
  </r>
  <r>
    <x v="104"/>
    <x v="3"/>
    <d v="2016-10-31T00:00:00"/>
    <x v="414"/>
    <x v="413"/>
    <n v="4018300000"/>
    <n v="1389100000"/>
    <n v="0"/>
    <x v="0"/>
    <s v="Construction &amp; Farm Machinery &amp; Heavy Trucks"/>
    <n v="2016"/>
    <n v="-8395100000"/>
    <n v="5407400000"/>
    <n v="-13802500000"/>
    <n v="0.31508407146074163"/>
    <n v="0.51803407896712206"/>
  </r>
  <r>
    <x v="105"/>
    <x v="0"/>
    <d v="2012-11-30T00:00:00"/>
    <x v="415"/>
    <x v="414"/>
    <n v="3052000000"/>
    <n v="0"/>
    <n v="848000000"/>
    <x v="6"/>
    <s v="Consumer Finance"/>
    <n v="2012"/>
    <n v="-8139000000"/>
    <n v="3900000000"/>
    <n v="-12039000000"/>
    <n v="0.90594390026714156"/>
    <n v="1.3400489759572574"/>
  </r>
  <r>
    <x v="105"/>
    <x v="1"/>
    <d v="2013-12-31T00:00:00"/>
    <x v="416"/>
    <x v="415"/>
    <n v="3194000000"/>
    <n v="0"/>
    <n v="1086000000"/>
    <x v="6"/>
    <s v="Consumer Finance"/>
    <n v="2013"/>
    <n v="-8672000000"/>
    <n v="4280000000"/>
    <n v="-12952000000"/>
    <n v="0.92550693703308429"/>
    <n v="1.3822838847385273"/>
  </r>
  <r>
    <x v="105"/>
    <x v="2"/>
    <d v="2014-12-31T00:00:00"/>
    <x v="417"/>
    <x v="416"/>
    <n v="3340000000"/>
    <n v="0"/>
    <n v="1443000000"/>
    <x v="6"/>
    <s v="Consumer Finance"/>
    <n v="2014"/>
    <n v="-8997000000"/>
    <n v="4783000000"/>
    <n v="-13780000000"/>
    <n v="0.93611486837998126"/>
    <n v="1.4337738008531891"/>
  </r>
  <r>
    <x v="105"/>
    <x v="3"/>
    <d v="2015-12-31T00:00:00"/>
    <x v="418"/>
    <x v="417"/>
    <n v="3615000000"/>
    <n v="0"/>
    <n v="1512000000"/>
    <x v="6"/>
    <s v="Consumer Finance"/>
    <n v="2015"/>
    <n v="-9379000000"/>
    <n v="5127000000"/>
    <n v="-14506000000"/>
    <n v="0.9377124575084983"/>
    <n v="1.4503099380123976"/>
  </r>
  <r>
    <x v="106"/>
    <x v="0"/>
    <d v="2013-02-01T00:00:00"/>
    <x v="419"/>
    <x v="418"/>
    <n v="3430125000"/>
    <n v="0"/>
    <n v="0"/>
    <x v="1"/>
    <s v="General Merchandise Stores"/>
    <n v="2013"/>
    <n v="-5085401000"/>
    <n v="3430125000"/>
    <n v="-8515526000"/>
    <n v="0.3173986002358738"/>
    <n v="0.5314853307875208"/>
  </r>
  <r>
    <x v="106"/>
    <x v="1"/>
    <d v="2014-01-31T00:00:00"/>
    <x v="420"/>
    <x v="419"/>
    <n v="3699557000"/>
    <n v="0"/>
    <n v="0"/>
    <x v="1"/>
    <s v="General Merchandise Stores"/>
    <n v="2014"/>
    <n v="-5435742000"/>
    <n v="3699557000"/>
    <n v="-9135299000"/>
    <n v="0.31053988458862397"/>
    <n v="0.52189281557928469"/>
  </r>
  <r>
    <x v="106"/>
    <x v="2"/>
    <d v="2015-01-30T00:00:00"/>
    <x v="421"/>
    <x v="420"/>
    <n v="4033414000"/>
    <n v="0"/>
    <n v="0"/>
    <x v="1"/>
    <s v="General Merchandise Stores"/>
    <n v="2015"/>
    <n v="-5802507000"/>
    <n v="4033414000"/>
    <n v="-9835921000"/>
    <n v="0.30685528420820168"/>
    <n v="0.52015522495783617"/>
  </r>
  <r>
    <x v="106"/>
    <x v="3"/>
    <d v="2016-01-29T00:00:00"/>
    <x v="422"/>
    <x v="421"/>
    <n v="4365797000"/>
    <n v="0"/>
    <n v="0"/>
    <x v="1"/>
    <s v="General Merchandise Stores"/>
    <n v="2016"/>
    <n v="-6306091000"/>
    <n v="4365797000"/>
    <n v="-10671888000"/>
    <n v="0.30959922453043076"/>
    <n v="0.52393919610034323"/>
  </r>
  <r>
    <x v="107"/>
    <x v="0"/>
    <d v="2012-12-31T00:00:00"/>
    <x v="423"/>
    <x v="422"/>
    <n v="1742000000"/>
    <n v="0"/>
    <n v="75000000"/>
    <x v="3"/>
    <s v="Health Care Facilities"/>
    <n v="2012"/>
    <n v="-3018000000"/>
    <n v="1817000000"/>
    <n v="-4835000000"/>
    <n v="0.40877691995123933"/>
    <n v="0.65488283895435462"/>
  </r>
  <r>
    <x v="107"/>
    <x v="1"/>
    <d v="2013-12-31T00:00:00"/>
    <x v="424"/>
    <x v="423"/>
    <n v="1740000000"/>
    <n v="0"/>
    <n v="79000000"/>
    <x v="3"/>
    <s v="Health Care Facilities"/>
    <n v="2013"/>
    <n v="-2820000000"/>
    <n v="1819000000"/>
    <n v="-4639000000"/>
    <n v="0.39462636439966414"/>
    <n v="0.64917436328015676"/>
  </r>
  <r>
    <x v="107"/>
    <x v="2"/>
    <d v="2014-12-31T00:00:00"/>
    <x v="425"/>
    <x v="424"/>
    <n v="1721000000"/>
    <n v="0"/>
    <n v="94000000"/>
    <x v="3"/>
    <s v="Health Care Facilities"/>
    <n v="2014"/>
    <n v="-2798000000"/>
    <n v="1815000000"/>
    <n v="-4613000000"/>
    <n v="0.37632817753866848"/>
    <n v="0.62044384667114993"/>
  </r>
  <r>
    <x v="107"/>
    <x v="3"/>
    <d v="2015-12-31T00:00:00"/>
    <x v="426"/>
    <x v="425"/>
    <n v="1356000000"/>
    <n v="0"/>
    <n v="81000000"/>
    <x v="3"/>
    <s v="Health Care Facilities"/>
    <n v="2015"/>
    <n v="-2836000000"/>
    <n v="1437000000"/>
    <n v="-4273000000"/>
    <n v="0.37848658748164954"/>
    <n v="0.57026558120912851"/>
  </r>
  <r>
    <x v="108"/>
    <x v="0"/>
    <d v="2013-09-30T00:00:00"/>
    <x v="427"/>
    <x v="426"/>
    <n v="649900000"/>
    <n v="0"/>
    <n v="0"/>
    <x v="1"/>
    <s v="Homebuilding"/>
    <n v="2013"/>
    <n v="-1405800000"/>
    <n v="649900000"/>
    <n v="-2055700000"/>
    <n v="0.22459380441902449"/>
    <n v="0.3284233061204927"/>
  </r>
  <r>
    <x v="108"/>
    <x v="1"/>
    <d v="2014-09-30T00:00:00"/>
    <x v="428"/>
    <x v="427"/>
    <n v="826900000"/>
    <n v="0"/>
    <n v="0"/>
    <x v="1"/>
    <s v="Homebuilding"/>
    <n v="2014"/>
    <n v="-1756300000"/>
    <n v="826900000"/>
    <n v="-2583200000"/>
    <n v="0.21885630973594686"/>
    <n v="0.32189809218806464"/>
  </r>
  <r>
    <x v="108"/>
    <x v="2"/>
    <d v="2015-09-30T00:00:00"/>
    <x v="429"/>
    <x v="428"/>
    <n v="1003000000"/>
    <n v="0"/>
    <n v="0"/>
    <x v="1"/>
    <s v="Homebuilding"/>
    <n v="2015"/>
    <n v="-2288300000"/>
    <n v="1003000000"/>
    <n v="-3291300000"/>
    <n v="0.21140983000739097"/>
    <n v="0.30407427937915743"/>
  </r>
  <r>
    <x v="108"/>
    <x v="3"/>
    <d v="2016-09-30T00:00:00"/>
    <x v="430"/>
    <x v="429"/>
    <n v="1100300000"/>
    <n v="0"/>
    <n v="0"/>
    <x v="1"/>
    <s v="Homebuilding"/>
    <n v="2016"/>
    <n v="-2654800000"/>
    <n v="1100300000"/>
    <n v="-3755100000"/>
    <n v="0.2183690591738365"/>
    <n v="0.30887360784378237"/>
  </r>
  <r>
    <x v="109"/>
    <x v="0"/>
    <d v="2012-12-31T00:00:00"/>
    <x v="431"/>
    <x v="430"/>
    <n v="5181200000"/>
    <n v="1137900000"/>
    <n v="0"/>
    <x v="0"/>
    <s v="Industrial Conglomerates"/>
    <n v="2012"/>
    <n v="-9414300000"/>
    <n v="6319100000"/>
    <n v="-15733400000"/>
    <n v="0.51555825721232829"/>
    <n v="0.86161310814659042"/>
  </r>
  <r>
    <x v="109"/>
    <x v="1"/>
    <d v="2013-12-31T00:00:00"/>
    <x v="432"/>
    <x v="431"/>
    <n v="5117100000"/>
    <n v="1104400000"/>
    <n v="0"/>
    <x v="0"/>
    <s v="Industrial Conglomerates"/>
    <n v="2013"/>
    <n v="-9342000000"/>
    <n v="6221500000"/>
    <n v="-15563500000"/>
    <n v="0.51096367683817301"/>
    <n v="0.85125060848543188"/>
  </r>
  <r>
    <x v="109"/>
    <x v="2"/>
    <d v="2014-12-31T00:00:00"/>
    <x v="433"/>
    <x v="432"/>
    <n v="5389000000"/>
    <n v="1157000000"/>
    <n v="0"/>
    <x v="0"/>
    <s v="Industrial Conglomerates"/>
    <n v="2014"/>
    <n v="-9892600000"/>
    <n v="6546000000"/>
    <n v="-16438600000"/>
    <n v="0.51647697608854548"/>
    <n v="0.85823326720267312"/>
  </r>
  <r>
    <x v="109"/>
    <x v="3"/>
    <d v="2015-12-31T00:00:00"/>
    <x v="434"/>
    <x v="433"/>
    <n v="6054300000"/>
    <n v="1239100000"/>
    <n v="0"/>
    <x v="0"/>
    <s v="Industrial Conglomerates"/>
    <n v="2015"/>
    <n v="-10762500000"/>
    <n v="7293400000"/>
    <n v="-18055900000"/>
    <n v="0.52338898317860638"/>
    <n v="0.8780728586643064"/>
  </r>
  <r>
    <x v="110"/>
    <x v="0"/>
    <d v="2013-09-28T00:00:00"/>
    <x v="435"/>
    <x v="434"/>
    <n v="8365000000"/>
    <n v="0"/>
    <n v="2192000000"/>
    <x v="1"/>
    <s v="Broadcasting &amp; Cable TV"/>
    <n v="2013"/>
    <n v="-20007000000"/>
    <n v="10557000000"/>
    <n v="-30564000000"/>
    <n v="0.4441952887369286"/>
    <n v="0.67858173663995025"/>
  </r>
  <r>
    <x v="110"/>
    <x v="1"/>
    <d v="2014-09-27T00:00:00"/>
    <x v="436"/>
    <x v="435"/>
    <n v="8565000000"/>
    <n v="0"/>
    <n v="2288000000"/>
    <x v="1"/>
    <s v="Broadcasting &amp; Cable TV"/>
    <n v="2014"/>
    <n v="-22393000000"/>
    <n v="10853000000"/>
    <n v="-33246000000"/>
    <n v="0.45875074263003707"/>
    <n v="0.6810890541454121"/>
  </r>
  <r>
    <x v="110"/>
    <x v="2"/>
    <d v="2015-10-03T00:00:00"/>
    <x v="437"/>
    <x v="436"/>
    <n v="8523000000"/>
    <n v="0"/>
    <n v="2354000000"/>
    <x v="1"/>
    <s v="Broadcasting &amp; Cable TV"/>
    <n v="2015"/>
    <n v="-24101000000"/>
    <n v="10877000000"/>
    <n v="-34978000000"/>
    <n v="0.45937291527685126"/>
    <n v="0.6666920804345754"/>
  </r>
  <r>
    <x v="110"/>
    <x v="3"/>
    <d v="2016-10-01T00:00:00"/>
    <x v="438"/>
    <x v="437"/>
    <n v="8754000000"/>
    <n v="0"/>
    <n v="2527000000"/>
    <x v="1"/>
    <s v="Broadcasting &amp; Cable TV"/>
    <n v="2016"/>
    <n v="-25639000000"/>
    <n v="11281000000"/>
    <n v="-36920000000"/>
    <n v="0.4608678458441185"/>
    <n v="0.66364682197296521"/>
  </r>
  <r>
    <x v="111"/>
    <x v="0"/>
    <d v="2013-12-31T00:00:00"/>
    <x v="439"/>
    <x v="438"/>
    <n v="1598000000"/>
    <n v="0"/>
    <n v="276000000"/>
    <x v="1"/>
    <s v="Cable &amp; Satellite"/>
    <n v="2013"/>
    <n v="-3846000000"/>
    <n v="1874000000"/>
    <n v="-5720000000"/>
    <n v="0.69485094850948514"/>
    <n v="1.033423667570009"/>
  </r>
  <r>
    <x v="111"/>
    <x v="1"/>
    <d v="2014-12-31T00:00:00"/>
    <x v="440"/>
    <x v="439"/>
    <n v="1692000000"/>
    <n v="0"/>
    <n v="329000000"/>
    <x v="1"/>
    <s v="Cable &amp; Satellite"/>
    <n v="2014"/>
    <n v="-4141000000"/>
    <n v="2021000000"/>
    <n v="-6162000000"/>
    <n v="0.66097366320830009"/>
    <n v="0.98355945730247407"/>
  </r>
  <r>
    <x v="111"/>
    <x v="2"/>
    <d v="2015-12-31T00:00:00"/>
    <x v="441"/>
    <x v="440"/>
    <n v="1669000000"/>
    <n v="0"/>
    <n v="330000000"/>
    <x v="1"/>
    <s v="Cable &amp; Satellite"/>
    <n v="2015"/>
    <n v="-4051000000"/>
    <n v="1999000000"/>
    <n v="-6050000000"/>
    <n v="0.633562715045355"/>
    <n v="0.94619956208945888"/>
  </r>
  <r>
    <x v="111"/>
    <x v="3"/>
    <d v="2016-12-31T00:00:00"/>
    <x v="442"/>
    <x v="441"/>
    <n v="1690000000"/>
    <n v="0"/>
    <n v="322000000"/>
    <x v="1"/>
    <s v="Cable &amp; Satellite"/>
    <n v="2016"/>
    <n v="-4065000000"/>
    <n v="2012000000"/>
    <n v="-6077000000"/>
    <n v="0.62567338771740799"/>
    <n v="0.9353547791288287"/>
  </r>
  <r>
    <x v="112"/>
    <x v="0"/>
    <d v="2013-12-31T00:00:00"/>
    <x v="439"/>
    <x v="438"/>
    <n v="1598000000"/>
    <n v="0"/>
    <n v="276000000"/>
    <x v="1"/>
    <s v="Cable &amp; Satellite"/>
    <n v="2013"/>
    <n v="-3846000000"/>
    <n v="1874000000"/>
    <n v="-5720000000"/>
    <n v="0.69485094850948514"/>
    <n v="1.033423667570009"/>
  </r>
  <r>
    <x v="112"/>
    <x v="1"/>
    <d v="2014-12-31T00:00:00"/>
    <x v="440"/>
    <x v="439"/>
    <n v="1692000000"/>
    <n v="0"/>
    <n v="329000000"/>
    <x v="1"/>
    <s v="Cable &amp; Satellite"/>
    <n v="2014"/>
    <n v="-4141000000"/>
    <n v="2021000000"/>
    <n v="-6162000000"/>
    <n v="0.66097366320830009"/>
    <n v="0.98355945730247407"/>
  </r>
  <r>
    <x v="112"/>
    <x v="2"/>
    <d v="2015-12-31T00:00:00"/>
    <x v="441"/>
    <x v="440"/>
    <n v="1669000000"/>
    <n v="0"/>
    <n v="330000000"/>
    <x v="1"/>
    <s v="Cable &amp; Satellite"/>
    <n v="2015"/>
    <n v="-4051000000"/>
    <n v="1999000000"/>
    <n v="-6050000000"/>
    <n v="0.633562715045355"/>
    <n v="0.94619956208945888"/>
  </r>
  <r>
    <x v="112"/>
    <x v="3"/>
    <d v="2016-12-31T00:00:00"/>
    <x v="442"/>
    <x v="441"/>
    <n v="1690000000"/>
    <n v="0"/>
    <n v="322000000"/>
    <x v="1"/>
    <s v="Cable &amp; Satellite"/>
    <n v="2016"/>
    <n v="-4065000000"/>
    <n v="2012000000"/>
    <n v="-6077000000"/>
    <n v="0.62567338771740799"/>
    <n v="0.9353547791288287"/>
  </r>
  <r>
    <x v="113"/>
    <x v="0"/>
    <d v="2013-12-31T00:00:00"/>
    <x v="443"/>
    <x v="442"/>
    <n v="916000000"/>
    <n v="0"/>
    <n v="97000000"/>
    <x v="1"/>
    <s v="Auto Parts &amp; Equipment"/>
    <n v="2013"/>
    <n v="-2777000000"/>
    <n v="1013000000"/>
    <n v="-3790000000"/>
    <n v="0.18450601288950899"/>
    <n v="0.25181051092950635"/>
  </r>
  <r>
    <x v="113"/>
    <x v="1"/>
    <d v="2014-12-31T00:00:00"/>
    <x v="444"/>
    <x v="443"/>
    <n v="1036000000"/>
    <n v="0"/>
    <n v="94000000"/>
    <x v="1"/>
    <s v="Auto Parts &amp; Equipment"/>
    <n v="2014"/>
    <n v="-3028000000"/>
    <n v="1130000000"/>
    <n v="-4158000000"/>
    <n v="0.19536744306084264"/>
    <n v="0.26827537260468415"/>
  </r>
  <r>
    <x v="113"/>
    <x v="2"/>
    <d v="2015-12-31T00:00:00"/>
    <x v="445"/>
    <x v="444"/>
    <n v="1017000000"/>
    <n v="0"/>
    <n v="93000000"/>
    <x v="1"/>
    <s v="Auto Parts &amp; Equipment"/>
    <n v="2015"/>
    <n v="-3010000000"/>
    <n v="1110000000"/>
    <n v="-4120000000"/>
    <n v="0.19848334981866139"/>
    <n v="0.2716782063963073"/>
  </r>
  <r>
    <x v="113"/>
    <x v="3"/>
    <d v="2016-12-31T00:00:00"/>
    <x v="446"/>
    <x v="445"/>
    <n v="1145000000"/>
    <n v="0"/>
    <n v="134000000"/>
    <x v="1"/>
    <s v="Auto Parts &amp; Equipment"/>
    <n v="2016"/>
    <n v="-3554000000"/>
    <n v="1279000000"/>
    <n v="-4833000000"/>
    <n v="0.21331252625892805"/>
    <n v="0.29007862673308926"/>
  </r>
  <r>
    <x v="114"/>
    <x v="0"/>
    <d v="2012-12-31T00:00:00"/>
    <x v="447"/>
    <x v="446"/>
    <n v="68538000"/>
    <n v="0"/>
    <n v="382553000"/>
    <x v="7"/>
    <s v="Specialized REITs"/>
    <n v="2012"/>
    <n v="-817169000"/>
    <n v="451091000"/>
    <n v="-1268260000"/>
    <n v="0.6388789641199405"/>
    <n v="0.9915508726282517"/>
  </r>
  <r>
    <x v="114"/>
    <x v="1"/>
    <d v="2013-12-31T00:00:00"/>
    <x v="448"/>
    <x v="447"/>
    <n v="69323000"/>
    <n v="0"/>
    <n v="475464000"/>
    <x v="7"/>
    <s v="Specialized REITs"/>
    <n v="2013"/>
    <n v="-926599000"/>
    <n v="544787000"/>
    <n v="-1471386000"/>
    <n v="0.62512624311945486"/>
    <n v="0.99266457481452297"/>
  </r>
  <r>
    <x v="114"/>
    <x v="2"/>
    <d v="2014-12-31T00:00:00"/>
    <x v="449"/>
    <x v="448"/>
    <n v="89468000"/>
    <n v="0"/>
    <n v="538513000"/>
    <x v="7"/>
    <s v="Specialized REITs"/>
    <n v="2014"/>
    <n v="-1013117000"/>
    <n v="627981000"/>
    <n v="-1641098000"/>
    <n v="0.62675896013333021"/>
    <n v="1.0152557660733044"/>
  </r>
  <r>
    <x v="114"/>
    <x v="3"/>
    <d v="2015-12-31T00:00:00"/>
    <x v="450"/>
    <x v="449"/>
    <n v="139616000"/>
    <n v="0"/>
    <n v="570527000"/>
    <x v="7"/>
    <s v="Specialized REITs"/>
    <n v="2015"/>
    <n v="-1112054000"/>
    <n v="710143000"/>
    <n v="-1822197000"/>
    <n v="0.630653488614762"/>
    <n v="1.0333804788196919"/>
  </r>
  <r>
    <x v="115"/>
    <x v="0"/>
    <d v="2013-02-02T00:00:00"/>
    <x v="451"/>
    <x v="450"/>
    <n v="1732600000"/>
    <n v="0"/>
    <n v="0"/>
    <x v="1"/>
    <s v="General Merchandise Stores"/>
    <n v="2013"/>
    <n v="-2652700000"/>
    <n v="1732600000"/>
    <n v="-4385300000"/>
    <n v="0.358739603759551"/>
    <n v="0.5930488876867942"/>
  </r>
  <r>
    <x v="115"/>
    <x v="1"/>
    <d v="2014-02-01T00:00:00"/>
    <x v="452"/>
    <x v="451"/>
    <n v="1819500000"/>
    <n v="0"/>
    <n v="0"/>
    <x v="1"/>
    <s v="General Merchandise Stores"/>
    <n v="2014"/>
    <n v="-2789800000"/>
    <n v="1819500000"/>
    <n v="-4609300000"/>
    <n v="0.35582822085889571"/>
    <n v="0.58789842225425049"/>
  </r>
  <r>
    <x v="115"/>
    <x v="2"/>
    <d v="2015-01-31T00:00:00"/>
    <x v="453"/>
    <x v="452"/>
    <n v="1993800000"/>
    <n v="0"/>
    <n v="0"/>
    <x v="1"/>
    <s v="General Merchandise Stores"/>
    <n v="2015"/>
    <n v="-3034000000"/>
    <n v="1993800000"/>
    <n v="-5027800000"/>
    <n v="0.35270047197228616"/>
    <n v="0.58447838924926176"/>
  </r>
  <r>
    <x v="115"/>
    <x v="3"/>
    <d v="2016-01-30T00:00:00"/>
    <x v="454"/>
    <x v="453"/>
    <n v="3607000000"/>
    <n v="0"/>
    <n v="0"/>
    <x v="1"/>
    <s v="General Merchandise Stores"/>
    <n v="2016"/>
    <n v="-4656700000"/>
    <n v="3607000000"/>
    <n v="-8263700000"/>
    <n v="0.30046327362824549"/>
    <n v="0.53319697517163067"/>
  </r>
  <r>
    <x v="116"/>
    <x v="0"/>
    <d v="2012-12-31T00:00:00"/>
    <x v="455"/>
    <x v="454"/>
    <n v="1123200000"/>
    <n v="0"/>
    <n v="78300000"/>
    <x v="0"/>
    <s v="Research &amp; Consulting Services"/>
    <n v="2012"/>
    <n v="-1663000000"/>
    <n v="1201500000"/>
    <n v="-2864500000"/>
    <n v="1"/>
    <n v="1.7224894768490679"/>
  </r>
  <r>
    <x v="116"/>
    <x v="1"/>
    <d v="2013-12-31T00:00:00"/>
    <x v="456"/>
    <x v="454"/>
    <n v="1058000000"/>
    <n v="0"/>
    <n v="60400000"/>
    <x v="0"/>
    <s v="Research &amp; Consulting Services"/>
    <n v="2013"/>
    <n v="-1558400000"/>
    <n v="1118400000"/>
    <n v="-2676800000"/>
    <n v="1"/>
    <n v="1.7176591375770021"/>
  </r>
  <r>
    <x v="116"/>
    <x v="2"/>
    <d v="2014-12-31T00:00:00"/>
    <x v="457"/>
    <x v="454"/>
    <n v="1105700000"/>
    <n v="0"/>
    <n v="52500000"/>
    <x v="0"/>
    <s v="Research &amp; Consulting Services"/>
    <n v="2014"/>
    <n v="-1584500000"/>
    <n v="1158200000"/>
    <n v="-2742700000"/>
    <n v="1"/>
    <n v="1.7309561375828337"/>
  </r>
  <r>
    <x v="116"/>
    <x v="3"/>
    <d v="2015-12-31T00:00:00"/>
    <x v="458"/>
    <x v="454"/>
    <n v="1209100000"/>
    <n v="0"/>
    <n v="58700000"/>
    <x v="0"/>
    <s v="Research &amp; Consulting Services"/>
    <n v="2015"/>
    <n v="-1637100000"/>
    <n v="1267800000"/>
    <n v="-2904900000"/>
    <n v="1"/>
    <n v="1.7744181784863478"/>
  </r>
  <r>
    <x v="117"/>
    <x v="0"/>
    <d v="2013-12-31T00:00:00"/>
    <x v="459"/>
    <x v="455"/>
    <n v="1616921000"/>
    <n v="0"/>
    <n v="0"/>
    <x v="0"/>
    <s v="Industrial Machinery"/>
    <n v="2013"/>
    <n v="-2778591000"/>
    <n v="1616921000"/>
    <n v="-4395512000"/>
    <n v="0.38833734725571817"/>
    <n v="0.61431908111365663"/>
  </r>
  <r>
    <x v="117"/>
    <x v="1"/>
    <d v="2014-12-31T00:00:00"/>
    <x v="460"/>
    <x v="456"/>
    <n v="1758765000"/>
    <n v="0"/>
    <n v="0"/>
    <x v="0"/>
    <s v="Industrial Machinery"/>
    <n v="2014"/>
    <n v="-2974249000"/>
    <n v="1758765000"/>
    <n v="-4733014000"/>
    <n v="0.38363902357982893"/>
    <n v="0.61049658907161453"/>
  </r>
  <r>
    <x v="117"/>
    <x v="2"/>
    <d v="2015-12-31T00:00:00"/>
    <x v="461"/>
    <x v="457"/>
    <n v="1647382000"/>
    <n v="0"/>
    <n v="0"/>
    <x v="0"/>
    <s v="Industrial Machinery"/>
    <n v="2015"/>
    <n v="-2568144000"/>
    <n v="1647382000"/>
    <n v="-4215526000"/>
    <n v="0.3691818839036955"/>
    <n v="0.60600022051918034"/>
  </r>
  <r>
    <x v="117"/>
    <x v="3"/>
    <d v="2016-12-31T00:00:00"/>
    <x v="462"/>
    <x v="458"/>
    <n v="1757523000"/>
    <n v="0"/>
    <n v="0"/>
    <x v="0"/>
    <s v="Industrial Machinery"/>
    <n v="2016"/>
    <n v="-2471969000"/>
    <n v="1757523000"/>
    <n v="-4229492000"/>
    <n v="0.36382757888843392"/>
    <n v="0.62250207599205343"/>
  </r>
  <r>
    <x v="118"/>
    <x v="0"/>
    <d v="2013-12-31T00:00:00"/>
    <x v="463"/>
    <x v="459"/>
    <n v="2337000000"/>
    <n v="0"/>
    <n v="115000000"/>
    <x v="4"/>
    <s v="Soft Drinks"/>
    <n v="2013"/>
    <n v="-3498000000"/>
    <n v="2452000000"/>
    <n v="-5950000000"/>
    <n v="0.58329164582291149"/>
    <n v="0.99216274804068705"/>
  </r>
  <r>
    <x v="118"/>
    <x v="1"/>
    <d v="2014-12-31T00:00:00"/>
    <x v="464"/>
    <x v="460"/>
    <n v="2335000000"/>
    <n v="0"/>
    <n v="115000000"/>
    <x v="4"/>
    <s v="Soft Drinks"/>
    <n v="2014"/>
    <n v="-3630000000"/>
    <n v="2450000000"/>
    <n v="-6080000000"/>
    <n v="0.59304035288351575"/>
    <n v="0.99330174808037908"/>
  </r>
  <r>
    <x v="118"/>
    <x v="2"/>
    <d v="2015-12-31T00:00:00"/>
    <x v="465"/>
    <x v="461"/>
    <n v="2320000000"/>
    <n v="0"/>
    <n v="105000000"/>
    <x v="4"/>
    <s v="Soft Drinks"/>
    <n v="2015"/>
    <n v="-3723000000"/>
    <n v="2425000000"/>
    <n v="-6148000000"/>
    <n v="0.59264565425023874"/>
    <n v="0.97866921362623371"/>
  </r>
  <r>
    <x v="118"/>
    <x v="3"/>
    <d v="2016-12-31T00:00:00"/>
    <x v="466"/>
    <x v="462"/>
    <n v="2326000000"/>
    <n v="0"/>
    <n v="99000000"/>
    <x v="4"/>
    <s v="Soft Drinks"/>
    <n v="2016"/>
    <n v="-3858000000"/>
    <n v="2425000000"/>
    <n v="-6283000000"/>
    <n v="0.59906832298136647"/>
    <n v="0.97562111801242235"/>
  </r>
  <r>
    <x v="119"/>
    <x v="0"/>
    <d v="2013-05-26T00:00:00"/>
    <x v="467"/>
    <x v="463"/>
    <n v="625200000"/>
    <n v="0"/>
    <n v="278300000"/>
    <x v="1"/>
    <s v="Restaurants"/>
    <n v="2013"/>
    <n v="-1304400000"/>
    <n v="903500000"/>
    <n v="-2207900000"/>
    <n v="0.22030062489444352"/>
    <n v="0.37289309238304341"/>
  </r>
  <r>
    <x v="119"/>
    <x v="1"/>
    <d v="2014-05-25T00:00:00"/>
    <x v="468"/>
    <x v="464"/>
    <n v="665400000"/>
    <n v="0"/>
    <n v="304400000"/>
    <x v="1"/>
    <s v="Restaurants"/>
    <n v="2014"/>
    <n v="-1295100000"/>
    <n v="969800000"/>
    <n v="-2264900000"/>
    <n v="0.20604238258877433"/>
    <n v="0.36033155148275425"/>
  </r>
  <r>
    <x v="119"/>
    <x v="2"/>
    <d v="2015-05-31T00:00:00"/>
    <x v="469"/>
    <x v="465"/>
    <n v="673500000"/>
    <n v="0"/>
    <n v="319300000"/>
    <x v="1"/>
    <s v="Restaurants"/>
    <n v="2015"/>
    <n v="-1422500000"/>
    <n v="992800000"/>
    <n v="-2415300000"/>
    <n v="0.21030455351862803"/>
    <n v="0.35708160851567122"/>
  </r>
  <r>
    <x v="119"/>
    <x v="3"/>
    <d v="2016-05-29T00:00:00"/>
    <x v="470"/>
    <x v="466"/>
    <n v="622900000"/>
    <n v="0"/>
    <n v="290200000"/>
    <x v="1"/>
    <s v="Restaurants"/>
    <n v="2016"/>
    <n v="-1541100000"/>
    <n v="913100000"/>
    <n v="-2454200000"/>
    <n v="0.22226869546405134"/>
    <n v="0.35396264512872289"/>
  </r>
  <r>
    <x v="120"/>
    <x v="0"/>
    <d v="2012-12-31T00:00:00"/>
    <x v="471"/>
    <x v="467"/>
    <n v="965000000"/>
    <n v="0"/>
    <n v="2145000000"/>
    <x v="5"/>
    <s v="Electric Utilities"/>
    <n v="2012"/>
    <n v="-6677000000"/>
    <n v="3110000000"/>
    <n v="-9787000000"/>
    <n v="0.37276686020544886"/>
    <n v="0.54639347923179993"/>
  </r>
  <r>
    <x v="120"/>
    <x v="1"/>
    <d v="2013-12-31T00:00:00"/>
    <x v="472"/>
    <x v="468"/>
    <n v="1274000000"/>
    <n v="0"/>
    <n v="2668000000"/>
    <x v="5"/>
    <s v="Electric Utilities"/>
    <n v="2013"/>
    <n v="-9211000000"/>
    <n v="3942000000"/>
    <n v="-13153000000"/>
    <n v="0.40477236772719283"/>
    <n v="0.57800140622253471"/>
  </r>
  <r>
    <x v="120"/>
    <x v="2"/>
    <d v="2014-12-31T00:00:00"/>
    <x v="473"/>
    <x v="469"/>
    <n v="1213000000"/>
    <n v="0"/>
    <n v="3066000000"/>
    <x v="5"/>
    <s v="Electric Utilities"/>
    <n v="2014"/>
    <n v="-9602000000"/>
    <n v="4279000000"/>
    <n v="-13881000000"/>
    <n v="0.401337513061651"/>
    <n v="0.58018808777429465"/>
  </r>
  <r>
    <x v="120"/>
    <x v="3"/>
    <d v="2015-12-31T00:00:00"/>
    <x v="474"/>
    <x v="470"/>
    <n v="1135000000"/>
    <n v="0"/>
    <n v="3144000000"/>
    <x v="5"/>
    <s v="Electric Utilities"/>
    <n v="2015"/>
    <n v="-9731000000"/>
    <n v="4279000000"/>
    <n v="-14010000000"/>
    <n v="0.41480881538002473"/>
    <n v="0.59721215738096256"/>
  </r>
  <r>
    <x v="121"/>
    <x v="0"/>
    <d v="2012-12-31T00:00:00"/>
    <x v="475"/>
    <x v="471"/>
    <n v="889879000"/>
    <n v="0"/>
    <n v="341969000"/>
    <x v="3"/>
    <s v="Health Care Facilities"/>
    <n v="2012"/>
    <n v="-2602731000"/>
    <n v="1231848000"/>
    <n v="-3834579000"/>
    <n v="0.3179381843767865"/>
    <n v="0.46841532417654907"/>
  </r>
  <r>
    <x v="121"/>
    <x v="1"/>
    <d v="2013-12-31T00:00:00"/>
    <x v="476"/>
    <x v="472"/>
    <n v="1516508000"/>
    <n v="0"/>
    <n v="528737000"/>
    <x v="3"/>
    <s v="Health Care Facilities"/>
    <n v="2013"/>
    <n v="-3565673000"/>
    <n v="2045245000"/>
    <n v="-5610918000"/>
    <n v="0.3030991027749797"/>
    <n v="0.47695462022007729"/>
  </r>
  <r>
    <x v="121"/>
    <x v="2"/>
    <d v="2014-12-31T00:00:00"/>
    <x v="477"/>
    <x v="473"/>
    <n v="1278506000"/>
    <n v="0"/>
    <n v="590935000"/>
    <x v="3"/>
    <s v="Health Care Facilities"/>
    <n v="2014"/>
    <n v="-3675801000"/>
    <n v="1869441000"/>
    <n v="-5545242000"/>
    <n v="0.2872817935232424"/>
    <n v="0.43338773434155214"/>
  </r>
  <r>
    <x v="121"/>
    <x v="3"/>
    <d v="2015-12-31T00:00:00"/>
    <x v="478"/>
    <x v="474"/>
    <n v="1947135000"/>
    <n v="0"/>
    <n v="638024000"/>
    <x v="3"/>
    <s v="Health Care Facilities"/>
    <n v="2015"/>
    <n v="-3957003000"/>
    <n v="2585159000"/>
    <n v="-6542162000"/>
    <n v="0.28711723988609067"/>
    <n v="0.47469448376148987"/>
  </r>
  <r>
    <x v="122"/>
    <x v="0"/>
    <d v="2013-12-31T00:00:00"/>
    <x v="479"/>
    <x v="475"/>
    <n v="2743000000"/>
    <n v="0"/>
    <n v="2780000000"/>
    <x v="9"/>
    <s v="Oil &amp; Gas Exploration &amp; Production"/>
    <n v="2013"/>
    <n v="-8129000000"/>
    <n v="5523000000"/>
    <n v="-13652000000"/>
    <n v="0.7818601519669135"/>
    <n v="1.3130710781956334"/>
  </r>
  <r>
    <x v="122"/>
    <x v="1"/>
    <d v="2014-12-31T00:00:00"/>
    <x v="480"/>
    <x v="476"/>
    <n v="8290000000"/>
    <n v="0"/>
    <n v="3319000000"/>
    <x v="9"/>
    <s v="Oil &amp; Gas Exploration &amp; Production"/>
    <n v="2014"/>
    <n v="-18306000000"/>
    <n v="11609000000"/>
    <n v="-29915000000"/>
    <n v="0.88700455470491324"/>
    <n v="1.4495106114933618"/>
  </r>
  <r>
    <x v="122"/>
    <x v="2"/>
    <d v="2015-12-31T00:00:00"/>
    <x v="481"/>
    <x v="477"/>
    <n v="7741000000"/>
    <n v="0"/>
    <n v="3129000000"/>
    <x v="9"/>
    <s v="Oil &amp; Gas Exploration &amp; Production"/>
    <n v="2015"/>
    <n v="-11041000000"/>
    <n v="10870000000"/>
    <n v="-21911000000"/>
    <n v="0.83993914035755035"/>
    <n v="1.6668695321414986"/>
  </r>
  <r>
    <x v="122"/>
    <x v="3"/>
    <d v="2016-12-31T00:00:00"/>
    <x v="482"/>
    <x v="478"/>
    <n v="6476000000"/>
    <n v="0"/>
    <n v="1792000000"/>
    <x v="9"/>
    <s v="Oil &amp; Gas Exploration &amp; Production"/>
    <n v="2016"/>
    <n v="-10615000000"/>
    <n v="8268000000"/>
    <n v="-18883000000"/>
    <n v="0.87029597441993933"/>
    <n v="1.5481675821923424"/>
  </r>
  <r>
    <x v="123"/>
    <x v="0"/>
    <d v="2013-03-31T00:00:00"/>
    <x v="483"/>
    <x v="479"/>
    <n v="1078000000"/>
    <n v="1153000000"/>
    <n v="30000000"/>
    <x v="2"/>
    <s v="Home Entertainment Software"/>
    <n v="2013"/>
    <n v="-2409000000"/>
    <n v="2261000000"/>
    <n v="-4670000000"/>
    <n v="0.63444824861732951"/>
    <n v="1.2299183565973137"/>
  </r>
  <r>
    <x v="123"/>
    <x v="1"/>
    <d v="2014-03-31T00:00:00"/>
    <x v="484"/>
    <x v="480"/>
    <n v="1055000000"/>
    <n v="1125000000"/>
    <n v="16000000"/>
    <x v="2"/>
    <s v="Home Entertainment Software"/>
    <n v="2014"/>
    <n v="-2228000000"/>
    <n v="2196000000"/>
    <n v="-4424000000"/>
    <n v="0.6232167832167832"/>
    <n v="1.2374825174825175"/>
  </r>
  <r>
    <x v="123"/>
    <x v="2"/>
    <d v="2015-03-31T00:00:00"/>
    <x v="485"/>
    <x v="481"/>
    <n v="1030000000"/>
    <n v="1094000000"/>
    <n v="14000000"/>
    <x v="2"/>
    <s v="Home Entertainment Software"/>
    <n v="2015"/>
    <n v="-3086000000"/>
    <n v="2138000000"/>
    <n v="-5224000000"/>
    <n v="0.68349944629014392"/>
    <n v="1.1570321151716501"/>
  </r>
  <r>
    <x v="123"/>
    <x v="3"/>
    <d v="2016-03-31T00:00:00"/>
    <x v="486"/>
    <x v="482"/>
    <n v="1028000000"/>
    <n v="1109000000"/>
    <n v="7000000"/>
    <x v="2"/>
    <s v="Home Entertainment Software"/>
    <n v="2016"/>
    <n v="-3042000000"/>
    <n v="2144000000"/>
    <n v="-5186000000"/>
    <n v="0.69199272065514106"/>
    <n v="1.1797088262056414"/>
  </r>
  <r>
    <x v="124"/>
    <x v="0"/>
    <d v="2013-12-31T00:00:00"/>
    <x v="487"/>
    <x v="483"/>
    <n v="3260000000"/>
    <n v="915000000"/>
    <n v="136000000"/>
    <x v="2"/>
    <s v="Internet Software &amp; Services"/>
    <n v="2013"/>
    <n v="-6765000000"/>
    <n v="4311000000"/>
    <n v="-11076000000"/>
    <n v="0.81930483226353401"/>
    <n v="1.3414072907835777"/>
  </r>
  <r>
    <x v="124"/>
    <x v="1"/>
    <d v="2014-12-31T00:00:00"/>
    <x v="488"/>
    <x v="484"/>
    <n v="3593000000"/>
    <n v="983000000"/>
    <n v="75000000"/>
    <x v="2"/>
    <s v="Internet Software &amp; Services"/>
    <n v="2014"/>
    <n v="-7127000000"/>
    <n v="4651000000"/>
    <n v="-11778000000"/>
    <n v="0.81080773606370871"/>
    <n v="1.3399317406143345"/>
  </r>
  <r>
    <x v="124"/>
    <x v="2"/>
    <d v="2015-12-31T00:00:00"/>
    <x v="489"/>
    <x v="485"/>
    <n v="3660000000"/>
    <n v="923000000"/>
    <n v="41000000"/>
    <x v="2"/>
    <s v="Internet Software &amp; Services"/>
    <n v="2015"/>
    <n v="-6821000000"/>
    <n v="4624000000"/>
    <n v="-11445000000"/>
    <n v="0.79387802607076352"/>
    <n v="1.3320530726256983"/>
  </r>
  <r>
    <x v="124"/>
    <x v="3"/>
    <d v="2016-12-31T00:00:00"/>
    <x v="490"/>
    <x v="486"/>
    <n v="3499000000"/>
    <n v="1114000000"/>
    <n v="34000000"/>
    <x v="2"/>
    <s v="Internet Software &amp; Services"/>
    <n v="2016"/>
    <n v="-6972000000"/>
    <n v="4647000000"/>
    <n v="-11619000000"/>
    <n v="0.77647844971600399"/>
    <n v="1.2940193785499499"/>
  </r>
  <r>
    <x v="125"/>
    <x v="0"/>
    <d v="2012-12-31T00:00:00"/>
    <x v="491"/>
    <x v="487"/>
    <n v="4018300000"/>
    <n v="0"/>
    <n v="0"/>
    <x v="8"/>
    <s v="Specialty Chemicals"/>
    <n v="2012"/>
    <n v="-5453300000"/>
    <n v="4018300000"/>
    <n v="-9471600000"/>
    <n v="0.4606333465667683"/>
    <n v="0.80005405998969481"/>
  </r>
  <r>
    <x v="125"/>
    <x v="1"/>
    <d v="2013-12-31T00:00:00"/>
    <x v="492"/>
    <x v="488"/>
    <n v="4360300000"/>
    <n v="0"/>
    <n v="0"/>
    <x v="8"/>
    <s v="Specialty Chemicals"/>
    <n v="2013"/>
    <n v="-6092200000"/>
    <n v="4360300000"/>
    <n v="-10452500000"/>
    <n v="0.45967072600238429"/>
    <n v="0.7886655499720826"/>
  </r>
  <r>
    <x v="125"/>
    <x v="2"/>
    <d v="2014-12-31T00:00:00"/>
    <x v="493"/>
    <x v="489"/>
    <n v="4577600000"/>
    <n v="0"/>
    <n v="0"/>
    <x v="8"/>
    <s v="Specialty Chemicals"/>
    <n v="2014"/>
    <n v="-6601400000"/>
    <n v="4577600000"/>
    <n v="-11179000000"/>
    <n v="0.46226672735548474"/>
    <n v="0.78281572774062536"/>
  </r>
  <r>
    <x v="125"/>
    <x v="3"/>
    <d v="2015-12-31T00:00:00"/>
    <x v="494"/>
    <x v="490"/>
    <n v="4345500000"/>
    <n v="0"/>
    <n v="0"/>
    <x v="8"/>
    <s v="Specialty Chemicals"/>
    <n v="2015"/>
    <n v="-6321600000"/>
    <n v="4345500000"/>
    <n v="-10667100000"/>
    <n v="0.46670751784778258"/>
    <n v="0.78752463990668209"/>
  </r>
  <r>
    <x v="126"/>
    <x v="0"/>
    <d v="2013-12-31T00:00:00"/>
    <x v="495"/>
    <x v="491"/>
    <n v="1895000000"/>
    <n v="0"/>
    <n v="1024000000"/>
    <x v="5"/>
    <s v="Electric Utilities"/>
    <n v="2013"/>
    <n v="-5163000000"/>
    <n v="2919000000"/>
    <n v="-8082000000"/>
    <n v="0.41792132102962604"/>
    <n v="0.65420106847984461"/>
  </r>
  <r>
    <x v="126"/>
    <x v="1"/>
    <d v="2014-12-31T00:00:00"/>
    <x v="496"/>
    <x v="492"/>
    <n v="1877000000"/>
    <n v="0"/>
    <n v="1071000000"/>
    <x v="5"/>
    <s v="Electric Utilities"/>
    <n v="2014"/>
    <n v="-5112000000"/>
    <n v="2948000000"/>
    <n v="-8060000000"/>
    <n v="0.39569626132053565"/>
    <n v="0.62388729777846585"/>
  </r>
  <r>
    <x v="126"/>
    <x v="2"/>
    <d v="2015-12-31T00:00:00"/>
    <x v="497"/>
    <x v="493"/>
    <n v="1937000000"/>
    <n v="0"/>
    <n v="1130000000"/>
    <x v="5"/>
    <s v="Electric Utilities"/>
    <n v="2015"/>
    <n v="-5494000000"/>
    <n v="3067000000"/>
    <n v="-8561000000"/>
    <n v="0.43762944081567628"/>
    <n v="0.68193404492592002"/>
  </r>
  <r>
    <x v="126"/>
    <x v="3"/>
    <d v="2016-12-31T00:00:00"/>
    <x v="498"/>
    <x v="494"/>
    <n v="2031000000"/>
    <n v="0"/>
    <n v="1216000000"/>
    <x v="5"/>
    <s v="Electric Utilities"/>
    <n v="2016"/>
    <n v="-5718000000"/>
    <n v="3247000000"/>
    <n v="-8965000000"/>
    <n v="0.47354037267080745"/>
    <n v="0.74244306418219463"/>
  </r>
  <r>
    <x v="127"/>
    <x v="0"/>
    <d v="2012-12-31T00:00:00"/>
    <x v="499"/>
    <x v="495"/>
    <n v="673500000"/>
    <n v="0"/>
    <n v="160000000"/>
    <x v="0"/>
    <s v="Research &amp; Consulting Services"/>
    <n v="2012"/>
    <n v="-1313500000"/>
    <n v="833500000"/>
    <n v="-2147000000"/>
    <n v="0.63362276893391223"/>
    <n v="1.0356970574047275"/>
  </r>
  <r>
    <x v="127"/>
    <x v="1"/>
    <d v="2013-12-31T00:00:00"/>
    <x v="500"/>
    <x v="496"/>
    <n v="715800000"/>
    <n v="0"/>
    <n v="189600000"/>
    <x v="0"/>
    <s v="Research &amp; Consulting Services"/>
    <n v="2013"/>
    <n v="-1516600000"/>
    <n v="905400000"/>
    <n v="-2422000000"/>
    <n v="0.6582750987456053"/>
    <n v="1.0512609054212423"/>
  </r>
  <r>
    <x v="127"/>
    <x v="2"/>
    <d v="2014-12-31T00:00:00"/>
    <x v="501"/>
    <x v="497"/>
    <n v="751700000"/>
    <n v="0"/>
    <n v="201800000"/>
    <x v="0"/>
    <s v="Research &amp; Consulting Services"/>
    <n v="2014"/>
    <n v="-1591700000"/>
    <n v="953500000"/>
    <n v="-2545200000"/>
    <n v="0.65329995074700375"/>
    <n v="1.0446560499097028"/>
  </r>
  <r>
    <x v="127"/>
    <x v="3"/>
    <d v="2015-12-31T00:00:00"/>
    <x v="502"/>
    <x v="498"/>
    <n v="884300000"/>
    <n v="0"/>
    <n v="198000000"/>
    <x v="0"/>
    <s v="Research &amp; Consulting Services"/>
    <n v="2015"/>
    <n v="-1776200000"/>
    <n v="1082300000"/>
    <n v="-2858500000"/>
    <n v="0.66684186814837065"/>
    <n v="1.0731716473945037"/>
  </r>
  <r>
    <x v="128"/>
    <x v="0"/>
    <d v="2012-12-31T00:00:00"/>
    <x v="503"/>
    <x v="499"/>
    <n v="296000000"/>
    <n v="0"/>
    <n v="1562000000"/>
    <x v="5"/>
    <s v="Electric Utilities"/>
    <n v="2012"/>
    <n v="-4115000000"/>
    <n v="1858000000"/>
    <n v="-5973000000"/>
    <n v="0.34690608666329453"/>
    <n v="0.50354071825998992"/>
  </r>
  <r>
    <x v="128"/>
    <x v="1"/>
    <d v="2013-12-31T00:00:00"/>
    <x v="504"/>
    <x v="500"/>
    <n v="309000000"/>
    <n v="0"/>
    <n v="1622000000"/>
    <x v="5"/>
    <s v="Electric Utilities"/>
    <n v="2013"/>
    <n v="-4217000000"/>
    <n v="1931000000"/>
    <n v="-6148000000"/>
    <n v="0.3351879818774342"/>
    <n v="0.48867339639138385"/>
  </r>
  <r>
    <x v="128"/>
    <x v="2"/>
    <d v="2014-12-31T00:00:00"/>
    <x v="505"/>
    <x v="501"/>
    <n v="322000000"/>
    <n v="0"/>
    <n v="1720000000"/>
    <x v="5"/>
    <s v="Electric Utilities"/>
    <n v="2014"/>
    <n v="-4671000000"/>
    <n v="2042000000"/>
    <n v="-6713000000"/>
    <n v="0.34824424066204429"/>
    <n v="0.5004846044881831"/>
  </r>
  <r>
    <x v="128"/>
    <x v="3"/>
    <d v="2015-12-31T00:00:00"/>
    <x v="506"/>
    <x v="502"/>
    <n v="336000000"/>
    <n v="0"/>
    <n v="1919000000"/>
    <x v="5"/>
    <s v="Electric Utilities"/>
    <n v="2015"/>
    <n v="-4268000000"/>
    <n v="2255000000"/>
    <n v="-6523000000"/>
    <n v="0.37035751475182227"/>
    <n v="0.56603609857688297"/>
  </r>
  <r>
    <x v="129"/>
    <x v="0"/>
    <d v="2013-06-30T00:00:00"/>
    <x v="507"/>
    <x v="503"/>
    <n v="6597000000"/>
    <n v="0"/>
    <n v="0"/>
    <x v="4"/>
    <s v="Personal Products"/>
    <n v="2013"/>
    <n v="-8155800000"/>
    <n v="6597000000"/>
    <n v="-14752800000"/>
    <n v="0.80102536904446209"/>
    <n v="1.4489525324847521"/>
  </r>
  <r>
    <x v="129"/>
    <x v="1"/>
    <d v="2014-06-30T00:00:00"/>
    <x v="508"/>
    <x v="504"/>
    <n v="6985900000"/>
    <n v="0"/>
    <n v="0"/>
    <x v="4"/>
    <s v="Personal Products"/>
    <n v="2014"/>
    <n v="-8810600000"/>
    <n v="6985900000"/>
    <n v="-15796500000"/>
    <n v="0.80324192254394278"/>
    <n v="1.4401301874407411"/>
  </r>
  <r>
    <x v="129"/>
    <x v="2"/>
    <d v="2015-06-30T00:00:00"/>
    <x v="509"/>
    <x v="505"/>
    <n v="7073500000"/>
    <n v="0"/>
    <n v="0"/>
    <x v="4"/>
    <s v="Personal Products"/>
    <n v="2015"/>
    <n v="-8679800000"/>
    <n v="7073500000"/>
    <n v="-15753300000"/>
    <n v="0.80514637675781975"/>
    <n v="1.4612908611925346"/>
  </r>
  <r>
    <x v="129"/>
    <x v="3"/>
    <d v="2016-06-30T00:00:00"/>
    <x v="510"/>
    <x v="506"/>
    <n v="7337800000"/>
    <n v="0"/>
    <n v="0"/>
    <x v="4"/>
    <s v="Personal Products"/>
    <n v="2016"/>
    <n v="-9081200000"/>
    <n v="7337800000"/>
    <n v="-16419000000"/>
    <n v="0.80633618355042935"/>
    <n v="1.4578727258197703"/>
  </r>
  <r>
    <x v="130"/>
    <x v="0"/>
    <d v="2012-12-31T00:00:00"/>
    <x v="511"/>
    <x v="507"/>
    <n v="644000000"/>
    <n v="198000000"/>
    <n v="0"/>
    <x v="8"/>
    <s v="Diversified Chemicals"/>
    <n v="2012"/>
    <n v="-1762000000"/>
    <n v="842000000"/>
    <n v="-2604000000"/>
    <n v="0.21747716613181931"/>
    <n v="0.32140212293260922"/>
  </r>
  <r>
    <x v="130"/>
    <x v="1"/>
    <d v="2013-12-31T00:00:00"/>
    <x v="512"/>
    <x v="508"/>
    <n v="645000000"/>
    <n v="193000000"/>
    <n v="0"/>
    <x v="8"/>
    <s v="Diversified Chemicals"/>
    <n v="2013"/>
    <n v="-2776000000"/>
    <n v="838000000"/>
    <n v="-3614000000"/>
    <n v="0.29689839572192511"/>
    <n v="0.38652406417112301"/>
  </r>
  <r>
    <x v="130"/>
    <x v="2"/>
    <d v="2014-12-31T00:00:00"/>
    <x v="513"/>
    <x v="509"/>
    <n v="755000000"/>
    <n v="227000000"/>
    <n v="0"/>
    <x v="8"/>
    <s v="Diversified Chemicals"/>
    <n v="2014"/>
    <n v="-2221000000"/>
    <n v="982000000"/>
    <n v="-3203000000"/>
    <n v="0.23312690248766663"/>
    <n v="0.33620237220531124"/>
  </r>
  <r>
    <x v="130"/>
    <x v="3"/>
    <d v="2015-12-31T00:00:00"/>
    <x v="514"/>
    <x v="510"/>
    <n v="762000000"/>
    <n v="251000000"/>
    <n v="0"/>
    <x v="8"/>
    <s v="Diversified Chemicals"/>
    <n v="2015"/>
    <n v="-2580000000"/>
    <n v="1013000000"/>
    <n v="-3593000000"/>
    <n v="0.26741293532338306"/>
    <n v="0.37240878938640132"/>
  </r>
  <r>
    <x v="131"/>
    <x v="0"/>
    <d v="2013-09-30T00:00:00"/>
    <x v="515"/>
    <x v="511"/>
    <n v="6010000000"/>
    <n v="0"/>
    <n v="0"/>
    <x v="0"/>
    <s v="Industrial Conglomerates"/>
    <n v="2013"/>
    <n v="-9952000000"/>
    <n v="6010000000"/>
    <n v="-15962000000"/>
    <n v="0.40342129798532572"/>
    <n v="0.64704690096882722"/>
  </r>
  <r>
    <x v="131"/>
    <x v="1"/>
    <d v="2014-09-30T00:00:00"/>
    <x v="516"/>
    <x v="512"/>
    <n v="4375000000"/>
    <n v="0"/>
    <n v="0"/>
    <x v="0"/>
    <s v="Industrial Conglomerates"/>
    <n v="2014"/>
    <n v="-7762000000"/>
    <n v="4375000000"/>
    <n v="-12137000000"/>
    <n v="0.43771499464275643"/>
    <n v="0.68443015846162525"/>
  </r>
  <r>
    <x v="131"/>
    <x v="2"/>
    <d v="2015-09-30T00:00:00"/>
    <x v="517"/>
    <x v="513"/>
    <n v="4065000000"/>
    <n v="0"/>
    <n v="0"/>
    <x v="0"/>
    <s v="Industrial Conglomerates"/>
    <n v="2015"/>
    <n v="-7008000000"/>
    <n v="4065000000"/>
    <n v="-11073000000"/>
    <n v="0.43128807926641638"/>
    <n v="0.68145732045048923"/>
  </r>
  <r>
    <x v="131"/>
    <x v="3"/>
    <d v="2016-09-30T00:00:00"/>
    <x v="518"/>
    <x v="514"/>
    <n v="3758000000"/>
    <n v="0"/>
    <n v="0"/>
    <x v="0"/>
    <s v="Industrial Conglomerates"/>
    <n v="2016"/>
    <n v="-6262000000"/>
    <n v="3758000000"/>
    <n v="-10020000000"/>
    <n v="0.43120782261396501"/>
    <n v="0.68998760501308365"/>
  </r>
  <r>
    <x v="132"/>
    <x v="0"/>
    <d v="2012-12-31T00:00:00"/>
    <x v="519"/>
    <x v="515"/>
    <n v="3862434000"/>
    <n v="0"/>
    <n v="3169703000"/>
    <x v="9"/>
    <s v="Oil &amp; Gas Exploration &amp; Production"/>
    <n v="2012"/>
    <n v="-9983208000"/>
    <n v="7032137000"/>
    <n v="-17015345000"/>
    <n v="0.85453385691379924"/>
    <n v="1.4564645342027263"/>
  </r>
  <r>
    <x v="132"/>
    <x v="1"/>
    <d v="2013-12-31T00:00:00"/>
    <x v="520"/>
    <x v="516"/>
    <n v="4621096000"/>
    <n v="0"/>
    <n v="3600976000"/>
    <x v="9"/>
    <s v="Oil &amp; Gas Exploration &amp; Production"/>
    <n v="2013"/>
    <n v="-12420225000"/>
    <n v="8222072000"/>
    <n v="-20642297000"/>
    <n v="0.85732890420303054"/>
    <n v="1.4248725660963071"/>
  </r>
  <r>
    <x v="132"/>
    <x v="2"/>
    <d v="2014-12-31T00:00:00"/>
    <x v="521"/>
    <x v="517"/>
    <n v="5285634000"/>
    <n v="0"/>
    <n v="3997041000"/>
    <x v="9"/>
    <s v="Oil &amp; Gas Exploration &amp; Production"/>
    <n v="2014"/>
    <n v="-15500951000"/>
    <n v="9282675000"/>
    <n v="-24783626000"/>
    <n v="0.85947650557183841"/>
    <n v="1.3741701570361302"/>
  </r>
  <r>
    <x v="132"/>
    <x v="3"/>
    <d v="2015-12-31T00:00:00"/>
    <x v="522"/>
    <x v="518"/>
    <n v="3174320000"/>
    <n v="0"/>
    <n v="3313644000"/>
    <x v="9"/>
    <s v="Oil &amp; Gas Exploration &amp; Production"/>
    <n v="2015"/>
    <n v="-6579671000"/>
    <n v="6487964000"/>
    <n v="-13067635000"/>
    <n v="0.75132458982249128"/>
    <n v="1.4921772693991888"/>
  </r>
  <r>
    <x v="133"/>
    <x v="0"/>
    <d v="2012-12-31T00:00:00"/>
    <x v="523"/>
    <x v="519"/>
    <n v="531180000"/>
    <n v="0"/>
    <n v="0"/>
    <x v="7"/>
    <s v="REITs"/>
    <n v="2012"/>
    <n v="-942759000"/>
    <n v="531180000"/>
    <n v="-1473939000"/>
    <n v="0.49950778223311093"/>
    <n v="0.78094613897813681"/>
  </r>
  <r>
    <x v="133"/>
    <x v="1"/>
    <d v="2013-12-31T00:00:00"/>
    <x v="524"/>
    <x v="520"/>
    <n v="621413000"/>
    <n v="0"/>
    <n v="0"/>
    <x v="7"/>
    <s v="REITs"/>
    <n v="2013"/>
    <n v="-1088363000"/>
    <n v="621413000"/>
    <n v="-1709776000"/>
    <n v="0.505564933671379"/>
    <n v="0.79422287419998272"/>
  </r>
  <r>
    <x v="133"/>
    <x v="2"/>
    <d v="2014-12-31T00:00:00"/>
    <x v="525"/>
    <x v="521"/>
    <n v="734119000"/>
    <n v="0"/>
    <n v="0"/>
    <x v="7"/>
    <s v="REITs"/>
    <n v="2014"/>
    <n v="-1245891000"/>
    <n v="734119000"/>
    <n v="-1980010000"/>
    <n v="0.50982209498742925"/>
    <n v="0.81022565079614495"/>
  </r>
  <r>
    <x v="133"/>
    <x v="3"/>
    <d v="2015-12-31T00:00:00"/>
    <x v="526"/>
    <x v="522"/>
    <n v="825296000"/>
    <n v="0"/>
    <n v="0"/>
    <x v="7"/>
    <s v="REITs"/>
    <n v="2015"/>
    <n v="-1434361000"/>
    <n v="825296000"/>
    <n v="-2259657000"/>
    <n v="0.52620358953683355"/>
    <n v="0.82896817783112675"/>
  </r>
  <r>
    <x v="134"/>
    <x v="0"/>
    <d v="2012-12-31T00:00:00"/>
    <x v="527"/>
    <x v="523"/>
    <n v="47233000"/>
    <n v="0"/>
    <n v="560669000"/>
    <x v="7"/>
    <s v="REITs"/>
    <n v="2012"/>
    <n v="-1121995000"/>
    <n v="607902000"/>
    <n v="-1729897000"/>
    <n v="0.64205648977798024"/>
    <n v="0.98992561954149405"/>
  </r>
  <r>
    <x v="134"/>
    <x v="1"/>
    <d v="2013-12-31T00:00:00"/>
    <x v="528"/>
    <x v="524"/>
    <n v="62179000"/>
    <n v="0"/>
    <n v="978973000"/>
    <x v="7"/>
    <s v="REITs"/>
    <n v="2013"/>
    <n v="-1553474000"/>
    <n v="1041152000"/>
    <n v="-2594626000"/>
    <n v="0.65061469144809525"/>
    <n v="1.0866624059451304"/>
  </r>
  <r>
    <x v="134"/>
    <x v="2"/>
    <d v="2014-12-31T00:00:00"/>
    <x v="529"/>
    <x v="525"/>
    <n v="50948000"/>
    <n v="0"/>
    <n v="758861000"/>
    <x v="7"/>
    <s v="REITs"/>
    <n v="2014"/>
    <n v="-1731184000"/>
    <n v="809809000"/>
    <n v="-2540993000"/>
    <n v="0.66208445326280008"/>
    <n v="0.97179269283311431"/>
  </r>
  <r>
    <x v="134"/>
    <x v="3"/>
    <d v="2015-12-31T00:00:00"/>
    <x v="530"/>
    <x v="526"/>
    <n v="65082000"/>
    <n v="0"/>
    <n v="765895000"/>
    <x v="7"/>
    <s v="REITs"/>
    <n v="2015"/>
    <n v="-1839797000"/>
    <n v="830977000"/>
    <n v="-2670774000"/>
    <n v="0.67024424719440867"/>
    <n v="0.97297196867719626"/>
  </r>
  <r>
    <x v="135"/>
    <x v="0"/>
    <d v="2013-12-31T00:00:00"/>
    <x v="531"/>
    <x v="527"/>
    <n v="200849000"/>
    <n v="0"/>
    <n v="653132000"/>
    <x v="9"/>
    <s v="Oil &amp; Gas Exploration &amp; Production"/>
    <n v="2013"/>
    <n v="-1504616000"/>
    <n v="853981000"/>
    <n v="-2358597000"/>
    <n v="0.8092914230328796"/>
    <n v="1.2686242353471455"/>
  </r>
  <r>
    <x v="135"/>
    <x v="1"/>
    <d v="2014-12-31T00:00:00"/>
    <x v="532"/>
    <x v="528"/>
    <n v="238134000"/>
    <n v="0"/>
    <n v="679298000"/>
    <x v="9"/>
    <s v="Oil &amp; Gas Exploration &amp; Production"/>
    <n v="2014"/>
    <n v="-1944794000"/>
    <n v="917432000"/>
    <n v="-2862226000"/>
    <n v="0.81414101327546251"/>
    <n v="1.1982017508606948"/>
  </r>
  <r>
    <x v="135"/>
    <x v="2"/>
    <d v="2015-12-31T00:00:00"/>
    <x v="533"/>
    <x v="529"/>
    <n v="249925000"/>
    <n v="0"/>
    <n v="819216000"/>
    <x v="9"/>
    <s v="Oil &amp; Gas Exploration &amp; Production"/>
    <n v="2015"/>
    <n v="-1430957000"/>
    <n v="1069141000"/>
    <n v="-2500098000"/>
    <n v="0.73232190378710338"/>
    <n v="1.2794769703172979"/>
  </r>
  <r>
    <x v="135"/>
    <x v="3"/>
    <d v="2016-12-31T00:00:00"/>
    <x v="534"/>
    <x v="530"/>
    <n v="272747000"/>
    <n v="0"/>
    <n v="927920000"/>
    <x v="9"/>
    <s v="Oil &amp; Gas Exploration &amp; Production"/>
    <n v="2016"/>
    <n v="-1243430000"/>
    <n v="1200667000"/>
    <n v="-2444097000"/>
    <n v="0.66946852459351791"/>
    <n v="1.3159132500852024"/>
  </r>
  <r>
    <x v="136"/>
    <x v="0"/>
    <d v="2012-12-31T00:00:00"/>
    <x v="535"/>
    <x v="531"/>
    <n v="747356000"/>
    <n v="0"/>
    <n v="740791000"/>
    <x v="5"/>
    <s v="MultiUtilities"/>
    <n v="2012"/>
    <n v="-2606353000"/>
    <n v="1488147000"/>
    <n v="-4094500000"/>
    <n v="0.41543536623095428"/>
    <n v="0.65263611914143727"/>
  </r>
  <r>
    <x v="136"/>
    <x v="1"/>
    <d v="2013-12-31T00:00:00"/>
    <x v="536"/>
    <x v="532"/>
    <n v="914149000"/>
    <n v="0"/>
    <n v="859680000"/>
    <x v="5"/>
    <s v="MultiUtilities"/>
    <n v="2013"/>
    <n v="-3303264000"/>
    <n v="1773829000"/>
    <n v="-5077093000"/>
    <n v="0.4524272982921721"/>
    <n v="0.6953775021215679"/>
  </r>
  <r>
    <x v="136"/>
    <x v="2"/>
    <d v="2014-12-31T00:00:00"/>
    <x v="537"/>
    <x v="533"/>
    <n v="1034507000"/>
    <n v="0"/>
    <n v="625361000"/>
    <x v="5"/>
    <s v="MultiUtilities"/>
    <n v="2014"/>
    <n v="-3292717000"/>
    <n v="1659868000"/>
    <n v="-4952585000"/>
    <n v="0.42531364572009606"/>
    <n v="0.63971546357875941"/>
  </r>
  <r>
    <x v="136"/>
    <x v="3"/>
    <d v="2015-12-31T00:00:00"/>
    <x v="538"/>
    <x v="534"/>
    <n v="1086274000"/>
    <n v="0"/>
    <n v="688195000"/>
    <x v="5"/>
    <s v="MultiUtilities"/>
    <n v="2015"/>
    <n v="-3538633000"/>
    <n v="1774469000"/>
    <n v="-5313102000"/>
    <n v="0.44484097517142734"/>
    <n v="0.66790918268869959"/>
  </r>
  <r>
    <x v="137"/>
    <x v="0"/>
    <d v="2012-12-31T00:00:00"/>
    <x v="539"/>
    <x v="535"/>
    <n v="24573000"/>
    <n v="0"/>
    <n v="169173000"/>
    <x v="7"/>
    <s v="Residential REITs"/>
    <n v="2012"/>
    <n v="-362986000"/>
    <n v="193746000"/>
    <n v="-556732000"/>
    <n v="0.6782845279761115"/>
    <n v="1.040323047801283"/>
  </r>
  <r>
    <x v="137"/>
    <x v="1"/>
    <d v="2013-12-31T00:00:00"/>
    <x v="540"/>
    <x v="536"/>
    <n v="26684000"/>
    <n v="0"/>
    <n v="192420000"/>
    <x v="7"/>
    <s v="Residential REITs"/>
    <n v="2013"/>
    <n v="-413254000"/>
    <n v="219104000"/>
    <n v="-632358000"/>
    <n v="0.67681095334021191"/>
    <n v="1.0356507640151329"/>
  </r>
  <r>
    <x v="137"/>
    <x v="2"/>
    <d v="2014-12-31T00:00:00"/>
    <x v="541"/>
    <x v="537"/>
    <n v="40878000"/>
    <n v="0"/>
    <n v="360592000"/>
    <x v="7"/>
    <s v="Residential REITs"/>
    <n v="2014"/>
    <n v="-658392000"/>
    <n v="401470000"/>
    <n v="-1059862000"/>
    <n v="0.67809891053805704"/>
    <n v="1.0915856625242806"/>
  </r>
  <r>
    <x v="137"/>
    <x v="3"/>
    <d v="2015-12-31T00:00:00"/>
    <x v="542"/>
    <x v="538"/>
    <n v="40090000"/>
    <n v="0"/>
    <n v="453423000"/>
    <x v="7"/>
    <s v="Residential REITs"/>
    <n v="2015"/>
    <n v="-830899000"/>
    <n v="493513000"/>
    <n v="-1324412000"/>
    <n v="0.69565818016806669"/>
    <n v="1.1088448075069888"/>
  </r>
  <r>
    <x v="138"/>
    <x v="0"/>
    <d v="2012-12-31T00:00:00"/>
    <x v="543"/>
    <x v="454"/>
    <n v="921000000"/>
    <n v="0"/>
    <n v="471000000"/>
    <x v="6"/>
    <s v="Investment Banking &amp; Brokerage"/>
    <n v="2012"/>
    <n v="-1365000000"/>
    <n v="1392000000"/>
    <n v="-2757000000"/>
    <n v="1"/>
    <n v="2.0197802197802197"/>
  </r>
  <r>
    <x v="138"/>
    <x v="1"/>
    <d v="2013-12-31T00:00:00"/>
    <x v="544"/>
    <x v="454"/>
    <n v="888000000"/>
    <n v="0"/>
    <n v="256000000"/>
    <x v="6"/>
    <s v="Investment Banking &amp; Brokerage"/>
    <n v="2013"/>
    <n v="-1466000000"/>
    <n v="1144000000"/>
    <n v="-2610000000"/>
    <n v="1"/>
    <n v="1.7803547066848568"/>
  </r>
  <r>
    <x v="138"/>
    <x v="2"/>
    <d v="2014-12-31T00:00:00"/>
    <x v="545"/>
    <x v="454"/>
    <n v="958000000"/>
    <n v="0"/>
    <n v="136000000"/>
    <x v="6"/>
    <s v="Investment Banking &amp; Brokerage"/>
    <n v="2014"/>
    <n v="-1665000000"/>
    <n v="1094000000"/>
    <n v="-2759000000"/>
    <n v="1"/>
    <n v="1.6570570570570571"/>
  </r>
  <r>
    <x v="138"/>
    <x v="3"/>
    <d v="2015-12-31T00:00:00"/>
    <x v="546"/>
    <x v="454"/>
    <n v="1048000000"/>
    <n v="0"/>
    <n v="61000000"/>
    <x v="6"/>
    <s v="Investment Banking &amp; Brokerage"/>
    <n v="2015"/>
    <n v="-1403000000"/>
    <n v="1109000000"/>
    <n v="-2512000000"/>
    <n v="1"/>
    <n v="1.7904490377761939"/>
  </r>
  <r>
    <x v="139"/>
    <x v="0"/>
    <d v="2012-12-31T00:00:00"/>
    <x v="547"/>
    <x v="539"/>
    <n v="2894000000"/>
    <n v="439000000"/>
    <n v="0"/>
    <x v="0"/>
    <s v="Industrial Conglomerates"/>
    <n v="2012"/>
    <n v="-4863000000"/>
    <n v="3333000000"/>
    <n v="-8196000000"/>
    <n v="0.29814235791796945"/>
    <n v="0.50248298694132798"/>
  </r>
  <r>
    <x v="139"/>
    <x v="1"/>
    <d v="2013-12-31T00:00:00"/>
    <x v="548"/>
    <x v="540"/>
    <n v="3886000000"/>
    <n v="644000000"/>
    <n v="0"/>
    <x v="0"/>
    <s v="Industrial Conglomerates"/>
    <n v="2013"/>
    <n v="-6677000000"/>
    <n v="4530000000"/>
    <n v="-11207000000"/>
    <n v="0.30286673319423024"/>
    <n v="0.50834618524902475"/>
  </r>
  <r>
    <x v="139"/>
    <x v="2"/>
    <d v="2014-12-31T00:00:00"/>
    <x v="549"/>
    <x v="541"/>
    <n v="3810000000"/>
    <n v="647000000"/>
    <n v="0"/>
    <x v="0"/>
    <s v="Industrial Conglomerates"/>
    <n v="2014"/>
    <n v="-6906000000"/>
    <n v="4457000000"/>
    <n v="-11363000000"/>
    <n v="0.30622561191912023"/>
    <n v="0.50385775097552321"/>
  </r>
  <r>
    <x v="139"/>
    <x v="3"/>
    <d v="2015-12-31T00:00:00"/>
    <x v="550"/>
    <x v="542"/>
    <n v="3596000000"/>
    <n v="625000000"/>
    <n v="0"/>
    <x v="0"/>
    <s v="Industrial Conglomerates"/>
    <n v="2015"/>
    <n v="-6563000000"/>
    <n v="4221000000"/>
    <n v="-10784000000"/>
    <n v="0.31469671541596739"/>
    <n v="0.51709422200911048"/>
  </r>
  <r>
    <x v="140"/>
    <x v="0"/>
    <d v="2012-12-31T00:00:00"/>
    <x v="551"/>
    <x v="543"/>
    <n v="917162000"/>
    <n v="0"/>
    <n v="1144585000"/>
    <x v="5"/>
    <s v="Electric Utilities"/>
    <n v="2012"/>
    <n v="-3718452000"/>
    <n v="2061747000"/>
    <n v="-5780199000"/>
    <n v="0.36094190308577523"/>
    <n v="0.56107111972253365"/>
  </r>
  <r>
    <x v="140"/>
    <x v="1"/>
    <d v="2013-12-31T00:00:00"/>
    <x v="552"/>
    <x v="544"/>
    <n v="888051000"/>
    <n v="0"/>
    <n v="1261044000"/>
    <x v="5"/>
    <s v="Electric Utilities"/>
    <n v="2013"/>
    <n v="-3802062000"/>
    <n v="2149095000"/>
    <n v="-5951157000"/>
    <n v="0.33377927225892634"/>
    <n v="0.52244620223410754"/>
  </r>
  <r>
    <x v="140"/>
    <x v="2"/>
    <d v="2014-12-31T00:00:00"/>
    <x v="553"/>
    <x v="545"/>
    <n v="863455000"/>
    <n v="0"/>
    <n v="1318638000"/>
    <x v="5"/>
    <s v="Electric Utilities"/>
    <n v="2014"/>
    <n v="-4368734000"/>
    <n v="2182093000"/>
    <n v="-6550827000"/>
    <n v="0.34964078604418547"/>
    <n v="0.52427918511849736"/>
  </r>
  <r>
    <x v="140"/>
    <x v="3"/>
    <d v="2015-12-31T00:00:00"/>
    <x v="554"/>
    <x v="546"/>
    <n v="1074998000"/>
    <n v="0"/>
    <n v="1337276000"/>
    <x v="5"/>
    <s v="Electric Utilities"/>
    <n v="2015"/>
    <n v="-4063978000"/>
    <n v="2412274000"/>
    <n v="-6476252000"/>
    <n v="0.35298266319391458"/>
    <n v="0.56250419625177983"/>
  </r>
  <r>
    <x v="141"/>
    <x v="0"/>
    <d v="2012-12-31T00:00:00"/>
    <x v="555"/>
    <x v="547"/>
    <n v="697400000"/>
    <n v="291300000"/>
    <n v="0"/>
    <x v="3"/>
    <s v="Health Care Equipment"/>
    <n v="2012"/>
    <n v="-1408600000"/>
    <n v="988700000"/>
    <n v="-2397300000"/>
    <n v="0.74152453148031161"/>
    <n v="1.2620025268477575"/>
  </r>
  <r>
    <x v="141"/>
    <x v="1"/>
    <d v="2013-12-31T00:00:00"/>
    <x v="556"/>
    <x v="548"/>
    <n v="749700000"/>
    <n v="323000000"/>
    <n v="0"/>
    <x v="3"/>
    <s v="Health Care Equipment"/>
    <n v="2013"/>
    <n v="-1528900000"/>
    <n v="1072700000"/>
    <n v="-2601600000"/>
    <n v="0.74744561231972628"/>
    <n v="1.2718650696651186"/>
  </r>
  <r>
    <x v="141"/>
    <x v="2"/>
    <d v="2014-12-31T00:00:00"/>
    <x v="557"/>
    <x v="549"/>
    <n v="928700000"/>
    <n v="346500000"/>
    <n v="0"/>
    <x v="3"/>
    <s v="Health Care Equipment"/>
    <n v="2014"/>
    <n v="-1697300000"/>
    <n v="1275200000"/>
    <n v="-2972500000"/>
    <n v="0.73068147574152997"/>
    <n v="1.2796504369538078"/>
  </r>
  <r>
    <x v="141"/>
    <x v="3"/>
    <d v="2015-12-31T00:00:00"/>
    <x v="558"/>
    <x v="550"/>
    <n v="850700000"/>
    <n v="383100000"/>
    <n v="0"/>
    <x v="3"/>
    <s v="Health Care Equipment"/>
    <n v="2015"/>
    <n v="-1876500000"/>
    <n v="1233800000"/>
    <n v="-3110300000"/>
    <n v="0.75249629065244417"/>
    <n v="1.2472631030196095"/>
  </r>
  <r>
    <x v="142"/>
    <x v="0"/>
    <d v="2013-12-31T00:00:00"/>
    <x v="559"/>
    <x v="551"/>
    <n v="1095000000"/>
    <n v="0"/>
    <n v="2153000000"/>
    <x v="5"/>
    <s v="MultiUtilities"/>
    <n v="2013"/>
    <n v="-6894000000"/>
    <n v="3248000000"/>
    <n v="-10142000000"/>
    <n v="0.27700096432015431"/>
    <n v="0.40750562520090006"/>
  </r>
  <r>
    <x v="142"/>
    <x v="1"/>
    <d v="2014-12-31T00:00:00"/>
    <x v="560"/>
    <x v="552"/>
    <n v="1154000000"/>
    <n v="0"/>
    <n v="2314000000"/>
    <x v="5"/>
    <s v="MultiUtilities"/>
    <n v="2014"/>
    <n v="-5858000000"/>
    <n v="3468000000"/>
    <n v="-9326000000"/>
    <n v="0.21356957964198475"/>
    <n v="0.34000510408691531"/>
  </r>
  <r>
    <x v="142"/>
    <x v="2"/>
    <d v="2015-12-31T00:00:00"/>
    <x v="561"/>
    <x v="553"/>
    <n v="1200000000"/>
    <n v="0"/>
    <n v="2450000000"/>
    <x v="5"/>
    <s v="MultiUtilities"/>
    <n v="2015"/>
    <n v="-8041000000"/>
    <n v="3650000000"/>
    <n v="-11691000000"/>
    <n v="0.27306686589465817"/>
    <n v="0.39701837199035556"/>
  </r>
  <r>
    <x v="142"/>
    <x v="3"/>
    <d v="2016-12-31T00:00:00"/>
    <x v="562"/>
    <x v="554"/>
    <n v="1576000000"/>
    <n v="0"/>
    <n v="3936000000"/>
    <x v="5"/>
    <s v="MultiUtilities"/>
    <n v="2016"/>
    <n v="-8672000000"/>
    <n v="5512000000"/>
    <n v="-14184000000"/>
    <n v="0.27653061224489794"/>
    <n v="0.45229591836734695"/>
  </r>
  <r>
    <x v="143"/>
    <x v="0"/>
    <d v="2012-12-31T00:00:00"/>
    <x v="563"/>
    <x v="555"/>
    <n v="1264632000"/>
    <n v="0"/>
    <n v="39940000"/>
    <x v="0"/>
    <s v="Air Freight &amp; Logistics"/>
    <n v="2012"/>
    <n v="-1835370000"/>
    <n v="1304572000"/>
    <n v="-3139942000"/>
    <n v="0.306292414407694"/>
    <n v="0.52400356128743708"/>
  </r>
  <r>
    <x v="143"/>
    <x v="1"/>
    <d v="2013-12-31T00:00:00"/>
    <x v="564"/>
    <x v="556"/>
    <n v="1282709000"/>
    <n v="0"/>
    <n v="48071000"/>
    <x v="0"/>
    <s v="Air Freight &amp; Logistics"/>
    <n v="2013"/>
    <n v="-1882853000"/>
    <n v="1330780000"/>
    <n v="-3213633000"/>
    <n v="0.30966668020776095"/>
    <n v="0.52853571814480871"/>
  </r>
  <r>
    <x v="143"/>
    <x v="2"/>
    <d v="2014-12-31T00:00:00"/>
    <x v="565"/>
    <x v="557"/>
    <n v="1337487000"/>
    <n v="0"/>
    <n v="49292000"/>
    <x v="0"/>
    <s v="Air Freight &amp; Logistics"/>
    <n v="2014"/>
    <n v="-1981427000"/>
    <n v="1386779000"/>
    <n v="-3368206000"/>
    <n v="0.3018295827042764"/>
    <n v="0.51307679336258161"/>
  </r>
  <r>
    <x v="143"/>
    <x v="3"/>
    <d v="2015-12-31T00:00:00"/>
    <x v="566"/>
    <x v="558"/>
    <n v="1420281000"/>
    <n v="0"/>
    <n v="46012000"/>
    <x v="0"/>
    <s v="Air Freight &amp; Logistics"/>
    <n v="2015"/>
    <n v="-2187777000"/>
    <n v="1466293000"/>
    <n v="-3654070000"/>
    <n v="0.33064813034788698"/>
    <n v="0.55225528637530397"/>
  </r>
  <r>
    <x v="144"/>
    <x v="0"/>
    <d v="2013-12-31T00:00:00"/>
    <x v="567"/>
    <x v="559"/>
    <n v="3151043000"/>
    <n v="0"/>
    <n v="71731000"/>
    <x v="1"/>
    <s v="Internet &amp; Direct Marketing Retail"/>
    <n v="2013"/>
    <n v="-3733225000"/>
    <n v="3222774000"/>
    <n v="-6955999000"/>
    <n v="0.78244023223220538"/>
    <n v="1.4578959138458005"/>
  </r>
  <r>
    <x v="144"/>
    <x v="1"/>
    <d v="2014-12-31T00:00:00"/>
    <x v="568"/>
    <x v="560"/>
    <n v="3919856000"/>
    <n v="0"/>
    <n v="76773000"/>
    <x v="1"/>
    <s v="Internet &amp; Direct Marketing Retail"/>
    <n v="2014"/>
    <n v="-4584404000"/>
    <n v="3996629000"/>
    <n v="-8581033000"/>
    <n v="0.79542221416382619"/>
    <n v="1.488861860488923"/>
  </r>
  <r>
    <x v="144"/>
    <x v="2"/>
    <d v="2015-12-31T00:00:00"/>
    <x v="569"/>
    <x v="561"/>
    <n v="4785243000"/>
    <n v="0"/>
    <n v="156458000"/>
    <x v="1"/>
    <s v="Internet &amp; Direct Marketing Retail"/>
    <n v="2015"/>
    <n v="-5362758000"/>
    <n v="4941701000"/>
    <n v="-10304459000"/>
    <n v="0.80373249652257228"/>
    <n v="1.5443599277432412"/>
  </r>
  <r>
    <x v="144"/>
    <x v="3"/>
    <d v="2016-12-31T00:00:00"/>
    <x v="570"/>
    <x v="562"/>
    <n v="6280728000"/>
    <n v="0"/>
    <n v="317141000"/>
    <x v="1"/>
    <s v="Internet &amp; Direct Marketing Retail"/>
    <n v="2016"/>
    <n v="-7176866000"/>
    <n v="6597869000"/>
    <n v="-13774735000"/>
    <n v="0.81801033194719952"/>
    <n v="1.570027300194083"/>
  </r>
  <r>
    <x v="145"/>
    <x v="0"/>
    <d v="2012-12-31T00:00:00"/>
    <x v="571"/>
    <x v="563"/>
    <n v="58323000"/>
    <n v="0"/>
    <n v="74453000"/>
    <x v="7"/>
    <s v="Specialized REITs"/>
    <n v="2012"/>
    <n v="-295368000"/>
    <n v="132776000"/>
    <n v="-428144000"/>
    <n v="0.72147260842802563"/>
    <n v="1.0457942920790628"/>
  </r>
  <r>
    <x v="145"/>
    <x v="1"/>
    <d v="2013-12-31T00:00:00"/>
    <x v="572"/>
    <x v="564"/>
    <n v="63268000"/>
    <n v="0"/>
    <n v="95232000"/>
    <x v="7"/>
    <s v="Specialized REITs"/>
    <n v="2013"/>
    <n v="-380601000"/>
    <n v="158500000"/>
    <n v="-539101000"/>
    <n v="0.7310631889714625"/>
    <n v="1.0355119829892838"/>
  </r>
  <r>
    <x v="145"/>
    <x v="2"/>
    <d v="2014-12-31T00:00:00"/>
    <x v="573"/>
    <x v="565"/>
    <n v="71369000"/>
    <n v="0"/>
    <n v="115076000"/>
    <x v="7"/>
    <s v="Specialized REITs"/>
    <n v="2014"/>
    <n v="-474739000"/>
    <n v="186445000"/>
    <n v="-661184000"/>
    <n v="0.73357850901252408"/>
    <n v="1.0216779596850831"/>
  </r>
  <r>
    <x v="145"/>
    <x v="3"/>
    <d v="2015-12-31T00:00:00"/>
    <x v="574"/>
    <x v="566"/>
    <n v="80791000"/>
    <n v="0"/>
    <n v="133457000"/>
    <x v="7"/>
    <s v="Specialized REITs"/>
    <n v="2015"/>
    <n v="-578305000"/>
    <n v="214248000"/>
    <n v="-792553000"/>
    <n v="0.73926521533485878"/>
    <n v="1.0131450777864419"/>
  </r>
  <r>
    <x v="146"/>
    <x v="0"/>
    <d v="2013-12-31T00:00:00"/>
    <x v="575"/>
    <x v="567"/>
    <n v="10850000000"/>
    <n v="0"/>
    <n v="0"/>
    <x v="1"/>
    <s v="Automobile Manufacturers"/>
    <n v="2013"/>
    <n v="-23867000000"/>
    <n v="10850000000"/>
    <n v="-34717000000"/>
    <n v="0.16245226896819293"/>
    <n v="0.23630349108680412"/>
  </r>
  <r>
    <x v="146"/>
    <x v="1"/>
    <d v="2014-12-31T00:00:00"/>
    <x v="576"/>
    <x v="568"/>
    <n v="11842000000"/>
    <n v="0"/>
    <n v="0"/>
    <x v="1"/>
    <s v="Automobile Manufacturers"/>
    <n v="2014"/>
    <n v="-12174000000"/>
    <n v="11842000000"/>
    <n v="-24016000000"/>
    <n v="8.4496484518694862E-2"/>
    <n v="0.16668864565475405"/>
  </r>
  <r>
    <x v="146"/>
    <x v="2"/>
    <d v="2015-12-31T00:00:00"/>
    <x v="577"/>
    <x v="569"/>
    <n v="10502000000"/>
    <n v="0"/>
    <n v="0"/>
    <x v="1"/>
    <s v="Automobile Manufacturers"/>
    <n v="2015"/>
    <n v="-18149000000"/>
    <n v="10502000000"/>
    <n v="-28651000000"/>
    <n v="0.12135091402666524"/>
    <n v="0.19157116302705304"/>
  </r>
  <r>
    <x v="146"/>
    <x v="3"/>
    <d v="2016-12-31T00:00:00"/>
    <x v="578"/>
    <x v="570"/>
    <n v="12196000000"/>
    <n v="0"/>
    <n v="0"/>
    <x v="1"/>
    <s v="Automobile Manufacturers"/>
    <n v="2016"/>
    <n v="-16312000000"/>
    <n v="12196000000"/>
    <n v="-28508000000"/>
    <n v="0.10745718050065876"/>
    <n v="0.18779973649538867"/>
  </r>
  <r>
    <x v="147"/>
    <x v="0"/>
    <d v="2013-12-31T00:00:00"/>
    <x v="579"/>
    <x v="571"/>
    <n v="1007431000"/>
    <n v="0"/>
    <n v="0"/>
    <x v="0"/>
    <s v="Building Products"/>
    <n v="2013"/>
    <n v="-1719445000"/>
    <n v="1007431000"/>
    <n v="-2726876000"/>
    <n v="0.51695436044431542"/>
    <n v="0.81984037790737874"/>
  </r>
  <r>
    <x v="147"/>
    <x v="1"/>
    <d v="2014-12-31T00:00:00"/>
    <x v="580"/>
    <x v="572"/>
    <n v="1110776000"/>
    <n v="0"/>
    <n v="0"/>
    <x v="0"/>
    <s v="Building Products"/>
    <n v="2014"/>
    <n v="-1897402000"/>
    <n v="1110776000"/>
    <n v="-3008178000"/>
    <n v="0.50820903777601056"/>
    <n v="0.80572448370928462"/>
  </r>
  <r>
    <x v="147"/>
    <x v="2"/>
    <d v="2015-12-31T00:00:00"/>
    <x v="581"/>
    <x v="573"/>
    <n v="1121590000"/>
    <n v="0"/>
    <n v="0"/>
    <x v="0"/>
    <s v="Building Products"/>
    <n v="2015"/>
    <n v="-1948934000"/>
    <n v="1121590000"/>
    <n v="-3070524000"/>
    <n v="0.50370633417304467"/>
    <n v="0.79358376837304578"/>
  </r>
  <r>
    <x v="147"/>
    <x v="3"/>
    <d v="2016-12-31T00:00:00"/>
    <x v="582"/>
    <x v="574"/>
    <n v="1169470000"/>
    <n v="0"/>
    <n v="0"/>
    <x v="0"/>
    <s v="Building Products"/>
    <n v="2016"/>
    <n v="-1964777000"/>
    <n v="1169470000"/>
    <n v="-3134247000"/>
    <n v="0.49590084491912745"/>
    <n v="0.79106979340924721"/>
  </r>
  <r>
    <x v="148"/>
    <x v="0"/>
    <d v="2013-12-31T00:00:00"/>
    <x v="583"/>
    <x v="575"/>
    <n v="1778000000"/>
    <n v="1415000000"/>
    <n v="0"/>
    <x v="2"/>
    <s v="Internet Software &amp; Services"/>
    <n v="2013"/>
    <n v="-5997000000"/>
    <n v="3193000000"/>
    <n v="-9190000000"/>
    <n v="0.76181402439024393"/>
    <n v="1.1674288617886179"/>
  </r>
  <r>
    <x v="148"/>
    <x v="1"/>
    <d v="2014-12-31T00:00:00"/>
    <x v="584"/>
    <x v="576"/>
    <n v="2653000000"/>
    <n v="2666000000"/>
    <n v="0"/>
    <x v="2"/>
    <s v="Internet Software &amp; Services"/>
    <n v="2014"/>
    <n v="-10313000000"/>
    <n v="5319000000"/>
    <n v="-15632000000"/>
    <n v="0.82729022942403341"/>
    <n v="1.2539708005775709"/>
  </r>
  <r>
    <x v="148"/>
    <x v="2"/>
    <d v="2015-12-31T00:00:00"/>
    <x v="585"/>
    <x v="577"/>
    <n v="4020000000"/>
    <n v="4816000000"/>
    <n v="0"/>
    <x v="2"/>
    <s v="Internet Software &amp; Services"/>
    <n v="2015"/>
    <n v="-15061000000"/>
    <n v="8836000000"/>
    <n v="-23897000000"/>
    <n v="0.84008255243195007"/>
    <n v="1.3329428826416778"/>
  </r>
  <r>
    <x v="148"/>
    <x v="3"/>
    <d v="2016-12-31T00:00:00"/>
    <x v="586"/>
    <x v="578"/>
    <n v="5503000000"/>
    <n v="5919000000"/>
    <n v="0"/>
    <x v="2"/>
    <s v="Internet Software &amp; Services"/>
    <n v="2016"/>
    <n v="-23849000000"/>
    <n v="11422000000"/>
    <n v="-35271000000"/>
    <n v="0.86290614371517471"/>
    <n v="1.2761777263188363"/>
  </r>
  <r>
    <x v="149"/>
    <x v="0"/>
    <d v="2012-12-31T00:00:00"/>
    <x v="587"/>
    <x v="579"/>
    <n v="873100000"/>
    <n v="0"/>
    <n v="7400000"/>
    <x v="0"/>
    <s v="Building Products"/>
    <n v="2012"/>
    <n v="-1041600000"/>
    <n v="880500000"/>
    <n v="-1922100000"/>
    <n v="0.33227000127599848"/>
    <n v="0.61314916422100296"/>
  </r>
  <r>
    <x v="149"/>
    <x v="1"/>
    <d v="2013-12-31T00:00:00"/>
    <x v="588"/>
    <x v="580"/>
    <n v="938700000"/>
    <n v="0"/>
    <n v="9400000"/>
    <x v="0"/>
    <s v="Building Products"/>
    <n v="2013"/>
    <n v="-1295100000"/>
    <n v="948100000"/>
    <n v="-2243200000"/>
    <n v="0.34968679123015445"/>
    <n v="0.60568095906685382"/>
  </r>
  <r>
    <x v="149"/>
    <x v="2"/>
    <d v="2014-12-31T00:00:00"/>
    <x v="589"/>
    <x v="581"/>
    <n v="943300000"/>
    <n v="0"/>
    <n v="13100000"/>
    <x v="0"/>
    <s v="Building Products"/>
    <n v="2014"/>
    <n v="-1366900000"/>
    <n v="956400000"/>
    <n v="-2323300000"/>
    <n v="0.3405670719553518"/>
    <n v="0.57885688658560897"/>
  </r>
  <r>
    <x v="149"/>
    <x v="3"/>
    <d v="2015-12-31T00:00:00"/>
    <x v="590"/>
    <x v="582"/>
    <n v="1047600000"/>
    <n v="0"/>
    <n v="21600000"/>
    <x v="0"/>
    <s v="Building Products"/>
    <n v="2015"/>
    <n v="-1581900000"/>
    <n v="1069200000"/>
    <n v="-2651100000"/>
    <n v="0.34543826702188057"/>
    <n v="0.57891863562912171"/>
  </r>
  <r>
    <x v="150"/>
    <x v="0"/>
    <d v="2012-12-31T00:00:00"/>
    <x v="591"/>
    <x v="583"/>
    <n v="431000000"/>
    <n v="285000000"/>
    <n v="0"/>
    <x v="8"/>
    <s v="Copper"/>
    <n v="2012"/>
    <n v="-6449000000"/>
    <n v="716000000"/>
    <n v="-7165000000"/>
    <n v="0.3580788450860633"/>
    <n v="0.39783453636868404"/>
  </r>
  <r>
    <x v="150"/>
    <x v="1"/>
    <d v="2013-12-31T00:00:00"/>
    <x v="592"/>
    <x v="584"/>
    <n v="657000000"/>
    <n v="210000000"/>
    <n v="0"/>
    <x v="8"/>
    <s v="Copper"/>
    <n v="2013"/>
    <n v="-6284000000"/>
    <n v="867000000"/>
    <n v="-7151000000"/>
    <n v="0.30036805124038046"/>
    <n v="0.34180966492997467"/>
  </r>
  <r>
    <x v="150"/>
    <x v="2"/>
    <d v="2014-12-31T00:00:00"/>
    <x v="593"/>
    <x v="585"/>
    <n v="592000000"/>
    <n v="126000000"/>
    <n v="0"/>
    <x v="8"/>
    <s v="Copper"/>
    <n v="2014"/>
    <n v="-1934000000"/>
    <n v="718000000"/>
    <n v="-2652000000"/>
    <n v="9.0213639332027237E-2"/>
    <n v="0.12370556954939826"/>
  </r>
  <r>
    <x v="150"/>
    <x v="3"/>
    <d v="2015-12-31T00:00:00"/>
    <x v="594"/>
    <x v="586"/>
    <n v="569000000"/>
    <n v="127000000"/>
    <n v="0"/>
    <x v="8"/>
    <s v="Copper"/>
    <n v="2015"/>
    <n v="12647000000"/>
    <n v="696000000"/>
    <n v="11951000000"/>
    <n v="0.79656106317314357"/>
    <n v="0.75272406625936894"/>
  </r>
  <r>
    <x v="151"/>
    <x v="0"/>
    <d v="2013-05-31T00:00:00"/>
    <x v="595"/>
    <x v="587"/>
    <n v="20359000000"/>
    <n v="0"/>
    <n v="2386000000"/>
    <x v="0"/>
    <s v="Air Freight &amp; Logistics"/>
    <n v="2013"/>
    <n v="-27839000000"/>
    <n v="22745000000"/>
    <n v="-50584000000"/>
    <n v="0.62860433084200784"/>
    <n v="1.1421861945943506"/>
  </r>
  <r>
    <x v="151"/>
    <x v="1"/>
    <d v="2014-05-31T00:00:00"/>
    <x v="596"/>
    <x v="588"/>
    <n v="22113000000"/>
    <n v="0"/>
    <n v="2587000000"/>
    <x v="0"/>
    <s v="Air Freight &amp; Logistics"/>
    <n v="2014"/>
    <n v="-28515000000"/>
    <n v="24700000000"/>
    <n v="-53215000000"/>
    <n v="0.62578181578774117"/>
    <n v="1.1678407619549236"/>
  </r>
  <r>
    <x v="151"/>
    <x v="2"/>
    <d v="2015-05-31T00:00:00"/>
    <x v="597"/>
    <x v="589"/>
    <n v="25715000000"/>
    <n v="0"/>
    <n v="2611000000"/>
    <x v="0"/>
    <s v="Air Freight &amp; Logistics"/>
    <n v="2015"/>
    <n v="-30469000000"/>
    <n v="28326000000"/>
    <n v="-58795000000"/>
    <n v="0.6420879607190273"/>
    <n v="1.239015446863212"/>
  </r>
  <r>
    <x v="151"/>
    <x v="3"/>
    <d v="2016-05-31T00:00:00"/>
    <x v="598"/>
    <x v="590"/>
    <n v="27330000000"/>
    <n v="0"/>
    <n v="2631000000"/>
    <x v="0"/>
    <s v="Air Freight &amp; Logistics"/>
    <n v="2016"/>
    <n v="-33038000000"/>
    <n v="29961000000"/>
    <n v="-62999000000"/>
    <n v="0.6559714087163705"/>
    <n v="1.250848803732751"/>
  </r>
  <r>
    <x v="152"/>
    <x v="0"/>
    <d v="2012-12-31T00:00:00"/>
    <x v="599"/>
    <x v="591"/>
    <n v="5353000000"/>
    <n v="0"/>
    <n v="1051000000"/>
    <x v="5"/>
    <s v="Electric Utilities"/>
    <n v="2012"/>
    <n v="-8538000000"/>
    <n v="6404000000"/>
    <n v="-14942000000"/>
    <n v="0.55968534906588008"/>
    <n v="0.9794821370042609"/>
  </r>
  <r>
    <x v="152"/>
    <x v="1"/>
    <d v="2013-12-31T00:00:00"/>
    <x v="600"/>
    <x v="592"/>
    <n v="4315000000"/>
    <n v="0"/>
    <n v="1741000000"/>
    <x v="5"/>
    <s v="Electric Utilities"/>
    <n v="2013"/>
    <n v="-8433000000"/>
    <n v="6056000000"/>
    <n v="-14489000000"/>
    <n v="0.56627719580983082"/>
    <n v="0.97293849046467906"/>
  </r>
  <r>
    <x v="152"/>
    <x v="2"/>
    <d v="2014-12-31T00:00:00"/>
    <x v="601"/>
    <x v="593"/>
    <n v="5759000000"/>
    <n v="0"/>
    <n v="1232000000"/>
    <x v="5"/>
    <s v="Electric Utilities"/>
    <n v="2014"/>
    <n v="-8053000000"/>
    <n v="6991000000"/>
    <n v="-15044000000"/>
    <n v="0.53511861253239423"/>
    <n v="0.99966775201010039"/>
  </r>
  <r>
    <x v="152"/>
    <x v="3"/>
    <d v="2015-12-31T00:00:00"/>
    <x v="602"/>
    <x v="594"/>
    <n v="4969000000"/>
    <n v="0"/>
    <n v="1550000000"/>
    <x v="5"/>
    <s v="Electric Utilities"/>
    <n v="2015"/>
    <n v="-8853000000"/>
    <n v="6519000000"/>
    <n v="-15372000000"/>
    <n v="0.58917875682150933"/>
    <n v="1.0230267536270465"/>
  </r>
  <r>
    <x v="153"/>
    <x v="0"/>
    <d v="2013-09-30T00:00:00"/>
    <x v="603"/>
    <x v="595"/>
    <n v="587835000"/>
    <n v="209614000"/>
    <n v="0"/>
    <x v="2"/>
    <s v="Networking Equipment"/>
    <n v="2013"/>
    <n v="-1228267000"/>
    <n v="797449000"/>
    <n v="-2025716000"/>
    <n v="0.82917396311653035"/>
    <n v="1.3675128973330435"/>
  </r>
  <r>
    <x v="153"/>
    <x v="1"/>
    <d v="2014-09-30T00:00:00"/>
    <x v="604"/>
    <x v="596"/>
    <n v="664738000"/>
    <n v="263792000"/>
    <n v="0"/>
    <x v="2"/>
    <s v="Networking Equipment"/>
    <n v="2014"/>
    <n v="-1422087000"/>
    <n v="928530000"/>
    <n v="-2350617000"/>
    <n v="0.82104459119446016"/>
    <n v="1.3571331246398768"/>
  </r>
  <r>
    <x v="153"/>
    <x v="2"/>
    <d v="2015-09-30T00:00:00"/>
    <x v="605"/>
    <x v="597"/>
    <n v="738080000"/>
    <n v="296583000"/>
    <n v="0"/>
    <x v="2"/>
    <s v="Networking Equipment"/>
    <n v="2015"/>
    <n v="-1587562000"/>
    <n v="1034663000"/>
    <n v="-2622225000"/>
    <n v="0.82693144107555749"/>
    <n v="1.3658681034657882"/>
  </r>
  <r>
    <x v="153"/>
    <x v="3"/>
    <d v="2016-09-30T00:00:00"/>
    <x v="606"/>
    <x v="598"/>
    <n v="767174000"/>
    <n v="334227000"/>
    <n v="0"/>
    <x v="2"/>
    <s v="Networking Equipment"/>
    <n v="2016"/>
    <n v="-1657829000"/>
    <n v="1101401000"/>
    <n v="-2759230000"/>
    <n v="0.83097781792190006"/>
    <n v="1.3830491109424701"/>
  </r>
  <r>
    <x v="154"/>
    <x v="0"/>
    <d v="2012-12-31T00:00:00"/>
    <x v="607"/>
    <x v="599"/>
    <n v="763300000"/>
    <n v="0"/>
    <n v="0"/>
    <x v="2"/>
    <s v="Internet Software &amp; Services"/>
    <n v="2012"/>
    <n v="-1839600000"/>
    <n v="763300000"/>
    <n v="-2602900000"/>
    <n v="0.31740225680665307"/>
    <n v="0.44910107319093134"/>
  </r>
  <r>
    <x v="154"/>
    <x v="1"/>
    <d v="2013-12-31T00:00:00"/>
    <x v="608"/>
    <x v="600"/>
    <n v="907800000"/>
    <n v="0"/>
    <n v="0"/>
    <x v="2"/>
    <s v="Internet Software &amp; Services"/>
    <n v="2013"/>
    <n v="-1970700000"/>
    <n v="907800000"/>
    <n v="-2878500000"/>
    <n v="0.32501566777715474"/>
    <n v="0.47473364778836957"/>
  </r>
  <r>
    <x v="154"/>
    <x v="2"/>
    <d v="2014-12-31T00:00:00"/>
    <x v="609"/>
    <x v="601"/>
    <n v="814900000"/>
    <n v="0"/>
    <n v="0"/>
    <x v="2"/>
    <s v="Internet Software &amp; Services"/>
    <n v="2014"/>
    <n v="-2085500000"/>
    <n v="814900000"/>
    <n v="-2900400000"/>
    <n v="0.32515825251800806"/>
    <n v="0.4522124169758957"/>
  </r>
  <r>
    <x v="154"/>
    <x v="3"/>
    <d v="2015-12-31T00:00:00"/>
    <x v="610"/>
    <x v="602"/>
    <n v="1102800000"/>
    <n v="0"/>
    <n v="0"/>
    <x v="2"/>
    <s v="Internet Software &amp; Services"/>
    <n v="2015"/>
    <n v="-2202000000"/>
    <n v="1102800000"/>
    <n v="-3304800000"/>
    <n v="0.33387918486171764"/>
    <n v="0.50109170305676853"/>
  </r>
  <r>
    <x v="155"/>
    <x v="0"/>
    <d v="2012-12-31T00:00:00"/>
    <x v="611"/>
    <x v="603"/>
    <n v="824000000"/>
    <n v="0"/>
    <n v="0"/>
    <x v="2"/>
    <s v="Internet Software &amp; Services"/>
    <n v="2012"/>
    <n v="-1872000000"/>
    <n v="824000000"/>
    <n v="-2696000000"/>
    <n v="0.42200180342651039"/>
    <n v="0.60775473399458968"/>
  </r>
  <r>
    <x v="155"/>
    <x v="1"/>
    <d v="2013-12-31T00:00:00"/>
    <x v="612"/>
    <x v="604"/>
    <n v="977000000"/>
    <n v="0"/>
    <n v="0"/>
    <x v="2"/>
    <s v="Internet Software &amp; Services"/>
    <n v="2013"/>
    <n v="-2038000000"/>
    <n v="977000000"/>
    <n v="-3015000000"/>
    <n v="0.42334856668051518"/>
    <n v="0.62629829663481518"/>
  </r>
  <r>
    <x v="155"/>
    <x v="2"/>
    <d v="2014-12-31T00:00:00"/>
    <x v="613"/>
    <x v="605"/>
    <n v="975000000"/>
    <n v="0"/>
    <n v="0"/>
    <x v="2"/>
    <s v="Internet Software &amp; Services"/>
    <n v="2014"/>
    <n v="-2185000000"/>
    <n v="975000000"/>
    <n v="-3160000000"/>
    <n v="0.43130675088827475"/>
    <n v="0.62376628503750498"/>
  </r>
  <r>
    <x v="155"/>
    <x v="3"/>
    <d v="2015-12-31T00:00:00"/>
    <x v="614"/>
    <x v="606"/>
    <n v="1034000000"/>
    <n v="0"/>
    <n v="0"/>
    <x v="2"/>
    <s v="Internet Software &amp; Services"/>
    <n v="2015"/>
    <n v="-2345000000"/>
    <n v="1034000000"/>
    <n v="-3379000000"/>
    <n v="0.44632660829843929"/>
    <n v="0.6431290445374952"/>
  </r>
  <r>
    <x v="156"/>
    <x v="0"/>
    <d v="2013-02-02T00:00:00"/>
    <x v="615"/>
    <x v="607"/>
    <n v="1294000000"/>
    <n v="0"/>
    <n v="118000000"/>
    <x v="1"/>
    <s v="Apparel Retail"/>
    <n v="2013"/>
    <n v="-2034000000"/>
    <n v="1412000000"/>
    <n v="-3446000000"/>
    <n v="0.3290197347136849"/>
    <n v="0.55742478162406983"/>
  </r>
  <r>
    <x v="156"/>
    <x v="1"/>
    <d v="2014-02-01T00:00:00"/>
    <x v="616"/>
    <x v="608"/>
    <n v="1334000000"/>
    <n v="0"/>
    <n v="133000000"/>
    <x v="1"/>
    <s v="Apparel Retail"/>
    <n v="2014"/>
    <n v="-2133000000"/>
    <n v="1467000000"/>
    <n v="-3600000000"/>
    <n v="0.32790161414296692"/>
    <n v="0.55342044581091465"/>
  </r>
  <r>
    <x v="156"/>
    <x v="2"/>
    <d v="2015-01-31T00:00:00"/>
    <x v="617"/>
    <x v="609"/>
    <n v="1426000000"/>
    <n v="0"/>
    <n v="139000000"/>
    <x v="1"/>
    <s v="Apparel Retail"/>
    <n v="2015"/>
    <n v="-2374000000"/>
    <n v="1565000000"/>
    <n v="-3939000000"/>
    <n v="0.33198154104321076"/>
    <n v="0.55083205146133407"/>
  </r>
  <r>
    <x v="156"/>
    <x v="3"/>
    <d v="2016-01-30T00:00:00"/>
    <x v="618"/>
    <x v="610"/>
    <n v="1415000000"/>
    <n v="0"/>
    <n v="148000000"/>
    <x v="1"/>
    <s v="Apparel Retail"/>
    <n v="2016"/>
    <n v="-2505000000"/>
    <n v="1563000000"/>
    <n v="-4068000000"/>
    <n v="0.33796546141392336"/>
    <n v="0.54883971937398812"/>
  </r>
  <r>
    <x v="157"/>
    <x v="0"/>
    <d v="2012-12-31T00:00:00"/>
    <x v="619"/>
    <x v="611"/>
    <n v="292500000"/>
    <n v="137354000"/>
    <n v="0"/>
    <x v="2"/>
    <s v="Electronic Equipment &amp; Instruments"/>
    <n v="2012"/>
    <n v="-735184000"/>
    <n v="429854000"/>
    <n v="-1165038000"/>
    <n v="0.52312933786266558"/>
    <n v="0.82899730887076462"/>
  </r>
  <r>
    <x v="157"/>
    <x v="1"/>
    <d v="2013-12-31T00:00:00"/>
    <x v="620"/>
    <x v="612"/>
    <n v="322739000"/>
    <n v="147696000"/>
    <n v="0"/>
    <x v="2"/>
    <s v="Electronic Equipment &amp; Instruments"/>
    <n v="2013"/>
    <n v="-737010000"/>
    <n v="470435000"/>
    <n v="-1207445000"/>
    <n v="0.49253126896253069"/>
    <n v="0.80691499172665626"/>
  </r>
  <r>
    <x v="157"/>
    <x v="2"/>
    <d v="2014-12-31T00:00:00"/>
    <x v="621"/>
    <x v="613"/>
    <n v="331995000"/>
    <n v="142751000"/>
    <n v="0"/>
    <x v="2"/>
    <s v="Electronic Equipment &amp; Instruments"/>
    <n v="2014"/>
    <n v="-750373000"/>
    <n v="474746000"/>
    <n v="-1225119000"/>
    <n v="0.49023031985020782"/>
    <n v="0.80038924538138601"/>
  </r>
  <r>
    <x v="157"/>
    <x v="3"/>
    <d v="2015-12-31T00:00:00"/>
    <x v="622"/>
    <x v="614"/>
    <n v="313544000"/>
    <n v="132892000"/>
    <n v="0"/>
    <x v="2"/>
    <s v="Electronic Equipment &amp; Instruments"/>
    <n v="2015"/>
    <n v="-753561000"/>
    <n v="446436000"/>
    <n v="-1199997000"/>
    <n v="0.48396183337004767"/>
    <n v="0.77067781925890155"/>
  </r>
  <r>
    <x v="158"/>
    <x v="0"/>
    <d v="2013-12-31T00:00:00"/>
    <x v="623"/>
    <x v="615"/>
    <n v="175148000"/>
    <n v="0"/>
    <n v="0"/>
    <x v="0"/>
    <s v="Diversified Commercial Services"/>
    <n v="2013"/>
    <n v="-1365191000"/>
    <n v="175148000"/>
    <n v="-1540339000"/>
    <n v="4.9912705203463067E-2"/>
    <n v="5.6316285721482999E-2"/>
  </r>
  <r>
    <x v="158"/>
    <x v="1"/>
    <d v="2014-12-31T00:00:00"/>
    <x v="624"/>
    <x v="616"/>
    <n v="182711000"/>
    <n v="0"/>
    <n v="0"/>
    <x v="0"/>
    <s v="Diversified Commercial Services"/>
    <n v="2014"/>
    <n v="-1399033000"/>
    <n v="182711000"/>
    <n v="-1581744000"/>
    <n v="6.497587241287528E-2"/>
    <n v="7.3461595497626583E-2"/>
  </r>
  <r>
    <x v="158"/>
    <x v="2"/>
    <d v="2015-12-31T00:00:00"/>
    <x v="625"/>
    <x v="617"/>
    <n v="408225000"/>
    <n v="0"/>
    <n v="0"/>
    <x v="0"/>
    <s v="Diversified Commercial Services"/>
    <n v="2015"/>
    <n v="-1094696000"/>
    <n v="408225000"/>
    <n v="-1502921000"/>
    <n v="6.0433537550524323E-2"/>
    <n v="8.2969913737669237E-2"/>
  </r>
  <r>
    <x v="158"/>
    <x v="3"/>
    <d v="2016-12-31T00:00:00"/>
    <x v="626"/>
    <x v="618"/>
    <n v="191073000"/>
    <n v="0"/>
    <n v="0"/>
    <x v="0"/>
    <s v="Diversified Commercial Services"/>
    <n v="2016"/>
    <n v="-790316000"/>
    <n v="191073000"/>
    <n v="-981389000"/>
    <n v="4.1515770341488269E-2"/>
    <n v="5.1552948870657853E-2"/>
  </r>
  <r>
    <x v="159"/>
    <x v="0"/>
    <d v="2013-12-31T00:00:00"/>
    <x v="627"/>
    <x v="619"/>
    <n v="966829000"/>
    <n v="0"/>
    <n v="0"/>
    <x v="0"/>
    <s v="Industrial Machinery"/>
    <n v="2013"/>
    <n v="-1688095000"/>
    <n v="966829000"/>
    <n v="-2654924000"/>
    <n v="0.34071136448635103"/>
    <n v="0.53584826603216107"/>
  </r>
  <r>
    <x v="159"/>
    <x v="1"/>
    <d v="2014-12-31T00:00:00"/>
    <x v="628"/>
    <x v="620"/>
    <n v="936900000"/>
    <n v="0"/>
    <n v="0"/>
    <x v="0"/>
    <s v="Industrial Machinery"/>
    <n v="2014"/>
    <n v="-1714617000"/>
    <n v="936900000"/>
    <n v="-2651517000"/>
    <n v="0.35150828689073238"/>
    <n v="0.54357923567283772"/>
  </r>
  <r>
    <x v="159"/>
    <x v="2"/>
    <d v="2015-12-31T00:00:00"/>
    <x v="629"/>
    <x v="621"/>
    <n v="971611000"/>
    <n v="0"/>
    <n v="0"/>
    <x v="0"/>
    <s v="Industrial Machinery"/>
    <n v="2015"/>
    <n v="-1487318000"/>
    <n v="971611000"/>
    <n v="-2458929000"/>
    <n v="0.32609257119554136"/>
    <n v="0.53911704154544038"/>
  </r>
  <r>
    <x v="159"/>
    <x v="3"/>
    <d v="2016-12-31T00:00:00"/>
    <x v="630"/>
    <x v="622"/>
    <n v="965322000"/>
    <n v="0"/>
    <n v="0"/>
    <x v="0"/>
    <s v="Industrial Machinery"/>
    <n v="2016"/>
    <n v="-1231554000"/>
    <n v="965322000"/>
    <n v="-2196876000"/>
    <n v="0.30854709377165562"/>
    <n v="0.55039381559939693"/>
  </r>
  <r>
    <x v="160"/>
    <x v="0"/>
    <d v="2012-12-31T00:00:00"/>
    <x v="631"/>
    <x v="623"/>
    <n v="489700000"/>
    <n v="112000000"/>
    <n v="0"/>
    <x v="8"/>
    <s v="Diversified Chemicals"/>
    <n v="2012"/>
    <n v="-1268300000"/>
    <n v="601700000"/>
    <n v="-1870000000"/>
    <n v="0.37194639138977681"/>
    <n v="0.54840317897885571"/>
  </r>
  <r>
    <x v="160"/>
    <x v="1"/>
    <d v="2013-12-31T00:00:00"/>
    <x v="632"/>
    <x v="624"/>
    <n v="496100000"/>
    <n v="115600000"/>
    <n v="0"/>
    <x v="8"/>
    <s v="Diversified Chemicals"/>
    <n v="2013"/>
    <n v="-1200900000"/>
    <n v="611700000"/>
    <n v="-1812600000"/>
    <n v="0.38358833487718402"/>
    <n v="0.5789759478710832"/>
  </r>
  <r>
    <x v="160"/>
    <x v="2"/>
    <d v="2014-12-31T00:00:00"/>
    <x v="633"/>
    <x v="625"/>
    <n v="589800000"/>
    <n v="126300000"/>
    <n v="0"/>
    <x v="8"/>
    <s v="Diversified Chemicals"/>
    <n v="2014"/>
    <n v="-1210900000"/>
    <n v="716100000"/>
    <n v="-1927000000"/>
    <n v="0.37158989781201091"/>
    <n v="0.59134010494982658"/>
  </r>
  <r>
    <x v="160"/>
    <x v="3"/>
    <d v="2015-12-31T00:00:00"/>
    <x v="634"/>
    <x v="626"/>
    <n v="737900000"/>
    <n v="143700000"/>
    <n v="0"/>
    <x v="8"/>
    <s v="Diversified Chemicals"/>
    <n v="2015"/>
    <n v="-1075400000"/>
    <n v="881600000"/>
    <n v="-1957000000"/>
    <n v="0.32821608423622767"/>
    <n v="0.59728368686097966"/>
  </r>
  <r>
    <x v="161"/>
    <x v="0"/>
    <d v="2013-12-31T00:00:00"/>
    <x v="635"/>
    <x v="627"/>
    <n v="31970000"/>
    <n v="0"/>
    <n v="160828000"/>
    <x v="7"/>
    <s v="Retail REITs"/>
    <n v="2013"/>
    <n v="-446959000"/>
    <n v="192798000"/>
    <n v="-639757000"/>
    <n v="0.70120785111066142"/>
    <n v="1.0036773645972077"/>
  </r>
  <r>
    <x v="161"/>
    <x v="1"/>
    <d v="2014-12-31T00:00:00"/>
    <x v="636"/>
    <x v="628"/>
    <n v="32316000"/>
    <n v="0"/>
    <n v="170814000"/>
    <x v="7"/>
    <s v="Retail REITs"/>
    <n v="2014"/>
    <n v="-474167000"/>
    <n v="203130000"/>
    <n v="-677297000"/>
    <n v="0.69111486831173752"/>
    <n v="0.9871838971563498"/>
  </r>
  <r>
    <x v="161"/>
    <x v="2"/>
    <d v="2015-12-31T00:00:00"/>
    <x v="637"/>
    <x v="629"/>
    <n v="35645000"/>
    <n v="0"/>
    <n v="174796000"/>
    <x v="7"/>
    <s v="Retail REITs"/>
    <n v="2015"/>
    <n v="-510595000"/>
    <n v="210441000"/>
    <n v="-721036000"/>
    <n v="0.68627253323871118"/>
    <n v="0.96911877765412391"/>
  </r>
  <r>
    <x v="161"/>
    <x v="3"/>
    <d v="2016-12-31T00:00:00"/>
    <x v="638"/>
    <x v="630"/>
    <n v="33399000"/>
    <n v="0"/>
    <n v="193585000"/>
    <x v="7"/>
    <s v="Retail REITs"/>
    <n v="2016"/>
    <n v="-547979000"/>
    <n v="226984000"/>
    <n v="-774963000"/>
    <n v="0.68361421223541685"/>
    <n v="0.9667810641586545"/>
  </r>
  <r>
    <x v="162"/>
    <x v="0"/>
    <d v="2012-12-31T00:00:00"/>
    <x v="639"/>
    <x v="631"/>
    <n v="280928000"/>
    <n v="132460000"/>
    <n v="0"/>
    <x v="2"/>
    <s v="Semiconductors"/>
    <n v="2012"/>
    <n v="-852749000"/>
    <n v="413388000"/>
    <n v="-1266137000"/>
    <n v="0.25315054422606792"/>
    <n v="0.37587059101184633"/>
  </r>
  <r>
    <x v="162"/>
    <x v="1"/>
    <d v="2013-12-31T00:00:00"/>
    <x v="640"/>
    <x v="632"/>
    <n v="270261000"/>
    <n v="134300000"/>
    <n v="0"/>
    <x v="2"/>
    <s v="Semiconductors"/>
    <n v="2013"/>
    <n v="-864632000"/>
    <n v="404561000"/>
    <n v="-1269193000"/>
    <n v="0.2612484348637425"/>
    <n v="0.38348648302401245"/>
  </r>
  <r>
    <x v="162"/>
    <x v="2"/>
    <d v="2014-12-31T00:00:00"/>
    <x v="641"/>
    <x v="633"/>
    <n v="253827000"/>
    <n v="143969000"/>
    <n v="0"/>
    <x v="2"/>
    <s v="Semiconductors"/>
    <n v="2014"/>
    <n v="-824941000"/>
    <n v="397796000"/>
    <n v="-1222737000"/>
    <n v="0.24326025076175392"/>
    <n v="0.36056313025498149"/>
  </r>
  <r>
    <x v="162"/>
    <x v="3"/>
    <d v="2015-12-31T00:00:00"/>
    <x v="642"/>
    <x v="634"/>
    <n v="255192000"/>
    <n v="130593000"/>
    <n v="0"/>
    <x v="2"/>
    <s v="Semiconductors"/>
    <n v="2015"/>
    <n v="-919267000"/>
    <n v="385785000"/>
    <n v="-1305052000"/>
    <n v="0.25685059632662244"/>
    <n v="0.36464202939652052"/>
  </r>
  <r>
    <x v="163"/>
    <x v="0"/>
    <d v="2012-12-31T00:00:00"/>
    <x v="643"/>
    <x v="454"/>
    <n v="2676141000"/>
    <n v="0"/>
    <n v="1266807000"/>
    <x v="10"/>
    <s v="Integrated Telecommunications Services"/>
    <n v="2012"/>
    <n v="-5011853000"/>
    <n v="3942948000"/>
    <n v="-8954801000"/>
    <n v="1"/>
    <n v="1.7867245906853213"/>
  </r>
  <r>
    <x v="163"/>
    <x v="1"/>
    <d v="2013-12-31T00:00:00"/>
    <x v="644"/>
    <x v="454"/>
    <n v="2616000000"/>
    <n v="0"/>
    <n v="1170000000"/>
    <x v="10"/>
    <s v="Integrated Telecommunications Services"/>
    <n v="2013"/>
    <n v="-4762000000"/>
    <n v="3786000000"/>
    <n v="-8548000000"/>
    <n v="1"/>
    <n v="1.7950440991180177"/>
  </r>
  <r>
    <x v="163"/>
    <x v="2"/>
    <d v="2014-12-31T00:00:00"/>
    <x v="645"/>
    <x v="454"/>
    <n v="2671000000"/>
    <n v="0"/>
    <n v="1139000000"/>
    <x v="10"/>
    <s v="Integrated Telecommunications Services"/>
    <n v="2014"/>
    <n v="-4772000000"/>
    <n v="3810000000"/>
    <n v="-8582000000"/>
    <n v="1"/>
    <n v="1.7984073763621122"/>
  </r>
  <r>
    <x v="163"/>
    <x v="3"/>
    <d v="2015-12-31T00:00:00"/>
    <x v="646"/>
    <x v="454"/>
    <n v="3275000000"/>
    <n v="0"/>
    <n v="1320000000"/>
    <x v="10"/>
    <s v="Integrated Telecommunications Services"/>
    <n v="2015"/>
    <n v="-5576000000"/>
    <n v="4595000000"/>
    <n v="-10171000000"/>
    <n v="1"/>
    <n v="1.824067431850789"/>
  </r>
  <r>
    <x v="164"/>
    <x v="0"/>
    <d v="2013-12-31T00:00:00"/>
    <x v="647"/>
    <x v="635"/>
    <n v="2039000000"/>
    <n v="0"/>
    <n v="0"/>
    <x v="0"/>
    <s v="Aerospace &amp; Defense"/>
    <n v="2013"/>
    <n v="-5728000000"/>
    <n v="2039000000"/>
    <n v="-7767000000"/>
    <n v="0.18519236986744261"/>
    <n v="0.25111542192046554"/>
  </r>
  <r>
    <x v="164"/>
    <x v="1"/>
    <d v="2014-12-31T00:00:00"/>
    <x v="648"/>
    <x v="636"/>
    <n v="1984000000"/>
    <n v="0"/>
    <n v="0"/>
    <x v="0"/>
    <s v="Aerospace &amp; Defense"/>
    <n v="2014"/>
    <n v="-5873000000"/>
    <n v="1984000000"/>
    <n v="-7857000000"/>
    <n v="0.19036043044211073"/>
    <n v="0.25466744457409568"/>
  </r>
  <r>
    <x v="164"/>
    <x v="2"/>
    <d v="2015-12-31T00:00:00"/>
    <x v="649"/>
    <x v="637"/>
    <n v="1952000000"/>
    <n v="0"/>
    <n v="0"/>
    <x v="0"/>
    <s v="Aerospace &amp; Defense"/>
    <n v="2015"/>
    <n v="-6130000000"/>
    <n v="1952000000"/>
    <n v="-8082000000"/>
    <n v="0.19479487749849059"/>
    <n v="0.25682417617337699"/>
  </r>
  <r>
    <x v="164"/>
    <x v="3"/>
    <d v="2016-12-31T00:00:00"/>
    <x v="650"/>
    <x v="638"/>
    <n v="1940000000"/>
    <n v="0"/>
    <n v="0"/>
    <x v="0"/>
    <s v="Aerospace &amp; Defense"/>
    <n v="2016"/>
    <n v="-6249000000"/>
    <n v="1940000000"/>
    <n v="-8189000000"/>
    <n v="0.19931107071093676"/>
    <n v="0.26118712722865434"/>
  </r>
  <r>
    <x v="165"/>
    <x v="0"/>
    <d v="2012-12-31T00:00:00"/>
    <x v="651"/>
    <x v="639"/>
    <n v="72163000"/>
    <n v="0"/>
    <n v="768820000"/>
    <x v="7"/>
    <s v="Retail REITs"/>
    <n v="2012"/>
    <n v="-1625965000"/>
    <n v="840983000"/>
    <n v="-2466948000"/>
    <n v="0.67014150346556345"/>
    <n v="1.0167526617678515"/>
  </r>
  <r>
    <x v="165"/>
    <x v="1"/>
    <d v="2013-12-31T00:00:00"/>
    <x v="652"/>
    <x v="640"/>
    <n v="76864000"/>
    <n v="0"/>
    <n v="749722000"/>
    <x v="7"/>
    <s v="Retail REITs"/>
    <n v="2013"/>
    <n v="-1670922000"/>
    <n v="826586000"/>
    <n v="-2497508000"/>
    <n v="0.67212814715265423"/>
    <n v="1.0046222531865228"/>
  </r>
  <r>
    <x v="165"/>
    <x v="2"/>
    <d v="2014-12-31T00:00:00"/>
    <x v="653"/>
    <x v="641"/>
    <n v="88705000"/>
    <n v="0"/>
    <n v="708406000"/>
    <x v="7"/>
    <s v="Retail REITs"/>
    <n v="2014"/>
    <n v="-1751957000"/>
    <n v="797111000"/>
    <n v="-2549068000"/>
    <n v="0.69095493340916148"/>
    <n v="1.0053278192303945"/>
  </r>
  <r>
    <x v="165"/>
    <x v="3"/>
    <d v="2015-12-31T00:00:00"/>
    <x v="654"/>
    <x v="642"/>
    <n v="72363000"/>
    <n v="0"/>
    <n v="643689000"/>
    <x v="7"/>
    <s v="Retail REITs"/>
    <n v="2015"/>
    <n v="-1656630000"/>
    <n v="716052000"/>
    <n v="-2372682000"/>
    <n v="0.68914092314757736"/>
    <n v="0.9870111393706742"/>
  </r>
  <r>
    <x v="166"/>
    <x v="0"/>
    <d v="2012-12-31T00:00:00"/>
    <x v="655"/>
    <x v="643"/>
    <n v="1461000000"/>
    <n v="1760000000"/>
    <n v="0"/>
    <x v="3"/>
    <s v="Biotechnology"/>
    <n v="2012"/>
    <n v="-7231000000"/>
    <n v="3221000000"/>
    <n v="-10452000000"/>
    <n v="0.74531024531024526"/>
    <n v="1.0773036487322201"/>
  </r>
  <r>
    <x v="166"/>
    <x v="1"/>
    <d v="2013-12-31T00:00:00"/>
    <x v="656"/>
    <x v="644"/>
    <n v="1699000000"/>
    <n v="2120000000"/>
    <n v="0"/>
    <x v="3"/>
    <s v="Biotechnology"/>
    <n v="2013"/>
    <n v="-8343000000"/>
    <n v="3819000000"/>
    <n v="-12162000000"/>
    <n v="0.7447777182645956"/>
    <n v="1.0856989823245848"/>
  </r>
  <r>
    <x v="166"/>
    <x v="2"/>
    <d v="2014-12-31T00:00:00"/>
    <x v="657"/>
    <x v="645"/>
    <n v="2983000000"/>
    <n v="2854000000"/>
    <n v="0"/>
    <x v="3"/>
    <s v="Biotechnology"/>
    <n v="2014"/>
    <n v="-21102000000"/>
    <n v="5837000000"/>
    <n v="-26939000000"/>
    <n v="0.84781036560867817"/>
    <n v="1.0823222177581358"/>
  </r>
  <r>
    <x v="166"/>
    <x v="3"/>
    <d v="2015-12-31T00:00:00"/>
    <x v="658"/>
    <x v="646"/>
    <n v="3426000000"/>
    <n v="3014000000"/>
    <n v="0"/>
    <x v="3"/>
    <s v="Biotechnology"/>
    <n v="2015"/>
    <n v="-28633000000"/>
    <n v="6440000000"/>
    <n v="-35073000000"/>
    <n v="0.87726339655013941"/>
    <n v="1.0745733631545085"/>
  </r>
  <r>
    <x v="167"/>
    <x v="0"/>
    <d v="2013-05-26T00:00:00"/>
    <x v="659"/>
    <x v="647"/>
    <n v="3552300000"/>
    <n v="0"/>
    <n v="0"/>
    <x v="4"/>
    <s v="Packaged Foods &amp; Meats"/>
    <n v="2013"/>
    <n v="-6423900000"/>
    <n v="3552300000"/>
    <n v="-9976200000"/>
    <n v="0.36141914358532923"/>
    <n v="0.56127736425473018"/>
  </r>
  <r>
    <x v="167"/>
    <x v="1"/>
    <d v="2014-05-25T00:00:00"/>
    <x v="660"/>
    <x v="648"/>
    <n v="3474300000"/>
    <n v="0"/>
    <n v="0"/>
    <x v="4"/>
    <s v="Packaged Foods &amp; Meats"/>
    <n v="2014"/>
    <n v="-6369800000"/>
    <n v="3474300000"/>
    <n v="-9844100000"/>
    <n v="0.35566400142940097"/>
    <n v="0.54965493366686025"/>
  </r>
  <r>
    <x v="167"/>
    <x v="2"/>
    <d v="2015-05-31T00:00:00"/>
    <x v="661"/>
    <x v="649"/>
    <n v="3328000000"/>
    <n v="0"/>
    <n v="0"/>
    <x v="4"/>
    <s v="Packaged Foods &amp; Meats"/>
    <n v="2015"/>
    <n v="-5949200000"/>
    <n v="3328000000"/>
    <n v="-9277200000"/>
    <n v="0.33744179055376256"/>
    <n v="0.5262077219332626"/>
  </r>
  <r>
    <x v="167"/>
    <x v="3"/>
    <d v="2016-05-29T00:00:00"/>
    <x v="662"/>
    <x v="650"/>
    <n v="3118900000"/>
    <n v="0"/>
    <n v="0"/>
    <x v="4"/>
    <s v="Packaged Foods &amp; Meats"/>
    <n v="2016"/>
    <n v="-5829500000"/>
    <n v="3118900000"/>
    <n v="-8948400000"/>
    <n v="0.35195706117816111"/>
    <n v="0.5402611829911067"/>
  </r>
  <r>
    <x v="168"/>
    <x v="0"/>
    <d v="2013-12-31T00:00:00"/>
    <x v="663"/>
    <x v="651"/>
    <n v="1126000000"/>
    <n v="710000000"/>
    <n v="31000000"/>
    <x v="2"/>
    <s v="Electronic Components"/>
    <n v="2013"/>
    <n v="-3324000000"/>
    <n v="1867000000"/>
    <n v="-5191000000"/>
    <n v="0.42511830157309116"/>
    <n v="0.66389563882849467"/>
  </r>
  <r>
    <x v="168"/>
    <x v="1"/>
    <d v="2014-12-31T00:00:00"/>
    <x v="664"/>
    <x v="652"/>
    <n v="1202000000"/>
    <n v="815000000"/>
    <n v="33000000"/>
    <x v="2"/>
    <s v="Electronic Components"/>
    <n v="2014"/>
    <n v="-4052000000"/>
    <n v="2050000000"/>
    <n v="-6102000000"/>
    <n v="0.41708697889861041"/>
    <n v="0.62810087493566646"/>
  </r>
  <r>
    <x v="168"/>
    <x v="2"/>
    <d v="2015-12-31T00:00:00"/>
    <x v="665"/>
    <x v="653"/>
    <n v="1508000000"/>
    <n v="769000000"/>
    <n v="54000000"/>
    <x v="2"/>
    <s v="Electronic Components"/>
    <n v="2015"/>
    <n v="-3653000000"/>
    <n v="2331000000"/>
    <n v="-5984000000"/>
    <n v="0.40094391395017015"/>
    <n v="0.65678849742070022"/>
  </r>
  <r>
    <x v="168"/>
    <x v="3"/>
    <d v="2016-12-31T00:00:00"/>
    <x v="666"/>
    <x v="654"/>
    <n v="1472000000"/>
    <n v="742000000"/>
    <n v="64000000"/>
    <x v="2"/>
    <s v="Electronic Components"/>
    <n v="2016"/>
    <n v="-3746000000"/>
    <n v="2278000000"/>
    <n v="-6024000000"/>
    <n v="0.39893503727369545"/>
    <n v="0.64153354632587856"/>
  </r>
  <r>
    <x v="169"/>
    <x v="0"/>
    <d v="2013-12-31T00:00:00"/>
    <x v="667"/>
    <x v="655"/>
    <n v="12382000000"/>
    <n v="0"/>
    <n v="0"/>
    <x v="1"/>
    <s v="Automobile Manufacturers"/>
    <n v="2013"/>
    <n v="-18054000000"/>
    <n v="12382000000"/>
    <n v="-30436000000"/>
    <n v="0.11615742438572449"/>
    <n v="0.19582183275750031"/>
  </r>
  <r>
    <x v="169"/>
    <x v="1"/>
    <d v="2014-12-31T00:00:00"/>
    <x v="668"/>
    <x v="656"/>
    <n v="12158000000"/>
    <n v="0"/>
    <n v="0"/>
    <x v="1"/>
    <s v="Automobile Manufacturers"/>
    <n v="2014"/>
    <n v="-13808000000"/>
    <n v="12158000000"/>
    <n v="-25966000000"/>
    <n v="8.8553123536994405E-2"/>
    <n v="0.16652450794913071"/>
  </r>
  <r>
    <x v="169"/>
    <x v="2"/>
    <d v="2015-12-31T00:00:00"/>
    <x v="669"/>
    <x v="657"/>
    <n v="13405000000"/>
    <n v="0"/>
    <n v="0"/>
    <x v="1"/>
    <s v="Automobile Manufacturers"/>
    <n v="2015"/>
    <n v="-18302000000"/>
    <n v="13405000000"/>
    <n v="-31707000000"/>
    <n v="0.12012654572186196"/>
    <n v="0.2081112657197616"/>
  </r>
  <r>
    <x v="169"/>
    <x v="3"/>
    <d v="2016-12-31T00:00:00"/>
    <x v="670"/>
    <x v="658"/>
    <n v="11710000000"/>
    <n v="0"/>
    <n v="0"/>
    <x v="1"/>
    <s v="Automobile Manufacturers"/>
    <n v="2016"/>
    <n v="-21255000000"/>
    <n v="11710000000"/>
    <n v="-32965000000"/>
    <n v="0.12774972953479985"/>
    <n v="0.19813078495011419"/>
  </r>
  <r>
    <x v="170"/>
    <x v="0"/>
    <d v="2012-12-31T00:00:00"/>
    <x v="671"/>
    <x v="659"/>
    <n v="2656530000"/>
    <n v="0"/>
    <n v="98383000"/>
    <x v="1"/>
    <s v="Specialty Stores"/>
    <n v="2012"/>
    <n v="-3778091000"/>
    <n v="2754913000"/>
    <n v="-6533004000"/>
    <n v="0.29031268797255361"/>
    <n v="0.50200324761247006"/>
  </r>
  <r>
    <x v="170"/>
    <x v="1"/>
    <d v="2013-12-31T00:00:00"/>
    <x v="672"/>
    <x v="660"/>
    <n v="3028028000"/>
    <n v="0"/>
    <n v="133957000"/>
    <x v="1"/>
    <s v="Specialty Stores"/>
    <n v="2013"/>
    <n v="-4219920000"/>
    <n v="3161985000"/>
    <n v="-7381905000"/>
    <n v="0.29975614872249962"/>
    <n v="0.52436335594877714"/>
  </r>
  <r>
    <x v="170"/>
    <x v="2"/>
    <d v="2014-12-31T00:00:00"/>
    <x v="673"/>
    <x v="661"/>
    <n v="3314030000"/>
    <n v="0"/>
    <n v="148313000"/>
    <x v="1"/>
    <s v="Specialty Stores"/>
    <n v="2014"/>
    <n v="-4593761000"/>
    <n v="3462343000"/>
    <n v="-8056104000"/>
    <n v="0.29943075864019031"/>
    <n v="0.52511337276890802"/>
  </r>
  <r>
    <x v="170"/>
    <x v="3"/>
    <d v="2015-12-31T00:00:00"/>
    <x v="674"/>
    <x v="662"/>
    <n v="3277390000"/>
    <n v="0"/>
    <n v="141675000"/>
    <x v="1"/>
    <s v="Specialty Stores"/>
    <n v="2015"/>
    <n v="-4555852000"/>
    <n v="3419065000"/>
    <n v="-7974917000"/>
    <n v="0.29815699483587876"/>
    <n v="0.52191714892967589"/>
  </r>
  <r>
    <x v="171"/>
    <x v="0"/>
    <d v="2013-05-31T00:00:00"/>
    <x v="675"/>
    <x v="663"/>
    <n v="1156635000"/>
    <n v="0"/>
    <n v="0"/>
    <x v="2"/>
    <s v="Data Processing &amp; Outsourced Services"/>
    <n v="2013"/>
    <n v="-1513848000"/>
    <n v="1156635000"/>
    <n v="-2670483000"/>
    <n v="0.63716206291197153"/>
    <n v="1.1239770817488615"/>
  </r>
  <r>
    <x v="171"/>
    <x v="1"/>
    <d v="2014-05-31T00:00:00"/>
    <x v="676"/>
    <x v="664"/>
    <n v="1196512000"/>
    <n v="0"/>
    <n v="0"/>
    <x v="2"/>
    <s v="Data Processing &amp; Outsourced Services"/>
    <n v="2014"/>
    <n v="-1602011000"/>
    <n v="1196512000"/>
    <n v="-2798523000"/>
    <n v="0.62719772174536725"/>
    <n v="1.0956399486969881"/>
  </r>
  <r>
    <x v="171"/>
    <x v="2"/>
    <d v="2015-05-31T00:00:00"/>
    <x v="677"/>
    <x v="665"/>
    <n v="1295014000"/>
    <n v="0"/>
    <n v="0"/>
    <x v="2"/>
    <s v="Data Processing &amp; Outsourced Services"/>
    <n v="2015"/>
    <n v="-1751611000"/>
    <n v="1295014000"/>
    <n v="-3046625000"/>
    <n v="0.63150291413907256"/>
    <n v="1.0983903194196383"/>
  </r>
  <r>
    <x v="171"/>
    <x v="3"/>
    <d v="2016-05-31T00:00:00"/>
    <x v="678"/>
    <x v="666"/>
    <n v="1325567000"/>
    <n v="0"/>
    <n v="0"/>
    <x v="2"/>
    <s v="Data Processing &amp; Outsourced Services"/>
    <n v="2016"/>
    <n v="-1750511000"/>
    <n v="1325567000"/>
    <n v="-3076078000"/>
    <n v="0.60400979935476085"/>
    <n v="1.0613936476717907"/>
  </r>
  <r>
    <x v="172"/>
    <x v="0"/>
    <d v="2013-02-02T00:00:00"/>
    <x v="679"/>
    <x v="667"/>
    <n v="0"/>
    <n v="0"/>
    <n v="0"/>
    <x v="1"/>
    <s v="Apparel Retail"/>
    <n v="2013"/>
    <n v="-6171000000"/>
    <n v="0"/>
    <n v="-6171000000"/>
    <n v="0.3942879049262028"/>
    <n v="0.3942879049262028"/>
  </r>
  <r>
    <x v="172"/>
    <x v="1"/>
    <d v="2014-02-01T00:00:00"/>
    <x v="680"/>
    <x v="668"/>
    <n v="0"/>
    <n v="0"/>
    <n v="0"/>
    <x v="1"/>
    <s v="Apparel Retail"/>
    <n v="2014"/>
    <n v="-6293000000"/>
    <n v="0"/>
    <n v="-6293000000"/>
    <n v="0.38970770374040131"/>
    <n v="0.38970770374040131"/>
  </r>
  <r>
    <x v="172"/>
    <x v="2"/>
    <d v="2015-01-31T00:00:00"/>
    <x v="681"/>
    <x v="669"/>
    <n v="0"/>
    <n v="0"/>
    <n v="0"/>
    <x v="1"/>
    <s v="Apparel Retail"/>
    <n v="2015"/>
    <n v="-6289000000"/>
    <n v="0"/>
    <n v="-6289000000"/>
    <n v="0.38265895953757223"/>
    <n v="0.38265895953757223"/>
  </r>
  <r>
    <x v="172"/>
    <x v="3"/>
    <d v="2016-01-30T00:00:00"/>
    <x v="682"/>
    <x v="670"/>
    <n v="0"/>
    <n v="0"/>
    <n v="0"/>
    <x v="1"/>
    <s v="Apparel Retail"/>
    <n v="2016"/>
    <n v="-5720000000"/>
    <n v="0"/>
    <n v="-5720000000"/>
    <n v="0.36209406849401787"/>
    <n v="0.36209406849401787"/>
  </r>
  <r>
    <x v="173"/>
    <x v="0"/>
    <d v="2012-12-29T00:00:00"/>
    <x v="683"/>
    <x v="671"/>
    <n v="508547000"/>
    <n v="325773000"/>
    <n v="0"/>
    <x v="1"/>
    <s v="Consumer Electronics"/>
    <n v="2012"/>
    <n v="-1438480000"/>
    <n v="834320000"/>
    <n v="-2272800000"/>
    <n v="0.52969519548546862"/>
    <n v="0.83691899803916159"/>
  </r>
  <r>
    <x v="173"/>
    <x v="1"/>
    <d v="2013-12-28T00:00:00"/>
    <x v="684"/>
    <x v="672"/>
    <n v="468345000"/>
    <n v="364923000"/>
    <n v="0"/>
    <x v="1"/>
    <s v="Consumer Electronics"/>
    <n v="2013"/>
    <n v="-1407300000"/>
    <n v="833268000"/>
    <n v="-2240568000"/>
    <n v="0.53471872077864591"/>
    <n v="0.85132782972896259"/>
  </r>
  <r>
    <x v="173"/>
    <x v="2"/>
    <d v="2014-12-27T00:00:00"/>
    <x v="685"/>
    <x v="673"/>
    <n v="518665000"/>
    <n v="395121000"/>
    <n v="0"/>
    <x v="1"/>
    <s v="Consumer Electronics"/>
    <n v="2014"/>
    <n v="-1604412000"/>
    <n v="913786000"/>
    <n v="-2518198000"/>
    <n v="0.55890043328045347"/>
    <n v="0.8772197872404166"/>
  </r>
  <r>
    <x v="173"/>
    <x v="3"/>
    <d v="2015-12-26T00:00:00"/>
    <x v="686"/>
    <x v="674"/>
    <n v="562080000"/>
    <n v="427043000"/>
    <n v="0"/>
    <x v="1"/>
    <s v="Consumer Electronics"/>
    <n v="2015"/>
    <n v="-1538704000"/>
    <n v="989123000"/>
    <n v="-2527827000"/>
    <n v="0.54558747921298312"/>
    <n v="0.89630673658905002"/>
  </r>
  <r>
    <x v="174"/>
    <x v="0"/>
    <d v="2013-12-31T00:00:00"/>
    <x v="687"/>
    <x v="675"/>
    <n v="2816000000"/>
    <n v="0"/>
    <n v="0"/>
    <x v="1"/>
    <s v="Tires &amp; Rubber"/>
    <n v="2013"/>
    <n v="-4118000000"/>
    <n v="2816000000"/>
    <n v="-6934000000"/>
    <n v="0.21074718526100308"/>
    <n v="0.35486182190378712"/>
  </r>
  <r>
    <x v="174"/>
    <x v="1"/>
    <d v="2014-12-31T00:00:00"/>
    <x v="688"/>
    <x v="676"/>
    <n v="2815000000"/>
    <n v="0"/>
    <n v="0"/>
    <x v="1"/>
    <s v="Tires &amp; Rubber"/>
    <n v="2014"/>
    <n v="-4232000000"/>
    <n v="2815000000"/>
    <n v="-7047000000"/>
    <n v="0.23332230675928989"/>
    <n v="0.38852133642077408"/>
  </r>
  <r>
    <x v="174"/>
    <x v="2"/>
    <d v="2015-12-31T00:00:00"/>
    <x v="689"/>
    <x v="677"/>
    <n v="2728000000"/>
    <n v="0"/>
    <n v="0"/>
    <x v="1"/>
    <s v="Tires &amp; Rubber"/>
    <n v="2015"/>
    <n v="-4279000000"/>
    <n v="2728000000"/>
    <n v="-7007000000"/>
    <n v="0.26023231770358207"/>
    <n v="0.42613878246062153"/>
  </r>
  <r>
    <x v="174"/>
    <x v="3"/>
    <d v="2016-12-31T00:00:00"/>
    <x v="690"/>
    <x v="678"/>
    <n v="2617000000"/>
    <n v="0"/>
    <n v="0"/>
    <x v="1"/>
    <s v="Tires &amp; Rubber"/>
    <n v="2016"/>
    <n v="-4186000000"/>
    <n v="2617000000"/>
    <n v="-6803000000"/>
    <n v="0.27615780445969124"/>
    <n v="0.44880591107006201"/>
  </r>
  <r>
    <x v="175"/>
    <x v="0"/>
    <d v="2012-12-31T00:00:00"/>
    <x v="691"/>
    <x v="679"/>
    <n v="2785035000"/>
    <n v="0"/>
    <n v="0"/>
    <x v="0"/>
    <s v="Industrial Materials"/>
    <n v="2012"/>
    <n v="-3916160000"/>
    <n v="2785035000"/>
    <n v="-6701195000"/>
    <n v="0.43755757652615157"/>
    <n v="0.74873310692851269"/>
  </r>
  <r>
    <x v="175"/>
    <x v="1"/>
    <d v="2013-12-31T00:00:00"/>
    <x v="692"/>
    <x v="680"/>
    <n v="2839629000"/>
    <n v="0"/>
    <n v="0"/>
    <x v="0"/>
    <s v="Industrial Materials"/>
    <n v="2013"/>
    <n v="-4136483000"/>
    <n v="2839629000"/>
    <n v="-6976112000"/>
    <n v="0.43829085255205741"/>
    <n v="0.73917046824044441"/>
  </r>
  <r>
    <x v="175"/>
    <x v="2"/>
    <d v="2014-12-31T00:00:00"/>
    <x v="693"/>
    <x v="681"/>
    <n v="2967125000"/>
    <n v="0"/>
    <n v="0"/>
    <x v="0"/>
    <s v="Industrial Materials"/>
    <n v="2014"/>
    <n v="-4314242000"/>
    <n v="2967125000"/>
    <n v="-7281367000"/>
    <n v="0.43294153018082476"/>
    <n v="0.73069757579388483"/>
  </r>
  <r>
    <x v="175"/>
    <x v="3"/>
    <d v="2015-12-31T00:00:00"/>
    <x v="694"/>
    <x v="682"/>
    <n v="2931108000"/>
    <n v="0"/>
    <n v="0"/>
    <x v="0"/>
    <s v="Industrial Materials"/>
    <n v="2015"/>
    <n v="-4231428000"/>
    <n v="2931108000"/>
    <n v="-7162536000"/>
    <n v="0.42427204246823347"/>
    <n v="0.71816506814537573"/>
  </r>
  <r>
    <x v="176"/>
    <x v="0"/>
    <d v="2013-12-31T00:00:00"/>
    <x v="695"/>
    <x v="683"/>
    <n v="1333000000"/>
    <n v="0"/>
    <n v="0"/>
    <x v="9"/>
    <s v="Oil &amp; Gas Equipment &amp; Services"/>
    <n v="2013"/>
    <n v="-4471000000"/>
    <n v="1333000000"/>
    <n v="-5804000000"/>
    <n v="0.15206448540915585"/>
    <n v="0.19740153731038704"/>
  </r>
  <r>
    <x v="176"/>
    <x v="1"/>
    <d v="2014-12-31T00:00:00"/>
    <x v="696"/>
    <x v="684"/>
    <n v="293000000"/>
    <n v="0"/>
    <n v="0"/>
    <x v="9"/>
    <s v="Oil &amp; Gas Equipment &amp; Services"/>
    <n v="2014"/>
    <n v="-5536000000"/>
    <n v="293000000"/>
    <n v="-5829000000"/>
    <n v="0.16842105263157894"/>
    <n v="0.17733495588682691"/>
  </r>
  <r>
    <x v="176"/>
    <x v="2"/>
    <d v="2015-12-31T00:00:00"/>
    <x v="697"/>
    <x v="685"/>
    <n v="200000000"/>
    <n v="0"/>
    <n v="0"/>
    <x v="9"/>
    <s v="Oil &amp; Gas Equipment &amp; Services"/>
    <n v="2015"/>
    <n v="-2520000000"/>
    <n v="200000000"/>
    <n v="-2720000000"/>
    <n v="0.10663055896416028"/>
    <n v="0.11509330173909364"/>
  </r>
  <r>
    <x v="176"/>
    <x v="3"/>
    <d v="2016-12-31T00:00:00"/>
    <x v="698"/>
    <x v="686"/>
    <n v="228000000"/>
    <n v="0"/>
    <n v="0"/>
    <x v="9"/>
    <s v="Oil &amp; Gas Equipment &amp; Services"/>
    <n v="2016"/>
    <n v="-864000000"/>
    <n v="228000000"/>
    <n v="-1092000000"/>
    <n v="5.4384087618807829E-2"/>
    <n v="6.873544407377101E-2"/>
  </r>
  <r>
    <x v="177"/>
    <x v="0"/>
    <d v="2013-06-30T00:00:00"/>
    <x v="699"/>
    <x v="687"/>
    <n v="902869000"/>
    <n v="0"/>
    <n v="0"/>
    <x v="1"/>
    <s v="Consumer Electronics"/>
    <n v="2013"/>
    <n v="-1104120000"/>
    <n v="902869000"/>
    <n v="-2006989000"/>
    <n v="0.25690102148938931"/>
    <n v="0.46697598469185231"/>
  </r>
  <r>
    <x v="177"/>
    <x v="1"/>
    <d v="2014-06-30T00:00:00"/>
    <x v="700"/>
    <x v="688"/>
    <n v="1126940000"/>
    <n v="0"/>
    <n v="0"/>
    <x v="1"/>
    <s v="Consumer Electronics"/>
    <n v="2014"/>
    <n v="-1456667000"/>
    <n v="1126940000"/>
    <n v="-2583607000"/>
    <n v="0.27235143123760513"/>
    <n v="0.48305416694789904"/>
  </r>
  <r>
    <x v="177"/>
    <x v="2"/>
    <d v="2015-06-30T00:00:00"/>
    <x v="701"/>
    <x v="689"/>
    <n v="1347510000"/>
    <n v="0"/>
    <n v="0"/>
    <x v="1"/>
    <s v="Consumer Electronics"/>
    <n v="2015"/>
    <n v="-1817104000"/>
    <n v="1347510000"/>
    <n v="-3164614000"/>
    <n v="0.29520980059938617"/>
    <n v="0.51412856276472119"/>
  </r>
  <r>
    <x v="177"/>
    <x v="3"/>
    <d v="2016-06-30T00:00:00"/>
    <x v="702"/>
    <x v="690"/>
    <n v="1513064000"/>
    <n v="0"/>
    <n v="0"/>
    <x v="1"/>
    <s v="Consumer Electronics"/>
    <n v="2016"/>
    <n v="-2093091000"/>
    <n v="1513064000"/>
    <n v="-3606155000"/>
    <n v="0.3028340738194325"/>
    <n v="0.5217482706075921"/>
  </r>
  <r>
    <x v="178"/>
    <x v="0"/>
    <d v="2012-12-31T00:00:00"/>
    <x v="703"/>
    <x v="691"/>
    <n v="1269586000"/>
    <n v="201197000"/>
    <n v="92369000"/>
    <x v="1"/>
    <s v="Leisure Products"/>
    <n v="2012"/>
    <n v="-2417003000"/>
    <n v="1563152000"/>
    <n v="-3980155000"/>
    <n v="0.59110125916395351"/>
    <n v="0.97338506909908895"/>
  </r>
  <r>
    <x v="178"/>
    <x v="1"/>
    <d v="2013-12-29T00:00:00"/>
    <x v="704"/>
    <x v="692"/>
    <n v="1269777000"/>
    <n v="207591000"/>
    <n v="125876000"/>
    <x v="1"/>
    <s v="Leisure Products"/>
    <n v="2013"/>
    <n v="-2409256000"/>
    <n v="1603244000"/>
    <n v="-4012500000"/>
    <n v="0.59019190099743835"/>
    <n v="0.98293622709758588"/>
  </r>
  <r>
    <x v="178"/>
    <x v="2"/>
    <d v="2014-12-28T00:00:00"/>
    <x v="705"/>
    <x v="693"/>
    <n v="1315793000"/>
    <n v="222556000"/>
    <n v="99794000"/>
    <x v="1"/>
    <s v="Leisure Products"/>
    <n v="2014"/>
    <n v="-2578835000"/>
    <n v="1638143000"/>
    <n v="-4216978000"/>
    <n v="0.60292499287502332"/>
    <n v="0.98591861464736219"/>
  </r>
  <r>
    <x v="178"/>
    <x v="3"/>
    <d v="2015-12-27T00:00:00"/>
    <x v="706"/>
    <x v="694"/>
    <n v="1370183000"/>
    <n v="242944000"/>
    <n v="86171000"/>
    <x v="1"/>
    <s v="Leisure Products"/>
    <n v="2015"/>
    <n v="-2770476000"/>
    <n v="1699298000"/>
    <n v="-4469774000"/>
    <n v="0.62292757586325287"/>
    <n v="1.0050061731184805"/>
  </r>
  <r>
    <x v="179"/>
    <x v="0"/>
    <d v="2012-12-31T00:00:00"/>
    <x v="707"/>
    <x v="695"/>
    <n v="1789327000"/>
    <n v="0"/>
    <n v="193937000"/>
    <x v="6"/>
    <s v="Banks"/>
    <n v="2012"/>
    <n v="-2874417000"/>
    <n v="1983264000"/>
    <n v="-4857681000"/>
    <n v="0.94659558240443864"/>
    <n v="1.599718960516159"/>
  </r>
  <r>
    <x v="179"/>
    <x v="1"/>
    <d v="2013-12-31T00:00:00"/>
    <x v="708"/>
    <x v="696"/>
    <n v="1716639000"/>
    <n v="0"/>
    <n v="131409000"/>
    <x v="6"/>
    <s v="Banks"/>
    <n v="2013"/>
    <n v="-2756592000"/>
    <n v="1848048000"/>
    <n v="-4604640000"/>
    <n v="0.95953784992027036"/>
    <n v="1.6028220227211258"/>
  </r>
  <r>
    <x v="179"/>
    <x v="2"/>
    <d v="2014-12-31T00:00:00"/>
    <x v="709"/>
    <x v="697"/>
    <n v="1843069000"/>
    <n v="0"/>
    <n v="120266000"/>
    <x v="6"/>
    <s v="Banks"/>
    <n v="2014"/>
    <n v="-2869188000"/>
    <n v="1963335000"/>
    <n v="-4832523000"/>
    <n v="0.97074983057820619"/>
    <n v="1.6350169049624093"/>
  </r>
  <r>
    <x v="179"/>
    <x v="3"/>
    <d v="2015-12-31T00:00:00"/>
    <x v="710"/>
    <x v="698"/>
    <n v="1948041000"/>
    <n v="0"/>
    <n v="127821000"/>
    <x v="6"/>
    <s v="Banks"/>
    <n v="2015"/>
    <n v="-3071076000"/>
    <n v="2075862000"/>
    <n v="-5146938000"/>
    <n v="0.9739395944059005"/>
    <n v="1.6322639713743055"/>
  </r>
  <r>
    <x v="180"/>
    <x v="0"/>
    <d v="2013-12-28T00:00:00"/>
    <x v="711"/>
    <x v="699"/>
    <n v="1096507000"/>
    <n v="0"/>
    <n v="0"/>
    <x v="1"/>
    <s v="Apparel, Accessories &amp; Luxury Goods"/>
    <n v="2013"/>
    <n v="-1611693000"/>
    <n v="1096507000"/>
    <n v="-2708200000"/>
    <n v="0.34826317115555072"/>
    <n v="0.58520221910963344"/>
  </r>
  <r>
    <x v="180"/>
    <x v="1"/>
    <d v="2015-01-03T00:00:00"/>
    <x v="712"/>
    <x v="700"/>
    <n v="1340453000"/>
    <n v="0"/>
    <n v="0"/>
    <x v="1"/>
    <s v="Apparel, Accessories &amp; Luxury Goods"/>
    <n v="2015"/>
    <n v="-1904407000"/>
    <n v="1340453000"/>
    <n v="-3244860000"/>
    <n v="0.35765217721183318"/>
    <n v="0.60939244801536074"/>
  </r>
  <r>
    <x v="180"/>
    <x v="2"/>
    <d v="2016-01-02T00:00:00"/>
    <x v="713"/>
    <x v="701"/>
    <n v="1541214000"/>
    <n v="0"/>
    <n v="0"/>
    <x v="1"/>
    <s v="Apparel, Accessories &amp; Luxury Goods"/>
    <n v="2016"/>
    <n v="-2136332000"/>
    <n v="1541214000"/>
    <n v="-3677546000"/>
    <n v="0.37273204852649783"/>
    <n v="0.64163213120920715"/>
  </r>
  <r>
    <x v="180"/>
    <x v="3"/>
    <d v="2016-12-31T00:00:00"/>
    <x v="714"/>
    <x v="702"/>
    <n v="1500399000"/>
    <n v="0"/>
    <n v="0"/>
    <x v="1"/>
    <s v="Apparel, Accessories &amp; Luxury Goods"/>
    <n v="2016"/>
    <n v="-2276048000"/>
    <n v="1500399000"/>
    <n v="-3776447000"/>
    <n v="0.37756683215003356"/>
    <n v="0.62646355901654871"/>
  </r>
  <r>
    <x v="181"/>
    <x v="0"/>
    <d v="2012-12-31T00:00:00"/>
    <x v="715"/>
    <x v="703"/>
    <n v="20801000000"/>
    <n v="0"/>
    <n v="1679000000"/>
    <x v="3"/>
    <s v="Health Care Facilities"/>
    <n v="2012"/>
    <n v="-27296000000"/>
    <n v="22480000000"/>
    <n v="-49776000000"/>
    <n v="0.8268257958985854"/>
    <n v="1.5077696664950171"/>
  </r>
  <r>
    <x v="181"/>
    <x v="1"/>
    <d v="2013-12-31T00:00:00"/>
    <x v="716"/>
    <x v="704"/>
    <n v="21667000000"/>
    <n v="0"/>
    <n v="1753000000"/>
    <x v="3"/>
    <s v="Health Care Facilities"/>
    <n v="2013"/>
    <n v="-28212000000"/>
    <n v="23420000000"/>
    <n v="-51632000000"/>
    <n v="0.82534667368790593"/>
    <n v="1.5105026037095548"/>
  </r>
  <r>
    <x v="181"/>
    <x v="2"/>
    <d v="2014-12-31T00:00:00"/>
    <x v="717"/>
    <x v="705"/>
    <n v="23271000000"/>
    <n v="0"/>
    <n v="1820000000"/>
    <x v="3"/>
    <s v="Health Care Facilities"/>
    <n v="2014"/>
    <n v="-30656000000"/>
    <n v="25091000000"/>
    <n v="-55747000000"/>
    <n v="0.83038084403272117"/>
    <n v="1.5100222113873991"/>
  </r>
  <r>
    <x v="181"/>
    <x v="3"/>
    <d v="2015-12-31T00:00:00"/>
    <x v="718"/>
    <x v="706"/>
    <n v="25171000000"/>
    <n v="0"/>
    <n v="1904000000"/>
    <x v="3"/>
    <s v="Health Care Facilities"/>
    <n v="2015"/>
    <n v="-33040000000"/>
    <n v="27075000000"/>
    <n v="-60115000000"/>
    <n v="0.83270326125308736"/>
    <n v="1.5150713241594838"/>
  </r>
  <r>
    <x v="182"/>
    <x v="0"/>
    <d v="2012-12-31T00:00:00"/>
    <x v="719"/>
    <x v="707"/>
    <n v="158950000"/>
    <n v="0"/>
    <n v="506220000"/>
    <x v="7"/>
    <s v="REITs"/>
    <n v="2012"/>
    <n v="-1197990000"/>
    <n v="665170000"/>
    <n v="-1863160000"/>
    <n v="0.67837160011529019"/>
    <n v="1.0550295331937696"/>
  </r>
  <r>
    <x v="182"/>
    <x v="1"/>
    <d v="2013-12-31T00:00:00"/>
    <x v="720"/>
    <x v="708"/>
    <n v="241719000"/>
    <n v="0"/>
    <n v="865800000"/>
    <x v="7"/>
    <s v="REITs"/>
    <n v="2013"/>
    <n v="-1641132000"/>
    <n v="1107519000"/>
    <n v="-2748651000"/>
    <n v="0.57625129698782807"/>
    <n v="0.9651348603993406"/>
  </r>
  <r>
    <x v="182"/>
    <x v="2"/>
    <d v="2014-12-31T00:00:00"/>
    <x v="721"/>
    <x v="709"/>
    <n v="212481000"/>
    <n v="0"/>
    <n v="844130000"/>
    <x v="7"/>
    <s v="REITs"/>
    <n v="2014"/>
    <n v="-1902521000"/>
    <n v="1056611000"/>
    <n v="-2959132000"/>
    <n v="0.575496259844961"/>
    <n v="0.89511201105666605"/>
  </r>
  <r>
    <x v="182"/>
    <x v="3"/>
    <d v="2015-12-31T00:00:00"/>
    <x v="722"/>
    <x v="710"/>
    <n v="258342000"/>
    <n v="0"/>
    <n v="826240000"/>
    <x v="7"/>
    <s v="REITs"/>
    <n v="2015"/>
    <n v="-2153428000"/>
    <n v="1084582000"/>
    <n v="-3238010000"/>
    <n v="0.57034101096887058"/>
    <n v="0.85759537673296371"/>
  </r>
  <r>
    <x v="183"/>
    <x v="0"/>
    <d v="2013-12-31T00:00:00"/>
    <x v="723"/>
    <x v="454"/>
    <n v="401324000"/>
    <n v="0"/>
    <n v="423312000"/>
    <x v="7"/>
    <s v="REITs"/>
    <n v="2013"/>
    <n v="-2013719000"/>
    <n v="824636000"/>
    <n v="-2838355000"/>
    <n v="1"/>
    <n v="1.4095089731983459"/>
  </r>
  <r>
    <x v="183"/>
    <x v="1"/>
    <d v="2014-12-31T00:00:00"/>
    <x v="724"/>
    <x v="454"/>
    <n v="463059000"/>
    <n v="0"/>
    <n v="455016000"/>
    <x v="7"/>
    <s v="REITs"/>
    <n v="2014"/>
    <n v="-1563210000"/>
    <n v="918075000"/>
    <n v="-2481285000"/>
    <n v="1"/>
    <n v="1.5873011303663616"/>
  </r>
  <r>
    <x v="183"/>
    <x v="2"/>
    <d v="2015-12-31T00:00:00"/>
    <x v="725"/>
    <x v="454"/>
    <n v="706644000"/>
    <n v="0"/>
    <n v="504905000"/>
    <x v="7"/>
    <s v="REITs"/>
    <n v="2015"/>
    <n v="-1828305000"/>
    <n v="1211549000"/>
    <n v="-3039854000"/>
    <n v="1"/>
    <n v="1.662662411359155"/>
  </r>
  <r>
    <x v="183"/>
    <x v="3"/>
    <d v="2016-12-31T00:00:00"/>
    <x v="726"/>
    <x v="454"/>
    <n v="842010000"/>
    <n v="0"/>
    <n v="568108000"/>
    <x v="7"/>
    <s v="REITs"/>
    <n v="2016"/>
    <n v="-2040486000"/>
    <n v="1410118000"/>
    <n v="-3450604000"/>
    <n v="1"/>
    <n v="1.6910696765378443"/>
  </r>
  <r>
    <x v="184"/>
    <x v="0"/>
    <d v="2013-02-03T00:00:00"/>
    <x v="727"/>
    <x v="711"/>
    <n v="16508000000"/>
    <n v="0"/>
    <n v="1568000000"/>
    <x v="1"/>
    <s v="Home Improvement Retail"/>
    <n v="2013"/>
    <n v="-25842000000"/>
    <n v="18076000000"/>
    <n v="-43918000000"/>
    <n v="0.34569387591299461"/>
    <n v="0.58750033443026461"/>
  </r>
  <r>
    <x v="184"/>
    <x v="1"/>
    <d v="2014-02-02T00:00:00"/>
    <x v="728"/>
    <x v="712"/>
    <n v="16122000000"/>
    <n v="0"/>
    <n v="1627000000"/>
    <x v="1"/>
    <s v="Home Improvement Retail"/>
    <n v="2014"/>
    <n v="-26915000000"/>
    <n v="17749000000"/>
    <n v="-44664000000"/>
    <n v="0.34150890727300409"/>
    <n v="0.56671572856925345"/>
  </r>
  <r>
    <x v="184"/>
    <x v="2"/>
    <d v="2015-02-01T00:00:00"/>
    <x v="729"/>
    <x v="713"/>
    <n v="16280000000"/>
    <n v="0"/>
    <n v="1640000000"/>
    <x v="1"/>
    <s v="Home Improvement Retail"/>
    <n v="2015"/>
    <n v="-28389000000"/>
    <n v="17920000000"/>
    <n v="-46309000000"/>
    <n v="0.34131239780705974"/>
    <n v="0.5567591612965278"/>
  </r>
  <r>
    <x v="184"/>
    <x v="3"/>
    <d v="2016-01-31T00:00:00"/>
    <x v="730"/>
    <x v="714"/>
    <n v="16801000000"/>
    <n v="0"/>
    <n v="1690000000"/>
    <x v="1"/>
    <s v="Home Improvement Retail"/>
    <n v="2016"/>
    <n v="-30265000000"/>
    <n v="18491000000"/>
    <n v="-48756000000"/>
    <n v="0.34190399801172627"/>
    <n v="0.55079700403303244"/>
  </r>
  <r>
    <x v="185"/>
    <x v="0"/>
    <d v="2012-12-31T00:00:00"/>
    <x v="731"/>
    <x v="715"/>
    <n v="1126000000"/>
    <n v="0"/>
    <n v="2866000000"/>
    <x v="9"/>
    <s v="Integrated Oil &amp; Gas"/>
    <n v="2012"/>
    <n v="-8710000000"/>
    <n v="3992000000"/>
    <n v="-12702000000"/>
    <n v="0.71131073907717435"/>
    <n v="1.0373213556553695"/>
  </r>
  <r>
    <x v="185"/>
    <x v="1"/>
    <d v="2013-12-31T00:00:00"/>
    <x v="732"/>
    <x v="716"/>
    <n v="1045000000"/>
    <n v="0"/>
    <n v="2687000000"/>
    <x v="9"/>
    <s v="Integrated Oil &amp; Gas"/>
    <n v="2013"/>
    <n v="-7936000000"/>
    <n v="3732000000"/>
    <n v="-11668000000"/>
    <n v="0.66661066778664424"/>
    <n v="0.98009239815203697"/>
  </r>
  <r>
    <x v="185"/>
    <x v="2"/>
    <d v="2014-12-31T00:00:00"/>
    <x v="186"/>
    <x v="174"/>
    <n v="863000000"/>
    <n v="0"/>
    <n v="3224000000"/>
    <x v="9"/>
    <s v="Integrated Oil &amp; Gas"/>
    <n v="2014"/>
    <n v="-6984000000"/>
    <n v="4087000000"/>
    <n v="-11071000000"/>
    <n v="0.6504610226320201"/>
    <n v="1.0311073856757009"/>
  </r>
  <r>
    <x v="185"/>
    <x v="3"/>
    <d v="2015-12-31T00:00:00"/>
    <x v="733"/>
    <x v="717"/>
    <n v="703000000"/>
    <n v="0"/>
    <n v="3955000000"/>
    <x v="9"/>
    <s v="Integrated Oil &amp; Gas"/>
    <n v="2015"/>
    <n v="-3313000000"/>
    <n v="4658000000"/>
    <n v="-7971000000"/>
    <n v="0.49924653405666064"/>
    <n v="1.2011754068716094"/>
  </r>
  <r>
    <x v="186"/>
    <x v="0"/>
    <d v="2012-12-31T00:00:00"/>
    <x v="734"/>
    <x v="718"/>
    <n v="0"/>
    <n v="0"/>
    <n v="7080000000"/>
    <x v="6"/>
    <s v="Property &amp; Casualty Insurance"/>
    <n v="2012"/>
    <n v="-8891000000"/>
    <n v="7080000000"/>
    <n v="-15971000000"/>
    <n v="0.40256270940867517"/>
    <n v="0.72312777325002264"/>
  </r>
  <r>
    <x v="186"/>
    <x v="1"/>
    <d v="2013-12-31T00:00:00"/>
    <x v="735"/>
    <x v="719"/>
    <n v="0"/>
    <n v="0"/>
    <n v="5970000000"/>
    <x v="6"/>
    <s v="Property &amp; Casualty Insurance"/>
    <n v="2013"/>
    <n v="-9625000000"/>
    <n v="5970000000"/>
    <n v="-15595000000"/>
    <n v="0.46558312775117305"/>
    <n v="0.75436559763943312"/>
  </r>
  <r>
    <x v="186"/>
    <x v="2"/>
    <d v="2014-12-31T00:00:00"/>
    <x v="736"/>
    <x v="720"/>
    <n v="0"/>
    <n v="0"/>
    <n v="5757000000"/>
    <x v="6"/>
    <s v="Property &amp; Casualty Insurance"/>
    <n v="2014"/>
    <n v="-7809000000"/>
    <n v="5757000000"/>
    <n v="-13566000000"/>
    <n v="0.41952293972278931"/>
    <n v="0.72880627484688942"/>
  </r>
  <r>
    <x v="186"/>
    <x v="3"/>
    <d v="2015-12-31T00:00:00"/>
    <x v="737"/>
    <x v="721"/>
    <n v="0"/>
    <n v="0"/>
    <n v="5274000000"/>
    <x v="6"/>
    <s v="Property &amp; Casualty Insurance"/>
    <n v="2015"/>
    <n v="-7602000000"/>
    <n v="5274000000"/>
    <n v="-12876000000"/>
    <n v="0.41366926048865432"/>
    <n v="0.70065843173532127"/>
  </r>
  <r>
    <x v="187"/>
    <x v="0"/>
    <d v="2012-12-31T00:00:00"/>
    <x v="738"/>
    <x v="722"/>
    <n v="1111232000"/>
    <n v="0"/>
    <n v="0"/>
    <x v="1"/>
    <s v="Motorcycle Manufacturers"/>
    <n v="2012"/>
    <n v="-2139883000"/>
    <n v="1111232000"/>
    <n v="-3251115000"/>
    <n v="0.38345680481304023"/>
    <n v="0.58258426744814895"/>
  </r>
  <r>
    <x v="187"/>
    <x v="1"/>
    <d v="2013-12-31T00:00:00"/>
    <x v="739"/>
    <x v="723"/>
    <n v="1124753000"/>
    <n v="0"/>
    <n v="0"/>
    <x v="1"/>
    <s v="Motorcycle Manufacturers"/>
    <n v="2013"/>
    <n v="-2278455000"/>
    <n v="1124753000"/>
    <n v="-3403208000"/>
    <n v="0.38618719185772166"/>
    <n v="0.57682742947643606"/>
  </r>
  <r>
    <x v="187"/>
    <x v="2"/>
    <d v="2014-12-31T00:00:00"/>
    <x v="740"/>
    <x v="724"/>
    <n v="1159502000"/>
    <n v="0"/>
    <n v="0"/>
    <x v="1"/>
    <s v="Motorcycle Manufacturers"/>
    <n v="2014"/>
    <n v="-2440485000"/>
    <n v="1159502000"/>
    <n v="-3599987000"/>
    <n v="0.39182497638278702"/>
    <n v="0.57798545012706093"/>
  </r>
  <r>
    <x v="187"/>
    <x v="3"/>
    <d v="2015-12-31T00:00:00"/>
    <x v="741"/>
    <x v="725"/>
    <n v="1220095000"/>
    <n v="0"/>
    <n v="0"/>
    <x v="1"/>
    <s v="Motorcycle Manufacturers"/>
    <n v="2015"/>
    <n v="-2375790000"/>
    <n v="1220095000"/>
    <n v="-3595885000"/>
    <n v="0.39626867389376058"/>
    <n v="0.59977379331694525"/>
  </r>
  <r>
    <x v="188"/>
    <x v="0"/>
    <d v="2013-09-28T00:00:00"/>
    <x v="742"/>
    <x v="726"/>
    <n v="661100000"/>
    <n v="197600000"/>
    <n v="112600000"/>
    <x v="3"/>
    <s v="Health Care Equipment"/>
    <n v="2013"/>
    <n v="-1161400000"/>
    <n v="971300000"/>
    <n v="-2132700000"/>
    <n v="0.46599526541748587"/>
    <n v="0.8557156040605064"/>
  </r>
  <r>
    <x v="188"/>
    <x v="1"/>
    <d v="2014-09-27T00:00:00"/>
    <x v="743"/>
    <x v="727"/>
    <n v="591500000"/>
    <n v="203200000"/>
    <n v="113800000"/>
    <x v="3"/>
    <s v="Health Care Equipment"/>
    <n v="2014"/>
    <n v="-1245500000"/>
    <n v="908500000"/>
    <n v="-2154000000"/>
    <n v="0.49215632038566404"/>
    <n v="0.85114790374204763"/>
  </r>
  <r>
    <x v="188"/>
    <x v="2"/>
    <d v="2015-09-26T00:00:00"/>
    <x v="744"/>
    <x v="728"/>
    <n v="624000000"/>
    <n v="214900000"/>
    <n v="110200000"/>
    <x v="3"/>
    <s v="Health Care Equipment"/>
    <n v="2015"/>
    <n v="-1432700000"/>
    <n v="949100000"/>
    <n v="-2381800000"/>
    <n v="0.5296487985212569"/>
    <n v="0.88051756007393711"/>
  </r>
  <r>
    <x v="188"/>
    <x v="3"/>
    <d v="2016-09-24T00:00:00"/>
    <x v="745"/>
    <x v="729"/>
    <n v="682400000"/>
    <n v="232100000"/>
    <n v="89700000"/>
    <x v="3"/>
    <s v="Health Care Equipment"/>
    <n v="2016"/>
    <n v="-1563300000"/>
    <n v="1004200000"/>
    <n v="-2567500000"/>
    <n v="0.55187630176157021"/>
    <n v="0.90637907296925191"/>
  </r>
  <r>
    <x v="189"/>
    <x v="0"/>
    <d v="2013-12-31T00:00:00"/>
    <x v="746"/>
    <x v="436"/>
    <n v="5190000000"/>
    <n v="0"/>
    <n v="0"/>
    <x v="0"/>
    <s v="Industrial Conglomerates"/>
    <n v="2013"/>
    <n v="-10691000000"/>
    <n v="5190000000"/>
    <n v="-15881000000"/>
    <n v="0.27374215849443095"/>
    <n v="0.40663167328126998"/>
  </r>
  <r>
    <x v="189"/>
    <x v="1"/>
    <d v="2014-12-31T00:00:00"/>
    <x v="747"/>
    <x v="730"/>
    <n v="5518000000"/>
    <n v="0"/>
    <n v="0"/>
    <x v="0"/>
    <s v="Industrial Conglomerates"/>
    <n v="2014"/>
    <n v="-11349000000"/>
    <n v="5518000000"/>
    <n v="-16867000000"/>
    <n v="0.2815709819877934"/>
    <n v="0.41847367637572569"/>
  </r>
  <r>
    <x v="189"/>
    <x v="2"/>
    <d v="2015-12-31T00:00:00"/>
    <x v="748"/>
    <x v="731"/>
    <n v="5006000000"/>
    <n v="0"/>
    <n v="0"/>
    <x v="0"/>
    <s v="Industrial Conglomerates"/>
    <n v="2015"/>
    <n v="-11834000000"/>
    <n v="5006000000"/>
    <n v="-16840000000"/>
    <n v="0.30673129260516835"/>
    <n v="0.43648427982685778"/>
  </r>
  <r>
    <x v="189"/>
    <x v="3"/>
    <d v="2016-12-31T00:00:00"/>
    <x v="749"/>
    <x v="732"/>
    <n v="5469000000"/>
    <n v="0"/>
    <n v="0"/>
    <x v="0"/>
    <s v="Industrial Conglomerates"/>
    <n v="2016"/>
    <n v="-12152000000"/>
    <n v="5469000000"/>
    <n v="-17621000000"/>
    <n v="0.30919546079079946"/>
    <n v="0.44834868454531573"/>
  </r>
  <r>
    <x v="190"/>
    <x v="0"/>
    <d v="2013-09-30T00:00:00"/>
    <x v="750"/>
    <x v="733"/>
    <n v="126250000"/>
    <n v="15235000"/>
    <n v="455623000"/>
    <x v="9"/>
    <s v="Oil &amp; Gas Drilling"/>
    <n v="2013"/>
    <n v="-1534846000"/>
    <n v="597108000"/>
    <n v="-2131954000"/>
    <n v="0.45307582268818114"/>
    <n v="0.62933793519568637"/>
  </r>
  <r>
    <x v="190"/>
    <x v="1"/>
    <d v="2014-09-30T00:00:00"/>
    <x v="751"/>
    <x v="734"/>
    <n v="116190000"/>
    <n v="15905000"/>
    <n v="523984000"/>
    <x v="9"/>
    <s v="Oil &amp; Gas Drilling"/>
    <n v="2014"/>
    <n v="-1709253000"/>
    <n v="656079000"/>
    <n v="-2365332000"/>
    <n v="0.45997516663222071"/>
    <n v="0.63653185388033484"/>
  </r>
  <r>
    <x v="190"/>
    <x v="2"/>
    <d v="2015-09-30T00:00:00"/>
    <x v="752"/>
    <x v="735"/>
    <n v="122878000"/>
    <n v="16104000"/>
    <n v="608039000"/>
    <x v="9"/>
    <s v="Oil &amp; Gas Drilling"/>
    <n v="2015"/>
    <n v="-1458226000"/>
    <n v="747021000"/>
    <n v="-2205247000"/>
    <n v="0.46121550987411208"/>
    <n v="0.69748730272492476"/>
  </r>
  <r>
    <x v="190"/>
    <x v="3"/>
    <d v="2016-09-30T00:00:00"/>
    <x v="753"/>
    <x v="736"/>
    <n v="136287000"/>
    <n v="10269000"/>
    <n v="598587000"/>
    <x v="9"/>
    <s v="Oil &amp; Gas Drilling"/>
    <n v="2016"/>
    <n v="-725427000"/>
    <n v="745143000"/>
    <n v="-1470570000"/>
    <n v="0.44662769850612472"/>
    <n v="0.90539405700663456"/>
  </r>
  <r>
    <x v="191"/>
    <x v="0"/>
    <d v="2014-10-31T00:00:00"/>
    <x v="754"/>
    <x v="737"/>
    <n v="8717000000"/>
    <n v="2197000000"/>
    <n v="906000000"/>
    <x v="2"/>
    <s v="Technology Hardware, Storage &amp; Peripherals"/>
    <n v="2014"/>
    <n v="-15637000000"/>
    <n v="11820000000"/>
    <n v="-27457000000"/>
    <n v="0.28367469114525695"/>
    <n v="0.49810423960960037"/>
  </r>
  <r>
    <x v="191"/>
    <x v="1"/>
    <d v="2015-10-31T00:00:00"/>
    <x v="755"/>
    <x v="738"/>
    <n v="9047000000"/>
    <n v="2338000000"/>
    <n v="852000000"/>
    <x v="2"/>
    <s v="Technology Hardware, Storage &amp; Peripherals"/>
    <n v="2015"/>
    <n v="-14939000000"/>
    <n v="12237000000"/>
    <n v="-27176000000"/>
    <n v="0.28669852419060776"/>
    <n v="0.52154221121922195"/>
  </r>
  <r>
    <x v="191"/>
    <x v="2"/>
    <d v="2016-10-31T00:00:00"/>
    <x v="756"/>
    <x v="739"/>
    <n v="8419000000"/>
    <n v="2298000000"/>
    <n v="755000000"/>
    <x v="2"/>
    <s v="Technology Hardware, Storage &amp; Peripherals"/>
    <n v="2016"/>
    <n v="-14616000000"/>
    <n v="11472000000"/>
    <n v="-26088000000"/>
    <n v="0.29160265746264191"/>
    <n v="0.52047962013446925"/>
  </r>
  <r>
    <x v="192"/>
    <x v="0"/>
    <d v="2013-10-31T00:00:00"/>
    <x v="757"/>
    <x v="740"/>
    <n v="13267000000"/>
    <n v="3135000000"/>
    <n v="1373000000"/>
    <x v="2"/>
    <s v="Computer Hardware"/>
    <n v="2013"/>
    <n v="-25918000000"/>
    <n v="17775000000"/>
    <n v="-43693000000"/>
    <n v="0.2307966303941299"/>
    <n v="0.38908083848332115"/>
  </r>
  <r>
    <x v="192"/>
    <x v="1"/>
    <d v="2014-10-31T00:00:00"/>
    <x v="758"/>
    <x v="741"/>
    <n v="5361000000"/>
    <n v="1298000000"/>
    <n v="129000000"/>
    <x v="2"/>
    <s v="Computer Hardware"/>
    <n v="2014"/>
    <n v="-11220000000"/>
    <n v="6788000000"/>
    <n v="-18008000000"/>
    <n v="0.19805475631498121"/>
    <n v="0.31787611869163829"/>
  </r>
  <r>
    <x v="192"/>
    <x v="2"/>
    <d v="2015-10-31T00:00:00"/>
    <x v="759"/>
    <x v="742"/>
    <n v="4663000000"/>
    <n v="1191000000"/>
    <n v="102000000"/>
    <x v="2"/>
    <s v="Computer Hardware"/>
    <n v="2015"/>
    <n v="-9939000000"/>
    <n v="5956000000"/>
    <n v="-15895000000"/>
    <n v="0.19312904416765442"/>
    <n v="0.30886267804053397"/>
  </r>
  <r>
    <x v="192"/>
    <x v="3"/>
    <d v="2016-10-31T00:00:00"/>
    <x v="760"/>
    <x v="743"/>
    <n v="4019000000"/>
    <n v="1209000000"/>
    <n v="16000000"/>
    <x v="2"/>
    <s v="Computer Hardware"/>
    <n v="2016"/>
    <n v="-8998000000"/>
    <n v="5244000000"/>
    <n v="-14242000000"/>
    <n v="0.18653343836809155"/>
    <n v="0.29524441311828847"/>
  </r>
  <r>
    <x v="193"/>
    <x v="0"/>
    <d v="2013-04-30T00:00:00"/>
    <x v="761"/>
    <x v="744"/>
    <n v="828095000"/>
    <n v="0"/>
    <n v="92407000"/>
    <x v="6"/>
    <s v="Consumer Finance"/>
    <n v="2013"/>
    <n v="-1683341000"/>
    <n v="920502000"/>
    <n v="-2603843000"/>
    <n v="0.59966962510250743"/>
    <n v="0.9275871945350278"/>
  </r>
  <r>
    <x v="193"/>
    <x v="1"/>
    <d v="2014-04-30T00:00:00"/>
    <x v="762"/>
    <x v="745"/>
    <n v="830789000"/>
    <n v="0"/>
    <n v="115604000"/>
    <x v="6"/>
    <s v="Consumer Finance"/>
    <n v="2014"/>
    <n v="-1844890000"/>
    <n v="946393000"/>
    <n v="-2791283000"/>
    <n v="0.61002316242297794"/>
    <n v="0.92295328332718862"/>
  </r>
  <r>
    <x v="193"/>
    <x v="2"/>
    <d v="2015-04-30T00:00:00"/>
    <x v="763"/>
    <x v="746"/>
    <n v="818091000"/>
    <n v="0"/>
    <n v="159804000"/>
    <x v="6"/>
    <s v="Consumer Finance"/>
    <n v="2015"/>
    <n v="-1847554000"/>
    <n v="977895000"/>
    <n v="-2825449000"/>
    <n v="0.60011667421324488"/>
    <n v="0.91775344971737682"/>
  </r>
  <r>
    <x v="193"/>
    <x v="3"/>
    <d v="2016-04-30T00:00:00"/>
    <x v="764"/>
    <x v="747"/>
    <n v="905648000"/>
    <n v="0"/>
    <n v="173598000"/>
    <x v="6"/>
    <s v="Consumer Finance"/>
    <n v="2016"/>
    <n v="-1787833000"/>
    <n v="1079246000"/>
    <n v="-2867079000"/>
    <n v="0.58846048898788184"/>
    <n v="0.94369144674412386"/>
  </r>
  <r>
    <x v="194"/>
    <x v="0"/>
    <d v="2013-10-27T00:00:00"/>
    <x v="765"/>
    <x v="748"/>
    <n v="627340000"/>
    <n v="0"/>
    <n v="0"/>
    <x v="4"/>
    <s v="Packaged Foods &amp; Meats"/>
    <n v="2013"/>
    <n v="-1412816000"/>
    <n v="627340000"/>
    <n v="-2040156000"/>
    <n v="0.16143417004374258"/>
    <n v="0.23311662001262848"/>
  </r>
  <r>
    <x v="194"/>
    <x v="1"/>
    <d v="2014-10-26T00:00:00"/>
    <x v="766"/>
    <x v="749"/>
    <n v="650948000"/>
    <n v="0"/>
    <n v="0"/>
    <x v="4"/>
    <s v="Packaged Foods &amp; Meats"/>
    <n v="2014"/>
    <n v="-1564983000"/>
    <n v="650948000"/>
    <n v="-2215931000"/>
    <n v="0.16798411293120327"/>
    <n v="0.23785638780213855"/>
  </r>
  <r>
    <x v="194"/>
    <x v="2"/>
    <d v="2015-10-31T00:00:00"/>
    <x v="767"/>
    <x v="750"/>
    <n v="743611000"/>
    <n v="0"/>
    <n v="0"/>
    <x v="4"/>
    <s v="Packaged Foods &amp; Meats"/>
    <n v="2015"/>
    <n v="-1808581000"/>
    <n v="743611000"/>
    <n v="-2552192000"/>
    <n v="0.19522967902267122"/>
    <n v="0.2754997564191094"/>
  </r>
  <r>
    <x v="194"/>
    <x v="3"/>
    <d v="2016-10-30T00:00:00"/>
    <x v="768"/>
    <x v="751"/>
    <n v="871974000"/>
    <n v="0"/>
    <n v="0"/>
    <x v="4"/>
    <s v="Packaged Foods &amp; Meats"/>
    <n v="2016"/>
    <n v="-2158175000"/>
    <n v="871974000"/>
    <n v="-3030149000"/>
    <n v="0.22662230773947983"/>
    <n v="0.31818520702652797"/>
  </r>
  <r>
    <x v="195"/>
    <x v="0"/>
    <d v="2013-06-28T00:00:00"/>
    <x v="769"/>
    <x v="752"/>
    <n v="914000000"/>
    <n v="0"/>
    <n v="0"/>
    <x v="2"/>
    <s v="Telecommunications Equipment"/>
    <n v="2013"/>
    <n v="-1727000000"/>
    <n v="914000000"/>
    <n v="-2641000000"/>
    <n v="0.33783255086071989"/>
    <n v="0.51662754303599379"/>
  </r>
  <r>
    <x v="195"/>
    <x v="1"/>
    <d v="2014-06-27T00:00:00"/>
    <x v="770"/>
    <x v="753"/>
    <n v="820000000"/>
    <n v="0"/>
    <n v="0"/>
    <x v="2"/>
    <s v="Telecommunications Equipment"/>
    <n v="2014"/>
    <n v="-1702000000"/>
    <n v="820000000"/>
    <n v="-2522000000"/>
    <n v="0.33958499600957703"/>
    <n v="0.50319233838786914"/>
  </r>
  <r>
    <x v="195"/>
    <x v="2"/>
    <d v="2015-07-03T00:00:00"/>
    <x v="771"/>
    <x v="754"/>
    <n v="976000000"/>
    <n v="0"/>
    <n v="0"/>
    <x v="2"/>
    <s v="Telecommunications Equipment"/>
    <n v="2015"/>
    <n v="-1735000000"/>
    <n v="976000000"/>
    <n v="-2711000000"/>
    <n v="0.34133385795789889"/>
    <n v="0.53334644894747196"/>
  </r>
  <r>
    <x v="195"/>
    <x v="3"/>
    <d v="2016-07-01T00:00:00"/>
    <x v="772"/>
    <x v="755"/>
    <n v="1186000000"/>
    <n v="0"/>
    <n v="0"/>
    <x v="2"/>
    <s v="Telecommunications Equipment"/>
    <n v="2016"/>
    <n v="-2335000000"/>
    <n v="1186000000"/>
    <n v="-3521000000"/>
    <n v="0.3127092540511584"/>
    <n v="0.47154144904245349"/>
  </r>
  <r>
    <x v="196"/>
    <x v="0"/>
    <d v="2012-12-29T00:00:00"/>
    <x v="773"/>
    <x v="756"/>
    <n v="1873360000"/>
    <n v="0"/>
    <n v="0"/>
    <x v="3"/>
    <s v="Health Care Distributors"/>
    <n v="2012"/>
    <n v="-2507513000"/>
    <n v="1873360000"/>
    <n v="-4380873000"/>
    <n v="0.2804834738204291"/>
    <n v="0.49003234575698096"/>
  </r>
  <r>
    <x v="196"/>
    <x v="1"/>
    <d v="2013-12-28T00:00:00"/>
    <x v="774"/>
    <x v="757"/>
    <n v="1978960000"/>
    <n v="0"/>
    <n v="0"/>
    <x v="3"/>
    <s v="Health Care Distributors"/>
    <n v="2013"/>
    <n v="-2656014000"/>
    <n v="1978960000"/>
    <n v="-4634974000"/>
    <n v="0.27780693084892688"/>
    <n v="0.48479710630462564"/>
  </r>
  <r>
    <x v="196"/>
    <x v="2"/>
    <d v="2014-12-27T00:00:00"/>
    <x v="775"/>
    <x v="758"/>
    <n v="2196173000"/>
    <n v="0"/>
    <n v="0"/>
    <x v="3"/>
    <s v="Health Care Distributors"/>
    <n v="2014"/>
    <n v="-2911315000"/>
    <n v="2196173000"/>
    <n v="-5107488000"/>
    <n v="0.28070634697952734"/>
    <n v="0.4924593521215575"/>
  </r>
  <r>
    <x v="196"/>
    <x v="3"/>
    <d v="2015-12-26T00:00:00"/>
    <x v="776"/>
    <x v="759"/>
    <n v="2243356000"/>
    <n v="0"/>
    <n v="0"/>
    <x v="3"/>
    <s v="Health Care Distributors"/>
    <n v="2015"/>
    <n v="-3012259000"/>
    <n v="2243356000"/>
    <n v="-5255615000"/>
    <n v="0.28338086829952891"/>
    <n v="0.49442652246969088"/>
  </r>
  <r>
    <x v="197"/>
    <x v="0"/>
    <d v="2012-12-31T00:00:00"/>
    <x v="777"/>
    <x v="760"/>
    <n v="2101000000"/>
    <n v="0"/>
    <n v="722000000"/>
    <x v="7"/>
    <s v="REITs"/>
    <n v="2012"/>
    <n v="-3174000000"/>
    <n v="2823000000"/>
    <n v="-5997000000"/>
    <n v="0.6273967187191144"/>
    <n v="1.1854121367859261"/>
  </r>
  <r>
    <x v="197"/>
    <x v="1"/>
    <d v="2013-12-31T00:00:00"/>
    <x v="778"/>
    <x v="761"/>
    <n v="1968000000"/>
    <n v="0"/>
    <n v="697000000"/>
    <x v="7"/>
    <s v="REITs"/>
    <n v="2013"/>
    <n v="-3177000000"/>
    <n v="2665000000"/>
    <n v="-5842000000"/>
    <n v="0.6149825783972126"/>
    <n v="1.1308555942702285"/>
  </r>
  <r>
    <x v="197"/>
    <x v="2"/>
    <d v="2014-12-31T00:00:00"/>
    <x v="779"/>
    <x v="762"/>
    <n v="1920000000"/>
    <n v="0"/>
    <n v="701000000"/>
    <x v="7"/>
    <s v="REITs"/>
    <n v="2014"/>
    <n v="-3321000000"/>
    <n v="2621000000"/>
    <n v="-5942000000"/>
    <n v="0.62028389988793431"/>
    <n v="1.1098244303324618"/>
  </r>
  <r>
    <x v="197"/>
    <x v="3"/>
    <d v="2015-12-31T00:00:00"/>
    <x v="780"/>
    <x v="763"/>
    <n v="2011000000"/>
    <n v="0"/>
    <n v="716000000"/>
    <x v="7"/>
    <s v="REITs"/>
    <n v="2015"/>
    <n v="-3375000000"/>
    <n v="2727000000"/>
    <n v="-6102000000"/>
    <n v="0.62650826062743648"/>
    <n v="1.1327269352144052"/>
  </r>
  <r>
    <x v="198"/>
    <x v="0"/>
    <d v="2012-12-31T00:00:00"/>
    <x v="781"/>
    <x v="764"/>
    <n v="1703796000"/>
    <n v="0"/>
    <n v="0"/>
    <x v="4"/>
    <s v="Packaged Foods &amp; Meats"/>
    <n v="2012"/>
    <n v="-2859882000"/>
    <n v="1703796000"/>
    <n v="-4563678000"/>
    <n v="0.43042949003138353"/>
    <n v="0.68686106427028959"/>
  </r>
  <r>
    <x v="198"/>
    <x v="1"/>
    <d v="2013-12-31T00:00:00"/>
    <x v="782"/>
    <x v="765"/>
    <n v="1924132000"/>
    <n v="0"/>
    <n v="0"/>
    <x v="4"/>
    <s v="Packaged Foods &amp; Meats"/>
    <n v="2013"/>
    <n v="-3280848000"/>
    <n v="1924132000"/>
    <n v="-5204980000"/>
    <n v="0.45911163310677083"/>
    <n v="0.72836866203130413"/>
  </r>
  <r>
    <x v="198"/>
    <x v="2"/>
    <d v="2014-12-31T00:00:00"/>
    <x v="783"/>
    <x v="766"/>
    <n v="1898284000"/>
    <n v="0"/>
    <n v="0"/>
    <x v="4"/>
    <s v="Packaged Foods &amp; Meats"/>
    <n v="2014"/>
    <n v="-3336166000"/>
    <n v="1898284000"/>
    <n v="-5234450000"/>
    <n v="0.44951095210736847"/>
    <n v="0.7052834311177606"/>
  </r>
  <r>
    <x v="198"/>
    <x v="3"/>
    <d v="2015-12-31T00:00:00"/>
    <x v="784"/>
    <x v="767"/>
    <n v="1969308000"/>
    <n v="0"/>
    <n v="0"/>
    <x v="4"/>
    <s v="Packaged Foods &amp; Meats"/>
    <n v="2015"/>
    <n v="-3382675000"/>
    <n v="1969308000"/>
    <n v="-5351983000"/>
    <n v="0.45794588760822602"/>
    <n v="0.72455042396894065"/>
  </r>
  <r>
    <x v="199"/>
    <x v="0"/>
    <d v="2013-12-31T00:00:00"/>
    <x v="785"/>
    <x v="768"/>
    <n v="0"/>
    <n v="0"/>
    <n v="6688000000"/>
    <x v="3"/>
    <s v="Managed Health Care"/>
    <n v="2013"/>
    <n v="-8749000000"/>
    <n v="6688000000"/>
    <n v="-15437000000"/>
    <n v="0.21177353375450828"/>
    <n v="0.3736596228789969"/>
  </r>
  <r>
    <x v="199"/>
    <x v="1"/>
    <d v="2014-12-31T00:00:00"/>
    <x v="786"/>
    <x v="769"/>
    <n v="0"/>
    <n v="0"/>
    <n v="7972000000"/>
    <x v="3"/>
    <s v="Managed Health Care"/>
    <n v="2014"/>
    <n v="-10334000000"/>
    <n v="7972000000"/>
    <n v="-18306000000"/>
    <n v="0.2130721649484536"/>
    <n v="0.37744329896907214"/>
  </r>
  <r>
    <x v="199"/>
    <x v="2"/>
    <d v="2015-12-31T00:00:00"/>
    <x v="787"/>
    <x v="770"/>
    <n v="0"/>
    <n v="0"/>
    <n v="7673000000"/>
    <x v="3"/>
    <s v="Managed Health Care"/>
    <n v="2015"/>
    <n v="-10020000000"/>
    <n v="7673000000"/>
    <n v="-17693000000"/>
    <n v="0.18456777616091657"/>
    <n v="0.32590395844462045"/>
  </r>
  <r>
    <x v="199"/>
    <x v="3"/>
    <d v="2016-12-31T00:00:00"/>
    <x v="788"/>
    <x v="771"/>
    <n v="0"/>
    <n v="0"/>
    <n v="7631000000"/>
    <x v="3"/>
    <s v="Managed Health Care"/>
    <n v="2016"/>
    <n v="-9372000000"/>
    <n v="7631000000"/>
    <n v="-17003000000"/>
    <n v="0.17234594236745804"/>
    <n v="0.31267584913293733"/>
  </r>
  <r>
    <x v="200"/>
    <x v="0"/>
    <d v="2012-12-31T00:00:00"/>
    <x v="789"/>
    <x v="772"/>
    <n v="22389000000"/>
    <n v="5816000000"/>
    <n v="0"/>
    <x v="2"/>
    <s v="IT Consulting &amp; Other Services"/>
    <n v="2012"/>
    <n v="-50361000000"/>
    <n v="28205000000"/>
    <n v="-78566000000"/>
    <n v="0.48954060306783054"/>
    <n v="0.76371094737251399"/>
  </r>
  <r>
    <x v="200"/>
    <x v="1"/>
    <d v="2013-12-31T00:00:00"/>
    <x v="790"/>
    <x v="773"/>
    <n v="22629000000"/>
    <n v="5743000000"/>
    <n v="0"/>
    <x v="2"/>
    <s v="IT Consulting &amp; Other Services"/>
    <n v="2013"/>
    <n v="-48684000000"/>
    <n v="28372000000"/>
    <n v="-77056000000"/>
    <n v="0.49492207752599959"/>
    <n v="0.78335214045360746"/>
  </r>
  <r>
    <x v="200"/>
    <x v="2"/>
    <d v="2014-12-31T00:00:00"/>
    <x v="791"/>
    <x v="774"/>
    <n v="22438000000"/>
    <n v="5437000000"/>
    <n v="0"/>
    <x v="2"/>
    <s v="IT Consulting &amp; Other Services"/>
    <n v="2014"/>
    <n v="-46407000000"/>
    <n v="27875000000"/>
    <n v="-74282000000"/>
    <n v="0.50011315508712939"/>
    <n v="0.80051296972831998"/>
  </r>
  <r>
    <x v="200"/>
    <x v="3"/>
    <d v="2015-12-31T00:00:00"/>
    <x v="792"/>
    <x v="775"/>
    <n v="19748000000"/>
    <n v="5247000000"/>
    <n v="0"/>
    <x v="2"/>
    <s v="IT Consulting &amp; Other Services"/>
    <n v="2015"/>
    <n v="-40684000000"/>
    <n v="24995000000"/>
    <n v="-65679000000"/>
    <n v="0.4977184032492874"/>
    <n v="0.80350130289573163"/>
  </r>
  <r>
    <x v="201"/>
    <x v="0"/>
    <d v="2012-12-31T00:00:00"/>
    <x v="793"/>
    <x v="776"/>
    <n v="354571000"/>
    <n v="82014000"/>
    <n v="0"/>
    <x v="3"/>
    <s v="Health Care Equipment"/>
    <n v="2012"/>
    <n v="-699148000"/>
    <n v="436585000"/>
    <n v="-1135733000"/>
    <n v="0.54057639998206197"/>
    <n v="0.87814090361529629"/>
  </r>
  <r>
    <x v="201"/>
    <x v="1"/>
    <d v="2013-12-31T00:00:00"/>
    <x v="794"/>
    <x v="777"/>
    <n v="401353000"/>
    <n v="88003000"/>
    <n v="0"/>
    <x v="3"/>
    <s v="Health Care Equipment"/>
    <n v="2013"/>
    <n v="-756118000"/>
    <n v="489356000"/>
    <n v="-1245474000"/>
    <n v="0.54908217373560153"/>
    <n v="0.90444556438436141"/>
  </r>
  <r>
    <x v="201"/>
    <x v="2"/>
    <d v="2014-12-31T00:00:00"/>
    <x v="795"/>
    <x v="778"/>
    <n v="457598000"/>
    <n v="98263000"/>
    <n v="0"/>
    <x v="3"/>
    <s v="Health Care Equipment"/>
    <n v="2014"/>
    <n v="-816116000"/>
    <n v="555861000"/>
    <n v="-1371977000"/>
    <n v="0.54927456930812679"/>
    <n v="0.92338843470248833"/>
  </r>
  <r>
    <x v="201"/>
    <x v="3"/>
    <d v="2015-12-31T00:00:00"/>
    <x v="796"/>
    <x v="779"/>
    <n v="482465000"/>
    <n v="99681000"/>
    <n v="0"/>
    <x v="3"/>
    <s v="Health Care Equipment"/>
    <n v="2015"/>
    <n v="-890270000"/>
    <n v="582146000"/>
    <n v="-1472416000"/>
    <n v="0.55576156195299053"/>
    <n v="0.91917307783545954"/>
  </r>
  <r>
    <x v="202"/>
    <x v="0"/>
    <d v="2012-12-31T00:00:00"/>
    <x v="797"/>
    <x v="780"/>
    <n v="453535000"/>
    <n v="233713000"/>
    <n v="0"/>
    <x v="8"/>
    <s v="Specialty Chemicals"/>
    <n v="2012"/>
    <n v="-1175534000"/>
    <n v="687248000"/>
    <n v="-1862782000"/>
    <n v="0.4166423883356265"/>
    <n v="0.66022245330940232"/>
  </r>
  <r>
    <x v="202"/>
    <x v="1"/>
    <d v="2013-12-31T00:00:00"/>
    <x v="798"/>
    <x v="781"/>
    <n v="505877000"/>
    <n v="259838000"/>
    <n v="0"/>
    <x v="8"/>
    <s v="Specialty Chemicals"/>
    <n v="2013"/>
    <n v="-1284205000"/>
    <n v="765715000"/>
    <n v="-2049920000"/>
    <n v="0.43489679284336463"/>
    <n v="0.69420663646806391"/>
  </r>
  <r>
    <x v="202"/>
    <x v="2"/>
    <d v="2014-12-31T00:00:00"/>
    <x v="799"/>
    <x v="782"/>
    <n v="514891000"/>
    <n v="253640000"/>
    <n v="0"/>
    <x v="8"/>
    <s v="Specialty Chemicals"/>
    <n v="2014"/>
    <n v="-1362150000"/>
    <n v="768531000"/>
    <n v="-2130681000"/>
    <n v="0.44103462711908858"/>
    <n v="0.68986829669619854"/>
  </r>
  <r>
    <x v="202"/>
    <x v="3"/>
    <d v="2015-12-31T00:00:00"/>
    <x v="800"/>
    <x v="783"/>
    <n v="509557000"/>
    <n v="246101000"/>
    <n v="0"/>
    <x v="8"/>
    <s v="Specialty Chemicals"/>
    <n v="2015"/>
    <n v="-1351599000"/>
    <n v="755658000"/>
    <n v="-2107257000"/>
    <n v="0.44707724194550852"/>
    <n v="0.69703118131218389"/>
  </r>
  <r>
    <x v="203"/>
    <x v="0"/>
    <d v="2013-12-29T00:00:00"/>
    <x v="801"/>
    <x v="784"/>
    <n v="397285000"/>
    <n v="276743000"/>
    <n v="0"/>
    <x v="3"/>
    <s v="Life Sciences Tools &amp; Services"/>
    <n v="2013"/>
    <n v="-911887000"/>
    <n v="674028000"/>
    <n v="-1585915000"/>
    <n v="0.64164165220683123"/>
    <n v="1.1159158106866276"/>
  </r>
  <r>
    <x v="203"/>
    <x v="1"/>
    <d v="2014-12-28T00:00:00"/>
    <x v="802"/>
    <x v="785"/>
    <n v="471921000"/>
    <n v="388055000"/>
    <n v="0"/>
    <x v="3"/>
    <s v="Life Sciences Tools &amp; Services"/>
    <n v="2014"/>
    <n v="-1297710000"/>
    <n v="859976000"/>
    <n v="-2157686000"/>
    <n v="0.69718452871505643"/>
    <n v="1.159199895989917"/>
  </r>
  <r>
    <x v="203"/>
    <x v="2"/>
    <d v="2016-01-03T00:00:00"/>
    <x v="803"/>
    <x v="786"/>
    <n v="522046000"/>
    <n v="401527000"/>
    <n v="0"/>
    <x v="3"/>
    <s v="Life Sciences Tools &amp; Services"/>
    <n v="2016"/>
    <n v="-1549290000"/>
    <n v="923573000"/>
    <n v="-2472863000"/>
    <n v="0.69795320399213967"/>
    <n v="1.1140216834056984"/>
  </r>
  <r>
    <x v="203"/>
    <x v="3"/>
    <d v="2017-01-01T00:00:00"/>
    <x v="804"/>
    <x v="787"/>
    <n v="584491000"/>
    <n v="504415000"/>
    <n v="0"/>
    <x v="3"/>
    <s v="Life Sciences Tools &amp; Services"/>
    <n v="2017"/>
    <n v="-1666448000"/>
    <n v="1088906000"/>
    <n v="-2755354000"/>
    <n v="0.6948243663516892"/>
    <n v="1.1488429864745808"/>
  </r>
  <r>
    <x v="204"/>
    <x v="0"/>
    <d v="2013-12-28T00:00:00"/>
    <x v="805"/>
    <x v="788"/>
    <n v="8088000000"/>
    <n v="10611000000"/>
    <n v="291000000"/>
    <x v="2"/>
    <s v="Semiconductors"/>
    <n v="2013"/>
    <n v="-31521000000"/>
    <n v="18990000000"/>
    <n v="-50511000000"/>
    <n v="0.5980306594824315"/>
    <n v="0.95831752295666695"/>
  </r>
  <r>
    <x v="204"/>
    <x v="1"/>
    <d v="2014-12-27T00:00:00"/>
    <x v="806"/>
    <x v="789"/>
    <n v="8136000000"/>
    <n v="11537000000"/>
    <n v="294000000"/>
    <x v="2"/>
    <s v="Semiconductors"/>
    <n v="2014"/>
    <n v="-35609000000"/>
    <n v="19967000000"/>
    <n v="-55576000000"/>
    <n v="0.6373545731161625"/>
    <n v="0.99473778414175762"/>
  </r>
  <r>
    <x v="204"/>
    <x v="2"/>
    <d v="2015-12-26T00:00:00"/>
    <x v="807"/>
    <x v="790"/>
    <n v="7930000000"/>
    <n v="12128000000"/>
    <n v="265000000"/>
    <x v="2"/>
    <s v="Semiconductors"/>
    <n v="2015"/>
    <n v="-34679000000"/>
    <n v="20323000000"/>
    <n v="-55002000000"/>
    <n v="0.62648360581699936"/>
    <n v="0.99362297895402407"/>
  </r>
  <r>
    <x v="204"/>
    <x v="3"/>
    <d v="2016-12-31T00:00:00"/>
    <x v="808"/>
    <x v="791"/>
    <n v="8397000000"/>
    <n v="12740000000"/>
    <n v="294000000"/>
    <x v="2"/>
    <s v="Semiconductors"/>
    <n v="2016"/>
    <n v="-36191000000"/>
    <n v="21431000000"/>
    <n v="-57622000000"/>
    <n v="0.60940946671830531"/>
    <n v="0.97027969084142995"/>
  </r>
  <r>
    <x v="205"/>
    <x v="0"/>
    <d v="2013-07-31T00:00:00"/>
    <x v="809"/>
    <x v="792"/>
    <n v="1534000000"/>
    <n v="647000000"/>
    <n v="30000000"/>
    <x v="2"/>
    <s v="Internet Software &amp; Services"/>
    <n v="2013"/>
    <n v="-3419000000"/>
    <n v="2211000000"/>
    <n v="-5630000000"/>
    <n v="0.86644703497212372"/>
    <n v="1.4267612772427776"/>
  </r>
  <r>
    <x v="205"/>
    <x v="1"/>
    <d v="2014-07-31T00:00:00"/>
    <x v="810"/>
    <x v="793"/>
    <n v="1601000000"/>
    <n v="714000000"/>
    <n v="25000000"/>
    <x v="2"/>
    <s v="Internet Software &amp; Services"/>
    <n v="2014"/>
    <n v="-3640000000"/>
    <n v="2340000000"/>
    <n v="-5980000000"/>
    <n v="0.8578835729436719"/>
    <n v="1.4093801555503183"/>
  </r>
  <r>
    <x v="205"/>
    <x v="2"/>
    <d v="2015-07-31T00:00:00"/>
    <x v="811"/>
    <x v="794"/>
    <n v="1771000000"/>
    <n v="798000000"/>
    <n v="42000000"/>
    <x v="2"/>
    <s v="Internet Software &amp; Services"/>
    <n v="2015"/>
    <n v="-3497000000"/>
    <n v="2611000000"/>
    <n v="-6108000000"/>
    <n v="0.83420801526717558"/>
    <n v="1.45706106870229"/>
  </r>
  <r>
    <x v="205"/>
    <x v="3"/>
    <d v="2016-07-31T00:00:00"/>
    <x v="812"/>
    <x v="795"/>
    <n v="1807000000"/>
    <n v="881000000"/>
    <n v="34000000"/>
    <x v="2"/>
    <s v="Internet Software &amp; Services"/>
    <n v="2016"/>
    <n v="-3964000000"/>
    <n v="2722000000"/>
    <n v="-6686000000"/>
    <n v="0.84448231785257777"/>
    <n v="1.4243715381337878"/>
  </r>
  <r>
    <x v="206"/>
    <x v="0"/>
    <d v="2012-12-31T00:00:00"/>
    <x v="813"/>
    <x v="796"/>
    <n v="3303000000"/>
    <n v="0"/>
    <n v="1473000000"/>
    <x v="8"/>
    <s v="Paper Packaging"/>
    <n v="2012"/>
    <n v="-6565000000"/>
    <n v="4776000000"/>
    <n v="-11341000000"/>
    <n v="0.30043016657514188"/>
    <n v="0.51899139666849714"/>
  </r>
  <r>
    <x v="206"/>
    <x v="1"/>
    <d v="2013-12-31T00:00:00"/>
    <x v="814"/>
    <x v="797"/>
    <n v="3557000000"/>
    <n v="0"/>
    <n v="1531000000"/>
    <x v="8"/>
    <s v="Paper Packaging"/>
    <n v="2013"/>
    <n v="-7201000000"/>
    <n v="5088000000"/>
    <n v="-12289000000"/>
    <n v="0.30664736192138992"/>
    <n v="0.52331473832133879"/>
  </r>
  <r>
    <x v="206"/>
    <x v="2"/>
    <d v="2014-12-31T00:00:00"/>
    <x v="815"/>
    <x v="798"/>
    <n v="3494000000"/>
    <n v="0"/>
    <n v="1406000000"/>
    <x v="8"/>
    <s v="Paper Packaging"/>
    <n v="2014"/>
    <n v="-7363000000"/>
    <n v="4900000000"/>
    <n v="-12263000000"/>
    <n v="0.31176694753779055"/>
    <n v="0.51924461193208282"/>
  </r>
  <r>
    <x v="206"/>
    <x v="3"/>
    <d v="2015-12-31T00:00:00"/>
    <x v="816"/>
    <x v="799"/>
    <n v="3219000000"/>
    <n v="0"/>
    <n v="1294000000"/>
    <x v="8"/>
    <s v="Paper Packaging"/>
    <n v="2015"/>
    <n v="-6897000000"/>
    <n v="4513000000"/>
    <n v="-11410000000"/>
    <n v="0.30838363514419853"/>
    <n v="0.51017214397496091"/>
  </r>
  <r>
    <x v="207"/>
    <x v="0"/>
    <d v="2012-12-31T00:00:00"/>
    <x v="817"/>
    <x v="454"/>
    <n v="6279100000"/>
    <n v="0"/>
    <n v="0"/>
    <x v="1"/>
    <s v="Advertising"/>
    <n v="2012"/>
    <n v="-6956200000"/>
    <n v="6279100000"/>
    <n v="-13235300000"/>
    <n v="1"/>
    <n v="1.9026623731347574"/>
  </r>
  <r>
    <x v="207"/>
    <x v="1"/>
    <d v="2013-12-31T00:00:00"/>
    <x v="818"/>
    <x v="454"/>
    <n v="6463400000"/>
    <n v="0"/>
    <n v="0"/>
    <x v="1"/>
    <s v="Advertising"/>
    <n v="2013"/>
    <n v="-7122300000"/>
    <n v="6463400000"/>
    <n v="-13585700000"/>
    <n v="1"/>
    <n v="1.9074877497437626"/>
  </r>
  <r>
    <x v="207"/>
    <x v="2"/>
    <d v="2014-12-31T00:00:00"/>
    <x v="819"/>
    <x v="454"/>
    <n v="6748500000"/>
    <n v="0"/>
    <n v="0"/>
    <x v="1"/>
    <s v="Advertising"/>
    <n v="2014"/>
    <n v="-7537100000"/>
    <n v="6748500000"/>
    <n v="-14285600000"/>
    <n v="1"/>
    <n v="1.8953708986214857"/>
  </r>
  <r>
    <x v="207"/>
    <x v="3"/>
    <d v="2015-12-31T00:00:00"/>
    <x v="820"/>
    <x v="454"/>
    <n v="6742700000"/>
    <n v="0"/>
    <n v="0"/>
    <x v="1"/>
    <s v="Advertising"/>
    <n v="2015"/>
    <n v="-7613800000"/>
    <n v="6742700000"/>
    <n v="-14356500000"/>
    <n v="1"/>
    <n v="1.885589324647351"/>
  </r>
  <r>
    <x v="208"/>
    <x v="0"/>
    <d v="2012-12-31T00:00:00"/>
    <x v="821"/>
    <x v="800"/>
    <n v="850371000"/>
    <n v="0"/>
    <n v="316344000"/>
    <x v="7"/>
    <s v="REITs"/>
    <n v="2012"/>
    <n v="-1726842000"/>
    <n v="1166715000"/>
    <n v="-2893557000"/>
    <n v="0.57485614797824869"/>
    <n v="0.96324911658130696"/>
  </r>
  <r>
    <x v="208"/>
    <x v="1"/>
    <d v="2013-12-31T00:00:00"/>
    <x v="822"/>
    <x v="801"/>
    <n v="924031000"/>
    <n v="0"/>
    <n v="322037000"/>
    <x v="7"/>
    <s v="REITs"/>
    <n v="2013"/>
    <n v="-1735745000"/>
    <n v="1246068000"/>
    <n v="-2981813000"/>
    <n v="0.57387152051677182"/>
    <n v="0.98584616991935858"/>
  </r>
  <r>
    <x v="208"/>
    <x v="2"/>
    <d v="2014-12-31T00:00:00"/>
    <x v="823"/>
    <x v="802"/>
    <n v="869572000"/>
    <n v="0"/>
    <n v="353143000"/>
    <x v="7"/>
    <s v="REITs"/>
    <n v="2014"/>
    <n v="-1773057000"/>
    <n v="1222715000"/>
    <n v="-2995772000"/>
    <n v="0.56870801583093655"/>
    <n v="0.9608938404134082"/>
  </r>
  <r>
    <x v="208"/>
    <x v="3"/>
    <d v="2015-12-31T00:00:00"/>
    <x v="824"/>
    <x v="803"/>
    <n v="844960000"/>
    <n v="0"/>
    <n v="345464000"/>
    <x v="7"/>
    <s v="REITs"/>
    <n v="2015"/>
    <n v="-1717951000"/>
    <n v="1190424000"/>
    <n v="-2908375000"/>
    <n v="0.57113188403098958"/>
    <n v="0.96688770123165879"/>
  </r>
  <r>
    <x v="209"/>
    <x v="0"/>
    <d v="2013-12-31T00:00:00"/>
    <x v="825"/>
    <x v="804"/>
    <n v="574000000"/>
    <n v="167700000"/>
    <n v="0"/>
    <x v="3"/>
    <s v="Health Care Equipment"/>
    <n v="2013"/>
    <n v="-1594200000"/>
    <n v="741700000"/>
    <n v="-2335900000"/>
    <n v="0.70380998631406999"/>
    <n v="1.0312568981501919"/>
  </r>
  <r>
    <x v="209"/>
    <x v="1"/>
    <d v="2014-12-31T00:00:00"/>
    <x v="826"/>
    <x v="805"/>
    <n v="691000000"/>
    <n v="178000000"/>
    <n v="0"/>
    <x v="3"/>
    <s v="Health Care Equipment"/>
    <n v="2014"/>
    <n v="-1413800000"/>
    <n v="869000000"/>
    <n v="-2282800000"/>
    <n v="0.66322653281418587"/>
    <n v="1.0708823943331613"/>
  </r>
  <r>
    <x v="209"/>
    <x v="2"/>
    <d v="2015-12-31T00:00:00"/>
    <x v="827"/>
    <x v="806"/>
    <n v="640500000"/>
    <n v="197400000"/>
    <n v="0"/>
    <x v="3"/>
    <s v="Health Care Equipment"/>
    <n v="2015"/>
    <n v="-1577900000"/>
    <n v="837900000"/>
    <n v="-2415800000"/>
    <n v="0.66175977185036072"/>
    <n v="1.0131689313873511"/>
  </r>
  <r>
    <x v="209"/>
    <x v="3"/>
    <d v="2016-12-31T00:00:00"/>
    <x v="828"/>
    <x v="807"/>
    <n v="705300000"/>
    <n v="239600000"/>
    <n v="0"/>
    <x v="3"/>
    <s v="Health Care Equipment"/>
    <n v="2016"/>
    <n v="-1890100000"/>
    <n v="944900000"/>
    <n v="-2835000000"/>
    <n v="0.69889809199822517"/>
    <n v="1.0482916728294631"/>
  </r>
  <r>
    <x v="210"/>
    <x v="0"/>
    <d v="2013-12-31T00:00:00"/>
    <x v="829"/>
    <x v="808"/>
    <n v="2815000000"/>
    <n v="0"/>
    <n v="250000000"/>
    <x v="0"/>
    <s v="Industrial Machinery"/>
    <n v="2013"/>
    <n v="-5581000000"/>
    <n v="3065000000"/>
    <n v="-8646000000"/>
    <n v="0.39483551467987266"/>
    <n v="0.61167315175097281"/>
  </r>
  <r>
    <x v="210"/>
    <x v="1"/>
    <d v="2014-12-31T00:00:00"/>
    <x v="830"/>
    <x v="809"/>
    <n v="2678000000"/>
    <n v="0"/>
    <n v="245000000"/>
    <x v="0"/>
    <s v="Industrial Machinery"/>
    <n v="2014"/>
    <n v="-5811000000"/>
    <n v="2923000000"/>
    <n v="-8734000000"/>
    <n v="0.40120132560066279"/>
    <n v="0.6030102181717758"/>
  </r>
  <r>
    <x v="210"/>
    <x v="2"/>
    <d v="2015-12-31T00:00:00"/>
    <x v="831"/>
    <x v="810"/>
    <n v="2417000000"/>
    <n v="0"/>
    <n v="233000000"/>
    <x v="0"/>
    <s v="Industrial Machinery"/>
    <n v="2015"/>
    <n v="-5517000000"/>
    <n v="2650000000"/>
    <n v="-8167000000"/>
    <n v="0.41156284968295415"/>
    <n v="0.60925027974636325"/>
  </r>
  <r>
    <x v="210"/>
    <x v="3"/>
    <d v="2016-12-31T00:00:00"/>
    <x v="832"/>
    <x v="811"/>
    <n v="2415000000"/>
    <n v="0"/>
    <n v="224000000"/>
    <x v="0"/>
    <s v="Industrial Machinery"/>
    <n v="2016"/>
    <n v="-5703000000"/>
    <n v="2639000000"/>
    <n v="-8342000000"/>
    <n v="0.41936907125523937"/>
    <n v="0.61342745790131625"/>
  </r>
  <r>
    <x v="211"/>
    <x v="0"/>
    <d v="2012-12-31T00:00:00"/>
    <x v="833"/>
    <x v="454"/>
    <n v="3207800000"/>
    <n v="0"/>
    <n v="0"/>
    <x v="6"/>
    <s v="Asset Management &amp; Custody Banks"/>
    <n v="2012"/>
    <n v="-4050400000"/>
    <n v="3207800000"/>
    <n v="-7258200000"/>
    <n v="1"/>
    <n v="1.7919711633418922"/>
  </r>
  <r>
    <x v="211"/>
    <x v="1"/>
    <d v="2013-12-31T00:00:00"/>
    <x v="834"/>
    <x v="454"/>
    <n v="3524400000"/>
    <n v="0"/>
    <n v="0"/>
    <x v="6"/>
    <s v="Asset Management &amp; Custody Banks"/>
    <n v="2013"/>
    <n v="-4644600000"/>
    <n v="3524400000"/>
    <n v="-8169000000"/>
    <n v="1"/>
    <n v="1.7588166903500839"/>
  </r>
  <r>
    <x v="211"/>
    <x v="2"/>
    <d v="2014-12-31T00:00:00"/>
    <x v="835"/>
    <x v="454"/>
    <n v="3870200000"/>
    <n v="0"/>
    <n v="0"/>
    <x v="6"/>
    <s v="Asset Management &amp; Custody Banks"/>
    <n v="2014"/>
    <n v="-5147100000"/>
    <n v="3870200000"/>
    <n v="-9017300000"/>
    <n v="1"/>
    <n v="1.7519185560801227"/>
  </r>
  <r>
    <x v="211"/>
    <x v="3"/>
    <d v="2015-12-31T00:00:00"/>
    <x v="836"/>
    <x v="454"/>
    <n v="3764500000"/>
    <n v="0"/>
    <n v="0"/>
    <x v="6"/>
    <s v="Asset Management &amp; Custody Banks"/>
    <n v="2015"/>
    <n v="-5122900000"/>
    <n v="3764500000"/>
    <n v="-8887400000"/>
    <n v="1"/>
    <n v="1.7348376895898807"/>
  </r>
  <r>
    <x v="212"/>
    <x v="0"/>
    <d v="2012-12-31T00:00:00"/>
    <x v="837"/>
    <x v="812"/>
    <n v="1064757000"/>
    <n v="0"/>
    <n v="229166000"/>
    <x v="0"/>
    <s v="Trucking"/>
    <n v="2012"/>
    <n v="-1824123000"/>
    <n v="1293923000"/>
    <n v="-3118046000"/>
    <n v="0.36085662059988366"/>
    <n v="0.61682657498150339"/>
  </r>
  <r>
    <x v="212"/>
    <x v="1"/>
    <d v="2013-12-31T00:00:00"/>
    <x v="838"/>
    <x v="813"/>
    <n v="1183682000"/>
    <n v="0"/>
    <n v="253380000"/>
    <x v="0"/>
    <s v="Trucking"/>
    <n v="2013"/>
    <n v="-2013770000"/>
    <n v="1437062000"/>
    <n v="-3450832000"/>
    <n v="0.36059529013061165"/>
    <n v="0.61792248679441986"/>
  </r>
  <r>
    <x v="212"/>
    <x v="2"/>
    <d v="2014-12-31T00:00:00"/>
    <x v="839"/>
    <x v="814"/>
    <n v="1341000000"/>
    <n v="0"/>
    <n v="294496000"/>
    <x v="0"/>
    <s v="Trucking"/>
    <n v="2014"/>
    <n v="-2267038000"/>
    <n v="1635496000"/>
    <n v="-3902534000"/>
    <n v="0.36770086681552866"/>
    <n v="0.63296915824837185"/>
  </r>
  <r>
    <x v="212"/>
    <x v="3"/>
    <d v="2015-12-31T00:00:00"/>
    <x v="840"/>
    <x v="815"/>
    <n v="1466761000"/>
    <n v="0"/>
    <n v="339613000"/>
    <x v="0"/>
    <s v="Trucking"/>
    <n v="2015"/>
    <n v="-2522068000"/>
    <n v="1806374000"/>
    <n v="-4328442000"/>
    <n v="0.40759733184477587"/>
    <n v="0.69952967574421676"/>
  </r>
  <r>
    <x v="213"/>
    <x v="0"/>
    <d v="2013-09-27T00:00:00"/>
    <x v="841"/>
    <x v="816"/>
    <n v="1173340000"/>
    <n v="0"/>
    <n v="0"/>
    <x v="0"/>
    <s v="Industrial Conglomerates"/>
    <n v="2013"/>
    <n v="-1842319000"/>
    <n v="1173340000"/>
    <n v="-3015659000"/>
    <n v="0.15588596944284053"/>
    <n v="0.2551669535645168"/>
  </r>
  <r>
    <x v="213"/>
    <x v="1"/>
    <d v="2014-09-26T00:00:00"/>
    <x v="842"/>
    <x v="817"/>
    <n v="1545716000"/>
    <n v="0"/>
    <n v="0"/>
    <x v="0"/>
    <s v="Industrial Conglomerates"/>
    <n v="2014"/>
    <n v="-2073784000"/>
    <n v="1545716000"/>
    <n v="-3619500000"/>
    <n v="0.16335237130190669"/>
    <n v="0.28510872295632106"/>
  </r>
  <r>
    <x v="213"/>
    <x v="2"/>
    <d v="2015-10-02T00:00:00"/>
    <x v="843"/>
    <x v="818"/>
    <n v="1522811000"/>
    <n v="0"/>
    <n v="0"/>
    <x v="0"/>
    <s v="Industrial Conglomerates"/>
    <n v="2015"/>
    <n v="-1968338000"/>
    <n v="1522811000"/>
    <n v="-3491149000"/>
    <n v="0.16247340450119324"/>
    <n v="0.2881714744372848"/>
  </r>
  <r>
    <x v="213"/>
    <x v="3"/>
    <d v="2016-09-30T00:00:00"/>
    <x v="844"/>
    <x v="819"/>
    <n v="1429233000"/>
    <n v="0"/>
    <n v="0"/>
    <x v="0"/>
    <s v="Industrial Conglomerates"/>
    <n v="2016"/>
    <n v="-1767831000"/>
    <n v="1429233000"/>
    <n v="-3197064000"/>
    <n v="0.16123729348275476"/>
    <n v="0.29159232214569714"/>
  </r>
  <r>
    <x v="214"/>
    <x v="0"/>
    <d v="2012-12-31T00:00:00"/>
    <x v="845"/>
    <x v="820"/>
    <n v="1252300000"/>
    <n v="1101600000"/>
    <n v="0"/>
    <x v="2"/>
    <s v="Networking Equipment"/>
    <n v="2012"/>
    <n v="-2708800000"/>
    <n v="2353900000"/>
    <n v="-5062700000"/>
    <n v="0.62051587483392134"/>
    <n v="1.1597333577679021"/>
  </r>
  <r>
    <x v="214"/>
    <x v="1"/>
    <d v="2013-12-31T00:00:00"/>
    <x v="846"/>
    <x v="821"/>
    <n v="1293200000"/>
    <n v="1043200000"/>
    <n v="0"/>
    <x v="2"/>
    <s v="Networking Equipment"/>
    <n v="2013"/>
    <n v="-2941400000"/>
    <n v="2336400000"/>
    <n v="-5277800000"/>
    <n v="0.62997151485296954"/>
    <n v="1.1303677368229423"/>
  </r>
  <r>
    <x v="214"/>
    <x v="2"/>
    <d v="2014-12-31T00:00:00"/>
    <x v="847"/>
    <x v="822"/>
    <n v="1254700000"/>
    <n v="1006200000"/>
    <n v="0"/>
    <x v="2"/>
    <s v="Networking Equipment"/>
    <n v="2014"/>
    <n v="-2858200000"/>
    <n v="2260900000"/>
    <n v="-5119100000"/>
    <n v="0.61770871604244559"/>
    <n v="1.1063300987659657"/>
  </r>
  <r>
    <x v="214"/>
    <x v="3"/>
    <d v="2015-12-31T00:00:00"/>
    <x v="848"/>
    <x v="823"/>
    <n v="1172700000"/>
    <n v="994500000"/>
    <n v="0"/>
    <x v="2"/>
    <s v="Networking Equipment"/>
    <n v="2015"/>
    <n v="-3078600000"/>
    <n v="2167200000"/>
    <n v="-5245800000"/>
    <n v="0.63374366997406228"/>
    <n v="1.0798715467907283"/>
  </r>
  <r>
    <x v="215"/>
    <x v="0"/>
    <d v="2012-12-31T00:00:00"/>
    <x v="849"/>
    <x v="454"/>
    <n v="64729000000"/>
    <n v="0"/>
    <n v="3385000000"/>
    <x v="6"/>
    <s v="Banks"/>
    <n v="2012"/>
    <n v="-93646000000"/>
    <n v="68114000000"/>
    <n v="-161760000000"/>
    <n v="1"/>
    <n v="1.7273562138265381"/>
  </r>
  <r>
    <x v="215"/>
    <x v="1"/>
    <d v="2013-12-31T00:00:00"/>
    <x v="850"/>
    <x v="454"/>
    <n v="70467000000"/>
    <n v="0"/>
    <n v="225000000"/>
    <x v="6"/>
    <s v="Banks"/>
    <n v="2013"/>
    <n v="-97142000000"/>
    <n v="70692000000"/>
    <n v="-167834000000"/>
    <n v="1"/>
    <n v="1.7277181857486978"/>
  </r>
  <r>
    <x v="215"/>
    <x v="2"/>
    <d v="2014-12-31T00:00:00"/>
    <x v="851"/>
    <x v="454"/>
    <n v="61274000000"/>
    <n v="0"/>
    <n v="3139000000"/>
    <x v="6"/>
    <s v="Banks"/>
    <n v="2014"/>
    <n v="-91973000000"/>
    <n v="64413000000"/>
    <n v="-156386000000"/>
    <n v="1"/>
    <n v="1.700346840920705"/>
  </r>
  <r>
    <x v="215"/>
    <x v="3"/>
    <d v="2015-12-31T00:00:00"/>
    <x v="852"/>
    <x v="454"/>
    <n v="59014000000"/>
    <n v="0"/>
    <n v="3827000000"/>
    <x v="6"/>
    <s v="Banks"/>
    <n v="2015"/>
    <n v="-89716000000"/>
    <n v="62841000000"/>
    <n v="-152557000000"/>
    <n v="1"/>
    <n v="1.700443622096393"/>
  </r>
  <r>
    <x v="216"/>
    <x v="0"/>
    <d v="2013-02-02T00:00:00"/>
    <x v="853"/>
    <x v="824"/>
    <n v="3357000000"/>
    <n v="0"/>
    <n v="0"/>
    <x v="1"/>
    <s v="Department Stores"/>
    <n v="2013"/>
    <n v="-4702000000"/>
    <n v="3357000000"/>
    <n v="-8059000000"/>
    <n v="0.38750618097906708"/>
    <n v="0.6641668040217571"/>
  </r>
  <r>
    <x v="216"/>
    <x v="1"/>
    <d v="2014-02-01T00:00:00"/>
    <x v="854"/>
    <x v="825"/>
    <n v="3453000000"/>
    <n v="0"/>
    <n v="0"/>
    <x v="1"/>
    <s v="Department Stores"/>
    <n v="2014"/>
    <n v="-4803000000"/>
    <n v="3453000000"/>
    <n v="-8256000000"/>
    <n v="0.38301435406698564"/>
    <n v="0.65837320574162683"/>
  </r>
  <r>
    <x v="216"/>
    <x v="2"/>
    <d v="2015-01-31T00:00:00"/>
    <x v="855"/>
    <x v="826"/>
    <n v="3777000000"/>
    <n v="0"/>
    <n v="0"/>
    <x v="1"/>
    <s v="Department Stores"/>
    <n v="2015"/>
    <n v="-5100000000"/>
    <n v="3777000000"/>
    <n v="-8877000000"/>
    <n v="0.37760995113282986"/>
    <n v="0.65726343847179036"/>
  </r>
  <r>
    <x v="216"/>
    <x v="3"/>
    <d v="2016-01-30T00:00:00"/>
    <x v="856"/>
    <x v="827"/>
    <n v="4168000000"/>
    <n v="0"/>
    <n v="0"/>
    <x v="1"/>
    <s v="Department Stores"/>
    <n v="2016"/>
    <n v="-5269000000"/>
    <n v="4168000000"/>
    <n v="-9437000000"/>
    <n v="0.36496502043360807"/>
    <n v="0.65366765948604277"/>
  </r>
  <r>
    <x v="217"/>
    <x v="0"/>
    <d v="2012-12-29T00:00:00"/>
    <x v="857"/>
    <x v="828"/>
    <n v="3872000000"/>
    <n v="0"/>
    <n v="0"/>
    <x v="4"/>
    <s v="Packaged Foods &amp; Meats"/>
    <n v="2012"/>
    <n v="-5434000000"/>
    <n v="3872000000"/>
    <n v="-9306000000"/>
    <n v="0.38275692047615695"/>
    <n v="0.65549059660491649"/>
  </r>
  <r>
    <x v="217"/>
    <x v="1"/>
    <d v="2013-12-28T00:00:00"/>
    <x v="858"/>
    <x v="829"/>
    <n v="3266000000"/>
    <n v="0"/>
    <n v="0"/>
    <x v="4"/>
    <s v="Packaged Foods &amp; Meats"/>
    <n v="2013"/>
    <n v="-6103000000"/>
    <n v="3266000000"/>
    <n v="-9369000000"/>
    <n v="0.41258788534342888"/>
    <n v="0.6333829096809086"/>
  </r>
  <r>
    <x v="217"/>
    <x v="2"/>
    <d v="2015-01-03T00:00:00"/>
    <x v="859"/>
    <x v="830"/>
    <n v="4039000000"/>
    <n v="0"/>
    <n v="0"/>
    <x v="4"/>
    <s v="Packaged Foods &amp; Meats"/>
    <n v="2015"/>
    <n v="-5063000000"/>
    <n v="4039000000"/>
    <n v="-9102000000"/>
    <n v="0.3472565157750343"/>
    <n v="0.62427983539094645"/>
  </r>
  <r>
    <x v="217"/>
    <x v="3"/>
    <d v="2016-01-02T00:00:00"/>
    <x v="860"/>
    <x v="831"/>
    <n v="3590000000"/>
    <n v="0"/>
    <n v="0"/>
    <x v="4"/>
    <s v="Packaged Foods &amp; Meats"/>
    <n v="2016"/>
    <n v="-4681000000"/>
    <n v="3590000000"/>
    <n v="-8271000000"/>
    <n v="0.34609981515711646"/>
    <n v="0.61153419593345659"/>
  </r>
  <r>
    <x v="218"/>
    <x v="0"/>
    <d v="2013-09-30T00:00:00"/>
    <x v="861"/>
    <x v="832"/>
    <n v="174085000"/>
    <n v="0"/>
    <n v="12784000"/>
    <x v="6"/>
    <s v="Banks"/>
    <n v="2013"/>
    <n v="-214130000"/>
    <n v="186869000"/>
    <n v="-400999000"/>
    <n v="0.16630461712192746"/>
    <n v="0.31143690823927422"/>
  </r>
  <r>
    <x v="218"/>
    <x v="1"/>
    <d v="2014-09-30T00:00:00"/>
    <x v="862"/>
    <x v="833"/>
    <n v="194491000"/>
    <n v="0"/>
    <n v="13279000"/>
    <x v="6"/>
    <s v="Banks"/>
    <n v="2014"/>
    <n v="-263459000"/>
    <n v="207770000"/>
    <n v="-471229000"/>
    <n v="0.17998697880195413"/>
    <n v="0.32192896820327277"/>
  </r>
  <r>
    <x v="218"/>
    <x v="2"/>
    <d v="2015-09-30T00:00:00"/>
    <x v="863"/>
    <x v="834"/>
    <n v="207519000"/>
    <n v="0"/>
    <n v="13338000"/>
    <x v="6"/>
    <s v="Banks"/>
    <n v="2015"/>
    <n v="-272444000"/>
    <n v="220857000"/>
    <n v="-493301000"/>
    <n v="0.1674092562858967"/>
    <n v="0.30311973666180619"/>
  </r>
  <r>
    <x v="218"/>
    <x v="3"/>
    <d v="2016-09-30T00:00:00"/>
    <x v="864"/>
    <x v="835"/>
    <n v="224088000"/>
    <n v="0"/>
    <n v="13794000"/>
    <x v="6"/>
    <s v="Banks"/>
    <n v="2016"/>
    <n v="-297207000"/>
    <n v="237882000"/>
    <n v="-535089000"/>
    <n v="0.16311108964642168"/>
    <n v="0.29366384320629774"/>
  </r>
  <r>
    <x v="219"/>
    <x v="0"/>
    <d v="2012-12-31T00:00:00"/>
    <x v="865"/>
    <x v="836"/>
    <n v="123524000"/>
    <n v="0"/>
    <n v="214827000"/>
    <x v="7"/>
    <s v="REITs"/>
    <n v="2012"/>
    <n v="-586399000"/>
    <n v="338351000"/>
    <n v="-924750000"/>
    <n v="0.7391214472889801"/>
    <n v="1.1655929808551588"/>
  </r>
  <r>
    <x v="219"/>
    <x v="1"/>
    <d v="2013-12-31T00:00:00"/>
    <x v="866"/>
    <x v="837"/>
    <n v="127470000"/>
    <n v="0"/>
    <n v="224713000"/>
    <x v="7"/>
    <s v="REITs"/>
    <n v="2013"/>
    <n v="-640029000"/>
    <n v="352183000"/>
    <n v="-992212000"/>
    <n v="0.74290068680377985"/>
    <n v="1.1516899644468483"/>
  </r>
  <r>
    <x v="219"/>
    <x v="2"/>
    <d v="2014-12-31T00:00:00"/>
    <x v="867"/>
    <x v="838"/>
    <n v="122201000"/>
    <n v="0"/>
    <n v="258074000"/>
    <x v="7"/>
    <s v="REITs"/>
    <n v="2014"/>
    <n v="-735280000"/>
    <n v="380275000"/>
    <n v="-1115555000"/>
    <n v="0.73979496869393913"/>
    <n v="1.122405037946588"/>
  </r>
  <r>
    <x v="219"/>
    <x v="3"/>
    <d v="2015-12-31T00:00:00"/>
    <x v="868"/>
    <x v="839"/>
    <n v="122735000"/>
    <n v="0"/>
    <n v="344527000"/>
    <x v="7"/>
    <s v="REITs"/>
    <n v="2015"/>
    <n v="-862292000"/>
    <n v="467262000"/>
    <n v="-1329554000"/>
    <n v="0.73904260397730825"/>
    <n v="1.1395177622991355"/>
  </r>
  <r>
    <x v="220"/>
    <x v="0"/>
    <d v="2013-06-30T00:00:00"/>
    <x v="869"/>
    <x v="840"/>
    <n v="387812000"/>
    <n v="487832000"/>
    <n v="0"/>
    <x v="2"/>
    <s v="Semiconductor Equipment"/>
    <n v="2013"/>
    <n v="-1605329000"/>
    <n v="875644000"/>
    <n v="-2480973000"/>
    <n v="0.56470371794380225"/>
    <n v="0.87272744541348768"/>
  </r>
  <r>
    <x v="220"/>
    <x v="1"/>
    <d v="2014-06-30T00:00:00"/>
    <x v="870"/>
    <x v="841"/>
    <n v="384907000"/>
    <n v="539469000"/>
    <n v="0"/>
    <x v="2"/>
    <s v="Semiconductor Equipment"/>
    <n v="2014"/>
    <n v="-1696446000"/>
    <n v="924376000"/>
    <n v="-2620822000"/>
    <n v="0.5791088165253867"/>
    <n v="0.89465926221270642"/>
  </r>
  <r>
    <x v="220"/>
    <x v="2"/>
    <d v="2015-06-30T00:00:00"/>
    <x v="871"/>
    <x v="842"/>
    <n v="406864000"/>
    <n v="530616000"/>
    <n v="0"/>
    <x v="2"/>
    <s v="Semiconductor Equipment"/>
    <n v="2015"/>
    <n v="-1598820000"/>
    <n v="937480000"/>
    <n v="-2536300000"/>
    <n v="0.56815641802967898"/>
    <n v="0.90129916003594823"/>
  </r>
  <r>
    <x v="220"/>
    <x v="3"/>
    <d v="2016-06-30T00:00:00"/>
    <x v="872"/>
    <x v="843"/>
    <n v="379399000"/>
    <n v="481258000"/>
    <n v="0"/>
    <x v="2"/>
    <s v="Semiconductor Equipment"/>
    <n v="2016"/>
    <n v="-1821102000"/>
    <n v="860657000"/>
    <n v="-2681759000"/>
    <n v="0.61018806209295851"/>
    <n v="0.89856434576995159"/>
  </r>
  <r>
    <x v="221"/>
    <x v="0"/>
    <d v="2013-12-31T00:00:00"/>
    <x v="873"/>
    <x v="844"/>
    <n v="3706000000"/>
    <n v="0"/>
    <n v="0"/>
    <x v="4"/>
    <s v="Household Products"/>
    <n v="2013"/>
    <n v="-6609000000"/>
    <n v="3706000000"/>
    <n v="-10315000000"/>
    <n v="0.33786616226164307"/>
    <n v="0.52732477889678442"/>
  </r>
  <r>
    <x v="221"/>
    <x v="1"/>
    <d v="2014-12-31T00:00:00"/>
    <x v="874"/>
    <x v="845"/>
    <n v="4162000000"/>
    <n v="0"/>
    <n v="0"/>
    <x v="4"/>
    <s v="Household Products"/>
    <n v="2014"/>
    <n v="-6683000000"/>
    <n v="4162000000"/>
    <n v="-10845000000"/>
    <n v="0.33882579598458729"/>
    <n v="0.54983776110322446"/>
  </r>
  <r>
    <x v="221"/>
    <x v="2"/>
    <d v="2015-12-31T00:00:00"/>
    <x v="875"/>
    <x v="846"/>
    <n v="5011000000"/>
    <n v="0"/>
    <n v="0"/>
    <x v="4"/>
    <s v="Household Products"/>
    <n v="2015"/>
    <n v="-6624000000"/>
    <n v="5011000000"/>
    <n v="-11635000000"/>
    <n v="0.35630143617879617"/>
    <n v="0.62584046043784625"/>
  </r>
  <r>
    <x v="221"/>
    <x v="3"/>
    <d v="2016-12-31T00:00:00"/>
    <x v="876"/>
    <x v="847"/>
    <n v="3334000000"/>
    <n v="0"/>
    <n v="0"/>
    <x v="4"/>
    <s v="Household Products"/>
    <n v="2016"/>
    <n v="-6651000000"/>
    <n v="3334000000"/>
    <n v="-9985000000"/>
    <n v="0.36539940665860893"/>
    <n v="0.54856609163828152"/>
  </r>
  <r>
    <x v="222"/>
    <x v="0"/>
    <d v="2013-12-31T00:00:00"/>
    <x v="877"/>
    <x v="848"/>
    <n v="1007000000"/>
    <n v="0"/>
    <n v="1806000000"/>
    <x v="9"/>
    <s v="Oil &amp; Gas Refining &amp; Marketing &amp; Transportation"/>
    <n v="2013"/>
    <n v="-6705000000"/>
    <n v="2813000000"/>
    <n v="-9518000000"/>
    <n v="0.47654584221748403"/>
    <n v="0.67647476901208248"/>
  </r>
  <r>
    <x v="222"/>
    <x v="1"/>
    <d v="2014-12-31T00:00:00"/>
    <x v="878"/>
    <x v="849"/>
    <n v="1029000000"/>
    <n v="0"/>
    <n v="2040000000"/>
    <x v="9"/>
    <s v="Oil &amp; Gas Refining &amp; Marketing &amp; Transportation"/>
    <n v="2014"/>
    <n v="-7791000000"/>
    <n v="3069000000"/>
    <n v="-10860000000"/>
    <n v="0.4801553062985332"/>
    <n v="0.66929619129791695"/>
  </r>
  <r>
    <x v="222"/>
    <x v="2"/>
    <d v="2015-12-31T00:00:00"/>
    <x v="879"/>
    <x v="850"/>
    <n v="1126000000"/>
    <n v="0"/>
    <n v="2309000000"/>
    <x v="9"/>
    <s v="Oil &amp; Gas Refining &amp; Marketing &amp; Transportation"/>
    <n v="2015"/>
    <n v="-7951000000"/>
    <n v="3435000000"/>
    <n v="-11386000000"/>
    <n v="0.55203776990904674"/>
    <n v="0.79052975074637233"/>
  </r>
  <r>
    <x v="222"/>
    <x v="3"/>
    <d v="2016-12-31T00:00:00"/>
    <x v="880"/>
    <x v="851"/>
    <n v="1089000000"/>
    <n v="0"/>
    <n v="2209000000"/>
    <x v="9"/>
    <s v="Oil &amp; Gas Refining &amp; Marketing &amp; Transportation"/>
    <n v="2016"/>
    <n v="-7257000000"/>
    <n v="3298000000"/>
    <n v="-10555000000"/>
    <n v="0.5557512635931996"/>
    <n v="0.80831674069535919"/>
  </r>
  <r>
    <x v="223"/>
    <x v="0"/>
    <d v="2013-02-28T00:00:00"/>
    <x v="881"/>
    <x v="852"/>
    <n v="731767000"/>
    <n v="0"/>
    <n v="0"/>
    <x v="1"/>
    <s v="Specialty Stores"/>
    <n v="2013"/>
    <n v="-1464362000"/>
    <n v="731767000"/>
    <n v="-2196129000"/>
    <n v="0.13357532707375055"/>
    <n v="0.20032522659775981"/>
  </r>
  <r>
    <x v="223"/>
    <x v="1"/>
    <d v="2014-02-28T00:00:00"/>
    <x v="882"/>
    <x v="853"/>
    <n v="819048000"/>
    <n v="0"/>
    <n v="0"/>
    <x v="1"/>
    <s v="Specialty Stores"/>
    <n v="2014"/>
    <n v="-1648701000"/>
    <n v="819048000"/>
    <n v="-2467749000"/>
    <n v="0.13111673263058243"/>
    <n v="0.19625340545822872"/>
  </r>
  <r>
    <x v="223"/>
    <x v="2"/>
    <d v="2015-02-28T00:00:00"/>
    <x v="883"/>
    <x v="854"/>
    <n v="890431000"/>
    <n v="0"/>
    <n v="0"/>
    <x v="1"/>
    <s v="Specialty Stores"/>
    <n v="2015"/>
    <n v="-1887527000"/>
    <n v="890431000"/>
    <n v="-2777958000"/>
    <n v="0.13228429243388123"/>
    <n v="0.19468871620964354"/>
  </r>
  <r>
    <x v="223"/>
    <x v="3"/>
    <d v="2016-02-29T00:00:00"/>
    <x v="884"/>
    <x v="855"/>
    <n v="959899000"/>
    <n v="0"/>
    <n v="0"/>
    <x v="1"/>
    <s v="Specialty Stores"/>
    <n v="2016"/>
    <n v="-2018760000"/>
    <n v="959899000"/>
    <n v="-2978659000"/>
    <n v="0.13325434374004722"/>
    <n v="0.1966153729370432"/>
  </r>
  <r>
    <x v="224"/>
    <x v="0"/>
    <d v="2012-12-31T00:00:00"/>
    <x v="885"/>
    <x v="856"/>
    <n v="18185000000"/>
    <n v="0"/>
    <n v="0"/>
    <x v="4"/>
    <s v="Soft Drinks"/>
    <n v="2012"/>
    <n v="-28964000000"/>
    <n v="18185000000"/>
    <n v="-47149000000"/>
    <n v="0.60320303225940808"/>
    <n v="0.98192306891309333"/>
  </r>
  <r>
    <x v="224"/>
    <x v="1"/>
    <d v="2013-12-31T00:00:00"/>
    <x v="886"/>
    <x v="857"/>
    <n v="18205000000"/>
    <n v="0"/>
    <n v="0"/>
    <x v="4"/>
    <s v="Soft Drinks"/>
    <n v="2013"/>
    <n v="-28433000000"/>
    <n v="18205000000"/>
    <n v="-46638000000"/>
    <n v="0.60684253212105688"/>
    <n v="0.99538993469074144"/>
  </r>
  <r>
    <x v="224"/>
    <x v="2"/>
    <d v="2014-12-31T00:00:00"/>
    <x v="887"/>
    <x v="858"/>
    <n v="18401000000"/>
    <n v="0"/>
    <n v="0"/>
    <x v="4"/>
    <s v="Soft Drinks"/>
    <n v="2014"/>
    <n v="-28109000000"/>
    <n v="18401000000"/>
    <n v="-46510000000"/>
    <n v="0.61109178659941732"/>
    <n v="1.0111309187355972"/>
  </r>
  <r>
    <x v="224"/>
    <x v="3"/>
    <d v="2015-12-31T00:00:00"/>
    <x v="888"/>
    <x v="859"/>
    <n v="18084000000"/>
    <n v="0"/>
    <n v="0"/>
    <x v="4"/>
    <s v="Soft Drinks"/>
    <n v="2015"/>
    <n v="-26812000000"/>
    <n v="18084000000"/>
    <n v="-44896000000"/>
    <n v="0.60531900483135415"/>
    <n v="1.0135910055537996"/>
  </r>
  <r>
    <x v="225"/>
    <x v="0"/>
    <d v="2013-03-30T00:00:00"/>
    <x v="889"/>
    <x v="860"/>
    <n v="621536000"/>
    <n v="0"/>
    <n v="54291000"/>
    <x v="1"/>
    <s v="Apparel, Accessories &amp; Luxury Goods"/>
    <n v="2013"/>
    <n v="-1306566000"/>
    <n v="675827000"/>
    <n v="-1982393000"/>
    <n v="0.59886640522300627"/>
    <n v="0.90863268265763164"/>
  </r>
  <r>
    <x v="225"/>
    <x v="1"/>
    <d v="2014-03-29T00:00:00"/>
    <x v="890"/>
    <x v="861"/>
    <n v="926900000"/>
    <n v="0"/>
    <n v="79700000"/>
    <x v="1"/>
    <s v="Apparel, Accessories &amp; Luxury Goods"/>
    <n v="2014"/>
    <n v="-2016100000"/>
    <n v="1006600000"/>
    <n v="-3022700000"/>
    <n v="0.60894647819258185"/>
    <n v="0.91298175667512382"/>
  </r>
  <r>
    <x v="225"/>
    <x v="2"/>
    <d v="2015-03-28T00:00:00"/>
    <x v="891"/>
    <x v="862"/>
    <n v="1251500000"/>
    <n v="0"/>
    <n v="138400000"/>
    <x v="1"/>
    <s v="Apparel, Accessories &amp; Luxury Goods"/>
    <n v="2015"/>
    <n v="-2647700000"/>
    <n v="1389900000"/>
    <n v="-4037600000"/>
    <n v="0.60567310991650458"/>
    <n v="0.92361889511609285"/>
  </r>
  <r>
    <x v="225"/>
    <x v="3"/>
    <d v="2016-04-02T00:00:00"/>
    <x v="892"/>
    <x v="863"/>
    <n v="1428000000"/>
    <n v="0"/>
    <n v="183200000"/>
    <x v="1"/>
    <s v="Apparel, Accessories &amp; Luxury Goods"/>
    <n v="2016"/>
    <n v="-2797200000"/>
    <n v="1611200000"/>
    <n v="-4408400000"/>
    <n v="0.59362067867829627"/>
    <n v="0.93554890600793705"/>
  </r>
  <r>
    <x v="226"/>
    <x v="0"/>
    <d v="2013-02-02T00:00:00"/>
    <x v="893"/>
    <x v="864"/>
    <n v="15477000000"/>
    <n v="0"/>
    <n v="1652000000"/>
    <x v="4"/>
    <s v="Food Retail"/>
    <n v="2013"/>
    <n v="-19893000000"/>
    <n v="17129000000"/>
    <n v="-37022000000"/>
    <n v="0.20589118082364752"/>
    <n v="0.38317515188523998"/>
  </r>
  <r>
    <x v="226"/>
    <x v="1"/>
    <d v="2014-02-01T00:00:00"/>
    <x v="894"/>
    <x v="865"/>
    <n v="15809000000"/>
    <n v="0"/>
    <n v="1703000000"/>
    <x v="4"/>
    <s v="Food Retail"/>
    <n v="2014"/>
    <n v="-20237000000"/>
    <n v="17512000000"/>
    <n v="-37749000000"/>
    <n v="0.205712833545108"/>
    <n v="0.38372554002541298"/>
  </r>
  <r>
    <x v="226"/>
    <x v="2"/>
    <d v="2015-01-31T00:00:00"/>
    <x v="895"/>
    <x v="866"/>
    <n v="17868000000"/>
    <n v="0"/>
    <n v="1948000000"/>
    <x v="4"/>
    <s v="Food Retail"/>
    <n v="2015"/>
    <n v="-22953000000"/>
    <n v="19816000000"/>
    <n v="-42769000000"/>
    <n v="0.21161665053242981"/>
    <n v="0.39431152906467526"/>
  </r>
  <r>
    <x v="226"/>
    <x v="3"/>
    <d v="2016-01-30T00:00:00"/>
    <x v="896"/>
    <x v="867"/>
    <n v="18669000000"/>
    <n v="0"/>
    <n v="2089000000"/>
    <x v="4"/>
    <s v="Food Retail"/>
    <n v="2016"/>
    <n v="-24334000000"/>
    <n v="20758000000"/>
    <n v="-45092000000"/>
    <n v="0.22156059364472366"/>
    <n v="0.4105617772921788"/>
  </r>
  <r>
    <x v="227"/>
    <x v="0"/>
    <d v="2013-02-02T00:00:00"/>
    <x v="897"/>
    <x v="868"/>
    <n v="4267000000"/>
    <n v="0"/>
    <n v="833000000"/>
    <x v="1"/>
    <s v="General Merchandise Stores"/>
    <n v="2013"/>
    <n v="-6990000000"/>
    <n v="5100000000"/>
    <n v="-12090000000"/>
    <n v="0.36257067275273613"/>
    <n v="0.62710721510451783"/>
  </r>
  <r>
    <x v="227"/>
    <x v="1"/>
    <d v="2014-02-01T00:00:00"/>
    <x v="898"/>
    <x v="869"/>
    <n v="4313000000"/>
    <n v="0"/>
    <n v="889000000"/>
    <x v="1"/>
    <s v="General Merchandise Stores"/>
    <n v="2014"/>
    <n v="-6944000000"/>
    <n v="5202000000"/>
    <n v="-12146000000"/>
    <n v="0.36487835636592925"/>
    <n v="0.63822184856287112"/>
  </r>
  <r>
    <x v="227"/>
    <x v="2"/>
    <d v="2015-01-31T00:00:00"/>
    <x v="899"/>
    <x v="870"/>
    <n v="4350000000"/>
    <n v="0"/>
    <n v="886000000"/>
    <x v="1"/>
    <s v="General Merchandise Stores"/>
    <n v="2015"/>
    <n v="-6925000000"/>
    <n v="5236000000"/>
    <n v="-12161000000"/>
    <n v="0.3640330126688745"/>
    <n v="0.63927876780739101"/>
  </r>
  <r>
    <x v="227"/>
    <x v="3"/>
    <d v="2016-01-30T00:00:00"/>
    <x v="900"/>
    <x v="871"/>
    <n v="4452000000"/>
    <n v="0"/>
    <n v="934000000"/>
    <x v="1"/>
    <s v="General Merchandise Stores"/>
    <n v="2016"/>
    <n v="-6939000000"/>
    <n v="5386000000"/>
    <n v="-12325000000"/>
    <n v="0.36133097271401793"/>
    <n v="0.64179337637992084"/>
  </r>
  <r>
    <x v="228"/>
    <x v="0"/>
    <d v="2013-12-31T00:00:00"/>
    <x v="901"/>
    <x v="872"/>
    <n v="602100000"/>
    <n v="0"/>
    <n v="223300000"/>
    <x v="0"/>
    <s v="Railroads"/>
    <n v="2013"/>
    <n v="-1564000000"/>
    <n v="825400000"/>
    <n v="-2389400000"/>
    <n v="0.66011058118431609"/>
    <n v="1.0084835183387499"/>
  </r>
  <r>
    <x v="228"/>
    <x v="1"/>
    <d v="2014-12-31T00:00:00"/>
    <x v="902"/>
    <x v="873"/>
    <n v="632000000"/>
    <n v="0"/>
    <n v="258100000"/>
    <x v="0"/>
    <s v="Railroads"/>
    <n v="2014"/>
    <n v="-1699200000"/>
    <n v="890100000"/>
    <n v="-2589300000"/>
    <n v="0.65934577626013735"/>
    <n v="1.0047340033370844"/>
  </r>
  <r>
    <x v="228"/>
    <x v="2"/>
    <d v="2015-12-31T00:00:00"/>
    <x v="903"/>
    <x v="874"/>
    <n v="571200000"/>
    <n v="0"/>
    <n v="284600000"/>
    <x v="0"/>
    <s v="Railroads"/>
    <n v="2015"/>
    <n v="-1659600000"/>
    <n v="855800000"/>
    <n v="-2515400000"/>
    <n v="0.68612535141392428"/>
    <n v="1.0399371589217794"/>
  </r>
  <r>
    <x v="228"/>
    <x v="3"/>
    <d v="2016-12-31T00:00:00"/>
    <x v="904"/>
    <x v="875"/>
    <n v="519600000"/>
    <n v="0"/>
    <n v="305000000"/>
    <x v="0"/>
    <s v="Railroads"/>
    <n v="2016"/>
    <n v="-1643100000"/>
    <n v="824600000"/>
    <n v="-2467700000"/>
    <n v="0.70392425670465253"/>
    <n v="1.0571930425841831"/>
  </r>
  <r>
    <x v="229"/>
    <x v="0"/>
    <d v="2013-02-02T00:00:00"/>
    <x v="905"/>
    <x v="876"/>
    <n v="2720000000"/>
    <n v="0"/>
    <n v="0"/>
    <x v="1"/>
    <s v="Apparel Retail"/>
    <n v="2013"/>
    <n v="-4386000000"/>
    <n v="2720000000"/>
    <n v="-7106000000"/>
    <n v="0.41935175446983458"/>
    <n v="0.67941485801701884"/>
  </r>
  <r>
    <x v="229"/>
    <x v="1"/>
    <d v="2014-02-01T00:00:00"/>
    <x v="906"/>
    <x v="877"/>
    <n v="2686000000"/>
    <n v="0"/>
    <n v="0"/>
    <x v="1"/>
    <s v="Apparel Retail"/>
    <n v="2014"/>
    <n v="-4429000000"/>
    <n v="2686000000"/>
    <n v="-7115000000"/>
    <n v="0.4111203935765339"/>
    <n v="0.66044741483337976"/>
  </r>
  <r>
    <x v="229"/>
    <x v="2"/>
    <d v="2015-01-31T00:00:00"/>
    <x v="907"/>
    <x v="878"/>
    <n v="2855000000"/>
    <n v="0"/>
    <n v="0"/>
    <x v="1"/>
    <s v="Apparel Retail"/>
    <n v="2015"/>
    <n v="-4808000000"/>
    <n v="2855000000"/>
    <n v="-7663000000"/>
    <n v="0.41976602060415574"/>
    <n v="0.66902392177405279"/>
  </r>
  <r>
    <x v="229"/>
    <x v="3"/>
    <d v="2016-01-30T00:00:00"/>
    <x v="908"/>
    <x v="879"/>
    <n v="3012000000"/>
    <n v="0"/>
    <n v="0"/>
    <x v="1"/>
    <s v="Apparel Retail"/>
    <n v="2016"/>
    <n v="-5204000000"/>
    <n v="3012000000"/>
    <n v="-8216000000"/>
    <n v="0.42817179529373045"/>
    <n v="0.67599144314628934"/>
  </r>
  <r>
    <x v="230"/>
    <x v="0"/>
    <d v="2012-12-31T00:00:00"/>
    <x v="909"/>
    <x v="880"/>
    <n v="346100000"/>
    <n v="0"/>
    <n v="25100000"/>
    <x v="0"/>
    <s v="Industrial Conglomerates"/>
    <n v="2012"/>
    <n v="-695600000"/>
    <n v="371200000"/>
    <n v="-1066800000"/>
    <n v="0.20371943183482208"/>
    <n v="0.31243227412505492"/>
  </r>
  <r>
    <x v="230"/>
    <x v="1"/>
    <d v="2013-12-31T00:00:00"/>
    <x v="910"/>
    <x v="881"/>
    <n v="346900000"/>
    <n v="0"/>
    <n v="25400000"/>
    <x v="0"/>
    <s v="Industrial Conglomerates"/>
    <n v="2013"/>
    <n v="-709900000"/>
    <n v="372300000"/>
    <n v="-1082200000"/>
    <n v="0.20415851834809617"/>
    <n v="0.31122742436443113"/>
  </r>
  <r>
    <x v="230"/>
    <x v="2"/>
    <d v="2014-12-31T00:00:00"/>
    <x v="911"/>
    <x v="882"/>
    <n v="439200000"/>
    <n v="0"/>
    <n v="19700000"/>
    <x v="0"/>
    <s v="Industrial Conglomerates"/>
    <n v="2014"/>
    <n v="-790400000"/>
    <n v="458900000"/>
    <n v="-1249300000"/>
    <n v="0.20897337598815535"/>
    <n v="0.33030166829706792"/>
  </r>
  <r>
    <x v="230"/>
    <x v="3"/>
    <d v="2015-12-31T00:00:00"/>
    <x v="912"/>
    <x v="883"/>
    <n v="411800000"/>
    <n v="0"/>
    <n v="20800000"/>
    <x v="0"/>
    <s v="Industrial Conglomerates"/>
    <n v="2015"/>
    <n v="-923200000"/>
    <n v="432600000"/>
    <n v="-1355800000"/>
    <n v="0.23567854590013274"/>
    <n v="0.34611457163279896"/>
  </r>
  <r>
    <x v="231"/>
    <x v="0"/>
    <d v="2013-11-30T00:00:00"/>
    <x v="913"/>
    <x v="884"/>
    <n v="328595000"/>
    <n v="0"/>
    <n v="0"/>
    <x v="1"/>
    <s v="Homebuilding"/>
    <n v="2013"/>
    <n v="-1014431000"/>
    <n v="328595000"/>
    <n v="-1343026000"/>
    <n v="0.17092076874927867"/>
    <n v="0.22628551017296269"/>
  </r>
  <r>
    <x v="231"/>
    <x v="1"/>
    <d v="2014-11-30T00:00:00"/>
    <x v="914"/>
    <x v="885"/>
    <n v="521502000"/>
    <n v="0"/>
    <n v="0"/>
    <x v="1"/>
    <s v="Homebuilding"/>
    <n v="2014"/>
    <n v="-1443540000"/>
    <n v="521502000"/>
    <n v="-1965042000"/>
    <n v="0.18554947086124959"/>
    <n v="0.25258219607363264"/>
  </r>
  <r>
    <x v="231"/>
    <x v="2"/>
    <d v="2015-11-30T00:00:00"/>
    <x v="915"/>
    <x v="886"/>
    <n v="630421000"/>
    <n v="0"/>
    <n v="0"/>
    <x v="1"/>
    <s v="Homebuilding"/>
    <n v="2015"/>
    <n v="-1716437000"/>
    <n v="630421000"/>
    <n v="-2346858000"/>
    <n v="0.18117326901138356"/>
    <n v="0.24771543363695703"/>
  </r>
  <r>
    <x v="231"/>
    <x v="3"/>
    <d v="2016-11-30T00:00:00"/>
    <x v="916"/>
    <x v="887"/>
    <n v="764117000"/>
    <n v="0"/>
    <n v="0"/>
    <x v="1"/>
    <s v="Homebuilding"/>
    <n v="2016"/>
    <n v="-2026480000"/>
    <n v="764117000"/>
    <n v="-2790597000"/>
    <n v="0.18506668356773365"/>
    <n v="0.25484906436977756"/>
  </r>
  <r>
    <x v="232"/>
    <x v="0"/>
    <d v="2012-12-31T00:00:00"/>
    <x v="917"/>
    <x v="888"/>
    <n v="1114600000"/>
    <n v="0"/>
    <n v="86300000"/>
    <x v="3"/>
    <s v="Health Care Facilities"/>
    <n v="2012"/>
    <n v="-2249700000"/>
    <n v="1200900000"/>
    <n v="-3450600000"/>
    <n v="0.39667454244101985"/>
    <n v="0.60842120111436326"/>
  </r>
  <r>
    <x v="232"/>
    <x v="1"/>
    <d v="2013-12-31T00:00:00"/>
    <x v="918"/>
    <x v="889"/>
    <n v="1128800000"/>
    <n v="0"/>
    <n v="81700000"/>
    <x v="3"/>
    <s v="Health Care Facilities"/>
    <n v="2013"/>
    <n v="-2223200000"/>
    <n v="1210500000"/>
    <n v="-3433700000"/>
    <n v="0.38276259835063614"/>
    <n v="0.59117125492829226"/>
  </r>
  <r>
    <x v="232"/>
    <x v="2"/>
    <d v="2014-12-31T00:00:00"/>
    <x v="919"/>
    <x v="890"/>
    <n v="1198200000"/>
    <n v="0"/>
    <n v="76700000"/>
    <x v="3"/>
    <s v="Health Care Facilities"/>
    <n v="2014"/>
    <n v="-2203100000"/>
    <n v="1274900000"/>
    <n v="-3478000000"/>
    <n v="0.36647481535697651"/>
    <n v="0.57854814026215984"/>
  </r>
  <r>
    <x v="232"/>
    <x v="3"/>
    <d v="2015-12-31T00:00:00"/>
    <x v="920"/>
    <x v="891"/>
    <n v="1622000000"/>
    <n v="0"/>
    <n v="164500000"/>
    <x v="3"/>
    <s v="Health Care Facilities"/>
    <n v="2015"/>
    <n v="-2903300000"/>
    <n v="1786500000"/>
    <n v="-4689800000"/>
    <n v="0.33447771339039872"/>
    <n v="0.54029331459314989"/>
  </r>
  <r>
    <x v="233"/>
    <x v="0"/>
    <d v="2012-12-31T00:00:00"/>
    <x v="921"/>
    <x v="892"/>
    <n v="1219343000"/>
    <n v="0"/>
    <n v="64093000"/>
    <x v="1"/>
    <s v="Distributors"/>
    <n v="2012"/>
    <n v="-1724140000"/>
    <n v="1283436000"/>
    <n v="-3007576000"/>
    <n v="0.41818318525902698"/>
    <n v="0.72947539735091305"/>
  </r>
  <r>
    <x v="233"/>
    <x v="1"/>
    <d v="2013-12-31T00:00:00"/>
    <x v="922"/>
    <x v="893"/>
    <n v="1454080000"/>
    <n v="0"/>
    <n v="80969000"/>
    <x v="1"/>
    <s v="Distributors"/>
    <n v="2013"/>
    <n v="-2075402000"/>
    <n v="1535049000"/>
    <n v="-3610451000"/>
    <n v="0.40995368321913478"/>
    <n v="0.71317156171778207"/>
  </r>
  <r>
    <x v="233"/>
    <x v="2"/>
    <d v="2014-12-31T00:00:00"/>
    <x v="923"/>
    <x v="894"/>
    <n v="1866520000"/>
    <n v="0"/>
    <n v="120719000"/>
    <x v="1"/>
    <s v="Distributors"/>
    <n v="2014"/>
    <n v="-2651913000"/>
    <n v="1987239000"/>
    <n v="-4639152000"/>
    <n v="0.39345516600435843"/>
    <n v="0.68829494794114709"/>
  </r>
  <r>
    <x v="233"/>
    <x v="3"/>
    <d v="2015-12-31T00:00:00"/>
    <x v="924"/>
    <x v="895"/>
    <n v="1987271000"/>
    <n v="0"/>
    <n v="122120000"/>
    <x v="1"/>
    <s v="Distributors"/>
    <n v="2015"/>
    <n v="-2833529000"/>
    <n v="2109391000"/>
    <n v="-4942920000"/>
    <n v="0.39394878064819933"/>
    <n v="0.68721982617492094"/>
  </r>
  <r>
    <x v="234"/>
    <x v="0"/>
    <d v="2012-12-31T00:00:00"/>
    <x v="925"/>
    <x v="896"/>
    <n v="0"/>
    <n v="0"/>
    <n v="0"/>
    <x v="0"/>
    <s v="Industrial Conglomerates"/>
    <n v="2012"/>
    <n v="-1308000000"/>
    <n v="0"/>
    <n v="-1308000000"/>
    <n v="9.9794003204394605E-2"/>
    <n v="9.9794003204394605E-2"/>
  </r>
  <r>
    <x v="234"/>
    <x v="1"/>
    <d v="2013-12-31T00:00:00"/>
    <x v="926"/>
    <x v="897"/>
    <n v="0"/>
    <n v="0"/>
    <n v="0"/>
    <x v="0"/>
    <s v="Industrial Conglomerates"/>
    <n v="2013"/>
    <n v="-1117000000"/>
    <n v="0"/>
    <n v="-1117000000"/>
    <n v="9.781085814360771E-2"/>
    <n v="9.781085814360771E-2"/>
  </r>
  <r>
    <x v="234"/>
    <x v="2"/>
    <d v="2014-12-31T00:00:00"/>
    <x v="927"/>
    <x v="898"/>
    <n v="0"/>
    <n v="0"/>
    <n v="0"/>
    <x v="0"/>
    <s v="Industrial Conglomerates"/>
    <n v="2014"/>
    <n v="-1012000000"/>
    <n v="0"/>
    <n v="-1012000000"/>
    <n v="9.2117240123793923E-2"/>
    <n v="9.2117240123793923E-2"/>
  </r>
  <r>
    <x v="234"/>
    <x v="3"/>
    <d v="2015-12-31T00:00:00"/>
    <x v="928"/>
    <x v="899"/>
    <n v="0"/>
    <n v="0"/>
    <n v="0"/>
    <x v="0"/>
    <s v="Industrial Conglomerates"/>
    <n v="2015"/>
    <n v="-890000000"/>
    <n v="0"/>
    <n v="-890000000"/>
    <n v="8.503726351996943E-2"/>
    <n v="8.503726351996943E-2"/>
  </r>
  <r>
    <x v="235"/>
    <x v="0"/>
    <d v="2013-06-30T00:00:00"/>
    <x v="929"/>
    <x v="900"/>
    <n v="151382000"/>
    <n v="235184000"/>
    <n v="0"/>
    <x v="2"/>
    <s v="Semiconductors"/>
    <n v="2013"/>
    <n v="-959720000"/>
    <n v="386566000"/>
    <n v="-1346286000"/>
    <n v="0.74847375990067355"/>
    <n v="1.0499518029442318"/>
  </r>
  <r>
    <x v="235"/>
    <x v="1"/>
    <d v="2014-06-29T00:00:00"/>
    <x v="930"/>
    <x v="901"/>
    <n v="159642000"/>
    <n v="250434000"/>
    <n v="0"/>
    <x v="2"/>
    <s v="Semiconductors"/>
    <n v="2014"/>
    <n v="-1049806000"/>
    <n v="410076000"/>
    <n v="-1459882000"/>
    <n v="0.75613410103530287"/>
    <n v="1.0514957655868036"/>
  </r>
  <r>
    <x v="235"/>
    <x v="2"/>
    <d v="2015-06-28T00:00:00"/>
    <x v="931"/>
    <x v="902"/>
    <n v="169952000"/>
    <n v="266761000"/>
    <n v="0"/>
    <x v="2"/>
    <s v="Semiconductors"/>
    <n v="2015"/>
    <n v="-1119412000"/>
    <n v="436713000"/>
    <n v="-1556125000"/>
    <n v="0.75885187768745865"/>
    <n v="1.0549005890292373"/>
  </r>
  <r>
    <x v="235"/>
    <x v="3"/>
    <d v="2016-07-03T00:00:00"/>
    <x v="932"/>
    <x v="903"/>
    <n v="170120000"/>
    <n v="276462000"/>
    <n v="0"/>
    <x v="2"/>
    <s v="Semiconductors"/>
    <n v="2016"/>
    <n v="-1080135000"/>
    <n v="446582000"/>
    <n v="-1526717000"/>
    <n v="0.75855586206121628"/>
    <n v="1.0721809126252866"/>
  </r>
  <r>
    <x v="236"/>
    <x v="0"/>
    <d v="2012-12-31T00:00:00"/>
    <x v="933"/>
    <x v="904"/>
    <n v="6839500000"/>
    <n v="5278100000"/>
    <n v="0"/>
    <x v="3"/>
    <s v="Pharmaceuticals"/>
    <n v="2012"/>
    <n v="-17806900000"/>
    <n v="12117600000"/>
    <n v="-29924500000"/>
    <n v="0.78779741100896328"/>
    <n v="1.3238937504977126"/>
  </r>
  <r>
    <x v="236"/>
    <x v="1"/>
    <d v="2013-12-31T00:00:00"/>
    <x v="934"/>
    <x v="905"/>
    <n v="6606700000"/>
    <n v="5531300000"/>
    <n v="0"/>
    <x v="3"/>
    <s v="Pharmaceuticals"/>
    <n v="2013"/>
    <n v="-18205000000"/>
    <n v="12138000000"/>
    <n v="-30343000000"/>
    <n v="0.78764856293617036"/>
    <n v="1.31280529223687"/>
  </r>
  <r>
    <x v="236"/>
    <x v="2"/>
    <d v="2014-12-31T00:00:00"/>
    <x v="935"/>
    <x v="906"/>
    <n v="6280300000"/>
    <n v="4733600000"/>
    <n v="0"/>
    <x v="3"/>
    <s v="Pharmaceuticals"/>
    <n v="2014"/>
    <n v="-14683100000"/>
    <n v="11013900000"/>
    <n v="-25697000000"/>
    <n v="0.74854197679398027"/>
    <n v="1.3100287526254613"/>
  </r>
  <r>
    <x v="236"/>
    <x v="3"/>
    <d v="2015-12-31T00:00:00"/>
    <x v="936"/>
    <x v="907"/>
    <n v="6432400000"/>
    <n v="4796400000"/>
    <n v="0"/>
    <x v="3"/>
    <s v="Pharmaceuticals"/>
    <n v="2015"/>
    <n v="-14921500000"/>
    <n v="11228800000"/>
    <n v="-26150300000"/>
    <n v="0.74761883288991771"/>
    <n v="1.3102206055504617"/>
  </r>
  <r>
    <x v="237"/>
    <x v="0"/>
    <d v="2013-12-31T00:00:00"/>
    <x v="937"/>
    <x v="908"/>
    <n v="-318000000"/>
    <n v="0"/>
    <n v="0"/>
    <x v="0"/>
    <s v="Aerospace &amp; Defense"/>
    <n v="2013"/>
    <n v="-4187000000"/>
    <n v="-318000000"/>
    <n v="-3869000000"/>
    <n v="9.2310066581418937E-2"/>
    <n v="8.5299175448652939E-2"/>
  </r>
  <r>
    <x v="237"/>
    <x v="1"/>
    <d v="2014-12-31T00:00:00"/>
    <x v="938"/>
    <x v="909"/>
    <n v="-329000000"/>
    <n v="0"/>
    <n v="0"/>
    <x v="0"/>
    <s v="Aerospace &amp; Defense"/>
    <n v="2014"/>
    <n v="-4683000000"/>
    <n v="-329000000"/>
    <n v="-4354000000"/>
    <n v="0.1172332649076253"/>
    <n v="0.10899714614729886"/>
  </r>
  <r>
    <x v="237"/>
    <x v="2"/>
    <d v="2015-12-31T00:00:00"/>
    <x v="939"/>
    <x v="910"/>
    <n v="-220000000"/>
    <n v="0"/>
    <n v="0"/>
    <x v="0"/>
    <s v="Aerospace &amp; Defense"/>
    <n v="2015"/>
    <n v="-4492000000"/>
    <n v="-220000000"/>
    <n v="-4272000000"/>
    <n v="0.11081507795539768"/>
    <n v="0.1053878034339846"/>
  </r>
  <r>
    <x v="237"/>
    <x v="3"/>
    <d v="2016-12-31T00:00:00"/>
    <x v="940"/>
    <x v="911"/>
    <n v="-487000000"/>
    <n v="0"/>
    <n v="0"/>
    <x v="0"/>
    <s v="Aerospace &amp; Defense"/>
    <n v="2016"/>
    <n v="-5062000000"/>
    <n v="-487000000"/>
    <n v="-4575000000"/>
    <n v="0.1071368100237047"/>
    <n v="9.6829495428377918E-2"/>
  </r>
  <r>
    <x v="238"/>
    <x v="0"/>
    <d v="2012-12-31T00:00:00"/>
    <x v="941"/>
    <x v="912"/>
    <n v="98200000"/>
    <n v="0"/>
    <n v="332400000"/>
    <x v="5"/>
    <s v="Electric Utilities"/>
    <n v="2012"/>
    <n v="-950300000"/>
    <n v="430600000"/>
    <n v="-1380900000"/>
    <n v="0.3070932299240588"/>
    <n v="0.44624333494910323"/>
  </r>
  <r>
    <x v="238"/>
    <x v="1"/>
    <d v="2013-12-31T00:00:00"/>
    <x v="942"/>
    <x v="913"/>
    <n v="99600000"/>
    <n v="0"/>
    <n v="370900000"/>
    <x v="5"/>
    <s v="Electric Utilities"/>
    <n v="2013"/>
    <n v="-1004400000"/>
    <n v="470500000"/>
    <n v="-1474900000"/>
    <n v="0.3065185546875"/>
    <n v="0.450103759765625"/>
  </r>
  <r>
    <x v="238"/>
    <x v="2"/>
    <d v="2014-12-31T00:00:00"/>
    <x v="943"/>
    <x v="914"/>
    <n v="101100000"/>
    <n v="0"/>
    <n v="388100000"/>
    <x v="5"/>
    <s v="Electric Utilities"/>
    <n v="2014"/>
    <n v="-1032800000"/>
    <n v="489200000"/>
    <n v="-1522000000"/>
    <n v="0.30827090111333311"/>
    <n v="0.45428767573053158"/>
  </r>
  <r>
    <x v="238"/>
    <x v="3"/>
    <d v="2015-12-31T00:00:00"/>
    <x v="944"/>
    <x v="915"/>
    <n v="103700000"/>
    <n v="0"/>
    <n v="401300000"/>
    <x v="5"/>
    <s v="Electric Utilities"/>
    <n v="2015"/>
    <n v="-1082000000"/>
    <n v="505000000"/>
    <n v="-1587000000"/>
    <n v="0.33255470863044012"/>
    <n v="0.48776739611507253"/>
  </r>
  <r>
    <x v="239"/>
    <x v="0"/>
    <d v="2013-02-01T00:00:00"/>
    <x v="945"/>
    <x v="916"/>
    <n v="12244000000"/>
    <n v="0"/>
    <n v="1523000000"/>
    <x v="1"/>
    <s v="Home Improvement Retail"/>
    <n v="2013"/>
    <n v="-17327000000"/>
    <n v="13767000000"/>
    <n v="-31094000000"/>
    <n v="0.34296629124522476"/>
    <n v="0.61546683557332593"/>
  </r>
  <r>
    <x v="239"/>
    <x v="1"/>
    <d v="2014-01-31T00:00:00"/>
    <x v="946"/>
    <x v="917"/>
    <n v="12865000000"/>
    <n v="0"/>
    <n v="1462000000"/>
    <x v="1"/>
    <s v="Home Improvement Retail"/>
    <n v="2014"/>
    <n v="-18476000000"/>
    <n v="14327000000"/>
    <n v="-32803000000"/>
    <n v="0.3458823969897224"/>
    <n v="0.61409289177602633"/>
  </r>
  <r>
    <x v="239"/>
    <x v="2"/>
    <d v="2015-01-30T00:00:00"/>
    <x v="947"/>
    <x v="918"/>
    <n v="13281000000"/>
    <n v="0"/>
    <n v="1485000000"/>
    <x v="1"/>
    <s v="Home Improvement Retail"/>
    <n v="2015"/>
    <n v="-19558000000"/>
    <n v="14766000000"/>
    <n v="-34324000000"/>
    <n v="0.34786475285915019"/>
    <n v="0.61049748323639796"/>
  </r>
  <r>
    <x v="239"/>
    <x v="3"/>
    <d v="2016-01-29T00:00:00"/>
    <x v="948"/>
    <x v="919"/>
    <n v="14115000000"/>
    <n v="0"/>
    <n v="1484000000"/>
    <x v="1"/>
    <s v="Home Improvement Retail"/>
    <n v="2016"/>
    <n v="-20570000000"/>
    <n v="15599000000"/>
    <n v="-36169000000"/>
    <n v="0.34820733317533942"/>
    <n v="0.61226597149338113"/>
  </r>
  <r>
    <x v="240"/>
    <x v="0"/>
    <d v="2013-06-30T00:00:00"/>
    <x v="949"/>
    <x v="920"/>
    <n v="601300000"/>
    <n v="683688000"/>
    <n v="0"/>
    <x v="2"/>
    <s v="Semiconductor Equipment"/>
    <n v="2013"/>
    <n v="-1403059000"/>
    <n v="1284988000"/>
    <n v="-2688047000"/>
    <n v="0.38985600108477109"/>
    <n v="0.74690462350329934"/>
  </r>
  <r>
    <x v="240"/>
    <x v="1"/>
    <d v="2014-06-29T00:00:00"/>
    <x v="950"/>
    <x v="921"/>
    <n v="613341000"/>
    <n v="716471000"/>
    <n v="0"/>
    <x v="2"/>
    <s v="Semiconductor Equipment"/>
    <n v="2014"/>
    <n v="-2007481000"/>
    <n v="1329812000"/>
    <n v="-3337293000"/>
    <n v="0.43571659725883372"/>
    <n v="0.72434755298591869"/>
  </r>
  <r>
    <x v="240"/>
    <x v="2"/>
    <d v="2015-06-28T00:00:00"/>
    <x v="951"/>
    <x v="922"/>
    <n v="591611000"/>
    <n v="825242000"/>
    <n v="0"/>
    <x v="2"/>
    <s v="Semiconductor Equipment"/>
    <n v="2015"/>
    <n v="-2284336000"/>
    <n v="1416853000"/>
    <n v="-3701189000"/>
    <n v="0.43434122181760654"/>
    <n v="0.70374014700021603"/>
  </r>
  <r>
    <x v="240"/>
    <x v="3"/>
    <d v="2016-06-26T00:00:00"/>
    <x v="952"/>
    <x v="923"/>
    <n v="630954000"/>
    <n v="913712000"/>
    <n v="0"/>
    <x v="2"/>
    <s v="Semiconductor Equipment"/>
    <n v="2016"/>
    <n v="-2618922000"/>
    <n v="1544666000"/>
    <n v="-4163588000"/>
    <n v="0.44494896526321492"/>
    <n v="0.70738424908505815"/>
  </r>
  <r>
    <x v="241"/>
    <x v="0"/>
    <d v="2012-12-31T00:00:00"/>
    <x v="953"/>
    <x v="924"/>
    <n v="360586000"/>
    <n v="0"/>
    <n v="116388000"/>
    <x v="6"/>
    <s v="Multi-Sector Holdings"/>
    <n v="2012"/>
    <n v="-330864000"/>
    <n v="476974000"/>
    <n v="-807838000"/>
    <n v="4.2360839934396932E-2"/>
    <n v="0.1034282853707969"/>
  </r>
  <r>
    <x v="241"/>
    <x v="1"/>
    <d v="2013-12-31T00:00:00"/>
    <x v="954"/>
    <x v="925"/>
    <n v="2177616000"/>
    <n v="0"/>
    <n v="167425000"/>
    <x v="6"/>
    <s v="Multi-Sector Holdings"/>
    <n v="2013"/>
    <n v="-1964071000"/>
    <n v="2345041000"/>
    <n v="-4309112000"/>
    <n v="0.20605505079954653"/>
    <n v="0.45207851043110742"/>
  </r>
  <r>
    <x v="241"/>
    <x v="2"/>
    <d v="2014-12-31T00:00:00"/>
    <x v="955"/>
    <x v="926"/>
    <n v="2856642000"/>
    <n v="0"/>
    <n v="185993000"/>
    <x v="6"/>
    <s v="Multi-Sector Holdings"/>
    <n v="2014"/>
    <n v="-2657611000"/>
    <n v="3042635000"/>
    <n v="-5700246000"/>
    <n v="0.24879578973659827"/>
    <n v="0.53363611351054963"/>
  </r>
  <r>
    <x v="241"/>
    <x v="3"/>
    <d v="2015-12-31T00:00:00"/>
    <x v="956"/>
    <x v="927"/>
    <n v="2620072000"/>
    <n v="0"/>
    <n v="224133000"/>
    <x v="6"/>
    <s v="Multi-Sector Holdings"/>
    <n v="2015"/>
    <n v="-2439269000"/>
    <n v="2844205000"/>
    <n v="-5283474000"/>
    <n v="0.24111782906779439"/>
    <n v="0.52226293238512678"/>
  </r>
  <r>
    <x v="242"/>
    <x v="0"/>
    <d v="2013-12-31T00:00:00"/>
    <x v="957"/>
    <x v="928"/>
    <n v="7161000000"/>
    <n v="0"/>
    <n v="867000000"/>
    <x v="0"/>
    <s v="Airlines"/>
    <n v="2013"/>
    <n v="-9392000000"/>
    <n v="8028000000"/>
    <n v="-17420000000"/>
    <n v="0.53065144923441998"/>
    <n v="0.98423639753658398"/>
  </r>
  <r>
    <x v="242"/>
    <x v="1"/>
    <d v="2014-12-31T00:00:00"/>
    <x v="958"/>
    <x v="929"/>
    <n v="7639000000"/>
    <n v="0"/>
    <n v="938000000"/>
    <x v="0"/>
    <s v="Airlines"/>
    <n v="2014"/>
    <n v="-10928000000"/>
    <n v="8577000000"/>
    <n v="-19505000000"/>
    <n v="0.58736898683149696"/>
    <n v="1.0483740929857566"/>
  </r>
  <r>
    <x v="242"/>
    <x v="2"/>
    <d v="2015-12-31T00:00:00"/>
    <x v="959"/>
    <x v="930"/>
    <n v="8625000000"/>
    <n v="0"/>
    <n v="1015000000"/>
    <x v="0"/>
    <s v="Airlines"/>
    <n v="2015"/>
    <n v="-13795000000"/>
    <n v="9640000000"/>
    <n v="-23435000000"/>
    <n v="0.69601412714429867"/>
    <n v="1.1823915237134208"/>
  </r>
  <r>
    <x v="242"/>
    <x v="3"/>
    <d v="2016-12-31T00:00:00"/>
    <x v="960"/>
    <x v="931"/>
    <n v="9312000000"/>
    <n v="0"/>
    <n v="1221000000"/>
    <x v="0"/>
    <s v="Airlines"/>
    <n v="2016"/>
    <n v="-14293000000"/>
    <n v="10533000000"/>
    <n v="-24826000000"/>
    <n v="0.6997796817625459"/>
    <n v="1.2154712362301101"/>
  </r>
  <r>
    <x v="243"/>
    <x v="0"/>
    <d v="2012-12-31T00:00:00"/>
    <x v="961"/>
    <x v="932"/>
    <n v="1201000000"/>
    <n v="0"/>
    <n v="749000000"/>
    <x v="10"/>
    <s v="Alternative Carriers"/>
    <n v="2012"/>
    <n v="-2525000000"/>
    <n v="1950000000"/>
    <n v="-4475000000"/>
    <n v="0.3960163111668758"/>
    <n v="0.70185069008782941"/>
  </r>
  <r>
    <x v="243"/>
    <x v="1"/>
    <d v="2013-12-31T00:00:00"/>
    <x v="962"/>
    <x v="933"/>
    <n v="1162000000"/>
    <n v="0"/>
    <n v="800000000"/>
    <x v="10"/>
    <s v="Alternative Carriers"/>
    <n v="2013"/>
    <n v="-2628000000"/>
    <n v="1962000000"/>
    <n v="-4590000000"/>
    <n v="0.41628385870426104"/>
    <n v="0.72707112307936006"/>
  </r>
  <r>
    <x v="243"/>
    <x v="2"/>
    <d v="2014-12-31T00:00:00"/>
    <x v="963"/>
    <x v="934"/>
    <n v="1181000000"/>
    <n v="0"/>
    <n v="808000000"/>
    <x v="10"/>
    <s v="Alternative Carriers"/>
    <n v="2014"/>
    <n v="-3002000000"/>
    <n v="1989000000"/>
    <n v="-4991000000"/>
    <n v="0.44296886527962226"/>
    <n v="0.73646156116275641"/>
  </r>
  <r>
    <x v="243"/>
    <x v="3"/>
    <d v="2015-12-31T00:00:00"/>
    <x v="964"/>
    <x v="935"/>
    <n v="1467000000"/>
    <n v="0"/>
    <n v="1166000000"/>
    <x v="10"/>
    <s v="Alternative Carriers"/>
    <n v="2015"/>
    <n v="-3964000000"/>
    <n v="2633000000"/>
    <n v="-6597000000"/>
    <n v="0.48171102199538218"/>
    <n v="0.80167699598979225"/>
  </r>
  <r>
    <x v="244"/>
    <x v="0"/>
    <d v="2012-12-31T00:00:00"/>
    <x v="965"/>
    <x v="936"/>
    <n v="909000000"/>
    <n v="172000000"/>
    <n v="0"/>
    <x v="8"/>
    <s v="Diversified Chemicals"/>
    <n v="2012"/>
    <n v="-5757000000"/>
    <n v="1081000000"/>
    <n v="-6838000000"/>
    <n v="0.1269403774916211"/>
    <n v="0.15077615099664843"/>
  </r>
  <r>
    <x v="244"/>
    <x v="1"/>
    <d v="2013-12-31T00:00:00"/>
    <x v="966"/>
    <x v="937"/>
    <n v="870000000"/>
    <n v="150000000"/>
    <n v="0"/>
    <x v="8"/>
    <s v="Diversified Chemicals"/>
    <n v="2013"/>
    <n v="-6122000000"/>
    <n v="1020000000"/>
    <n v="-7142000000"/>
    <n v="0.13894058372293586"/>
    <n v="0.16208978257909309"/>
  </r>
  <r>
    <x v="244"/>
    <x v="2"/>
    <d v="2014-12-31T00:00:00"/>
    <x v="967"/>
    <x v="938"/>
    <n v="806000000"/>
    <n v="127000000"/>
    <n v="0"/>
    <x v="8"/>
    <s v="Diversified Chemicals"/>
    <n v="2014"/>
    <n v="-6669000000"/>
    <n v="933000000"/>
    <n v="-7602000000"/>
    <n v="0.14622434660585862"/>
    <n v="0.16668128398526574"/>
  </r>
  <r>
    <x v="244"/>
    <x v="3"/>
    <d v="2015-12-31T00:00:00"/>
    <x v="968"/>
    <x v="939"/>
    <n v="828000000"/>
    <n v="102000000"/>
    <n v="0"/>
    <x v="8"/>
    <s v="Diversified Chemicals"/>
    <n v="2015"/>
    <n v="-7052000000"/>
    <n v="930000000"/>
    <n v="-7982000000"/>
    <n v="0.21542691308996487"/>
    <n v="0.24383687184970215"/>
  </r>
  <r>
    <x v="245"/>
    <x v="0"/>
    <d v="2013-02-02T00:00:00"/>
    <x v="969"/>
    <x v="940"/>
    <n v="8482000000"/>
    <n v="0"/>
    <n v="0"/>
    <x v="1"/>
    <s v="Department Stores"/>
    <n v="2013"/>
    <n v="-11148000000"/>
    <n v="8482000000"/>
    <n v="-19630000000"/>
    <n v="0.40265838329841797"/>
    <n v="0.70902261070577188"/>
  </r>
  <r>
    <x v="245"/>
    <x v="1"/>
    <d v="2014-02-01T00:00:00"/>
    <x v="970"/>
    <x v="941"/>
    <n v="8440000000"/>
    <n v="0"/>
    <n v="0"/>
    <x v="1"/>
    <s v="Department Stores"/>
    <n v="2014"/>
    <n v="-11206000000"/>
    <n v="8440000000"/>
    <n v="-19646000000"/>
    <n v="0.40120296444810427"/>
    <n v="0.70337617700762589"/>
  </r>
  <r>
    <x v="245"/>
    <x v="2"/>
    <d v="2015-01-31T00:00:00"/>
    <x v="971"/>
    <x v="942"/>
    <n v="8355000000"/>
    <n v="0"/>
    <n v="0"/>
    <x v="1"/>
    <s v="Department Stores"/>
    <n v="2015"/>
    <n v="-11242000000"/>
    <n v="8355000000"/>
    <n v="-19597000000"/>
    <n v="0.4"/>
    <n v="0.69727806440135209"/>
  </r>
  <r>
    <x v="245"/>
    <x v="3"/>
    <d v="2016-01-30T00:00:00"/>
    <x v="972"/>
    <x v="943"/>
    <n v="8256000000"/>
    <n v="0"/>
    <n v="0"/>
    <x v="1"/>
    <s v="Department Stores"/>
    <n v="2016"/>
    <n v="-10583000000"/>
    <n v="8256000000"/>
    <n v="-18839000000"/>
    <n v="0.39081945418959341"/>
    <n v="0.69570515897928287"/>
  </r>
  <r>
    <x v="246"/>
    <x v="0"/>
    <d v="2013-12-31T00:00:00"/>
    <x v="973"/>
    <x v="454"/>
    <n v="3456000000"/>
    <n v="0"/>
    <n v="258000000"/>
    <x v="2"/>
    <s v="Internet Software &amp; Services"/>
    <n v="2013"/>
    <n v="-8312000000"/>
    <n v="3714000000"/>
    <n v="-12026000000"/>
    <n v="1"/>
    <n v="1.4468238691049085"/>
  </r>
  <r>
    <x v="246"/>
    <x v="1"/>
    <d v="2014-12-31T00:00:00"/>
    <x v="974"/>
    <x v="454"/>
    <n v="4014000000"/>
    <n v="0"/>
    <n v="321000000"/>
    <x v="2"/>
    <s v="Internet Software &amp; Services"/>
    <n v="2014"/>
    <n v="-9441000000"/>
    <n v="4335000000"/>
    <n v="-13776000000"/>
    <n v="1"/>
    <n v="1.4591674610740388"/>
  </r>
  <r>
    <x v="246"/>
    <x v="2"/>
    <d v="2015-12-31T00:00:00"/>
    <x v="975"/>
    <x v="454"/>
    <n v="4162000000"/>
    <n v="0"/>
    <n v="366000000"/>
    <x v="2"/>
    <s v="Internet Software &amp; Services"/>
    <n v="2015"/>
    <n v="-9667000000"/>
    <n v="4528000000"/>
    <n v="-14195000000"/>
    <n v="1"/>
    <n v="1.4683976414606392"/>
  </r>
  <r>
    <x v="246"/>
    <x v="3"/>
    <d v="2016-12-31T00:00:00"/>
    <x v="976"/>
    <x v="454"/>
    <n v="4525000000"/>
    <n v="0"/>
    <n v="373000000"/>
    <x v="2"/>
    <s v="Internet Software &amp; Services"/>
    <n v="2016"/>
    <n v="-10776000000"/>
    <n v="4898000000"/>
    <n v="-15674000000"/>
    <n v="1"/>
    <n v="1.45452858203415"/>
  </r>
  <r>
    <x v="247"/>
    <x v="0"/>
    <d v="2012-12-31T00:00:00"/>
    <x v="977"/>
    <x v="944"/>
    <n v="47115000"/>
    <n v="0"/>
    <n v="121211000"/>
    <x v="7"/>
    <s v="Residential REITs"/>
    <n v="2012"/>
    <n v="-358613000"/>
    <n v="168326000"/>
    <n v="-526939000"/>
    <n v="0.75356596510103213"/>
    <n v="1.1072752412332314"/>
  </r>
  <r>
    <x v="247"/>
    <x v="1"/>
    <d v="2013-12-31T00:00:00"/>
    <x v="978"/>
    <x v="945"/>
    <n v="43720000"/>
    <n v="0"/>
    <n v="186979000"/>
    <x v="7"/>
    <s v="Residential REITs"/>
    <n v="2013"/>
    <n v="-463440000"/>
    <n v="230699000"/>
    <n v="-694139000"/>
    <n v="0.72926403247887461"/>
    <n v="1.0922894144675761"/>
  </r>
  <r>
    <x v="247"/>
    <x v="2"/>
    <d v="2014-12-31T00:00:00"/>
    <x v="979"/>
    <x v="946"/>
    <n v="57664000"/>
    <n v="0"/>
    <n v="301812000"/>
    <x v="7"/>
    <s v="Residential REITs"/>
    <n v="2014"/>
    <n v="-716953000"/>
    <n v="359476000"/>
    <n v="-1076429000"/>
    <n v="0.72249307691377485"/>
    <n v="1.0847468387596086"/>
  </r>
  <r>
    <x v="247"/>
    <x v="3"/>
    <d v="2015-12-31T00:00:00"/>
    <x v="980"/>
    <x v="947"/>
    <n v="53992000"/>
    <n v="0"/>
    <n v="294520000"/>
    <x v="7"/>
    <s v="Residential REITs"/>
    <n v="2015"/>
    <n v="-761878000"/>
    <n v="348512000"/>
    <n v="-1110390000"/>
    <n v="0.73062269186471918"/>
    <n v="1.0648373241118205"/>
  </r>
  <r>
    <x v="248"/>
    <x v="0"/>
    <d v="2012-12-31T00:00:00"/>
    <x v="981"/>
    <x v="948"/>
    <n v="20412000"/>
    <n v="0"/>
    <n v="277621000"/>
    <x v="7"/>
    <s v="Retail REITs"/>
    <n v="2012"/>
    <n v="-459984000"/>
    <n v="298033000"/>
    <n v="-758017000"/>
    <n v="0.57677015035416168"/>
    <n v="0.95047127522046548"/>
  </r>
  <r>
    <x v="248"/>
    <x v="1"/>
    <d v="2013-12-31T00:00:00"/>
    <x v="982"/>
    <x v="949"/>
    <n v="27772000"/>
    <n v="0"/>
    <n v="357165000"/>
    <x v="7"/>
    <s v="Retail REITs"/>
    <n v="2013"/>
    <n v="-606219000"/>
    <n v="384937000"/>
    <n v="-991156000"/>
    <n v="0.58886228417397213"/>
    <n v="0.96277811505864641"/>
  </r>
  <r>
    <x v="248"/>
    <x v="2"/>
    <d v="2014-12-31T00:00:00"/>
    <x v="983"/>
    <x v="950"/>
    <n v="29412000"/>
    <n v="0"/>
    <n v="378716000"/>
    <x v="7"/>
    <s v="Retail REITs"/>
    <n v="2014"/>
    <n v="-663318000"/>
    <n v="408128000"/>
    <n v="-1071446000"/>
    <n v="0.60015363081736484"/>
    <n v="0.96941769577298109"/>
  </r>
  <r>
    <x v="248"/>
    <x v="3"/>
    <d v="2015-12-31T00:00:00"/>
    <x v="984"/>
    <x v="951"/>
    <n v="29870000"/>
    <n v="0"/>
    <n v="464472000"/>
    <x v="7"/>
    <s v="Retail REITs"/>
    <n v="2015"/>
    <n v="-790790000"/>
    <n v="494342000"/>
    <n v="-1285132000"/>
    <n v="0.61389637378905704"/>
    <n v="0.9976578796397001"/>
  </r>
  <r>
    <x v="249"/>
    <x v="0"/>
    <d v="2012-12-31T00:00:00"/>
    <x v="985"/>
    <x v="952"/>
    <n v="582000000"/>
    <n v="0"/>
    <n v="102000000"/>
    <x v="1"/>
    <s v="Hotels, Resorts &amp; Cruise Lines"/>
    <n v="2012"/>
    <n v="-1624000000"/>
    <n v="684000000"/>
    <n v="-2308000000"/>
    <n v="0.13746402573218217"/>
    <n v="0.19536143558489927"/>
  </r>
  <r>
    <x v="249"/>
    <x v="1"/>
    <d v="2013-12-31T00:00:00"/>
    <x v="986"/>
    <x v="953"/>
    <n v="649000000"/>
    <n v="0"/>
    <n v="127000000"/>
    <x v="1"/>
    <s v="Hotels, Resorts &amp; Cruise Lines"/>
    <n v="2013"/>
    <n v="-1764000000"/>
    <n v="776000000"/>
    <n v="-2540000000"/>
    <n v="0.13798498122653316"/>
    <n v="0.19868585732165206"/>
  </r>
  <r>
    <x v="249"/>
    <x v="2"/>
    <d v="2014-12-31T00:00:00"/>
    <x v="987"/>
    <x v="954"/>
    <n v="659000000"/>
    <n v="0"/>
    <n v="148000000"/>
    <x v="1"/>
    <s v="Hotels, Resorts &amp; Cruise Lines"/>
    <n v="2014"/>
    <n v="-1966000000"/>
    <n v="807000000"/>
    <n v="-2773000000"/>
    <n v="0.14250507393447376"/>
    <n v="0.20100028993911279"/>
  </r>
  <r>
    <x v="249"/>
    <x v="3"/>
    <d v="2015-12-31T00:00:00"/>
    <x v="988"/>
    <x v="955"/>
    <n v="634000000"/>
    <n v="0"/>
    <n v="139000000"/>
    <x v="1"/>
    <s v="Hotels, Resorts &amp; Cruise Lines"/>
    <n v="2015"/>
    <n v="-2123000000"/>
    <n v="773000000"/>
    <n v="-2896000000"/>
    <n v="0.14655529476736159"/>
    <n v="0.19991716139721111"/>
  </r>
  <r>
    <x v="250"/>
    <x v="0"/>
    <d v="2013-12-31T00:00:00"/>
    <x v="989"/>
    <x v="956"/>
    <n v="1347000000"/>
    <n v="0"/>
    <n v="0"/>
    <x v="0"/>
    <s v="Building Products"/>
    <n v="2013"/>
    <n v="-1959000000"/>
    <n v="1347000000"/>
    <n v="-3306000000"/>
    <n v="0.28975003697677859"/>
    <n v="0.48898091998225113"/>
  </r>
  <r>
    <x v="250"/>
    <x v="1"/>
    <d v="2014-12-31T00:00:00"/>
    <x v="990"/>
    <x v="957"/>
    <n v="1338000000"/>
    <n v="0"/>
    <n v="0"/>
    <x v="0"/>
    <s v="Building Products"/>
    <n v="2014"/>
    <n v="-2060000000"/>
    <n v="1338000000"/>
    <n v="-3398000000"/>
    <n v="0.29403368541250358"/>
    <n v="0.48501284613188694"/>
  </r>
  <r>
    <x v="250"/>
    <x v="2"/>
    <d v="2015-12-31T00:00:00"/>
    <x v="991"/>
    <x v="958"/>
    <n v="1339000000"/>
    <n v="0"/>
    <n v="0"/>
    <x v="0"/>
    <s v="Building Products"/>
    <n v="2015"/>
    <n v="-2253000000"/>
    <n v="1339000000"/>
    <n v="-3592000000"/>
    <n v="0.3154578549425931"/>
    <n v="0.50294035284234107"/>
  </r>
  <r>
    <x v="250"/>
    <x v="3"/>
    <d v="2016-12-31T00:00:00"/>
    <x v="992"/>
    <x v="959"/>
    <n v="1403000000"/>
    <n v="0"/>
    <n v="0"/>
    <x v="0"/>
    <s v="Building Products"/>
    <n v="2016"/>
    <n v="-2456000000"/>
    <n v="1403000000"/>
    <n v="-3859000000"/>
    <n v="0.33383172488786189"/>
    <n v="0.52453445697974721"/>
  </r>
  <r>
    <x v="251"/>
    <x v="0"/>
    <d v="2012-12-31T00:00:00"/>
    <x v="993"/>
    <x v="960"/>
    <n v="2388182000"/>
    <n v="0"/>
    <n v="0"/>
    <x v="1"/>
    <s v="Leisure Products"/>
    <n v="2012"/>
    <n v="-3409197000"/>
    <n v="2388182000"/>
    <n v="-5797379000"/>
    <n v="0.53095470855167692"/>
    <n v="0.90289463392951841"/>
  </r>
  <r>
    <x v="251"/>
    <x v="1"/>
    <d v="2013-12-31T00:00:00"/>
    <x v="994"/>
    <x v="961"/>
    <n v="2310780000"/>
    <n v="0"/>
    <n v="0"/>
    <x v="1"/>
    <s v="Leisure Products"/>
    <n v="2013"/>
    <n v="-3478883000"/>
    <n v="2310780000"/>
    <n v="-5789663000"/>
    <n v="0.53645966656036836"/>
    <n v="0.89279250911194818"/>
  </r>
  <r>
    <x v="251"/>
    <x v="2"/>
    <d v="2014-12-31T00:00:00"/>
    <x v="995"/>
    <x v="962"/>
    <n v="2347308000"/>
    <n v="0"/>
    <n v="0"/>
    <x v="1"/>
    <s v="Leisure Products"/>
    <n v="2014"/>
    <n v="-3001022000"/>
    <n v="2347308000"/>
    <n v="-5348330000"/>
    <n v="0.49819259177608094"/>
    <n v="0.88786366257020666"/>
  </r>
  <r>
    <x v="251"/>
    <x v="3"/>
    <d v="2015-12-31T00:00:00"/>
    <x v="996"/>
    <x v="963"/>
    <n v="2265436000"/>
    <n v="0"/>
    <n v="0"/>
    <x v="1"/>
    <s v="Leisure Products"/>
    <n v="2015"/>
    <n v="-2806358000"/>
    <n v="2265436000"/>
    <n v="-5071794000"/>
    <n v="0.49211791156089324"/>
    <n v="0.8893807102112663"/>
  </r>
  <r>
    <x v="252"/>
    <x v="0"/>
    <d v="2012-12-31T00:00:00"/>
    <x v="997"/>
    <x v="964"/>
    <n v="2211700000"/>
    <n v="0"/>
    <n v="0"/>
    <x v="1"/>
    <s v="Restaurants"/>
    <n v="2012"/>
    <n v="-10816300000"/>
    <n v="2211700000"/>
    <n v="-13028000000"/>
    <n v="0.39236405847571371"/>
    <n v="0.4725940436028585"/>
  </r>
  <r>
    <x v="252"/>
    <x v="1"/>
    <d v="2013-12-31T00:00:00"/>
    <x v="998"/>
    <x v="965"/>
    <n v="2138400000"/>
    <n v="0"/>
    <n v="0"/>
    <x v="1"/>
    <s v="Restaurants"/>
    <n v="2013"/>
    <n v="-10902700000"/>
    <n v="2138400000"/>
    <n v="-13041100000"/>
    <n v="0.38791775333829082"/>
    <n v="0.46400196401441701"/>
  </r>
  <r>
    <x v="252"/>
    <x v="2"/>
    <d v="2014-12-31T00:00:00"/>
    <x v="999"/>
    <x v="966"/>
    <n v="2506500000"/>
    <n v="0"/>
    <n v="0"/>
    <x v="1"/>
    <s v="Restaurants"/>
    <n v="2014"/>
    <n v="-10455700000"/>
    <n v="2506500000"/>
    <n v="-12962200000"/>
    <n v="0.38102057847113657"/>
    <n v="0.472361003305237"/>
  </r>
  <r>
    <x v="252"/>
    <x v="3"/>
    <d v="2015-12-31T00:00:00"/>
    <x v="1000"/>
    <x v="967"/>
    <n v="2643700000"/>
    <n v="0"/>
    <n v="0"/>
    <x v="1"/>
    <s v="Restaurants"/>
    <n v="2015"/>
    <n v="-9789200000"/>
    <n v="2643700000"/>
    <n v="-12432900000"/>
    <n v="0.38520442293314444"/>
    <n v="0.48923385668752212"/>
  </r>
  <r>
    <x v="253"/>
    <x v="0"/>
    <d v="2013-03-31T00:00:00"/>
    <x v="1001"/>
    <x v="968"/>
    <n v="261471000"/>
    <n v="254723000"/>
    <n v="111537000"/>
    <x v="2"/>
    <s v="Semiconductors"/>
    <n v="2013"/>
    <n v="-838459000"/>
    <n v="627731000"/>
    <n v="-1466190000"/>
    <n v="0.53012569999298187"/>
    <n v="0.92701610940154511"/>
  </r>
  <r>
    <x v="253"/>
    <x v="1"/>
    <d v="2014-03-31T00:00:00"/>
    <x v="1002"/>
    <x v="969"/>
    <n v="267278000"/>
    <n v="305043000"/>
    <n v="94534000"/>
    <x v="2"/>
    <s v="Semiconductors"/>
    <n v="2014"/>
    <n v="-1128743000"/>
    <n v="666855000"/>
    <n v="-1795598000"/>
    <n v="0.58447238192290152"/>
    <n v="0.92977536962443885"/>
  </r>
  <r>
    <x v="253"/>
    <x v="2"/>
    <d v="2015-03-31T00:00:00"/>
    <x v="1003"/>
    <x v="970"/>
    <n v="274815000"/>
    <n v="349543000"/>
    <n v="176746000"/>
    <x v="2"/>
    <s v="Semiconductors"/>
    <n v="2015"/>
    <n v="-1229564000"/>
    <n v="801104000"/>
    <n v="-2030668000"/>
    <n v="0.5726797314996116"/>
    <n v="0.94580062933271725"/>
  </r>
  <r>
    <x v="253"/>
    <x v="3"/>
    <d v="2016-03-31T00:00:00"/>
    <x v="1004"/>
    <x v="971"/>
    <n v="301670000"/>
    <n v="372596000"/>
    <n v="174896000"/>
    <x v="2"/>
    <s v="Semiconductors"/>
    <n v="2016"/>
    <n v="-1205464000"/>
    <n v="849162000"/>
    <n v="-2054626000"/>
    <n v="0.5546611795517854"/>
    <n v="0.94537977135589835"/>
  </r>
  <r>
    <x v="254"/>
    <x v="0"/>
    <d v="2013-03-31T00:00:00"/>
    <x v="1005"/>
    <x v="972"/>
    <n v="4110000000"/>
    <n v="433000000"/>
    <n v="0"/>
    <x v="3"/>
    <s v="Health Care Distributors"/>
    <n v="2013"/>
    <n v="-6881000000"/>
    <n v="4543000000"/>
    <n v="-11424000000"/>
    <n v="5.6311172215129789E-2"/>
    <n v="9.3489148580968282E-2"/>
  </r>
  <r>
    <x v="254"/>
    <x v="1"/>
    <d v="2014-03-31T00:00:00"/>
    <x v="1006"/>
    <x v="973"/>
    <n v="5388000000"/>
    <n v="457000000"/>
    <n v="0"/>
    <x v="3"/>
    <s v="Health Care Distributors"/>
    <n v="2014"/>
    <n v="-8352000000"/>
    <n v="5845000000"/>
    <n v="-14197000000"/>
    <n v="6.0789565622452545E-2"/>
    <n v="0.10333207173634563"/>
  </r>
  <r>
    <x v="254"/>
    <x v="2"/>
    <d v="2015-03-31T00:00:00"/>
    <x v="1007"/>
    <x v="974"/>
    <n v="7901000000"/>
    <n v="392000000"/>
    <n v="0"/>
    <x v="3"/>
    <s v="Health Care Distributors"/>
    <n v="2015"/>
    <n v="-11411000000"/>
    <n v="8293000000"/>
    <n v="-19704000000"/>
    <n v="6.3732581194671734E-2"/>
    <n v="0.11005054595213494"/>
  </r>
  <r>
    <x v="254"/>
    <x v="3"/>
    <d v="2016-03-31T00:00:00"/>
    <x v="1008"/>
    <x v="975"/>
    <n v="7276000000"/>
    <n v="392000000"/>
    <n v="0"/>
    <x v="3"/>
    <s v="Health Care Distributors"/>
    <n v="2016"/>
    <n v="-11416000000"/>
    <n v="7668000000"/>
    <n v="-19084000000"/>
    <n v="5.9805955449382872E-2"/>
    <n v="9.9976949351438568E-2"/>
  </r>
  <r>
    <x v="255"/>
    <x v="0"/>
    <d v="2012-12-31T00:00:00"/>
    <x v="1009"/>
    <x v="976"/>
    <n v="752200000"/>
    <n v="0"/>
    <n v="93500000"/>
    <x v="6"/>
    <s v="Diversified Financial Services"/>
    <n v="2012"/>
    <n v="-1935300000"/>
    <n v="845700000"/>
    <n v="-2781000000"/>
    <n v="0.70882320624107242"/>
    <n v="1.0185693879793429"/>
  </r>
  <r>
    <x v="255"/>
    <x v="1"/>
    <d v="2013-12-31T00:00:00"/>
    <x v="1010"/>
    <x v="977"/>
    <n v="822100000"/>
    <n v="0"/>
    <n v="93400000"/>
    <x v="6"/>
    <s v="Diversified Financial Services"/>
    <n v="2013"/>
    <n v="-2150100000"/>
    <n v="915500000"/>
    <n v="-3065600000"/>
    <n v="0.72333052985702273"/>
    <n v="1.0313204373423044"/>
  </r>
  <r>
    <x v="255"/>
    <x v="2"/>
    <d v="2014-12-31T00:00:00"/>
    <x v="1011"/>
    <x v="978"/>
    <n v="869300000"/>
    <n v="0"/>
    <n v="95600000"/>
    <x v="6"/>
    <s v="Diversified Financial Services"/>
    <n v="2014"/>
    <n v="-2404000000"/>
    <n v="964900000"/>
    <n v="-3368900000"/>
    <n v="0.72099091263533577"/>
    <n v="1.0103769906727049"/>
  </r>
  <r>
    <x v="255"/>
    <x v="3"/>
    <d v="2015-12-31T00:00:00"/>
    <x v="1012"/>
    <x v="979"/>
    <n v="921300000"/>
    <n v="0"/>
    <n v="113500000"/>
    <x v="6"/>
    <s v="Diversified Financial Services"/>
    <n v="2015"/>
    <n v="-2508200000"/>
    <n v="1034800000"/>
    <n v="-3543000000"/>
    <n v="0.71981632945903284"/>
    <n v="1.0167886353852778"/>
  </r>
  <r>
    <x v="256"/>
    <x v="0"/>
    <d v="2012-12-31T00:00:00"/>
    <x v="1013"/>
    <x v="980"/>
    <n v="9176000000"/>
    <n v="0"/>
    <n v="217000000"/>
    <x v="4"/>
    <s v="Packaged Foods &amp; Meats"/>
    <n v="2012"/>
    <n v="-13076000000"/>
    <n v="9393000000"/>
    <n v="-22469000000"/>
    <n v="0.37343995430529775"/>
    <n v="0.64169641582179071"/>
  </r>
  <r>
    <x v="256"/>
    <x v="1"/>
    <d v="2013-12-31T00:00:00"/>
    <x v="1014"/>
    <x v="981"/>
    <n v="8679000000"/>
    <n v="0"/>
    <n v="217000000"/>
    <x v="4"/>
    <s v="Packaged Foods &amp; Meats"/>
    <n v="2013"/>
    <n v="-13110000000"/>
    <n v="8896000000"/>
    <n v="-22006000000"/>
    <n v="0.37139862319045863"/>
    <n v="0.62341709396866762"/>
  </r>
  <r>
    <x v="256"/>
    <x v="2"/>
    <d v="2014-12-31T00:00:00"/>
    <x v="1015"/>
    <x v="982"/>
    <n v="8457000000"/>
    <n v="0"/>
    <n v="206000000"/>
    <x v="4"/>
    <s v="Packaged Foods &amp; Meats"/>
    <n v="2014"/>
    <n v="-12597000000"/>
    <n v="8663000000"/>
    <n v="-21260000000"/>
    <n v="0.36786006307674335"/>
    <n v="0.62083868706926759"/>
  </r>
  <r>
    <x v="256"/>
    <x v="3"/>
    <d v="2015-12-31T00:00:00"/>
    <x v="1016"/>
    <x v="983"/>
    <n v="7577000000"/>
    <n v="0"/>
    <n v="181000000"/>
    <x v="4"/>
    <s v="Packaged Foods &amp; Meats"/>
    <n v="2015"/>
    <n v="-11512000000"/>
    <n v="7758000000"/>
    <n v="-19270000000"/>
    <n v="0.38844648400593873"/>
    <n v="0.65022270211904443"/>
  </r>
  <r>
    <x v="257"/>
    <x v="0"/>
    <d v="2012-12-31T00:00:00"/>
    <x v="1017"/>
    <x v="984"/>
    <n v="9098000000"/>
    <n v="0"/>
    <n v="17755000000"/>
    <x v="6"/>
    <s v="Life &amp; Health Insurance"/>
    <n v="2012"/>
    <n v="-30163000000"/>
    <n v="26853000000"/>
    <n v="-57016000000"/>
    <n v="0.44259721203228175"/>
    <n v="0.83662509170946442"/>
  </r>
  <r>
    <x v="257"/>
    <x v="1"/>
    <d v="2013-12-31T00:00:00"/>
    <x v="1018"/>
    <x v="985"/>
    <n v="9438000000"/>
    <n v="0"/>
    <n v="16602000000"/>
    <x v="6"/>
    <s v="Life &amp; Health Insurance"/>
    <n v="2013"/>
    <n v="-30092000000"/>
    <n v="26040000000"/>
    <n v="-56132000000"/>
    <n v="0.44123814132172023"/>
    <n v="0.82306192172905757"/>
  </r>
  <r>
    <x v="257"/>
    <x v="2"/>
    <d v="2014-12-31T00:00:00"/>
    <x v="1019"/>
    <x v="986"/>
    <n v="8319000000"/>
    <n v="0"/>
    <n v="17091000000"/>
    <x v="6"/>
    <s v="Life &amp; Health Insurance"/>
    <n v="2014"/>
    <n v="-34214000000"/>
    <n v="25410000000"/>
    <n v="-59624000000"/>
    <n v="0.46666484805499481"/>
    <n v="0.81324676741775326"/>
  </r>
  <r>
    <x v="257"/>
    <x v="3"/>
    <d v="2015-12-31T00:00:00"/>
    <x v="1020"/>
    <x v="987"/>
    <n v="6998000000"/>
    <n v="0"/>
    <n v="16769000000"/>
    <x v="6"/>
    <s v="Life &amp; Health Insurance"/>
    <n v="2015"/>
    <n v="-31237000000"/>
    <n v="23767000000"/>
    <n v="-55004000000"/>
    <n v="0.44655544595502566"/>
    <n v="0.786321853869137"/>
  </r>
  <r>
    <x v="258"/>
    <x v="0"/>
    <d v="2012-12-31T00:00:00"/>
    <x v="1021"/>
    <x v="988"/>
    <n v="1110550000"/>
    <n v="0"/>
    <n v="0"/>
    <x v="1"/>
    <s v="Home Furnishings"/>
    <n v="2012"/>
    <n v="-1490058000"/>
    <n v="1110550000"/>
    <n v="-2600608000"/>
    <n v="0.25744007408456837"/>
    <n v="0.44931184972995758"/>
  </r>
  <r>
    <x v="258"/>
    <x v="1"/>
    <d v="2013-12-31T00:00:00"/>
    <x v="1022"/>
    <x v="989"/>
    <n v="1373878000"/>
    <n v="0"/>
    <n v="0"/>
    <x v="1"/>
    <s v="Home Furnishings"/>
    <n v="2013"/>
    <n v="-1920809000"/>
    <n v="1373878000"/>
    <n v="-3294687000"/>
    <n v="0.26137886776452174"/>
    <n v="0.44833273776751814"/>
  </r>
  <r>
    <x v="258"/>
    <x v="2"/>
    <d v="2014-12-31T00:00:00"/>
    <x v="1023"/>
    <x v="990"/>
    <n v="1381396000"/>
    <n v="0"/>
    <n v="0"/>
    <x v="1"/>
    <s v="Home Furnishings"/>
    <n v="2014"/>
    <n v="-2154192000"/>
    <n v="1381396000"/>
    <n v="-3535588000"/>
    <n v="0.27605650119190933"/>
    <n v="0.45308034424791305"/>
  </r>
  <r>
    <x v="258"/>
    <x v="3"/>
    <d v="2015-12-31T00:00:00"/>
    <x v="1024"/>
    <x v="991"/>
    <n v="1573120000"/>
    <n v="0"/>
    <n v="0"/>
    <x v="1"/>
    <s v="Home Furnishings"/>
    <n v="2015"/>
    <n v="-2410686000"/>
    <n v="1573120000"/>
    <n v="-3983806000"/>
    <n v="0.29866408773616709"/>
    <n v="0.49356066476839738"/>
  </r>
  <r>
    <x v="259"/>
    <x v="0"/>
    <d v="2012-12-31T00:00:00"/>
    <x v="1025"/>
    <x v="992"/>
    <n v="1457300000"/>
    <n v="100100000"/>
    <n v="0"/>
    <x v="4"/>
    <s v="Packaged Foods &amp; Meats"/>
    <n v="2012"/>
    <n v="-2397500000"/>
    <n v="1557400000"/>
    <n v="-3954900000"/>
    <n v="0.61453874349575788"/>
    <n v="1.0137390100735653"/>
  </r>
  <r>
    <x v="259"/>
    <x v="1"/>
    <d v="2013-12-31T00:00:00"/>
    <x v="1026"/>
    <x v="993"/>
    <n v="1548600000"/>
    <n v="100200000"/>
    <n v="0"/>
    <x v="4"/>
    <s v="Packaged Foods &amp; Meats"/>
    <n v="2013"/>
    <n v="-2672200000"/>
    <n v="1648800000"/>
    <n v="-4321000000"/>
    <n v="0.63613207322589094"/>
    <n v="1.0286380841288356"/>
  </r>
  <r>
    <x v="259"/>
    <x v="2"/>
    <d v="2014-12-31T00:00:00"/>
    <x v="1027"/>
    <x v="994"/>
    <n v="1617600000"/>
    <n v="115100000"/>
    <n v="0"/>
    <x v="4"/>
    <s v="Packaged Foods &amp; Meats"/>
    <n v="2014"/>
    <n v="-2708700000"/>
    <n v="1732700000"/>
    <n v="-4441400000"/>
    <n v="0.61431519742362728"/>
    <n v="1.0072800671308371"/>
  </r>
  <r>
    <x v="259"/>
    <x v="3"/>
    <d v="2015-12-31T00:00:00"/>
    <x v="1028"/>
    <x v="995"/>
    <n v="1532400000"/>
    <n v="108400000"/>
    <n v="0"/>
    <x v="4"/>
    <s v="Packaged Foods &amp; Meats"/>
    <n v="2015"/>
    <n v="-2616000000"/>
    <n v="1640800000"/>
    <n v="-4256800000"/>
    <n v="0.64254660673494957"/>
    <n v="1.045562842335372"/>
  </r>
  <r>
    <x v="260"/>
    <x v="0"/>
    <d v="2013-11-30T00:00:00"/>
    <x v="1029"/>
    <x v="996"/>
    <n v="1090300000"/>
    <n v="0"/>
    <n v="0"/>
    <x v="4"/>
    <s v="Packaged Foods &amp; Meats"/>
    <n v="2013"/>
    <n v="-1665800000"/>
    <n v="1090300000"/>
    <n v="-2756100000"/>
    <n v="0.40398700101857693"/>
    <n v="0.66840471455594896"/>
  </r>
  <r>
    <x v="260"/>
    <x v="1"/>
    <d v="2014-11-30T00:00:00"/>
    <x v="1030"/>
    <x v="997"/>
    <n v="1122000000"/>
    <n v="0"/>
    <n v="0"/>
    <x v="4"/>
    <s v="Packaged Foods &amp; Meats"/>
    <n v="2014"/>
    <n v="-1730200000"/>
    <n v="1122000000"/>
    <n v="-2852200000"/>
    <n v="0.40775829562594268"/>
    <n v="0.67218137254901966"/>
  </r>
  <r>
    <x v="260"/>
    <x v="2"/>
    <d v="2015-11-30T00:00:00"/>
    <x v="1031"/>
    <x v="461"/>
    <n v="1127400000"/>
    <n v="0"/>
    <n v="0"/>
    <x v="4"/>
    <s v="Packaged Foods &amp; Meats"/>
    <n v="2015"/>
    <n v="-1737300000"/>
    <n v="1127400000"/>
    <n v="-2864700000"/>
    <n v="0.40437120312827318"/>
    <n v="0.66678304587668458"/>
  </r>
  <r>
    <x v="260"/>
    <x v="3"/>
    <d v="2016-11-30T00:00:00"/>
    <x v="1032"/>
    <x v="998"/>
    <n v="1175000000"/>
    <n v="0"/>
    <n v="0"/>
    <x v="4"/>
    <s v="Packaged Foods &amp; Meats"/>
    <n v="2016"/>
    <n v="-1831700000"/>
    <n v="1175000000"/>
    <n v="-3006700000"/>
    <n v="0.4152102459480902"/>
    <n v="0.68155956024028108"/>
  </r>
  <r>
    <x v="261"/>
    <x v="0"/>
    <d v="2012-12-31T00:00:00"/>
    <x v="1033"/>
    <x v="999"/>
    <n v="135824000"/>
    <n v="0"/>
    <n v="0"/>
    <x v="8"/>
    <s v="Construction Materials"/>
    <n v="2012"/>
    <n v="-327134000"/>
    <n v="135824000"/>
    <n v="-462958000"/>
    <n v="0.16099898567892826"/>
    <n v="0.2278447621217766"/>
  </r>
  <r>
    <x v="261"/>
    <x v="1"/>
    <d v="2013-12-31T00:00:00"/>
    <x v="1034"/>
    <x v="1000"/>
    <n v="145298000"/>
    <n v="0"/>
    <n v="0"/>
    <x v="8"/>
    <s v="Construction Materials"/>
    <n v="2013"/>
    <n v="-363957000"/>
    <n v="145298000"/>
    <n v="-509255000"/>
    <n v="0.16884638776813909"/>
    <n v="0.23625281888482341"/>
  </r>
  <r>
    <x v="261"/>
    <x v="2"/>
    <d v="2014-12-31T00:00:00"/>
    <x v="1035"/>
    <x v="1001"/>
    <n v="164596000"/>
    <n v="0"/>
    <n v="0"/>
    <x v="8"/>
    <s v="Construction Materials"/>
    <n v="2014"/>
    <n v="-522360000"/>
    <n v="164596000"/>
    <n v="-686956000"/>
    <n v="0.17659521743260792"/>
    <n v="0.23224049350378015"/>
  </r>
  <r>
    <x v="261"/>
    <x v="3"/>
    <d v="2015-12-31T00:00:00"/>
    <x v="1036"/>
    <x v="1002"/>
    <n v="233887000"/>
    <n v="0"/>
    <n v="0"/>
    <x v="8"/>
    <s v="Construction Materials"/>
    <n v="2015"/>
    <n v="-721767000"/>
    <n v="233887000"/>
    <n v="-955654000"/>
    <n v="0.20391375223544103"/>
    <n v="0.26999155264622537"/>
  </r>
  <r>
    <x v="262"/>
    <x v="0"/>
    <d v="2012-12-31T00:00:00"/>
    <x v="1037"/>
    <x v="454"/>
    <n v="7134000000"/>
    <n v="0"/>
    <n v="2961000000"/>
    <x v="6"/>
    <s v="Insurance Brokers"/>
    <n v="2012"/>
    <n v="-11924000000"/>
    <n v="10095000000"/>
    <n v="-22019000000"/>
    <n v="1"/>
    <n v="1.8466118752096612"/>
  </r>
  <r>
    <x v="262"/>
    <x v="1"/>
    <d v="2013-12-31T00:00:00"/>
    <x v="1038"/>
    <x v="454"/>
    <n v="7226000000"/>
    <n v="0"/>
    <n v="2958000000"/>
    <x v="6"/>
    <s v="Insurance Brokers"/>
    <n v="2013"/>
    <n v="-12261000000"/>
    <n v="10184000000"/>
    <n v="-22445000000"/>
    <n v="1"/>
    <n v="1.8306010928961749"/>
  </r>
  <r>
    <x v="262"/>
    <x v="2"/>
    <d v="2014-12-31T00:00:00"/>
    <x v="1039"/>
    <x v="454"/>
    <n v="7515000000"/>
    <n v="0"/>
    <n v="3135000000"/>
    <x v="6"/>
    <s v="Insurance Brokers"/>
    <n v="2014"/>
    <n v="-12951000000"/>
    <n v="10650000000"/>
    <n v="-23601000000"/>
    <n v="1"/>
    <n v="1.8223303219828584"/>
  </r>
  <r>
    <x v="262"/>
    <x v="3"/>
    <d v="2015-12-31T00:00:00"/>
    <x v="1040"/>
    <x v="454"/>
    <n v="7334000000"/>
    <n v="0"/>
    <n v="3140000000"/>
    <x v="6"/>
    <s v="Insurance Brokers"/>
    <n v="2015"/>
    <n v="-12893000000"/>
    <n v="10474000000"/>
    <n v="-23367000000"/>
    <n v="1"/>
    <n v="1.812378810207089"/>
  </r>
  <r>
    <x v="263"/>
    <x v="0"/>
    <d v="2013-12-31T00:00:00"/>
    <x v="1041"/>
    <x v="1003"/>
    <n v="6384000000"/>
    <n v="1715000000"/>
    <n v="0"/>
    <x v="0"/>
    <s v="Industrial Conglomerates"/>
    <n v="2013"/>
    <n v="-14765000000"/>
    <n v="8099000000"/>
    <n v="-22864000000"/>
    <n v="0.47828058695863429"/>
    <n v="0.7406303650675391"/>
  </r>
  <r>
    <x v="263"/>
    <x v="1"/>
    <d v="2014-12-31T00:00:00"/>
    <x v="1042"/>
    <x v="1004"/>
    <n v="6469000000"/>
    <n v="1770000000"/>
    <n v="0"/>
    <x v="0"/>
    <s v="Industrial Conglomerates"/>
    <n v="2014"/>
    <n v="-15374000000"/>
    <n v="8239000000"/>
    <n v="-23613000000"/>
    <n v="0.48314006473712329"/>
    <n v="0.74205713208258695"/>
  </r>
  <r>
    <x v="263"/>
    <x v="2"/>
    <d v="2015-12-31T00:00:00"/>
    <x v="1043"/>
    <x v="1005"/>
    <n v="6182000000"/>
    <n v="1763000000"/>
    <n v="0"/>
    <x v="0"/>
    <s v="Industrial Conglomerates"/>
    <n v="2015"/>
    <n v="-14891000000"/>
    <n v="7945000000"/>
    <n v="-22836000000"/>
    <n v="0.49187421549844751"/>
    <n v="0.75431062958314066"/>
  </r>
  <r>
    <x v="263"/>
    <x v="3"/>
    <d v="2016-12-31T00:00:00"/>
    <x v="1044"/>
    <x v="1006"/>
    <n v="6111000000"/>
    <n v="1735000000"/>
    <n v="0"/>
    <x v="0"/>
    <s v="Industrial Conglomerates"/>
    <n v="2016"/>
    <n v="-15069000000"/>
    <n v="7846000000"/>
    <n v="-22915000000"/>
    <n v="0.50048158357966055"/>
    <n v="0.76106811916702644"/>
  </r>
  <r>
    <x v="264"/>
    <x v="0"/>
    <d v="2012-12-31T00:00:00"/>
    <x v="1045"/>
    <x v="1007"/>
    <n v="0"/>
    <n v="0"/>
    <n v="0"/>
    <x v="4"/>
    <s v="Soft Drinks"/>
    <n v="2012"/>
    <n v="-1065656000"/>
    <n v="0"/>
    <n v="-1065656000"/>
    <n v="0.51713251115396597"/>
    <n v="0.51713251115396597"/>
  </r>
  <r>
    <x v="264"/>
    <x v="1"/>
    <d v="2013-12-31T00:00:00"/>
    <x v="1046"/>
    <x v="1008"/>
    <n v="0"/>
    <n v="0"/>
    <n v="0"/>
    <x v="4"/>
    <s v="Soft Drinks"/>
    <n v="2013"/>
    <n v="-1172931000"/>
    <n v="0"/>
    <n v="-1172931000"/>
    <n v="0.52213157955652267"/>
    <n v="0.52213157955652267"/>
  </r>
  <r>
    <x v="264"/>
    <x v="2"/>
    <d v="2014-12-31T00:00:00"/>
    <x v="1047"/>
    <x v="1009"/>
    <n v="0"/>
    <n v="0"/>
    <n v="0"/>
    <x v="4"/>
    <s v="Soft Drinks"/>
    <n v="2014"/>
    <n v="-1339810000"/>
    <n v="0"/>
    <n v="-1339810000"/>
    <n v="0.54356279669450724"/>
    <n v="0.54356279669450724"/>
  </r>
  <r>
    <x v="264"/>
    <x v="3"/>
    <d v="2015-12-31T00:00:00"/>
    <x v="1048"/>
    <x v="1010"/>
    <n v="0"/>
    <n v="0"/>
    <n v="0"/>
    <x v="4"/>
    <s v="Soft Drinks"/>
    <n v="2015"/>
    <n v="-1632301000"/>
    <n v="0"/>
    <n v="-1632301000"/>
    <n v="0.59954550196065182"/>
    <n v="0.59954550196065182"/>
  </r>
  <r>
    <x v="265"/>
    <x v="0"/>
    <d v="2012-12-31T00:00:00"/>
    <x v="1049"/>
    <x v="1011"/>
    <n v="2249000000"/>
    <n v="0"/>
    <n v="0"/>
    <x v="4"/>
    <s v="Tobacco"/>
    <n v="2012"/>
    <n v="-9563000000"/>
    <n v="2249000000"/>
    <n v="-11812000000"/>
    <n v="0.38845560159233083"/>
    <n v="0.47981152002599725"/>
  </r>
  <r>
    <x v="265"/>
    <x v="1"/>
    <d v="2013-12-31T00:00:00"/>
    <x v="1050"/>
    <x v="1012"/>
    <n v="2362000000"/>
    <n v="0"/>
    <n v="0"/>
    <x v="4"/>
    <s v="Tobacco"/>
    <n v="2013"/>
    <n v="-10457000000"/>
    <n v="2362000000"/>
    <n v="-12819000000"/>
    <n v="0.42740946619798903"/>
    <n v="0.52395160631079862"/>
  </r>
  <r>
    <x v="265"/>
    <x v="2"/>
    <d v="2014-12-31T00:00:00"/>
    <x v="1051"/>
    <x v="1013"/>
    <n v="2541000000"/>
    <n v="0"/>
    <n v="0"/>
    <x v="4"/>
    <s v="Tobacco"/>
    <n v="2014"/>
    <n v="-10160000000"/>
    <n v="2541000000"/>
    <n v="-12701000000"/>
    <n v="0.41432183345567247"/>
    <n v="0.51794307152760788"/>
  </r>
  <r>
    <x v="265"/>
    <x v="3"/>
    <d v="2015-12-31T00:00:00"/>
    <x v="1052"/>
    <x v="1014"/>
    <n v="2749000000"/>
    <n v="0"/>
    <n v="0"/>
    <x v="4"/>
    <s v="Tobacco"/>
    <n v="2015"/>
    <n v="-11114000000"/>
    <n v="2749000000"/>
    <n v="-13863000000"/>
    <n v="0.43697412911850281"/>
    <n v="0.5450577966501533"/>
  </r>
  <r>
    <x v="266"/>
    <x v="0"/>
    <d v="2013-08-31T00:00:00"/>
    <x v="1053"/>
    <x v="1015"/>
    <n v="2550000000"/>
    <n v="1533000000"/>
    <n v="0"/>
    <x v="8"/>
    <s v="Fertilizers &amp; Agricultural Chemicals"/>
    <n v="2013"/>
    <n v="-7653000000"/>
    <n v="4083000000"/>
    <n v="-11736000000"/>
    <n v="0.51497207455756677"/>
    <n v="0.78971805396675865"/>
  </r>
  <r>
    <x v="266"/>
    <x v="1"/>
    <d v="2014-08-31T00:00:00"/>
    <x v="1054"/>
    <x v="1016"/>
    <n v="2774000000"/>
    <n v="1725000000"/>
    <n v="0"/>
    <x v="8"/>
    <s v="Fertilizers &amp; Agricultural Chemicals"/>
    <n v="2014"/>
    <n v="-8574000000"/>
    <n v="4499000000"/>
    <n v="-13073000000"/>
    <n v="0.54077578051087982"/>
    <n v="0.82453484705140334"/>
  </r>
  <r>
    <x v="266"/>
    <x v="2"/>
    <d v="2015-08-31T00:00:00"/>
    <x v="1055"/>
    <x v="1017"/>
    <n v="2686000000"/>
    <n v="1580000000"/>
    <n v="0"/>
    <x v="8"/>
    <s v="Fertilizers &amp; Agricultural Chemicals"/>
    <n v="2015"/>
    <n v="-8182000000"/>
    <n v="4266000000"/>
    <n v="-12448000000"/>
    <n v="0.54543030464635689"/>
    <n v="0.82981134591027261"/>
  </r>
  <r>
    <x v="266"/>
    <x v="3"/>
    <d v="2016-08-31T00:00:00"/>
    <x v="1056"/>
    <x v="1018"/>
    <n v="2833000000"/>
    <n v="1512000000"/>
    <n v="0"/>
    <x v="8"/>
    <s v="Fertilizers &amp; Agricultural Chemicals"/>
    <n v="2016"/>
    <n v="-7017000000"/>
    <n v="4345000000"/>
    <n v="-11362000000"/>
    <n v="0.51970078506887873"/>
    <n v="0.84150496222781812"/>
  </r>
  <r>
    <x v="267"/>
    <x v="0"/>
    <d v="2013-05-31T00:00:00"/>
    <x v="1057"/>
    <x v="1019"/>
    <n v="550600000"/>
    <n v="0"/>
    <n v="0"/>
    <x v="8"/>
    <s v="Fertilizers &amp; Agricultural Chemicals"/>
    <n v="2013"/>
    <n v="-2760200000"/>
    <n v="550600000"/>
    <n v="-3310800000"/>
    <n v="0.27673674817778043"/>
    <n v="0.33193972388486181"/>
  </r>
  <r>
    <x v="267"/>
    <x v="1"/>
    <d v="2014-12-31T00:00:00"/>
    <x v="1058"/>
    <x v="1020"/>
    <n v="505800000"/>
    <n v="0"/>
    <n v="0"/>
    <x v="8"/>
    <s v="Fertilizers &amp; Agricultural Chemicals"/>
    <n v="2014"/>
    <n v="-1926600000"/>
    <n v="505800000"/>
    <n v="-2432400000"/>
    <n v="0.2127476313522825"/>
    <n v="0.26860133836878025"/>
  </r>
  <r>
    <x v="267"/>
    <x v="2"/>
    <d v="2015-12-31T00:00:00"/>
    <x v="1059"/>
    <x v="1021"/>
    <n v="439100000"/>
    <n v="0"/>
    <n v="0"/>
    <x v="8"/>
    <s v="Fertilizers &amp; Agricultural Chemicals"/>
    <n v="2015"/>
    <n v="-1717900000"/>
    <n v="439100000"/>
    <n v="-2157000000"/>
    <n v="0.19312445898395783"/>
    <n v="0.24248760581430642"/>
  </r>
  <r>
    <x v="267"/>
    <x v="3"/>
    <d v="2016-12-31T00:00:00"/>
    <x v="1060"/>
    <x v="1022"/>
    <n v="491000000"/>
    <n v="0"/>
    <n v="0"/>
    <x v="8"/>
    <s v="Fertilizers &amp; Agricultural Chemicals"/>
    <n v="2016"/>
    <n v="-810000000"/>
    <n v="491000000"/>
    <n v="-1301000000"/>
    <n v="0.11308426872172893"/>
    <n v="0.18163288099625843"/>
  </r>
  <r>
    <x v="268"/>
    <x v="0"/>
    <d v="2012-12-31T00:00:00"/>
    <x v="1061"/>
    <x v="1023"/>
    <n v="7202000000"/>
    <n v="0"/>
    <n v="995000000"/>
    <x v="9"/>
    <s v="Oil &amp; Gas Refining &amp; Marketing &amp; Transportation"/>
    <n v="2012"/>
    <n v="-13295000000"/>
    <n v="8197000000"/>
    <n v="-21492000000"/>
    <n v="0.16165509526646646"/>
    <n v="0.26132315212236906"/>
  </r>
  <r>
    <x v="268"/>
    <x v="1"/>
    <d v="2013-12-31T00:00:00"/>
    <x v="1062"/>
    <x v="1024"/>
    <n v="7851000000"/>
    <n v="0"/>
    <n v="1220000000"/>
    <x v="9"/>
    <s v="Oil &amp; Gas Refining &amp; Marketing &amp; Transportation"/>
    <n v="2013"/>
    <n v="-12402000000"/>
    <n v="9071000000"/>
    <n v="-21473000000"/>
    <n v="0.12382188498402556"/>
    <n v="0.21438698083067093"/>
  </r>
  <r>
    <x v="268"/>
    <x v="2"/>
    <d v="2014-12-31T00:00:00"/>
    <x v="1063"/>
    <x v="1025"/>
    <n v="8450000000"/>
    <n v="0"/>
    <n v="1326000000"/>
    <x v="9"/>
    <s v="Oil &amp; Gas Refining &amp; Marketing &amp; Transportation"/>
    <n v="2014"/>
    <n v="-13542000000"/>
    <n v="9776000000"/>
    <n v="-23318000000"/>
    <n v="0.13844219307482339"/>
    <n v="0.23838392099532801"/>
  </r>
  <r>
    <x v="268"/>
    <x v="3"/>
    <d v="2015-12-31T00:00:00"/>
    <x v="1064"/>
    <x v="1026"/>
    <n v="10029000000"/>
    <n v="0"/>
    <n v="1646000000"/>
    <x v="9"/>
    <s v="Oil &amp; Gas Refining &amp; Marketing &amp; Transportation"/>
    <n v="2015"/>
    <n v="-16160000000"/>
    <n v="11675000000"/>
    <n v="-27835000000"/>
    <n v="0.22428557549513539"/>
    <n v="0.38632357635563697"/>
  </r>
  <r>
    <x v="269"/>
    <x v="0"/>
    <d v="2012-12-31T00:00:00"/>
    <x v="1065"/>
    <x v="1027"/>
    <n v="12776000000"/>
    <n v="8168000000"/>
    <n v="0"/>
    <x v="3"/>
    <s v="Pharmaceuticals"/>
    <n v="2012"/>
    <n v="-30821000000"/>
    <n v="20944000000"/>
    <n v="-51765000000"/>
    <n v="0.65206169208961851"/>
    <n v="1.0951615291852668"/>
  </r>
  <r>
    <x v="269"/>
    <x v="1"/>
    <d v="2013-12-31T00:00:00"/>
    <x v="1066"/>
    <x v="1028"/>
    <n v="11911000000"/>
    <n v="7503000000"/>
    <n v="0"/>
    <x v="3"/>
    <s v="Pharmaceuticals"/>
    <n v="2013"/>
    <n v="-27079000000"/>
    <n v="19414000000"/>
    <n v="-46493000000"/>
    <n v="0.6149705902391388"/>
    <n v="1.0558671905162038"/>
  </r>
  <r>
    <x v="269"/>
    <x v="2"/>
    <d v="2014-12-31T00:00:00"/>
    <x v="1067"/>
    <x v="1029"/>
    <n v="11606000000"/>
    <n v="7180000000"/>
    <n v="0"/>
    <x v="3"/>
    <s v="Pharmaceuticals"/>
    <n v="2014"/>
    <n v="-25469000000"/>
    <n v="18786000000"/>
    <n v="-44255000000"/>
    <n v="0.60300210715723179"/>
    <n v="1.0477780145370172"/>
  </r>
  <r>
    <x v="269"/>
    <x v="3"/>
    <d v="2015-12-31T00:00:00"/>
    <x v="1068"/>
    <x v="1030"/>
    <n v="10313000000"/>
    <n v="6704000000"/>
    <n v="0"/>
    <x v="3"/>
    <s v="Pharmaceuticals"/>
    <n v="2015"/>
    <n v="-24564000000"/>
    <n v="17017000000"/>
    <n v="-41581000000"/>
    <n v="0.62190490657754827"/>
    <n v="1.0527368474353132"/>
  </r>
  <r>
    <x v="270"/>
    <x v="0"/>
    <d v="2012-12-31T00:00:00"/>
    <x v="1069"/>
    <x v="1031"/>
    <n v="4017000000"/>
    <n v="0"/>
    <n v="2008000000"/>
    <x v="9"/>
    <s v="Oil &amp; Gas Exploration &amp; Production"/>
    <n v="2012"/>
    <n v="-9887000000"/>
    <n v="6025000000"/>
    <n v="-15912000000"/>
    <n v="0.82625773023566773"/>
    <n v="1.3297676750793916"/>
  </r>
  <r>
    <x v="270"/>
    <x v="1"/>
    <d v="2013-12-31T00:00:00"/>
    <x v="1070"/>
    <x v="1032"/>
    <n v="3469000000"/>
    <n v="0"/>
    <n v="2500000000"/>
    <x v="9"/>
    <s v="Oil &amp; Gas Exploration &amp; Production"/>
    <n v="2013"/>
    <n v="-9169000000"/>
    <n v="5969000000"/>
    <n v="-15138000000"/>
    <n v="0.80962472406181019"/>
    <n v="1.3366887417218543"/>
  </r>
  <r>
    <x v="270"/>
    <x v="2"/>
    <d v="2014-12-31T00:00:00"/>
    <x v="1071"/>
    <x v="1033"/>
    <n v="3627000000"/>
    <n v="0"/>
    <n v="2861000000"/>
    <x v="9"/>
    <s v="Oil &amp; Gas Exploration &amp; Production"/>
    <n v="2014"/>
    <n v="-8600000000"/>
    <n v="6488000000"/>
    <n v="-15088000000"/>
    <n v="0.79291904849714179"/>
    <n v="1.3911119306656832"/>
  </r>
  <r>
    <x v="270"/>
    <x v="3"/>
    <d v="2015-12-31T00:00:00"/>
    <x v="1072"/>
    <x v="1034"/>
    <n v="1831000000"/>
    <n v="0"/>
    <n v="2957000000"/>
    <x v="9"/>
    <s v="Oil &amp; Gas Exploration &amp; Production"/>
    <n v="2015"/>
    <n v="-3828000000"/>
    <n v="4788000000"/>
    <n v="-8616000000"/>
    <n v="0.69322709163346619"/>
    <n v="1.5603042375950742"/>
  </r>
  <r>
    <x v="271"/>
    <x v="0"/>
    <d v="2013-06-30T00:00:00"/>
    <x v="1073"/>
    <x v="1035"/>
    <n v="20289000000"/>
    <n v="10411000000"/>
    <n v="0"/>
    <x v="2"/>
    <s v="Systems Software"/>
    <n v="2013"/>
    <n v="-57464000000"/>
    <n v="30700000000"/>
    <n v="-88164000000"/>
    <n v="0.73814692545825888"/>
    <n v="1.1325000963403511"/>
  </r>
  <r>
    <x v="271"/>
    <x v="1"/>
    <d v="2014-06-30T00:00:00"/>
    <x v="1074"/>
    <x v="1036"/>
    <n v="20488000000"/>
    <n v="11381000000"/>
    <n v="0"/>
    <x v="2"/>
    <s v="Systems Software"/>
    <n v="2014"/>
    <n v="-59755000000"/>
    <n v="31869000000"/>
    <n v="-91624000000"/>
    <n v="0.68816003132449644"/>
    <n v="1.0551748759112318"/>
  </r>
  <r>
    <x v="271"/>
    <x v="2"/>
    <d v="2015-06-30T00:00:00"/>
    <x v="1075"/>
    <x v="1037"/>
    <n v="20324000000"/>
    <n v="12046000000"/>
    <n v="0"/>
    <x v="2"/>
    <s v="Systems Software"/>
    <n v="2015"/>
    <n v="-60542000000"/>
    <n v="32370000000"/>
    <n v="-92912000000"/>
    <n v="0.64695447745244705"/>
    <n v="0.99286172259029704"/>
  </r>
  <r>
    <x v="271"/>
    <x v="3"/>
    <d v="2016-06-30T00:00:00"/>
    <x v="1076"/>
    <x v="1038"/>
    <n v="19260000000"/>
    <n v="11988000000"/>
    <n v="0"/>
    <x v="2"/>
    <s v="Systems Software"/>
    <n v="2016"/>
    <n v="-52540000000"/>
    <n v="31248000000"/>
    <n v="-83788000000"/>
    <n v="0.61579934364744493"/>
    <n v="0.98204406938584154"/>
  </r>
  <r>
    <x v="272"/>
    <x v="0"/>
    <d v="2012-12-31T00:00:00"/>
    <x v="1077"/>
    <x v="1039"/>
    <n v="2448629000"/>
    <n v="0"/>
    <n v="264631000"/>
    <x v="6"/>
    <s v="Banks"/>
    <n v="2012"/>
    <n v="-4492369000"/>
    <n v="2713260000"/>
    <n v="-7205629000"/>
    <n v="0.97470446120649912"/>
    <n v="1.5633975597505292"/>
  </r>
  <r>
    <x v="272"/>
    <x v="1"/>
    <d v="2013-12-31T00:00:00"/>
    <x v="1078"/>
    <x v="1040"/>
    <n v="2540954000"/>
    <n v="0"/>
    <n v="231912000"/>
    <x v="6"/>
    <s v="Banks"/>
    <n v="2013"/>
    <n v="-4738847000"/>
    <n v="2772866000"/>
    <n v="-7511713000"/>
    <n v="0.98264565615747224"/>
    <n v="1.5576261799023294"/>
  </r>
  <r>
    <x v="272"/>
    <x v="2"/>
    <d v="2014-12-31T00:00:00"/>
    <x v="1079"/>
    <x v="1041"/>
    <n v="2655650000"/>
    <n v="0"/>
    <n v="157824000"/>
    <x v="6"/>
    <s v="Banks"/>
    <n v="2014"/>
    <n v="-4673067000"/>
    <n v="2813474000"/>
    <n v="-7486541000"/>
    <n v="0.98668053165545855"/>
    <n v="1.5807229500754834"/>
  </r>
  <r>
    <x v="272"/>
    <x v="3"/>
    <d v="2015-12-31T00:00:00"/>
    <x v="1080"/>
    <x v="1042"/>
    <n v="2796508000"/>
    <n v="0"/>
    <n v="196424000"/>
    <x v="6"/>
    <s v="Banks"/>
    <n v="2015"/>
    <n v="-4922067000"/>
    <n v="2992932000"/>
    <n v="-7914999000"/>
    <n v="0.98522502837837811"/>
    <n v="1.5843049504181546"/>
  </r>
  <r>
    <x v="273"/>
    <x v="0"/>
    <d v="2013-12-31T00:00:00"/>
    <x v="1081"/>
    <x v="1043"/>
    <n v="692693000"/>
    <n v="116346000"/>
    <n v="24539000"/>
    <x v="3"/>
    <s v="Life Sciences Tools &amp; Services"/>
    <n v="2013"/>
    <n v="-1281931000"/>
    <n v="833578000"/>
    <n v="-2115509000"/>
    <n v="0.53885922154611321"/>
    <n v="0.88925342542913499"/>
  </r>
  <r>
    <x v="273"/>
    <x v="1"/>
    <d v="2014-12-31T00:00:00"/>
    <x v="1082"/>
    <x v="1044"/>
    <n v="728582000"/>
    <n v="123297000"/>
    <n v="29185000"/>
    <x v="3"/>
    <s v="Life Sciences Tools &amp; Services"/>
    <n v="2014"/>
    <n v="-1358750000"/>
    <n v="881064000"/>
    <n v="-2239814000"/>
    <n v="0.54656447771364491"/>
    <n v="0.90097719895912398"/>
  </r>
  <r>
    <x v="273"/>
    <x v="2"/>
    <d v="2015-12-31T00:00:00"/>
    <x v="1083"/>
    <x v="1045"/>
    <n v="700810000"/>
    <n v="119076000"/>
    <n v="30951000"/>
    <x v="3"/>
    <s v="Life Sciences Tools &amp; Services"/>
    <n v="2015"/>
    <n v="-1351993000"/>
    <n v="850837000"/>
    <n v="-2202830000"/>
    <n v="0.56440113264872904"/>
    <n v="0.91959037290326184"/>
  </r>
  <r>
    <x v="273"/>
    <x v="3"/>
    <d v="2016-12-31T00:00:00"/>
    <x v="1084"/>
    <x v="1046"/>
    <n v="732622000"/>
    <n v="119968000"/>
    <n v="36052000"/>
    <x v="3"/>
    <s v="Life Sciences Tools &amp; Services"/>
    <n v="2016"/>
    <n v="-1435587000"/>
    <n v="888642000"/>
    <n v="-2324229000"/>
    <n v="0.57234446071514999"/>
    <n v="0.92663112272785442"/>
  </r>
  <r>
    <x v="274"/>
    <x v="0"/>
    <d v="2013-08-29T00:00:00"/>
    <x v="1085"/>
    <x v="1047"/>
    <n v="554000000"/>
    <n v="931000000"/>
    <n v="0"/>
    <x v="2"/>
    <s v="Semiconductors"/>
    <n v="2013"/>
    <n v="-1847000000"/>
    <n v="1485000000"/>
    <n v="-3332000000"/>
    <n v="0.2035710349388295"/>
    <n v="0.36724346963518129"/>
  </r>
  <r>
    <x v="274"/>
    <x v="1"/>
    <d v="2014-08-28T00:00:00"/>
    <x v="1086"/>
    <x v="1048"/>
    <n v="939000000"/>
    <n v="1371000000"/>
    <n v="0"/>
    <x v="2"/>
    <s v="Semiconductors"/>
    <n v="2014"/>
    <n v="-5437000000"/>
    <n v="2310000000"/>
    <n v="-7747000000"/>
    <n v="0.33237559603863553"/>
    <n v="0.4735909035334393"/>
  </r>
  <r>
    <x v="274"/>
    <x v="2"/>
    <d v="2015-09-03T00:00:00"/>
    <x v="1087"/>
    <x v="1049"/>
    <n v="674000000"/>
    <n v="1540000000"/>
    <n v="0"/>
    <x v="2"/>
    <s v="Semiconductors"/>
    <n v="2015"/>
    <n v="-5215000000"/>
    <n v="2214000000"/>
    <n v="-7429000000"/>
    <n v="0.32207262845849804"/>
    <n v="0.45880681818181818"/>
  </r>
  <r>
    <x v="274"/>
    <x v="3"/>
    <d v="2016-09-01T00:00:00"/>
    <x v="1088"/>
    <x v="1050"/>
    <n v="653000000"/>
    <n v="1617000000"/>
    <n v="0"/>
    <x v="2"/>
    <s v="Semiconductors"/>
    <n v="2016"/>
    <n v="-2505000000"/>
    <n v="2270000000"/>
    <n v="-4775000000"/>
    <n v="0.20203242196951368"/>
    <n v="0.38511170255665778"/>
  </r>
  <r>
    <x v="275"/>
    <x v="0"/>
    <d v="2012-12-31T00:00:00"/>
    <x v="1089"/>
    <x v="1051"/>
    <n v="285144000"/>
    <n v="0"/>
    <n v="1291456000"/>
    <x v="9"/>
    <s v="Integrated Oil &amp; Gas"/>
    <n v="2012"/>
    <n v="-3529427000"/>
    <n v="1576600000"/>
    <n v="-5106027000"/>
    <n v="0.76584110925683346"/>
    <n v="1.1079434088239652"/>
  </r>
  <r>
    <x v="275"/>
    <x v="1"/>
    <d v="2013-12-31T00:00:00"/>
    <x v="1090"/>
    <x v="1052"/>
    <n v="466498000"/>
    <n v="0"/>
    <n v="1602390000"/>
    <x v="9"/>
    <s v="Integrated Oil &amp; Gas"/>
    <n v="2013"/>
    <n v="-4059874000"/>
    <n v="2068888000"/>
    <n v="-6128762000"/>
    <n v="0.76418482101144314"/>
    <n v="1.1536089277627173"/>
  </r>
  <r>
    <x v="275"/>
    <x v="2"/>
    <d v="2014-12-31T00:00:00"/>
    <x v="1091"/>
    <x v="1053"/>
    <n v="471219000"/>
    <n v="0"/>
    <n v="1957025000"/>
    <x v="9"/>
    <s v="Integrated Oil &amp; Gas"/>
    <n v="2014"/>
    <n v="-4199045000"/>
    <n v="2428244000"/>
    <n v="-6627289000"/>
    <n v="0.79393045818504415"/>
    <n v="1.253048393693019"/>
  </r>
  <r>
    <x v="275"/>
    <x v="3"/>
    <d v="2015-12-31T00:00:00"/>
    <x v="1092"/>
    <x v="1054"/>
    <n v="372457000"/>
    <n v="0"/>
    <n v="1668489000"/>
    <x v="9"/>
    <s v="Integrated Oil &amp; Gas"/>
    <n v="2015"/>
    <n v="-1954810000"/>
    <n v="2040946000"/>
    <n v="-3995756000"/>
    <n v="0.70137374978292977"/>
    <n v="1.4336525641559232"/>
  </r>
  <r>
    <x v="276"/>
    <x v="0"/>
    <d v="2014-12-31T00:00:00"/>
    <x v="1093"/>
    <x v="1055"/>
    <n v="1545700000"/>
    <n v="581800000"/>
    <n v="0"/>
    <x v="3"/>
    <s v="Pharmaceuticals"/>
    <n v="2014"/>
    <n v="-3528000000"/>
    <n v="2127500000"/>
    <n v="-5655500000"/>
    <n v="0.45701849836779107"/>
    <n v="0.73261567956888962"/>
  </r>
  <r>
    <x v="276"/>
    <x v="1"/>
    <d v="2015-12-31T00:00:00"/>
    <x v="1094"/>
    <x v="1056"/>
    <n v="2180700000"/>
    <n v="671900000"/>
    <n v="0"/>
    <x v="3"/>
    <s v="Pharmaceuticals"/>
    <n v="2015"/>
    <n v="-4216100000"/>
    <n v="2852600000"/>
    <n v="-7068700000"/>
    <n v="0.44712757044531409"/>
    <n v="0.74965267835364235"/>
  </r>
  <r>
    <x v="277"/>
    <x v="0"/>
    <d v="2013-12-31T00:00:00"/>
    <x v="1095"/>
    <x v="1057"/>
    <n v="446000000"/>
    <n v="0"/>
    <n v="1568000000"/>
    <x v="9"/>
    <s v="Oil &amp; Gas Exploration &amp; Production"/>
    <n v="2013"/>
    <n v="-4171000000"/>
    <n v="2014000000"/>
    <n v="-6185000000"/>
    <n v="0.83170488534396814"/>
    <n v="1.2333000997008974"/>
  </r>
  <r>
    <x v="277"/>
    <x v="1"/>
    <d v="2014-12-31T00:00:00"/>
    <x v="1096"/>
    <x v="1058"/>
    <n v="495000000"/>
    <n v="0"/>
    <n v="1759000000"/>
    <x v="9"/>
    <s v="Oil &amp; Gas Exploration &amp; Production"/>
    <n v="2014"/>
    <n v="-4170000000"/>
    <n v="2254000000"/>
    <n v="-6424000000"/>
    <n v="0.81524926686217014"/>
    <n v="1.2559139784946236"/>
  </r>
  <r>
    <x v="277"/>
    <x v="2"/>
    <d v="2015-12-31T00:00:00"/>
    <x v="1097"/>
    <x v="1059"/>
    <n v="745000000"/>
    <n v="0"/>
    <n v="2131000000"/>
    <x v="9"/>
    <s v="Oil &amp; Gas Exploration &amp; Production"/>
    <n v="2015"/>
    <n v="-2204000000"/>
    <n v="2876000000"/>
    <n v="-5080000000"/>
    <n v="0.69242852654728249"/>
    <n v="1.5959786365064406"/>
  </r>
  <r>
    <x v="277"/>
    <x v="3"/>
    <d v="2016-12-31T00:00:00"/>
    <x v="1098"/>
    <x v="1060"/>
    <n v="233000000"/>
    <n v="0"/>
    <n v="2454000000"/>
    <x v="9"/>
    <s v="Oil &amp; Gas Exploration &amp; Production"/>
    <n v="2016"/>
    <n v="-2408000000"/>
    <n v="2687000000"/>
    <n v="-5095000000"/>
    <n v="0.68977370380979663"/>
    <n v="1.4594672013749641"/>
  </r>
  <r>
    <x v="278"/>
    <x v="0"/>
    <d v="2012-12-31T00:00:00"/>
    <x v="1099"/>
    <x v="1061"/>
    <n v="832000000"/>
    <n v="0"/>
    <n v="104000000"/>
    <x v="6"/>
    <s v="Diversified Financial Services"/>
    <n v="2012"/>
    <n v="-1577000000"/>
    <n v="936000000"/>
    <n v="-2513000000"/>
    <n v="0.52166721799536886"/>
    <n v="0.83129341713529603"/>
  </r>
  <r>
    <x v="278"/>
    <x v="1"/>
    <d v="2013-12-31T00:00:00"/>
    <x v="1100"/>
    <x v="1062"/>
    <n v="1054000000"/>
    <n v="0"/>
    <n v="122000000"/>
    <x v="6"/>
    <s v="Diversified Financial Services"/>
    <n v="2013"/>
    <n v="-1784000000"/>
    <n v="1176000000"/>
    <n v="-2960000000"/>
    <n v="0.5754838709677419"/>
    <n v="0.95483870967741935"/>
  </r>
  <r>
    <x v="278"/>
    <x v="2"/>
    <d v="2014-12-31T00:00:00"/>
    <x v="1101"/>
    <x v="1063"/>
    <n v="1095000000"/>
    <n v="0"/>
    <n v="137000000"/>
    <x v="6"/>
    <s v="Diversified Financial Services"/>
    <n v="2014"/>
    <n v="-1950000000"/>
    <n v="1232000000"/>
    <n v="-3182000000"/>
    <n v="0.5764114691102572"/>
    <n v="0.94058527933786584"/>
  </r>
  <r>
    <x v="278"/>
    <x v="3"/>
    <d v="2015-12-31T00:00:00"/>
    <x v="1102"/>
    <x v="1064"/>
    <n v="1050000000"/>
    <n v="0"/>
    <n v="138000000"/>
    <x v="6"/>
    <s v="Diversified Financial Services"/>
    <n v="2015"/>
    <n v="-1979000000"/>
    <n v="1188000000"/>
    <n v="-3167000000"/>
    <n v="0.6011543134872418"/>
    <n v="0.96202916160388818"/>
  </r>
  <r>
    <x v="279"/>
    <x v="0"/>
    <d v="2012-12-31T00:00:00"/>
    <x v="1103"/>
    <x v="1065"/>
    <n v="1186000000"/>
    <n v="0"/>
    <n v="1518000000"/>
    <x v="5"/>
    <s v="MultiUtilities"/>
    <n v="2012"/>
    <n v="-5980000000"/>
    <n v="2704000000"/>
    <n v="-8684000000"/>
    <n v="0.41947250280583614"/>
    <n v="0.60914702581369251"/>
  </r>
  <r>
    <x v="279"/>
    <x v="1"/>
    <d v="2013-12-31T00:00:00"/>
    <x v="1104"/>
    <x v="1066"/>
    <n v="1280000000"/>
    <n v="0"/>
    <n v="2163000000"/>
    <x v="5"/>
    <s v="MultiUtilities"/>
    <n v="2013"/>
    <n v="-6984000000"/>
    <n v="3443000000"/>
    <n v="-10427000000"/>
    <n v="0.46141649048625794"/>
    <n v="0.68888742071881603"/>
  </r>
  <r>
    <x v="279"/>
    <x v="2"/>
    <d v="2014-12-31T00:00:00"/>
    <x v="1105"/>
    <x v="1067"/>
    <n v="1324000000"/>
    <n v="0"/>
    <n v="2551000000"/>
    <x v="5"/>
    <s v="MultiUtilities"/>
    <n v="2014"/>
    <n v="-8270000000"/>
    <n v="3875000000"/>
    <n v="-12145000000"/>
    <n v="0.48587039539392513"/>
    <n v="0.71353034486810407"/>
  </r>
  <r>
    <x v="279"/>
    <x v="3"/>
    <d v="2015-12-31T00:00:00"/>
    <x v="1106"/>
    <x v="1068"/>
    <n v="1399000000"/>
    <n v="0"/>
    <n v="2831000000"/>
    <x v="5"/>
    <s v="MultiUtilities"/>
    <n v="2015"/>
    <n v="-8890000000"/>
    <n v="4230000000"/>
    <n v="-13120000000"/>
    <n v="0.50840672538030429"/>
    <n v="0.75031453734416109"/>
  </r>
  <r>
    <x v="280"/>
    <x v="0"/>
    <d v="2012-12-31T00:00:00"/>
    <x v="1107"/>
    <x v="1069"/>
    <n v="757000000"/>
    <n v="704000000"/>
    <n v="1032000000"/>
    <x v="8"/>
    <s v="Gold"/>
    <n v="2012"/>
    <n v="-5630000000"/>
    <n v="2493000000"/>
    <n v="-8123000000"/>
    <n v="0.56503412284223209"/>
    <n v="0.81523484544359692"/>
  </r>
  <r>
    <x v="280"/>
    <x v="1"/>
    <d v="2013-12-31T00:00:00"/>
    <x v="1108"/>
    <x v="1070"/>
    <n v="584000000"/>
    <n v="469000000"/>
    <n v="1362000000"/>
    <x v="8"/>
    <s v="Gold"/>
    <n v="2013"/>
    <n v="-3115000000"/>
    <n v="2415000000"/>
    <n v="-5530000000"/>
    <n v="0.37021630615640599"/>
    <n v="0.65723793677204656"/>
  </r>
  <r>
    <x v="280"/>
    <x v="2"/>
    <d v="2014-12-31T00:00:00"/>
    <x v="1109"/>
    <x v="1071"/>
    <n v="545000000"/>
    <n v="325000000"/>
    <n v="1229000000"/>
    <x v="8"/>
    <s v="Gold"/>
    <n v="2014"/>
    <n v="-2835000000"/>
    <n v="2099000000"/>
    <n v="-4934000000"/>
    <n v="0.38878222709818977"/>
    <n v="0.67663192539769612"/>
  </r>
  <r>
    <x v="280"/>
    <x v="3"/>
    <d v="2015-12-31T00:00:00"/>
    <x v="1110"/>
    <x v="1072"/>
    <n v="670000000"/>
    <n v="289000000"/>
    <n v="1239000000"/>
    <x v="8"/>
    <s v="Gold"/>
    <n v="2015"/>
    <n v="-3417000000"/>
    <n v="2198000000"/>
    <n v="-5615000000"/>
    <n v="0.44210117738387888"/>
    <n v="0.72648466813300561"/>
  </r>
  <r>
    <x v="281"/>
    <x v="0"/>
    <d v="2013-12-31T00:00:00"/>
    <x v="1111"/>
    <x v="1073"/>
    <n v="650243000"/>
    <n v="378769000"/>
    <n v="0"/>
    <x v="2"/>
    <s v="Internet Software &amp; Services"/>
    <n v="2013"/>
    <n v="-1257359000"/>
    <n v="1029012000"/>
    <n v="-2286371000"/>
    <n v="0.28742511821754957"/>
    <n v="0.52265141058693421"/>
  </r>
  <r>
    <x v="281"/>
    <x v="1"/>
    <d v="2014-12-31T00:00:00"/>
    <x v="1112"/>
    <x v="1074"/>
    <n v="876927000"/>
    <n v="472321000"/>
    <n v="0"/>
    <x v="2"/>
    <s v="Internet Software &amp; Services"/>
    <n v="2014"/>
    <n v="-1751896000"/>
    <n v="1349248000"/>
    <n v="-3101144000"/>
    <n v="0.31825712633087333"/>
    <n v="0.56336744748445677"/>
  </r>
  <r>
    <x v="281"/>
    <x v="2"/>
    <d v="2015-12-31T00:00:00"/>
    <x v="1113"/>
    <x v="1075"/>
    <n v="1231421000"/>
    <n v="650788000"/>
    <n v="0"/>
    <x v="2"/>
    <s v="Internet Software &amp; Services"/>
    <n v="2015"/>
    <n v="-2188035000"/>
    <n v="1882209000"/>
    <n v="-4070244000"/>
    <n v="0.32274230398033132"/>
    <n v="0.60037427478176519"/>
  </r>
  <r>
    <x v="281"/>
    <x v="3"/>
    <d v="2016-12-31T00:00:00"/>
    <x v="1114"/>
    <x v="1076"/>
    <n v="1568877000"/>
    <n v="852098000"/>
    <n v="0"/>
    <x v="2"/>
    <s v="Internet Software &amp; Services"/>
    <n v="2016"/>
    <n v="-2800768000"/>
    <n v="2420975000"/>
    <n v="-5221743000"/>
    <n v="0.31716373923651764"/>
    <n v="0.59131907220166446"/>
  </r>
  <r>
    <x v="282"/>
    <x v="0"/>
    <d v="2012-12-31T00:00:00"/>
    <x v="1115"/>
    <x v="1077"/>
    <n v="311000000"/>
    <n v="0"/>
    <n v="704000000"/>
    <x v="9"/>
    <s v="Oil &amp; Gas Exploration &amp; Production"/>
    <n v="2012"/>
    <n v="-1149000000"/>
    <n v="1015000000"/>
    <n v="-2164000000"/>
    <n v="0.73559539052496803"/>
    <n v="1.3854033290653009"/>
  </r>
  <r>
    <x v="282"/>
    <x v="1"/>
    <d v="2013-12-31T00:00:00"/>
    <x v="1116"/>
    <x v="1078"/>
    <n v="311000000"/>
    <n v="0"/>
    <n v="685000000"/>
    <x v="9"/>
    <s v="Oil &amp; Gas Exploration &amp; Production"/>
    <n v="2013"/>
    <n v="-1446000000"/>
    <n v="996000000"/>
    <n v="-2442000000"/>
    <n v="0.77867528271405495"/>
    <n v="1.3150242326332795"/>
  </r>
  <r>
    <x v="282"/>
    <x v="2"/>
    <d v="2014-12-31T00:00:00"/>
    <x v="1117"/>
    <x v="1079"/>
    <n v="358000000"/>
    <n v="0"/>
    <n v="870000000"/>
    <x v="9"/>
    <s v="Oil &amp; Gas Exploration &amp; Production"/>
    <n v="2014"/>
    <n v="-1803000000"/>
    <n v="1228000000"/>
    <n v="-3031000000"/>
    <n v="0.78802447552447552"/>
    <n v="1.3247377622377623"/>
  </r>
  <r>
    <x v="282"/>
    <x v="3"/>
    <d v="2015-12-31T00:00:00"/>
    <x v="1118"/>
    <x v="1080"/>
    <n v="5204000000"/>
    <n v="0"/>
    <n v="917000000"/>
    <x v="9"/>
    <s v="Oil &amp; Gas Exploration &amp; Production"/>
    <n v="2015"/>
    <n v="-1060000000"/>
    <n v="6121000000"/>
    <n v="-7181000000"/>
    <n v="0.680796403339756"/>
    <n v="4.6120745022479124"/>
  </r>
  <r>
    <x v="283"/>
    <x v="0"/>
    <d v="2013-05-31T00:00:00"/>
    <x v="1119"/>
    <x v="1081"/>
    <n v="7796000000"/>
    <n v="0"/>
    <n v="0"/>
    <x v="1"/>
    <s v="Apparel, Accessories &amp; Luxury Goods"/>
    <n v="2013"/>
    <n v="-11034000000"/>
    <n v="7796000000"/>
    <n v="-18830000000"/>
    <n v="0.43590250069134434"/>
    <n v="0.74388654051278003"/>
  </r>
  <r>
    <x v="283"/>
    <x v="1"/>
    <d v="2014-05-31T00:00:00"/>
    <x v="1120"/>
    <x v="1082"/>
    <n v="8766000000"/>
    <n v="0"/>
    <n v="0"/>
    <x v="1"/>
    <s v="Apparel, Accessories &amp; Luxury Goods"/>
    <n v="2014"/>
    <n v="-12446000000"/>
    <n v="8766000000"/>
    <n v="-21212000000"/>
    <n v="0.44771394654483976"/>
    <n v="0.76304903054066697"/>
  </r>
  <r>
    <x v="283"/>
    <x v="2"/>
    <d v="2015-05-31T00:00:00"/>
    <x v="1121"/>
    <x v="1083"/>
    <n v="9892000000"/>
    <n v="0"/>
    <n v="0"/>
    <x v="1"/>
    <s v="Apparel, Accessories &amp; Luxury Goods"/>
    <n v="2015"/>
    <n v="-14067000000"/>
    <n v="9892000000"/>
    <n v="-23959000000"/>
    <n v="0.4596908597758243"/>
    <n v="0.78294826966439002"/>
  </r>
  <r>
    <x v="283"/>
    <x v="3"/>
    <d v="2016-05-31T00:00:00"/>
    <x v="1122"/>
    <x v="1084"/>
    <n v="10469000000"/>
    <n v="0"/>
    <n v="0"/>
    <x v="1"/>
    <s v="Apparel, Accessories &amp; Luxury Goods"/>
    <n v="2016"/>
    <n v="-14971000000"/>
    <n v="10469000000"/>
    <n v="-25440000000"/>
    <n v="0.46241042747714356"/>
    <n v="0.78576723498888068"/>
  </r>
  <r>
    <x v="284"/>
    <x v="0"/>
    <d v="2013-12-31T00:00:00"/>
    <x v="1123"/>
    <x v="1085"/>
    <n v="1815000000"/>
    <n v="0"/>
    <n v="510000000"/>
    <x v="0"/>
    <s v="Research &amp; Consulting Services"/>
    <n v="2013"/>
    <n v="-3305000000"/>
    <n v="2325000000"/>
    <n v="-5630000000"/>
    <n v="0.57951955111344911"/>
    <n v="0.98719971944590568"/>
  </r>
  <r>
    <x v="284"/>
    <x v="1"/>
    <d v="2014-12-31T00:00:00"/>
    <x v="1124"/>
    <x v="1086"/>
    <n v="1917000000"/>
    <n v="0"/>
    <n v="573000000"/>
    <x v="0"/>
    <s v="Research &amp; Consulting Services"/>
    <n v="2014"/>
    <n v="-3668000000"/>
    <n v="2490000000"/>
    <n v="-6158000000"/>
    <n v="0.58333333333333337"/>
    <n v="0.97932569974554706"/>
  </r>
  <r>
    <x v="284"/>
    <x v="2"/>
    <d v="2015-12-31T00:00:00"/>
    <x v="1125"/>
    <x v="1087"/>
    <n v="1915000000"/>
    <n v="0"/>
    <n v="574000000"/>
    <x v="0"/>
    <s v="Research &amp; Consulting Services"/>
    <n v="2015"/>
    <n v="-3633000000"/>
    <n v="2489000000"/>
    <n v="-6122000000"/>
    <n v="0.58862605314322747"/>
    <n v="0.99189889825016198"/>
  </r>
  <r>
    <x v="284"/>
    <x v="3"/>
    <d v="2016-12-31T00:00:00"/>
    <x v="1126"/>
    <x v="1088"/>
    <n v="1851000000"/>
    <n v="0"/>
    <n v="603000000"/>
    <x v="0"/>
    <s v="Research &amp; Consulting Services"/>
    <n v="2016"/>
    <n v="-3702000000"/>
    <n v="2454000000"/>
    <n v="-6156000000"/>
    <n v="0.58678078934854971"/>
    <n v="0.9757489300998573"/>
  </r>
  <r>
    <x v="285"/>
    <x v="0"/>
    <d v="2012-12-31T00:00:00"/>
    <x v="1127"/>
    <x v="1089"/>
    <n v="1654000000"/>
    <n v="0"/>
    <n v="0"/>
    <x v="9"/>
    <s v="Oil &amp; Gas Equipment &amp; Services"/>
    <n v="2012"/>
    <n v="-5043000000"/>
    <n v="1654000000"/>
    <n v="-6697000000"/>
    <n v="0.29329998836803534"/>
    <n v="0.38949633593113875"/>
  </r>
  <r>
    <x v="285"/>
    <x v="1"/>
    <d v="2013-12-31T00:00:00"/>
    <x v="315"/>
    <x v="1090"/>
    <n v="1905000000"/>
    <n v="0"/>
    <n v="0"/>
    <x v="9"/>
    <s v="Oil &amp; Gas Equipment &amp; Services"/>
    <n v="2013"/>
    <n v="-5104000000"/>
    <n v="1905000000"/>
    <n v="-7009000000"/>
    <n v="0.26554289579106188"/>
    <n v="0.36465324384787473"/>
  </r>
  <r>
    <x v="285"/>
    <x v="2"/>
    <d v="2014-12-31T00:00:00"/>
    <x v="1128"/>
    <x v="1091"/>
    <n v="2092000000"/>
    <n v="0"/>
    <n v="0"/>
    <x v="9"/>
    <s v="Oil &amp; Gas Equipment &amp; Services"/>
    <n v="2014"/>
    <n v="-5809000000"/>
    <n v="2092000000"/>
    <n v="-7901000000"/>
    <n v="0.27094216417910449"/>
    <n v="0.36851679104477614"/>
  </r>
  <r>
    <x v="285"/>
    <x v="3"/>
    <d v="2015-12-31T00:00:00"/>
    <x v="1129"/>
    <x v="1092"/>
    <n v="1764000000"/>
    <n v="0"/>
    <n v="0"/>
    <x v="9"/>
    <s v="Oil &amp; Gas Equipment &amp; Services"/>
    <n v="2015"/>
    <n v="-3063000000"/>
    <n v="1764000000"/>
    <n v="-4827000000"/>
    <n v="0.20756251270583451"/>
    <n v="0.32709900386257368"/>
  </r>
  <r>
    <x v="286"/>
    <x v="0"/>
    <d v="2013-12-31T00:00:00"/>
    <x v="1130"/>
    <x v="1093"/>
    <n v="3002000000"/>
    <n v="0"/>
    <n v="916000000"/>
    <x v="0"/>
    <s v="Railroads"/>
    <n v="2013"/>
    <n v="-7175000000"/>
    <n v="3918000000"/>
    <n v="-11093000000"/>
    <n v="0.63806136060471319"/>
    <n v="0.98648288128056916"/>
  </r>
  <r>
    <x v="286"/>
    <x v="1"/>
    <d v="2014-12-31T00:00:00"/>
    <x v="1131"/>
    <x v="1094"/>
    <n v="2897000000"/>
    <n v="0"/>
    <n v="951000000"/>
    <x v="0"/>
    <s v="Railroads"/>
    <n v="2014"/>
    <n v="-7423000000"/>
    <n v="3848000000"/>
    <n v="-11271000000"/>
    <n v="0.63859256710254642"/>
    <n v="0.96963179628355123"/>
  </r>
  <r>
    <x v="286"/>
    <x v="2"/>
    <d v="2015-12-31T00:00:00"/>
    <x v="1132"/>
    <x v="1095"/>
    <n v="2911000000"/>
    <n v="0"/>
    <n v="1054000000"/>
    <x v="0"/>
    <s v="Railroads"/>
    <n v="2015"/>
    <n v="-6849000000"/>
    <n v="3965000000"/>
    <n v="-10814000000"/>
    <n v="0.65160308248501575"/>
    <n v="1.0288269432023593"/>
  </r>
  <r>
    <x v="286"/>
    <x v="3"/>
    <d v="2016-12-31T00:00:00"/>
    <x v="1133"/>
    <x v="1096"/>
    <n v="2743000000"/>
    <n v="0"/>
    <n v="1026000000"/>
    <x v="0"/>
    <s v="Railroads"/>
    <n v="2016"/>
    <n v="-6843000000"/>
    <n v="3769000000"/>
    <n v="-10612000000"/>
    <n v="0.69205097087378642"/>
    <n v="1.073220064724919"/>
  </r>
  <r>
    <x v="287"/>
    <x v="0"/>
    <d v="2013-04-26T00:00:00"/>
    <x v="1134"/>
    <x v="1097"/>
    <n v="2247400000"/>
    <n v="904200000"/>
    <n v="0"/>
    <x v="2"/>
    <s v="Internet Software &amp; Services"/>
    <n v="2013"/>
    <n v="-3761100000"/>
    <n v="3151600000"/>
    <n v="-6912700000"/>
    <n v="0.59394542353610003"/>
    <n v="1.0916398206051419"/>
  </r>
  <r>
    <x v="287"/>
    <x v="1"/>
    <d v="2014-04-25T00:00:00"/>
    <x v="1135"/>
    <x v="1098"/>
    <n v="2179000000"/>
    <n v="918000000"/>
    <n v="0"/>
    <x v="2"/>
    <s v="Internet Software &amp; Services"/>
    <n v="2014"/>
    <n v="-3919000000"/>
    <n v="3097000000"/>
    <n v="-7016000000"/>
    <n v="0.61960474308300395"/>
    <n v="1.1092490118577074"/>
  </r>
  <r>
    <x v="287"/>
    <x v="2"/>
    <d v="2015-04-24T00:00:00"/>
    <x v="1136"/>
    <x v="1099"/>
    <n v="2197000000"/>
    <n v="920000000"/>
    <n v="0"/>
    <x v="2"/>
    <s v="Internet Software &amp; Services"/>
    <n v="2015"/>
    <n v="-3833000000"/>
    <n v="3117000000"/>
    <n v="-6950000000"/>
    <n v="0.62600032663726934"/>
    <n v="1.1350645108606892"/>
  </r>
  <r>
    <x v="287"/>
    <x v="3"/>
    <d v="2016-04-29T00:00:00"/>
    <x v="1137"/>
    <x v="220"/>
    <n v="2099000000"/>
    <n v="861000000"/>
    <n v="0"/>
    <x v="2"/>
    <s v="Internet Software &amp; Services"/>
    <n v="2016"/>
    <n v="-3373000000"/>
    <n v="2960000000"/>
    <n v="-6333000000"/>
    <n v="0.60818608005769925"/>
    <n v="1.1419040750090155"/>
  </r>
  <r>
    <x v="288"/>
    <x v="0"/>
    <d v="2012-12-31T00:00:00"/>
    <x v="1138"/>
    <x v="1100"/>
    <n v="454900000"/>
    <n v="0"/>
    <n v="0"/>
    <x v="8"/>
    <s v="Steel"/>
    <n v="2012"/>
    <n v="-1513538000"/>
    <n v="454900000"/>
    <n v="-1968438000"/>
    <n v="7.7899878188957453E-2"/>
    <n v="0.10131300332235797"/>
  </r>
  <r>
    <x v="288"/>
    <x v="1"/>
    <d v="2013-12-31T00:00:00"/>
    <x v="1139"/>
    <x v="1101"/>
    <n v="467904000"/>
    <n v="0"/>
    <n v="0"/>
    <x v="8"/>
    <s v="Steel"/>
    <n v="2013"/>
    <n v="-1410625000"/>
    <n v="467904000"/>
    <n v="-1878529000"/>
    <n v="7.4040604352939313E-2"/>
    <n v="9.8599856414371453E-2"/>
  </r>
  <r>
    <x v="288"/>
    <x v="2"/>
    <d v="2014-12-31T00:00:00"/>
    <x v="1140"/>
    <x v="1102"/>
    <n v="520805000"/>
    <n v="0"/>
    <n v="0"/>
    <x v="8"/>
    <s v="Steel"/>
    <n v="2014"/>
    <n v="-1906526000"/>
    <n v="520805000"/>
    <n v="-2427331000"/>
    <n v="9.0334672485722786E-2"/>
    <n v="0.11501136144980031"/>
  </r>
  <r>
    <x v="288"/>
    <x v="3"/>
    <d v="2015-12-31T00:00:00"/>
    <x v="1141"/>
    <x v="1103"/>
    <n v="458989000"/>
    <n v="0"/>
    <n v="0"/>
    <x v="8"/>
    <s v="Steel"/>
    <n v="2015"/>
    <n v="-1581262000"/>
    <n v="458989000"/>
    <n v="-2040251000"/>
    <n v="9.6188055970348088E-2"/>
    <n v="0.12410832447852327"/>
  </r>
  <r>
    <x v="289"/>
    <x v="0"/>
    <d v="2013-01-27T00:00:00"/>
    <x v="1142"/>
    <x v="1104"/>
    <n v="430822000"/>
    <n v="1147282000"/>
    <n v="0"/>
    <x v="2"/>
    <s v="Semiconductors"/>
    <n v="2013"/>
    <n v="-2226343000"/>
    <n v="1578104000"/>
    <n v="-3804447000"/>
    <n v="0.52015427464260089"/>
    <n v="0.88885646537897312"/>
  </r>
  <r>
    <x v="289"/>
    <x v="1"/>
    <d v="2014-01-26T00:00:00"/>
    <x v="1143"/>
    <x v="1105"/>
    <n v="436000000"/>
    <n v="1336000000"/>
    <n v="0"/>
    <x v="2"/>
    <s v="Semiconductors"/>
    <n v="2014"/>
    <n v="-2268000000"/>
    <n v="1772000000"/>
    <n v="-4040000000"/>
    <n v="0.54915254237288136"/>
    <n v="0.97820823244552058"/>
  </r>
  <r>
    <x v="289"/>
    <x v="2"/>
    <d v="2015-01-25T00:00:00"/>
    <x v="1144"/>
    <x v="1106"/>
    <n v="480000000"/>
    <n v="1360000000"/>
    <n v="0"/>
    <x v="2"/>
    <s v="Semiconductors"/>
    <n v="2015"/>
    <n v="-2599000000"/>
    <n v="1840000000"/>
    <n v="-4439000000"/>
    <n v="0.55510465612985904"/>
    <n v="0.94809910294745836"/>
  </r>
  <r>
    <x v="289"/>
    <x v="3"/>
    <d v="2016-01-31T00:00:00"/>
    <x v="1145"/>
    <x v="1107"/>
    <n v="602000000"/>
    <n v="1331000000"/>
    <n v="0"/>
    <x v="2"/>
    <s v="Semiconductors"/>
    <n v="2016"/>
    <n v="-2811000000"/>
    <n v="1933000000"/>
    <n v="-4744000000"/>
    <n v="0.56107784431137719"/>
    <n v="0.94690618762475054"/>
  </r>
  <r>
    <x v="290"/>
    <x v="0"/>
    <d v="2012-12-31T00:00:00"/>
    <x v="1146"/>
    <x v="1108"/>
    <n v="1403500000"/>
    <n v="0"/>
    <n v="0"/>
    <x v="1"/>
    <s v="Housewares &amp; Specialties"/>
    <n v="2012"/>
    <n v="-2094100000"/>
    <n v="1403500000"/>
    <n v="-3497600000"/>
    <n v="0.3801579377325951"/>
    <n v="0.63494599255695738"/>
  </r>
  <r>
    <x v="290"/>
    <x v="1"/>
    <d v="2013-12-31T00:00:00"/>
    <x v="1147"/>
    <x v="1109"/>
    <n v="1399500000"/>
    <n v="0"/>
    <n v="0"/>
    <x v="1"/>
    <s v="Housewares &amp; Specialties"/>
    <n v="2013"/>
    <n v="-2124900000"/>
    <n v="1399500000"/>
    <n v="-3524400000"/>
    <n v="0.37897271268057786"/>
    <n v="0.62857142857142856"/>
  </r>
  <r>
    <x v="290"/>
    <x v="2"/>
    <d v="2014-12-31T00:00:00"/>
    <x v="1148"/>
    <x v="1110"/>
    <n v="1545900000"/>
    <n v="0"/>
    <n v="0"/>
    <x v="1"/>
    <s v="Housewares &amp; Specialties"/>
    <n v="2014"/>
    <n v="-2203400000"/>
    <n v="1545900000"/>
    <n v="-3749300000"/>
    <n v="0.38473895582329315"/>
    <n v="0.65467085734241315"/>
  </r>
  <r>
    <x v="290"/>
    <x v="3"/>
    <d v="2015-12-31T00:00:00"/>
    <x v="1149"/>
    <x v="1111"/>
    <n v="1626000000"/>
    <n v="0"/>
    <n v="0"/>
    <x v="1"/>
    <s v="Housewares &amp; Specialties"/>
    <n v="2015"/>
    <n v="-2304600000"/>
    <n v="1626000000"/>
    <n v="-3930600000"/>
    <n v="0.38957350778437039"/>
    <n v="0.66443531619250473"/>
  </r>
  <r>
    <x v="291"/>
    <x v="0"/>
    <d v="2012-12-31T00:00:00"/>
    <x v="1150"/>
    <x v="1112"/>
    <n v="38123000"/>
    <n v="0"/>
    <n v="147515000"/>
    <x v="7"/>
    <s v="Retail REITs"/>
    <n v="2012"/>
    <n v="-463275000"/>
    <n v="185638000"/>
    <n v="-648913000"/>
    <n v="0.95603211846935809"/>
    <n v="1.3391218392797075"/>
  </r>
  <r>
    <x v="291"/>
    <x v="1"/>
    <d v="2013-12-31T00:00:00"/>
    <x v="1151"/>
    <x v="1113"/>
    <n v="56881000"/>
    <n v="0"/>
    <n v="306769000"/>
    <x v="7"/>
    <s v="Retail REITs"/>
    <n v="2013"/>
    <n v="-741358000"/>
    <n v="363650000"/>
    <n v="-1105008000"/>
    <n v="0.95020436831669464"/>
    <n v="1.4162974279968572"/>
  </r>
  <r>
    <x v="291"/>
    <x v="2"/>
    <d v="2014-12-31T00:00:00"/>
    <x v="1152"/>
    <x v="1114"/>
    <n v="51085000"/>
    <n v="0"/>
    <n v="374661000"/>
    <x v="7"/>
    <s v="Retail REITs"/>
    <n v="2014"/>
    <n v="-879634000"/>
    <n v="425746000"/>
    <n v="-1305380000"/>
    <n v="0.94229168563639187"/>
    <n v="1.3983642294363716"/>
  </r>
  <r>
    <x v="291"/>
    <x v="3"/>
    <d v="2015-12-31T00:00:00"/>
    <x v="1153"/>
    <x v="1115"/>
    <n v="49298000"/>
    <n v="0"/>
    <n v="409215000"/>
    <x v="7"/>
    <s v="Retail REITs"/>
    <n v="2015"/>
    <n v="-967933000"/>
    <n v="458513000"/>
    <n v="-1426446000"/>
    <n v="0.94590754286440237"/>
    <n v="1.393987012415896"/>
  </r>
  <r>
    <x v="292"/>
    <x v="0"/>
    <d v="2012-12-31T00:00:00"/>
    <x v="1154"/>
    <x v="1116"/>
    <n v="491725000"/>
    <n v="0"/>
    <n v="205334000"/>
    <x v="9"/>
    <s v="Oil &amp; Gas Exploration &amp; Production"/>
    <n v="2012"/>
    <n v="-1643802000"/>
    <n v="697059000"/>
    <n v="-2340861000"/>
    <n v="0.16140833362054516"/>
    <n v="0.2298540050731919"/>
  </r>
  <r>
    <x v="292"/>
    <x v="1"/>
    <d v="2013-12-31T00:00:00"/>
    <x v="1155"/>
    <x v="1117"/>
    <n v="541586000"/>
    <n v="0"/>
    <n v="239343000"/>
    <x v="9"/>
    <s v="Oil &amp; Gas Exploration &amp; Production"/>
    <n v="2013"/>
    <n v="-1649666000"/>
    <n v="780929000"/>
    <n v="-2430595000"/>
    <n v="0.13895576260506023"/>
    <n v="0.20473549300830982"/>
  </r>
  <r>
    <x v="292"/>
    <x v="2"/>
    <d v="2014-12-31T00:00:00"/>
    <x v="1156"/>
    <x v="1118"/>
    <n v="674887000"/>
    <n v="0"/>
    <n v="294684000"/>
    <x v="9"/>
    <s v="Oil &amp; Gas Exploration &amp; Production"/>
    <n v="2014"/>
    <n v="-2106543000"/>
    <n v="969571000"/>
    <n v="-3076114000"/>
    <n v="0.17273696440641567"/>
    <n v="0.25224198819016602"/>
  </r>
  <r>
    <x v="292"/>
    <x v="3"/>
    <d v="2015-12-31T00:00:00"/>
    <x v="1157"/>
    <x v="1119"/>
    <n v="693331000"/>
    <n v="0"/>
    <n v="354620000"/>
    <x v="9"/>
    <s v="Oil &amp; Gas Exploration &amp; Production"/>
    <n v="2015"/>
    <n v="-2122154000"/>
    <n v="1047951000"/>
    <n v="-3170105000"/>
    <n v="0.27336051626093655"/>
    <n v="0.40834997808894935"/>
  </r>
  <r>
    <x v="293"/>
    <x v="0"/>
    <d v="2014-12-31T00:00:00"/>
    <x v="1158"/>
    <x v="1120"/>
    <n v="477200000"/>
    <n v="0"/>
    <n v="294400000"/>
    <x v="1"/>
    <s v="Advertising"/>
    <n v="2014"/>
    <n v="-2715700000"/>
    <n v="771600000"/>
    <n v="-3487300000"/>
    <n v="0.17729047252216376"/>
    <n v="0.22766324145765057"/>
  </r>
  <r>
    <x v="293"/>
    <x v="1"/>
    <d v="2015-12-31T00:00:00"/>
    <x v="1159"/>
    <x v="1121"/>
    <n v="431800000"/>
    <n v="0"/>
    <n v="291100000"/>
    <x v="1"/>
    <s v="Advertising"/>
    <n v="2015"/>
    <n v="-2643000000"/>
    <n v="722900000"/>
    <n v="-3365900000"/>
    <n v="0.17463526799873136"/>
    <n v="0.22240062374458189"/>
  </r>
  <r>
    <x v="293"/>
    <x v="2"/>
    <d v="2016-12-31T00:00:00"/>
    <x v="1160"/>
    <x v="1122"/>
    <n v="443900000"/>
    <n v="0"/>
    <n v="292900000"/>
    <x v="1"/>
    <s v="Advertising"/>
    <n v="2016"/>
    <n v="-2745700000"/>
    <n v="736800000"/>
    <n v="-3482500000"/>
    <n v="0.1780967639408701"/>
    <n v="0.22588847303932696"/>
  </r>
  <r>
    <x v="294"/>
    <x v="0"/>
    <d v="2012-12-31T00:00:00"/>
    <x v="1161"/>
    <x v="1123"/>
    <n v="2120025000"/>
    <n v="0"/>
    <n v="0"/>
    <x v="1"/>
    <s v="Specialty Stores"/>
    <n v="2012"/>
    <n v="-3097418000"/>
    <n v="2120025000"/>
    <n v="-5217443000"/>
    <n v="0.50102326297632038"/>
    <n v="0.84394819047766934"/>
  </r>
  <r>
    <x v="294"/>
    <x v="1"/>
    <d v="2013-12-31T00:00:00"/>
    <x v="1162"/>
    <x v="1124"/>
    <n v="2265516000"/>
    <n v="0"/>
    <n v="0"/>
    <x v="1"/>
    <s v="Specialty Stores"/>
    <n v="2013"/>
    <n v="-3369001000"/>
    <n v="2265516000"/>
    <n v="-5634517000"/>
    <n v="0.50667482599883262"/>
    <n v="0.84739301667243927"/>
  </r>
  <r>
    <x v="294"/>
    <x v="2"/>
    <d v="2014-12-31T00:00:00"/>
    <x v="1163"/>
    <x v="1125"/>
    <n v="2438527000"/>
    <n v="0"/>
    <n v="0"/>
    <x v="1"/>
    <s v="Specialty Stores"/>
    <n v="2014"/>
    <n v="-3708901000"/>
    <n v="2438527000"/>
    <n v="-6147428000"/>
    <n v="0.51397718512306056"/>
    <n v="0.85190673441719955"/>
  </r>
  <r>
    <x v="294"/>
    <x v="3"/>
    <d v="2015-12-31T00:00:00"/>
    <x v="1164"/>
    <x v="1126"/>
    <n v="2648622000"/>
    <n v="0"/>
    <n v="0"/>
    <x v="1"/>
    <s v="Specialty Stores"/>
    <n v="2015"/>
    <n v="-4162643000"/>
    <n v="2648622000"/>
    <n v="-6811265000"/>
    <n v="0.52250700857095445"/>
    <n v="0.85496971509063879"/>
  </r>
  <r>
    <x v="295"/>
    <x v="0"/>
    <d v="2012-12-31T00:00:00"/>
    <x v="1165"/>
    <x v="1127"/>
    <n v="1879000000"/>
    <n v="0"/>
    <n v="3585000000"/>
    <x v="9"/>
    <s v="Oil &amp; Gas Exploration &amp; Production"/>
    <n v="2012"/>
    <n v="-13570000000"/>
    <n v="5464000000"/>
    <n v="-19034000000"/>
    <n v="0.67512437810945269"/>
    <n v="0.94696517412935322"/>
  </r>
  <r>
    <x v="295"/>
    <x v="1"/>
    <d v="2013-12-31T00:00:00"/>
    <x v="1166"/>
    <x v="1128"/>
    <n v="2108000000"/>
    <n v="0"/>
    <n v="4203000000"/>
    <x v="9"/>
    <s v="Oil &amp; Gas Exploration &amp; Production"/>
    <n v="2013"/>
    <n v="-13673000000"/>
    <n v="6311000000"/>
    <n v="-19984000000"/>
    <n v="0.67788795240456123"/>
    <n v="0.99077838373822513"/>
  </r>
  <r>
    <x v="295"/>
    <x v="2"/>
    <d v="2014-12-31T00:00:00"/>
    <x v="1167"/>
    <x v="1129"/>
    <n v="2053000000"/>
    <n v="0"/>
    <n v="4261000000"/>
    <x v="9"/>
    <s v="Oil &amp; Gas Exploration &amp; Production"/>
    <n v="2014"/>
    <n v="-12509000000"/>
    <n v="6314000000"/>
    <n v="-18823000000"/>
    <n v="0.64773198011599009"/>
    <n v="0.97467895608947808"/>
  </r>
  <r>
    <x v="295"/>
    <x v="3"/>
    <d v="2015-12-31T00:00:00"/>
    <x v="1168"/>
    <x v="1130"/>
    <n v="1613000000"/>
    <n v="0"/>
    <n v="4544000000"/>
    <x v="9"/>
    <s v="Oil &amp; Gas Exploration &amp; Production"/>
    <n v="2015"/>
    <n v="-6676000000"/>
    <n v="6157000000"/>
    <n v="-12833000000"/>
    <n v="0.53493589743589742"/>
    <n v="1.0282852564102565"/>
  </r>
  <r>
    <x v="296"/>
    <x v="0"/>
    <d v="2012-12-31T00:00:00"/>
    <x v="1169"/>
    <x v="1131"/>
    <n v="803800000"/>
    <n v="0"/>
    <n v="76000000"/>
    <x v="6"/>
    <s v="Thrifts &amp; Mortgage Finance"/>
    <n v="2012"/>
    <n v="-1264500000"/>
    <n v="879800000"/>
    <n v="-2144300000"/>
    <n v="0.93300376300450083"/>
    <n v="1.5821589316018594"/>
  </r>
  <r>
    <x v="296"/>
    <x v="1"/>
    <d v="2013-12-31T00:00:00"/>
    <x v="1170"/>
    <x v="1132"/>
    <n v="812800000"/>
    <n v="0"/>
    <n v="69900000"/>
    <x v="6"/>
    <s v="Thrifts &amp; Mortgage Finance"/>
    <n v="2013"/>
    <n v="-1265000000"/>
    <n v="882700000"/>
    <n v="-2147700000"/>
    <n v="0.93975187578931729"/>
    <n v="1.5954981056385114"/>
  </r>
  <r>
    <x v="296"/>
    <x v="2"/>
    <d v="2014-12-31T00:00:00"/>
    <x v="1171"/>
    <x v="1133"/>
    <n v="816700000"/>
    <n v="0"/>
    <n v="65400000"/>
    <x v="6"/>
    <s v="Thrifts &amp; Mortgage Finance"/>
    <n v="2014"/>
    <n v="-1300500000"/>
    <n v="882100000"/>
    <n v="-2182600000"/>
    <n v="0.94143622412045747"/>
    <n v="1.5799913131605618"/>
  </r>
  <r>
    <x v="296"/>
    <x v="3"/>
    <d v="2015-12-31T00:00:00"/>
    <x v="1172"/>
    <x v="1134"/>
    <n v="836700000"/>
    <n v="0"/>
    <n v="57300000"/>
    <x v="6"/>
    <s v="Thrifts &amp; Mortgage Finance"/>
    <n v="2015"/>
    <n v="-1325800000"/>
    <n v="894000000"/>
    <n v="-2219800000"/>
    <n v="0.93280799268275527"/>
    <n v="1.5618096109195807"/>
  </r>
  <r>
    <x v="297"/>
    <x v="0"/>
    <d v="2012-12-31T00:00:00"/>
    <x v="1173"/>
    <x v="1135"/>
    <n v="1489735000"/>
    <n v="114250000"/>
    <n v="0"/>
    <x v="0"/>
    <s v="Technology, Hardware, Software and Supplies"/>
    <n v="2012"/>
    <n v="-2241315000"/>
    <n v="1603985000"/>
    <n v="-3845300000"/>
    <n v="0.58616193213245871"/>
    <n v="1.0056455596955107"/>
  </r>
  <r>
    <x v="297"/>
    <x v="1"/>
    <d v="2013-12-31T00:00:00"/>
    <x v="1174"/>
    <x v="1136"/>
    <n v="1420096000"/>
    <n v="110412000"/>
    <n v="0"/>
    <x v="0"/>
    <s v="Technology, Hardware, Software and Supplies"/>
    <n v="2013"/>
    <n v="-2140713000"/>
    <n v="1530508000"/>
    <n v="-3671221000"/>
    <n v="0.56463303823059685"/>
    <n v="0.96831881118392338"/>
  </r>
  <r>
    <x v="297"/>
    <x v="2"/>
    <d v="2014-12-31T00:00:00"/>
    <x v="1175"/>
    <x v="1137"/>
    <n v="1378400000"/>
    <n v="109931000"/>
    <n v="0"/>
    <x v="0"/>
    <s v="Technology, Hardware, Software and Supplies"/>
    <n v="2014"/>
    <n v="-2140713000"/>
    <n v="1488331000"/>
    <n v="-3629044000"/>
    <n v="0.56017552251678915"/>
    <n v="0.94963762958248898"/>
  </r>
  <r>
    <x v="297"/>
    <x v="3"/>
    <d v="2015-12-31T00:00:00"/>
    <x v="1176"/>
    <x v="1138"/>
    <n v="1279961000"/>
    <n v="110156000"/>
    <n v="0"/>
    <x v="0"/>
    <s v="Technology, Hardware, Software and Supplies"/>
    <n v="2015"/>
    <n v="-2019469000"/>
    <n v="1390117000"/>
    <n v="-3409586000"/>
    <n v="0.56440333588592706"/>
    <n v="0.9529147079702408"/>
  </r>
  <r>
    <x v="298"/>
    <x v="0"/>
    <d v="2012-12-31T00:00:00"/>
    <x v="1177"/>
    <x v="1139"/>
    <n v="571600000"/>
    <n v="279300000"/>
    <n v="517400000"/>
    <x v="0"/>
    <s v="Construction &amp; Farm Machinery &amp; Heavy Trucks"/>
    <n v="2012"/>
    <n v="-2688500000"/>
    <n v="1368300000"/>
    <n v="-4056800000"/>
    <n v="0.16198905813168804"/>
    <n v="0.24443266171792152"/>
  </r>
  <r>
    <x v="298"/>
    <x v="1"/>
    <d v="2013-12-31T00:00:00"/>
    <x v="446"/>
    <x v="1140"/>
    <n v="559500000"/>
    <n v="251400000"/>
    <n v="571700000"/>
    <x v="0"/>
    <s v="Construction &amp; Farm Machinery &amp; Heavy Trucks"/>
    <n v="2013"/>
    <n v="-2760300000"/>
    <n v="1382600000"/>
    <n v="-4142900000"/>
    <n v="0.16567432927195247"/>
    <n v="0.24865854390492767"/>
  </r>
  <r>
    <x v="298"/>
    <x v="2"/>
    <d v="2014-12-31T00:00:00"/>
    <x v="1178"/>
    <x v="1141"/>
    <n v="561400000"/>
    <n v="215600000"/>
    <n v="588500000"/>
    <x v="0"/>
    <s v="Construction &amp; Farm Machinery &amp; Heavy Trucks"/>
    <n v="2014"/>
    <n v="-3052800000"/>
    <n v="1365500000"/>
    <n v="-4418300000"/>
    <n v="0.1647099447513812"/>
    <n v="0.23838376208563536"/>
  </r>
  <r>
    <x v="298"/>
    <x v="3"/>
    <d v="2015-12-31T00:00:00"/>
    <x v="1179"/>
    <x v="1142"/>
    <n v="541500000"/>
    <n v="239800000"/>
    <n v="583700000"/>
    <x v="0"/>
    <s v="Construction &amp; Farm Machinery &amp; Heavy Trucks"/>
    <n v="2015"/>
    <n v="-3379200000"/>
    <n v="1365000000"/>
    <n v="-4744200000"/>
    <n v="0.18098364870148304"/>
    <n v="0.2540905025359777"/>
  </r>
  <r>
    <x v="299"/>
    <x v="0"/>
    <d v="2013-12-31T00:00:00"/>
    <x v="1180"/>
    <x v="1143"/>
    <n v="0"/>
    <n v="0"/>
    <n v="2077000000"/>
    <x v="5"/>
    <s v="MultiUtilities"/>
    <n v="2013"/>
    <n v="-3839000000"/>
    <n v="2077000000"/>
    <n v="-5916000000"/>
    <n v="0.24612129760225671"/>
    <n v="0.37927939479420436"/>
  </r>
  <r>
    <x v="299"/>
    <x v="1"/>
    <d v="2014-12-31T00:00:00"/>
    <x v="1181"/>
    <x v="1144"/>
    <n v="0"/>
    <n v="0"/>
    <n v="2433000000"/>
    <x v="5"/>
    <s v="MultiUtilities"/>
    <n v="2014"/>
    <n v="-4883000000"/>
    <n v="2433000000"/>
    <n v="-7316000000"/>
    <n v="0.28572264482153303"/>
    <n v="0.42808660035108248"/>
  </r>
  <r>
    <x v="299"/>
    <x v="2"/>
    <d v="2015-12-31T00:00:00"/>
    <x v="1182"/>
    <x v="1145"/>
    <n v="0"/>
    <n v="0"/>
    <n v="2612000000"/>
    <x v="5"/>
    <s v="MultiUtilities"/>
    <n v="2015"/>
    <n v="-4120000000"/>
    <n v="2612000000"/>
    <n v="-6732000000"/>
    <n v="0.24475732192716687"/>
    <n v="0.39992871145963288"/>
  </r>
  <r>
    <x v="299"/>
    <x v="3"/>
    <d v="2016-12-31T00:00:00"/>
    <x v="1183"/>
    <x v="1146"/>
    <n v="0"/>
    <n v="0"/>
    <n v="2755000000"/>
    <x v="5"/>
    <s v="MultiUtilities"/>
    <n v="2016"/>
    <n v="-4932000000"/>
    <n v="2755000000"/>
    <n v="-7687000000"/>
    <n v="0.27918034642816708"/>
    <n v="0.43512962753311446"/>
  </r>
  <r>
    <x v="300"/>
    <x v="0"/>
    <d v="2012-12-31T00:00:00"/>
    <x v="1184"/>
    <x v="1147"/>
    <n v="2188747000"/>
    <n v="0"/>
    <n v="65141000"/>
    <x v="1"/>
    <s v="Internet &amp; Direct Marketing Retail"/>
    <n v="2012"/>
    <n v="-4083681000"/>
    <n v="2253888000"/>
    <n v="-6337569000"/>
    <n v="0.77622413112749855"/>
    <n v="1.2046420840622882"/>
  </r>
  <r>
    <x v="300"/>
    <x v="1"/>
    <d v="2013-12-31T00:00:00"/>
    <x v="1185"/>
    <x v="1148"/>
    <n v="3185497000"/>
    <n v="0"/>
    <n v="117975000"/>
    <x v="1"/>
    <s v="Internet &amp; Direct Marketing Retail"/>
    <n v="2013"/>
    <n v="-5715886000"/>
    <n v="3303472000"/>
    <n v="-9019358000"/>
    <n v="0.84139975440529247"/>
    <n v="1.3276831633964377"/>
  </r>
  <r>
    <x v="300"/>
    <x v="2"/>
    <d v="2014-12-31T00:00:00"/>
    <x v="1186"/>
    <x v="1149"/>
    <n v="4302998000"/>
    <n v="0"/>
    <n v="207820000"/>
    <x v="1"/>
    <s v="Internet &amp; Direct Marketing Retail"/>
    <n v="2014"/>
    <n v="-7584130000"/>
    <n v="4510818000"/>
    <n v="-12094948000"/>
    <n v="0.89838380160273001"/>
    <n v="1.4327161275488864"/>
  </r>
  <r>
    <x v="300"/>
    <x v="3"/>
    <d v="2015-12-31T00:00:00"/>
    <x v="1187"/>
    <x v="1150"/>
    <n v="5060406000"/>
    <n v="0"/>
    <n v="272494000"/>
    <x v="1"/>
    <s v="Internet &amp; Direct Marketing Retail"/>
    <n v="2015"/>
    <n v="-8591807000"/>
    <n v="5332900000"/>
    <n v="-13924707000"/>
    <n v="0.93146347669397189"/>
    <n v="1.5096191050572816"/>
  </r>
  <r>
    <x v="301"/>
    <x v="0"/>
    <d v="2013-04-27T00:00:00"/>
    <x v="1188"/>
    <x v="1151"/>
    <n v="0"/>
    <n v="0"/>
    <n v="0"/>
    <x v="3"/>
    <s v="Health Care Supplies"/>
    <n v="2013"/>
    <n v="-1190769000"/>
    <n v="0"/>
    <n v="-1190769000"/>
    <n v="0.32738509605708987"/>
    <n v="0.32738509605708987"/>
  </r>
  <r>
    <x v="301"/>
    <x v="1"/>
    <d v="2014-04-26T00:00:00"/>
    <x v="1189"/>
    <x v="1152"/>
    <n v="0"/>
    <n v="0"/>
    <n v="0"/>
    <x v="3"/>
    <s v="Health Care Supplies"/>
    <n v="2014"/>
    <n v="-1018697000"/>
    <n v="0"/>
    <n v="-1018697000"/>
    <n v="0.28414419404982955"/>
    <n v="0.28414419404982955"/>
  </r>
  <r>
    <x v="301"/>
    <x v="2"/>
    <d v="2015-04-25T00:00:00"/>
    <x v="1190"/>
    <x v="1153"/>
    <n v="0"/>
    <n v="0"/>
    <n v="0"/>
    <x v="3"/>
    <s v="Health Care Supplies"/>
    <n v="2015"/>
    <n v="-1060549000"/>
    <n v="0"/>
    <n v="-1060549000"/>
    <n v="0.27118016091069369"/>
    <n v="0.27118016091069369"/>
  </r>
  <r>
    <x v="301"/>
    <x v="3"/>
    <d v="2016-04-30T00:00:00"/>
    <x v="1191"/>
    <x v="1154"/>
    <n v="0"/>
    <n v="0"/>
    <n v="0"/>
    <x v="3"/>
    <s v="Health Care Supplies"/>
    <n v="2016"/>
    <n v="-1322748000"/>
    <n v="0"/>
    <n v="-1322748000"/>
    <n v="0.24555799716449933"/>
    <n v="0.24555799716449933"/>
  </r>
  <r>
    <x v="302"/>
    <x v="0"/>
    <d v="2012-12-31T00:00:00"/>
    <x v="1192"/>
    <x v="1155"/>
    <n v="98000000"/>
    <n v="0"/>
    <n v="1054000000"/>
    <x v="5"/>
    <s v="Electric Utilities"/>
    <n v="2012"/>
    <n v="-3430000000"/>
    <n v="1152000000"/>
    <n v="-4582000000"/>
    <n v="0.35067988958184237"/>
    <n v="0.46845925774460689"/>
  </r>
  <r>
    <x v="302"/>
    <x v="1"/>
    <d v="2013-12-31T00:00:00"/>
    <x v="181"/>
    <x v="1156"/>
    <n v="68000000"/>
    <n v="0"/>
    <n v="1178000000"/>
    <x v="5"/>
    <s v="Electric Utilities"/>
    <n v="2013"/>
    <n v="-3545000000"/>
    <n v="1246000000"/>
    <n v="-4791000000"/>
    <n v="0.35563804173354735"/>
    <n v="0.48063804173354735"/>
  </r>
  <r>
    <x v="302"/>
    <x v="2"/>
    <d v="2014-12-31T00:00:00"/>
    <x v="1193"/>
    <x v="1157"/>
    <n v="0"/>
    <n v="0"/>
    <n v="1227000000"/>
    <x v="5"/>
    <s v="Electric Utilities"/>
    <n v="2014"/>
    <n v="-3850000000"/>
    <n v="1227000000"/>
    <n v="-5077000000"/>
    <n v="0.35366525812970789"/>
    <n v="0.46637883520117585"/>
  </r>
  <r>
    <x v="302"/>
    <x v="3"/>
    <d v="2015-12-31T00:00:00"/>
    <x v="1194"/>
    <x v="1158"/>
    <n v="0"/>
    <n v="0"/>
    <n v="1214000000"/>
    <x v="5"/>
    <s v="Electric Utilities"/>
    <n v="2015"/>
    <n v="-4176000000"/>
    <n v="1214000000"/>
    <n v="-5390000000"/>
    <n v="0.40096015362457993"/>
    <n v="0.51752280364858372"/>
  </r>
  <r>
    <x v="303"/>
    <x v="0"/>
    <d v="2013-12-28T00:00:00"/>
    <x v="1195"/>
    <x v="1159"/>
    <n v="25357000000"/>
    <n v="0"/>
    <n v="110000000"/>
    <x v="4"/>
    <s v="Soft Drinks"/>
    <n v="2013"/>
    <n v="-35172000000"/>
    <n v="25467000000"/>
    <n v="-60639000000"/>
    <n v="0.52957916133403593"/>
    <n v="0.9130316946472935"/>
  </r>
  <r>
    <x v="303"/>
    <x v="1"/>
    <d v="2014-12-27T00:00:00"/>
    <x v="1196"/>
    <x v="1160"/>
    <n v="25772000000"/>
    <n v="0"/>
    <n v="92000000"/>
    <x v="4"/>
    <s v="Soft Drinks"/>
    <n v="2014"/>
    <n v="-35445000000"/>
    <n v="25864000000"/>
    <n v="-61309000000"/>
    <n v="0.5315447715309749"/>
    <n v="0.91940974461256997"/>
  </r>
  <r>
    <x v="303"/>
    <x v="2"/>
    <d v="2015-12-26T00:00:00"/>
    <x v="1197"/>
    <x v="1161"/>
    <n v="24538000000"/>
    <n v="0"/>
    <n v="75000000"/>
    <x v="4"/>
    <s v="Soft Drinks"/>
    <n v="2015"/>
    <n v="-34325000000"/>
    <n v="24613000000"/>
    <n v="-58938000000"/>
    <n v="0.54435739659984772"/>
    <n v="0.9346929713270743"/>
  </r>
  <r>
    <x v="303"/>
    <x v="3"/>
    <d v="2016-12-31T00:00:00"/>
    <x v="1198"/>
    <x v="1162"/>
    <n v="24735000000"/>
    <n v="0"/>
    <n v="70000000"/>
    <x v="4"/>
    <s v="Soft Drinks"/>
    <n v="2016"/>
    <n v="-34590000000"/>
    <n v="24805000000"/>
    <n v="-59395000000"/>
    <n v="0.55080494912339373"/>
    <n v="0.94579531521202564"/>
  </r>
  <r>
    <x v="304"/>
    <x v="0"/>
    <d v="2012-12-31T00:00:00"/>
    <x v="1199"/>
    <x v="1163"/>
    <n v="15171000000"/>
    <n v="7482000000"/>
    <n v="5109000000"/>
    <x v="3"/>
    <s v="Pharmaceuticals"/>
    <n v="2012"/>
    <n v="-44836000000"/>
    <n v="27762000000"/>
    <n v="-72598000000"/>
    <n v="0.8203157875477981"/>
    <n v="1.3282470680791116"/>
  </r>
  <r>
    <x v="304"/>
    <x v="1"/>
    <d v="2013-12-31T00:00:00"/>
    <x v="1200"/>
    <x v="1164"/>
    <n v="14355000000"/>
    <n v="6678000000"/>
    <n v="4599000000"/>
    <x v="3"/>
    <s v="Pharmaceuticals"/>
    <n v="2013"/>
    <n v="-41998000000"/>
    <n v="25632000000"/>
    <n v="-67630000000"/>
    <n v="0.81416718362282881"/>
    <n v="1.3110654466501241"/>
  </r>
  <r>
    <x v="304"/>
    <x v="2"/>
    <d v="2014-12-31T00:00:00"/>
    <x v="1201"/>
    <x v="1165"/>
    <n v="14097000000"/>
    <n v="8393000000"/>
    <n v="4039000000"/>
    <x v="3"/>
    <s v="Pharmaceuticals"/>
    <n v="2014"/>
    <n v="-40028000000"/>
    <n v="26529000000"/>
    <n v="-66557000000"/>
    <n v="0.80693478479991931"/>
    <n v="1.3417397439774217"/>
  </r>
  <r>
    <x v="304"/>
    <x v="3"/>
    <d v="2015-12-31T00:00:00"/>
    <x v="1202"/>
    <x v="1166"/>
    <n v="14809000000"/>
    <n v="7690000000"/>
    <n v="3728000000"/>
    <x v="3"/>
    <s v="Pharmaceuticals"/>
    <n v="2015"/>
    <n v="-39203000000"/>
    <n v="26227000000"/>
    <n v="-65430000000"/>
    <n v="0.80250148410472666"/>
    <n v="1.3393789277599231"/>
  </r>
  <r>
    <x v="305"/>
    <x v="0"/>
    <d v="2013-12-31T00:00:00"/>
    <x v="1203"/>
    <x v="1167"/>
    <n v="189000000"/>
    <n v="0"/>
    <n v="3292900000"/>
    <x v="6"/>
    <s v="Diversified Financial Services"/>
    <n v="2013"/>
    <n v="-4605900000"/>
    <n v="3481900000"/>
    <n v="-8087800000"/>
    <n v="0.49581785887292101"/>
    <n v="0.87063889337423972"/>
  </r>
  <r>
    <x v="305"/>
    <x v="1"/>
    <d v="2014-12-31T00:00:00"/>
    <x v="1204"/>
    <x v="1168"/>
    <n v="177400000"/>
    <n v="0"/>
    <n v="3574300000"/>
    <x v="6"/>
    <s v="Diversified Financial Services"/>
    <n v="2014"/>
    <n v="-5246600000"/>
    <n v="3751700000"/>
    <n v="-8998300000"/>
    <n v="0.50074444529281514"/>
    <n v="0.85881308696648084"/>
  </r>
  <r>
    <x v="305"/>
    <x v="2"/>
    <d v="2015-12-31T00:00:00"/>
    <x v="1205"/>
    <x v="1169"/>
    <n v="163500000"/>
    <n v="0"/>
    <n v="3672400000"/>
    <x v="6"/>
    <s v="Diversified Financial Services"/>
    <n v="2015"/>
    <n v="-5266700000"/>
    <n v="3835900000"/>
    <n v="-9102600000"/>
    <n v="0.44019758617231119"/>
    <n v="0.76080706094747752"/>
  </r>
  <r>
    <x v="305"/>
    <x v="3"/>
    <d v="2016-12-31T00:00:00"/>
    <x v="1206"/>
    <x v="1170"/>
    <n v="156600000"/>
    <n v="0"/>
    <n v="3732600000"/>
    <x v="6"/>
    <s v="Diversified Financial Services"/>
    <n v="2016"/>
    <n v="-5480900000"/>
    <n v="3889200000"/>
    <n v="-9370100000"/>
    <n v="0.44221847491951816"/>
    <n v="0.7560129416415875"/>
  </r>
  <r>
    <x v="306"/>
    <x v="0"/>
    <d v="2013-12-31T00:00:00"/>
    <x v="1207"/>
    <x v="1171"/>
    <n v="346393000"/>
    <n v="859947000"/>
    <n v="0"/>
    <x v="4"/>
    <s v="Personal Products"/>
    <n v="2013"/>
    <n v="-1949390000"/>
    <n v="1206340000"/>
    <n v="-3155730000"/>
    <n v="0.92618820807271185"/>
    <n v="1.4993407752483079"/>
  </r>
  <r>
    <x v="306"/>
    <x v="1"/>
    <d v="2014-12-31T00:00:00"/>
    <x v="1208"/>
    <x v="1172"/>
    <n v="519267000"/>
    <n v="1271353000"/>
    <n v="0"/>
    <x v="4"/>
    <s v="Personal Products"/>
    <n v="2014"/>
    <n v="-2614539000"/>
    <n v="1790620000"/>
    <n v="-4405159000"/>
    <n v="0.92728715894021652"/>
    <n v="1.562358554907739"/>
  </r>
  <r>
    <x v="306"/>
    <x v="2"/>
    <d v="2015-12-31T00:00:00"/>
    <x v="1209"/>
    <x v="1173"/>
    <n v="838526000"/>
    <n v="1620577000"/>
    <n v="0"/>
    <x v="4"/>
    <s v="Personal Products"/>
    <n v="2015"/>
    <n v="-3711019000"/>
    <n v="2459103000"/>
    <n v="-6170122000"/>
    <n v="0.90430433011154732"/>
    <n v="1.5035406830082305"/>
  </r>
  <r>
    <x v="306"/>
    <x v="3"/>
    <d v="2016-12-31T00:00:00"/>
    <x v="1210"/>
    <x v="1174"/>
    <n v="1177697000"/>
    <n v="2052295000"/>
    <n v="0"/>
    <x v="4"/>
    <s v="Personal Products"/>
    <n v="2016"/>
    <n v="-4560733000"/>
    <n v="3229992000"/>
    <n v="-7790725000"/>
    <n v="0.93833998535519614"/>
    <n v="1.6028890054310043"/>
  </r>
  <r>
    <x v="307"/>
    <x v="0"/>
    <d v="2012-12-31T00:00:00"/>
    <x v="1211"/>
    <x v="1175"/>
    <n v="15400000"/>
    <n v="0"/>
    <n v="36100000"/>
    <x v="6"/>
    <s v="Property &amp; Casualty Insurance"/>
    <n v="2012"/>
    <n v="-1493000000"/>
    <n v="51500000"/>
    <n v="-1544500000"/>
    <n v="8.7392223087234183E-2"/>
    <n v="9.0406757239272065E-2"/>
  </r>
  <r>
    <x v="307"/>
    <x v="1"/>
    <d v="2013-12-31T00:00:00"/>
    <x v="1212"/>
    <x v="1176"/>
    <n v="18800000"/>
    <n v="0"/>
    <n v="38800000"/>
    <x v="6"/>
    <s v="Property &amp; Casualty Insurance"/>
    <n v="2013"/>
    <n v="-1895800000"/>
    <n v="57600000"/>
    <n v="-1953400000"/>
    <n v="0.10433165115651949"/>
    <n v="0.10750155468358749"/>
  </r>
  <r>
    <x v="307"/>
    <x v="2"/>
    <d v="2014-12-31T00:00:00"/>
    <x v="1213"/>
    <x v="1177"/>
    <n v="18900000"/>
    <n v="0"/>
    <n v="50900000"/>
    <x v="6"/>
    <s v="Property &amp; Casualty Insurance"/>
    <n v="2014"/>
    <n v="-2094100000"/>
    <n v="69800000"/>
    <n v="-2163900000"/>
    <n v="0.10799117134399785"/>
    <n v="0.11159070515795662"/>
  </r>
  <r>
    <x v="307"/>
    <x v="3"/>
    <d v="2015-12-31T00:00:00"/>
    <x v="1214"/>
    <x v="1178"/>
    <n v="22800000"/>
    <n v="0"/>
    <n v="77500000"/>
    <x v="6"/>
    <s v="Property &amp; Casualty Insurance"/>
    <n v="2015"/>
    <n v="-2147900000"/>
    <n v="100300000"/>
    <n v="-2248200000"/>
    <n v="0.1029980147503093"/>
    <n v="0.10780768972561355"/>
  </r>
  <r>
    <x v="308"/>
    <x v="0"/>
    <d v="2013-06-30T00:00:00"/>
    <x v="1215"/>
    <x v="1179"/>
    <n v="1554973000"/>
    <n v="0"/>
    <n v="0"/>
    <x v="0"/>
    <s v="Industrial Conglomerates"/>
    <n v="2013"/>
    <n v="-2929029000"/>
    <n v="1554973000"/>
    <n v="-4484002000"/>
    <n v="0.22503807707981066"/>
    <n v="0.34450706623322103"/>
  </r>
  <r>
    <x v="308"/>
    <x v="1"/>
    <d v="2014-06-30T00:00:00"/>
    <x v="1216"/>
    <x v="1180"/>
    <n v="1633992000"/>
    <n v="0"/>
    <n v="0"/>
    <x v="0"/>
    <s v="Industrial Conglomerates"/>
    <n v="2014"/>
    <n v="-3027744000"/>
    <n v="1633992000"/>
    <n v="-4661736000"/>
    <n v="0.22909735501084255"/>
    <n v="0.35273503551120078"/>
  </r>
  <r>
    <x v="308"/>
    <x v="2"/>
    <d v="2015-06-30T00:00:00"/>
    <x v="1217"/>
    <x v="1181"/>
    <n v="1544746000"/>
    <n v="0"/>
    <n v="0"/>
    <x v="0"/>
    <s v="Industrial Conglomerates"/>
    <n v="2015"/>
    <n v="-3056499000"/>
    <n v="1544746000"/>
    <n v="-4601245000"/>
    <n v="0.24044686551271013"/>
    <n v="0.36196803522789633"/>
  </r>
  <r>
    <x v="308"/>
    <x v="3"/>
    <d v="2016-06-30T00:00:00"/>
    <x v="1218"/>
    <x v="1182"/>
    <n v="1359360000"/>
    <n v="0"/>
    <n v="0"/>
    <x v="0"/>
    <s v="Industrial Conglomerates"/>
    <n v="2016"/>
    <n v="-2537369000"/>
    <n v="1359360000"/>
    <n v="-3896729000"/>
    <n v="0.22334514270312891"/>
    <n v="0.34299918324075879"/>
  </r>
  <r>
    <x v="309"/>
    <x v="0"/>
    <d v="2013-12-31T00:00:00"/>
    <x v="1219"/>
    <x v="1183"/>
    <n v="568500000"/>
    <n v="0"/>
    <n v="0"/>
    <x v="1"/>
    <s v="Homebuilding"/>
    <n v="2013"/>
    <n v="-1172399000"/>
    <n v="568500000"/>
    <n v="-1740899000"/>
    <n v="0.20642299318877491"/>
    <n v="0.30651815842502855"/>
  </r>
  <r>
    <x v="309"/>
    <x v="1"/>
    <d v="2014-12-31T00:00:00"/>
    <x v="1220"/>
    <x v="1184"/>
    <n v="861390000"/>
    <n v="0"/>
    <n v="0"/>
    <x v="1"/>
    <s v="Homebuilding"/>
    <n v="2014"/>
    <n v="-1577884000"/>
    <n v="861390000"/>
    <n v="-2439274000"/>
    <n v="0.27100405797439975"/>
    <n v="0.41894914487468404"/>
  </r>
  <r>
    <x v="309"/>
    <x v="2"/>
    <d v="2015-12-31T00:00:00"/>
    <x v="1221"/>
    <x v="1185"/>
    <n v="794728000"/>
    <n v="0"/>
    <n v="0"/>
    <x v="1"/>
    <s v="Homebuilding"/>
    <n v="2015"/>
    <n v="-1628114000"/>
    <n v="794728000"/>
    <n v="-2422842000"/>
    <n v="0.27217047778956877"/>
    <n v="0.40502450365799592"/>
  </r>
  <r>
    <x v="309"/>
    <x v="3"/>
    <d v="2016-12-31T00:00:00"/>
    <x v="1222"/>
    <x v="1186"/>
    <n v="957150000"/>
    <n v="0"/>
    <n v="0"/>
    <x v="1"/>
    <s v="Homebuilding"/>
    <n v="2016"/>
    <n v="-1939814000"/>
    <n v="957150000"/>
    <n v="-2896964000"/>
    <n v="0.25295951894483337"/>
    <n v="0.37777571449659619"/>
  </r>
  <r>
    <x v="310"/>
    <x v="0"/>
    <d v="2012-12-30T00:00:00"/>
    <x v="1223"/>
    <x v="1187"/>
    <n v="627370000"/>
    <n v="131835000"/>
    <n v="0"/>
    <x v="3"/>
    <s v="Health Care Equipment"/>
    <n v="2012"/>
    <n v="-961529000"/>
    <n v="759205000"/>
    <n v="-1720734000"/>
    <n v="0.45674258071013135"/>
    <n v="0.81737783038854483"/>
  </r>
  <r>
    <x v="310"/>
    <x v="1"/>
    <d v="2013-12-29T00:00:00"/>
    <x v="1224"/>
    <x v="1188"/>
    <n v="581898000"/>
    <n v="132400000"/>
    <n v="0"/>
    <x v="3"/>
    <s v="Health Care Equipment"/>
    <n v="2013"/>
    <n v="-976142000"/>
    <n v="714298000"/>
    <n v="-1690440000"/>
    <n v="0.45242321742910829"/>
    <n v="0.78348673007703984"/>
  </r>
  <r>
    <x v="310"/>
    <x v="2"/>
    <d v="2014-12-28T00:00:00"/>
    <x v="1225"/>
    <x v="1189"/>
    <n v="659335000"/>
    <n v="121141000"/>
    <n v="0"/>
    <x v="3"/>
    <s v="Health Care Equipment"/>
    <n v="2014"/>
    <n v="-1004608000"/>
    <n v="780476000"/>
    <n v="-1785084000"/>
    <n v="0.44904320944887383"/>
    <n v="0.79790311096052735"/>
  </r>
  <r>
    <x v="310"/>
    <x v="3"/>
    <d v="2016-01-03T00:00:00"/>
    <x v="1226"/>
    <x v="1190"/>
    <n v="598848000"/>
    <n v="125928000"/>
    <n v="0"/>
    <x v="3"/>
    <s v="Health Care Equipment"/>
    <n v="2016"/>
    <n v="-1024500000"/>
    <n v="724776000"/>
    <n v="-1749276000"/>
    <n v="0.45284590111472139"/>
    <n v="0.77320884970068848"/>
  </r>
  <r>
    <x v="311"/>
    <x v="0"/>
    <d v="2013-12-31T00:00:00"/>
    <x v="1227"/>
    <x v="1191"/>
    <n v="6890000000"/>
    <n v="0"/>
    <n v="93000000"/>
    <x v="4"/>
    <s v="Tobacco"/>
    <n v="2013"/>
    <n v="-20807000000"/>
    <n v="6983000000"/>
    <n v="-27790000000"/>
    <n v="0.25999325244598831"/>
    <n v="0.34724912219320497"/>
  </r>
  <r>
    <x v="311"/>
    <x v="1"/>
    <d v="2014-12-31T00:00:00"/>
    <x v="1228"/>
    <x v="1192"/>
    <n v="7001000000"/>
    <n v="0"/>
    <n v="93000000"/>
    <x v="4"/>
    <s v="Tobacco"/>
    <n v="2014"/>
    <n v="-19331000000"/>
    <n v="7094000000"/>
    <n v="-26425000000"/>
    <n v="0.24131775397598182"/>
    <n v="0.3298754150750256"/>
  </r>
  <r>
    <x v="311"/>
    <x v="2"/>
    <d v="2015-12-31T00:00:00"/>
    <x v="1229"/>
    <x v="1193"/>
    <n v="6656000000"/>
    <n v="0"/>
    <n v="82000000"/>
    <x v="4"/>
    <s v="Tobacco"/>
    <n v="2015"/>
    <n v="-17429000000"/>
    <n v="6738000000"/>
    <n v="-24167000000"/>
    <n v="0.23582020890837257"/>
    <n v="0.32698760621312983"/>
  </r>
  <r>
    <x v="311"/>
    <x v="3"/>
    <d v="2016-12-31T00:00:00"/>
    <x v="1230"/>
    <x v="1194"/>
    <n v="6405000000"/>
    <n v="0"/>
    <n v="74000000"/>
    <x v="4"/>
    <s v="Tobacco"/>
    <n v="2016"/>
    <n v="-17294000000"/>
    <n v="6479000000"/>
    <n v="-23773000000"/>
    <n v="0.23073125825517324"/>
    <n v="0.31717209451256123"/>
  </r>
  <r>
    <x v="312"/>
    <x v="0"/>
    <d v="2012-12-31T00:00:00"/>
    <x v="1231"/>
    <x v="1195"/>
    <n v="10486000000"/>
    <n v="0"/>
    <n v="987000000"/>
    <x v="6"/>
    <s v="Banks"/>
    <n v="2012"/>
    <n v="-16220000000"/>
    <n v="11473000000"/>
    <n v="-27693000000"/>
    <n v="0.97675538961821029"/>
    <n v="1.6676502468987113"/>
  </r>
  <r>
    <x v="312"/>
    <x v="1"/>
    <d v="2013-12-31T00:00:00"/>
    <x v="1232"/>
    <x v="1196"/>
    <n v="9681000000"/>
    <n v="0"/>
    <n v="643000000"/>
    <x v="6"/>
    <s v="Banks"/>
    <n v="2013"/>
    <n v="-16528000000"/>
    <n v="10324000000"/>
    <n v="-26852000000"/>
    <n v="0.97961119013750597"/>
    <n v="1.5915125651967756"/>
  </r>
  <r>
    <x v="312"/>
    <x v="2"/>
    <d v="2014-12-31T00:00:00"/>
    <x v="1233"/>
    <x v="1197"/>
    <n v="9488000000"/>
    <n v="0"/>
    <n v="273000000"/>
    <x v="6"/>
    <s v="Banks"/>
    <n v="2014"/>
    <n v="-15956000000"/>
    <n v="9761000000"/>
    <n v="-25717000000"/>
    <n v="0.98003808119894353"/>
    <n v="1.579571279405442"/>
  </r>
  <r>
    <x v="312"/>
    <x v="3"/>
    <d v="2015-12-31T00:00:00"/>
    <x v="1234"/>
    <x v="1198"/>
    <n v="9463000000"/>
    <n v="0"/>
    <n v="255000000"/>
    <x v="6"/>
    <s v="Banks"/>
    <n v="2015"/>
    <n v="-15867000000"/>
    <n v="9718000000"/>
    <n v="-25585000000"/>
    <n v="0.97523048555623848"/>
    <n v="1.5725261216963737"/>
  </r>
  <r>
    <x v="313"/>
    <x v="0"/>
    <d v="2012-12-31T00:00:00"/>
    <x v="1235"/>
    <x v="1199"/>
    <n v="1117700000"/>
    <n v="92300000"/>
    <n v="0"/>
    <x v="0"/>
    <s v="Industrial Machinery"/>
    <n v="2012"/>
    <n v="-1265900000"/>
    <n v="1210000000"/>
    <n v="-2475900000"/>
    <n v="0.29393052846661094"/>
    <n v="0.57488158261354139"/>
  </r>
  <r>
    <x v="313"/>
    <x v="1"/>
    <d v="2013-12-31T00:00:00"/>
    <x v="1236"/>
    <x v="1200"/>
    <n v="1493700000"/>
    <n v="122800000"/>
    <n v="0"/>
    <x v="0"/>
    <s v="Industrial Machinery"/>
    <n v="2013"/>
    <n v="-2370100000"/>
    <n v="1616500000"/>
    <n v="-3986600000"/>
    <n v="0.33860022572395959"/>
    <n v="0.56953869451547923"/>
  </r>
  <r>
    <x v="313"/>
    <x v="2"/>
    <d v="2014-12-31T00:00:00"/>
    <x v="1237"/>
    <x v="1201"/>
    <n v="1493800000"/>
    <n v="117300000"/>
    <n v="0"/>
    <x v="0"/>
    <s v="Industrial Machinery"/>
    <n v="2014"/>
    <n v="-2463000000"/>
    <n v="1611100000"/>
    <n v="-4074100000"/>
    <n v="0.34990765733769003"/>
    <n v="0.57878960079556752"/>
  </r>
  <r>
    <x v="313"/>
    <x v="3"/>
    <d v="2015-12-31T00:00:00"/>
    <x v="1238"/>
    <x v="1202"/>
    <n v="1334300000"/>
    <n v="119600000"/>
    <n v="0"/>
    <x v="0"/>
    <s v="Industrial Machinery"/>
    <n v="2015"/>
    <n v="-2185800000"/>
    <n v="1453900000"/>
    <n v="-3639700000"/>
    <n v="0.33893626918902153"/>
    <n v="0.5643820747402698"/>
  </r>
  <r>
    <x v="314"/>
    <x v="0"/>
    <d v="2012-12-31T00:00:00"/>
    <x v="1239"/>
    <x v="1203"/>
    <n v="166154000"/>
    <n v="0"/>
    <n v="404336000"/>
    <x v="5"/>
    <s v="MultiUtilities"/>
    <n v="2012"/>
    <n v="-1422245000"/>
    <n v="570490000"/>
    <n v="-1992735000"/>
    <n v="0.43074785783771541"/>
    <n v="0.60352916163406434"/>
  </r>
  <r>
    <x v="314"/>
    <x v="1"/>
    <d v="2013-12-31T00:00:00"/>
    <x v="1240"/>
    <x v="1204"/>
    <n v="172161000"/>
    <n v="0"/>
    <n v="415708000"/>
    <x v="5"/>
    <s v="MultiUtilities"/>
    <n v="2013"/>
    <n v="-1434192000"/>
    <n v="587869000"/>
    <n v="-2022061000"/>
    <n v="0.41515092218322786"/>
    <n v="0.58531946131392443"/>
  </r>
  <r>
    <x v="314"/>
    <x v="2"/>
    <d v="2014-12-31T00:00:00"/>
    <x v="1241"/>
    <x v="1205"/>
    <n v="175178000"/>
    <n v="0"/>
    <n v="417358000"/>
    <x v="5"/>
    <s v="MultiUtilities"/>
    <n v="2014"/>
    <n v="-1403778000"/>
    <n v="592536000"/>
    <n v="-1996314000"/>
    <n v="0.40204065033199377"/>
    <n v="0.57174238293153457"/>
  </r>
  <r>
    <x v="314"/>
    <x v="3"/>
    <d v="2015-12-31T00:00:00"/>
    <x v="1242"/>
    <x v="1206"/>
    <n v="176744000"/>
    <n v="0"/>
    <n v="494422000"/>
    <x v="5"/>
    <s v="MultiUtilities"/>
    <n v="2015"/>
    <n v="-1525768000"/>
    <n v="671166000"/>
    <n v="-2196934000"/>
    <n v="0.43650203994171838"/>
    <n v="0.6285137534784575"/>
  </r>
  <r>
    <x v="315"/>
    <x v="0"/>
    <d v="2013-12-31T00:00:00"/>
    <x v="1243"/>
    <x v="1207"/>
    <n v="3486000000"/>
    <n v="463000000"/>
    <n v="452000000"/>
    <x v="8"/>
    <s v="Diversified Chemicals"/>
    <n v="2013"/>
    <n v="-5951000000"/>
    <n v="4401000000"/>
    <n v="-10352000000"/>
    <n v="0.41717490361023485"/>
    <n v="0.72569225376796354"/>
  </r>
  <r>
    <x v="315"/>
    <x v="1"/>
    <d v="2014-12-31T00:00:00"/>
    <x v="1244"/>
    <x v="1208"/>
    <n v="4013000000"/>
    <n v="483000000"/>
    <n v="450000000"/>
    <x v="8"/>
    <s v="Diversified Chemicals"/>
    <n v="2014"/>
    <n v="-6443000000"/>
    <n v="4946000000"/>
    <n v="-11389000000"/>
    <n v="0.43560273139071054"/>
    <n v="0.76999526739233315"/>
  </r>
  <r>
    <x v="315"/>
    <x v="2"/>
    <d v="2015-12-31T00:00:00"/>
    <x v="1245"/>
    <x v="1209"/>
    <n v="3624000000"/>
    <n v="476000000"/>
    <n v="471000000"/>
    <x v="8"/>
    <s v="Diversified Chemicals"/>
    <n v="2015"/>
    <n v="-6560000000"/>
    <n v="4571000000"/>
    <n v="-11131000000"/>
    <n v="0.44426384938371938"/>
    <n v="0.75382635784911278"/>
  </r>
  <r>
    <x v="315"/>
    <x v="3"/>
    <d v="2016-12-31T00:00:00"/>
    <x v="1246"/>
    <x v="1210"/>
    <n v="4630000000"/>
    <n v="466000000"/>
    <n v="462000000"/>
    <x v="8"/>
    <s v="Diversified Chemicals"/>
    <n v="2016"/>
    <n v="-6688000000"/>
    <n v="5558000000"/>
    <n v="-12246000000"/>
    <n v="0.45339299030574198"/>
    <n v="0.83018100467764899"/>
  </r>
  <r>
    <x v="316"/>
    <x v="0"/>
    <d v="2012-12-31T00:00:00"/>
    <x v="1247"/>
    <x v="1211"/>
    <n v="3143000000"/>
    <n v="0"/>
    <n v="1087000000"/>
    <x v="5"/>
    <s v="Electric Utilities"/>
    <n v="2012"/>
    <n v="-7256000000"/>
    <n v="4230000000"/>
    <n v="-11486000000"/>
    <n v="0.59808770194526872"/>
    <n v="0.94675239037256842"/>
  </r>
  <r>
    <x v="316"/>
    <x v="1"/>
    <d v="2013-12-31T00:00:00"/>
    <x v="1248"/>
    <x v="1212"/>
    <n v="2108000000"/>
    <n v="0"/>
    <n v="843000000"/>
    <x v="5"/>
    <s v="Electric Utilities"/>
    <n v="2013"/>
    <n v="-5512000000"/>
    <n v="2951000000"/>
    <n v="-8463000000"/>
    <n v="0.7589150488778742"/>
    <n v="1.1652209830648492"/>
  </r>
  <r>
    <x v="316"/>
    <x v="2"/>
    <d v="2014-12-31T00:00:00"/>
    <x v="1249"/>
    <x v="1213"/>
    <n v="2173000000"/>
    <n v="0"/>
    <n v="923000000"/>
    <x v="5"/>
    <s v="Electric Utilities"/>
    <n v="2014"/>
    <n v="-5963000000"/>
    <n v="3096000000"/>
    <n v="-9059000000"/>
    <n v="0.75942435048395318"/>
    <n v="1.1537187977585328"/>
  </r>
  <r>
    <x v="316"/>
    <x v="3"/>
    <d v="2015-12-31T00:00:00"/>
    <x v="1250"/>
    <x v="1214"/>
    <n v="2237000000"/>
    <n v="0"/>
    <n v="883000000"/>
    <x v="5"/>
    <s v="Electric Utilities"/>
    <n v="2015"/>
    <n v="-5951000000"/>
    <n v="3120000000"/>
    <n v="-9071000000"/>
    <n v="0.77598122310601125"/>
    <n v="1.182813926196375"/>
  </r>
  <r>
    <x v="317"/>
    <x v="0"/>
    <d v="2012-12-31T00:00:00"/>
    <x v="1251"/>
    <x v="1215"/>
    <n v="17504000000"/>
    <n v="0"/>
    <n v="0"/>
    <x v="6"/>
    <s v="Diversified Financial Services"/>
    <n v="2012"/>
    <n v="-18212000000"/>
    <n v="17504000000"/>
    <n v="-35716000000"/>
    <n v="0.21464518486216366"/>
    <n v="0.42094593798248614"/>
  </r>
  <r>
    <x v="317"/>
    <x v="1"/>
    <d v="2013-12-31T00:00:00"/>
    <x v="1252"/>
    <x v="1216"/>
    <n v="16172000000"/>
    <n v="0"/>
    <n v="0"/>
    <x v="6"/>
    <s v="Diversified Financial Services"/>
    <n v="2013"/>
    <n v="-14488000000"/>
    <n v="16172000000"/>
    <n v="-30660000000"/>
    <n v="0.34943682014423194"/>
    <n v="0.73949012324835384"/>
  </r>
  <r>
    <x v="317"/>
    <x v="2"/>
    <d v="2014-12-31T00:00:00"/>
    <x v="1253"/>
    <x v="1217"/>
    <n v="18786000000"/>
    <n v="0"/>
    <n v="0"/>
    <x v="6"/>
    <s v="Diversified Financial Services"/>
    <n v="2014"/>
    <n v="-20545000000"/>
    <n v="18786000000"/>
    <n v="-39331000000"/>
    <n v="0.37972460955549392"/>
    <n v="0.72693836059513905"/>
  </r>
  <r>
    <x v="317"/>
    <x v="3"/>
    <d v="2015-12-31T00:00:00"/>
    <x v="1254"/>
    <x v="1218"/>
    <n v="16603000000"/>
    <n v="0"/>
    <n v="0"/>
    <x v="6"/>
    <s v="Diversified Financial Services"/>
    <n v="2015"/>
    <n v="-24372000000"/>
    <n v="16603000000"/>
    <n v="-40975000000"/>
    <n v="0.42668814229940999"/>
    <n v="0.71736199863442984"/>
  </r>
  <r>
    <x v="318"/>
    <x v="0"/>
    <d v="2012-12-31T00:00:00"/>
    <x v="1255"/>
    <x v="1219"/>
    <n v="15443000000"/>
    <n v="0"/>
    <n v="931000000"/>
    <x v="9"/>
    <s v="Oil &amp; Gas Refining &amp; Marketing &amp; Transportation"/>
    <n v="2012"/>
    <n v="-20844000000"/>
    <n v="16374000000"/>
    <n v="-37218000000"/>
    <n v="0.11625857549221931"/>
    <n v="0.20758547604439734"/>
  </r>
  <r>
    <x v="318"/>
    <x v="1"/>
    <d v="2013-12-31T00:00:00"/>
    <x v="1256"/>
    <x v="1220"/>
    <n v="15597000000"/>
    <n v="0"/>
    <n v="971000000"/>
    <x v="9"/>
    <s v="Oil &amp; Gas Refining &amp; Marketing &amp; Transportation"/>
    <n v="2013"/>
    <n v="-19145000000"/>
    <n v="16568000000"/>
    <n v="-35713000000"/>
    <n v="0.11157019977155645"/>
    <n v="0.20812256695960279"/>
  </r>
  <r>
    <x v="318"/>
    <x v="2"/>
    <d v="2014-12-31T00:00:00"/>
    <x v="1257"/>
    <x v="1221"/>
    <n v="16703000000"/>
    <n v="0"/>
    <n v="1019000000"/>
    <x v="9"/>
    <s v="Oil &amp; Gas Refining &amp; Marketing &amp; Transportation"/>
    <n v="2014"/>
    <n v="-21029000000"/>
    <n v="17722000000"/>
    <n v="-38751000000"/>
    <n v="0.13044314319033323"/>
    <n v="0.24037292509242489"/>
  </r>
  <r>
    <x v="318"/>
    <x v="3"/>
    <d v="2015-12-31T00:00:00"/>
    <x v="1258"/>
    <x v="1222"/>
    <n v="15747000000"/>
    <n v="0"/>
    <n v="1099000000"/>
    <x v="9"/>
    <s v="Oil &amp; Gas Refining &amp; Marketing &amp; Transportation"/>
    <n v="2015"/>
    <n v="-21282000000"/>
    <n v="16846000000"/>
    <n v="-38128000000"/>
    <n v="0.21502399595857541"/>
    <n v="0.38522859307906038"/>
  </r>
  <r>
    <x v="319"/>
    <x v="0"/>
    <d v="2013-02-03T00:00:00"/>
    <x v="1259"/>
    <x v="1223"/>
    <n v="2594300000"/>
    <n v="0"/>
    <n v="0"/>
    <x v="1"/>
    <s v="Apparel, Accessories &amp; Luxury Goods"/>
    <n v="2013"/>
    <n v="-3249200000"/>
    <n v="2594300000"/>
    <n v="-5843500000"/>
    <n v="0.53767996028462683"/>
    <n v="0.96698659606155879"/>
  </r>
  <r>
    <x v="319"/>
    <x v="1"/>
    <d v="2014-02-02T00:00:00"/>
    <x v="1260"/>
    <x v="1224"/>
    <n v="3673500000"/>
    <n v="0"/>
    <n v="0"/>
    <x v="1"/>
    <s v="Apparel, Accessories &amp; Luxury Goods"/>
    <n v="2014"/>
    <n v="-4219300000"/>
    <n v="3673500000"/>
    <n v="-7892800000"/>
    <n v="0.51540359620834553"/>
    <n v="0.96413563959738102"/>
  </r>
  <r>
    <x v="319"/>
    <x v="2"/>
    <d v="2015-02-01T00:00:00"/>
    <x v="1261"/>
    <x v="1225"/>
    <n v="3713600000"/>
    <n v="0"/>
    <n v="0"/>
    <x v="1"/>
    <s v="Apparel, Accessories &amp; Luxury Goods"/>
    <n v="2015"/>
    <n v="-4326700000"/>
    <n v="3713600000"/>
    <n v="-8040300000"/>
    <n v="0.52500849390865412"/>
    <n v="0.97562248216279179"/>
  </r>
  <r>
    <x v="319"/>
    <x v="3"/>
    <d v="2016-01-31T00:00:00"/>
    <x v="1262"/>
    <x v="1226"/>
    <n v="3417700000"/>
    <n v="0"/>
    <n v="0"/>
    <x v="1"/>
    <s v="Apparel, Accessories &amp; Luxury Goods"/>
    <n v="2016"/>
    <n v="-4161600000"/>
    <n v="3417700000"/>
    <n v="-7579300000"/>
    <n v="0.51888333354113936"/>
    <n v="0.94501452564118549"/>
  </r>
  <r>
    <x v="320"/>
    <x v="0"/>
    <d v="2012-12-31T00:00:00"/>
    <x v="1263"/>
    <x v="1227"/>
    <n v="434894000"/>
    <n v="0"/>
    <n v="37691000"/>
    <x v="0"/>
    <s v="Industrial Conglomerates"/>
    <n v="2012"/>
    <n v="-937707000"/>
    <n v="472585000"/>
    <n v="-1410292000"/>
    <n v="0.15838925562335091"/>
    <n v="0.23821417574100096"/>
  </r>
  <r>
    <x v="320"/>
    <x v="1"/>
    <d v="2013-12-31T00:00:00"/>
    <x v="1264"/>
    <x v="1228"/>
    <n v="485069000"/>
    <n v="0"/>
    <n v="25865000"/>
    <x v="0"/>
    <s v="Industrial Conglomerates"/>
    <n v="2013"/>
    <n v="-986933000"/>
    <n v="510934000"/>
    <n v="-1497867000"/>
    <n v="0.15392983660650103"/>
    <n v="0.23361912365709717"/>
  </r>
  <r>
    <x v="320"/>
    <x v="2"/>
    <d v="2014-12-31T00:00:00"/>
    <x v="1265"/>
    <x v="1229"/>
    <n v="705477000"/>
    <n v="0"/>
    <n v="34257000"/>
    <x v="0"/>
    <s v="Industrial Conglomerates"/>
    <n v="2014"/>
    <n v="-1168794000"/>
    <n v="739734000"/>
    <n v="-1908528000"/>
    <n v="0.1508660709525948"/>
    <n v="0.2463497593784823"/>
  </r>
  <r>
    <x v="320"/>
    <x v="3"/>
    <d v="2015-12-31T00:00:00"/>
    <x v="1266"/>
    <x v="1230"/>
    <n v="592863000"/>
    <n v="0"/>
    <n v="34848000"/>
    <x v="0"/>
    <s v="Industrial Conglomerates"/>
    <n v="2015"/>
    <n v="-923665000"/>
    <n v="627711000"/>
    <n v="-1551376000"/>
    <n v="0.12197726068599325"/>
    <n v="0.20487145748078953"/>
  </r>
  <r>
    <x v="321"/>
    <x v="0"/>
    <d v="2012-12-31T00:00:00"/>
    <x v="1267"/>
    <x v="1231"/>
    <n v="1227000000"/>
    <n v="98000000"/>
    <n v="1001000000"/>
    <x v="8"/>
    <s v="Industrial Gases"/>
    <n v="2012"/>
    <n v="-4828000000"/>
    <n v="2326000000"/>
    <n v="-7154000000"/>
    <n v="0.43014967925873127"/>
    <n v="0.63738417676407699"/>
  </r>
  <r>
    <x v="321"/>
    <x v="1"/>
    <d v="2013-12-31T00:00:00"/>
    <x v="1268"/>
    <x v="1232"/>
    <n v="1349000000"/>
    <n v="98000000"/>
    <n v="1109000000"/>
    <x v="8"/>
    <s v="Industrial Gases"/>
    <n v="2013"/>
    <n v="-5181000000"/>
    <n v="2556000000"/>
    <n v="-7737000000"/>
    <n v="0.43446540880503143"/>
    <n v="0.64880503144654089"/>
  </r>
  <r>
    <x v="321"/>
    <x v="2"/>
    <d v="2014-12-31T00:00:00"/>
    <x v="1269"/>
    <x v="1233"/>
    <n v="1437000000"/>
    <n v="96000000"/>
    <n v="1170000000"/>
    <x v="8"/>
    <s v="Industrial Gases"/>
    <n v="2014"/>
    <n v="-5311000000"/>
    <n v="2703000000"/>
    <n v="-8014000000"/>
    <n v="0.43273853173633181"/>
    <n v="0.6529780819685489"/>
  </r>
  <r>
    <x v="321"/>
    <x v="3"/>
    <d v="2015-12-31T00:00:00"/>
    <x v="976"/>
    <x v="1234"/>
    <n v="1296000000"/>
    <n v="93000000"/>
    <n v="1106000000"/>
    <x v="8"/>
    <s v="Industrial Gases"/>
    <n v="2015"/>
    <n v="-4816000000"/>
    <n v="2495000000"/>
    <n v="-7311000000"/>
    <n v="0.44691907943578324"/>
    <n v="0.67845211581291764"/>
  </r>
  <r>
    <x v="322"/>
    <x v="0"/>
    <d v="2013-09-29T00:00:00"/>
    <x v="1270"/>
    <x v="1235"/>
    <n v="2849000000"/>
    <n v="4967000000"/>
    <n v="0"/>
    <x v="2"/>
    <s v="Semiconductors"/>
    <n v="2013"/>
    <n v="-15046000000"/>
    <n v="7816000000"/>
    <n v="-22862000000"/>
    <n v="0.60508324619963005"/>
    <n v="0.91940802702485325"/>
  </r>
  <r>
    <x v="322"/>
    <x v="1"/>
    <d v="2014-09-28T00:00:00"/>
    <x v="1271"/>
    <x v="1236"/>
    <n v="2774000000"/>
    <n v="5477000000"/>
    <n v="0"/>
    <x v="2"/>
    <s v="Semiconductors"/>
    <n v="2014"/>
    <n v="-15801000000"/>
    <n v="8251000000"/>
    <n v="-24052000000"/>
    <n v="0.59655680144976786"/>
    <n v="0.90806810888360323"/>
  </r>
  <r>
    <x v="322"/>
    <x v="2"/>
    <d v="2015-09-27T00:00:00"/>
    <x v="1272"/>
    <x v="1237"/>
    <n v="3637000000"/>
    <n v="5490000000"/>
    <n v="0"/>
    <x v="2"/>
    <s v="Semiconductors"/>
    <n v="2015"/>
    <n v="-14903000000"/>
    <n v="9127000000"/>
    <n v="-24030000000"/>
    <n v="0.58949408646809853"/>
    <n v="0.95051619793520825"/>
  </r>
  <r>
    <x v="322"/>
    <x v="3"/>
    <d v="2016-09-25T00:00:00"/>
    <x v="1273"/>
    <x v="1238"/>
    <n v="2159000000"/>
    <n v="5151000000"/>
    <n v="0"/>
    <x v="2"/>
    <s v="Semiconductors"/>
    <n v="2016"/>
    <n v="-13805000000"/>
    <n v="7310000000"/>
    <n v="-21115000000"/>
    <n v="0.58610002547338036"/>
    <n v="0.89645070900908552"/>
  </r>
  <r>
    <x v="323"/>
    <x v="0"/>
    <d v="2014-03-29T00:00:00"/>
    <x v="1274"/>
    <x v="1239"/>
    <n v="180317000"/>
    <n v="197269000"/>
    <n v="0"/>
    <x v="2"/>
    <s v="Semiconductors"/>
    <n v="2014"/>
    <n v="-404927000"/>
    <n v="377586000"/>
    <n v="-782513000"/>
    <n v="0.35265290694990814"/>
    <n v="0.68149440312968379"/>
  </r>
  <r>
    <x v="323"/>
    <x v="1"/>
    <d v="2015-03-28T00:00:00"/>
    <x v="1275"/>
    <x v="1240"/>
    <n v="309348000"/>
    <n v="257494000"/>
    <n v="0"/>
    <x v="2"/>
    <s v="Semiconductors"/>
    <n v="2015"/>
    <n v="-689308000"/>
    <n v="566842000"/>
    <n v="-1256150000"/>
    <n v="0.40287650368271494"/>
    <n v="0.73417589829371244"/>
  </r>
  <r>
    <x v="323"/>
    <x v="2"/>
    <d v="2016-04-02T00:00:00"/>
    <x v="1276"/>
    <x v="1241"/>
    <n v="588822000"/>
    <n v="448763000"/>
    <n v="0"/>
    <x v="2"/>
    <s v="Semiconductors"/>
    <n v="2016"/>
    <n v="-1049553000"/>
    <n v="1037585000"/>
    <n v="-2087138000"/>
    <n v="0.40201576113311011"/>
    <n v="0.79944735678887791"/>
  </r>
  <r>
    <x v="324"/>
    <x v="0"/>
    <d v="2013-12-31T00:00:00"/>
    <x v="1277"/>
    <x v="1242"/>
    <n v="922340000"/>
    <n v="0"/>
    <n v="0"/>
    <x v="0"/>
    <s v="Industrial Conglomerates"/>
    <n v="2013"/>
    <n v="-1319801000"/>
    <n v="922340000"/>
    <n v="-2242141000"/>
    <n v="0.20559937750076526"/>
    <n v="0.34928204620919617"/>
  </r>
  <r>
    <x v="324"/>
    <x v="1"/>
    <d v="2014-12-31T00:00:00"/>
    <x v="1278"/>
    <x v="1243"/>
    <n v="1030014000"/>
    <n v="0"/>
    <n v="0"/>
    <x v="0"/>
    <s v="Industrial Conglomerates"/>
    <n v="2014"/>
    <n v="-1385734000"/>
    <n v="1030014000"/>
    <n v="-2415748000"/>
    <n v="0.20873341975491258"/>
    <n v="0.36388465701649131"/>
  </r>
  <r>
    <x v="324"/>
    <x v="2"/>
    <d v="2015-12-31T00:00:00"/>
    <x v="1279"/>
    <x v="1244"/>
    <n v="961579000"/>
    <n v="0"/>
    <n v="0"/>
    <x v="0"/>
    <s v="Industrial Conglomerates"/>
    <n v="2015"/>
    <n v="-1485444000"/>
    <n v="961579000"/>
    <n v="-2447023000"/>
    <n v="0.22602985167287415"/>
    <n v="0.37234675001555867"/>
  </r>
  <r>
    <x v="324"/>
    <x v="3"/>
    <d v="2016-12-31T00:00:00"/>
    <x v="1280"/>
    <x v="1245"/>
    <n v="956158000"/>
    <n v="0"/>
    <n v="0"/>
    <x v="0"/>
    <s v="Industrial Conglomerates"/>
    <n v="2016"/>
    <n v="-1501416000"/>
    <n v="956158000"/>
    <n v="-2457574000"/>
    <n v="0.22121991152476564"/>
    <n v="0.36210104517706243"/>
  </r>
  <r>
    <x v="325"/>
    <x v="0"/>
    <d v="2012-12-31T00:00:00"/>
    <x v="1281"/>
    <x v="1246"/>
    <n v="1011543000"/>
    <n v="0"/>
    <n v="730493000"/>
    <x v="1"/>
    <s v="Hotels, Resorts &amp; Cruise Lines"/>
    <n v="2012"/>
    <n v="-2530590000"/>
    <n v="1742036000"/>
    <n v="-4272626000"/>
    <n v="0.32916000262226031"/>
    <n v="0.55575086654256023"/>
  </r>
  <r>
    <x v="325"/>
    <x v="1"/>
    <d v="2013-12-31T00:00:00"/>
    <x v="1282"/>
    <x v="1247"/>
    <n v="1044819000"/>
    <n v="0"/>
    <n v="754711000"/>
    <x v="1"/>
    <s v="Hotels, Resorts &amp; Cruise Lines"/>
    <n v="2013"/>
    <n v="-2654624000"/>
    <n v="1799530000"/>
    <n v="-4454154000"/>
    <n v="0.33349991846625093"/>
    <n v="0.5595745370478552"/>
  </r>
  <r>
    <x v="325"/>
    <x v="2"/>
    <d v="2014-12-31T00:00:00"/>
    <x v="1283"/>
    <x v="1248"/>
    <n v="1048952000"/>
    <n v="0"/>
    <n v="772445000"/>
    <x v="1"/>
    <s v="Hotels, Resorts &amp; Cruise Lines"/>
    <n v="2014"/>
    <n v="-2767574000"/>
    <n v="1821397000"/>
    <n v="-4588971000"/>
    <n v="0.34278222732511299"/>
    <n v="0.56837421529120846"/>
  </r>
  <r>
    <x v="325"/>
    <x v="3"/>
    <d v="2015-12-31T00:00:00"/>
    <x v="1284"/>
    <x v="1249"/>
    <n v="1086504000"/>
    <n v="0"/>
    <n v="827008000"/>
    <x v="1"/>
    <s v="Hotels, Resorts &amp; Cruise Lines"/>
    <n v="2015"/>
    <n v="-3199681000"/>
    <n v="1913512000"/>
    <n v="-5113193000"/>
    <n v="0.38554674895054558"/>
    <n v="0.61611608716827926"/>
  </r>
  <r>
    <x v="326"/>
    <x v="0"/>
    <d v="2013-12-31T00:00:00"/>
    <x v="1207"/>
    <x v="1171"/>
    <n v="346393000"/>
    <n v="859947000"/>
    <n v="0"/>
    <x v="3"/>
    <s v="Biotechnology"/>
    <n v="2013"/>
    <n v="-1949390000"/>
    <n v="1206340000"/>
    <n v="-3155730000"/>
    <n v="0.92618820807271185"/>
    <n v="1.4993407752483079"/>
  </r>
  <r>
    <x v="326"/>
    <x v="1"/>
    <d v="2014-12-31T00:00:00"/>
    <x v="1208"/>
    <x v="1172"/>
    <n v="519267000"/>
    <n v="1271353000"/>
    <n v="0"/>
    <x v="3"/>
    <s v="Biotechnology"/>
    <n v="2014"/>
    <n v="-2614539000"/>
    <n v="1790620000"/>
    <n v="-4405159000"/>
    <n v="0.92728715894021652"/>
    <n v="1.562358554907739"/>
  </r>
  <r>
    <x v="326"/>
    <x v="2"/>
    <d v="2015-12-31T00:00:00"/>
    <x v="1209"/>
    <x v="1173"/>
    <n v="838526000"/>
    <n v="1620577000"/>
    <n v="0"/>
    <x v="3"/>
    <s v="Biotechnology"/>
    <n v="2015"/>
    <n v="-3711019000"/>
    <n v="2459103000"/>
    <n v="-6170122000"/>
    <n v="0.90430433011154732"/>
    <n v="1.5035406830082305"/>
  </r>
  <r>
    <x v="326"/>
    <x v="3"/>
    <d v="2016-12-31T00:00:00"/>
    <x v="1210"/>
    <x v="1174"/>
    <n v="1177697000"/>
    <n v="2052295000"/>
    <n v="0"/>
    <x v="3"/>
    <s v="Biotechnology"/>
    <n v="2016"/>
    <n v="-4560733000"/>
    <n v="3229992000"/>
    <n v="-7790725000"/>
    <n v="0.93833998535519614"/>
    <n v="1.6028890054310043"/>
  </r>
  <r>
    <x v="327"/>
    <x v="0"/>
    <d v="2013-12-31T00:00:00"/>
    <x v="1285"/>
    <x v="1250"/>
    <n v="1324815000"/>
    <n v="0"/>
    <n v="1700000"/>
    <x v="0"/>
    <s v="Human Resource &amp; Employment Services"/>
    <n v="2013"/>
    <n v="-1723092000"/>
    <n v="1326515000"/>
    <n v="-3049607000"/>
    <n v="0.40582539134858492"/>
    <n v="0.71824833162383905"/>
  </r>
  <r>
    <x v="327"/>
    <x v="1"/>
    <d v="2014-12-31T00:00:00"/>
    <x v="1286"/>
    <x v="1251"/>
    <n v="1425734000"/>
    <n v="0"/>
    <n v="557000"/>
    <x v="0"/>
    <s v="Human Resource &amp; Employment Services"/>
    <n v="2014"/>
    <n v="-1922916000"/>
    <n v="1426291000"/>
    <n v="-3349207000"/>
    <n v="0.40956555188120847"/>
    <n v="0.71335399638850916"/>
  </r>
  <r>
    <x v="327"/>
    <x v="2"/>
    <d v="2015-12-31T00:00:00"/>
    <x v="1287"/>
    <x v="1252"/>
    <n v="1533799000"/>
    <n v="0"/>
    <n v="192000"/>
    <x v="0"/>
    <s v="Human Resource &amp; Employment Services"/>
    <n v="2015"/>
    <n v="-2114471000"/>
    <n v="1533991000"/>
    <n v="-3648462000"/>
    <n v="0.41501448596085561"/>
    <n v="0.71609616848739721"/>
  </r>
  <r>
    <x v="327"/>
    <x v="3"/>
    <d v="2016-12-31T00:00:00"/>
    <x v="1288"/>
    <x v="1253"/>
    <n v="1606217000"/>
    <n v="0"/>
    <n v="1237000"/>
    <x v="0"/>
    <s v="Human Resource &amp; Employment Services"/>
    <n v="2016"/>
    <n v="-2160676000"/>
    <n v="1607454000"/>
    <n v="-3768130000"/>
    <n v="0.41152605735297448"/>
    <n v="0.71768450359677427"/>
  </r>
  <r>
    <x v="328"/>
    <x v="0"/>
    <d v="2013-02-28T00:00:00"/>
    <x v="1289"/>
    <x v="1254"/>
    <n v="660887000"/>
    <n v="263150000"/>
    <n v="0"/>
    <x v="2"/>
    <s v="Systems Software"/>
    <n v="2013"/>
    <n v="-1128217000"/>
    <n v="924037000"/>
    <n v="-2052254000"/>
    <n v="0.84903865618817342"/>
    <n v="1.54442184288732"/>
  </r>
  <r>
    <x v="328"/>
    <x v="1"/>
    <d v="2014-02-28T00:00:00"/>
    <x v="1290"/>
    <x v="1255"/>
    <n v="750292000"/>
    <n v="317263000"/>
    <n v="0"/>
    <x v="2"/>
    <s v="Systems Software"/>
    <n v="2014"/>
    <n v="-1302015000"/>
    <n v="1067555000"/>
    <n v="-2369570000"/>
    <n v="0.84843103970702749"/>
    <n v="1.5440810887421275"/>
  </r>
  <r>
    <x v="328"/>
    <x v="2"/>
    <d v="2015-02-28T00:00:00"/>
    <x v="1291"/>
    <x v="1256"/>
    <n v="898440000"/>
    <n v="367856000"/>
    <n v="0"/>
    <x v="2"/>
    <s v="Systems Software"/>
    <n v="2015"/>
    <n v="-1516290000"/>
    <n v="1266296000"/>
    <n v="-2782586000"/>
    <n v="0.8473312772528917"/>
    <n v="1.554961220773081"/>
  </r>
  <r>
    <x v="328"/>
    <x v="3"/>
    <d v="2016-02-29T00:00:00"/>
    <x v="1292"/>
    <x v="1257"/>
    <n v="1041231000"/>
    <n v="413322000"/>
    <n v="0"/>
    <x v="2"/>
    <s v="Systems Software"/>
    <n v="2016"/>
    <n v="-1742601000"/>
    <n v="1454553000"/>
    <n v="-3197154000"/>
    <n v="0.84912558533887528"/>
    <n v="1.5578926338665744"/>
  </r>
  <r>
    <x v="329"/>
    <x v="0"/>
    <d v="2013-03-30T00:00:00"/>
    <x v="1293"/>
    <x v="1258"/>
    <n v="2971000000"/>
    <n v="0"/>
    <n v="27000000"/>
    <x v="1"/>
    <s v="Apparel, Accessories &amp; Luxury Goods"/>
    <n v="2013"/>
    <n v="-4156000000"/>
    <n v="2998000000"/>
    <n v="-7154000000"/>
    <n v="0.59841612670986322"/>
    <n v="1.0300935925125989"/>
  </r>
  <r>
    <x v="329"/>
    <x v="1"/>
    <d v="2014-03-29T00:00:00"/>
    <x v="1294"/>
    <x v="1259"/>
    <n v="3142000000"/>
    <n v="0"/>
    <n v="35000000"/>
    <x v="1"/>
    <s v="Apparel, Accessories &amp; Luxury Goods"/>
    <n v="2014"/>
    <n v="-4310000000"/>
    <n v="3177000000"/>
    <n v="-7487000000"/>
    <n v="0.57852348993288594"/>
    <n v="1.0049664429530201"/>
  </r>
  <r>
    <x v="329"/>
    <x v="2"/>
    <d v="2015-03-28T00:00:00"/>
    <x v="1295"/>
    <x v="1260"/>
    <n v="3301000000"/>
    <n v="0"/>
    <n v="25000000"/>
    <x v="1"/>
    <s v="Apparel, Accessories &amp; Luxury Goods"/>
    <n v="2015"/>
    <n v="-4378000000"/>
    <n v="3326000000"/>
    <n v="-7704000000"/>
    <n v="0.57454068241469813"/>
    <n v="1.0110236220472442"/>
  </r>
  <r>
    <x v="329"/>
    <x v="3"/>
    <d v="2016-04-02T00:00:00"/>
    <x v="1296"/>
    <x v="1261"/>
    <n v="3389000000"/>
    <n v="0"/>
    <n v="24000000"/>
    <x v="1"/>
    <s v="Apparel, Accessories &amp; Luxury Goods"/>
    <n v="2016"/>
    <n v="-4187000000"/>
    <n v="3413000000"/>
    <n v="-7600000000"/>
    <n v="0.56542876434841327"/>
    <n v="1.0263335584064821"/>
  </r>
  <r>
    <x v="330"/>
    <x v="0"/>
    <d v="2013-09-30T00:00:00"/>
    <x v="1297"/>
    <x v="1262"/>
    <n v="1537700000"/>
    <n v="0"/>
    <n v="0"/>
    <x v="0"/>
    <s v="Industrial Conglomerates"/>
    <n v="2013"/>
    <n v="-2573800000"/>
    <n v="1537700000"/>
    <n v="-4111500000"/>
    <n v="0.40520159322407467"/>
    <n v="0.64728663864355551"/>
  </r>
  <r>
    <x v="330"/>
    <x v="1"/>
    <d v="2014-09-30T00:00:00"/>
    <x v="1298"/>
    <x v="1263"/>
    <n v="1570100000"/>
    <n v="0"/>
    <n v="0"/>
    <x v="0"/>
    <s v="Industrial Conglomerates"/>
    <n v="2014"/>
    <n v="-2753900000"/>
    <n v="1570100000"/>
    <n v="-4324000000"/>
    <n v="0.41577715709217183"/>
    <n v="0.65282705518230544"/>
  </r>
  <r>
    <x v="330"/>
    <x v="2"/>
    <d v="2015-09-30T00:00:00"/>
    <x v="1299"/>
    <x v="1264"/>
    <n v="1506400000"/>
    <n v="0"/>
    <n v="0"/>
    <x v="0"/>
    <s v="Industrial Conglomerates"/>
    <n v="2015"/>
    <n v="-2703100000"/>
    <n v="1506400000"/>
    <n v="-4209500000"/>
    <n v="0.42852613389559124"/>
    <n v="0.66733778278032307"/>
  </r>
  <r>
    <x v="330"/>
    <x v="3"/>
    <d v="2016-09-30T00:00:00"/>
    <x v="1300"/>
    <x v="1265"/>
    <n v="1467400000"/>
    <n v="0"/>
    <n v="0"/>
    <x v="0"/>
    <s v="Industrial Conglomerates"/>
    <n v="2016"/>
    <n v="-2475500000"/>
    <n v="1467400000"/>
    <n v="-3942900000"/>
    <n v="0.42103920401394679"/>
    <n v="0.67061824985117779"/>
  </r>
  <r>
    <x v="331"/>
    <x v="0"/>
    <d v="2012-12-31T00:00:00"/>
    <x v="1301"/>
    <x v="1266"/>
    <n v="914130000"/>
    <n v="0"/>
    <n v="0"/>
    <x v="0"/>
    <s v="Industrial Conglomerates"/>
    <n v="2012"/>
    <n v="-1671717000"/>
    <n v="914130000"/>
    <n v="-2585847000"/>
    <n v="0.55845102487431886"/>
    <n v="0.86382378555591821"/>
  </r>
  <r>
    <x v="331"/>
    <x v="1"/>
    <d v="2013-12-31T00:00:00"/>
    <x v="1302"/>
    <x v="1267"/>
    <n v="1040567000"/>
    <n v="0"/>
    <n v="0"/>
    <x v="0"/>
    <s v="Industrial Conglomerates"/>
    <n v="2013"/>
    <n v="-1882928000"/>
    <n v="1040567000"/>
    <n v="-2923495000"/>
    <n v="0.5814865873121754"/>
    <n v="0.90283490955267987"/>
  </r>
  <r>
    <x v="331"/>
    <x v="2"/>
    <d v="2014-12-31T00:00:00"/>
    <x v="1303"/>
    <x v="1268"/>
    <n v="1102426000"/>
    <n v="0"/>
    <n v="0"/>
    <x v="0"/>
    <s v="Industrial Conglomerates"/>
    <n v="2014"/>
    <n v="-2101899000"/>
    <n v="1102426000"/>
    <n v="-3204325000"/>
    <n v="0.59216863023292898"/>
    <n v="0.90275543500003097"/>
  </r>
  <r>
    <x v="331"/>
    <x v="3"/>
    <d v="2015-12-31T00:00:00"/>
    <x v="1304"/>
    <x v="1269"/>
    <n v="1136728000"/>
    <n v="0"/>
    <n v="0"/>
    <x v="0"/>
    <s v="Industrial Conglomerates"/>
    <n v="2015"/>
    <n v="-2164646000"/>
    <n v="1136728000"/>
    <n v="-3301374000"/>
    <n v="0.60424548381739029"/>
    <n v="0.92155499323776413"/>
  </r>
  <r>
    <x v="332"/>
    <x v="0"/>
    <d v="2013-02-02T00:00:00"/>
    <x v="1305"/>
    <x v="1270"/>
    <n v="1437886000"/>
    <n v="0"/>
    <n v="0"/>
    <x v="1"/>
    <s v="Apparel Retail"/>
    <n v="2013"/>
    <n v="-2709637000"/>
    <n v="1437886000"/>
    <n v="-4147523000"/>
    <n v="0.27873869786900923"/>
    <n v="0.42665314962918155"/>
  </r>
  <r>
    <x v="332"/>
    <x v="1"/>
    <d v="2014-02-01T00:00:00"/>
    <x v="1306"/>
    <x v="1271"/>
    <n v="1526366000"/>
    <n v="0"/>
    <n v="0"/>
    <x v="1"/>
    <s v="Apparel Retail"/>
    <n v="2014"/>
    <n v="-2869429000"/>
    <n v="1526366000"/>
    <n v="-4395795000"/>
    <n v="0.28048191494467495"/>
    <n v="0.42968165419120924"/>
  </r>
  <r>
    <x v="332"/>
    <x v="2"/>
    <d v="2015-01-31T00:00:00"/>
    <x v="1307"/>
    <x v="1272"/>
    <n v="1615371000"/>
    <n v="0"/>
    <n v="0"/>
    <x v="1"/>
    <s v="Apparel Retail"/>
    <n v="2015"/>
    <n v="-3103721000"/>
    <n v="1615371000"/>
    <n v="-4719092000"/>
    <n v="0.28109145014837872"/>
    <n v="0.4273890641792909"/>
  </r>
  <r>
    <x v="332"/>
    <x v="3"/>
    <d v="2016-01-30T00:00:00"/>
    <x v="1308"/>
    <x v="1273"/>
    <n v="1738755000"/>
    <n v="0"/>
    <n v="0"/>
    <x v="1"/>
    <s v="Apparel Retail"/>
    <n v="2016"/>
    <n v="-3363126000"/>
    <n v="1738755000"/>
    <n v="-5101881000"/>
    <n v="0.28166886781146294"/>
    <n v="0.42729325186710654"/>
  </r>
  <r>
    <x v="333"/>
    <x v="0"/>
    <d v="2012-12-31T00:00:00"/>
    <x v="1309"/>
    <x v="1274"/>
    <n v="248136000"/>
    <n v="0"/>
    <n v="445228000"/>
    <x v="9"/>
    <s v="Oil &amp; Gas Exploration &amp; Production"/>
    <n v="2012"/>
    <n v="-1038351000"/>
    <n v="693364000"/>
    <n v="-1731715000"/>
    <n v="0.75950875370757098"/>
    <n v="1.2666744688710332"/>
  </r>
  <r>
    <x v="333"/>
    <x v="1"/>
    <d v="2013-12-31T00:00:00"/>
    <x v="1310"/>
    <x v="1275"/>
    <n v="391707000"/>
    <n v="0"/>
    <n v="492397000"/>
    <x v="9"/>
    <s v="Oil &amp; Gas Exploration &amp; Production"/>
    <n v="2013"/>
    <n v="-1316134000"/>
    <n v="884104000"/>
    <n v="-2200238000"/>
    <n v="0.71831455590467042"/>
    <n v="1.2008374389344703"/>
  </r>
  <r>
    <x v="333"/>
    <x v="2"/>
    <d v="2014-12-31T00:00:00"/>
    <x v="1311"/>
    <x v="1276"/>
    <n v="191802000"/>
    <n v="0"/>
    <n v="551032000"/>
    <x v="9"/>
    <s v="Oil &amp; Gas Exploration &amp; Production"/>
    <n v="2014"/>
    <n v="-1436785000"/>
    <n v="742834000"/>
    <n v="-2179619000"/>
    <n v="0.70343156574397425"/>
    <n v="1.0671135945150565"/>
  </r>
  <r>
    <x v="333"/>
    <x v="3"/>
    <d v="2015-12-31T00:00:00"/>
    <x v="1312"/>
    <x v="1277"/>
    <n v="165318000"/>
    <n v="0"/>
    <n v="581155000"/>
    <x v="9"/>
    <s v="Oil &amp; Gas Exploration &amp; Production"/>
    <n v="2015"/>
    <n v="-532736000"/>
    <n v="746473000"/>
    <n v="-1279209000"/>
    <n v="0.45082017154888193"/>
    <n v="1.0825122027174319"/>
  </r>
  <r>
    <x v="334"/>
    <x v="0"/>
    <d v="2013-12-31T00:00:00"/>
    <x v="1313"/>
    <x v="1278"/>
    <n v="1088100000"/>
    <n v="0"/>
    <n v="877400000"/>
    <x v="0"/>
    <s v="Industrial Conglomerates"/>
    <n v="2013"/>
    <n v="-3182500000"/>
    <n v="1965500000"/>
    <n v="-5148000000"/>
    <n v="0.37809485339542842"/>
    <n v="0.6116048092002091"/>
  </r>
  <r>
    <x v="334"/>
    <x v="1"/>
    <d v="2014-12-31T00:00:00"/>
    <x v="1314"/>
    <x v="1279"/>
    <n v="998400000"/>
    <n v="0"/>
    <n v="906900000"/>
    <x v="0"/>
    <s v="Industrial Conglomerates"/>
    <n v="2014"/>
    <n v="-3160200000"/>
    <n v="1905300000"/>
    <n v="-5065500000"/>
    <n v="0.35897901923142456"/>
    <n v="0.57540922154192176"/>
  </r>
  <r>
    <x v="334"/>
    <x v="2"/>
    <d v="2015-12-31T00:00:00"/>
    <x v="1315"/>
    <x v="1280"/>
    <n v="1067000000"/>
    <n v="0"/>
    <n v="970600000"/>
    <x v="0"/>
    <s v="Industrial Conglomerates"/>
    <n v="2015"/>
    <n v="-3596400000"/>
    <n v="2037600000"/>
    <n v="-5634000000"/>
    <n v="0.39455842018650578"/>
    <n v="0.61810202962150307"/>
  </r>
  <r>
    <x v="334"/>
    <x v="3"/>
    <d v="2016-12-31T00:00:00"/>
    <x v="1316"/>
    <x v="1281"/>
    <n v="1054500000"/>
    <n v="0"/>
    <n v="991100000"/>
    <x v="0"/>
    <s v="Industrial Conglomerates"/>
    <n v="2016"/>
    <n v="-3623700000"/>
    <n v="2045600000"/>
    <n v="-5669300000"/>
    <n v="0.38600509176901693"/>
    <n v="0.60390724032510623"/>
  </r>
  <r>
    <x v="335"/>
    <x v="0"/>
    <d v="2013-09-29T00:00:00"/>
    <x v="1317"/>
    <x v="1282"/>
    <n v="5655800000"/>
    <n v="0"/>
    <n v="621400000"/>
    <x v="1"/>
    <s v="Restaurants"/>
    <n v="2013"/>
    <n v="-8484500000"/>
    <n v="6277200000"/>
    <n v="-14761700000"/>
    <n v="0.57070115963085533"/>
    <n v="0.99293055667662178"/>
  </r>
  <r>
    <x v="335"/>
    <x v="1"/>
    <d v="2014-09-28T00:00:00"/>
    <x v="1318"/>
    <x v="1283"/>
    <n v="6086800000"/>
    <n v="0"/>
    <n v="709600000"/>
    <x v="1"/>
    <s v="Restaurants"/>
    <n v="2014"/>
    <n v="-9589000000"/>
    <n v="6796400000"/>
    <n v="-16385400000"/>
    <n v="0.58299590218752662"/>
    <n v="0.99620617954984858"/>
  </r>
  <r>
    <x v="335"/>
    <x v="2"/>
    <d v="2015-09-27T00:00:00"/>
    <x v="1319"/>
    <x v="1284"/>
    <n v="7130200000"/>
    <n v="0"/>
    <n v="893900000"/>
    <x v="1"/>
    <s v="Restaurants"/>
    <n v="2015"/>
    <n v="-11375200000"/>
    <n v="8024100000"/>
    <n v="-19399300000"/>
    <n v="0.59361154743329492"/>
    <n v="1.0123469030982064"/>
  </r>
  <r>
    <x v="335"/>
    <x v="3"/>
    <d v="2016-10-02T00:00:00"/>
    <x v="1320"/>
    <x v="1285"/>
    <n v="7970300000"/>
    <n v="0"/>
    <n v="980800000"/>
    <x v="1"/>
    <s v="Restaurants"/>
    <n v="2016"/>
    <n v="-12804800000"/>
    <n v="8951100000"/>
    <n v="-21755900000"/>
    <n v="0.60071589752250665"/>
    <n v="1.0206418682767324"/>
  </r>
  <r>
    <x v="336"/>
    <x v="0"/>
    <d v="2012-12-31T00:00:00"/>
    <x v="1321"/>
    <x v="1286"/>
    <n v="207000000"/>
    <n v="0"/>
    <n v="356000000"/>
    <x v="5"/>
    <s v="MultiUtilities"/>
    <n v="2012"/>
    <n v="-1422000000"/>
    <n v="563000000"/>
    <n v="-1985000000"/>
    <n v="0.34051724137931033"/>
    <n v="0.47533524904214558"/>
  </r>
  <r>
    <x v="336"/>
    <x v="1"/>
    <d v="2013-12-31T00:00:00"/>
    <x v="1322"/>
    <x v="1287"/>
    <n v="220000000"/>
    <n v="0"/>
    <n v="378000000"/>
    <x v="5"/>
    <s v="MultiUtilities"/>
    <n v="2013"/>
    <n v="-1508000000"/>
    <n v="598000000"/>
    <n v="-2106000000"/>
    <n v="0.33548387096774196"/>
    <n v="0.46852057842046718"/>
  </r>
  <r>
    <x v="336"/>
    <x v="2"/>
    <d v="2014-12-31T00:00:00"/>
    <x v="1323"/>
    <x v="1288"/>
    <n v="229000000"/>
    <n v="0"/>
    <n v="384000000"/>
    <x v="5"/>
    <s v="MultiUtilities"/>
    <n v="2014"/>
    <n v="-1620000000"/>
    <n v="613000000"/>
    <n v="-2233000000"/>
    <n v="0.32720662492425773"/>
    <n v="0.45101999596041203"/>
  </r>
  <r>
    <x v="336"/>
    <x v="3"/>
    <d v="2015-12-31T00:00:00"/>
    <x v="1324"/>
    <x v="1289"/>
    <n v="234000000"/>
    <n v="0"/>
    <n v="358000000"/>
    <x v="5"/>
    <s v="MultiUtilities"/>
    <n v="2015"/>
    <n v="-1666000000"/>
    <n v="592000000"/>
    <n v="-2258000000"/>
    <n v="0.38036529680365294"/>
    <n v="0.51552511415525115"/>
  </r>
  <r>
    <x v="337"/>
    <x v="0"/>
    <d v="2012-12-31T00:00:00"/>
    <x v="1325"/>
    <x v="1290"/>
    <n v="337000000"/>
    <n v="0"/>
    <n v="746000000"/>
    <x v="9"/>
    <s v="Oil &amp; Gas Refining &amp; Marketing &amp; Transportation"/>
    <n v="2012"/>
    <n v="-2658000000"/>
    <n v="1083000000"/>
    <n v="-3741000000"/>
    <n v="0.52374384236453198"/>
    <n v="0.7371428571428571"/>
  </r>
  <r>
    <x v="337"/>
    <x v="1"/>
    <d v="2013-12-31T00:00:00"/>
    <x v="1326"/>
    <x v="1291"/>
    <n v="373000000"/>
    <n v="0"/>
    <n v="772000000"/>
    <x v="9"/>
    <s v="Oil &amp; Gas Refining &amp; Marketing &amp; Transportation"/>
    <n v="2013"/>
    <n v="-2811000000"/>
    <n v="1145000000"/>
    <n v="-3956000000"/>
    <n v="0.50942370424066696"/>
    <n v="0.71692642261689021"/>
  </r>
  <r>
    <x v="337"/>
    <x v="2"/>
    <d v="2014-12-31T00:00:00"/>
    <x v="1327"/>
    <x v="1292"/>
    <n v="393000000"/>
    <n v="0"/>
    <n v="796000000"/>
    <x v="9"/>
    <s v="Oil &amp; Gas Refining &amp; Marketing &amp; Transportation"/>
    <n v="2014"/>
    <n v="-3113000000"/>
    <n v="1189000000"/>
    <n v="-4302000000"/>
    <n v="0.52735897001524645"/>
    <n v="0.72878197526681343"/>
  </r>
  <r>
    <x v="337"/>
    <x v="3"/>
    <d v="2015-12-31T00:00:00"/>
    <x v="1328"/>
    <x v="1293"/>
    <n v="353000000"/>
    <n v="0"/>
    <n v="764000000"/>
    <x v="9"/>
    <s v="Oil &amp; Gas Refining &amp; Marketing &amp; Transportation"/>
    <n v="2015"/>
    <n v="-2899000000"/>
    <n v="1117000000"/>
    <n v="-4016000000"/>
    <n v="0.55387848681696594"/>
    <n v="0.76729079098204045"/>
  </r>
  <r>
    <x v="338"/>
    <x v="0"/>
    <d v="2013-12-31T00:00:00"/>
    <x v="1329"/>
    <x v="1294"/>
    <n v="1788300000"/>
    <n v="0"/>
    <n v="123200000"/>
    <x v="8"/>
    <s v="Paper Packaging"/>
    <n v="2013"/>
    <n v="-2589900000"/>
    <n v="1911500000"/>
    <n v="-4501400000"/>
    <n v="0.33675300358870336"/>
    <n v="0.58529671815675877"/>
  </r>
  <r>
    <x v="338"/>
    <x v="1"/>
    <d v="2014-12-31T00:00:00"/>
    <x v="1330"/>
    <x v="1295"/>
    <n v="1849400000"/>
    <n v="0"/>
    <n v="118900000"/>
    <x v="8"/>
    <s v="Paper Packaging"/>
    <n v="2014"/>
    <n v="-2687600000"/>
    <n v="1968300000"/>
    <n v="-4655900000"/>
    <n v="0.34676472485646087"/>
    <n v="0.60072253403006259"/>
  </r>
  <r>
    <x v="338"/>
    <x v="2"/>
    <d v="2015-12-31T00:00:00"/>
    <x v="1331"/>
    <x v="1296"/>
    <n v="1656200000"/>
    <n v="0"/>
    <n v="88700000"/>
    <x v="8"/>
    <s v="Paper Packaging"/>
    <n v="2015"/>
    <n v="-2586600000"/>
    <n v="1744900000"/>
    <n v="-4331500000"/>
    <n v="0.36785892057171299"/>
    <n v="0.61601365284789877"/>
  </r>
  <r>
    <x v="338"/>
    <x v="3"/>
    <d v="2016-12-31T00:00:00"/>
    <x v="1332"/>
    <x v="1297"/>
    <n v="1604400000"/>
    <n v="0"/>
    <n v="94900000"/>
    <x v="8"/>
    <s v="Paper Packaging"/>
    <n v="2016"/>
    <n v="-2531600000"/>
    <n v="1699300000"/>
    <n v="-4230900000"/>
    <n v="0.37348597730994498"/>
    <n v="0.62418305474824076"/>
  </r>
  <r>
    <x v="339"/>
    <x v="0"/>
    <d v="2012-12-31T00:00:00"/>
    <x v="1333"/>
    <x v="1298"/>
    <n v="3264896000"/>
    <n v="0"/>
    <n v="0"/>
    <x v="8"/>
    <s v="Specialty Chemicals"/>
    <n v="2012"/>
    <n v="-4206226000"/>
    <n v="3264896000"/>
    <n v="-7471122000"/>
    <n v="0.44116028780648558"/>
    <n v="0.78359135523325807"/>
  </r>
  <r>
    <x v="339"/>
    <x v="1"/>
    <d v="2013-12-31T00:00:00"/>
    <x v="1334"/>
    <x v="1299"/>
    <n v="3470200000"/>
    <n v="0"/>
    <n v="0"/>
    <x v="8"/>
    <s v="Specialty Chemicals"/>
    <n v="2013"/>
    <n v="-4616566000"/>
    <n v="3470200000"/>
    <n v="-8086766000"/>
    <n v="0.45324741015000491"/>
    <n v="0.79394635449576911"/>
  </r>
  <r>
    <x v="339"/>
    <x v="2"/>
    <d v="2014-12-31T00:00:00"/>
    <x v="1335"/>
    <x v="1300"/>
    <n v="3860448000"/>
    <n v="0"/>
    <n v="0"/>
    <x v="8"/>
    <s v="Specialty Chemicals"/>
    <n v="2014"/>
    <n v="-5164484000"/>
    <n v="3860448000"/>
    <n v="-9024932000"/>
    <n v="0.46403420520878996"/>
    <n v="0.810899433066958"/>
  </r>
  <r>
    <x v="339"/>
    <x v="3"/>
    <d v="2015-12-31T00:00:00"/>
    <x v="1336"/>
    <x v="1301"/>
    <n v="3943786000"/>
    <n v="0"/>
    <n v="0"/>
    <x v="8"/>
    <s v="Specialty Chemicals"/>
    <n v="2015"/>
    <n v="-5559226000"/>
    <n v="3943786000"/>
    <n v="-9503012000"/>
    <n v="0.49026165979852027"/>
    <n v="0.83805954933389215"/>
  </r>
  <r>
    <x v="340"/>
    <x v="0"/>
    <d v="2013-02-02T00:00:00"/>
    <x v="1337"/>
    <x v="1302"/>
    <n v="976900000"/>
    <n v="0"/>
    <n v="0"/>
    <x v="1"/>
    <s v="Specialty Stores"/>
    <n v="2013"/>
    <n v="-1537400000"/>
    <n v="976900000"/>
    <n v="-2514300000"/>
    <n v="0.38595169955314557"/>
    <n v="0.63119445699653565"/>
  </r>
  <r>
    <x v="340"/>
    <x v="1"/>
    <d v="2014-02-01T00:00:00"/>
    <x v="1338"/>
    <x v="1303"/>
    <n v="1010000000"/>
    <n v="0"/>
    <n v="0"/>
    <x v="1"/>
    <s v="Specialty Stores"/>
    <n v="2014"/>
    <n v="-1580500000"/>
    <n v="1010000000"/>
    <n v="-2590500000"/>
    <n v="0.37548702841395037"/>
    <n v="0.6154376128480471"/>
  </r>
  <r>
    <x v="340"/>
    <x v="2"/>
    <d v="2015-02-02T00:00:00"/>
    <x v="1339"/>
    <x v="1304"/>
    <n v="1497600000"/>
    <n v="0"/>
    <n v="0"/>
    <x v="1"/>
    <s v="Specialty Stores"/>
    <n v="2015"/>
    <n v="-2074200000"/>
    <n v="1497600000"/>
    <n v="-3571800000"/>
    <n v="0.36159196694733536"/>
    <n v="0.62266617854714712"/>
  </r>
  <r>
    <x v="340"/>
    <x v="3"/>
    <d v="2016-01-30T00:00:00"/>
    <x v="1340"/>
    <x v="1305"/>
    <n v="1736700000"/>
    <n v="0"/>
    <n v="0"/>
    <x v="1"/>
    <s v="Specialty Stores"/>
    <n v="2016"/>
    <n v="-2440400000"/>
    <n v="1736700000"/>
    <n v="-4177100000"/>
    <n v="0.37256877652590759"/>
    <n v="0.63770571890934624"/>
  </r>
  <r>
    <x v="341"/>
    <x v="0"/>
    <d v="2013-04-30T00:00:00"/>
    <x v="1341"/>
    <x v="1306"/>
    <n v="1020400000"/>
    <n v="0"/>
    <n v="96800000"/>
    <x v="4"/>
    <s v="Packaged Foods &amp; Meats"/>
    <n v="2013"/>
    <n v="-2027600000"/>
    <n v="1117200000"/>
    <n v="-3144800000"/>
    <n v="0.34379503874391715"/>
    <n v="0.53322481645387187"/>
  </r>
  <r>
    <x v="341"/>
    <x v="1"/>
    <d v="2014-04-30T00:00:00"/>
    <x v="1342"/>
    <x v="1307"/>
    <n v="1013100000"/>
    <n v="0"/>
    <n v="98900000"/>
    <x v="4"/>
    <s v="Packaged Foods &amp; Meats"/>
    <n v="2014"/>
    <n v="-2031000000"/>
    <n v="1112000000"/>
    <n v="-3143000000"/>
    <n v="0.36199336969308094"/>
    <n v="0.56018964103660929"/>
  </r>
  <r>
    <x v="341"/>
    <x v="2"/>
    <d v="2015-04-30T00:00:00"/>
    <x v="1343"/>
    <x v="1308"/>
    <n v="1085800000"/>
    <n v="0"/>
    <n v="110900000"/>
    <x v="4"/>
    <s v="Packaged Foods &amp; Meats"/>
    <n v="2015"/>
    <n v="-1968700000"/>
    <n v="1196700000"/>
    <n v="-3165400000"/>
    <n v="0.34582886855095124"/>
    <n v="0.55604546173169145"/>
  </r>
  <r>
    <x v="341"/>
    <x v="3"/>
    <d v="2016-04-30T00:00:00"/>
    <x v="1344"/>
    <x v="1309"/>
    <n v="1614100000"/>
    <n v="0"/>
    <n v="208400000"/>
    <x v="4"/>
    <s v="Packaged Foods &amp; Meats"/>
    <n v="2016"/>
    <n v="-2967800000"/>
    <n v="1822500000"/>
    <n v="-4790300000"/>
    <n v="0.37994162228594835"/>
    <n v="0.61326044653830403"/>
  </r>
  <r>
    <x v="342"/>
    <x v="0"/>
    <d v="2012-12-31T00:00:00"/>
    <x v="1345"/>
    <x v="1310"/>
    <n v="120310000"/>
    <n v="0"/>
    <n v="330418000"/>
    <x v="7"/>
    <s v="Office REITs"/>
    <n v="2012"/>
    <n v="-819809000"/>
    <n v="450728000"/>
    <n v="-1270537000"/>
    <n v="0.63548523625404252"/>
    <n v="0.98487270280577832"/>
  </r>
  <r>
    <x v="342"/>
    <x v="1"/>
    <d v="2013-12-31T00:00:00"/>
    <x v="1346"/>
    <x v="1311"/>
    <n v="122128000"/>
    <n v="0"/>
    <n v="340316000"/>
    <x v="7"/>
    <s v="Office REITs"/>
    <n v="2013"/>
    <n v="-891400000"/>
    <n v="462444000"/>
    <n v="-1353844000"/>
    <n v="0.6501515245447882"/>
    <n v="0.98743969104309426"/>
  </r>
  <r>
    <x v="342"/>
    <x v="2"/>
    <d v="2014-12-31T00:00:00"/>
    <x v="1347"/>
    <x v="1312"/>
    <n v="133502000"/>
    <n v="0"/>
    <n v="393987000"/>
    <x v="7"/>
    <s v="Office REITs"/>
    <n v="2014"/>
    <n v="-1019852000"/>
    <n v="527489000"/>
    <n v="-1547341000"/>
    <n v="0.67096497449305192"/>
    <n v="1.0180022342428641"/>
  </r>
  <r>
    <x v="342"/>
    <x v="3"/>
    <d v="2015-12-31T00:00:00"/>
    <x v="1348"/>
    <x v="1313"/>
    <n v="139137000"/>
    <n v="0"/>
    <n v="588235000"/>
    <x v="7"/>
    <s v="Office REITs"/>
    <n v="2015"/>
    <n v="-1128503000"/>
    <n v="727372000"/>
    <n v="-1855875000"/>
    <n v="0.67866449286126229"/>
    <n v="1.1160949201631678"/>
  </r>
  <r>
    <x v="343"/>
    <x v="0"/>
    <d v="2013-12-31T00:00:00"/>
    <x v="1349"/>
    <x v="1314"/>
    <n v="1012400000"/>
    <n v="0"/>
    <n v="0"/>
    <x v="1"/>
    <s v="Household Appliances"/>
    <n v="2013"/>
    <n v="-1598600000"/>
    <n v="1012400000"/>
    <n v="-2611000000"/>
    <n v="0.49377606177606176"/>
    <n v="0.80648648648648646"/>
  </r>
  <r>
    <x v="343"/>
    <x v="1"/>
    <d v="2015-01-03T00:00:00"/>
    <x v="1350"/>
    <x v="1315"/>
    <n v="1048700000"/>
    <n v="0"/>
    <n v="0"/>
    <x v="1"/>
    <s v="Household Appliances"/>
    <n v="2015"/>
    <n v="-1733400000"/>
    <n v="1048700000"/>
    <n v="-2782100000"/>
    <n v="0.49630647655042087"/>
    <n v="0.79656989062589478"/>
  </r>
  <r>
    <x v="343"/>
    <x v="2"/>
    <d v="2016-01-02T00:00:00"/>
    <x v="1351"/>
    <x v="1316"/>
    <n v="1053700000"/>
    <n v="0"/>
    <n v="0"/>
    <x v="1"/>
    <s v="Household Appliances"/>
    <n v="2016"/>
    <n v="-1818500000"/>
    <n v="1053700000"/>
    <n v="-2872200000"/>
    <n v="0.50610893100665166"/>
    <n v="0.7993654504466895"/>
  </r>
  <r>
    <x v="343"/>
    <x v="3"/>
    <d v="2016-12-31T00:00:00"/>
    <x v="1352"/>
    <x v="1317"/>
    <n v="1054100000"/>
    <n v="0"/>
    <n v="0"/>
    <x v="1"/>
    <s v="Household Appliances"/>
    <n v="2016"/>
    <n v="-1908300000"/>
    <n v="1054100000"/>
    <n v="-2962400000"/>
    <n v="0.51411713993210839"/>
    <n v="0.79810334608545719"/>
  </r>
  <r>
    <x v="344"/>
    <x v="0"/>
    <d v="2012-12-31T00:00:00"/>
    <x v="1353"/>
    <x v="1318"/>
    <n v="655473000"/>
    <n v="0"/>
    <n v="107591000"/>
    <x v="1"/>
    <s v="Broadcasting &amp; Cable TV"/>
    <n v="2012"/>
    <n v="-1696346000"/>
    <n v="763064000"/>
    <n v="-2459410000"/>
    <n v="0.73524585403318854"/>
    <n v="1.0659800570566171"/>
  </r>
  <r>
    <x v="344"/>
    <x v="1"/>
    <d v="2013-12-31T00:00:00"/>
    <x v="1354"/>
    <x v="1319"/>
    <n v="729055000"/>
    <n v="0"/>
    <n v="117580000"/>
    <x v="1"/>
    <s v="Broadcasting &amp; Cable TV"/>
    <n v="2013"/>
    <n v="-1831515000"/>
    <n v="846635000"/>
    <n v="-2678150000"/>
    <n v="0.72368756393706524"/>
    <n v="1.0582189331553664"/>
  </r>
  <r>
    <x v="344"/>
    <x v="2"/>
    <d v="2014-12-31T00:00:00"/>
    <x v="1355"/>
    <x v="1320"/>
    <n v="764799000"/>
    <n v="0"/>
    <n v="128582000"/>
    <x v="1"/>
    <s v="Broadcasting &amp; Cable TV"/>
    <n v="2014"/>
    <n v="-1886560000"/>
    <n v="893381000"/>
    <n v="-2779941000"/>
    <n v="0.70778133272505717"/>
    <n v="1.0429513749242156"/>
  </r>
  <r>
    <x v="344"/>
    <x v="3"/>
    <d v="2015-12-31T00:00:00"/>
    <x v="1356"/>
    <x v="1321"/>
    <n v="785179000"/>
    <n v="0"/>
    <n v="137596000"/>
    <x v="1"/>
    <s v="Broadcasting &amp; Cable TV"/>
    <n v="2015"/>
    <n v="-2030870000"/>
    <n v="922775000"/>
    <n v="-2953645000"/>
    <n v="0.67286854169683064"/>
    <n v="0.97860266971304677"/>
  </r>
  <r>
    <x v="345"/>
    <x v="0"/>
    <d v="2012-12-31T00:00:00"/>
    <x v="1357"/>
    <x v="1322"/>
    <n v="914000000"/>
    <n v="0"/>
    <n v="1787000000"/>
    <x v="5"/>
    <s v="Electric Utilities"/>
    <n v="2012"/>
    <n v="-7164000000"/>
    <n v="2701000000"/>
    <n v="-9865000000"/>
    <n v="0.43321037673096691"/>
    <n v="0.59654108967769248"/>
  </r>
  <r>
    <x v="345"/>
    <x v="1"/>
    <d v="2013-12-31T00:00:00"/>
    <x v="1358"/>
    <x v="1323"/>
    <n v="934000000"/>
    <n v="0"/>
    <n v="1901000000"/>
    <x v="5"/>
    <s v="Electric Utilities"/>
    <n v="2013"/>
    <n v="-7270000000"/>
    <n v="2835000000"/>
    <n v="-10105000000"/>
    <n v="0.42546965529349801"/>
    <n v="0.59138526365072863"/>
  </r>
  <r>
    <x v="345"/>
    <x v="2"/>
    <d v="2014-12-31T00:00:00"/>
    <x v="1359"/>
    <x v="1324"/>
    <n v="981000000"/>
    <n v="0"/>
    <n v="1945000000"/>
    <x v="5"/>
    <s v="Electric Utilities"/>
    <n v="2014"/>
    <n v="-7436000000"/>
    <n v="2926000000"/>
    <n v="-10362000000"/>
    <n v="0.40266421183733148"/>
    <n v="0.56110900525261276"/>
  </r>
  <r>
    <x v="345"/>
    <x v="3"/>
    <d v="2015-12-31T00:00:00"/>
    <x v="1360"/>
    <x v="1325"/>
    <n v="997000000"/>
    <n v="0"/>
    <n v="2034000000"/>
    <x v="5"/>
    <s v="Electric Utilities"/>
    <n v="2015"/>
    <n v="-7678000000"/>
    <n v="3031000000"/>
    <n v="-10709000000"/>
    <n v="0.43901881182457547"/>
    <n v="0.61232774887071872"/>
  </r>
  <r>
    <x v="346"/>
    <x v="0"/>
    <d v="2012-12-31T00:00:00"/>
    <x v="1361"/>
    <x v="1326"/>
    <n v="376687000"/>
    <n v="0"/>
    <n v="1068382000"/>
    <x v="7"/>
    <s v="REITs"/>
    <n v="2012"/>
    <n v="-3455777000"/>
    <n v="1445069000"/>
    <n v="-4900846000"/>
    <n v="0.81194772655238046"/>
    <n v="1.1514720909026617"/>
  </r>
  <r>
    <x v="346"/>
    <x v="1"/>
    <d v="2013-12-31T00:00:00"/>
    <x v="1362"/>
    <x v="1327"/>
    <n v="402369000"/>
    <n v="0"/>
    <n v="1107700000"/>
    <x v="7"/>
    <s v="REITs"/>
    <n v="2013"/>
    <n v="-3705903000"/>
    <n v="1510069000"/>
    <n v="-5215972000"/>
    <n v="0.81558674154884991"/>
    <n v="1.1479193080579921"/>
  </r>
  <r>
    <x v="346"/>
    <x v="2"/>
    <d v="2014-12-31T00:00:00"/>
    <x v="1363"/>
    <x v="1328"/>
    <n v="446845000"/>
    <n v="0"/>
    <n v="1143827000"/>
    <x v="7"/>
    <s v="REITs"/>
    <n v="2014"/>
    <n v="-3988015000"/>
    <n v="1590672000"/>
    <n v="-5578687000"/>
    <n v="0.8187567262829365"/>
    <n v="1.1453285669881321"/>
  </r>
  <r>
    <x v="346"/>
    <x v="3"/>
    <d v="2015-12-31T00:00:00"/>
    <x v="1364"/>
    <x v="1329"/>
    <n v="452835000"/>
    <n v="0"/>
    <n v="1177568000"/>
    <x v="7"/>
    <s v="REITs"/>
    <n v="2015"/>
    <n v="-4305911000"/>
    <n v="1630403000"/>
    <n v="-5936314000"/>
    <n v="0.81766554888880827"/>
    <n v="1.1272688741560886"/>
  </r>
  <r>
    <x v="347"/>
    <x v="0"/>
    <d v="2013-02-02T00:00:00"/>
    <x v="1365"/>
    <x v="1330"/>
    <n v="4884284000"/>
    <n v="0"/>
    <n v="78900000"/>
    <x v="1"/>
    <s v="Specialty Stores"/>
    <n v="2013"/>
    <n v="-6491261000"/>
    <n v="4963184000"/>
    <n v="-11454445000"/>
    <n v="0.26624795789751732"/>
    <n v="0.46981974536217658"/>
  </r>
  <r>
    <x v="347"/>
    <x v="1"/>
    <d v="2014-02-01T00:00:00"/>
    <x v="1366"/>
    <x v="1331"/>
    <n v="4735000000"/>
    <n v="0"/>
    <n v="55000000"/>
    <x v="1"/>
    <s v="Specialty Stores"/>
    <n v="2014"/>
    <n v="-6032000000"/>
    <n v="4790000000"/>
    <n v="-10822000000"/>
    <n v="0.2609673790776153"/>
    <n v="0.46820109024833434"/>
  </r>
  <r>
    <x v="347"/>
    <x v="2"/>
    <d v="2015-01-31T00:00:00"/>
    <x v="1367"/>
    <x v="1332"/>
    <n v="4816000000"/>
    <n v="0"/>
    <n v="62000000"/>
    <x v="1"/>
    <s v="Specialty Stores"/>
    <n v="2015"/>
    <n v="-5801000000"/>
    <n v="4878000000"/>
    <n v="-10679000000"/>
    <n v="0.25791392495109372"/>
    <n v="0.4747910368130891"/>
  </r>
  <r>
    <x v="347"/>
    <x v="3"/>
    <d v="2016-01-30T00:00:00"/>
    <x v="1368"/>
    <x v="1333"/>
    <n v="4600000000"/>
    <n v="0"/>
    <n v="67000000"/>
    <x v="1"/>
    <s v="Specialty Stores"/>
    <n v="2016"/>
    <n v="-5514000000"/>
    <n v="4667000000"/>
    <n v="-10181000000"/>
    <n v="0.26183579467211171"/>
    <n v="0.4834512559950615"/>
  </r>
  <r>
    <x v="348"/>
    <x v="0"/>
    <d v="2012-12-31T00:00:00"/>
    <x v="1369"/>
    <x v="1334"/>
    <n v="356817000"/>
    <n v="0"/>
    <n v="31652000"/>
    <x v="0"/>
    <s v="Industrial Conglomerates"/>
    <n v="2012"/>
    <n v="-857305000"/>
    <n v="388469000"/>
    <n v="-1245774000"/>
    <n v="0.44811198709562089"/>
    <n v="0.65116412783322153"/>
  </r>
  <r>
    <x v="348"/>
    <x v="1"/>
    <d v="2013-12-31T00:00:00"/>
    <x v="1370"/>
    <x v="1335"/>
    <n v="390610000"/>
    <n v="0"/>
    <n v="38405000"/>
    <x v="0"/>
    <s v="Industrial Conglomerates"/>
    <n v="2013"/>
    <n v="-964634000"/>
    <n v="429015000"/>
    <n v="-1393649000"/>
    <n v="0.45017306738311008"/>
    <n v="0.65038475233653803"/>
  </r>
  <r>
    <x v="348"/>
    <x v="2"/>
    <d v="2014-12-31T00:00:00"/>
    <x v="1371"/>
    <x v="1336"/>
    <n v="489937000"/>
    <n v="0"/>
    <n v="48138000"/>
    <x v="0"/>
    <s v="Industrial Conglomerates"/>
    <n v="2014"/>
    <n v="-1094411000"/>
    <n v="538075000"/>
    <n v="-1632486000"/>
    <n v="0.42824016738137133"/>
    <n v="0.63878751025688285"/>
  </r>
  <r>
    <x v="348"/>
    <x v="3"/>
    <d v="2015-12-31T00:00:00"/>
    <x v="1372"/>
    <x v="1337"/>
    <n v="712803000"/>
    <n v="0"/>
    <n v="65770000"/>
    <x v="0"/>
    <s v="Industrial Conglomerates"/>
    <n v="2015"/>
    <n v="-1266185000"/>
    <n v="778573000"/>
    <n v="-2044758000"/>
    <n v="0.42405358771938051"/>
    <n v="0.68480274676915698"/>
  </r>
  <r>
    <x v="349"/>
    <x v="0"/>
    <d v="2012-12-31T00:00:00"/>
    <x v="1373"/>
    <x v="878"/>
    <n v="359000000"/>
    <n v="0"/>
    <n v="1090000000"/>
    <x v="5"/>
    <s v="MultiUtilities"/>
    <n v="2012"/>
    <n v="-3001000000"/>
    <n v="1449000000"/>
    <n v="-4450000000"/>
    <n v="0.31108116512905565"/>
    <n v="0.46128330050792993"/>
  </r>
  <r>
    <x v="349"/>
    <x v="1"/>
    <d v="2013-12-31T00:00:00"/>
    <x v="1374"/>
    <x v="1338"/>
    <n v="574000000"/>
    <n v="0"/>
    <n v="1113000000"/>
    <x v="5"/>
    <s v="MultiUtilities"/>
    <n v="2013"/>
    <n v="-3371000000"/>
    <n v="1687000000"/>
    <n v="-5058000000"/>
    <n v="0.31931419910959552"/>
    <n v="0.47911338448422847"/>
  </r>
  <r>
    <x v="349"/>
    <x v="2"/>
    <d v="2014-12-31T00:00:00"/>
    <x v="1375"/>
    <x v="1339"/>
    <n v="414000000"/>
    <n v="0"/>
    <n v="1156000000"/>
    <x v="5"/>
    <s v="MultiUtilities"/>
    <n v="2014"/>
    <n v="-3346000000"/>
    <n v="1570000000"/>
    <n v="-4916000000"/>
    <n v="0.3032170367014046"/>
    <n v="0.44549161758042594"/>
  </r>
  <r>
    <x v="349"/>
    <x v="3"/>
    <d v="2015-12-31T00:00:00"/>
    <x v="1376"/>
    <x v="1340"/>
    <n v="397000000"/>
    <n v="0"/>
    <n v="1250000000"/>
    <x v="5"/>
    <s v="MultiUtilities"/>
    <n v="2015"/>
    <n v="-3583000000"/>
    <n v="1647000000"/>
    <n v="-5230000000"/>
    <n v="0.35021014563581271"/>
    <n v="0.51119147688398003"/>
  </r>
  <r>
    <x v="350"/>
    <x v="0"/>
    <d v="2012-12-31T00:00:00"/>
    <x v="1377"/>
    <x v="186"/>
    <n v="6073000000"/>
    <n v="0"/>
    <n v="1441000000"/>
    <x v="6"/>
    <s v="Banks"/>
    <n v="2012"/>
    <n v="-10811000000"/>
    <n v="7514000000"/>
    <n v="-18325000000"/>
    <n v="0.96183274021352316"/>
    <n v="1.6303380782918149"/>
  </r>
  <r>
    <x v="350"/>
    <x v="1"/>
    <d v="2013-12-31T00:00:00"/>
    <x v="1378"/>
    <x v="1341"/>
    <n v="5808000000"/>
    <n v="0"/>
    <n v="576000000"/>
    <x v="6"/>
    <s v="Banks"/>
    <n v="2013"/>
    <n v="-8311000000"/>
    <n v="6384000000"/>
    <n v="-14695000000"/>
    <n v="0.9661706579865148"/>
    <n v="1.7083236456637991"/>
  </r>
  <r>
    <x v="350"/>
    <x v="2"/>
    <d v="2014-12-31T00:00:00"/>
    <x v="1379"/>
    <x v="1342"/>
    <n v="5518000000"/>
    <n v="0"/>
    <n v="367000000"/>
    <x v="6"/>
    <s v="Banks"/>
    <n v="2014"/>
    <n v="-8472000000"/>
    <n v="5885000000"/>
    <n v="-14357000000"/>
    <n v="0.9730102216607327"/>
    <n v="1.6489031813483404"/>
  </r>
  <r>
    <x v="350"/>
    <x v="3"/>
    <d v="2015-12-31T00:00:00"/>
    <x v="1380"/>
    <x v="1343"/>
    <n v="5120000000"/>
    <n v="0"/>
    <n v="205000000"/>
    <x v="6"/>
    <s v="Banks"/>
    <n v="2015"/>
    <n v="-8314000000"/>
    <n v="5325000000"/>
    <n v="-13639000000"/>
    <n v="0.97433493495839685"/>
    <n v="1.5983827493261455"/>
  </r>
  <r>
    <x v="351"/>
    <x v="0"/>
    <d v="2013-06-28T00:00:00"/>
    <x v="1381"/>
    <x v="1344"/>
    <n v="635000000"/>
    <n v="1133000000"/>
    <n v="79000000"/>
    <x v="2"/>
    <s v="Computer Storage &amp; Peripherals"/>
    <n v="2013"/>
    <n v="-3940000000"/>
    <n v="1847000000"/>
    <n v="-5787000000"/>
    <n v="0.27454532785171765"/>
    <n v="0.40324716047662185"/>
  </r>
  <r>
    <x v="351"/>
    <x v="1"/>
    <d v="2014-06-27T00:00:00"/>
    <x v="1382"/>
    <x v="1345"/>
    <n v="722000000"/>
    <n v="1226000000"/>
    <n v="98000000"/>
    <x v="2"/>
    <s v="Computer Storage &amp; Peripherals"/>
    <n v="2014"/>
    <n v="-3846000000"/>
    <n v="2046000000"/>
    <n v="-5892000000"/>
    <n v="0.28023899737685803"/>
    <n v="0.42932089769746429"/>
  </r>
  <r>
    <x v="351"/>
    <x v="2"/>
    <d v="2015-07-03T00:00:00"/>
    <x v="1383"/>
    <x v="1346"/>
    <n v="237000000"/>
    <n v="1353000000"/>
    <n v="129000000"/>
    <x v="2"/>
    <s v="Computer Storage &amp; Peripherals"/>
    <n v="2015"/>
    <n v="-3809000000"/>
    <n v="1719000000"/>
    <n v="-5528000000"/>
    <n v="0.2772399737972196"/>
    <n v="0.40235825023655286"/>
  </r>
  <r>
    <x v="351"/>
    <x v="3"/>
    <d v="2016-07-01T00:00:00"/>
    <x v="1384"/>
    <x v="1347"/>
    <n v="635000000"/>
    <n v="1237000000"/>
    <n v="123000000"/>
    <x v="2"/>
    <s v="Computer Storage &amp; Peripherals"/>
    <n v="2016"/>
    <n v="-2615000000"/>
    <n v="1995000000"/>
    <n v="-4610000000"/>
    <n v="0.23431899641577061"/>
    <n v="0.41308243727598565"/>
  </r>
  <r>
    <x v="352"/>
    <x v="0"/>
    <d v="2013-02-28T00:00:00"/>
    <x v="1385"/>
    <x v="1348"/>
    <n v="585400000"/>
    <n v="0"/>
    <n v="0"/>
    <x v="4"/>
    <s v="Distillers &amp; Vintners"/>
    <n v="2013"/>
    <n v="-1108300000"/>
    <n v="585400000"/>
    <n v="-1693700000"/>
    <n v="0.39637352026036266"/>
    <n v="0.60573656163942635"/>
  </r>
  <r>
    <x v="352"/>
    <x v="1"/>
    <d v="2014-02-28T00:00:00"/>
    <x v="1386"/>
    <x v="1349"/>
    <n v="895100000"/>
    <n v="0"/>
    <n v="0"/>
    <x v="4"/>
    <s v="Distillers &amp; Vintners"/>
    <n v="2014"/>
    <n v="-1991700000"/>
    <n v="895100000"/>
    <n v="-2886800000"/>
    <n v="0.40916654682909792"/>
    <n v="0.59305216015777473"/>
  </r>
  <r>
    <x v="352"/>
    <x v="2"/>
    <d v="2015-02-28T00:00:00"/>
    <x v="1387"/>
    <x v="1350"/>
    <n v="1078400000"/>
    <n v="0"/>
    <n v="0"/>
    <x v="4"/>
    <s v="Distillers &amp; Vintners"/>
    <n v="2015"/>
    <n v="-2578600000"/>
    <n v="1078400000"/>
    <n v="-3657000000"/>
    <n v="0.42777040477770406"/>
    <n v="0.60666887856668883"/>
  </r>
  <r>
    <x v="352"/>
    <x v="3"/>
    <d v="2016-02-29T00:00:00"/>
    <x v="1388"/>
    <x v="1351"/>
    <n v="1177200000"/>
    <n v="0"/>
    <n v="0"/>
    <x v="4"/>
    <s v="Distillers &amp; Vintners"/>
    <n v="2016"/>
    <n v="-2942300000"/>
    <n v="1177200000"/>
    <n v="-4119500000"/>
    <n v="0.4493158634170179"/>
    <n v="0.62908496732026142"/>
  </r>
  <r>
    <x v="353"/>
    <x v="0"/>
    <d v="2013-12-28T00:00:00"/>
    <x v="1389"/>
    <x v="1352"/>
    <n v="2960300000"/>
    <n v="0"/>
    <n v="0"/>
    <x v="1"/>
    <s v="Household Appliances"/>
    <n v="2013"/>
    <n v="-3903700000"/>
    <n v="2960300000"/>
    <n v="-6864000000"/>
    <n v="0.35848294228385141"/>
    <n v="0.6303319711648836"/>
  </r>
  <r>
    <x v="353"/>
    <x v="1"/>
    <d v="2015-01-03T00:00:00"/>
    <x v="1390"/>
    <x v="1353"/>
    <n v="2814600000"/>
    <n v="0"/>
    <n v="0"/>
    <x v="1"/>
    <s v="Household Appliances"/>
    <n v="2015"/>
    <n v="-4102700000"/>
    <n v="2814600000"/>
    <n v="-6917300000"/>
    <n v="0.36183479441906408"/>
    <n v="0.61006649850951622"/>
  </r>
  <r>
    <x v="353"/>
    <x v="2"/>
    <d v="2016-01-02T00:00:00"/>
    <x v="1391"/>
    <x v="1354"/>
    <n v="2681100000"/>
    <n v="0"/>
    <n v="0"/>
    <x v="1"/>
    <s v="Household Appliances"/>
    <n v="2016"/>
    <n v="-4072000000"/>
    <n v="2681100000"/>
    <n v="-6753100000"/>
    <n v="0.36448916020694966"/>
    <n v="0.60447734474301362"/>
  </r>
  <r>
    <x v="353"/>
    <x v="3"/>
    <d v="2016-12-31T00:00:00"/>
    <x v="1392"/>
    <x v="1355"/>
    <n v="2798900000"/>
    <n v="0"/>
    <n v="0"/>
    <x v="1"/>
    <s v="Household Appliances"/>
    <n v="2016"/>
    <n v="-4267200000"/>
    <n v="2798900000"/>
    <n v="-7066100000"/>
    <n v="0.37408936696210188"/>
    <n v="0.61945839798718316"/>
  </r>
  <r>
    <x v="354"/>
    <x v="0"/>
    <d v="2013-09-27T00:00:00"/>
    <x v="1393"/>
    <x v="1356"/>
    <n v="159700000"/>
    <n v="226300000"/>
    <n v="29100000"/>
    <x v="2"/>
    <s v="Semiconductors"/>
    <n v="2013"/>
    <n v="-766600000"/>
    <n v="415100000"/>
    <n v="-1181700000"/>
    <n v="0.42779017857142859"/>
    <n v="0.65943080357142858"/>
  </r>
  <r>
    <x v="354"/>
    <x v="1"/>
    <d v="2014-10-03T00:00:00"/>
    <x v="1394"/>
    <x v="1357"/>
    <n v="179100000"/>
    <n v="252200000"/>
    <n v="25900000"/>
    <x v="2"/>
    <s v="Semiconductors"/>
    <n v="2014"/>
    <n v="-1022700000"/>
    <n v="457200000"/>
    <n v="-1479900000"/>
    <n v="0.44630154920357845"/>
    <n v="0.64582151429194845"/>
  </r>
  <r>
    <x v="354"/>
    <x v="2"/>
    <d v="2015-10-02T00:00:00"/>
    <x v="1395"/>
    <x v="1358"/>
    <n v="191300000"/>
    <n v="303200000"/>
    <n v="33500000"/>
    <x v="2"/>
    <s v="Semiconductors"/>
    <n v="2015"/>
    <n v="-1554500000"/>
    <n v="528000000"/>
    <n v="-2082500000"/>
    <n v="0.47707463785907195"/>
    <n v="0.63911735821261972"/>
  </r>
  <r>
    <x v="354"/>
    <x v="3"/>
    <d v="2016-09-30T00:00:00"/>
    <x v="1396"/>
    <x v="1359"/>
    <n v="195900000"/>
    <n v="312400000"/>
    <n v="33400000"/>
    <x v="2"/>
    <s v="Semiconductors"/>
    <n v="2016"/>
    <n v="-1665200000"/>
    <n v="541700000"/>
    <n v="-2206900000"/>
    <n v="0.50629370629370629"/>
    <n v="0.67099422316813617"/>
  </r>
  <r>
    <x v="355"/>
    <x v="0"/>
    <d v="2012-12-31T00:00:00"/>
    <x v="1397"/>
    <x v="1360"/>
    <n v="835000000"/>
    <n v="0"/>
    <n v="811000000"/>
    <x v="9"/>
    <s v="Oil &amp; Gas Exploration &amp; Production"/>
    <n v="2012"/>
    <n v="-2485000000"/>
    <n v="1646000000"/>
    <n v="-4131000000"/>
    <n v="0.91025641025641024"/>
    <n v="1.5131868131868131"/>
  </r>
  <r>
    <x v="355"/>
    <x v="1"/>
    <d v="2013-12-31T00:00:00"/>
    <x v="1398"/>
    <x v="1361"/>
    <n v="1052000000"/>
    <n v="0"/>
    <n v="787000000"/>
    <x v="9"/>
    <s v="Oil &amp; Gas Exploration &amp; Production"/>
    <n v="2013"/>
    <n v="-3043000000"/>
    <n v="1839000000"/>
    <n v="-4882000000"/>
    <n v="0.90269949569860575"/>
    <n v="1.4482349451201424"/>
  </r>
  <r>
    <x v="355"/>
    <x v="2"/>
    <d v="2014-12-31T00:00:00"/>
    <x v="1399"/>
    <x v="1362"/>
    <n v="1296000000"/>
    <n v="0"/>
    <n v="942000000"/>
    <x v="9"/>
    <s v="Oil &amp; Gas Exploration &amp; Production"/>
    <n v="2014"/>
    <n v="-3611000000"/>
    <n v="2238000000"/>
    <n v="-5849000000"/>
    <n v="0.89425458147597825"/>
    <n v="1.4484893511639425"/>
  </r>
  <r>
    <x v="355"/>
    <x v="3"/>
    <d v="2015-12-31T00:00:00"/>
    <x v="1400"/>
    <x v="1363"/>
    <n v="1208000000"/>
    <n v="0"/>
    <n v="1091000000"/>
    <x v="9"/>
    <s v="Oil &amp; Gas Exploration &amp; Production"/>
    <n v="2015"/>
    <n v="-2444000000"/>
    <n v="2299000000"/>
    <n v="-4743000000"/>
    <n v="0.78008298755186722"/>
    <n v="1.5138844557931694"/>
  </r>
  <r>
    <x v="356"/>
    <x v="0"/>
    <d v="2012-12-31T00:00:00"/>
    <x v="1401"/>
    <x v="1364"/>
    <n v="2123000000"/>
    <n v="0"/>
    <n v="4549000000"/>
    <x v="6"/>
    <s v="Consumer Finance"/>
    <n v="2012"/>
    <n v="-10431000000"/>
    <n v="6672000000"/>
    <n v="-17103000000"/>
    <n v="0.96645974242564625"/>
    <n v="1.5846381914203651"/>
  </r>
  <r>
    <x v="356"/>
    <x v="1"/>
    <d v="2013-12-31T00:00:00"/>
    <x v="1402"/>
    <x v="1365"/>
    <n v="2484000000"/>
    <n v="0"/>
    <n v="5445000000"/>
    <x v="6"/>
    <s v="Consumer Finance"/>
    <n v="2013"/>
    <n v="-11439000000"/>
    <n v="7929000000"/>
    <n v="-19368000000"/>
    <n v="0.96833996444594939"/>
    <n v="1.6395496486921188"/>
  </r>
  <r>
    <x v="356"/>
    <x v="2"/>
    <d v="2014-12-31T00:00:00"/>
    <x v="1403"/>
    <x v="1366"/>
    <n v="2927000000"/>
    <n v="0"/>
    <n v="5492000000"/>
    <x v="6"/>
    <s v="Consumer Finance"/>
    <n v="2014"/>
    <n v="-12257000000"/>
    <n v="8419000000"/>
    <n v="-20676000000"/>
    <n v="0.96307063722794062"/>
    <n v="1.6245776695214897"/>
  </r>
  <r>
    <x v="356"/>
    <x v="3"/>
    <d v="2015-12-31T00:00:00"/>
    <x v="1404"/>
    <x v="1367"/>
    <n v="3264000000"/>
    <n v="0"/>
    <n v="5690000000"/>
    <x v="6"/>
    <s v="Consumer Finance"/>
    <n v="2015"/>
    <n v="-13013000000"/>
    <n v="8954000000"/>
    <n v="-21967000000"/>
    <n v="0.95543318649045517"/>
    <n v="1.6128487518355359"/>
  </r>
  <r>
    <x v="357"/>
    <x v="0"/>
    <d v="2013-12-31T00:00:00"/>
    <x v="1405"/>
    <x v="1368"/>
    <n v="4089000000"/>
    <n v="536000000"/>
    <n v="138000000"/>
    <x v="3"/>
    <s v="Health Care Equipment"/>
    <n v="2013"/>
    <n v="-6019000000"/>
    <n v="4763000000"/>
    <n v="-10782000000"/>
    <n v="0.6672209289435761"/>
    <n v="1.1952111739275024"/>
  </r>
  <r>
    <x v="357"/>
    <x v="1"/>
    <d v="2014-12-31T00:00:00"/>
    <x v="1406"/>
    <x v="1369"/>
    <n v="4308000000"/>
    <n v="614000000"/>
    <n v="188000000"/>
    <x v="3"/>
    <s v="Health Care Equipment"/>
    <n v="2014"/>
    <n v="-6356000000"/>
    <n v="5110000000"/>
    <n v="-11466000000"/>
    <n v="0.65695090439276482"/>
    <n v="1.1851162790697674"/>
  </r>
  <r>
    <x v="357"/>
    <x v="2"/>
    <d v="2015-12-31T00:00:00"/>
    <x v="1407"/>
    <x v="1370"/>
    <n v="3906000000"/>
    <n v="625000000"/>
    <n v="210000000"/>
    <x v="3"/>
    <s v="Health Care Equipment"/>
    <n v="2015"/>
    <n v="-6602000000"/>
    <n v="4741000000"/>
    <n v="-11343000000"/>
    <n v="0.66378443595415237"/>
    <n v="1.1404584757691534"/>
  </r>
  <r>
    <x v="357"/>
    <x v="3"/>
    <d v="2016-12-31T00:00:00"/>
    <x v="1070"/>
    <x v="1371"/>
    <n v="4295000000"/>
    <n v="715000000"/>
    <n v="319000000"/>
    <x v="3"/>
    <s v="Health Care Equipment"/>
    <n v="2016"/>
    <n v="-7495000000"/>
    <n v="5329000000"/>
    <n v="-12824000000"/>
    <n v="0.66181015452538627"/>
    <n v="1.1323620309050773"/>
  </r>
  <r>
    <x v="358"/>
    <x v="0"/>
    <d v="2013-03-29T00:00:00"/>
    <x v="1408"/>
    <x v="1372"/>
    <n v="3236000000"/>
    <n v="1026000000"/>
    <n v="286000000"/>
    <x v="2"/>
    <s v="Application Software"/>
    <n v="2013"/>
    <n v="-5731000000"/>
    <n v="4548000000"/>
    <n v="-10279000000"/>
    <n v="0.82985809441065739"/>
    <n v="1.4884158702577468"/>
  </r>
  <r>
    <x v="358"/>
    <x v="1"/>
    <d v="2014-03-28T00:00:00"/>
    <x v="1409"/>
    <x v="1373"/>
    <n v="2186000000"/>
    <n v="722000000"/>
    <n v="93000000"/>
    <x v="2"/>
    <s v="Application Software"/>
    <n v="2014"/>
    <n v="-3392000000"/>
    <n v="3001000000"/>
    <n v="-6393000000"/>
    <n v="0.81090126703322973"/>
    <n v="1.5283289505139852"/>
  </r>
  <r>
    <x v="358"/>
    <x v="2"/>
    <d v="2015-04-03T00:00:00"/>
    <x v="1410"/>
    <x v="1374"/>
    <n v="2012000000"/>
    <n v="812000000"/>
    <n v="87000000"/>
    <x v="2"/>
    <s v="Application Software"/>
    <n v="2015"/>
    <n v="-3229000000"/>
    <n v="2911000000"/>
    <n v="-6140000000"/>
    <n v="0.8162285136501517"/>
    <n v="1.552072800808898"/>
  </r>
  <r>
    <x v="358"/>
    <x v="3"/>
    <d v="2016-04-01T00:00:00"/>
    <x v="1411"/>
    <x v="1375"/>
    <n v="1587000000"/>
    <n v="748000000"/>
    <n v="57000000"/>
    <x v="2"/>
    <s v="Application Software"/>
    <n v="2016"/>
    <n v="-2985000000"/>
    <n v="2392000000"/>
    <n v="-5377000000"/>
    <n v="0.82916666666666672"/>
    <n v="1.493611111111111"/>
  </r>
  <r>
    <x v="359"/>
    <x v="0"/>
    <d v="2013-06-29T00:00:00"/>
    <x v="1412"/>
    <x v="1376"/>
    <n v="6338129000"/>
    <n v="0"/>
    <n v="0"/>
    <x v="4"/>
    <s v="Food Distributors"/>
    <n v="2013"/>
    <n v="-7996607000"/>
    <n v="6338129000"/>
    <n v="-14334736000"/>
    <n v="0.18005820734587577"/>
    <n v="0.32277275436149228"/>
  </r>
  <r>
    <x v="359"/>
    <x v="1"/>
    <d v="2014-06-28T00:00:00"/>
    <x v="1413"/>
    <x v="1377"/>
    <n v="0"/>
    <n v="0"/>
    <n v="0"/>
    <x v="4"/>
    <s v="Food Distributors"/>
    <n v="2014"/>
    <n v="-8181035000"/>
    <n v="0"/>
    <n v="-8181035000"/>
    <n v="0.17587302817103667"/>
    <n v="0.17587302817103667"/>
  </r>
  <r>
    <x v="359"/>
    <x v="2"/>
    <d v="2015-06-27T00:00:00"/>
    <x v="1414"/>
    <x v="1378"/>
    <n v="0"/>
    <n v="0"/>
    <n v="0"/>
    <x v="4"/>
    <s v="Food Distributors"/>
    <n v="2015"/>
    <n v="-8551516000"/>
    <n v="0"/>
    <n v="-8551516000"/>
    <n v="0.17566524033975481"/>
    <n v="0.17566524033975481"/>
  </r>
  <r>
    <x v="359"/>
    <x v="3"/>
    <d v="2016-07-02T00:00:00"/>
    <x v="1415"/>
    <x v="1379"/>
    <n v="0"/>
    <n v="0"/>
    <n v="0"/>
    <x v="4"/>
    <s v="Food Distributors"/>
    <n v="2016"/>
    <n v="-9040472000"/>
    <n v="0"/>
    <n v="-9040472000"/>
    <n v="0.17949225760662471"/>
    <n v="0.17949225760662471"/>
  </r>
  <r>
    <x v="360"/>
    <x v="0"/>
    <d v="2012-12-31T00:00:00"/>
    <x v="1416"/>
    <x v="1380"/>
    <n v="41066000000"/>
    <n v="0"/>
    <n v="18143000000"/>
    <x v="10"/>
    <s v="Integrated Telecommunications Services"/>
    <n v="2012"/>
    <n v="-72206000000"/>
    <n v="59209000000"/>
    <n v="-131415000000"/>
    <n v="0.56661487515105857"/>
    <n v="1.0312397005508733"/>
  </r>
  <r>
    <x v="360"/>
    <x v="1"/>
    <d v="2013-12-31T00:00:00"/>
    <x v="1417"/>
    <x v="1381"/>
    <n v="28414000000"/>
    <n v="0"/>
    <n v="18395000000"/>
    <x v="10"/>
    <s v="Integrated Telecommunications Services"/>
    <n v="2013"/>
    <n v="-77561000000"/>
    <n v="46809000000"/>
    <n v="-124370000000"/>
    <n v="0.60240617621473846"/>
    <n v="0.96596557723375176"/>
  </r>
  <r>
    <x v="360"/>
    <x v="2"/>
    <d v="2014-12-31T00:00:00"/>
    <x v="1418"/>
    <x v="1382"/>
    <n v="41817000000"/>
    <n v="0"/>
    <n v="18273000000"/>
    <x v="10"/>
    <s v="Integrated Telecommunications Services"/>
    <n v="2014"/>
    <n v="-72302000000"/>
    <n v="60090000000"/>
    <n v="-132392000000"/>
    <n v="0.54589382922980512"/>
    <n v="0.99958473955619986"/>
  </r>
  <r>
    <x v="360"/>
    <x v="3"/>
    <d v="2015-12-31T00:00:00"/>
    <x v="1419"/>
    <x v="1383"/>
    <n v="32954000000"/>
    <n v="0"/>
    <n v="22016000000"/>
    <x v="10"/>
    <s v="Integrated Telecommunications Services"/>
    <n v="2015"/>
    <n v="-79755000000"/>
    <n v="54970000000"/>
    <n v="-134725000000"/>
    <n v="0.54328648987404715"/>
    <n v="0.91773897997970044"/>
  </r>
  <r>
    <x v="361"/>
    <x v="0"/>
    <d v="2013-12-31T00:00:00"/>
    <x v="1420"/>
    <x v="1384"/>
    <n v="1193800000"/>
    <n v="0"/>
    <n v="0"/>
    <x v="4"/>
    <s v="Brewers"/>
    <n v="2013"/>
    <n v="-1660500000"/>
    <n v="1193800000"/>
    <n v="-2854300000"/>
    <n v="0.39478376643446422"/>
    <n v="0.67860963838234944"/>
  </r>
  <r>
    <x v="361"/>
    <x v="1"/>
    <d v="2014-12-31T00:00:00"/>
    <x v="1421"/>
    <x v="1385"/>
    <n v="1163900000"/>
    <n v="0"/>
    <n v="0"/>
    <x v="4"/>
    <s v="Brewers"/>
    <n v="2014"/>
    <n v="-1653000000"/>
    <n v="1163900000"/>
    <n v="-2816900000"/>
    <n v="0.39866869256927862"/>
    <n v="0.67937679376793769"/>
  </r>
  <r>
    <x v="361"/>
    <x v="2"/>
    <d v="2015-12-31T00:00:00"/>
    <x v="1422"/>
    <x v="1386"/>
    <n v="1051800000"/>
    <n v="0"/>
    <n v="0"/>
    <x v="4"/>
    <s v="Brewers"/>
    <n v="2015"/>
    <n v="-1404000000"/>
    <n v="1051800000"/>
    <n v="-2455800000"/>
    <n v="0.39355290819901895"/>
    <n v="0.68838121934127539"/>
  </r>
  <r>
    <x v="361"/>
    <x v="3"/>
    <d v="2016-12-31T00:00:00"/>
    <x v="1423"/>
    <x v="1387"/>
    <n v="1597300000"/>
    <n v="0"/>
    <n v="0"/>
    <x v="4"/>
    <s v="Brewers"/>
    <n v="2016"/>
    <n v="-1881900000"/>
    <n v="1597300000"/>
    <n v="-3479200000"/>
    <n v="0.3852405322415558"/>
    <n v="0.71222108495394065"/>
  </r>
  <r>
    <x v="362"/>
    <x v="0"/>
    <d v="2012-12-31T00:00:00"/>
    <x v="1424"/>
    <x v="1388"/>
    <n v="728000000"/>
    <n v="183000000"/>
    <n v="0"/>
    <x v="2"/>
    <s v="Application Software"/>
    <n v="2012"/>
    <n v="-1491000000"/>
    <n v="911000000"/>
    <n v="-2402000000"/>
    <n v="0.55947467166979359"/>
    <n v="0.90131332082551596"/>
  </r>
  <r>
    <x v="362"/>
    <x v="1"/>
    <d v="2013-12-31T00:00:00"/>
    <x v="1425"/>
    <x v="1389"/>
    <n v="757000000"/>
    <n v="184000000"/>
    <n v="0"/>
    <x v="2"/>
    <s v="Application Software"/>
    <n v="2013"/>
    <n v="-1473000000"/>
    <n v="941000000"/>
    <n v="-2414000000"/>
    <n v="0.54717682020802383"/>
    <n v="0.89673105497771177"/>
  </r>
  <r>
    <x v="362"/>
    <x v="2"/>
    <d v="2014-12-31T00:00:00"/>
    <x v="1426"/>
    <x v="1390"/>
    <n v="770000000"/>
    <n v="206000000"/>
    <n v="0"/>
    <x v="2"/>
    <s v="Application Software"/>
    <n v="2014"/>
    <n v="-1479000000"/>
    <n v="976000000"/>
    <n v="-2455000000"/>
    <n v="0.54136163982430452"/>
    <n v="0.89860907759882869"/>
  </r>
  <r>
    <x v="362"/>
    <x v="3"/>
    <d v="2015-12-31T00:00:00"/>
    <x v="1427"/>
    <x v="1391"/>
    <n v="765000000"/>
    <n v="228000000"/>
    <n v="0"/>
    <x v="2"/>
    <s v="Application Software"/>
    <n v="2015"/>
    <n v="-1276000000"/>
    <n v="993000000"/>
    <n v="-2269000000"/>
    <n v="0.5043478260869565"/>
    <n v="0.89683794466403166"/>
  </r>
  <r>
    <x v="363"/>
    <x v="0"/>
    <d v="2013-09-30T00:00:00"/>
    <x v="1428"/>
    <x v="1392"/>
    <n v="254468000"/>
    <n v="0"/>
    <n v="45639000"/>
    <x v="0"/>
    <s v="Aerospace &amp; Defense"/>
    <n v="2013"/>
    <n v="-1049562000"/>
    <n v="300107000"/>
    <n v="-1349669000"/>
    <n v="0.54539700685928083"/>
    <n v="0.7013453543961754"/>
  </r>
  <r>
    <x v="363"/>
    <x v="1"/>
    <d v="2014-09-30T00:00:00"/>
    <x v="1429"/>
    <x v="1393"/>
    <n v="276446000"/>
    <n v="0"/>
    <n v="63608000"/>
    <x v="0"/>
    <s v="Aerospace &amp; Defense"/>
    <n v="2014"/>
    <n v="-1267874000"/>
    <n v="340054000"/>
    <n v="-1607928000"/>
    <n v="0.53431277935156307"/>
    <n v="0.67761976243475297"/>
  </r>
  <r>
    <x v="363"/>
    <x v="2"/>
    <d v="2015-09-30T00:00:00"/>
    <x v="1430"/>
    <x v="1394"/>
    <n v="321624000"/>
    <n v="0"/>
    <n v="54219000"/>
    <x v="0"/>
    <s v="Aerospace &amp; Defense"/>
    <n v="2015"/>
    <n v="-1449845000"/>
    <n v="375843000"/>
    <n v="-1825688000"/>
    <n v="0.5355683079588418"/>
    <n v="0.67440356246409927"/>
  </r>
  <r>
    <x v="363"/>
    <x v="3"/>
    <d v="2016-09-30T00:00:00"/>
    <x v="1431"/>
    <x v="1395"/>
    <n v="382858000"/>
    <n v="0"/>
    <n v="77445000"/>
    <x v="0"/>
    <s v="Aerospace &amp; Defense"/>
    <n v="2016"/>
    <n v="-1728063000"/>
    <n v="460303000"/>
    <n v="-2188366000"/>
    <n v="0.54488774870239143"/>
    <n v="0.69002913844973102"/>
  </r>
  <r>
    <x v="364"/>
    <x v="0"/>
    <d v="2013-09-27T00:00:00"/>
    <x v="1432"/>
    <x v="1396"/>
    <n v="1440000000"/>
    <n v="590000000"/>
    <n v="0"/>
    <x v="2"/>
    <s v="Electronic Manufacturing Services"/>
    <n v="2013"/>
    <n v="-3651000000"/>
    <n v="2030000000"/>
    <n v="-5681000000"/>
    <n v="0.3205443371378402"/>
    <n v="0.49877085162423179"/>
  </r>
  <r>
    <x v="364"/>
    <x v="1"/>
    <d v="2014-09-26T00:00:00"/>
    <x v="1433"/>
    <x v="1397"/>
    <n v="1534000000"/>
    <n v="583000000"/>
    <n v="0"/>
    <x v="2"/>
    <s v="Electronic Manufacturing Services"/>
    <n v="2014"/>
    <n v="-3972000000"/>
    <n v="2117000000"/>
    <n v="-6089000000"/>
    <n v="0.33174642946629918"/>
    <n v="0.50856092875636849"/>
  </r>
  <r>
    <x v="364"/>
    <x v="2"/>
    <d v="2015-09-25T00:00:00"/>
    <x v="1434"/>
    <x v="1398"/>
    <n v="1504000000"/>
    <n v="627000000"/>
    <n v="0"/>
    <x v="2"/>
    <s v="Electronic Manufacturing Services"/>
    <n v="2015"/>
    <n v="-4087000000"/>
    <n v="2131000000"/>
    <n v="-6218000000"/>
    <n v="0.33409629690182296"/>
    <n v="0.50829722880732442"/>
  </r>
  <r>
    <x v="364"/>
    <x v="3"/>
    <d v="2016-09-30T00:00:00"/>
    <x v="1435"/>
    <x v="1399"/>
    <n v="1463000000"/>
    <n v="644000000"/>
    <n v="0"/>
    <x v="2"/>
    <s v="Electronic Manufacturing Services"/>
    <n v="2016"/>
    <n v="-4033000000"/>
    <n v="2107000000"/>
    <n v="-6140000000"/>
    <n v="0.32954731165223078"/>
    <n v="0.5017159666612192"/>
  </r>
  <r>
    <x v="365"/>
    <x v="0"/>
    <d v="2012-12-30T00:00:00"/>
    <x v="1436"/>
    <x v="1400"/>
    <n v="1303427000"/>
    <n v="0"/>
    <n v="194039000"/>
    <x v="1"/>
    <s v="Publishing"/>
    <n v="2012"/>
    <n v="-2409350000"/>
    <n v="1497466000"/>
    <n v="-3906816000"/>
    <n v="0.45007684193202679"/>
    <n v="0.72980986875693166"/>
  </r>
  <r>
    <x v="365"/>
    <x v="1"/>
    <d v="2013-12-29T00:00:00"/>
    <x v="1437"/>
    <x v="1401"/>
    <n v="531932000"/>
    <n v="0"/>
    <n v="74833000"/>
    <x v="1"/>
    <s v="Publishing"/>
    <n v="2013"/>
    <n v="-940354000"/>
    <n v="606765000"/>
    <n v="-1547119000"/>
    <n v="0.58657632633303869"/>
    <n v="0.96506568741138388"/>
  </r>
  <r>
    <x v="365"/>
    <x v="2"/>
    <d v="2014-12-31T00:00:00"/>
    <x v="1438"/>
    <x v="1402"/>
    <n v="766854000"/>
    <n v="0"/>
    <n v="151837000"/>
    <x v="1"/>
    <s v="Publishing"/>
    <n v="2014"/>
    <n v="-1671151000"/>
    <n v="918691000"/>
    <n v="-2589842000"/>
    <n v="0.63635235122561962"/>
    <n v="0.98617781756577427"/>
  </r>
  <r>
    <x v="365"/>
    <x v="3"/>
    <d v="2015-12-31T00:00:00"/>
    <x v="1439"/>
    <x v="1403"/>
    <n v="1068221000"/>
    <n v="0"/>
    <n v="205087000"/>
    <x v="1"/>
    <s v="Publishing"/>
    <n v="2015"/>
    <n v="-2127609000"/>
    <n v="1273308000"/>
    <n v="-3400917000"/>
    <n v="0.69736065383020673"/>
    <n v="1.1147093769307543"/>
  </r>
  <r>
    <x v="366"/>
    <x v="0"/>
    <d v="2013-02-02T00:00:00"/>
    <x v="1440"/>
    <x v="1404"/>
    <n v="15110000000"/>
    <n v="0"/>
    <n v="2044000000"/>
    <x v="1"/>
    <s v="General Merchandise Stores"/>
    <n v="2013"/>
    <n v="-22733000000"/>
    <n v="17154000000"/>
    <n v="-39887000000"/>
    <n v="0.31013219464945907"/>
    <n v="0.54415355861448"/>
  </r>
  <r>
    <x v="366"/>
    <x v="1"/>
    <d v="2014-02-01T00:00:00"/>
    <x v="1441"/>
    <x v="1405"/>
    <n v="14465000000"/>
    <n v="0"/>
    <n v="1996000000"/>
    <x v="1"/>
    <s v="General Merchandise Stores"/>
    <n v="2014"/>
    <n v="-21240000000"/>
    <n v="16461000000"/>
    <n v="-37701000000"/>
    <n v="0.29798397845087615"/>
    <n v="0.52892156175030514"/>
  </r>
  <r>
    <x v="366"/>
    <x v="2"/>
    <d v="2015-01-31T00:00:00"/>
    <x v="1442"/>
    <x v="1406"/>
    <n v="14676000000"/>
    <n v="0"/>
    <n v="2129000000"/>
    <x v="1"/>
    <s v="General Merchandise Stores"/>
    <n v="2015"/>
    <n v="-21340000000"/>
    <n v="16805000000"/>
    <n v="-38145000000"/>
    <n v="0.29386653446803823"/>
    <n v="0.52528298768900272"/>
  </r>
  <r>
    <x v="366"/>
    <x v="3"/>
    <d v="2016-01-30T00:00:00"/>
    <x v="1443"/>
    <x v="1407"/>
    <n v="14665000000"/>
    <n v="0"/>
    <n v="2213000000"/>
    <x v="1"/>
    <s v="General Merchandise Stores"/>
    <n v="2016"/>
    <n v="-21788000000"/>
    <n v="16878000000"/>
    <n v="-38666000000"/>
    <n v="0.29529037067154573"/>
    <n v="0.52403605068780923"/>
  </r>
  <r>
    <x v="367"/>
    <x v="0"/>
    <d v="2013-01-31T00:00:00"/>
    <x v="1444"/>
    <x v="1408"/>
    <n v="1466067000"/>
    <n v="0"/>
    <n v="0"/>
    <x v="1"/>
    <s v="Apparel, Accessories &amp; Luxury Goods"/>
    <n v="2013"/>
    <n v="-2163284000"/>
    <n v="1466067000"/>
    <n v="-3629351000"/>
    <n v="0.57014813735208203"/>
    <n v="0.95654001621928342"/>
  </r>
  <r>
    <x v="367"/>
    <x v="1"/>
    <d v="2014-01-31T00:00:00"/>
    <x v="1445"/>
    <x v="1409"/>
    <n v="2036100000"/>
    <n v="0"/>
    <n v="0"/>
    <x v="1"/>
    <s v="Apparel, Accessories &amp; Luxury Goods"/>
    <n v="2014"/>
    <n v="-2340400000"/>
    <n v="2036100000"/>
    <n v="-4376500000"/>
    <n v="0.5805859442831981"/>
    <n v="1.0856838083897695"/>
  </r>
  <r>
    <x v="367"/>
    <x v="2"/>
    <d v="2015-01-31T00:00:00"/>
    <x v="1446"/>
    <x v="1410"/>
    <n v="1645800000"/>
    <n v="0"/>
    <n v="0"/>
    <x v="1"/>
    <s v="Apparel, Accessories &amp; Luxury Goods"/>
    <n v="2015"/>
    <n v="-2537200000"/>
    <n v="1645800000"/>
    <n v="-4183000000"/>
    <n v="0.59700228240664488"/>
    <n v="0.98425845314007387"/>
  </r>
  <r>
    <x v="367"/>
    <x v="3"/>
    <d v="2016-01-31T00:00:00"/>
    <x v="1447"/>
    <x v="1411"/>
    <n v="1731200000"/>
    <n v="0"/>
    <n v="0"/>
    <x v="1"/>
    <s v="Apparel, Accessories &amp; Luxury Goods"/>
    <n v="2016"/>
    <n v="-2491300000"/>
    <n v="1731200000"/>
    <n v="-4222500000"/>
    <n v="0.60690881629272331"/>
    <n v="1.0286486881531829"/>
  </r>
  <r>
    <x v="368"/>
    <x v="0"/>
    <d v="2013-02-02T00:00:00"/>
    <x v="1448"/>
    <x v="1412"/>
    <n v="4250446000"/>
    <n v="0"/>
    <n v="0"/>
    <x v="1"/>
    <s v="Apparel Retail"/>
    <n v="2013"/>
    <n v="-7356972000"/>
    <n v="4250446000"/>
    <n v="-11607418000"/>
    <n v="0.28429037189820133"/>
    <n v="0.44853741185882945"/>
  </r>
  <r>
    <x v="368"/>
    <x v="1"/>
    <d v="2014-02-01T00:00:00"/>
    <x v="1449"/>
    <x v="1413"/>
    <n v="4467089000"/>
    <n v="0"/>
    <n v="0"/>
    <x v="1"/>
    <s v="Apparel Retail"/>
    <n v="2014"/>
    <n v="-7817659000"/>
    <n v="4467089000"/>
    <n v="-12284748000"/>
    <n v="0.28507988419519364"/>
    <n v="0.44797739799179481"/>
  </r>
  <r>
    <x v="368"/>
    <x v="2"/>
    <d v="2015-01-31T00:00:00"/>
    <x v="1450"/>
    <x v="1414"/>
    <n v="4695384000"/>
    <n v="0"/>
    <n v="0"/>
    <x v="1"/>
    <s v="Apparel Retail"/>
    <n v="2015"/>
    <n v="-8301885000"/>
    <n v="4695384000"/>
    <n v="-12997269000"/>
    <n v="0.28549999317362879"/>
    <n v="0.44697321280357621"/>
  </r>
  <r>
    <x v="368"/>
    <x v="3"/>
    <d v="2016-01-30T00:00:00"/>
    <x v="1451"/>
    <x v="1415"/>
    <n v="5205715000"/>
    <n v="0"/>
    <n v="0"/>
    <x v="1"/>
    <s v="Apparel Retail"/>
    <n v="2016"/>
    <n v="-8910415000"/>
    <n v="5205715000"/>
    <n v="-14116130000"/>
    <n v="0.28794418654191517"/>
    <n v="0.45616927718517325"/>
  </r>
  <r>
    <x v="369"/>
    <x v="0"/>
    <d v="2012-12-31T00:00:00"/>
    <x v="1452"/>
    <x v="1416"/>
    <n v="0"/>
    <n v="0"/>
    <n v="787329000"/>
    <x v="6"/>
    <s v="Life &amp; Health Insurance"/>
    <n v="2012"/>
    <n v="-1633834000"/>
    <n v="787329000"/>
    <n v="-2421163000"/>
    <n v="0.45516832910063643"/>
    <n v="0.6745095996229018"/>
  </r>
  <r>
    <x v="369"/>
    <x v="1"/>
    <d v="2013-12-31T00:00:00"/>
    <x v="1453"/>
    <x v="1417"/>
    <n v="0"/>
    <n v="0"/>
    <n v="819711000"/>
    <x v="6"/>
    <s v="Life &amp; Health Insurance"/>
    <n v="2013"/>
    <n v="-1655487000"/>
    <n v="819711000"/>
    <n v="-2475198000"/>
    <n v="0.47377422298843275"/>
    <n v="0.70836255989477581"/>
  </r>
  <r>
    <x v="369"/>
    <x v="2"/>
    <d v="2014-12-31T00:00:00"/>
    <x v="1454"/>
    <x v="1418"/>
    <n v="0"/>
    <n v="0"/>
    <n v="855908000"/>
    <x v="6"/>
    <s v="Life &amp; Health Insurance"/>
    <n v="2014"/>
    <n v="-1716711000"/>
    <n v="855908000"/>
    <n v="-2572619000"/>
    <n v="0.47421711308681125"/>
    <n v="0.71064958240046183"/>
  </r>
  <r>
    <x v="369"/>
    <x v="3"/>
    <d v="2015-12-31T00:00:00"/>
    <x v="1455"/>
    <x v="1419"/>
    <n v="0"/>
    <n v="0"/>
    <n v="907024000"/>
    <x v="6"/>
    <s v="Life &amp; Health Insurance"/>
    <n v="2015"/>
    <n v="-1749853000"/>
    <n v="907024000"/>
    <n v="-2656877000"/>
    <n v="0.46463696192179371"/>
    <n v="0.7054782644484362"/>
  </r>
  <r>
    <x v="370"/>
    <x v="0"/>
    <d v="2012-12-31T00:00:00"/>
    <x v="1456"/>
    <x v="1420"/>
    <n v="3354900000"/>
    <n v="376400000"/>
    <n v="0"/>
    <x v="3"/>
    <s v="Health Care Equipment"/>
    <n v="2012"/>
    <n v="-5295500000"/>
    <n v="3731300000"/>
    <n v="-9026800000"/>
    <n v="0.42330474264382612"/>
    <n v="0.72157251456846183"/>
  </r>
  <r>
    <x v="370"/>
    <x v="1"/>
    <d v="2013-12-31T00:00:00"/>
    <x v="1457"/>
    <x v="1421"/>
    <n v="3446300000"/>
    <n v="395500000"/>
    <n v="0"/>
    <x v="3"/>
    <s v="Health Care Equipment"/>
    <n v="2013"/>
    <n v="-5529100000"/>
    <n v="3841800000"/>
    <n v="-9370900000"/>
    <n v="0.42238145802617205"/>
    <n v="0.71586594654056823"/>
  </r>
  <r>
    <x v="370"/>
    <x v="2"/>
    <d v="2014-12-31T00:00:00"/>
    <x v="1458"/>
    <x v="1422"/>
    <n v="4896100000"/>
    <n v="691100000"/>
    <n v="0"/>
    <x v="3"/>
    <s v="Health Care Equipment"/>
    <n v="2014"/>
    <n v="-7492000000"/>
    <n v="5587200000"/>
    <n v="-13079200000"/>
    <n v="0.44358658582796512"/>
    <n v="0.77439370973853727"/>
  </r>
  <r>
    <x v="370"/>
    <x v="3"/>
    <d v="2015-12-31T00:00:00"/>
    <x v="1459"/>
    <x v="1423"/>
    <n v="4612100000"/>
    <n v="692300000"/>
    <n v="0"/>
    <x v="3"/>
    <s v="Health Care Equipment"/>
    <n v="2015"/>
    <n v="-7755900000"/>
    <n v="5304400000"/>
    <n v="-13060300000"/>
    <n v="0.45715986655192331"/>
    <n v="0.76981975078689568"/>
  </r>
  <r>
    <x v="371"/>
    <x v="0"/>
    <d v="2012-12-31T00:00:00"/>
    <x v="1460"/>
    <x v="1424"/>
    <n v="429000000"/>
    <n v="0"/>
    <n v="26000000"/>
    <x v="1"/>
    <s v="Internet &amp; Direct Marketing Retail"/>
    <n v="2012"/>
    <n v="-751000000"/>
    <n v="455000000"/>
    <n v="-1206000000"/>
    <n v="0.98427260812581918"/>
    <n v="1.5806028833551768"/>
  </r>
  <r>
    <x v="371"/>
    <x v="1"/>
    <d v="2013-12-31T00:00:00"/>
    <x v="1461"/>
    <x v="1425"/>
    <n v="597000000"/>
    <n v="0"/>
    <n v="36000000"/>
    <x v="1"/>
    <s v="Internet &amp; Direct Marketing Retail"/>
    <n v="2013"/>
    <n v="-927000000"/>
    <n v="633000000"/>
    <n v="-1560000000"/>
    <n v="0.98095238095238091"/>
    <n v="1.6507936507936507"/>
  </r>
  <r>
    <x v="371"/>
    <x v="2"/>
    <d v="2014-12-31T00:00:00"/>
    <x v="1462"/>
    <x v="307"/>
    <n v="801000000"/>
    <n v="0"/>
    <n v="65000000"/>
    <x v="1"/>
    <s v="Internet &amp; Direct Marketing Retail"/>
    <n v="2014"/>
    <n v="-1206000000"/>
    <n v="866000000"/>
    <n v="-2072000000"/>
    <n v="0.9678972712680578"/>
    <n v="1.6629213483146068"/>
  </r>
  <r>
    <x v="371"/>
    <x v="3"/>
    <d v="2015-12-31T00:00:00"/>
    <x v="1463"/>
    <x v="1426"/>
    <n v="1109000000"/>
    <n v="0"/>
    <n v="93000000"/>
    <x v="1"/>
    <s v="Internet &amp; Direct Marketing Retail"/>
    <n v="2015"/>
    <n v="-1434000000"/>
    <n v="1202000000"/>
    <n v="-2636000000"/>
    <n v="0.96112600536193027"/>
    <n v="1.7667560321715818"/>
  </r>
  <r>
    <x v="372"/>
    <x v="0"/>
    <d v="2013-12-31T00:00:00"/>
    <x v="1464"/>
    <x v="1427"/>
    <n v="3757000000"/>
    <n v="0"/>
    <n v="3821000000"/>
    <x v="6"/>
    <s v="Property &amp; Casualty Insurance"/>
    <n v="2013"/>
    <n v="-12884000000"/>
    <n v="7578000000"/>
    <n v="-20462000000"/>
    <n v="0.49192470696040624"/>
    <n v="0.78126073842159516"/>
  </r>
  <r>
    <x v="372"/>
    <x v="1"/>
    <d v="2014-12-31T00:00:00"/>
    <x v="1465"/>
    <x v="1428"/>
    <n v="3964000000"/>
    <n v="0"/>
    <n v="3882000000"/>
    <x v="6"/>
    <s v="Property &amp; Casualty Insurance"/>
    <n v="2014"/>
    <n v="-13304000000"/>
    <n v="7846000000"/>
    <n v="-21150000000"/>
    <n v="0.48958563332597338"/>
    <n v="0.77831750938396993"/>
  </r>
  <r>
    <x v="372"/>
    <x v="2"/>
    <d v="2015-12-31T00:00:00"/>
    <x v="1466"/>
    <x v="1429"/>
    <n v="4094000000"/>
    <n v="0"/>
    <n v="3885000000"/>
    <x v="6"/>
    <s v="Property &amp; Casualty Insurance"/>
    <n v="2015"/>
    <n v="-13092000000"/>
    <n v="7979000000"/>
    <n v="-21071000000"/>
    <n v="0.48823419727764311"/>
    <n v="0.78579153458884954"/>
  </r>
  <r>
    <x v="372"/>
    <x v="3"/>
    <d v="2016-12-31T00:00:00"/>
    <x v="1467"/>
    <x v="1430"/>
    <n v="4154000000"/>
    <n v="0"/>
    <n v="3985000000"/>
    <x v="6"/>
    <s v="Property &amp; Casualty Insurance"/>
    <n v="2016"/>
    <n v="-12555000000"/>
    <n v="8139000000"/>
    <n v="-20694000000"/>
    <n v="0.45447963800904978"/>
    <n v="0.74910407239818999"/>
  </r>
  <r>
    <x v="373"/>
    <x v="0"/>
    <d v="2012-12-29T00:00:00"/>
    <x v="1468"/>
    <x v="1431"/>
    <n v="1040287000"/>
    <n v="0"/>
    <n v="88975000"/>
    <x v="1"/>
    <s v="Specialty Retail"/>
    <n v="2012"/>
    <n v="-1566054000"/>
    <n v="1129262000"/>
    <n v="-2695316000"/>
    <n v="0.33576623242969733"/>
    <n v="0.57788307333430533"/>
  </r>
  <r>
    <x v="373"/>
    <x v="1"/>
    <d v="2013-12-28T00:00:00"/>
    <x v="1469"/>
    <x v="1432"/>
    <n v="1138934000"/>
    <n v="0"/>
    <n v="100025000"/>
    <x v="1"/>
    <s v="Specialty Retail"/>
    <n v="2013"/>
    <n v="-1753609000"/>
    <n v="1238959000"/>
    <n v="-2992568000"/>
    <n v="0.33953191459700927"/>
    <n v="0.57941784206270774"/>
  </r>
  <r>
    <x v="373"/>
    <x v="2"/>
    <d v="2014-12-27T00:00:00"/>
    <x v="1470"/>
    <x v="1433"/>
    <n v="1246308000"/>
    <n v="0"/>
    <n v="114635000"/>
    <x v="1"/>
    <s v="Specialty Retail"/>
    <n v="2014"/>
    <n v="-1950415000"/>
    <n v="1360943000"/>
    <n v="-3311358000"/>
    <n v="0.3414762466264511"/>
    <n v="0.57974846434039518"/>
  </r>
  <r>
    <x v="373"/>
    <x v="3"/>
    <d v="2015-12-26T00:00:00"/>
    <x v="1471"/>
    <x v="1434"/>
    <n v="1369097000"/>
    <n v="0"/>
    <n v="123569000"/>
    <x v="1"/>
    <s v="Specialty Retail"/>
    <n v="2015"/>
    <n v="-2143174000"/>
    <n v="1492666000"/>
    <n v="-3635840000"/>
    <n v="0.34420165270833231"/>
    <n v="0.58392932024327604"/>
  </r>
  <r>
    <x v="374"/>
    <x v="0"/>
    <d v="2013-10-03T00:00:00"/>
    <x v="1472"/>
    <x v="1435"/>
    <n v="983000000"/>
    <n v="0"/>
    <n v="0"/>
    <x v="4"/>
    <s v="Packaged Foods &amp; Meats"/>
    <n v="2013"/>
    <n v="-2358000000"/>
    <n v="983000000"/>
    <n v="-3341000000"/>
    <n v="6.8598359224995631E-2"/>
    <n v="9.7195554779775414E-2"/>
  </r>
  <r>
    <x v="374"/>
    <x v="1"/>
    <d v="2014-10-03T00:00:00"/>
    <x v="1473"/>
    <x v="1436"/>
    <n v="1255000000"/>
    <n v="0"/>
    <n v="0"/>
    <x v="4"/>
    <s v="Packaged Foods &amp; Meats"/>
    <n v="2014"/>
    <n v="-2685000000"/>
    <n v="1255000000"/>
    <n v="-3940000000"/>
    <n v="7.1447578499201705E-2"/>
    <n v="0.10484300159659393"/>
  </r>
  <r>
    <x v="374"/>
    <x v="2"/>
    <d v="2015-10-03T00:00:00"/>
    <x v="1474"/>
    <x v="1437"/>
    <n v="1748000000"/>
    <n v="0"/>
    <n v="0"/>
    <x v="4"/>
    <s v="Packaged Foods &amp; Meats"/>
    <n v="2015"/>
    <n v="-3917000000"/>
    <n v="1748000000"/>
    <n v="-5665000000"/>
    <n v="9.4675271312208445E-2"/>
    <n v="0.13692504773644648"/>
  </r>
  <r>
    <x v="374"/>
    <x v="3"/>
    <d v="2016-10-01T00:00:00"/>
    <x v="1475"/>
    <x v="1438"/>
    <n v="1864000000"/>
    <n v="0"/>
    <n v="0"/>
    <x v="4"/>
    <s v="Packaged Foods &amp; Meats"/>
    <n v="2016"/>
    <n v="-4697000000"/>
    <n v="1864000000"/>
    <n v="-6561000000"/>
    <n v="0.12735554892763212"/>
    <n v="0.17789647786122936"/>
  </r>
  <r>
    <x v="375"/>
    <x v="0"/>
    <d v="2012-12-31T00:00:00"/>
    <x v="1476"/>
    <x v="1439"/>
    <n v="1702000000"/>
    <n v="0"/>
    <n v="418000000"/>
    <x v="9"/>
    <s v="Oil &amp; Gas Refining &amp; Marketing &amp; Transportation"/>
    <n v="2012"/>
    <n v="-3764000000"/>
    <n v="2120000000"/>
    <n v="-5884000000"/>
    <n v="0.12627058941930289"/>
    <n v="0.19739004998490389"/>
  </r>
  <r>
    <x v="375"/>
    <x v="1"/>
    <d v="2013-12-31T00:00:00"/>
    <x v="1477"/>
    <x v="1440"/>
    <n v="2248000000"/>
    <n v="0"/>
    <n v="489000000"/>
    <x v="9"/>
    <s v="Oil &amp; Gas Refining &amp; Marketing &amp; Transportation"/>
    <n v="2013"/>
    <n v="-3516000000"/>
    <n v="2737000000"/>
    <n v="-6253000000"/>
    <n v="9.3508151378952686E-2"/>
    <n v="0.16629876864976995"/>
  </r>
  <r>
    <x v="375"/>
    <x v="2"/>
    <d v="2014-12-31T00:00:00"/>
    <x v="1478"/>
    <x v="1441"/>
    <n v="2762000000"/>
    <n v="0"/>
    <n v="562000000"/>
    <x v="9"/>
    <s v="Oil &amp; Gas Refining &amp; Marketing &amp; Transportation"/>
    <n v="2014"/>
    <n v="-4960000000"/>
    <n v="3324000000"/>
    <n v="-8284000000"/>
    <n v="0.12206826963305688"/>
    <n v="0.20387369871779096"/>
  </r>
  <r>
    <x v="375"/>
    <x v="3"/>
    <d v="2015-12-31T00:00:00"/>
    <x v="1479"/>
    <x v="1442"/>
    <n v="2620000000"/>
    <n v="0"/>
    <n v="756000000"/>
    <x v="9"/>
    <s v="Oil &amp; Gas Refining &amp; Marketing &amp; Transportation"/>
    <n v="2015"/>
    <n v="-6245000000"/>
    <n v="3376000000"/>
    <n v="-9621000000"/>
    <n v="0.21751245167357458"/>
    <n v="0.33509804604506982"/>
  </r>
  <r>
    <x v="376"/>
    <x v="0"/>
    <d v="2012-12-31T00:00:00"/>
    <x v="1480"/>
    <x v="1443"/>
    <n v="247597000"/>
    <n v="0"/>
    <n v="0"/>
    <x v="2"/>
    <s v="Internet Software &amp; Services"/>
    <n v="2012"/>
    <n v="-604216000"/>
    <n v="247597000"/>
    <n v="-851813000"/>
    <n v="0.33688140382491327"/>
    <n v="0.47492942794681181"/>
  </r>
  <r>
    <x v="376"/>
    <x v="1"/>
    <d v="2013-12-31T00:00:00"/>
    <x v="1481"/>
    <x v="1444"/>
    <n v="312367000"/>
    <n v="0"/>
    <n v="0"/>
    <x v="2"/>
    <s v="Internet Software &amp; Services"/>
    <n v="2013"/>
    <n v="-694867000"/>
    <n v="312367000"/>
    <n v="-1007234000"/>
    <n v="0.33661062682113352"/>
    <n v="0.48792886710054956"/>
  </r>
  <r>
    <x v="376"/>
    <x v="2"/>
    <d v="2014-12-31T00:00:00"/>
    <x v="1482"/>
    <x v="1445"/>
    <n v="346345000"/>
    <n v="0"/>
    <n v="0"/>
    <x v="2"/>
    <s v="Internet Software &amp; Services"/>
    <n v="2014"/>
    <n v="-777985000"/>
    <n v="346345000"/>
    <n v="-1124330000"/>
    <n v="0.31795018711606671"/>
    <n v="0.45949592071853224"/>
  </r>
  <r>
    <x v="376"/>
    <x v="3"/>
    <d v="2015-12-31T00:00:00"/>
    <x v="1483"/>
    <x v="1446"/>
    <n v="390253000"/>
    <n v="0"/>
    <n v="0"/>
    <x v="2"/>
    <s v="Internet Software &amp; Services"/>
    <n v="2015"/>
    <n v="-924360000"/>
    <n v="390253000"/>
    <n v="-1314613000"/>
    <n v="0.33255850516326257"/>
    <n v="0.47296046361611505"/>
  </r>
  <r>
    <x v="377"/>
    <x v="0"/>
    <d v="2012-12-31T00:00:00"/>
    <x v="1484"/>
    <x v="1447"/>
    <n v="1804000000"/>
    <n v="1877000000"/>
    <n v="0"/>
    <x v="2"/>
    <s v="Semiconductors"/>
    <n v="2012"/>
    <n v="-6368000000"/>
    <n v="3681000000"/>
    <n v="-10049000000"/>
    <n v="0.49653021442495127"/>
    <n v="0.78354775828460044"/>
  </r>
  <r>
    <x v="377"/>
    <x v="1"/>
    <d v="2013-12-31T00:00:00"/>
    <x v="1485"/>
    <x v="1448"/>
    <n v="1858000000"/>
    <n v="1522000000"/>
    <n v="0"/>
    <x v="2"/>
    <s v="Semiconductors"/>
    <n v="2013"/>
    <n v="-6364000000"/>
    <n v="3380000000"/>
    <n v="-9744000000"/>
    <n v="0.52142564522736579"/>
    <n v="0.79836132732486687"/>
  </r>
  <r>
    <x v="377"/>
    <x v="2"/>
    <d v="2014-12-31T00:00:00"/>
    <x v="1486"/>
    <x v="1449"/>
    <n v="1843000000"/>
    <n v="1358000000"/>
    <n v="0"/>
    <x v="2"/>
    <s v="Semiconductors"/>
    <n v="2014"/>
    <n v="-7427000000"/>
    <n v="3201000000"/>
    <n v="-10628000000"/>
    <n v="0.56933691069375236"/>
    <n v="0.81471828286699888"/>
  </r>
  <r>
    <x v="377"/>
    <x v="3"/>
    <d v="2015-12-31T00:00:00"/>
    <x v="1487"/>
    <x v="1450"/>
    <n v="1748000000"/>
    <n v="1280000000"/>
    <n v="0"/>
    <x v="2"/>
    <s v="Semiconductors"/>
    <n v="2015"/>
    <n v="-7560000000"/>
    <n v="3028000000"/>
    <n v="-10588000000"/>
    <n v="0.58153846153846156"/>
    <n v="0.81446153846153846"/>
  </r>
  <r>
    <x v="378"/>
    <x v="0"/>
    <d v="2012-12-29T00:00:00"/>
    <x v="1488"/>
    <x v="1451"/>
    <n v="1165000000"/>
    <n v="0"/>
    <n v="0"/>
    <x v="0"/>
    <s v="Industrial Conglomerates"/>
    <n v="2012"/>
    <n v="-2218000000"/>
    <n v="1165000000"/>
    <n v="-3383000000"/>
    <n v="0.18125357522268529"/>
    <n v="0.27645664787121027"/>
  </r>
  <r>
    <x v="378"/>
    <x v="1"/>
    <d v="2013-12-28T00:00:00"/>
    <x v="1489"/>
    <x v="1452"/>
    <n v="1126000000"/>
    <n v="0"/>
    <n v="0"/>
    <x v="0"/>
    <s v="Industrial Conglomerates"/>
    <n v="2013"/>
    <n v="-1973000000"/>
    <n v="1126000000"/>
    <n v="-3099000000"/>
    <n v="0.16300396563119629"/>
    <n v="0.25603106411103765"/>
  </r>
  <r>
    <x v="378"/>
    <x v="2"/>
    <d v="2015-01-03T00:00:00"/>
    <x v="1490"/>
    <x v="1453"/>
    <n v="1361000000"/>
    <n v="0"/>
    <n v="0"/>
    <x v="0"/>
    <s v="Industrial Conglomerates"/>
    <n v="2015"/>
    <n v="-2457000000"/>
    <n v="1361000000"/>
    <n v="-3818000000"/>
    <n v="0.17704280155642024"/>
    <n v="0.27511168756304943"/>
  </r>
  <r>
    <x v="378"/>
    <x v="3"/>
    <d v="2016-01-02T00:00:00"/>
    <x v="1491"/>
    <x v="1454"/>
    <n v="1304000000"/>
    <n v="0"/>
    <n v="0"/>
    <x v="0"/>
    <s v="Industrial Conglomerates"/>
    <n v="2016"/>
    <n v="-2444000000"/>
    <n v="1304000000"/>
    <n v="-3748000000"/>
    <n v="0.18207554198018328"/>
    <n v="0.27922223049988826"/>
  </r>
  <r>
    <x v="379"/>
    <x v="0"/>
    <d v="2012-12-31T00:00:00"/>
    <x v="1492"/>
    <x v="1455"/>
    <n v="670602000"/>
    <n v="0"/>
    <n v="0"/>
    <x v="1"/>
    <s v="Apparel, Accessories &amp; Luxury Goods"/>
    <n v="2012"/>
    <n v="-879297000"/>
    <n v="670602000"/>
    <n v="-1549899000"/>
    <n v="0.47920155690626465"/>
    <n v="0.8446679720816318"/>
  </r>
  <r>
    <x v="379"/>
    <x v="1"/>
    <d v="2013-12-31T00:00:00"/>
    <x v="1493"/>
    <x v="1456"/>
    <n v="871572000"/>
    <n v="0"/>
    <n v="0"/>
    <x v="1"/>
    <s v="Apparel, Accessories &amp; Luxury Goods"/>
    <n v="2013"/>
    <n v="-1136670000"/>
    <n v="871572000"/>
    <n v="-2008242000"/>
    <n v="0.48741215350779205"/>
    <n v="0.8611484054165196"/>
  </r>
  <r>
    <x v="379"/>
    <x v="2"/>
    <d v="2014-12-31T00:00:00"/>
    <x v="1494"/>
    <x v="1457"/>
    <n v="1158251000"/>
    <n v="0"/>
    <n v="0"/>
    <x v="1"/>
    <s v="Apparel, Accessories &amp; Luxury Goods"/>
    <n v="2014"/>
    <n v="-1512206000"/>
    <n v="1158251000"/>
    <n v="-2670457000"/>
    <n v="0.49028034898536815"/>
    <n v="0.8658030651316152"/>
  </r>
  <r>
    <x v="379"/>
    <x v="3"/>
    <d v="2015-12-31T00:00:00"/>
    <x v="1495"/>
    <x v="1458"/>
    <n v="1497000000"/>
    <n v="0"/>
    <n v="0"/>
    <x v="1"/>
    <s v="Apparel, Accessories &amp; Luxury Goods"/>
    <n v="2015"/>
    <n v="-1905547000"/>
    <n v="1497000000"/>
    <n v="-3402547000"/>
    <n v="0.48079649525535834"/>
    <n v="0.85851079639685279"/>
  </r>
  <r>
    <x v="380"/>
    <x v="0"/>
    <d v="2012-12-31T00:00:00"/>
    <x v="1492"/>
    <x v="1455"/>
    <n v="670602000"/>
    <n v="0"/>
    <n v="0"/>
    <x v="1"/>
    <s v="Apparel, Accessories &amp; Luxury Goods"/>
    <n v="2012"/>
    <n v="-879297000"/>
    <n v="670602000"/>
    <n v="-1549899000"/>
    <n v="0.47920155690626465"/>
    <n v="0.8446679720816318"/>
  </r>
  <r>
    <x v="380"/>
    <x v="1"/>
    <d v="2013-12-31T00:00:00"/>
    <x v="1493"/>
    <x v="1456"/>
    <n v="871572000"/>
    <n v="0"/>
    <n v="0"/>
    <x v="1"/>
    <s v="Apparel, Accessories &amp; Luxury Goods"/>
    <n v="2013"/>
    <n v="-1136670000"/>
    <n v="871572000"/>
    <n v="-2008242000"/>
    <n v="0.48741215350779205"/>
    <n v="0.8611484054165196"/>
  </r>
  <r>
    <x v="380"/>
    <x v="2"/>
    <d v="2014-12-31T00:00:00"/>
    <x v="1494"/>
    <x v="1457"/>
    <n v="1158251000"/>
    <n v="0"/>
    <n v="0"/>
    <x v="1"/>
    <s v="Apparel, Accessories &amp; Luxury Goods"/>
    <n v="2014"/>
    <n v="-1512206000"/>
    <n v="1158251000"/>
    <n v="-2670457000"/>
    <n v="0.49028034898536815"/>
    <n v="0.8658030651316152"/>
  </r>
  <r>
    <x v="380"/>
    <x v="3"/>
    <d v="2015-12-31T00:00:00"/>
    <x v="1495"/>
    <x v="1458"/>
    <n v="1497000000"/>
    <n v="0"/>
    <n v="0"/>
    <x v="1"/>
    <s v="Apparel, Accessories &amp; Luxury Goods"/>
    <n v="2015"/>
    <n v="-1905547000"/>
    <n v="1497000000"/>
    <n v="-3402547000"/>
    <n v="0.48079649525535834"/>
    <n v="0.85851079639685279"/>
  </r>
  <r>
    <x v="381"/>
    <x v="0"/>
    <d v="2012-12-31T00:00:00"/>
    <x v="1496"/>
    <x v="1459"/>
    <n v="16448000000"/>
    <n v="0"/>
    <n v="1522000000"/>
    <x v="0"/>
    <s v="Airlines"/>
    <n v="2012"/>
    <n v="-19332000000"/>
    <n v="17970000000"/>
    <n v="-37302000000"/>
    <n v="0.52034883720930236"/>
    <n v="1.0040374677002584"/>
  </r>
  <r>
    <x v="381"/>
    <x v="1"/>
    <d v="2013-12-31T00:00:00"/>
    <x v="1497"/>
    <x v="1460"/>
    <n v="17629000000"/>
    <n v="0"/>
    <n v="1689000000"/>
    <x v="0"/>
    <s v="Airlines"/>
    <n v="2013"/>
    <n v="-21087000000"/>
    <n v="19318000000"/>
    <n v="-40405000000"/>
    <n v="0.55087645967762999"/>
    <n v="1.0555395908984038"/>
  </r>
  <r>
    <x v="381"/>
    <x v="2"/>
    <d v="2014-12-31T00:00:00"/>
    <x v="1498"/>
    <x v="1461"/>
    <n v="17795000000"/>
    <n v="0"/>
    <n v="1679000000"/>
    <x v="0"/>
    <s v="Airlines"/>
    <n v="2014"/>
    <n v="-22290000000"/>
    <n v="19474000000"/>
    <n v="-41764000000"/>
    <n v="0.57299298218554795"/>
    <n v="1.073597079766587"/>
  </r>
  <r>
    <x v="381"/>
    <x v="3"/>
    <d v="2015-12-31T00:00:00"/>
    <x v="1499"/>
    <x v="1462"/>
    <n v="18423000000"/>
    <n v="0"/>
    <n v="1819000000"/>
    <x v="0"/>
    <s v="Airlines"/>
    <n v="2015"/>
    <n v="-25734000000"/>
    <n v="20242000000"/>
    <n v="-45976000000"/>
    <n v="0.67964293260088737"/>
    <n v="1.2142404394675681"/>
  </r>
  <r>
    <x v="382"/>
    <x v="0"/>
    <d v="2012-12-31T00:00:00"/>
    <x v="1500"/>
    <x v="1463"/>
    <n v="58005000"/>
    <n v="0"/>
    <n v="346031000"/>
    <x v="7"/>
    <s v="Residential REITs"/>
    <n v="2012"/>
    <n v="-471296000"/>
    <n v="404036000"/>
    <n v="-875332000"/>
    <n v="0.65767249222731405"/>
    <n v="1.2214866622384219"/>
  </r>
  <r>
    <x v="382"/>
    <x v="1"/>
    <d v="2013-12-31T00:00:00"/>
    <x v="1501"/>
    <x v="1464"/>
    <n v="37121000"/>
    <n v="0"/>
    <n v="346273000"/>
    <x v="7"/>
    <s v="Residential REITs"/>
    <n v="2013"/>
    <n v="-500314000"/>
    <n v="383394000"/>
    <n v="-883708000"/>
    <n v="0.6592395042467909"/>
    <n v="1.1644191923850282"/>
  </r>
  <r>
    <x v="382"/>
    <x v="2"/>
    <d v="2014-12-31T00:00:00"/>
    <x v="1502"/>
    <x v="1465"/>
    <n v="56612000"/>
    <n v="0"/>
    <n v="363929000"/>
    <x v="7"/>
    <s v="Residential REITs"/>
    <n v="2014"/>
    <n v="-547305000"/>
    <n v="420541000"/>
    <n v="-967846000"/>
    <n v="0.66903939387271616"/>
    <n v="1.1831192866904796"/>
  </r>
  <r>
    <x v="382"/>
    <x v="3"/>
    <d v="2015-12-31T00:00:00"/>
    <x v="1503"/>
    <x v="1466"/>
    <n v="71733000"/>
    <n v="0"/>
    <n v="381277000"/>
    <x v="7"/>
    <s v="Residential REITs"/>
    <n v="2015"/>
    <n v="-612601000"/>
    <n v="453010000"/>
    <n v="-1065611000"/>
    <n v="0.68474735032493594"/>
    <n v="1.191108582465757"/>
  </r>
  <r>
    <x v="383"/>
    <x v="0"/>
    <d v="2013-02-02T00:00:00"/>
    <x v="1504"/>
    <x v="1467"/>
    <n v="488880000"/>
    <n v="0"/>
    <n v="0"/>
    <x v="1"/>
    <s v="Specialty Stores"/>
    <n v="2013"/>
    <n v="-783674000"/>
    <n v="488880000"/>
    <n v="-1272554000"/>
    <n v="0.35296560396638949"/>
    <n v="0.57315642880820949"/>
  </r>
  <r>
    <x v="383"/>
    <x v="1"/>
    <d v="2014-02-02T00:00:00"/>
    <x v="1505"/>
    <x v="1468"/>
    <n v="596390000"/>
    <n v="0"/>
    <n v="0"/>
    <x v="1"/>
    <s v="Specialty Stores"/>
    <n v="2014"/>
    <n v="-941248000"/>
    <n v="596390000"/>
    <n v="-1537638000"/>
    <n v="0.35245170231257489"/>
    <n v="0.57577081772338745"/>
  </r>
  <r>
    <x v="383"/>
    <x v="2"/>
    <d v="2015-01-31T00:00:00"/>
    <x v="1506"/>
    <x v="1469"/>
    <n v="712006000"/>
    <n v="0"/>
    <n v="0"/>
    <x v="1"/>
    <s v="Specialty Stores"/>
    <n v="2015"/>
    <n v="-1136787000"/>
    <n v="712006000"/>
    <n v="-1848793000"/>
    <n v="0.35071199854135704"/>
    <n v="0.5703741227857736"/>
  </r>
  <r>
    <x v="383"/>
    <x v="3"/>
    <d v="2016-01-31T00:00:00"/>
    <x v="1507"/>
    <x v="1470"/>
    <n v="863354000"/>
    <n v="0"/>
    <n v="0"/>
    <x v="1"/>
    <s v="Specialty Stores"/>
    <n v="2016"/>
    <n v="-1384333000"/>
    <n v="863354000"/>
    <n v="-2247687000"/>
    <n v="0.35277575892251911"/>
    <n v="0.57278811329736434"/>
  </r>
  <r>
    <x v="384"/>
    <x v="0"/>
    <d v="2013-12-31T00:00:00"/>
    <x v="1508"/>
    <x v="1471"/>
    <n v="0"/>
    <n v="0"/>
    <n v="23207000000"/>
    <x v="3"/>
    <s v="Managed Health Care"/>
    <n v="2013"/>
    <n v="-32830000000"/>
    <n v="23207000000"/>
    <n v="-56037000000"/>
    <n v="0.2680240674672828"/>
    <n v="0.45748597833274823"/>
  </r>
  <r>
    <x v="384"/>
    <x v="1"/>
    <d v="2014-12-31T00:00:00"/>
    <x v="1509"/>
    <x v="1472"/>
    <n v="0"/>
    <n v="0"/>
    <n v="26567000000"/>
    <x v="3"/>
    <s v="Managed Health Care"/>
    <n v="2014"/>
    <n v="-36841000000"/>
    <n v="26567000000"/>
    <n v="-63408000000"/>
    <n v="0.28236276959394208"/>
    <n v="0.48598188144764476"/>
  </r>
  <r>
    <x v="384"/>
    <x v="2"/>
    <d v="2015-12-31T00:00:00"/>
    <x v="1510"/>
    <x v="1473"/>
    <n v="0"/>
    <n v="0"/>
    <n v="42211000000"/>
    <x v="3"/>
    <s v="Managed Health Care"/>
    <n v="2015"/>
    <n v="-53232000000"/>
    <n v="42211000000"/>
    <n v="-95443000000"/>
    <n v="0.33882640493421678"/>
    <n v="0.60750316663165871"/>
  </r>
  <r>
    <x v="384"/>
    <x v="3"/>
    <d v="2016-12-31T00:00:00"/>
    <x v="1511"/>
    <x v="1474"/>
    <n v="0"/>
    <n v="0"/>
    <n v="54872000000"/>
    <x v="3"/>
    <s v="Managed Health Care"/>
    <n v="2016"/>
    <n v="-67802000000"/>
    <n v="54872000000"/>
    <n v="-122674000000"/>
    <n v="0.36681454230686"/>
    <n v="0.66367669335641633"/>
  </r>
  <r>
    <x v="385"/>
    <x v="0"/>
    <d v="2012-12-31T00:00:00"/>
    <x v="1512"/>
    <x v="1475"/>
    <n v="786800000"/>
    <n v="0"/>
    <n v="1161600000"/>
    <x v="6"/>
    <s v="Diversified Financial Services"/>
    <n v="2012"/>
    <n v="-3343300000"/>
    <n v="1948400000"/>
    <n v="-5291700000"/>
    <n v="0.31794320710576868"/>
    <n v="0.50323335298704752"/>
  </r>
  <r>
    <x v="385"/>
    <x v="1"/>
    <d v="2013-12-31T00:00:00"/>
    <x v="1513"/>
    <x v="1476"/>
    <n v="790400000"/>
    <n v="0"/>
    <n v="1170400000"/>
    <x v="6"/>
    <s v="Diversified Financial Services"/>
    <n v="2013"/>
    <n v="-3330200000"/>
    <n v="1960800000"/>
    <n v="-5291000000"/>
    <n v="0.32118125880060955"/>
    <n v="0.51029068533842559"/>
  </r>
  <r>
    <x v="385"/>
    <x v="2"/>
    <d v="2014-12-31T00:00:00"/>
    <x v="1514"/>
    <x v="1477"/>
    <n v="820900000"/>
    <n v="0"/>
    <n v="1272000000"/>
    <x v="6"/>
    <s v="Diversified Financial Services"/>
    <n v="2014"/>
    <n v="-2802400000"/>
    <n v="2092900000"/>
    <n v="-4895300000"/>
    <n v="0.26627393225331369"/>
    <n v="0.4651337355693857"/>
  </r>
  <r>
    <x v="385"/>
    <x v="3"/>
    <d v="2015-12-31T00:00:00"/>
    <x v="1515"/>
    <x v="1478"/>
    <n v="835100000"/>
    <n v="0"/>
    <n v="1295700000"/>
    <x v="6"/>
    <s v="Diversified Financial Services"/>
    <n v="2015"/>
    <n v="-3521900000"/>
    <n v="2130800000"/>
    <n v="-5652700000"/>
    <n v="0.3281895017379069"/>
    <n v="0.52674885614976752"/>
  </r>
  <r>
    <x v="386"/>
    <x v="0"/>
    <d v="2013-12-31T00:00:00"/>
    <x v="1516"/>
    <x v="1479"/>
    <n v="6891000000"/>
    <n v="0"/>
    <n v="1777000000"/>
    <x v="0"/>
    <s v="Railroads"/>
    <n v="2013"/>
    <n v="-16114000000"/>
    <n v="8668000000"/>
    <n v="-24782000000"/>
    <n v="0.73368847607339616"/>
    <n v="1.1283522287483494"/>
  </r>
  <r>
    <x v="386"/>
    <x v="1"/>
    <d v="2014-12-31T00:00:00"/>
    <x v="1517"/>
    <x v="1480"/>
    <n v="7234000000"/>
    <n v="0"/>
    <n v="1904000000"/>
    <x v="0"/>
    <s v="Railroads"/>
    <n v="2014"/>
    <n v="-17891000000"/>
    <n v="9138000000"/>
    <n v="-27029000000"/>
    <n v="0.74583124895781228"/>
    <n v="1.1267717191929298"/>
  </r>
  <r>
    <x v="386"/>
    <x v="2"/>
    <d v="2015-12-31T00:00:00"/>
    <x v="1518"/>
    <x v="1481"/>
    <n v="7315000000"/>
    <n v="0"/>
    <n v="2012000000"/>
    <x v="0"/>
    <s v="Railroads"/>
    <n v="2015"/>
    <n v="-17379000000"/>
    <n v="9327000000"/>
    <n v="-26706000000"/>
    <n v="0.7967267225966167"/>
    <n v="1.2243157749965616"/>
  </r>
  <r>
    <x v="386"/>
    <x v="3"/>
    <d v="2016-12-31T00:00:00"/>
    <x v="1519"/>
    <x v="1482"/>
    <n v="6884000000"/>
    <n v="0"/>
    <n v="2038000000"/>
    <x v="0"/>
    <s v="Railroads"/>
    <n v="2016"/>
    <n v="-16194000000"/>
    <n v="8922000000"/>
    <n v="-25116000000"/>
    <n v="0.81209568226267492"/>
    <n v="1.259515570934256"/>
  </r>
  <r>
    <x v="387"/>
    <x v="0"/>
    <d v="2012-12-31T00:00:00"/>
    <x v="1520"/>
    <x v="1483"/>
    <n v="37352000000"/>
    <n v="0"/>
    <n v="1858000000"/>
    <x v="0"/>
    <s v="Air Freight &amp; Logistics"/>
    <n v="2012"/>
    <n v="-40553000000"/>
    <n v="39210000000"/>
    <n v="-79763000000"/>
    <n v="0.74921942838139932"/>
    <n v="1.473626840578639"/>
  </r>
  <r>
    <x v="387"/>
    <x v="1"/>
    <d v="2013-12-31T00:00:00"/>
    <x v="1521"/>
    <x v="1484"/>
    <n v="32834000000"/>
    <n v="0"/>
    <n v="1867000000"/>
    <x v="0"/>
    <s v="Air Freight &amp; Logistics"/>
    <n v="2013"/>
    <n v="-41735000000"/>
    <n v="34701000000"/>
    <n v="-76436000000"/>
    <n v="0.7528229734117392"/>
    <n v="1.3787654677297161"/>
  </r>
  <r>
    <x v="387"/>
    <x v="2"/>
    <d v="2014-12-31T00:00:00"/>
    <x v="1522"/>
    <x v="1485"/>
    <n v="36583000000"/>
    <n v="0"/>
    <n v="1923000000"/>
    <x v="0"/>
    <s v="Air Freight &amp; Logistics"/>
    <n v="2014"/>
    <n v="-43474000000"/>
    <n v="38506000000"/>
    <n v="-81980000000"/>
    <n v="0.74656546228877596"/>
    <n v="1.4078170078307459"/>
  </r>
  <r>
    <x v="387"/>
    <x v="3"/>
    <d v="2015-12-31T00:00:00"/>
    <x v="1523"/>
    <x v="1486"/>
    <n v="35664000000"/>
    <n v="0"/>
    <n v="2084000000"/>
    <x v="0"/>
    <s v="Air Freight &amp; Logistics"/>
    <n v="2015"/>
    <n v="-45416000000"/>
    <n v="37748000000"/>
    <n v="-83164000000"/>
    <n v="0.77816424789678396"/>
    <n v="1.4249438856809966"/>
  </r>
  <r>
    <x v="388"/>
    <x v="0"/>
    <d v="2013-01-31T00:00:00"/>
    <x v="1524"/>
    <x v="1487"/>
    <n v="657246000"/>
    <n v="0"/>
    <n v="0"/>
    <x v="1"/>
    <s v="Apparel Retail"/>
    <n v="2013"/>
    <n v="-1031531000"/>
    <n v="657246000"/>
    <n v="-1688777000"/>
    <n v="0.36907287315402021"/>
    <n v="0.60422980938665616"/>
  </r>
  <r>
    <x v="388"/>
    <x v="1"/>
    <d v="2014-01-31T00:00:00"/>
    <x v="1525"/>
    <x v="1488"/>
    <n v="734511000"/>
    <n v="0"/>
    <n v="0"/>
    <x v="1"/>
    <s v="Apparel Retail"/>
    <n v="2014"/>
    <n v="-1161342000"/>
    <n v="734511000"/>
    <n v="-1895853000"/>
    <n v="0.37625185964657643"/>
    <n v="0.61421890956026814"/>
  </r>
  <r>
    <x v="388"/>
    <x v="2"/>
    <d v="2015-01-31T00:00:00"/>
    <x v="1526"/>
    <x v="1489"/>
    <n v="809545000"/>
    <n v="0"/>
    <n v="0"/>
    <x v="1"/>
    <s v="Apparel Retail"/>
    <n v="2015"/>
    <n v="-1174930000"/>
    <n v="809545000"/>
    <n v="-1984475000"/>
    <n v="0.35356688996372942"/>
    <n v="0.59717996302824161"/>
  </r>
  <r>
    <x v="388"/>
    <x v="3"/>
    <d v="2016-01-31T00:00:00"/>
    <x v="1527"/>
    <x v="1490"/>
    <n v="848323000"/>
    <n v="0"/>
    <n v="0"/>
    <x v="1"/>
    <s v="Apparel Retail"/>
    <n v="2016"/>
    <n v="-1201902000"/>
    <n v="848323000"/>
    <n v="-2050225000"/>
    <n v="0.34886944890967958"/>
    <n v="0.59510747622588844"/>
  </r>
  <r>
    <x v="389"/>
    <x v="0"/>
    <d v="2013-07-31T00:00:00"/>
    <x v="1528"/>
    <x v="1491"/>
    <n v="441168000"/>
    <n v="62630000"/>
    <n v="0"/>
    <x v="6"/>
    <s v="Banks"/>
    <n v="2013"/>
    <n v="-847127000"/>
    <n v="503798000"/>
    <n v="-1350925000"/>
    <n v="0.34761800415930089"/>
    <n v="0.55435118024676766"/>
  </r>
  <r>
    <x v="389"/>
    <x v="1"/>
    <d v="2014-07-31T00:00:00"/>
    <x v="1529"/>
    <x v="1492"/>
    <n v="460300000"/>
    <n v="61800000"/>
    <n v="0"/>
    <x v="6"/>
    <s v="Banks"/>
    <n v="2014"/>
    <n v="-877800000"/>
    <n v="522100000"/>
    <n v="-1399900000"/>
    <n v="0.35488174651303822"/>
    <n v="0.56595916717202344"/>
  </r>
  <r>
    <x v="389"/>
    <x v="2"/>
    <d v="2015-07-31T00:00:00"/>
    <x v="1530"/>
    <x v="1493"/>
    <n v="460100000"/>
    <n v="60200000"/>
    <n v="0"/>
    <x v="6"/>
    <s v="Banks"/>
    <n v="2015"/>
    <n v="-808600000"/>
    <n v="520300000"/>
    <n v="-1328900000"/>
    <n v="0.34100877192982454"/>
    <n v="0.56043353576248311"/>
  </r>
  <r>
    <x v="389"/>
    <x v="3"/>
    <d v="2016-07-31T00:00:00"/>
    <x v="1531"/>
    <x v="1494"/>
    <n v="425100000"/>
    <n v="55500000"/>
    <n v="0"/>
    <x v="6"/>
    <s v="Banks"/>
    <n v="2016"/>
    <n v="-754800000"/>
    <n v="480600000"/>
    <n v="-1235400000"/>
    <n v="0.33995406026212677"/>
    <n v="0.55641129577084181"/>
  </r>
  <r>
    <x v="390"/>
    <x v="0"/>
    <d v="2013-12-31T00:00:00"/>
    <x v="1532"/>
    <x v="1495"/>
    <n v="5241000000"/>
    <n v="2342000000"/>
    <n v="0"/>
    <x v="0"/>
    <s v="Industrial Conglomerates"/>
    <n v="2013"/>
    <n v="-16132000000"/>
    <n v="7583000000"/>
    <n v="-23715000000"/>
    <n v="0.28501766784452298"/>
    <n v="0.4189929328621908"/>
  </r>
  <r>
    <x v="390"/>
    <x v="1"/>
    <d v="2014-12-31T00:00:00"/>
    <x v="1533"/>
    <x v="1496"/>
    <n v="4934000000"/>
    <n v="2475000000"/>
    <n v="0"/>
    <x v="0"/>
    <s v="Industrial Conglomerates"/>
    <n v="2014"/>
    <n v="-17002000000"/>
    <n v="7409000000"/>
    <n v="-24411000000"/>
    <n v="0.29364421416234887"/>
    <n v="0.42160621761658029"/>
  </r>
  <r>
    <x v="390"/>
    <x v="2"/>
    <d v="2015-12-31T00:00:00"/>
    <x v="1534"/>
    <x v="1497"/>
    <n v="6097000000"/>
    <n v="2279000000"/>
    <n v="0"/>
    <x v="0"/>
    <s v="Industrial Conglomerates"/>
    <n v="2015"/>
    <n v="-15667000000"/>
    <n v="8376000000"/>
    <n v="-24043000000"/>
    <n v="0.27927911868515809"/>
    <n v="0.42858925451887769"/>
  </r>
  <r>
    <x v="390"/>
    <x v="3"/>
    <d v="2016-12-31T00:00:00"/>
    <x v="1535"/>
    <x v="1498"/>
    <n v="5275000000"/>
    <n v="2337000000"/>
    <n v="0"/>
    <x v="0"/>
    <s v="Industrial Conglomerates"/>
    <n v="2016"/>
    <n v="-15784000000"/>
    <n v="7612000000"/>
    <n v="-23396000000"/>
    <n v="0.27573195444064008"/>
    <n v="0.40870658933687376"/>
  </r>
  <r>
    <x v="391"/>
    <x v="0"/>
    <d v="2013-09-30T00:00:00"/>
    <x v="1536"/>
    <x v="1499"/>
    <n v="2207000000"/>
    <n v="0"/>
    <n v="397000000"/>
    <x v="2"/>
    <s v="Internet Software &amp; Services"/>
    <n v="2013"/>
    <n v="-9846000000"/>
    <n v="2604000000"/>
    <n v="-12450000000"/>
    <n v="0.83596535914416714"/>
    <n v="1.0570555272542028"/>
  </r>
  <r>
    <x v="391"/>
    <x v="1"/>
    <d v="2014-09-30T00:00:00"/>
    <x v="1537"/>
    <x v="575"/>
    <n v="2242000000"/>
    <n v="0"/>
    <n v="435000000"/>
    <x v="2"/>
    <s v="Internet Software &amp; Services"/>
    <n v="2014"/>
    <n v="-10827000000"/>
    <n v="2677000000"/>
    <n v="-13504000000"/>
    <n v="0.85238545111006137"/>
    <n v="1.0631396630451897"/>
  </r>
  <r>
    <x v="391"/>
    <x v="2"/>
    <d v="2015-09-30T00:00:00"/>
    <x v="1538"/>
    <x v="1031"/>
    <n v="2229000000"/>
    <n v="0"/>
    <n v="494000000"/>
    <x v="2"/>
    <s v="Internet Software &amp; Services"/>
    <n v="2015"/>
    <n v="-11801000000"/>
    <n v="2723000000"/>
    <n v="-14524000000"/>
    <n v="0.85021613832853027"/>
    <n v="1.0463976945244957"/>
  </r>
  <r>
    <x v="391"/>
    <x v="3"/>
    <d v="2016-09-30T00:00:00"/>
    <x v="1539"/>
    <x v="1500"/>
    <n v="4469000000"/>
    <n v="0"/>
    <n v="502000000"/>
    <x v="2"/>
    <s v="Internet Software &amp; Services"/>
    <n v="2016"/>
    <n v="-12856000000"/>
    <n v="4971000000"/>
    <n v="-17827000000"/>
    <n v="0.85240684259382049"/>
    <n v="1.1820050391194801"/>
  </r>
  <r>
    <x v="392"/>
    <x v="0"/>
    <d v="2013-09-27T00:00:00"/>
    <x v="1540"/>
    <x v="1501"/>
    <n v="432589000"/>
    <n v="208208000"/>
    <n v="0"/>
    <x v="3"/>
    <s v="Health Care Equipment"/>
    <n v="2013"/>
    <n v="-1249687000"/>
    <n v="640797000"/>
    <n v="-1890484000"/>
    <n v="0.42464517106782873"/>
    <n v="0.64238877541415818"/>
  </r>
  <r>
    <x v="392"/>
    <x v="1"/>
    <d v="2014-09-26T00:00:00"/>
    <x v="1541"/>
    <x v="1502"/>
    <n v="470600000"/>
    <n v="234800000"/>
    <n v="0"/>
    <x v="3"/>
    <s v="Health Care Equipment"/>
    <n v="2014"/>
    <n v="-1301700000"/>
    <n v="705400000"/>
    <n v="-2007100000"/>
    <n v="0.42681487310643323"/>
    <n v="0.65810872844120927"/>
  </r>
  <r>
    <x v="392"/>
    <x v="2"/>
    <d v="2015-10-02T00:00:00"/>
    <x v="1542"/>
    <x v="1503"/>
    <n v="488500000"/>
    <n v="245200000"/>
    <n v="0"/>
    <x v="3"/>
    <s v="Health Care Equipment"/>
    <n v="2015"/>
    <n v="-1282700000"/>
    <n v="733700000"/>
    <n v="-2016400000"/>
    <n v="0.41389435642605915"/>
    <n v="0.65064050853473587"/>
  </r>
  <r>
    <x v="392"/>
    <x v="3"/>
    <d v="2016-09-30T00:00:00"/>
    <x v="1543"/>
    <x v="1504"/>
    <n v="557000000"/>
    <n v="253500000"/>
    <n v="0"/>
    <x v="3"/>
    <s v="Health Care Equipment"/>
    <n v="2016"/>
    <n v="-1361300000"/>
    <n v="810500000"/>
    <n v="-2171800000"/>
    <n v="0.42305301758965752"/>
    <n v="0.67493318416309278"/>
  </r>
  <r>
    <x v="393"/>
    <x v="0"/>
    <d v="2012-12-31T00:00:00"/>
    <x v="1544"/>
    <x v="1505"/>
    <n v="3596708000"/>
    <n v="0"/>
    <n v="0"/>
    <x v="1"/>
    <s v="Apparel, Accessories &amp; Luxury Goods"/>
    <n v="2012"/>
    <n v="-5061975000"/>
    <n v="3596708000"/>
    <n v="-8658683000"/>
    <n v="0.4652612557796037"/>
    <n v="0.79584544095486565"/>
  </r>
  <r>
    <x v="393"/>
    <x v="1"/>
    <d v="2013-12-31T00:00:00"/>
    <x v="1545"/>
    <x v="1506"/>
    <n v="3841032000"/>
    <n v="0"/>
    <n v="0"/>
    <x v="1"/>
    <s v="Apparel, Accessories &amp; Luxury Goods"/>
    <n v="2013"/>
    <n v="-5488179000"/>
    <n v="3841032000"/>
    <n v="-9329211000"/>
    <n v="0.48059090788087339"/>
    <n v="0.81694383224421629"/>
  </r>
  <r>
    <x v="393"/>
    <x v="2"/>
    <d v="2015-01-03T00:00:00"/>
    <x v="1546"/>
    <x v="1507"/>
    <n v="4159885000"/>
    <n v="0"/>
    <n v="0"/>
    <x v="1"/>
    <s v="Apparel, Accessories &amp; Luxury Goods"/>
    <n v="2015"/>
    <n v="-5993971000"/>
    <n v="4159885000"/>
    <n v="-10153856000"/>
    <n v="0.48802250678850406"/>
    <n v="0.82671575466239211"/>
  </r>
  <r>
    <x v="393"/>
    <x v="3"/>
    <d v="2016-01-02T00:00:00"/>
    <x v="1547"/>
    <x v="1508"/>
    <n v="4178386000"/>
    <n v="0"/>
    <n v="0"/>
    <x v="1"/>
    <s v="Apparel, Accessories &amp; Luxury Goods"/>
    <n v="2016"/>
    <n v="-5982944000"/>
    <n v="4178386000"/>
    <n v="-10161330000"/>
    <n v="0.48340209670653284"/>
    <n v="0.82100187254418444"/>
  </r>
  <r>
    <x v="394"/>
    <x v="0"/>
    <d v="2013-09-30T00:00:00"/>
    <x v="1548"/>
    <x v="1509"/>
    <n v="2829000000"/>
    <n v="0"/>
    <n v="237000000"/>
    <x v="1"/>
    <s v="Broadcasting &amp; Cable TV"/>
    <n v="2013"/>
    <n v="-6995000000"/>
    <n v="3066000000"/>
    <n v="-10061000000"/>
    <n v="0.50710453820501666"/>
    <n v="0.72937509061910977"/>
  </r>
  <r>
    <x v="394"/>
    <x v="1"/>
    <d v="2014-09-30T00:00:00"/>
    <x v="1549"/>
    <x v="1510"/>
    <n v="2899000000"/>
    <n v="0"/>
    <n v="217000000"/>
    <x v="1"/>
    <s v="Broadcasting &amp; Cable TV"/>
    <n v="2014"/>
    <n v="-7241000000"/>
    <n v="3116000000"/>
    <n v="-10357000000"/>
    <n v="0.52535732424000581"/>
    <n v="0.75143292461728217"/>
  </r>
  <r>
    <x v="394"/>
    <x v="2"/>
    <d v="2015-09-30T00:00:00"/>
    <x v="1550"/>
    <x v="1511"/>
    <n v="2860000000"/>
    <n v="0"/>
    <n v="222000000"/>
    <x v="1"/>
    <s v="Broadcasting &amp; Cable TV"/>
    <n v="2015"/>
    <n v="-6400000000"/>
    <n v="3082000000"/>
    <n v="-9482000000"/>
    <n v="0.48236358154959302"/>
    <n v="0.71465179378956889"/>
  </r>
  <r>
    <x v="394"/>
    <x v="3"/>
    <d v="2016-09-30T00:00:00"/>
    <x v="1551"/>
    <x v="1512"/>
    <n v="2851000000"/>
    <n v="0"/>
    <n v="221000000"/>
    <x v="1"/>
    <s v="Broadcasting &amp; Cable TV"/>
    <n v="2016"/>
    <n v="-5804000000"/>
    <n v="3072000000"/>
    <n v="-8876000000"/>
    <n v="0.46476617552850735"/>
    <n v="0.71076233183856508"/>
  </r>
  <r>
    <x v="395"/>
    <x v="0"/>
    <d v="2012-12-31T00:00:00"/>
    <x v="1552"/>
    <x v="1513"/>
    <n v="5229000000"/>
    <n v="0"/>
    <n v="1549000000"/>
    <x v="9"/>
    <s v="Oil &amp; Gas Refining &amp; Marketing &amp; Transportation"/>
    <n v="2012"/>
    <n v="-11908000000"/>
    <n v="6778000000"/>
    <n v="-18686000000"/>
    <n v="8.6044814405352874E-2"/>
    <n v="0.13502127997803356"/>
  </r>
  <r>
    <x v="395"/>
    <x v="1"/>
    <d v="2013-12-31T00:00:00"/>
    <x v="1553"/>
    <x v="1514"/>
    <n v="5081000000"/>
    <n v="0"/>
    <n v="1720000000"/>
    <x v="9"/>
    <s v="Oil &amp; Gas Refining &amp; Marketing &amp; Transportation"/>
    <n v="2013"/>
    <n v="-10758000000"/>
    <n v="6801000000"/>
    <n v="-17559000000"/>
    <n v="7.7914741370569404E-2"/>
    <n v="0.12717093732346424"/>
  </r>
  <r>
    <x v="395"/>
    <x v="2"/>
    <d v="2014-12-31T00:00:00"/>
    <x v="1554"/>
    <x v="1515"/>
    <n v="5111000000"/>
    <n v="0"/>
    <n v="1690000000"/>
    <x v="9"/>
    <s v="Oil &amp; Gas Refining &amp; Marketing &amp; Transportation"/>
    <n v="2014"/>
    <n v="-12703000000"/>
    <n v="6801000000"/>
    <n v="-19504000000"/>
    <n v="9.7085078413989181E-2"/>
    <n v="0.14906300632814651"/>
  </r>
  <r>
    <x v="395"/>
    <x v="3"/>
    <d v="2015-12-31T00:00:00"/>
    <x v="1555"/>
    <x v="1516"/>
    <n v="4953000000"/>
    <n v="0"/>
    <n v="1842000000"/>
    <x v="9"/>
    <s v="Oil &amp; Gas Refining &amp; Marketing &amp; Transportation"/>
    <n v="2015"/>
    <n v="-13153000000"/>
    <n v="6795000000"/>
    <n v="-19948000000"/>
    <n v="0.14979955355109106"/>
    <n v="0.2271878274338299"/>
  </r>
  <r>
    <x v="396"/>
    <x v="0"/>
    <d v="2012-12-31T00:00:00"/>
    <x v="1556"/>
    <x v="1517"/>
    <n v="308143000"/>
    <n v="0"/>
    <n v="0"/>
    <x v="8"/>
    <s v="Construction Materials"/>
    <n v="2012"/>
    <n v="-334026000"/>
    <n v="308143000"/>
    <n v="-642169000"/>
    <n v="0.13010738866751581"/>
    <n v="0.25013301860702447"/>
  </r>
  <r>
    <x v="396"/>
    <x v="1"/>
    <d v="2013-12-31T00:00:00"/>
    <x v="1557"/>
    <x v="1518"/>
    <n v="274217000"/>
    <n v="0"/>
    <n v="0"/>
    <x v="8"/>
    <s v="Construction Materials"/>
    <n v="2013"/>
    <n v="-426880000"/>
    <n v="274217000"/>
    <n v="-701097000"/>
    <n v="0.15406886829327801"/>
    <n v="0.25303884312643443"/>
  </r>
  <r>
    <x v="396"/>
    <x v="2"/>
    <d v="2014-12-31T00:00:00"/>
    <x v="1558"/>
    <x v="1519"/>
    <n v="292358000"/>
    <n v="0"/>
    <n v="0"/>
    <x v="8"/>
    <s v="Construction Materials"/>
    <n v="2014"/>
    <n v="-587582000"/>
    <n v="292358000"/>
    <n v="-879940000"/>
    <n v="0.19624209588703911"/>
    <n v="0.29388454693105165"/>
  </r>
  <r>
    <x v="396"/>
    <x v="3"/>
    <d v="2015-12-31T00:00:00"/>
    <x v="1559"/>
    <x v="1520"/>
    <n v="312694000"/>
    <n v="0"/>
    <n v="0"/>
    <x v="8"/>
    <s v="Construction Materials"/>
    <n v="2015"/>
    <n v="-857533000"/>
    <n v="312694000"/>
    <n v="-1170227000"/>
    <n v="0.25058084303547939"/>
    <n v="0.34195356703809648"/>
  </r>
  <r>
    <x v="397"/>
    <x v="0"/>
    <d v="2013-12-31T00:00:00"/>
    <x v="1560"/>
    <x v="1521"/>
    <n v="177366000"/>
    <n v="32210000"/>
    <n v="461627000"/>
    <x v="7"/>
    <s v="REITs"/>
    <n v="2013"/>
    <n v="-1370611000"/>
    <n v="671203000"/>
    <n v="-2041814000"/>
    <n v="0.59613139663949166"/>
    <n v="0.888063375748529"/>
  </r>
  <r>
    <x v="397"/>
    <x v="1"/>
    <d v="2014-12-31T00:00:00"/>
    <x v="1561"/>
    <x v="1522"/>
    <n v="169270000"/>
    <n v="0"/>
    <n v="481303000"/>
    <x v="7"/>
    <s v="REITs"/>
    <n v="2014"/>
    <n v="-1358901000"/>
    <n v="650573000"/>
    <n v="-2009474000"/>
    <n v="0.58762981554257876"/>
    <n v="0.86895722054631497"/>
  </r>
  <r>
    <x v="397"/>
    <x v="2"/>
    <d v="2015-12-31T00:00:00"/>
    <x v="1562"/>
    <x v="1523"/>
    <n v="175307000"/>
    <n v="0"/>
    <n v="542952000"/>
    <x v="7"/>
    <s v="REITs"/>
    <n v="2015"/>
    <n v="-1491018000"/>
    <n v="718259000"/>
    <n v="-2209277000"/>
    <n v="0.59586686792416632"/>
    <n v="0.8829101770514497"/>
  </r>
  <r>
    <x v="397"/>
    <x v="3"/>
    <d v="2016-12-31T00:00:00"/>
    <x v="1563"/>
    <x v="1524"/>
    <n v="179279000"/>
    <n v="0"/>
    <n v="565059000"/>
    <x v="7"/>
    <s v="REITs"/>
    <n v="2016"/>
    <n v="-1481866000"/>
    <n v="744338000"/>
    <n v="-2226204000"/>
    <n v="0.59127955368322271"/>
    <n v="0.88827796003674087"/>
  </r>
  <r>
    <x v="398"/>
    <x v="0"/>
    <d v="2012-12-31T00:00:00"/>
    <x v="1564"/>
    <x v="1525"/>
    <n v="220068000"/>
    <n v="0"/>
    <n v="98844000"/>
    <x v="0"/>
    <s v="Research &amp; Consulting Services"/>
    <n v="2012"/>
    <n v="-891140000"/>
    <n v="318912000"/>
    <n v="-1210052000"/>
    <n v="0.6329802649149624"/>
    <n v="0.85950471925946548"/>
  </r>
  <r>
    <x v="398"/>
    <x v="1"/>
    <d v="2013-12-31T00:00:00"/>
    <x v="1565"/>
    <x v="1526"/>
    <n v="228982000"/>
    <n v="0"/>
    <n v="129931000"/>
    <x v="0"/>
    <s v="Research &amp; Consulting Services"/>
    <n v="2013"/>
    <n v="-973180000"/>
    <n v="358913000"/>
    <n v="-1332093000"/>
    <n v="0.60987539661202617"/>
    <n v="0.83480008497821967"/>
  </r>
  <r>
    <x v="398"/>
    <x v="2"/>
    <d v="2014-12-31T00:00:00"/>
    <x v="1566"/>
    <x v="1527"/>
    <n v="227306000"/>
    <n v="0"/>
    <n v="142376000"/>
    <x v="0"/>
    <s v="Research &amp; Consulting Services"/>
    <n v="2014"/>
    <n v="-1030128000"/>
    <n v="369682000"/>
    <n v="-1399810000"/>
    <n v="0.58974790551008005"/>
    <n v="0.80139071611689527"/>
  </r>
  <r>
    <x v="398"/>
    <x v="3"/>
    <d v="2015-12-31T00:00:00"/>
    <x v="1567"/>
    <x v="1528"/>
    <n v="312690000"/>
    <n v="0"/>
    <n v="215484000"/>
    <x v="0"/>
    <s v="Research &amp; Consulting Services"/>
    <n v="2015"/>
    <n v="-1264736000"/>
    <n v="528174000"/>
    <n v="-1792910000"/>
    <n v="0.61157151077606009"/>
    <n v="0.86697356395762104"/>
  </r>
  <r>
    <x v="399"/>
    <x v="0"/>
    <d v="2012-12-31T00:00:00"/>
    <x v="1568"/>
    <x v="1529"/>
    <n v="186971000"/>
    <n v="61694000"/>
    <n v="0"/>
    <x v="2"/>
    <s v="Internet Software &amp; Services"/>
    <n v="2012"/>
    <n v="-705992000"/>
    <n v="248665000"/>
    <n v="-954657000"/>
    <n v="0.80814842626763983"/>
    <n v="1.0927950347530655"/>
  </r>
  <r>
    <x v="399"/>
    <x v="1"/>
    <d v="2013-12-31T00:00:00"/>
    <x v="1569"/>
    <x v="1530"/>
    <n v="179545000"/>
    <n v="70297000"/>
    <n v="0"/>
    <x v="2"/>
    <s v="Internet Software &amp; Services"/>
    <n v="2013"/>
    <n v="-778074000"/>
    <n v="249842000"/>
    <n v="-1027916000"/>
    <n v="0.80622161525333991"/>
    <n v="1.065101902730013"/>
  </r>
  <r>
    <x v="399"/>
    <x v="2"/>
    <d v="2014-12-31T00:00:00"/>
    <x v="1570"/>
    <x v="1531"/>
    <n v="189488000"/>
    <n v="67777000"/>
    <n v="0"/>
    <x v="2"/>
    <s v="Internet Software &amp; Services"/>
    <n v="2014"/>
    <n v="-821692000"/>
    <n v="257265000"/>
    <n v="-1078957000"/>
    <n v="0.81346220289332816"/>
    <n v="1.0681505211772497"/>
  </r>
  <r>
    <x v="399"/>
    <x v="3"/>
    <d v="2015-12-31T00:00:00"/>
    <x v="1571"/>
    <x v="1532"/>
    <n v="196914000"/>
    <n v="63718000"/>
    <n v="0"/>
    <x v="2"/>
    <s v="Internet Software &amp; Services"/>
    <n v="2015"/>
    <n v="-866578000"/>
    <n v="260632000"/>
    <n v="-1127210000"/>
    <n v="0.8180156810771726"/>
    <n v="1.0640420779975948"/>
  </r>
  <r>
    <x v="400"/>
    <x v="0"/>
    <d v="2012-12-31T00:00:00"/>
    <x v="1572"/>
    <x v="1533"/>
    <n v="432681000"/>
    <n v="765905000"/>
    <n v="0"/>
    <x v="3"/>
    <s v="Biotechnology"/>
    <n v="2012"/>
    <n v="-1247157000"/>
    <n v="1198586000"/>
    <n v="-2445743000"/>
    <n v="0.8167142750494093"/>
    <n v="1.6016213044565899"/>
  </r>
  <r>
    <x v="400"/>
    <x v="1"/>
    <d v="2013-12-31T00:00:00"/>
    <x v="1573"/>
    <x v="1534"/>
    <n v="356188000"/>
    <n v="882097000"/>
    <n v="0"/>
    <x v="3"/>
    <s v="Biotechnology"/>
    <n v="2013"/>
    <n v="-1081698000"/>
    <n v="1238285000"/>
    <n v="-2319983000"/>
    <n v="0.89250850883887867"/>
    <n v="1.9142168774108377"/>
  </r>
  <r>
    <x v="400"/>
    <x v="2"/>
    <d v="2014-12-31T00:00:00"/>
    <x v="1574"/>
    <x v="1535"/>
    <n v="305409000"/>
    <n v="855506000"/>
    <n v="0"/>
    <x v="3"/>
    <s v="Biotechnology"/>
    <n v="2014"/>
    <n v="-519428000"/>
    <n v="1160915000"/>
    <n v="-1680343000"/>
    <n v="0.89492518284331035"/>
    <n v="2.8950716297821386"/>
  </r>
  <r>
    <x v="400"/>
    <x v="3"/>
    <d v="2015-12-31T00:00:00"/>
    <x v="1575"/>
    <x v="1536"/>
    <n v="376575000"/>
    <n v="995922000"/>
    <n v="0"/>
    <x v="3"/>
    <s v="Biotechnology"/>
    <n v="2015"/>
    <n v="-907824000"/>
    <n v="1372497000"/>
    <n v="-2280321000"/>
    <n v="0.87938810619798202"/>
    <n v="2.2088941972381084"/>
  </r>
  <r>
    <x v="401"/>
    <x v="0"/>
    <d v="2013-12-31T00:00:00"/>
    <x v="1576"/>
    <x v="1537"/>
    <n v="132447000"/>
    <n v="0"/>
    <n v="629908000"/>
    <x v="7"/>
    <s v="REITs"/>
    <n v="2013"/>
    <n v="-1396355000"/>
    <n v="762355000"/>
    <n v="-2158710000"/>
    <n v="0.55530015767946728"/>
    <n v="0.85847223906831915"/>
  </r>
  <r>
    <x v="401"/>
    <x v="1"/>
    <d v="2014-12-31T00:00:00"/>
    <x v="1577"/>
    <x v="1538"/>
    <n v="147481000"/>
    <n v="0"/>
    <n v="725216000"/>
    <x v="7"/>
    <s v="REITs"/>
    <n v="2014"/>
    <n v="-1560070000"/>
    <n v="872697000"/>
    <n v="-2432767000"/>
    <n v="0.56268417161097184"/>
    <n v="0.87744747615011454"/>
  </r>
  <r>
    <x v="401"/>
    <x v="2"/>
    <d v="2015-12-31T00:00:00"/>
    <x v="1578"/>
    <x v="1539"/>
    <n v="145992000"/>
    <n v="0"/>
    <n v="894057000"/>
    <x v="7"/>
    <s v="REITs"/>
    <n v="2015"/>
    <n v="-1875141000"/>
    <n v="1040049000"/>
    <n v="-2915190000"/>
    <n v="0.570759061602644"/>
    <n v="0.8873311973837763"/>
  </r>
  <r>
    <x v="401"/>
    <x v="3"/>
    <d v="2016-12-31T00:00:00"/>
    <x v="1579"/>
    <x v="1540"/>
    <n v="136863000"/>
    <n v="0"/>
    <n v="898924000"/>
    <x v="7"/>
    <s v="REITs"/>
    <n v="2016"/>
    <n v="-2000573000"/>
    <n v="1035787000"/>
    <n v="-3036360000"/>
    <n v="0.58111493310668594"/>
    <n v="0.8819843806188612"/>
  </r>
  <r>
    <x v="402"/>
    <x v="0"/>
    <d v="2012-12-31T00:00:00"/>
    <x v="1580"/>
    <x v="1541"/>
    <n v="39951000000"/>
    <n v="0"/>
    <n v="16460000000"/>
    <x v="10"/>
    <s v="Integrated Telecommunications Services"/>
    <n v="2012"/>
    <n v="-69571000000"/>
    <n v="56411000000"/>
    <n v="-125982000000"/>
    <n v="0.60054727828323806"/>
    <n v="1.0874954681214717"/>
  </r>
  <r>
    <x v="402"/>
    <x v="1"/>
    <d v="2013-12-31T00:00:00"/>
    <x v="1581"/>
    <x v="1542"/>
    <n v="27089000000"/>
    <n v="0"/>
    <n v="16606000000"/>
    <x v="10"/>
    <s v="Integrated Telecommunications Services"/>
    <n v="2013"/>
    <n v="-75663000000"/>
    <n v="43695000000"/>
    <n v="-119358000000"/>
    <n v="0.62764827872252182"/>
    <n v="0.990111986727499"/>
  </r>
  <r>
    <x v="402"/>
    <x v="2"/>
    <d v="2014-12-31T00:00:00"/>
    <x v="1582"/>
    <x v="1543"/>
    <n v="41016000000"/>
    <n v="0"/>
    <n v="16533000000"/>
    <x v="10"/>
    <s v="Integrated Telecommunications Services"/>
    <n v="2014"/>
    <n v="-77148000000"/>
    <n v="57549000000"/>
    <n v="-134697000000"/>
    <n v="0.60708693017729132"/>
    <n v="1.0599469621259217"/>
  </r>
  <r>
    <x v="402"/>
    <x v="3"/>
    <d v="2015-12-31T00:00:00"/>
    <x v="1583"/>
    <x v="1544"/>
    <n v="29986000000"/>
    <n v="0"/>
    <n v="16017000000"/>
    <x v="10"/>
    <s v="Integrated Telecommunications Services"/>
    <n v="2015"/>
    <n v="-79063000000"/>
    <n v="46003000000"/>
    <n v="-125066000000"/>
    <n v="0.60069138428810209"/>
    <n v="0.95020513599756873"/>
  </r>
  <r>
    <x v="403"/>
    <x v="0"/>
    <d v="2012-12-31T00:00:00"/>
    <x v="1584"/>
    <x v="1545"/>
    <n v="477270000"/>
    <n v="96004000"/>
    <n v="13829000"/>
    <x v="3"/>
    <s v="Health Care Distributors"/>
    <n v="2012"/>
    <n v="-1106027000"/>
    <n v="587103000"/>
    <n v="-1693130000"/>
    <n v="0.59991451698025811"/>
    <n v="0.9183620889316304"/>
  </r>
  <r>
    <x v="403"/>
    <x v="1"/>
    <d v="2013-12-31T00:00:00"/>
    <x v="1585"/>
    <x v="1546"/>
    <n v="492965000"/>
    <n v="100536000"/>
    <n v="9918000"/>
    <x v="3"/>
    <s v="Health Care Distributors"/>
    <n v="2013"/>
    <n v="-1120762000"/>
    <n v="603419000"/>
    <n v="-1724181000"/>
    <n v="0.58856811562541689"/>
    <n v="0.90545357726898912"/>
  </r>
  <r>
    <x v="403"/>
    <x v="2"/>
    <d v="2014-12-31T00:00:00"/>
    <x v="1586"/>
    <x v="1547"/>
    <n v="512707000"/>
    <n v="107726000"/>
    <n v="10634000"/>
    <x v="3"/>
    <s v="Health Care Distributors"/>
    <n v="2014"/>
    <n v="-1164431000"/>
    <n v="631067000"/>
    <n v="-1795498000"/>
    <n v="0.58533416040664665"/>
    <n v="0.90255782810816032"/>
  </r>
  <r>
    <x v="403"/>
    <x v="3"/>
    <d v="2015-12-31T00:00:00"/>
    <x v="1587"/>
    <x v="1548"/>
    <n v="495747000"/>
    <n v="118545000"/>
    <n v="10123000"/>
    <x v="3"/>
    <s v="Health Care Distributors"/>
    <n v="2015"/>
    <n v="-1199660000"/>
    <n v="624415000"/>
    <n v="-1824075000"/>
    <n v="0.58739715188323938"/>
    <n v="0.89313343765851982"/>
  </r>
  <r>
    <x v="404"/>
    <x v="0"/>
    <d v="2013-06-28T00:00:00"/>
    <x v="1588"/>
    <x v="1549"/>
    <n v="1525000000"/>
    <n v="1572000000"/>
    <n v="0"/>
    <x v="2"/>
    <s v="Computer Storage &amp; Peripherals"/>
    <n v="2013"/>
    <n v="-4363000000"/>
    <n v="3097000000"/>
    <n v="-7460000000"/>
    <n v="0.28421601198618984"/>
    <n v="0.48596182659110154"/>
  </r>
  <r>
    <x v="404"/>
    <x v="1"/>
    <d v="2014-06-27T00:00:00"/>
    <x v="1589"/>
    <x v="1550"/>
    <n v="908000000"/>
    <n v="1661000000"/>
    <n v="0"/>
    <x v="2"/>
    <s v="Computer Storage &amp; Peripherals"/>
    <n v="2014"/>
    <n v="-4360000000"/>
    <n v="2569000000"/>
    <n v="-6929000000"/>
    <n v="0.28816920026437542"/>
    <n v="0.45796430931923332"/>
  </r>
  <r>
    <x v="404"/>
    <x v="2"/>
    <d v="2015-07-03T00:00:00"/>
    <x v="1590"/>
    <x v="1551"/>
    <n v="964000000"/>
    <n v="1646000000"/>
    <n v="0"/>
    <x v="2"/>
    <s v="Computer Storage &amp; Peripherals"/>
    <n v="2015"/>
    <n v="-4221000000"/>
    <n v="2610000000"/>
    <n v="-6831000000"/>
    <n v="0.28966511117211091"/>
    <n v="0.46877573428493002"/>
  </r>
  <r>
    <x v="404"/>
    <x v="3"/>
    <d v="2016-07-01T00:00:00"/>
    <x v="1591"/>
    <x v="1552"/>
    <n v="1342000000"/>
    <n v="1627000000"/>
    <n v="0"/>
    <x v="2"/>
    <s v="Computer Storage &amp; Peripherals"/>
    <n v="2016"/>
    <n v="-3435000000"/>
    <n v="2969000000"/>
    <n v="-6404000000"/>
    <n v="0.26435277820532554"/>
    <n v="0.49284285054640603"/>
  </r>
  <r>
    <x v="405"/>
    <x v="0"/>
    <d v="2012-12-31T00:00:00"/>
    <x v="1592"/>
    <x v="1553"/>
    <n v="121400000"/>
    <n v="0"/>
    <n v="364200000"/>
    <x v="5"/>
    <s v="Electric Utilities"/>
    <n v="2012"/>
    <n v="-1485900000"/>
    <n v="485600000"/>
    <n v="-1971500000"/>
    <n v="0.34991993217784478"/>
    <n v="0.46427562170308967"/>
  </r>
  <r>
    <x v="405"/>
    <x v="1"/>
    <d v="2013-12-31T00:00:00"/>
    <x v="1593"/>
    <x v="1554"/>
    <n v="116700000"/>
    <n v="0"/>
    <n v="340100000"/>
    <x v="5"/>
    <s v="Electric Utilities"/>
    <n v="2013"/>
    <n v="-1536900000"/>
    <n v="456800000"/>
    <n v="-1993700000"/>
    <n v="0.34009736667404294"/>
    <n v="0.44118167736224828"/>
  </r>
  <r>
    <x v="405"/>
    <x v="2"/>
    <d v="2014-12-31T00:00:00"/>
    <x v="1594"/>
    <x v="1555"/>
    <n v="121800000"/>
    <n v="0"/>
    <n v="391400000"/>
    <x v="5"/>
    <s v="Electric Utilities"/>
    <n v="2014"/>
    <n v="-1625300000"/>
    <n v="513200000"/>
    <n v="-2138500000"/>
    <n v="0.32524864421364391"/>
    <n v="0.42794820996177785"/>
  </r>
  <r>
    <x v="405"/>
    <x v="3"/>
    <d v="2015-12-31T00:00:00"/>
    <x v="1595"/>
    <x v="1556"/>
    <n v="164400000"/>
    <n v="0"/>
    <n v="561800000"/>
    <x v="5"/>
    <s v="Electric Utilities"/>
    <n v="2015"/>
    <n v="-1976700000"/>
    <n v="726200000"/>
    <n v="-2702900000"/>
    <n v="0.33355832672415248"/>
    <n v="0.45610097703379965"/>
  </r>
  <r>
    <x v="406"/>
    <x v="0"/>
    <d v="2012-12-31T00:00:00"/>
    <x v="1596"/>
    <x v="1557"/>
    <n v="48724000000"/>
    <n v="0"/>
    <n v="8891000000"/>
    <x v="6"/>
    <s v="Banks"/>
    <n v="2012"/>
    <n v="-89520000000"/>
    <n v="57615000000"/>
    <n v="-147135000000"/>
    <n v="0.98107335035672405"/>
    <n v="1.6124913695792737"/>
  </r>
  <r>
    <x v="406"/>
    <x v="1"/>
    <d v="2013-12-31T00:00:00"/>
    <x v="1597"/>
    <x v="1558"/>
    <n v="47338000000"/>
    <n v="0"/>
    <n v="3813000000"/>
    <x v="6"/>
    <s v="Banks"/>
    <n v="2013"/>
    <n v="-86732000000"/>
    <n v="51151000000"/>
    <n v="-137883000000"/>
    <n v="0.98481872168413398"/>
    <n v="1.5656246806481282"/>
  </r>
  <r>
    <x v="406"/>
    <x v="2"/>
    <d v="2014-12-31T00:00:00"/>
    <x v="1598"/>
    <x v="1559"/>
    <n v="47667000000"/>
    <n v="0"/>
    <n v="2765000000"/>
    <x v="6"/>
    <s v="Banks"/>
    <n v="2014"/>
    <n v="-87276000000"/>
    <n v="50432000000"/>
    <n v="-137708000000"/>
    <n v="0.9875978816819807"/>
    <n v="1.5582763771330286"/>
  </r>
  <r>
    <x v="406"/>
    <x v="3"/>
    <d v="2015-12-31T00:00:00"/>
    <x v="1599"/>
    <x v="1560"/>
    <n v="48728000000"/>
    <n v="0"/>
    <n v="3688000000"/>
    <x v="6"/>
    <s v="Banks"/>
    <n v="2015"/>
    <n v="-89070000000"/>
    <n v="52416000000"/>
    <n v="-141486000000"/>
    <n v="0.98930392189530503"/>
    <n v="1.5714904535003833"/>
  </r>
  <r>
    <x v="407"/>
    <x v="0"/>
    <d v="2013-09-29T00:00:00"/>
    <x v="1600"/>
    <x v="1561"/>
    <n v="3682000000"/>
    <n v="0"/>
    <n v="0"/>
    <x v="4"/>
    <s v="Food Retail"/>
    <n v="2013"/>
    <n v="-4629000000"/>
    <n v="3682000000"/>
    <n v="-8311000000"/>
    <n v="0.35836494542076336"/>
    <n v="0.64341565378957966"/>
  </r>
  <r>
    <x v="407"/>
    <x v="1"/>
    <d v="2014-09-28T00:00:00"/>
    <x v="1601"/>
    <x v="1562"/>
    <n v="4032000000"/>
    <n v="0"/>
    <n v="0"/>
    <x v="4"/>
    <s v="Food Retail"/>
    <n v="2014"/>
    <n v="-5044000000"/>
    <n v="4032000000"/>
    <n v="-9076000000"/>
    <n v="0.35536142031844442"/>
    <n v="0.63942510920107087"/>
  </r>
  <r>
    <x v="407"/>
    <x v="2"/>
    <d v="2015-09-27T00:00:00"/>
    <x v="1602"/>
    <x v="204"/>
    <n v="4472000000"/>
    <n v="0"/>
    <n v="0"/>
    <x v="4"/>
    <s v="Food Retail"/>
    <n v="2015"/>
    <n v="-5416000000"/>
    <n v="4472000000"/>
    <n v="-9888000000"/>
    <n v="0.35193969718630191"/>
    <n v="0.64253687699005779"/>
  </r>
  <r>
    <x v="407"/>
    <x v="3"/>
    <d v="2016-09-25T00:00:00"/>
    <x v="1603"/>
    <x v="1563"/>
    <n v="4477000000"/>
    <n v="0"/>
    <n v="0"/>
    <x v="4"/>
    <s v="Food Retail"/>
    <n v="2016"/>
    <n v="-5411000000"/>
    <n v="4477000000"/>
    <n v="-9888000000"/>
    <n v="0.34412363266344442"/>
    <n v="0.62884762147036377"/>
  </r>
  <r>
    <x v="408"/>
    <x v="0"/>
    <d v="2013-12-31T00:00:00"/>
    <x v="1604"/>
    <x v="1564"/>
    <n v="1828000000"/>
    <n v="0"/>
    <n v="25000000"/>
    <x v="1"/>
    <s v="Household Appliances"/>
    <n v="2013"/>
    <n v="-3298000000"/>
    <n v="1853000000"/>
    <n v="-5151000000"/>
    <n v="0.17571527518780969"/>
    <n v="0.27444189887580583"/>
  </r>
  <r>
    <x v="408"/>
    <x v="1"/>
    <d v="2014-12-31T00:00:00"/>
    <x v="1605"/>
    <x v="1565"/>
    <n v="2038000000"/>
    <n v="0"/>
    <n v="33000000"/>
    <x v="1"/>
    <s v="Household Appliances"/>
    <n v="2014"/>
    <n v="-3395000000"/>
    <n v="2071000000"/>
    <n v="-5466000000"/>
    <n v="0.17084339774557167"/>
    <n v="0.27506038647342995"/>
  </r>
  <r>
    <x v="408"/>
    <x v="2"/>
    <d v="2015-12-31T00:00:00"/>
    <x v="1606"/>
    <x v="1566"/>
    <n v="2130000000"/>
    <n v="0"/>
    <n v="74000000"/>
    <x v="1"/>
    <s v="Household Appliances"/>
    <n v="2015"/>
    <n v="-3690000000"/>
    <n v="2204000000"/>
    <n v="-5894000000"/>
    <n v="0.17663108515628739"/>
    <n v="0.28213106122253601"/>
  </r>
  <r>
    <x v="408"/>
    <x v="3"/>
    <d v="2016-12-31T00:00:00"/>
    <x v="1607"/>
    <x v="1567"/>
    <n v="2084000000"/>
    <n v="0"/>
    <n v="71000000"/>
    <x v="1"/>
    <s v="Household Appliances"/>
    <n v="2016"/>
    <n v="-3682000000"/>
    <n v="2155000000"/>
    <n v="-5837000000"/>
    <n v="0.17771985712906652"/>
    <n v="0.28173568877304761"/>
  </r>
  <r>
    <x v="409"/>
    <x v="0"/>
    <d v="2013-12-31T00:00:00"/>
    <x v="1608"/>
    <x v="1568"/>
    <n v="1468000000"/>
    <n v="0"/>
    <n v="1333000000"/>
    <x v="0"/>
    <s v="Environmental Services"/>
    <n v="2013"/>
    <n v="-4871000000"/>
    <n v="2801000000"/>
    <n v="-7672000000"/>
    <n v="0.34835156976328396"/>
    <n v="0.54866623757419719"/>
  </r>
  <r>
    <x v="409"/>
    <x v="1"/>
    <d v="2014-12-31T00:00:00"/>
    <x v="1609"/>
    <x v="1569"/>
    <n v="1481000000"/>
    <n v="0"/>
    <n v="1292000000"/>
    <x v="0"/>
    <s v="Environmental Services"/>
    <n v="2014"/>
    <n v="-4994000000"/>
    <n v="2773000000"/>
    <n v="-7767000000"/>
    <n v="0.35681623320948841"/>
    <n v="0.55494426979136902"/>
  </r>
  <r>
    <x v="409"/>
    <x v="2"/>
    <d v="2015-12-31T00:00:00"/>
    <x v="1610"/>
    <x v="1570"/>
    <n v="1343000000"/>
    <n v="0"/>
    <n v="1245000000"/>
    <x v="0"/>
    <s v="Environmental Services"/>
    <n v="2015"/>
    <n v="-4730000000"/>
    <n v="2588000000"/>
    <n v="-7318000000"/>
    <n v="0.36494097677648329"/>
    <n v="0.56461692770619554"/>
  </r>
  <r>
    <x v="409"/>
    <x v="3"/>
    <d v="2016-12-31T00:00:00"/>
    <x v="1611"/>
    <x v="1571"/>
    <n v="1410000000"/>
    <n v="0"/>
    <n v="1301000000"/>
    <x v="0"/>
    <s v="Environmental Services"/>
    <n v="2016"/>
    <n v="-5123000000"/>
    <n v="2711000000"/>
    <n v="-7834000000"/>
    <n v="0.37644206040120509"/>
    <n v="0.5756484679256374"/>
  </r>
  <r>
    <x v="410"/>
    <x v="0"/>
    <d v="2012-12-31T00:00:00"/>
    <x v="1612"/>
    <x v="1572"/>
    <n v="595000000"/>
    <n v="0"/>
    <n v="756000000"/>
    <x v="9"/>
    <s v="Oil &amp; Gas Exploration &amp; Production"/>
    <n v="2012"/>
    <n v="-2963000000"/>
    <n v="1351000000"/>
    <n v="-4314000000"/>
    <n v="0.39580550360673256"/>
    <n v="0.57627571466737915"/>
  </r>
  <r>
    <x v="410"/>
    <x v="1"/>
    <d v="2013-12-31T00:00:00"/>
    <x v="1613"/>
    <x v="1573"/>
    <n v="546000000"/>
    <n v="0"/>
    <n v="815000000"/>
    <x v="9"/>
    <s v="Oil &amp; Gas Exploration &amp; Production"/>
    <n v="2013"/>
    <n v="-2736000000"/>
    <n v="1361000000"/>
    <n v="-4097000000"/>
    <n v="0.39883381924198252"/>
    <n v="0.59723032069970849"/>
  </r>
  <r>
    <x v="410"/>
    <x v="2"/>
    <d v="2014-12-31T00:00:00"/>
    <x v="1614"/>
    <x v="12"/>
    <n v="384000000"/>
    <n v="0"/>
    <n v="1176000000"/>
    <x v="9"/>
    <s v="Oil &amp; Gas Exploration &amp; Production"/>
    <n v="2014"/>
    <n v="-3129000000"/>
    <n v="1560000000"/>
    <n v="-4689000000"/>
    <n v="0.40971585701191565"/>
    <n v="0.61398454890663878"/>
  </r>
  <r>
    <x v="410"/>
    <x v="3"/>
    <d v="2015-12-31T00:00:00"/>
    <x v="1615"/>
    <x v="1574"/>
    <n v="864000000"/>
    <n v="0"/>
    <n v="1738000000"/>
    <x v="9"/>
    <s v="Oil &amp; Gas Exploration &amp; Production"/>
    <n v="2015"/>
    <n v="-3926000000"/>
    <n v="2602000000"/>
    <n v="-6528000000"/>
    <n v="0.53342391304347825"/>
    <n v="0.88695652173913042"/>
  </r>
  <r>
    <x v="411"/>
    <x v="0"/>
    <d v="2013-01-31T00:00:00"/>
    <x v="1616"/>
    <x v="1575"/>
    <n v="88629000000"/>
    <n v="0"/>
    <n v="0"/>
    <x v="4"/>
    <s v="Hypermarkets &amp; Super Centers"/>
    <n v="2013"/>
    <n v="-116354000000"/>
    <n v="88629000000"/>
    <n v="-204983000000"/>
    <n v="0.24827430219929117"/>
    <n v="0.43738944331709523"/>
  </r>
  <r>
    <x v="411"/>
    <x v="1"/>
    <d v="2014-01-31T00:00:00"/>
    <x v="1617"/>
    <x v="1576"/>
    <n v="91353000000"/>
    <n v="0"/>
    <n v="0"/>
    <x v="4"/>
    <s v="Hypermarkets &amp; Super Centers"/>
    <n v="2014"/>
    <n v="-118225000000"/>
    <n v="91353000000"/>
    <n v="-209578000000"/>
    <n v="0.24821853728999316"/>
    <n v="0.44001814005635176"/>
  </r>
  <r>
    <x v="411"/>
    <x v="2"/>
    <d v="2015-01-31T00:00:00"/>
    <x v="1618"/>
    <x v="1577"/>
    <n v="93418000000"/>
    <n v="0"/>
    <n v="0"/>
    <x v="4"/>
    <s v="Hypermarkets &amp; Super Centers"/>
    <n v="2015"/>
    <n v="-120565000000"/>
    <n v="93418000000"/>
    <n v="-213983000000"/>
    <n v="0.24825440491216944"/>
    <n v="0.44061064426923863"/>
  </r>
  <r>
    <x v="411"/>
    <x v="3"/>
    <d v="2016-01-31T00:00:00"/>
    <x v="1619"/>
    <x v="1578"/>
    <n v="97041000000"/>
    <n v="0"/>
    <n v="0"/>
    <x v="4"/>
    <s v="Hypermarkets &amp; Super Centers"/>
    <n v="2016"/>
    <n v="-121146000000"/>
    <n v="97041000000"/>
    <n v="-218187000000"/>
    <n v="0.25127247837720118"/>
    <n v="0.45254806794847863"/>
  </r>
  <r>
    <x v="412"/>
    <x v="0"/>
    <d v="2014-09-30T00:00:00"/>
    <x v="1620"/>
    <x v="1579"/>
    <n v="937600000"/>
    <n v="0"/>
    <n v="86000000"/>
    <x v="8"/>
    <s v="Paper Packaging"/>
    <n v="2014"/>
    <n v="-1933600000"/>
    <n v="1023600000"/>
    <n v="-2957200000"/>
    <n v="0.19540984931936009"/>
    <n v="0.29885498883285666"/>
  </r>
  <r>
    <x v="412"/>
    <x v="1"/>
    <d v="2015-09-30T00:00:00"/>
    <x v="1621"/>
    <x v="1580"/>
    <n v="1026100000"/>
    <n v="0"/>
    <n v="118900000"/>
    <x v="8"/>
    <s v="Paper Packaging"/>
    <n v="2015"/>
    <n v="-2138300000"/>
    <n v="1145000000"/>
    <n v="-3283300000"/>
    <n v="0.19221019703725012"/>
    <n v="0.29513339565655111"/>
  </r>
  <r>
    <x v="412"/>
    <x v="2"/>
    <d v="2016-09-30T00:00:00"/>
    <x v="1622"/>
    <x v="1581"/>
    <n v="1750100000"/>
    <n v="0"/>
    <n v="211800000"/>
    <x v="8"/>
    <s v="Paper Packaging"/>
    <n v="2016"/>
    <n v="-2758600000"/>
    <n v="1961900000"/>
    <n v="-4720500000"/>
    <n v="0.19465417237048221"/>
    <n v="0.33309106817764855"/>
  </r>
  <r>
    <x v="413"/>
    <x v="0"/>
    <d v="2012-12-31T00:00:00"/>
    <x v="1623"/>
    <x v="1582"/>
    <n v="1140600000"/>
    <n v="0"/>
    <n v="0"/>
    <x v="2"/>
    <s v="Internet Software &amp; Services"/>
    <n v="2012"/>
    <n v="-2470600000"/>
    <n v="1140600000"/>
    <n v="-3611200000"/>
    <n v="0.43613190227369014"/>
    <n v="0.63748058183872336"/>
  </r>
  <r>
    <x v="413"/>
    <x v="1"/>
    <d v="2013-12-31T00:00:00"/>
    <x v="1624"/>
    <x v="1583"/>
    <n v="1199600000"/>
    <n v="0"/>
    <n v="0"/>
    <x v="2"/>
    <s v="Internet Software &amp; Services"/>
    <n v="2013"/>
    <n v="-2307000000"/>
    <n v="1199600000"/>
    <n v="-3506600000"/>
    <n v="0.41627571273908337"/>
    <n v="0.6327318657524359"/>
  </r>
  <r>
    <x v="413"/>
    <x v="2"/>
    <d v="2014-12-31T00:00:00"/>
    <x v="1625"/>
    <x v="1584"/>
    <n v="1169300000"/>
    <n v="0"/>
    <n v="0"/>
    <x v="2"/>
    <s v="Internet Software &amp; Services"/>
    <n v="2014"/>
    <n v="-2309800000"/>
    <n v="1169300000"/>
    <n v="-3479100000"/>
    <n v="0.41193465544300184"/>
    <n v="0.62047010985875306"/>
  </r>
  <r>
    <x v="413"/>
    <x v="3"/>
    <d v="2015-12-31T00:00:00"/>
    <x v="1626"/>
    <x v="1585"/>
    <n v="1174900000"/>
    <n v="0"/>
    <n v="0"/>
    <x v="2"/>
    <s v="Internet Software &amp; Services"/>
    <n v="2015"/>
    <n v="-2284300000"/>
    <n v="1174900000"/>
    <n v="-3459200000"/>
    <n v="0.41656181045644364"/>
    <n v="0.63081496070171594"/>
  </r>
  <r>
    <x v="414"/>
    <x v="0"/>
    <d v="2012-12-31T00:00:00"/>
    <x v="1627"/>
    <x v="1586"/>
    <n v="320000000"/>
    <n v="32000000"/>
    <n v="0"/>
    <x v="7"/>
    <s v="REITs"/>
    <n v="2012"/>
    <n v="-996000000"/>
    <n v="352000000"/>
    <n v="-1348000000"/>
    <n v="0.16630489230255469"/>
    <n v="0.22507931207213225"/>
  </r>
  <r>
    <x v="414"/>
    <x v="1"/>
    <d v="2013-12-31T00:00:00"/>
    <x v="1628"/>
    <x v="1587"/>
    <n v="494000000"/>
    <n v="33000000"/>
    <n v="0"/>
    <x v="7"/>
    <s v="REITs"/>
    <n v="2013"/>
    <n v="-1538000000"/>
    <n v="527000000"/>
    <n v="-2065000000"/>
    <n v="0.21202095395643783"/>
    <n v="0.2846705266060105"/>
  </r>
  <r>
    <x v="414"/>
    <x v="2"/>
    <d v="2014-12-31T00:00:00"/>
    <x v="1629"/>
    <x v="1588"/>
    <n v="249000000"/>
    <n v="27000000"/>
    <n v="0"/>
    <x v="7"/>
    <s v="REITs"/>
    <n v="2014"/>
    <n v="-1640000000"/>
    <n v="276000000"/>
    <n v="-1916000000"/>
    <n v="0.22153181142779954"/>
    <n v="0.25881399432662433"/>
  </r>
  <r>
    <x v="414"/>
    <x v="3"/>
    <d v="2015-12-31T00:00:00"/>
    <x v="1630"/>
    <x v="1589"/>
    <n v="420000000"/>
    <n v="24000000"/>
    <n v="0"/>
    <x v="7"/>
    <s v="REITs"/>
    <n v="2015"/>
    <n v="-1388000000"/>
    <n v="444000000"/>
    <n v="-1832000000"/>
    <n v="0.19598983338040102"/>
    <n v="0.25868398757413158"/>
  </r>
  <r>
    <x v="415"/>
    <x v="0"/>
    <d v="2012-12-31T00:00:00"/>
    <x v="1631"/>
    <x v="1590"/>
    <n v="1389000000"/>
    <n v="0"/>
    <n v="185000000"/>
    <x v="1"/>
    <s v="Hotels, Resorts &amp; Cruise Lines"/>
    <n v="2012"/>
    <n v="-2441000000"/>
    <n v="1574000000"/>
    <n v="-4015000000"/>
    <n v="0.53837670930745474"/>
    <n v="0.88553153947948826"/>
  </r>
  <r>
    <x v="415"/>
    <x v="1"/>
    <d v="2013-12-31T00:00:00"/>
    <x v="1632"/>
    <x v="1591"/>
    <n v="1471000000"/>
    <n v="0"/>
    <n v="216000000"/>
    <x v="1"/>
    <s v="Hotels, Resorts &amp; Cruise Lines"/>
    <n v="2013"/>
    <n v="-2615000000"/>
    <n v="1687000000"/>
    <n v="-4302000000"/>
    <n v="0.52206029147534438"/>
    <n v="0.85885406268716313"/>
  </r>
  <r>
    <x v="415"/>
    <x v="2"/>
    <d v="2014-12-31T00:00:00"/>
    <x v="1633"/>
    <x v="1592"/>
    <n v="1557000000"/>
    <n v="0"/>
    <n v="233000000"/>
    <x v="1"/>
    <s v="Hotels, Resorts &amp; Cruise Lines"/>
    <n v="2014"/>
    <n v="-2777000000"/>
    <n v="1790000000"/>
    <n v="-4567000000"/>
    <n v="0.52584737739064569"/>
    <n v="0.86479833364893011"/>
  </r>
  <r>
    <x v="415"/>
    <x v="3"/>
    <d v="2015-12-31T00:00:00"/>
    <x v="1634"/>
    <x v="1593"/>
    <n v="1574000000"/>
    <n v="0"/>
    <n v="234000000"/>
    <x v="1"/>
    <s v="Hotels, Resorts &amp; Cruise Lines"/>
    <n v="2015"/>
    <n v="-2836000000"/>
    <n v="1808000000"/>
    <n v="-4644000000"/>
    <n v="0.51228323699421963"/>
    <n v="0.83887283236994215"/>
  </r>
  <r>
    <x v="416"/>
    <x v="0"/>
    <d v="2012-12-31T00:00:00"/>
    <x v="1635"/>
    <x v="1594"/>
    <n v="481677000"/>
    <n v="0"/>
    <n v="373199000"/>
    <x v="1"/>
    <s v="Casinos &amp; Gaming"/>
    <n v="2012"/>
    <n v="-1902709000"/>
    <n v="854876000"/>
    <n v="-2757585000"/>
    <n v="0.36915098197926227"/>
    <n v="0.53500835421563886"/>
  </r>
  <r>
    <x v="416"/>
    <x v="1"/>
    <d v="2013-12-31T00:00:00"/>
    <x v="1636"/>
    <x v="1595"/>
    <n v="465926000"/>
    <n v="0"/>
    <n v="371051000"/>
    <x v="1"/>
    <s v="Casinos &amp; Gaming"/>
    <n v="2013"/>
    <n v="-2142114000"/>
    <n v="836977000"/>
    <n v="-2979091000"/>
    <n v="0.38109560400616554"/>
    <n v="0.52999909623592933"/>
  </r>
  <r>
    <x v="416"/>
    <x v="2"/>
    <d v="2014-12-31T00:00:00"/>
    <x v="1637"/>
    <x v="1596"/>
    <n v="502901000"/>
    <n v="0"/>
    <n v="314119000"/>
    <x v="1"/>
    <s v="Casinos &amp; Gaming"/>
    <n v="2014"/>
    <n v="-2117350000"/>
    <n v="817020000"/>
    <n v="-2934370000"/>
    <n v="0.38967281911771823"/>
    <n v="0.5400355303726162"/>
  </r>
  <r>
    <x v="416"/>
    <x v="3"/>
    <d v="2015-12-31T00:00:00"/>
    <x v="1638"/>
    <x v="1597"/>
    <n v="475328000"/>
    <n v="0"/>
    <n v="322629000"/>
    <x v="1"/>
    <s v="Casinos &amp; Gaming"/>
    <n v="2015"/>
    <n v="-1545509000"/>
    <n v="797957000"/>
    <n v="-2343466000"/>
    <n v="0.37918384801526445"/>
    <n v="0.5749590947532105"/>
  </r>
  <r>
    <x v="417"/>
    <x v="0"/>
    <d v="2012-12-31T00:00:00"/>
    <x v="1639"/>
    <x v="1598"/>
    <n v="188302000"/>
    <n v="0"/>
    <n v="513916000"/>
    <x v="9"/>
    <s v="Oil &amp; Gas Exploration &amp; Production"/>
    <n v="2012"/>
    <n v="-1286035000"/>
    <n v="702218000"/>
    <n v="-1988253000"/>
    <n v="0.79192370644692101"/>
    <n v="1.2243404612737678"/>
  </r>
  <r>
    <x v="417"/>
    <x v="1"/>
    <d v="2013-12-31T00:00:00"/>
    <x v="1640"/>
    <x v="1599"/>
    <n v="72143000"/>
    <n v="0"/>
    <n v="615874000"/>
    <x v="9"/>
    <s v="Oil &amp; Gas Exploration &amp; Production"/>
    <n v="2013"/>
    <n v="-1591853000"/>
    <n v="688017000"/>
    <n v="-2279870000"/>
    <n v="0.79670288696334579"/>
    <n v="1.1410469502530216"/>
  </r>
  <r>
    <x v="417"/>
    <x v="2"/>
    <d v="2014-12-31T00:00:00"/>
    <x v="1641"/>
    <x v="1600"/>
    <n v="225070000"/>
    <n v="0"/>
    <n v="806021000"/>
    <x v="9"/>
    <s v="Oil &amp; Gas Exploration &amp; Production"/>
    <n v="2014"/>
    <n v="-1851345000"/>
    <n v="1031091000"/>
    <n v="-2882436000"/>
    <n v="0.76370073790021842"/>
    <n v="1.1890374296255717"/>
  </r>
  <r>
    <x v="417"/>
    <x v="3"/>
    <d v="2015-12-31T00:00:00"/>
    <x v="1642"/>
    <x v="1601"/>
    <n v="179867000"/>
    <n v="0"/>
    <n v="778923000"/>
    <x v="9"/>
    <s v="Oil &amp; Gas Exploration &amp; Production"/>
    <n v="2015"/>
    <n v="-932745000"/>
    <n v="958790000"/>
    <n v="-1891535000"/>
    <n v="0.64211262554048931"/>
    <n v="1.3021549353271573"/>
  </r>
  <r>
    <x v="418"/>
    <x v="0"/>
    <d v="2012-12-31T00:00:00"/>
    <x v="1643"/>
    <x v="1602"/>
    <n v="669451000"/>
    <n v="0"/>
    <n v="926053000"/>
    <x v="5"/>
    <s v="MultiUtilities"/>
    <n v="2012"/>
    <n v="-3418187000"/>
    <n v="1595504000"/>
    <n v="-5013691000"/>
    <n v="0.3374912854900608"/>
    <n v="0.49502178220207038"/>
  </r>
  <r>
    <x v="418"/>
    <x v="1"/>
    <d v="2013-12-31T00:00:00"/>
    <x v="1644"/>
    <x v="1603"/>
    <n v="681226000"/>
    <n v="0"/>
    <n v="977863000"/>
    <x v="5"/>
    <s v="MultiUtilities"/>
    <n v="2013"/>
    <n v="-3506644000"/>
    <n v="1659089000"/>
    <n v="-5165733000"/>
    <n v="0.3212706421539247"/>
    <n v="0.47327255293258164"/>
  </r>
  <r>
    <x v="418"/>
    <x v="2"/>
    <d v="2014-12-31T00:00:00"/>
    <x v="1645"/>
    <x v="1604"/>
    <n v="767608000"/>
    <n v="0"/>
    <n v="1019045000"/>
    <x v="5"/>
    <s v="MultiUtilities"/>
    <n v="2014"/>
    <n v="-3734783000"/>
    <n v="1786653000"/>
    <n v="-5521436000"/>
    <n v="0.31959095115707631"/>
    <n v="0.47247751288171835"/>
  </r>
  <r>
    <x v="418"/>
    <x v="3"/>
    <d v="2015-12-31T00:00:00"/>
    <x v="1646"/>
    <x v="1605"/>
    <n v="865817000"/>
    <n v="0"/>
    <n v="1124524000"/>
    <x v="5"/>
    <s v="MultiUtilities"/>
    <n v="2015"/>
    <n v="-3990853000"/>
    <n v="1990341000"/>
    <n v="-5981194000"/>
    <n v="0.36199900838914395"/>
    <n v="0.54253722123643677"/>
  </r>
  <r>
    <x v="419"/>
    <x v="0"/>
    <d v="2012-12-31T00:00:00"/>
    <x v="1647"/>
    <x v="1606"/>
    <n v="0"/>
    <n v="0"/>
    <n v="1173955000"/>
    <x v="6"/>
    <s v="Property &amp; Casualty Insurance"/>
    <n v="2012"/>
    <n v="-2067228000"/>
    <n v="1173955000"/>
    <n v="-3241183000"/>
    <n v="0.28582888909444543"/>
    <n v="0.44814782706203765"/>
  </r>
  <r>
    <x v="419"/>
    <x v="1"/>
    <d v="2013-12-31T00:00:00"/>
    <x v="1648"/>
    <x v="1607"/>
    <n v="0"/>
    <n v="0"/>
    <n v="1213178000"/>
    <x v="6"/>
    <s v="Property &amp; Casualty Insurance"/>
    <n v="2013"/>
    <n v="-2434745000"/>
    <n v="1213178000"/>
    <n v="-3647923000"/>
    <n v="0.32285763841832782"/>
    <n v="0.48373024892212602"/>
  </r>
  <r>
    <x v="419"/>
    <x v="2"/>
    <d v="2014-12-31T00:00:00"/>
    <x v="1649"/>
    <x v="1608"/>
    <n v="0"/>
    <n v="0"/>
    <n v="1341315000"/>
    <x v="6"/>
    <s v="Property &amp; Casualty Insurance"/>
    <n v="2014"/>
    <n v="-2362793000"/>
    <n v="1341315000"/>
    <n v="-3704108000"/>
    <n v="0.35787601440535499"/>
    <n v="0.56103577755943523"/>
  </r>
  <r>
    <x v="419"/>
    <x v="3"/>
    <d v="2015-12-31T00:00:00"/>
    <x v="1650"/>
    <x v="1609"/>
    <n v="0"/>
    <n v="0"/>
    <n v="1966939000"/>
    <x v="6"/>
    <s v="Property &amp; Casualty Insurance"/>
    <n v="2015"/>
    <n v="-3109281000"/>
    <n v="1966939000"/>
    <n v="-5076220000"/>
    <n v="0.33401071186944659"/>
    <n v="0.54530673033602373"/>
  </r>
  <r>
    <x v="420"/>
    <x v="0"/>
    <d v="2013-03-30T00:00:00"/>
    <x v="1651"/>
    <x v="1610"/>
    <n v="365684000"/>
    <n v="475522000"/>
    <n v="9508000"/>
    <x v="2"/>
    <s v="Semiconductors"/>
    <n v="2013"/>
    <n v="-1431446000"/>
    <n v="850714000"/>
    <n v="-2282160000"/>
    <n v="0.66006256421039433"/>
    <n v="1.0523403478289739"/>
  </r>
  <r>
    <x v="420"/>
    <x v="1"/>
    <d v="2014-03-29T00:00:00"/>
    <x v="1652"/>
    <x v="1611"/>
    <n v="378607000"/>
    <n v="492447000"/>
    <n v="9887000"/>
    <x v="2"/>
    <s v="Semiconductors"/>
    <n v="2014"/>
    <n v="-1639278000"/>
    <n v="880941000"/>
    <n v="-2520219000"/>
    <n v="0.68804057533773955"/>
    <n v="1.0577906436474489"/>
  </r>
  <r>
    <x v="420"/>
    <x v="2"/>
    <d v="2015-03-28T00:00:00"/>
    <x v="1653"/>
    <x v="1612"/>
    <n v="353670000"/>
    <n v="525745000"/>
    <n v="9537000"/>
    <x v="2"/>
    <s v="Semiconductors"/>
    <n v="2015"/>
    <n v="-1668521000"/>
    <n v="888952000"/>
    <n v="-2557473000"/>
    <n v="0.70184247630969687"/>
    <n v="1.0757690094492005"/>
  </r>
  <r>
    <x v="420"/>
    <x v="3"/>
    <d v="2016-04-02T00:00:00"/>
    <x v="1654"/>
    <x v="1613"/>
    <n v="331652000"/>
    <n v="533891000"/>
    <n v="6550000"/>
    <x v="2"/>
    <s v="Semiconductors"/>
    <n v="2016"/>
    <n v="-1541974000"/>
    <n v="872093000"/>
    <n v="-2414067000"/>
    <n v="0.69650265755024776"/>
    <n v="1.0904231076557411"/>
  </r>
  <r>
    <x v="421"/>
    <x v="0"/>
    <d v="2012-12-31T00:00:00"/>
    <x v="1655"/>
    <x v="1614"/>
    <n v="81844000000"/>
    <n v="0"/>
    <n v="15888000000"/>
    <x v="9"/>
    <s v="Integrated Oil &amp; Gas"/>
    <n v="2012"/>
    <n v="-149453000000"/>
    <n v="97732000000"/>
    <n v="-247185000000"/>
    <n v="0.33100779829416466"/>
    <n v="0.54746417014943227"/>
  </r>
  <r>
    <x v="421"/>
    <x v="1"/>
    <d v="2013-12-31T00:00:00"/>
    <x v="1656"/>
    <x v="1615"/>
    <n v="76696000000"/>
    <n v="0"/>
    <n v="17182000000"/>
    <x v="9"/>
    <s v="Integrated Oil &amp; Gas"/>
    <n v="2013"/>
    <n v="-136155000000"/>
    <n v="93878000000"/>
    <n v="-230033000000"/>
    <n v="0.323534583543233"/>
    <n v="0.54660960564210281"/>
  </r>
  <r>
    <x v="421"/>
    <x v="2"/>
    <d v="2014-12-31T00:00:00"/>
    <x v="1657"/>
    <x v="1616"/>
    <n v="74226000000"/>
    <n v="0"/>
    <n v="17297000000"/>
    <x v="9"/>
    <s v="Integrated Oil &amp; Gas"/>
    <n v="2014"/>
    <n v="-127274000000"/>
    <n v="91523000000"/>
    <n v="-218797000000"/>
    <n v="0.3229443929917154"/>
    <n v="0.55517438246152673"/>
  </r>
  <r>
    <x v="421"/>
    <x v="3"/>
    <d v="2015-12-31T00:00:00"/>
    <x v="1658"/>
    <x v="1617"/>
    <n v="61444000000"/>
    <n v="0"/>
    <n v="18048000000"/>
    <x v="9"/>
    <s v="Integrated Oil &amp; Gas"/>
    <n v="2015"/>
    <n v="-93898000000"/>
    <n v="79492000000"/>
    <n v="-173390000000"/>
    <n v="0.36185873720557404"/>
    <n v="0.66820045628314217"/>
  </r>
  <r>
    <x v="422"/>
    <x v="0"/>
    <d v="2012-12-31T00:00:00"/>
    <x v="1659"/>
    <x v="1618"/>
    <n v="1148731000"/>
    <n v="0"/>
    <n v="0"/>
    <x v="3"/>
    <s v="Health Care Supplies"/>
    <n v="2012"/>
    <n v="-1556387000"/>
    <n v="1148731000"/>
    <n v="-2705118000"/>
    <n v="0.53147506734839733"/>
    <n v="0.92374375475724357"/>
  </r>
  <r>
    <x v="422"/>
    <x v="1"/>
    <d v="2013-12-31T00:00:00"/>
    <x v="1660"/>
    <x v="1619"/>
    <n v="1144800000"/>
    <n v="0"/>
    <n v="0"/>
    <x v="3"/>
    <s v="Health Care Supplies"/>
    <n v="2013"/>
    <n v="-1577400000"/>
    <n v="1144800000"/>
    <n v="-2722200000"/>
    <n v="0.53456689711264738"/>
    <n v="0.92252948352989017"/>
  </r>
  <r>
    <x v="422"/>
    <x v="2"/>
    <d v="2014-12-31T00:00:00"/>
    <x v="1661"/>
    <x v="1620"/>
    <n v="1143100000"/>
    <n v="0"/>
    <n v="0"/>
    <x v="3"/>
    <s v="Health Care Supplies"/>
    <n v="2014"/>
    <n v="-1599800000"/>
    <n v="1143100000"/>
    <n v="-2742900000"/>
    <n v="0.54738931088756582"/>
    <n v="0.93851365222746874"/>
  </r>
  <r>
    <x v="422"/>
    <x v="3"/>
    <d v="2015-12-31T00:00:00"/>
    <x v="1662"/>
    <x v="1621"/>
    <n v="1077300000"/>
    <n v="0"/>
    <n v="0"/>
    <x v="3"/>
    <s v="Health Care Supplies"/>
    <n v="2015"/>
    <n v="-1517200000"/>
    <n v="1077300000"/>
    <n v="-2594500000"/>
    <n v="0.56732602924129683"/>
    <n v="0.97016041580974466"/>
  </r>
  <r>
    <x v="423"/>
    <x v="0"/>
    <d v="2012-12-31T00:00:00"/>
    <x v="1663"/>
    <x v="1622"/>
    <n v="4398000000"/>
    <n v="655000000"/>
    <n v="301000000"/>
    <x v="2"/>
    <s v="IT Consulting &amp; Other Services"/>
    <n v="2012"/>
    <n v="-6787000000"/>
    <n v="5354000000"/>
    <n v="-12141000000"/>
    <n v="0.33235394936584889"/>
    <n v="0.59453503746143677"/>
  </r>
  <r>
    <x v="423"/>
    <x v="1"/>
    <d v="2013-12-31T00:00:00"/>
    <x v="1664"/>
    <x v="1623"/>
    <n v="4219000000"/>
    <n v="603000000"/>
    <n v="305000000"/>
    <x v="2"/>
    <s v="IT Consulting &amp; Other Services"/>
    <n v="2013"/>
    <n v="-6485000000"/>
    <n v="5127000000"/>
    <n v="-11612000000"/>
    <n v="0.32415275417374789"/>
    <n v="0.58042587223832853"/>
  </r>
  <r>
    <x v="423"/>
    <x v="2"/>
    <d v="2014-12-31T00:00:00"/>
    <x v="687"/>
    <x v="1624"/>
    <n v="4020000000"/>
    <n v="577000000"/>
    <n v="315000000"/>
    <x v="2"/>
    <s v="IT Consulting &amp; Other Services"/>
    <n v="2014"/>
    <n v="-6246000000"/>
    <n v="4912000000"/>
    <n v="-11158000000"/>
    <n v="0.31965199590583421"/>
    <n v="0.57103377686796319"/>
  </r>
  <r>
    <x v="423"/>
    <x v="3"/>
    <d v="2015-12-31T00:00:00"/>
    <x v="1665"/>
    <x v="1625"/>
    <n v="3792000000"/>
    <n v="563000000"/>
    <n v="310000000"/>
    <x v="2"/>
    <s v="IT Consulting &amp; Other Services"/>
    <n v="2015"/>
    <n v="-5263000000"/>
    <n v="4665000000"/>
    <n v="-9928000000"/>
    <n v="0.29165973954003876"/>
    <n v="0.55018010529232475"/>
  </r>
  <r>
    <x v="424"/>
    <x v="0"/>
    <d v="2012-12-31T00:00:00"/>
    <x v="1666"/>
    <x v="1626"/>
    <n v="936000000"/>
    <n v="106000000"/>
    <n v="0"/>
    <x v="0"/>
    <s v="Industrial Conglomerates"/>
    <n v="2012"/>
    <n v="-1502000000"/>
    <n v="1042000000"/>
    <n v="-2544000000"/>
    <n v="0.39620152993933"/>
    <n v="0.67106304405170136"/>
  </r>
  <r>
    <x v="424"/>
    <x v="1"/>
    <d v="2013-12-31T00:00:00"/>
    <x v="1667"/>
    <x v="1627"/>
    <n v="990000000"/>
    <n v="104000000"/>
    <n v="0"/>
    <x v="0"/>
    <s v="Industrial Conglomerates"/>
    <n v="2013"/>
    <n v="-1499000000"/>
    <n v="1094000000"/>
    <n v="-2593000000"/>
    <n v="0.39066979410998176"/>
    <n v="0.6757883763356789"/>
  </r>
  <r>
    <x v="424"/>
    <x v="2"/>
    <d v="2014-12-31T00:00:00"/>
    <x v="1668"/>
    <x v="1628"/>
    <n v="920000000"/>
    <n v="104000000"/>
    <n v="0"/>
    <x v="0"/>
    <s v="Industrial Conglomerates"/>
    <n v="2014"/>
    <n v="-1513000000"/>
    <n v="1024000000"/>
    <n v="-2537000000"/>
    <n v="0.38636363636363635"/>
    <n v="0.64785495403472937"/>
  </r>
  <r>
    <x v="424"/>
    <x v="3"/>
    <d v="2015-12-31T00:00:00"/>
    <x v="1669"/>
    <x v="1629"/>
    <n v="854000000"/>
    <n v="95000000"/>
    <n v="0"/>
    <x v="0"/>
    <s v="Industrial Conglomerates"/>
    <n v="2015"/>
    <n v="-1404000000"/>
    <n v="949000000"/>
    <n v="-2353000000"/>
    <n v="0.38434163701067614"/>
    <n v="0.64412811387900359"/>
  </r>
  <r>
    <x v="425"/>
    <x v="0"/>
    <d v="2012-12-31T00:00:00"/>
    <x v="1670"/>
    <x v="1630"/>
    <n v="1641819000"/>
    <n v="885824000"/>
    <n v="35819000"/>
    <x v="2"/>
    <s v="Internet Software &amp; Services"/>
    <n v="2012"/>
    <n v="-3366000000"/>
    <n v="2563462000"/>
    <n v="-5929462000"/>
    <n v="0.67501362661198105"/>
    <n v="1.1890872395953447"/>
  </r>
  <r>
    <x v="425"/>
    <x v="1"/>
    <d v="2013-12-31T00:00:00"/>
    <x v="1671"/>
    <x v="1631"/>
    <n v="1751275000"/>
    <n v="957587000"/>
    <n v="44841000"/>
    <x v="2"/>
    <s v="Internet Software &amp; Services"/>
    <n v="2013"/>
    <n v="-3331000000"/>
    <n v="2753703000"/>
    <n v="-6084703000"/>
    <n v="0.71169434960409195"/>
    <n v="1.300044654493866"/>
  </r>
  <r>
    <x v="425"/>
    <x v="2"/>
    <d v="2014-12-31T00:00:00"/>
    <x v="1672"/>
    <x v="1632"/>
    <n v="1770710000"/>
    <n v="1156386000"/>
    <n v="66750000"/>
    <x v="2"/>
    <s v="Internet Software &amp; Services"/>
    <n v="2014"/>
    <n v="-3230758000"/>
    <n v="2993846000"/>
    <n v="-6224604000"/>
    <n v="0.6995809778540375"/>
    <n v="1.3478615708988892"/>
  </r>
  <r>
    <x v="425"/>
    <x v="3"/>
    <d v="2015-12-31T00:00:00"/>
    <x v="1673"/>
    <x v="1633"/>
    <n v="1768522000"/>
    <n v="1177923000"/>
    <n v="79042000"/>
    <x v="2"/>
    <s v="Internet Software &amp; Services"/>
    <n v="2015"/>
    <n v="-2890553000"/>
    <n v="3025487000"/>
    <n v="-5916040000"/>
    <n v="0.58179908986995754"/>
    <n v="1.1907571622572788"/>
  </r>
  <r>
    <x v="426"/>
    <x v="0"/>
    <d v="2012-12-29T00:00:00"/>
    <x v="1674"/>
    <x v="1634"/>
    <n v="1450000000"/>
    <n v="0"/>
    <n v="0"/>
    <x v="1"/>
    <s v="Restaurants"/>
    <n v="2012"/>
    <n v="-3781000000"/>
    <n v="1450000000"/>
    <n v="-5231000000"/>
    <n v="0.2773417442969266"/>
    <n v="0.38370131299053767"/>
  </r>
  <r>
    <x v="426"/>
    <x v="1"/>
    <d v="2013-12-28T00:00:00"/>
    <x v="1675"/>
    <x v="1635"/>
    <n v="1454000000"/>
    <n v="0"/>
    <n v="0"/>
    <x v="1"/>
    <s v="Restaurants"/>
    <n v="2013"/>
    <n v="-3583000000"/>
    <n v="1454000000"/>
    <n v="-5037000000"/>
    <n v="0.27384591867930297"/>
    <n v="0.38497401406297771"/>
  </r>
  <r>
    <x v="426"/>
    <x v="2"/>
    <d v="2014-12-27T00:00:00"/>
    <x v="1676"/>
    <x v="1636"/>
    <n v="1505000000"/>
    <n v="0"/>
    <n v="0"/>
    <x v="1"/>
    <s v="Restaurants"/>
    <n v="2014"/>
    <n v="-3597000000"/>
    <n v="1505000000"/>
    <n v="-5102000000"/>
    <n v="0.27087883123729195"/>
    <n v="0.38421567889148278"/>
  </r>
  <r>
    <x v="426"/>
    <x v="3"/>
    <d v="2015-12-26T00:00:00"/>
    <x v="1677"/>
    <x v="1637"/>
    <n v="1746000000"/>
    <n v="0"/>
    <n v="0"/>
    <x v="1"/>
    <s v="Restaurants"/>
    <n v="2015"/>
    <n v="-3746000000"/>
    <n v="1746000000"/>
    <n v="-5492000000"/>
    <n v="0.28584509729111024"/>
    <n v="0.41907668828691341"/>
  </r>
  <r>
    <x v="427"/>
    <x v="0"/>
    <d v="2012-12-31T00:00:00"/>
    <x v="1678"/>
    <x v="1638"/>
    <n v="1822100000"/>
    <n v="225600000"/>
    <n v="0"/>
    <x v="3"/>
    <s v="Health Care Equipment"/>
    <n v="2012"/>
    <n v="-3346500000"/>
    <n v="2047700000"/>
    <n v="-5394200000"/>
    <n v="0.74837310195227769"/>
    <n v="1.2062973813091218"/>
  </r>
  <r>
    <x v="427"/>
    <x v="1"/>
    <d v="2013-12-31T00:00:00"/>
    <x v="1679"/>
    <x v="1639"/>
    <n v="1796300000"/>
    <n v="203000000"/>
    <n v="78500000"/>
    <x v="3"/>
    <s v="Health Care Equipment"/>
    <n v="2013"/>
    <n v="-3356700000"/>
    <n v="2077800000"/>
    <n v="-5434500000"/>
    <n v="0.72602413808020072"/>
    <n v="1.1754336635376563"/>
  </r>
  <r>
    <x v="427"/>
    <x v="2"/>
    <d v="2014-12-31T00:00:00"/>
    <x v="1680"/>
    <x v="1640"/>
    <n v="1772200000"/>
    <n v="187400000"/>
    <n v="92500000"/>
    <x v="3"/>
    <s v="Health Care Equipment"/>
    <n v="2014"/>
    <n v="-3430500000"/>
    <n v="2052100000"/>
    <n v="-5482600000"/>
    <n v="0.73406372370701645"/>
    <n v="1.1731752722915285"/>
  </r>
  <r>
    <x v="427"/>
    <x v="3"/>
    <d v="2015-12-31T00:00:00"/>
    <x v="1681"/>
    <x v="1641"/>
    <n v="2291900000"/>
    <n v="268800000"/>
    <n v="337400000"/>
    <x v="3"/>
    <s v="Health Care Equipment"/>
    <n v="2015"/>
    <n v="-4197200000"/>
    <n v="2898100000"/>
    <n v="-7095300000"/>
    <n v="0.69978992297175635"/>
    <n v="1.1829837607122611"/>
  </r>
  <r>
    <x v="428"/>
    <x v="0"/>
    <d v="2012-12-31T00:00:00"/>
    <x v="1682"/>
    <x v="1642"/>
    <n v="1579007000"/>
    <n v="0"/>
    <n v="31237000"/>
    <x v="6"/>
    <s v="Regional Banks"/>
    <n v="2012"/>
    <n v="-2378446000"/>
    <n v="1610244000"/>
    <n v="-3988690000"/>
    <n v="0.96740166729575305"/>
    <n v="1.6223472621728208"/>
  </r>
  <r>
    <x v="428"/>
    <x v="1"/>
    <d v="2013-12-31T00:00:00"/>
    <x v="1683"/>
    <x v="1643"/>
    <n v="1700064000"/>
    <n v="0"/>
    <n v="-72761000"/>
    <x v="6"/>
    <s v="Regional Banks"/>
    <n v="2013"/>
    <n v="-2219899000"/>
    <n v="1627303000"/>
    <n v="-3847202000"/>
    <n v="0.97414749439620296"/>
    <n v="1.6882489648114896"/>
  </r>
  <r>
    <x v="428"/>
    <x v="2"/>
    <d v="2014-12-31T00:00:00"/>
    <x v="1684"/>
    <x v="1644"/>
    <n v="1654369000"/>
    <n v="0"/>
    <n v="-87159000"/>
    <x v="6"/>
    <s v="Regional Banks"/>
    <n v="2014"/>
    <n v="-2311895000"/>
    <n v="1567210000"/>
    <n v="-3879105000"/>
    <n v="0.97893997834547397"/>
    <n v="1.6425533878916732"/>
  </r>
  <r>
    <x v="428"/>
    <x v="3"/>
    <d v="2015-12-31T00:00:00"/>
    <x v="1685"/>
    <x v="1645"/>
    <n v="1591239000"/>
    <n v="0"/>
    <n v="49282000"/>
    <x v="6"/>
    <s v="Regional Banks"/>
    <n v="2015"/>
    <n v="-2161247000"/>
    <n v="1640521000"/>
    <n v="-3801768000"/>
    <n v="0.97767836745919978"/>
    <n v="1.7197971040323605"/>
  </r>
  <r>
    <x v="429"/>
    <x v="0"/>
    <d v="2013-12-31T00:00:00"/>
    <x v="1686"/>
    <x v="1646"/>
    <n v="1613000000"/>
    <n v="399000000"/>
    <n v="60000000"/>
    <x v="3"/>
    <s v="Pharmaceuticals"/>
    <n v="2013"/>
    <n v="-2892000000"/>
    <n v="2072000000"/>
    <n v="-4964000000"/>
    <n v="0.63407147555360666"/>
    <n v="1.0883578162683623"/>
  </r>
  <r>
    <x v="429"/>
    <x v="1"/>
    <d v="2014-12-31T00:00:00"/>
    <x v="1687"/>
    <x v="1647"/>
    <n v="1643000000"/>
    <n v="396000000"/>
    <n v="60000000"/>
    <x v="3"/>
    <s v="Pharmaceuticals"/>
    <n v="2014"/>
    <n v="-3068000000"/>
    <n v="2099000000"/>
    <n v="-5167000000"/>
    <n v="0.64117032392894457"/>
    <n v="1.0798328108672937"/>
  </r>
  <r>
    <x v="429"/>
    <x v="2"/>
    <d v="2015-12-31T00:00:00"/>
    <x v="1688"/>
    <x v="1648"/>
    <n v="1532000000"/>
    <n v="364000000"/>
    <n v="61000000"/>
    <x v="3"/>
    <s v="Pharmaceuticals"/>
    <n v="2015"/>
    <n v="-3027000000"/>
    <n v="1957000000"/>
    <n v="-4984000000"/>
    <n v="0.63525708289611749"/>
    <n v="1.0459601259181532"/>
  </r>
  <r>
    <x v="429"/>
    <x v="3"/>
    <d v="2016-12-31T00:00:00"/>
    <x v="1689"/>
    <x v="1649"/>
    <n v="1364000000"/>
    <n v="376000000"/>
    <n v="85000000"/>
    <x v="3"/>
    <s v="Pharmaceuticals"/>
    <n v="2016"/>
    <n v="-3222000000"/>
    <n v="1825000000"/>
    <n v="-5047000000"/>
    <n v="0.6591653027823241"/>
    <n v="1.0325286415711947"/>
  </r>
  <r>
    <x v="430"/>
    <x v="4"/>
    <m/>
    <x v="1690"/>
    <x v="1650"/>
    <m/>
    <m/>
    <m/>
    <x v="11"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1">
  <r>
    <x v="0"/>
    <x v="0"/>
    <d v="2012-12-31T00:00:00"/>
    <n v="24855000000"/>
    <n v="10499000000"/>
    <n v="12977000000"/>
    <n v="0"/>
    <n v="845000000"/>
    <s v="Industrials"/>
    <s v="Airlines"/>
    <n v="2012"/>
  </r>
  <r>
    <x v="0"/>
    <x v="1"/>
    <d v="2013-12-31T00:00:00"/>
    <n v="26743000000"/>
    <n v="11019000000"/>
    <n v="12913000000"/>
    <n v="0"/>
    <n v="853000000"/>
    <s v="Industrials"/>
    <s v="Airlines"/>
    <n v="2013"/>
  </r>
  <r>
    <x v="0"/>
    <x v="2"/>
    <d v="2014-12-31T00:00:00"/>
    <n v="42650000000"/>
    <n v="15620000000"/>
    <n v="20686000000"/>
    <n v="0"/>
    <n v="1295000000"/>
    <s v="Industrials"/>
    <s v="Airlines"/>
    <n v="2014"/>
  </r>
  <r>
    <x v="0"/>
    <x v="3"/>
    <d v="2015-12-31T00:00:00"/>
    <n v="40990000000"/>
    <n v="11096000000"/>
    <n v="21275000000"/>
    <n v="0"/>
    <n v="1364000000"/>
    <s v="Industrials"/>
    <s v="Airlines"/>
    <n v="2015"/>
  </r>
  <r>
    <x v="1"/>
    <x v="0"/>
    <d v="2012-12-29T00:00:00"/>
    <n v="6205003000"/>
    <n v="3106967000"/>
    <n v="2440721000"/>
    <n v="0"/>
    <n v="0"/>
    <s v="Consumer Discretionary"/>
    <s v="Automotive Retail"/>
    <n v="2012"/>
  </r>
  <r>
    <x v="1"/>
    <x v="1"/>
    <d v="2013-12-28T00:00:00"/>
    <n v="6493814000"/>
    <n v="3241668000"/>
    <n v="2591828000"/>
    <n v="0"/>
    <n v="0"/>
    <s v="Consumer Discretionary"/>
    <s v="Automotive Retail"/>
    <n v="2013"/>
  </r>
  <r>
    <x v="1"/>
    <x v="2"/>
    <d v="2015-01-03T00:00:00"/>
    <n v="9843861000"/>
    <n v="5390248000"/>
    <n v="3601903000"/>
    <n v="0"/>
    <n v="0"/>
    <s v="Consumer Discretionary"/>
    <s v="Automotive Retail"/>
    <n v="2015"/>
  </r>
  <r>
    <x v="1"/>
    <x v="3"/>
    <d v="2016-01-02T00:00:00"/>
    <n v="9737018000"/>
    <n v="5314246000"/>
    <n v="3596992000"/>
    <n v="0"/>
    <n v="0"/>
    <s v="Consumer Discretionary"/>
    <s v="Automotive Retail"/>
    <n v="2016"/>
  </r>
  <r>
    <x v="2"/>
    <x v="0"/>
    <d v="2013-09-28T00:00:00"/>
    <n v="170910000000"/>
    <n v="106606000000"/>
    <n v="10830000000"/>
    <n v="4475000000"/>
    <n v="0"/>
    <s v="Information Technology"/>
    <s v="Computer Hardware"/>
    <n v="2013"/>
  </r>
  <r>
    <x v="2"/>
    <x v="1"/>
    <d v="2014-09-27T00:00:00"/>
    <n v="182795000000"/>
    <n v="112258000000"/>
    <n v="11993000000"/>
    <n v="6041000000"/>
    <n v="0"/>
    <s v="Information Technology"/>
    <s v="Computer Hardware"/>
    <n v="2014"/>
  </r>
  <r>
    <x v="2"/>
    <x v="2"/>
    <d v="2015-09-26T00:00:00"/>
    <n v="233715000000"/>
    <n v="140089000000"/>
    <n v="14329000000"/>
    <n v="8067000000"/>
    <n v="0"/>
    <s v="Information Technology"/>
    <s v="Computer Hardware"/>
    <n v="2015"/>
  </r>
  <r>
    <x v="2"/>
    <x v="3"/>
    <d v="2016-09-24T00:00:00"/>
    <n v="215639000000"/>
    <n v="131376000000"/>
    <n v="14194000000"/>
    <n v="10045000000"/>
    <n v="0"/>
    <s v="Information Technology"/>
    <s v="Computer Hardware"/>
    <n v="2016"/>
  </r>
  <r>
    <x v="3"/>
    <x v="0"/>
    <d v="2012-12-31T00:00:00"/>
    <n v="18380000000"/>
    <n v="4508000000"/>
    <n v="4989000000"/>
    <n v="2778000000"/>
    <n v="0"/>
    <s v="Health Care"/>
    <s v="Pharmaceuticals"/>
    <n v="2012"/>
  </r>
  <r>
    <x v="3"/>
    <x v="1"/>
    <d v="2013-12-31T00:00:00"/>
    <n v="18790000000"/>
    <n v="4581000000"/>
    <n v="5352000000"/>
    <n v="2855000000"/>
    <n v="0"/>
    <s v="Health Care"/>
    <s v="Pharmaceuticals"/>
    <n v="2013"/>
  </r>
  <r>
    <x v="3"/>
    <x v="2"/>
    <d v="2014-12-31T00:00:00"/>
    <n v="19960000000"/>
    <n v="4426000000"/>
    <n v="8474000000"/>
    <n v="3297000000"/>
    <n v="0"/>
    <s v="Health Care"/>
    <s v="Pharmaceuticals"/>
    <n v="2014"/>
  </r>
  <r>
    <x v="3"/>
    <x v="3"/>
    <d v="2015-12-31T00:00:00"/>
    <n v="22859000000"/>
    <n v="4500000000"/>
    <n v="6387000000"/>
    <n v="4285000000"/>
    <n v="0"/>
    <s v="Health Care"/>
    <s v="Pharmaceuticals"/>
    <n v="2015"/>
  </r>
  <r>
    <x v="4"/>
    <x v="0"/>
    <d v="2013-09-30T00:00:00"/>
    <n v="87959167000"/>
    <n v="85451348000"/>
    <n v="1447234000"/>
    <n v="0"/>
    <n v="162186000"/>
    <s v="Health Care"/>
    <s v="Health Care Distributors"/>
    <n v="2013"/>
  </r>
  <r>
    <x v="4"/>
    <x v="1"/>
    <d v="2014-09-30T00:00:00"/>
    <n v="119569127000"/>
    <n v="116586761000"/>
    <n v="2011595000"/>
    <n v="0"/>
    <n v="188680000"/>
    <s v="Health Care"/>
    <s v="Health Care Distributors"/>
    <n v="2014"/>
  </r>
  <r>
    <x v="4"/>
    <x v="2"/>
    <d v="2015-09-30T00:00:00"/>
    <n v="135961803000"/>
    <n v="132432490000"/>
    <n v="2858458000"/>
    <n v="0"/>
    <n v="248635000"/>
    <s v="Health Care"/>
    <s v="Health Care Distributors"/>
    <n v="2015"/>
  </r>
  <r>
    <x v="4"/>
    <x v="3"/>
    <d v="2016-09-30T00:00:00"/>
    <n v="146849686000"/>
    <n v="142577080000"/>
    <n v="2382097000"/>
    <n v="0"/>
    <n v="364735000"/>
    <s v="Health Care"/>
    <s v="Health Care Distributors"/>
    <n v="2016"/>
  </r>
  <r>
    <x v="5"/>
    <x v="0"/>
    <d v="2012-12-31T00:00:00"/>
    <n v="19050000000"/>
    <n v="8899000000"/>
    <n v="6735000000"/>
    <n v="1461000000"/>
    <n v="595000000"/>
    <s v="Health Care"/>
    <s v="Health Care Equipment"/>
    <n v="2012"/>
  </r>
  <r>
    <x v="5"/>
    <x v="1"/>
    <d v="2013-12-31T00:00:00"/>
    <n v="19657000000"/>
    <n v="9193000000"/>
    <n v="6372000000"/>
    <n v="1371000000"/>
    <n v="588000000"/>
    <s v="Health Care"/>
    <s v="Health Care Equipment"/>
    <n v="2013"/>
  </r>
  <r>
    <x v="5"/>
    <x v="2"/>
    <d v="2014-12-31T00:00:00"/>
    <n v="20247000000"/>
    <n v="9218000000"/>
    <n v="6530000000"/>
    <n v="1345000000"/>
    <n v="555000000"/>
    <s v="Health Care"/>
    <s v="Health Care Equipment"/>
    <n v="2014"/>
  </r>
  <r>
    <x v="5"/>
    <x v="3"/>
    <d v="2015-12-31T00:00:00"/>
    <n v="20405000000"/>
    <n v="8747000000"/>
    <n v="6785000000"/>
    <n v="1405000000"/>
    <n v="601000000"/>
    <s v="Health Care"/>
    <s v="Health Care Equipment"/>
    <n v="2015"/>
  </r>
  <r>
    <x v="6"/>
    <x v="0"/>
    <d v="2013-11-29T00:00:00"/>
    <n v="4055240000"/>
    <n v="586557000"/>
    <n v="2140578000"/>
    <n v="826631000"/>
    <n v="52254000"/>
    <s v="Information Technology"/>
    <s v="Application Software"/>
    <n v="2013"/>
  </r>
  <r>
    <x v="6"/>
    <x v="1"/>
    <d v="2014-11-28T00:00:00"/>
    <n v="4147065000"/>
    <n v="622080000"/>
    <n v="2195640000"/>
    <n v="844353000"/>
    <n v="52424000"/>
    <s v="Information Technology"/>
    <s v="Application Software"/>
    <n v="2014"/>
  </r>
  <r>
    <x v="6"/>
    <x v="2"/>
    <d v="2015-11-27T00:00:00"/>
    <n v="4795511000"/>
    <n v="744317000"/>
    <n v="2215161000"/>
    <n v="862730000"/>
    <n v="68649000"/>
    <s v="Information Technology"/>
    <s v="Application Software"/>
    <n v="2015"/>
  </r>
  <r>
    <x v="6"/>
    <x v="3"/>
    <d v="2016-12-02T00:00:00"/>
    <n v="5854430000"/>
    <n v="819908000"/>
    <n v="2487907000"/>
    <n v="975987000"/>
    <n v="78534000"/>
    <s v="Information Technology"/>
    <s v="Application Software"/>
    <n v="2016"/>
  </r>
  <r>
    <x v="7"/>
    <x v="0"/>
    <d v="2013-11-02T00:00:00"/>
    <n v="2633689000"/>
    <n v="941278000"/>
    <n v="396233000"/>
    <n v="513035000"/>
    <n v="220000"/>
    <s v="Information Technology"/>
    <s v="Semiconductors"/>
    <n v="2013"/>
  </r>
  <r>
    <x v="7"/>
    <x v="1"/>
    <d v="2014-11-01T00:00:00"/>
    <n v="2864773000"/>
    <n v="1034585000"/>
    <n v="454676000"/>
    <n v="559686000"/>
    <n v="26020000"/>
    <s v="Information Technology"/>
    <s v="Semiconductors"/>
    <n v="2014"/>
  </r>
  <r>
    <x v="7"/>
    <x v="2"/>
    <d v="2015-10-31T00:00:00"/>
    <n v="3435092000"/>
    <n v="1175830000"/>
    <n v="702644000"/>
    <n v="637459000"/>
    <n v="88318000"/>
    <s v="Information Technology"/>
    <s v="Semiconductors"/>
    <n v="2015"/>
  </r>
  <r>
    <x v="7"/>
    <x v="3"/>
    <d v="2016-10-29T00:00:00"/>
    <n v="3421409000"/>
    <n v="1194236000"/>
    <n v="461438000"/>
    <n v="653816000"/>
    <n v="70123000"/>
    <s v="Information Technology"/>
    <s v="Semiconductors"/>
    <n v="2016"/>
  </r>
  <r>
    <x v="8"/>
    <x v="0"/>
    <d v="2012-12-31T00:00:00"/>
    <n v="90559000000"/>
    <n v="86936000000"/>
    <n v="1665000000"/>
    <n v="0"/>
    <n v="0"/>
    <s v="Consumer Staples"/>
    <s v="Agricultural Products"/>
    <n v="2012"/>
  </r>
  <r>
    <x v="8"/>
    <x v="1"/>
    <d v="2013-12-31T00:00:00"/>
    <n v="89804000000"/>
    <n v="85915000000"/>
    <n v="1759000000"/>
    <n v="0"/>
    <n v="0"/>
    <s v="Consumer Staples"/>
    <s v="Agricultural Products"/>
    <n v="2013"/>
  </r>
  <r>
    <x v="8"/>
    <x v="2"/>
    <d v="2014-12-31T00:00:00"/>
    <n v="81201000000"/>
    <n v="76433000000"/>
    <n v="1907000000"/>
    <n v="0"/>
    <n v="0"/>
    <s v="Consumer Staples"/>
    <s v="Agricultural Products"/>
    <n v="2014"/>
  </r>
  <r>
    <x v="8"/>
    <x v="3"/>
    <d v="2015-12-31T00:00:00"/>
    <n v="67702000000"/>
    <n v="63682000000"/>
    <n v="2010000000"/>
    <n v="0"/>
    <n v="0"/>
    <s v="Consumer Staples"/>
    <s v="Agricultural Products"/>
    <n v="2015"/>
  </r>
  <r>
    <x v="9"/>
    <x v="0"/>
    <d v="2012-12-31T00:00:00"/>
    <n v="3641390000"/>
    <n v="2392091000"/>
    <n v="108059000"/>
    <n v="0"/>
    <n v="166876000"/>
    <s v="Information Technology"/>
    <s v="Data Processing &amp; Outsourced Services"/>
    <n v="2012"/>
  </r>
  <r>
    <x v="9"/>
    <x v="1"/>
    <d v="2013-12-31T00:00:00"/>
    <n v="4319063000"/>
    <n v="2894917000"/>
    <n v="109115000"/>
    <n v="0"/>
    <n v="216119000"/>
    <s v="Information Technology"/>
    <s v="Data Processing &amp; Outsourced Services"/>
    <n v="2013"/>
  </r>
  <r>
    <x v="9"/>
    <x v="2"/>
    <d v="2014-12-31T00:00:00"/>
    <n v="5302940000"/>
    <n v="3643979000"/>
    <n v="247412000"/>
    <n v="0"/>
    <n v="313082000"/>
    <s v="Information Technology"/>
    <s v="Data Processing &amp; Outsourced Services"/>
    <n v="2014"/>
  </r>
  <r>
    <x v="9"/>
    <x v="3"/>
    <d v="2015-12-31T00:00:00"/>
    <n v="6439746000"/>
    <n v="4482700000"/>
    <n v="203046000"/>
    <n v="0"/>
    <n v="492140000"/>
    <s v="Information Technology"/>
    <s v="Data Processing &amp; Outsourced Services"/>
    <n v="2015"/>
  </r>
  <r>
    <x v="10"/>
    <x v="0"/>
    <d v="2013-01-31T00:00:00"/>
    <n v="2312200000"/>
    <n v="238500000"/>
    <n v="1081800000"/>
    <n v="600000000"/>
    <n v="42100000"/>
    <s v="Information Technology"/>
    <s v="Application Software"/>
    <n v="2013"/>
  </r>
  <r>
    <x v="10"/>
    <x v="1"/>
    <d v="2014-01-31T00:00:00"/>
    <n v="2273900000"/>
    <n v="274300000"/>
    <n v="1054400000"/>
    <n v="611100000"/>
    <n v="36500000"/>
    <s v="Information Technology"/>
    <s v="Application Software"/>
    <n v="2014"/>
  </r>
  <r>
    <x v="10"/>
    <x v="2"/>
    <d v="2015-01-31T00:00:00"/>
    <n v="2512200000"/>
    <n v="342100000"/>
    <n v="1281300000"/>
    <n v="725200000"/>
    <n v="39800000"/>
    <s v="Information Technology"/>
    <s v="Application Software"/>
    <n v="2015"/>
  </r>
  <r>
    <x v="10"/>
    <x v="3"/>
    <d v="2016-01-31T00:00:00"/>
    <n v="2504100000"/>
    <n v="370700000"/>
    <n v="1308900000"/>
    <n v="790000000"/>
    <n v="33200000"/>
    <s v="Information Technology"/>
    <s v="Application Software"/>
    <n v="2016"/>
  </r>
  <r>
    <x v="11"/>
    <x v="0"/>
    <d v="2012-12-31T00:00:00"/>
    <n v="5781000000"/>
    <n v="3477000000"/>
    <n v="443000000"/>
    <n v="0"/>
    <n v="673000000"/>
    <s v="Utilities"/>
    <s v="MultiUtilities"/>
    <n v="2012"/>
  </r>
  <r>
    <x v="11"/>
    <x v="1"/>
    <d v="2013-12-31T00:00:00"/>
    <n v="5838000000"/>
    <n v="3490000000"/>
    <n v="458000000"/>
    <n v="0"/>
    <n v="706000000"/>
    <s v="Utilities"/>
    <s v="MultiUtilities"/>
    <n v="2013"/>
  </r>
  <r>
    <x v="11"/>
    <x v="2"/>
    <d v="2014-12-31T00:00:00"/>
    <n v="6053000000"/>
    <n v="3586000000"/>
    <n v="468000000"/>
    <n v="0"/>
    <n v="745000000"/>
    <s v="Utilities"/>
    <s v="MultiUtilities"/>
    <n v="2014"/>
  </r>
  <r>
    <x v="11"/>
    <x v="3"/>
    <d v="2015-12-31T00:00:00"/>
    <n v="6098000000"/>
    <n v="3501000000"/>
    <n v="542000000"/>
    <n v="0"/>
    <n v="796000000"/>
    <s v="Utilities"/>
    <s v="MultiUtilities"/>
    <n v="2015"/>
  </r>
  <r>
    <x v="12"/>
    <x v="0"/>
    <d v="2012-12-31T00:00:00"/>
    <n v="14945000000"/>
    <n v="6395000000"/>
    <n v="3812000000"/>
    <n v="0"/>
    <n v="1782000000"/>
    <s v="Utilities"/>
    <s v="Electric Utilities"/>
    <n v="2012"/>
  </r>
  <r>
    <x v="12"/>
    <x v="1"/>
    <d v="2013-12-31T00:00:00"/>
    <n v="14813500000"/>
    <n v="6722300000"/>
    <n v="3329800000"/>
    <n v="0"/>
    <n v="1712500000"/>
    <s v="Utilities"/>
    <s v="Electric Utilities"/>
    <n v="2013"/>
  </r>
  <r>
    <x v="12"/>
    <x v="2"/>
    <d v="2014-12-31T00:00:00"/>
    <n v="16378600000"/>
    <n v="7685700000"/>
    <n v="3667900000"/>
    <n v="0"/>
    <n v="1897600000"/>
    <s v="Utilities"/>
    <s v="Electric Utilities"/>
    <n v="2014"/>
  </r>
  <r>
    <x v="12"/>
    <x v="3"/>
    <d v="2015-12-31T00:00:00"/>
    <n v="16453200000"/>
    <n v="7433500000"/>
    <n v="3676500000"/>
    <n v="0"/>
    <n v="2009700000"/>
    <s v="Utilities"/>
    <s v="Electric Utilities"/>
    <n v="2015"/>
  </r>
  <r>
    <x v="13"/>
    <x v="0"/>
    <d v="2012-12-31T00:00:00"/>
    <n v="25364000000"/>
    <n v="17074000000"/>
    <n v="0"/>
    <n v="0"/>
    <n v="3727000000"/>
    <s v="Financials"/>
    <s v="Life &amp; Health Insurance"/>
    <n v="2012"/>
  </r>
  <r>
    <x v="13"/>
    <x v="1"/>
    <d v="2013-12-31T00:00:00"/>
    <n v="23939000000"/>
    <n v="15341000000"/>
    <n v="0"/>
    <n v="0"/>
    <n v="3489000000"/>
    <s v="Financials"/>
    <s v="Life &amp; Health Insurance"/>
    <n v="2013"/>
  </r>
  <r>
    <x v="13"/>
    <x v="2"/>
    <d v="2014-12-31T00:00:00"/>
    <n v="22728000000"/>
    <n v="14373000000"/>
    <n v="0"/>
    <n v="0"/>
    <n v="3547000000"/>
    <s v="Financials"/>
    <s v="Life &amp; Health Insurance"/>
    <n v="2014"/>
  </r>
  <r>
    <x v="13"/>
    <x v="3"/>
    <d v="2015-12-31T00:00:00"/>
    <n v="20872000000"/>
    <n v="13049000000"/>
    <n v="0"/>
    <n v="0"/>
    <n v="3672000000"/>
    <s v="Financials"/>
    <s v="Life &amp; Health Insurance"/>
    <n v="2015"/>
  </r>
  <r>
    <x v="14"/>
    <x v="0"/>
    <d v="2012-12-31T00:00:00"/>
    <n v="71214000000"/>
    <n v="37745000000"/>
    <n v="21491000000"/>
    <n v="0"/>
    <n v="0"/>
    <s v="Financials"/>
    <s v="Property &amp; Casualty Insurance"/>
    <n v="2012"/>
  </r>
  <r>
    <x v="14"/>
    <x v="1"/>
    <d v="2013-12-31T00:00:00"/>
    <n v="68874000000"/>
    <n v="34660000000"/>
    <n v="22005000000"/>
    <n v="0"/>
    <n v="0"/>
    <s v="Financials"/>
    <s v="Property &amp; Casualty Insurance"/>
    <n v="2013"/>
  </r>
  <r>
    <x v="14"/>
    <x v="2"/>
    <d v="2014-12-31T00:00:00"/>
    <n v="64406000000"/>
    <n v="33611000000"/>
    <n v="18491000000"/>
    <n v="0"/>
    <n v="0"/>
    <s v="Financials"/>
    <s v="Property &amp; Casualty Insurance"/>
    <n v="2014"/>
  </r>
  <r>
    <x v="14"/>
    <x v="3"/>
    <d v="2015-12-31T00:00:00"/>
    <n v="58327000000"/>
    <n v="36581000000"/>
    <n v="16417000000"/>
    <n v="0"/>
    <n v="0"/>
    <s v="Financials"/>
    <s v="Property &amp; Casualty Insurance"/>
    <n v="2015"/>
  </r>
  <r>
    <x v="15"/>
    <x v="0"/>
    <d v="2012-12-31T00:00:00"/>
    <n v="958511000"/>
    <n v="386355000"/>
    <n v="61732000"/>
    <n v="0"/>
    <n v="325173000"/>
    <s v="Real Estate"/>
    <s v="REITs"/>
    <n v="2012"/>
  </r>
  <r>
    <x v="15"/>
    <x v="1"/>
    <d v="2013-12-31T00:00:00"/>
    <n v="974053000"/>
    <n v="380051000"/>
    <n v="53073000"/>
    <n v="0"/>
    <n v="291910000"/>
    <s v="Real Estate"/>
    <s v="REITs"/>
    <n v="2013"/>
  </r>
  <r>
    <x v="15"/>
    <x v="2"/>
    <d v="2014-12-31T00:00:00"/>
    <n v="984363000"/>
    <n v="380964000"/>
    <n v="56621000"/>
    <n v="0"/>
    <n v="282608000"/>
    <s v="Real Estate"/>
    <s v="REITs"/>
    <n v="2014"/>
  </r>
  <r>
    <x v="15"/>
    <x v="3"/>
    <d v="2015-12-31T00:00:00"/>
    <n v="981310000"/>
    <n v="365248000"/>
    <n v="53546000"/>
    <n v="0"/>
    <n v="306301000"/>
    <s v="Real Estate"/>
    <s v="REITs"/>
    <n v="2015"/>
  </r>
  <r>
    <x v="16"/>
    <x v="0"/>
    <d v="2013-12-31T00:00:00"/>
    <n v="9047657000"/>
    <n v="6709936000"/>
    <n v="0"/>
    <n v="0"/>
    <n v="1470287000"/>
    <s v="Financials"/>
    <s v="Multi-line Insurance"/>
    <n v="2013"/>
  </r>
  <r>
    <x v="16"/>
    <x v="1"/>
    <d v="2014-12-31T00:00:00"/>
    <n v="10381653000"/>
    <n v="8093563000"/>
    <n v="0"/>
    <n v="0"/>
    <n v="1485558000"/>
    <s v="Financials"/>
    <s v="Multi-line Insurance"/>
    <n v="2014"/>
  </r>
  <r>
    <x v="16"/>
    <x v="2"/>
    <d v="2015-12-31T00:00:00"/>
    <n v="10325494000"/>
    <n v="8666624000"/>
    <n v="0"/>
    <n v="0"/>
    <n v="1402573000"/>
    <s v="Financials"/>
    <s v="Multi-line Insurance"/>
    <n v="2015"/>
  </r>
  <r>
    <x v="16"/>
    <x v="3"/>
    <d v="2016-12-31T00:00:00"/>
    <n v="7531780000"/>
    <n v="5251228000"/>
    <n v="0"/>
    <n v="0"/>
    <n v="1351314000"/>
    <s v="Financials"/>
    <s v="Multi-line Insurance"/>
    <n v="2016"/>
  </r>
  <r>
    <x v="17"/>
    <x v="0"/>
    <d v="2012-12-31T00:00:00"/>
    <n v="1373947000"/>
    <n v="529900000"/>
    <n v="433448000"/>
    <n v="74744000"/>
    <n v="20962000"/>
    <s v="Information Technology"/>
    <s v="Internet Software &amp; Services"/>
    <n v="2012"/>
  </r>
  <r>
    <x v="17"/>
    <x v="1"/>
    <d v="2013-12-31T00:00:00"/>
    <n v="1577922000"/>
    <n v="511087000"/>
    <n v="535598000"/>
    <n v="93879000"/>
    <n v="21547000"/>
    <s v="Information Technology"/>
    <s v="Internet Software &amp; Services"/>
    <n v="2013"/>
  </r>
  <r>
    <x v="17"/>
    <x v="2"/>
    <d v="2014-12-31T00:00:00"/>
    <n v="1963874000"/>
    <n v="610943000"/>
    <n v="704880000"/>
    <n v="125286000"/>
    <n v="32057000"/>
    <s v="Information Technology"/>
    <s v="Internet Software &amp; Services"/>
    <n v="2014"/>
  </r>
  <r>
    <x v="17"/>
    <x v="3"/>
    <d v="2015-12-31T00:00:00"/>
    <n v="2197448000"/>
    <n v="725620000"/>
    <n v="829253000"/>
    <n v="148591000"/>
    <n v="27067000"/>
    <s v="Information Technology"/>
    <s v="Internet Software &amp; Services"/>
    <n v="2015"/>
  </r>
  <r>
    <x v="18"/>
    <x v="0"/>
    <d v="2012-12-31T00:00:00"/>
    <n v="2519154000"/>
    <n v="1620311000"/>
    <n v="308456000"/>
    <n v="78919000"/>
    <n v="0"/>
    <s v="Materials"/>
    <s v="Specialty Chemicals"/>
    <n v="2012"/>
  </r>
  <r>
    <x v="18"/>
    <x v="1"/>
    <d v="2013-12-31T00:00:00"/>
    <n v="2394270000"/>
    <n v="1543799000"/>
    <n v="158189000"/>
    <n v="82246000"/>
    <n v="0"/>
    <s v="Materials"/>
    <s v="Specialty Chemicals"/>
    <n v="2013"/>
  </r>
  <r>
    <x v="18"/>
    <x v="2"/>
    <d v="2014-12-31T00:00:00"/>
    <n v="2445548000"/>
    <n v="1674700000"/>
    <n v="355135000"/>
    <n v="88310000"/>
    <n v="0"/>
    <s v="Materials"/>
    <s v="Specialty Chemicals"/>
    <n v="2014"/>
  </r>
  <r>
    <x v="18"/>
    <x v="3"/>
    <d v="2015-12-31T00:00:00"/>
    <n v="3651335000"/>
    <n v="2454463000"/>
    <n v="512274000"/>
    <n v="102871000"/>
    <n v="0"/>
    <s v="Materials"/>
    <s v="Specialty Chemicals"/>
    <n v="2015"/>
  </r>
  <r>
    <x v="19"/>
    <x v="0"/>
    <d v="2012-12-31T00:00:00"/>
    <n v="4657000000"/>
    <n v="2319000000"/>
    <n v="1542000000"/>
    <n v="0"/>
    <n v="264000000"/>
    <s v="Industrials"/>
    <s v="Airlines"/>
    <n v="2012"/>
  </r>
  <r>
    <x v="19"/>
    <x v="1"/>
    <d v="2013-12-31T00:00:00"/>
    <n v="5156000000"/>
    <n v="2355000000"/>
    <n v="1693000000"/>
    <n v="0"/>
    <n v="270000000"/>
    <s v="Industrials"/>
    <s v="Airlines"/>
    <n v="2013"/>
  </r>
  <r>
    <x v="19"/>
    <x v="2"/>
    <d v="2014-12-31T00:00:00"/>
    <n v="5368000000"/>
    <n v="2325000000"/>
    <n v="1817000000"/>
    <n v="0"/>
    <n v="294000000"/>
    <s v="Industrials"/>
    <s v="Airlines"/>
    <n v="2014"/>
  </r>
  <r>
    <x v="19"/>
    <x v="3"/>
    <d v="2015-12-31T00:00:00"/>
    <n v="5598000000"/>
    <n v="1935000000"/>
    <n v="2013000000"/>
    <n v="0"/>
    <n v="320000000"/>
    <s v="Industrials"/>
    <s v="Airlines"/>
    <n v="2015"/>
  </r>
  <r>
    <x v="20"/>
    <x v="0"/>
    <d v="2012-12-31T00:00:00"/>
    <n v="33315000000"/>
    <n v="21618000000"/>
    <n v="0"/>
    <n v="0"/>
    <n v="8002000000"/>
    <s v="Financials"/>
    <s v="Property &amp; Casualty Insurance"/>
    <n v="2012"/>
  </r>
  <r>
    <x v="20"/>
    <x v="1"/>
    <d v="2013-12-31T00:00:00"/>
    <n v="34507000000"/>
    <n v="19828000000"/>
    <n v="1278000000"/>
    <n v="0"/>
    <n v="8389000000"/>
    <s v="Financials"/>
    <s v="Property &amp; Casualty Insurance"/>
    <n v="2013"/>
  </r>
  <r>
    <x v="20"/>
    <x v="2"/>
    <d v="2014-12-31T00:00:00"/>
    <n v="35239000000"/>
    <n v="21193000000"/>
    <n v="919000000"/>
    <n v="0"/>
    <n v="8476000000"/>
    <s v="Financials"/>
    <s v="Property &amp; Casualty Insurance"/>
    <n v="2014"/>
  </r>
  <r>
    <x v="20"/>
    <x v="3"/>
    <d v="2015-12-31T00:00:00"/>
    <n v="35653000000"/>
    <n v="22837000000"/>
    <n v="761000000"/>
    <n v="0"/>
    <n v="8445000000"/>
    <s v="Financials"/>
    <s v="Property &amp; Casualty Insurance"/>
    <n v="2015"/>
  </r>
  <r>
    <x v="21"/>
    <x v="0"/>
    <d v="2013-12-31T00:00:00"/>
    <n v="2069600000"/>
    <n v="1208100000"/>
    <n v="483100000"/>
    <n v="0"/>
    <n v="0"/>
    <s v="Industrials"/>
    <s v="Building Products"/>
    <n v="2013"/>
  </r>
  <r>
    <x v="21"/>
    <x v="1"/>
    <d v="2014-12-31T00:00:00"/>
    <n v="2118300000"/>
    <n v="1264600000"/>
    <n v="527400000"/>
    <n v="0"/>
    <n v="0"/>
    <s v="Industrials"/>
    <s v="Building Products"/>
    <n v="2014"/>
  </r>
  <r>
    <x v="21"/>
    <x v="2"/>
    <d v="2015-12-31T00:00:00"/>
    <n v="2068100000"/>
    <n v="1199000000"/>
    <n v="510500000"/>
    <n v="0"/>
    <n v="0"/>
    <s v="Industrials"/>
    <s v="Building Products"/>
    <n v="2015"/>
  </r>
  <r>
    <x v="21"/>
    <x v="3"/>
    <d v="2016-12-31T00:00:00"/>
    <n v="2238000000"/>
    <n v="1252700000"/>
    <n v="559800000"/>
    <n v="0"/>
    <n v="0"/>
    <s v="Industrials"/>
    <s v="Building Products"/>
    <n v="2016"/>
  </r>
  <r>
    <x v="22"/>
    <x v="0"/>
    <d v="2013-12-31T00:00:00"/>
    <n v="1551346000"/>
    <n v="177556000"/>
    <n v="493726000"/>
    <n v="317093000"/>
    <n v="417000"/>
    <s v="Health Care"/>
    <s v="Biotechnology"/>
    <n v="2013"/>
  </r>
  <r>
    <x v="22"/>
    <x v="1"/>
    <d v="2014-12-31T00:00:00"/>
    <n v="2234000000"/>
    <n v="174000000"/>
    <n v="650000000"/>
    <n v="514000000"/>
    <n v="0"/>
    <s v="Health Care"/>
    <s v="Biotechnology"/>
    <n v="2014"/>
  </r>
  <r>
    <x v="22"/>
    <x v="2"/>
    <d v="2015-12-31T00:00:00"/>
    <n v="2604000000"/>
    <n v="233000000"/>
    <n v="927000000"/>
    <n v="709000000"/>
    <n v="117000000"/>
    <s v="Health Care"/>
    <s v="Biotechnology"/>
    <n v="2015"/>
  </r>
  <r>
    <x v="22"/>
    <x v="3"/>
    <d v="2016-12-31T00:00:00"/>
    <n v="3084000000"/>
    <n v="258000000"/>
    <n v="990000000"/>
    <n v="757000000"/>
    <n v="322000000"/>
    <s v="Health Care"/>
    <s v="Biotechnology"/>
    <n v="2016"/>
  </r>
  <r>
    <x v="23"/>
    <x v="0"/>
    <d v="2013-10-27T00:00:00"/>
    <n v="7509000000"/>
    <n v="4518000000"/>
    <n v="898000000"/>
    <n v="1320000000"/>
    <n v="0"/>
    <s v="Information Technology"/>
    <s v="Semiconductor Equipment"/>
    <n v="2013"/>
  </r>
  <r>
    <x v="23"/>
    <x v="1"/>
    <d v="2014-10-26T00:00:00"/>
    <n v="9072000000"/>
    <n v="5229000000"/>
    <n v="895000000"/>
    <n v="1428000000"/>
    <n v="0"/>
    <s v="Information Technology"/>
    <s v="Semiconductor Equipment"/>
    <n v="2014"/>
  </r>
  <r>
    <x v="23"/>
    <x v="2"/>
    <d v="2015-10-25T00:00:00"/>
    <n v="9659000000"/>
    <n v="5707000000"/>
    <n v="808000000"/>
    <n v="1451000000"/>
    <n v="0"/>
    <s v="Information Technology"/>
    <s v="Semiconductor Equipment"/>
    <n v="2015"/>
  </r>
  <r>
    <x v="23"/>
    <x v="3"/>
    <d v="2016-10-30T00:00:00"/>
    <n v="10825000000"/>
    <n v="6314000000"/>
    <n v="819000000"/>
    <n v="1540000000"/>
    <n v="0"/>
    <s v="Information Technology"/>
    <s v="Semiconductor Equipment"/>
    <n v="2016"/>
  </r>
  <r>
    <x v="24"/>
    <x v="0"/>
    <d v="2012-12-31T00:00:00"/>
    <n v="3334213000"/>
    <n v="2154132000"/>
    <n v="380532000"/>
    <n v="0"/>
    <n v="53677000"/>
    <s v="Industrials"/>
    <s v="Electrical Components &amp; Equipment"/>
    <n v="2012"/>
  </r>
  <r>
    <x v="24"/>
    <x v="1"/>
    <d v="2013-12-31T00:00:00"/>
    <n v="3594136000"/>
    <n v="2323642000"/>
    <n v="398177000"/>
    <n v="0"/>
    <n v="57238000"/>
    <s v="Industrials"/>
    <s v="Electrical Components &amp; Equipment"/>
    <n v="2013"/>
  </r>
  <r>
    <x v="24"/>
    <x v="2"/>
    <d v="2014-12-31T00:00:00"/>
    <n v="4021964000"/>
    <n v="2597017000"/>
    <n v="462637000"/>
    <n v="0"/>
    <n v="63724000"/>
    <s v="Industrials"/>
    <s v="Electrical Components &amp; Equipment"/>
    <n v="2014"/>
  </r>
  <r>
    <x v="24"/>
    <x v="3"/>
    <d v="2015-12-31T00:00:00"/>
    <n v="3974295000"/>
    <n v="2549280000"/>
    <n v="448592000"/>
    <n v="0"/>
    <n v="68707000"/>
    <s v="Industrials"/>
    <s v="Electrical Components &amp; Equipment"/>
    <n v="2015"/>
  </r>
  <r>
    <x v="25"/>
    <x v="0"/>
    <d v="2013-12-31T00:00:00"/>
    <n v="18676000000"/>
    <n v="3346000000"/>
    <n v="5380000000"/>
    <n v="4083000000"/>
    <n v="0"/>
    <s v="Health Care"/>
    <s v="Biotechnology"/>
    <n v="2013"/>
  </r>
  <r>
    <x v="25"/>
    <x v="1"/>
    <d v="2014-12-31T00:00:00"/>
    <n v="20063000000"/>
    <n v="4422000000"/>
    <n v="5153000000"/>
    <n v="4297000000"/>
    <n v="0"/>
    <s v="Health Care"/>
    <s v="Biotechnology"/>
    <n v="2014"/>
  </r>
  <r>
    <x v="25"/>
    <x v="2"/>
    <d v="2015-12-31T00:00:00"/>
    <n v="21662000000"/>
    <n v="4227000000"/>
    <n v="4895000000"/>
    <n v="4070000000"/>
    <n v="0"/>
    <s v="Health Care"/>
    <s v="Biotechnology"/>
    <n v="2015"/>
  </r>
  <r>
    <x v="25"/>
    <x v="3"/>
    <d v="2016-12-31T00:00:00"/>
    <n v="22991000000"/>
    <n v="4162000000"/>
    <n v="5195000000"/>
    <n v="3840000000"/>
    <n v="0"/>
    <s v="Health Care"/>
    <s v="Biotechnology"/>
    <n v="2016"/>
  </r>
  <r>
    <x v="26"/>
    <x v="0"/>
    <d v="2012-12-31T00:00:00"/>
    <n v="10259000000"/>
    <n v="1899000000"/>
    <n v="3927000000"/>
    <n v="0"/>
    <n v="2877000000"/>
    <s v="Financials"/>
    <s v="Asset Management &amp; Custody Banks"/>
    <n v="2012"/>
  </r>
  <r>
    <x v="26"/>
    <x v="1"/>
    <d v="2013-12-31T00:00:00"/>
    <n v="11230000000"/>
    <n v="1954000000"/>
    <n v="3862000000"/>
    <n v="0"/>
    <n v="3132000000"/>
    <s v="Financials"/>
    <s v="Asset Management &amp; Custody Banks"/>
    <n v="2013"/>
  </r>
  <r>
    <x v="26"/>
    <x v="2"/>
    <d v="2014-12-31T00:00:00"/>
    <n v="12296000000"/>
    <n v="1982000000"/>
    <n v="3808000000"/>
    <n v="0"/>
    <n v="3603000000"/>
    <s v="Financials"/>
    <s v="Asset Management &amp; Custody Banks"/>
    <n v="2014"/>
  </r>
  <r>
    <x v="26"/>
    <x v="3"/>
    <d v="2015-12-31T00:00:00"/>
    <n v="12200000000"/>
    <n v="2261000000"/>
    <n v="3750000000"/>
    <n v="0"/>
    <n v="3630000000"/>
    <s v="Financials"/>
    <s v="Asset Management &amp; Custody Banks"/>
    <n v="2015"/>
  </r>
  <r>
    <x v="27"/>
    <x v="0"/>
    <d v="2012-12-31T00:00:00"/>
    <n v="2875960000"/>
    <n v="722479000"/>
    <n v="389486000"/>
    <n v="0"/>
    <n v="644276000"/>
    <s v="Real Estate"/>
    <s v="Specialized REITs"/>
    <n v="2012"/>
  </r>
  <r>
    <x v="27"/>
    <x v="1"/>
    <d v="2013-12-31T00:00:00"/>
    <n v="3361407000"/>
    <n v="859873000"/>
    <n v="487084000"/>
    <n v="0"/>
    <n v="800145000"/>
    <s v="Real Estate"/>
    <s v="Specialized REITs"/>
    <n v="2013"/>
  </r>
  <r>
    <x v="27"/>
    <x v="2"/>
    <d v="2014-12-31T00:00:00"/>
    <n v="4100048000"/>
    <n v="1094265000"/>
    <n v="515059000"/>
    <n v="0"/>
    <n v="1003802000"/>
    <s v="Real Estate"/>
    <s v="Specialized REITs"/>
    <n v="2014"/>
  </r>
  <r>
    <x v="27"/>
    <x v="3"/>
    <d v="2015-12-31T00:00:00"/>
    <n v="4771516000"/>
    <n v="1308868000"/>
    <n v="564531000"/>
    <n v="0"/>
    <n v="1285328000"/>
    <s v="Real Estate"/>
    <s v="Specialized REITs"/>
    <n v="2015"/>
  </r>
  <r>
    <x v="28"/>
    <x v="0"/>
    <d v="2013-12-31T00:00:00"/>
    <n v="74452000000"/>
    <n v="54181000000"/>
    <n v="19526000000"/>
    <n v="0"/>
    <n v="0"/>
    <s v="Consumer Discretionary"/>
    <s v="Internet &amp; Direct Marketing Retail"/>
    <n v="2013"/>
  </r>
  <r>
    <x v="28"/>
    <x v="1"/>
    <d v="2014-12-31T00:00:00"/>
    <n v="88988000000"/>
    <n v="62752000000"/>
    <n v="26058000000"/>
    <n v="0"/>
    <n v="0"/>
    <s v="Consumer Discretionary"/>
    <s v="Internet &amp; Direct Marketing Retail"/>
    <n v="2014"/>
  </r>
  <r>
    <x v="28"/>
    <x v="2"/>
    <d v="2015-12-31T00:00:00"/>
    <n v="107006000000"/>
    <n v="71651000000"/>
    <n v="33122000000"/>
    <n v="0"/>
    <n v="0"/>
    <s v="Consumer Discretionary"/>
    <s v="Internet &amp; Direct Marketing Retail"/>
    <n v="2015"/>
  </r>
  <r>
    <x v="28"/>
    <x v="3"/>
    <d v="2016-12-31T00:00:00"/>
    <n v="135987000000"/>
    <n v="88265000000"/>
    <n v="43536000000"/>
    <n v="0"/>
    <n v="0"/>
    <s v="Consumer Discretionary"/>
    <s v="Internet &amp; Direct Marketing Retail"/>
    <n v="2016"/>
  </r>
  <r>
    <x v="29"/>
    <x v="0"/>
    <d v="2013-12-31T00:00:00"/>
    <n v="17517600000"/>
    <n v="14757700000"/>
    <n v="1924300000"/>
    <n v="0"/>
    <n v="95300000"/>
    <s v="Consumer Discretionary"/>
    <s v="Specialty Stores"/>
    <n v="2013"/>
  </r>
  <r>
    <x v="29"/>
    <x v="1"/>
    <d v="2014-12-31T00:00:00"/>
    <n v="19108800000"/>
    <n v="16120100000"/>
    <n v="2061000000"/>
    <n v="0"/>
    <n v="106900000"/>
    <s v="Consumer Discretionary"/>
    <s v="Specialty Stores"/>
    <n v="2014"/>
  </r>
  <r>
    <x v="29"/>
    <x v="2"/>
    <d v="2015-12-31T00:00:00"/>
    <n v="20862000000"/>
    <n v="17600500000"/>
    <n v="2245600000"/>
    <n v="0"/>
    <n v="127400000"/>
    <s v="Consumer Discretionary"/>
    <s v="Specialty Stores"/>
    <n v="2015"/>
  </r>
  <r>
    <x v="29"/>
    <x v="3"/>
    <d v="2016-12-31T00:00:00"/>
    <n v="21609000000"/>
    <n v="18295800000"/>
    <n v="2280300000"/>
    <n v="0"/>
    <n v="143400000"/>
    <s v="Consumer Discretionary"/>
    <s v="Specialty Stores"/>
    <n v="2016"/>
  </r>
  <r>
    <x v="30"/>
    <x v="0"/>
    <d v="2012-12-31T00:00:00"/>
    <n v="61497200000"/>
    <n v="48213600000"/>
    <n v="8680500000"/>
    <n v="0"/>
    <n v="233000000"/>
    <s v="Health Care"/>
    <s v="Managed Health Care"/>
    <n v="2012"/>
  </r>
  <r>
    <x v="30"/>
    <x v="1"/>
    <d v="2013-12-31T00:00:00"/>
    <n v="71023500000"/>
    <n v="56237100000"/>
    <n v="9952900000"/>
    <n v="0"/>
    <n v="245300000"/>
    <s v="Health Care"/>
    <s v="Managed Health Care"/>
    <n v="2013"/>
  </r>
  <r>
    <x v="30"/>
    <x v="2"/>
    <d v="2014-12-31T00:00:00"/>
    <n v="73874100000"/>
    <n v="56854900000"/>
    <n v="11748400000"/>
    <n v="0"/>
    <n v="220900000"/>
    <s v="Health Care"/>
    <s v="Managed Health Care"/>
    <n v="2014"/>
  </r>
  <r>
    <x v="30"/>
    <x v="3"/>
    <d v="2015-12-31T00:00:00"/>
    <n v="79156500000"/>
    <n v="61116900000"/>
    <n v="12534800000"/>
    <n v="0"/>
    <n v="230100000"/>
    <s v="Health Care"/>
    <s v="Managed Health Care"/>
    <n v="2015"/>
  </r>
  <r>
    <x v="31"/>
    <x v="0"/>
    <d v="2012-12-31T00:00:00"/>
    <n v="16428000000"/>
    <n v="3079000000"/>
    <n v="1333000000"/>
    <n v="0"/>
    <n v="6881000000"/>
    <s v="Energy"/>
    <s v="Oil &amp; Gas Exploration &amp; Production"/>
    <n v="2012"/>
  </r>
  <r>
    <x v="31"/>
    <x v="1"/>
    <d v="2013-12-31T00:00:00"/>
    <n v="14771000000"/>
    <n v="2938000000"/>
    <n v="1286000000"/>
    <n v="0"/>
    <n v="5866000000"/>
    <s v="Energy"/>
    <s v="Oil &amp; Gas Exploration &amp; Production"/>
    <n v="2013"/>
  </r>
  <r>
    <x v="31"/>
    <x v="2"/>
    <d v="2014-12-31T00:00:00"/>
    <n v="12691000000"/>
    <n v="2511000000"/>
    <n v="1095000000"/>
    <n v="0"/>
    <n v="9720000000"/>
    <s v="Energy"/>
    <s v="Oil &amp; Gas Exploration &amp; Production"/>
    <n v="2014"/>
  </r>
  <r>
    <x v="31"/>
    <x v="3"/>
    <d v="2015-12-31T00:00:00"/>
    <n v="6383000000"/>
    <n v="2065000000"/>
    <n v="791000000"/>
    <n v="0"/>
    <n v="29372000000"/>
    <s v="Energy"/>
    <s v="Oil &amp; Gas Exploration &amp; Production"/>
    <n v="2015"/>
  </r>
  <r>
    <x v="32"/>
    <x v="0"/>
    <d v="2013-12-31T00:00:00"/>
    <n v="14581000000"/>
    <n v="2942000000"/>
    <n v="2256000000"/>
    <n v="0"/>
    <n v="3927000000"/>
    <s v="Energy"/>
    <s v="Oil &amp; Gas Exploration &amp; Production"/>
    <n v="2013"/>
  </r>
  <r>
    <x v="32"/>
    <x v="1"/>
    <d v="2014-12-31T00:00:00"/>
    <n v="18470000000"/>
    <n v="3317000000"/>
    <n v="2725000000"/>
    <n v="0"/>
    <n v="4550000000"/>
    <s v="Energy"/>
    <s v="Oil &amp; Gas Exploration &amp; Production"/>
    <n v="2014"/>
  </r>
  <r>
    <x v="32"/>
    <x v="2"/>
    <d v="2015-12-31T00:00:00"/>
    <n v="8698000000"/>
    <n v="3185000000"/>
    <n v="2000000000"/>
    <n v="0"/>
    <n v="4603000000"/>
    <s v="Energy"/>
    <s v="Oil &amp; Gas Exploration &amp; Production"/>
    <n v="2015"/>
  </r>
  <r>
    <x v="32"/>
    <x v="3"/>
    <d v="2016-12-31T00:00:00"/>
    <n v="7869000000"/>
    <n v="2900000000"/>
    <n v="2094000000"/>
    <n v="0"/>
    <n v="4301000000"/>
    <s v="Energy"/>
    <s v="Oil &amp; Gas Exploration &amp; Production"/>
    <n v="2016"/>
  </r>
  <r>
    <x v="33"/>
    <x v="0"/>
    <d v="2013-09-30T00:00:00"/>
    <n v="10180400000"/>
    <n v="7472100000"/>
    <n v="1018600000"/>
    <n v="133700000"/>
    <n v="0"/>
    <s v="Materials"/>
    <s v="Industrial Gases"/>
    <n v="2013"/>
  </r>
  <r>
    <x v="33"/>
    <x v="1"/>
    <d v="2014-09-30T00:00:00"/>
    <n v="10439000000"/>
    <n v="7629900000"/>
    <n v="1007400000"/>
    <n v="139800000"/>
    <n v="0"/>
    <s v="Materials"/>
    <s v="Industrial Gases"/>
    <n v="2014"/>
  </r>
  <r>
    <x v="33"/>
    <x v="2"/>
    <d v="2015-09-30T00:00:00"/>
    <n v="9894900000"/>
    <n v="6939000000"/>
    <n v="895300000"/>
    <n v="137100000"/>
    <n v="0"/>
    <s v="Materials"/>
    <s v="Industrial Gases"/>
    <n v="2015"/>
  </r>
  <r>
    <x v="33"/>
    <x v="3"/>
    <d v="2016-09-30T00:00:00"/>
    <n v="9524400000"/>
    <n v="6402700000"/>
    <n v="797600000"/>
    <n v="132000000"/>
    <n v="0"/>
    <s v="Materials"/>
    <s v="Industrial Gases"/>
    <n v="2016"/>
  </r>
  <r>
    <x v="34"/>
    <x v="0"/>
    <d v="2012-12-31T00:00:00"/>
    <n v="4292100000"/>
    <n v="2948900000"/>
    <n v="512900000"/>
    <n v="0"/>
    <n v="0"/>
    <s v="Information Technology"/>
    <s v="Electronic Components"/>
    <n v="2012"/>
  </r>
  <r>
    <x v="34"/>
    <x v="1"/>
    <d v="2013-12-31T00:00:00"/>
    <n v="4614700000"/>
    <n v="3163900000"/>
    <n v="548000000"/>
    <n v="0"/>
    <n v="0"/>
    <s v="Information Technology"/>
    <s v="Electronic Components"/>
    <n v="2013"/>
  </r>
  <r>
    <x v="34"/>
    <x v="2"/>
    <d v="2014-12-31T00:00:00"/>
    <n v="5345500000"/>
    <n v="3651700000"/>
    <n v="645100000"/>
    <n v="0"/>
    <n v="0"/>
    <s v="Information Technology"/>
    <s v="Electronic Components"/>
    <n v="2014"/>
  </r>
  <r>
    <x v="34"/>
    <x v="3"/>
    <d v="2015-12-31T00:00:00"/>
    <n v="5568700000"/>
    <n v="3789200000"/>
    <n v="669100000"/>
    <n v="0"/>
    <n v="0"/>
    <s v="Information Technology"/>
    <s v="Electronic Components"/>
    <n v="2015"/>
  </r>
  <r>
    <x v="35"/>
    <x v="0"/>
    <d v="2012-12-31T00:00:00"/>
    <n v="23700000000"/>
    <n v="20401000000"/>
    <n v="997000000"/>
    <n v="197000000"/>
    <n v="1460000000"/>
    <s v="Industrials"/>
    <s v="Aerospace &amp; Defense"/>
    <n v="2012"/>
  </r>
  <r>
    <x v="35"/>
    <x v="1"/>
    <d v="2013-12-31T00:00:00"/>
    <n v="23032000000"/>
    <n v="19286000000"/>
    <n v="1008000000"/>
    <n v="192000000"/>
    <n v="1421000000"/>
    <s v="Industrials"/>
    <s v="Aerospace &amp; Defense"/>
    <n v="2013"/>
  </r>
  <r>
    <x v="35"/>
    <x v="2"/>
    <d v="2014-12-31T00:00:00"/>
    <n v="23906000000"/>
    <n v="19137000000"/>
    <n v="995000000"/>
    <n v="218000000"/>
    <n v="1371000000"/>
    <s v="Industrials"/>
    <s v="Aerospace &amp; Defense"/>
    <n v="2014"/>
  </r>
  <r>
    <x v="35"/>
    <x v="3"/>
    <d v="2015-12-31T00:00:00"/>
    <n v="22534000000"/>
    <n v="18069000000"/>
    <n v="979000000"/>
    <n v="238000000"/>
    <n v="1280000000"/>
    <s v="Industrials"/>
    <s v="Aerospace &amp; Defense"/>
    <n v="2015"/>
  </r>
  <r>
    <x v="36"/>
    <x v="0"/>
    <d v="2012-12-31T00:00:00"/>
    <n v="4856000000"/>
    <n v="1662000000"/>
    <n v="1139000000"/>
    <n v="604000000"/>
    <n v="0"/>
    <s v="Information Technology"/>
    <s v="Home Entertainment Software"/>
    <n v="2012"/>
  </r>
  <r>
    <x v="36"/>
    <x v="1"/>
    <d v="2013-12-31T00:00:00"/>
    <n v="4583000000"/>
    <n v="1531000000"/>
    <n v="1096000000"/>
    <n v="584000000"/>
    <n v="0"/>
    <s v="Information Technology"/>
    <s v="Home Entertainment Software"/>
    <n v="2013"/>
  </r>
  <r>
    <x v="36"/>
    <x v="2"/>
    <d v="2014-12-31T00:00:00"/>
    <n v="4408000000"/>
    <n v="1525000000"/>
    <n v="1129000000"/>
    <n v="571000000"/>
    <n v="0"/>
    <s v="Information Technology"/>
    <s v="Home Entertainment Software"/>
    <n v="2014"/>
  </r>
  <r>
    <x v="36"/>
    <x v="3"/>
    <d v="2015-12-31T00:00:00"/>
    <n v="4664000000"/>
    <n v="1585000000"/>
    <n v="1114000000"/>
    <n v="646000000"/>
    <n v="0"/>
    <s v="Information Technology"/>
    <s v="Home Entertainment Software"/>
    <n v="2015"/>
  </r>
  <r>
    <x v="37"/>
    <x v="0"/>
    <d v="2015-11-01T00:00:00"/>
    <n v="6824000000"/>
    <n v="3271000000"/>
    <n v="486000000"/>
    <n v="1049000000"/>
    <n v="249000000"/>
    <s v="Information Technology"/>
    <s v="Semiconductors"/>
    <n v="2015"/>
  </r>
  <r>
    <x v="37"/>
    <x v="1"/>
    <d v="2016-10-30T00:00:00"/>
    <n v="13240000000"/>
    <n v="7300000000"/>
    <n v="806000000"/>
    <n v="2674000000"/>
    <n v="1873000000"/>
    <s v="Information Technology"/>
    <s v="Semiconductors"/>
    <n v="2016"/>
  </r>
  <r>
    <x v="38"/>
    <x v="0"/>
    <d v="2012-12-31T00:00:00"/>
    <n v="5863500000"/>
    <n v="4335300000"/>
    <n v="1148900000"/>
    <n v="0"/>
    <n v="0"/>
    <s v="Materials"/>
    <s v="Paper Packaging"/>
    <n v="2012"/>
  </r>
  <r>
    <x v="38"/>
    <x v="1"/>
    <d v="2013-12-28T00:00:00"/>
    <n v="6140000000"/>
    <n v="4502300000"/>
    <n v="1174200000"/>
    <n v="0"/>
    <n v="0"/>
    <s v="Materials"/>
    <s v="Paper Packaging"/>
    <n v="2013"/>
  </r>
  <r>
    <x v="38"/>
    <x v="2"/>
    <d v="2015-01-03T00:00:00"/>
    <n v="6330300000"/>
    <n v="4679100000"/>
    <n v="1158900000"/>
    <n v="0"/>
    <n v="0"/>
    <s v="Materials"/>
    <s v="Paper Packaging"/>
    <n v="2015"/>
  </r>
  <r>
    <x v="38"/>
    <x v="3"/>
    <d v="2016-01-02T00:00:00"/>
    <n v="5966900000"/>
    <n v="4321100000"/>
    <n v="1108100000"/>
    <n v="0"/>
    <n v="0"/>
    <s v="Materials"/>
    <s v="Paper Packaging"/>
    <n v="2016"/>
  </r>
  <r>
    <x v="39"/>
    <x v="0"/>
    <d v="2012-12-31T00:00:00"/>
    <n v="2853926000"/>
    <n v="1329500000"/>
    <n v="220758000"/>
    <n v="0"/>
    <n v="380402000"/>
    <s v="Utilities"/>
    <s v="Water Utilities"/>
    <n v="2012"/>
  </r>
  <r>
    <x v="39"/>
    <x v="1"/>
    <d v="2013-12-31T00:00:00"/>
    <n v="2879000000"/>
    <n v="1289000000"/>
    <n v="234000000"/>
    <n v="0"/>
    <n v="407000000"/>
    <s v="Utilities"/>
    <s v="Water Utilities"/>
    <n v="2013"/>
  </r>
  <r>
    <x v="39"/>
    <x v="2"/>
    <d v="2014-12-31T00:00:00"/>
    <n v="3011000000"/>
    <n v="1350000000"/>
    <n v="236000000"/>
    <n v="0"/>
    <n v="424000000"/>
    <s v="Utilities"/>
    <s v="Water Utilities"/>
    <n v="2014"/>
  </r>
  <r>
    <x v="39"/>
    <x v="3"/>
    <d v="2015-12-31T00:00:00"/>
    <n v="3159000000"/>
    <n v="1404000000"/>
    <n v="243000000"/>
    <n v="0"/>
    <n v="440000000"/>
    <s v="Utilities"/>
    <s v="Water Utilities"/>
    <n v="2015"/>
  </r>
  <r>
    <x v="40"/>
    <x v="0"/>
    <d v="2012-12-31T00:00:00"/>
    <n v="33781000000"/>
    <n v="480000000"/>
    <n v="23392000000"/>
    <n v="0"/>
    <n v="1712000000"/>
    <s v="Financials"/>
    <s v="Consumer Finance"/>
    <n v="2012"/>
  </r>
  <r>
    <x v="40"/>
    <x v="1"/>
    <d v="2013-12-31T00:00:00"/>
    <n v="34828000000"/>
    <n v="442000000"/>
    <n v="23150000000"/>
    <n v="0"/>
    <n v="1832000000"/>
    <s v="Financials"/>
    <s v="Consumer Finance"/>
    <n v="2013"/>
  </r>
  <r>
    <x v="40"/>
    <x v="2"/>
    <d v="2014-12-31T00:00:00"/>
    <n v="35895000000"/>
    <n v="373000000"/>
    <n v="23153000000"/>
    <n v="0"/>
    <n v="2044000000"/>
    <s v="Financials"/>
    <s v="Consumer Finance"/>
    <n v="2014"/>
  </r>
  <r>
    <x v="40"/>
    <x v="3"/>
    <d v="2015-12-31T00:00:00"/>
    <n v="34441000000"/>
    <n v="475000000"/>
    <n v="22892000000"/>
    <n v="0"/>
    <n v="1988000000"/>
    <s v="Financials"/>
    <s v="Consumer Finance"/>
    <n v="2015"/>
  </r>
  <r>
    <x v="41"/>
    <x v="0"/>
    <d v="2013-08-31T00:00:00"/>
    <n v="2089100000"/>
    <n v="1251500000"/>
    <n v="607600000"/>
    <n v="0"/>
    <n v="0"/>
    <s v="Industrials"/>
    <s v="Electrical Components &amp; Equipment"/>
    <n v="2013"/>
  </r>
  <r>
    <x v="41"/>
    <x v="1"/>
    <d v="2014-08-31T00:00:00"/>
    <n v="2393500000"/>
    <n v="1414300000"/>
    <n v="680300000"/>
    <n v="0"/>
    <n v="0"/>
    <s v="Industrials"/>
    <s v="Electrical Components &amp; Equipment"/>
    <n v="2014"/>
  </r>
  <r>
    <x v="41"/>
    <x v="2"/>
    <d v="2015-08-31T00:00:00"/>
    <n v="2706700000"/>
    <n v="1561100000"/>
    <n v="756900000"/>
    <n v="0"/>
    <n v="0"/>
    <s v="Industrials"/>
    <s v="Electrical Components &amp; Equipment"/>
    <n v="2015"/>
  </r>
  <r>
    <x v="41"/>
    <x v="3"/>
    <d v="2016-08-31T00:00:00"/>
    <n v="3291300000"/>
    <n v="1855100000"/>
    <n v="946000000"/>
    <n v="0"/>
    <n v="0"/>
    <s v="Industrials"/>
    <s v="Electrical Components &amp; Equipment"/>
    <n v="2016"/>
  </r>
  <r>
    <x v="42"/>
    <x v="0"/>
    <d v="2013-08-31T00:00:00"/>
    <n v="9147530000"/>
    <n v="4406595000"/>
    <n v="2967837000"/>
    <n v="0"/>
    <n v="0"/>
    <s v="Consumer Discretionary"/>
    <s v="Specialty Stores"/>
    <n v="2013"/>
  </r>
  <r>
    <x v="42"/>
    <x v="1"/>
    <d v="2014-08-30T00:00:00"/>
    <n v="9475313000"/>
    <n v="4540406000"/>
    <n v="3104684000"/>
    <n v="0"/>
    <n v="0"/>
    <s v="Consumer Discretionary"/>
    <s v="Specialty Stores"/>
    <n v="2014"/>
  </r>
  <r>
    <x v="42"/>
    <x v="2"/>
    <d v="2015-08-29T00:00:00"/>
    <n v="10187340000"/>
    <n v="4860309000"/>
    <n v="3373980000"/>
    <n v="0"/>
    <n v="0"/>
    <s v="Consumer Discretionary"/>
    <s v="Specialty Stores"/>
    <n v="2015"/>
  </r>
  <r>
    <x v="42"/>
    <x v="3"/>
    <d v="2016-08-27T00:00:00"/>
    <n v="10635676000"/>
    <n v="5026940000"/>
    <n v="3548341000"/>
    <n v="0"/>
    <n v="0"/>
    <s v="Consumer Discretionary"/>
    <s v="Specialty Stores"/>
    <n v="2016"/>
  </r>
  <r>
    <x v="43"/>
    <x v="0"/>
    <d v="2013-12-31T00:00:00"/>
    <n v="86623000000"/>
    <n v="73268000000"/>
    <n v="3742000000"/>
    <n v="3071000000"/>
    <n v="0"/>
    <s v="Industrials"/>
    <s v="Aerospace &amp; Defense"/>
    <n v="2013"/>
  </r>
  <r>
    <x v="43"/>
    <x v="1"/>
    <d v="2014-12-31T00:00:00"/>
    <n v="90762000000"/>
    <n v="76752000000"/>
    <n v="3480000000"/>
    <n v="3047000000"/>
    <n v="0"/>
    <s v="Industrials"/>
    <s v="Aerospace &amp; Defense"/>
    <n v="2014"/>
  </r>
  <r>
    <x v="43"/>
    <x v="2"/>
    <d v="2015-12-31T00:00:00"/>
    <n v="96114000000"/>
    <n v="82088000000"/>
    <n v="3251000000"/>
    <n v="3331000000"/>
    <n v="0"/>
    <s v="Industrials"/>
    <s v="Aerospace &amp; Defense"/>
    <n v="2015"/>
  </r>
  <r>
    <x v="43"/>
    <x v="3"/>
    <d v="2016-12-31T00:00:00"/>
    <n v="94571000000"/>
    <n v="80790000000"/>
    <n v="3313000000"/>
    <n v="4627000000"/>
    <n v="0"/>
    <s v="Industrials"/>
    <s v="Aerospace &amp; Defense"/>
    <n v="2016"/>
  </r>
  <r>
    <x v="44"/>
    <x v="0"/>
    <d v="2012-12-31T00:00:00"/>
    <n v="100078000000"/>
    <n v="3753000000"/>
    <n v="70829000000"/>
    <n v="0"/>
    <n v="9433000000"/>
    <s v="Financials"/>
    <s v="Banks"/>
    <n v="2012"/>
  </r>
  <r>
    <x v="44"/>
    <x v="1"/>
    <d v="2013-12-31T00:00:00"/>
    <n v="101697000000"/>
    <n v="3034000000"/>
    <n v="68128000000"/>
    <n v="0"/>
    <n v="4642000000"/>
    <s v="Financials"/>
    <s v="Banks"/>
    <n v="2013"/>
  </r>
  <r>
    <x v="44"/>
    <x v="2"/>
    <d v="2014-12-31T00:00:00"/>
    <n v="95181000000"/>
    <n v="2656000000"/>
    <n v="74181000000"/>
    <n v="0"/>
    <n v="3211000000"/>
    <s v="Financials"/>
    <s v="Banks"/>
    <n v="2014"/>
  </r>
  <r>
    <x v="44"/>
    <x v="3"/>
    <d v="2015-12-31T00:00:00"/>
    <n v="93056000000"/>
    <n v="2204000000"/>
    <n v="56358000000"/>
    <n v="0"/>
    <n v="3995000000"/>
    <s v="Financials"/>
    <s v="Banks"/>
    <n v="2015"/>
  </r>
  <r>
    <x v="45"/>
    <x v="0"/>
    <d v="2012-12-31T00:00:00"/>
    <n v="13936000000"/>
    <n v="6802000000"/>
    <n v="3283000000"/>
    <n v="1081000000"/>
    <n v="0"/>
    <s v="Health Care"/>
    <s v="Health Care Equipment"/>
    <n v="2012"/>
  </r>
  <r>
    <x v="45"/>
    <x v="1"/>
    <d v="2013-12-31T00:00:00"/>
    <n v="9413000000"/>
    <n v="5251000000"/>
    <n v="3084000000"/>
    <n v="582000000"/>
    <n v="0"/>
    <s v="Health Care"/>
    <s v="Health Care Equipment"/>
    <n v="2013"/>
  </r>
  <r>
    <x v="45"/>
    <x v="2"/>
    <d v="2014-12-31T00:00:00"/>
    <n v="10719000000"/>
    <n v="6138000000"/>
    <n v="3315000000"/>
    <n v="610000000"/>
    <n v="0"/>
    <s v="Health Care"/>
    <s v="Health Care Equipment"/>
    <n v="2014"/>
  </r>
  <r>
    <x v="45"/>
    <x v="3"/>
    <d v="2015-12-31T00:00:00"/>
    <n v="9968000000"/>
    <n v="5822000000"/>
    <n v="3094000000"/>
    <n v="603000000"/>
    <n v="0"/>
    <s v="Health Care"/>
    <s v="Health Care Equipment"/>
    <n v="2015"/>
  </r>
  <r>
    <x v="46"/>
    <x v="0"/>
    <d v="2013-03-02T00:00:00"/>
    <n v="10914585000"/>
    <n v="6525830000"/>
    <n v="2750537000"/>
    <n v="0"/>
    <n v="0"/>
    <s v="Consumer Discretionary"/>
    <s v="Specialty Stores"/>
    <n v="2013"/>
  </r>
  <r>
    <x v="46"/>
    <x v="1"/>
    <d v="2014-03-01T00:00:00"/>
    <n v="11503963000"/>
    <n v="6938381000"/>
    <n v="2950995000"/>
    <n v="0"/>
    <n v="0"/>
    <s v="Consumer Discretionary"/>
    <s v="Specialty Stores"/>
    <n v="2014"/>
  </r>
  <r>
    <x v="46"/>
    <x v="2"/>
    <d v="2015-02-28T00:00:00"/>
    <n v="11881176000"/>
    <n v="7261397000"/>
    <n v="3065486000"/>
    <n v="0"/>
    <n v="0"/>
    <s v="Consumer Discretionary"/>
    <s v="Specialty Stores"/>
    <n v="2015"/>
  </r>
  <r>
    <x v="46"/>
    <x v="3"/>
    <d v="2016-02-27T00:00:00"/>
    <n v="12103887000"/>
    <n v="7483577000"/>
    <n v="3205407000"/>
    <n v="0"/>
    <n v="0"/>
    <s v="Consumer Discretionary"/>
    <s v="Specialty Stores"/>
    <n v="2016"/>
  </r>
  <r>
    <x v="47"/>
    <x v="0"/>
    <d v="2012-12-31T00:00:00"/>
    <n v="10737000000"/>
    <n v="429000000"/>
    <n v="5650000000"/>
    <n v="0"/>
    <n v="1167000000"/>
    <s v="Financials"/>
    <s v="Banks"/>
    <n v="2012"/>
  </r>
  <r>
    <x v="47"/>
    <x v="1"/>
    <d v="2013-12-31T00:00:00"/>
    <n v="10543000000"/>
    <n v="301000000"/>
    <n v="5625000000"/>
    <n v="0"/>
    <n v="698000000"/>
    <s v="Financials"/>
    <s v="Banks"/>
    <n v="2013"/>
  </r>
  <r>
    <x v="47"/>
    <x v="2"/>
    <d v="2014-12-31T00:00:00"/>
    <n v="9998000000"/>
    <n v="239000000"/>
    <n v="5715000000"/>
    <n v="0"/>
    <n v="342000000"/>
    <s v="Financials"/>
    <s v="Banks"/>
    <n v="2014"/>
  </r>
  <r>
    <x v="47"/>
    <x v="3"/>
    <d v="2015-12-31T00:00:00"/>
    <n v="10346000000"/>
    <n v="233000000"/>
    <n v="5996000000"/>
    <n v="0"/>
    <n v="533000000"/>
    <s v="Financials"/>
    <s v="Banks"/>
    <n v="2015"/>
  </r>
  <r>
    <x v="48"/>
    <x v="0"/>
    <d v="2012-03-03T00:00:00"/>
    <n v="45457000000"/>
    <n v="34473000000"/>
    <n v="8755000000"/>
    <n v="0"/>
    <n v="0"/>
    <s v="Consumer Discretionary"/>
    <s v="Computer &amp; Electronics Retail"/>
    <n v="2012"/>
  </r>
  <r>
    <x v="48"/>
    <x v="1"/>
    <d v="2014-02-01T00:00:00"/>
    <n v="40611000000"/>
    <n v="31212000000"/>
    <n v="8106000000"/>
    <n v="0"/>
    <n v="0"/>
    <s v="Consumer Discretionary"/>
    <s v="Computer &amp; Electronics Retail"/>
    <n v="2014"/>
  </r>
  <r>
    <x v="48"/>
    <x v="2"/>
    <d v="2015-01-31T00:00:00"/>
    <n v="40339000000"/>
    <n v="31292000000"/>
    <n v="7592000000"/>
    <n v="0"/>
    <n v="0"/>
    <s v="Consumer Discretionary"/>
    <s v="Computer &amp; Electronics Retail"/>
    <n v="2015"/>
  </r>
  <r>
    <x v="48"/>
    <x v="3"/>
    <d v="2016-01-30T00:00:00"/>
    <n v="39528000000"/>
    <n v="30337000000"/>
    <n v="7618000000"/>
    <n v="0"/>
    <n v="0"/>
    <s v="Consumer Discretionary"/>
    <s v="Computer &amp; Electronics Retail"/>
    <n v="2016"/>
  </r>
  <r>
    <x v="49"/>
    <x v="0"/>
    <d v="2013-12-31T00:00:00"/>
    <n v="3049500000"/>
    <n v="1194400000"/>
    <n v="920300000"/>
    <n v="295700000"/>
    <n v="0"/>
    <s v="Health Care"/>
    <s v="Health Care Equipment"/>
    <n v="2013"/>
  </r>
  <r>
    <x v="49"/>
    <x v="1"/>
    <d v="2014-12-31T00:00:00"/>
    <n v="3323600000"/>
    <n v="1258600000"/>
    <n v="981500000"/>
    <n v="302000000"/>
    <n v="0"/>
    <s v="Health Care"/>
    <s v="Health Care Equipment"/>
    <n v="2014"/>
  </r>
  <r>
    <x v="49"/>
    <x v="2"/>
    <d v="2015-12-31T00:00:00"/>
    <n v="3416000000"/>
    <n v="1301200000"/>
    <n v="1012100000"/>
    <n v="259200000"/>
    <n v="0"/>
    <s v="Health Care"/>
    <s v="Health Care Equipment"/>
    <n v="2015"/>
  </r>
  <r>
    <x v="49"/>
    <x v="3"/>
    <d v="2016-12-31T00:00:00"/>
    <n v="3714000000"/>
    <n v="1371700000"/>
    <n v="1101900000"/>
    <n v="292800000"/>
    <n v="0"/>
    <s v="Health Care"/>
    <s v="Health Care Equipment"/>
    <n v="2016"/>
  </r>
  <r>
    <x v="50"/>
    <x v="0"/>
    <d v="2013-09-30T00:00:00"/>
    <n v="8054000000"/>
    <n v="3883000000"/>
    <n v="2422000000"/>
    <n v="494000000"/>
    <n v="0"/>
    <s v="Health Care"/>
    <s v="Health Care Equipment"/>
    <n v="2013"/>
  </r>
  <r>
    <x v="50"/>
    <x v="1"/>
    <d v="2014-09-30T00:00:00"/>
    <n v="8446000000"/>
    <n v="4145000000"/>
    <n v="2145000000"/>
    <n v="550000000"/>
    <n v="0"/>
    <s v="Health Care"/>
    <s v="Health Care Equipment"/>
    <n v="2014"/>
  </r>
  <r>
    <x v="50"/>
    <x v="2"/>
    <d v="2015-09-30T00:00:00"/>
    <n v="10282000000"/>
    <n v="5587000000"/>
    <n v="2563000000"/>
    <n v="632000000"/>
    <n v="0"/>
    <s v="Health Care"/>
    <s v="Health Care Equipment"/>
    <n v="2015"/>
  </r>
  <r>
    <x v="50"/>
    <x v="3"/>
    <d v="2016-09-30T00:00:00"/>
    <n v="12483000000"/>
    <n v="6492000000"/>
    <n v="3005000000"/>
    <n v="828000000"/>
    <n v="0"/>
    <s v="Health Care"/>
    <s v="Health Care Equipment"/>
    <n v="2016"/>
  </r>
  <r>
    <x v="51"/>
    <x v="0"/>
    <d v="2013-12-31T00:00:00"/>
    <n v="22364000000"/>
    <n v="18553000000"/>
    <n v="1306000000"/>
    <n v="556000000"/>
    <n v="0"/>
    <s v="Energy"/>
    <s v="Oil &amp; Gas Equipment &amp; Services"/>
    <n v="2013"/>
  </r>
  <r>
    <x v="51"/>
    <x v="1"/>
    <d v="2014-12-31T00:00:00"/>
    <n v="24551000000"/>
    <n v="19746000000"/>
    <n v="1333000000"/>
    <n v="613000000"/>
    <n v="0"/>
    <s v="Energy"/>
    <s v="Oil &amp; Gas Equipment &amp; Services"/>
    <n v="2014"/>
  </r>
  <r>
    <x v="51"/>
    <x v="2"/>
    <d v="2015-12-31T00:00:00"/>
    <n v="15742000000"/>
    <n v="14415000000"/>
    <n v="969000000"/>
    <n v="466000000"/>
    <n v="0"/>
    <s v="Energy"/>
    <s v="Oil &amp; Gas Equipment &amp; Services"/>
    <n v="2015"/>
  </r>
  <r>
    <x v="51"/>
    <x v="3"/>
    <d v="2016-12-31T00:00:00"/>
    <n v="9841000000"/>
    <n v="9973000000"/>
    <n v="815000000"/>
    <n v="384000000"/>
    <n v="0"/>
    <s v="Energy"/>
    <s v="Oil &amp; Gas Equipment &amp; Services"/>
    <n v="2016"/>
  </r>
  <r>
    <x v="52"/>
    <x v="0"/>
    <d v="2013-12-31T00:00:00"/>
    <n v="6932200000"/>
    <n v="857700000"/>
    <n v="1797000000"/>
    <n v="1444100000"/>
    <n v="342900000"/>
    <s v="Health Care"/>
    <s v="Biotechnology"/>
    <n v="2013"/>
  </r>
  <r>
    <x v="52"/>
    <x v="1"/>
    <d v="2014-12-31T00:00:00"/>
    <n v="9703300000"/>
    <n v="1171000000"/>
    <n v="2193400000"/>
    <n v="1893400000"/>
    <n v="489800000"/>
    <s v="Health Care"/>
    <s v="Biotechnology"/>
    <n v="2014"/>
  </r>
  <r>
    <x v="52"/>
    <x v="2"/>
    <d v="2015-12-31T00:00:00"/>
    <n v="10763800000"/>
    <n v="1240400000"/>
    <n v="2143600000"/>
    <n v="2012800000"/>
    <n v="382600000"/>
    <s v="Health Care"/>
    <s v="Biotechnology"/>
    <n v="2015"/>
  </r>
  <r>
    <x v="52"/>
    <x v="3"/>
    <d v="2016-12-31T00:00:00"/>
    <n v="11448800000"/>
    <n v="1478700000"/>
    <n v="1972900000"/>
    <n v="1973300000"/>
    <n v="385600000"/>
    <s v="Health Care"/>
    <s v="Biotechnology"/>
    <n v="2016"/>
  </r>
  <r>
    <x v="53"/>
    <x v="0"/>
    <d v="2012-12-31T00:00:00"/>
    <n v="8735700000"/>
    <n v="7174000000"/>
    <n v="488300000"/>
    <n v="0"/>
    <n v="282900000"/>
    <s v="Materials"/>
    <s v="Metal &amp; Glass Containers"/>
    <n v="2012"/>
  </r>
  <r>
    <x v="53"/>
    <x v="1"/>
    <d v="2013-12-31T00:00:00"/>
    <n v="8468100000"/>
    <n v="6875400000"/>
    <n v="497400000"/>
    <n v="0"/>
    <n v="299900000"/>
    <s v="Materials"/>
    <s v="Metal &amp; Glass Containers"/>
    <n v="2013"/>
  </r>
  <r>
    <x v="53"/>
    <x v="2"/>
    <d v="2014-12-31T00:00:00"/>
    <n v="8570000000"/>
    <n v="6903500000"/>
    <n v="547000000"/>
    <n v="0"/>
    <n v="280900000"/>
    <s v="Materials"/>
    <s v="Metal &amp; Glass Containers"/>
    <n v="2014"/>
  </r>
  <r>
    <x v="53"/>
    <x v="3"/>
    <d v="2015-12-31T00:00:00"/>
    <n v="7997000000"/>
    <n v="6460300000"/>
    <n v="646000000"/>
    <n v="0"/>
    <n v="285500000"/>
    <s v="Materials"/>
    <s v="Metal &amp; Glass Containers"/>
    <n v="2015"/>
  </r>
  <r>
    <x v="54"/>
    <x v="0"/>
    <d v="2012-12-31T00:00:00"/>
    <n v="17621000000"/>
    <n v="4610000000"/>
    <n v="5017000000"/>
    <n v="3904000000"/>
    <n v="0"/>
    <s v="Health Care"/>
    <s v="Health Care Distributors"/>
    <n v="2012"/>
  </r>
  <r>
    <x v="54"/>
    <x v="1"/>
    <d v="2013-12-31T00:00:00"/>
    <n v="16385000000"/>
    <n v="4619000000"/>
    <n v="4939000000"/>
    <n v="3731000000"/>
    <n v="0"/>
    <s v="Health Care"/>
    <s v="Health Care Distributors"/>
    <n v="2013"/>
  </r>
  <r>
    <x v="54"/>
    <x v="2"/>
    <d v="2014-12-31T00:00:00"/>
    <n v="15879000000"/>
    <n v="3932000000"/>
    <n v="4822000000"/>
    <n v="4534000000"/>
    <n v="0"/>
    <s v="Health Care"/>
    <s v="Health Care Distributors"/>
    <n v="2014"/>
  </r>
  <r>
    <x v="54"/>
    <x v="3"/>
    <d v="2015-12-31T00:00:00"/>
    <n v="16560000000"/>
    <n v="3909000000"/>
    <n v="4841000000"/>
    <n v="5920000000"/>
    <n v="0"/>
    <s v="Health Care"/>
    <s v="Health Care Distributors"/>
    <n v="2015"/>
  </r>
  <r>
    <x v="55"/>
    <x v="0"/>
    <d v="2012-12-31T00:00:00"/>
    <n v="7249000000"/>
    <n v="2349000000"/>
    <n v="2529000000"/>
    <n v="886000000"/>
    <n v="395000000"/>
    <s v="Health Care"/>
    <s v="Health Care Equipment"/>
    <n v="2012"/>
  </r>
  <r>
    <x v="55"/>
    <x v="1"/>
    <d v="2013-12-31T00:00:00"/>
    <n v="7143000000"/>
    <n v="2174000000"/>
    <n v="2678000000"/>
    <n v="861000000"/>
    <n v="410000000"/>
    <s v="Health Care"/>
    <s v="Health Care Equipment"/>
    <n v="2013"/>
  </r>
  <r>
    <x v="55"/>
    <x v="2"/>
    <d v="2014-12-31T00:00:00"/>
    <n v="7380000000"/>
    <n v="2210000000"/>
    <n v="2817000000"/>
    <n v="817000000"/>
    <n v="438000000"/>
    <s v="Health Care"/>
    <s v="Health Care Equipment"/>
    <n v="2014"/>
  </r>
  <r>
    <x v="55"/>
    <x v="3"/>
    <d v="2015-12-31T00:00:00"/>
    <n v="7477000000"/>
    <n v="2173000000"/>
    <n v="2996000000"/>
    <n v="876000000"/>
    <n v="495000000"/>
    <s v="Health Care"/>
    <s v="Health Care Equipment"/>
    <n v="2015"/>
  </r>
  <r>
    <x v="56"/>
    <x v="0"/>
    <d v="2013-12-31T00:00:00"/>
    <n v="7436600000"/>
    <n v="5879100000"/>
    <n v="702300000"/>
    <n v="0"/>
    <n v="0"/>
    <s v="Consumer Discretionary"/>
    <s v="Auto Parts &amp; Equipment"/>
    <n v="2013"/>
  </r>
  <r>
    <x v="56"/>
    <x v="1"/>
    <d v="2014-12-31T00:00:00"/>
    <n v="8305100000"/>
    <n v="6548700000"/>
    <n v="792700000"/>
    <n v="0"/>
    <n v="0"/>
    <s v="Consumer Discretionary"/>
    <s v="Auto Parts &amp; Equipment"/>
    <n v="2014"/>
  </r>
  <r>
    <x v="56"/>
    <x v="2"/>
    <d v="2015-12-31T00:00:00"/>
    <n v="8023200000"/>
    <n v="6320100000"/>
    <n v="763400000"/>
    <n v="0"/>
    <n v="0"/>
    <s v="Consumer Discretionary"/>
    <s v="Auto Parts &amp; Equipment"/>
    <n v="2015"/>
  </r>
  <r>
    <x v="56"/>
    <x v="3"/>
    <d v="2016-12-31T00:00:00"/>
    <n v="9071000000"/>
    <n v="7137900000"/>
    <n v="1707200000"/>
    <n v="0"/>
    <n v="0"/>
    <s v="Consumer Discretionary"/>
    <s v="Auto Parts &amp; Equipment"/>
    <n v="2016"/>
  </r>
  <r>
    <x v="57"/>
    <x v="0"/>
    <d v="2012-12-31T00:00:00"/>
    <n v="1847186000"/>
    <n v="667208000"/>
    <n v="93782000"/>
    <n v="0"/>
    <n v="445875000"/>
    <s v="Real Estate"/>
    <s v="REITs"/>
    <n v="2012"/>
  </r>
  <r>
    <x v="57"/>
    <x v="1"/>
    <d v="2013-12-31T00:00:00"/>
    <n v="2135539000"/>
    <n v="771403000"/>
    <n v="117073000"/>
    <n v="0"/>
    <n v="560637000"/>
    <s v="Real Estate"/>
    <s v="REITs"/>
    <n v="2013"/>
  </r>
  <r>
    <x v="57"/>
    <x v="2"/>
    <d v="2014-12-31T00:00:00"/>
    <n v="2396998000"/>
    <n v="864526000"/>
    <n v="102077000"/>
    <n v="0"/>
    <n v="628573000"/>
    <s v="Real Estate"/>
    <s v="REITs"/>
    <n v="2014"/>
  </r>
  <r>
    <x v="57"/>
    <x v="3"/>
    <d v="2015-12-31T00:00:00"/>
    <n v="2490821000"/>
    <n v="904336000"/>
    <n v="97578000"/>
    <n v="0"/>
    <n v="639542000"/>
    <s v="Real Estate"/>
    <s v="REITs"/>
    <n v="2015"/>
  </r>
  <r>
    <x v="58"/>
    <x v="0"/>
    <d v="2013-05-26T00:00:00"/>
    <n v="13469300000"/>
    <n v="10104400000"/>
    <n v="2065900000"/>
    <n v="0"/>
    <n v="0"/>
    <s v="Consumer Staples"/>
    <s v="Packaged Foods &amp; Meats"/>
    <n v="2013"/>
  </r>
  <r>
    <x v="58"/>
    <x v="1"/>
    <d v="2014-05-25T00:00:00"/>
    <n v="11838200000"/>
    <n v="8910800000"/>
    <n v="1778900000"/>
    <n v="0"/>
    <n v="0"/>
    <s v="Consumer Staples"/>
    <s v="Packaged Foods &amp; Meats"/>
    <n v="2014"/>
  </r>
  <r>
    <x v="58"/>
    <x v="2"/>
    <d v="2015-05-31T00:00:00"/>
    <n v="11937000000"/>
    <n v="9061400000"/>
    <n v="1545300000"/>
    <n v="0"/>
    <n v="0"/>
    <s v="Consumer Staples"/>
    <s v="Packaged Foods &amp; Meats"/>
    <n v="2015"/>
  </r>
  <r>
    <x v="58"/>
    <x v="3"/>
    <d v="2016-05-29T00:00:00"/>
    <n v="11642900000"/>
    <n v="8552100000"/>
    <n v="2209400000"/>
    <n v="0"/>
    <n v="0"/>
    <s v="Consumer Staples"/>
    <s v="Packaged Foods &amp; Meats"/>
    <n v="2016"/>
  </r>
  <r>
    <x v="59"/>
    <x v="0"/>
    <d v="2013-06-30T00:00:00"/>
    <n v="101093000000"/>
    <n v="96172000000"/>
    <n v="2875000000"/>
    <n v="0"/>
    <n v="158000000"/>
    <s v="Health Care"/>
    <s v="Health Care Distributors"/>
    <n v="2013"/>
  </r>
  <r>
    <x v="59"/>
    <x v="1"/>
    <d v="2014-06-30T00:00:00"/>
    <n v="91084000000"/>
    <n v="85923000000"/>
    <n v="3028000000"/>
    <n v="0"/>
    <n v="223000000"/>
    <s v="Health Care"/>
    <s v="Health Care Distributors"/>
    <n v="2014"/>
  </r>
  <r>
    <x v="59"/>
    <x v="2"/>
    <d v="2015-06-30T00:00:00"/>
    <n v="102531000000"/>
    <n v="96819000000"/>
    <n v="3240000000"/>
    <n v="0"/>
    <n v="281000000"/>
    <s v="Health Care"/>
    <s v="Health Care Distributors"/>
    <n v="2015"/>
  </r>
  <r>
    <x v="59"/>
    <x v="3"/>
    <d v="2016-06-30T00:00:00"/>
    <n v="121546000000"/>
    <n v="115003000000"/>
    <n v="3648000000"/>
    <n v="0"/>
    <n v="459000000"/>
    <s v="Health Care"/>
    <s v="Health Care Distributors"/>
    <n v="2016"/>
  </r>
  <r>
    <x v="60"/>
    <x v="0"/>
    <d v="2013-12-31T00:00:00"/>
    <n v="55656000000"/>
    <n v="41454000000"/>
    <n v="6528000000"/>
    <n v="2046000000"/>
    <n v="0"/>
    <s v="Industrials"/>
    <s v="Construction &amp; Farm Machinery &amp; Heavy Trucks"/>
    <n v="2013"/>
  </r>
  <r>
    <x v="60"/>
    <x v="1"/>
    <d v="2014-12-31T00:00:00"/>
    <n v="55184000000"/>
    <n v="41342000000"/>
    <n v="8148000000"/>
    <n v="2380000000"/>
    <n v="0"/>
    <s v="Industrials"/>
    <s v="Construction &amp; Farm Machinery &amp; Heavy Trucks"/>
    <n v="2014"/>
  </r>
  <r>
    <x v="60"/>
    <x v="2"/>
    <d v="2015-12-31T00:00:00"/>
    <n v="47011000000"/>
    <n v="34133000000"/>
    <n v="6974000000"/>
    <n v="2119000000"/>
    <n v="0"/>
    <s v="Industrials"/>
    <s v="Construction &amp; Farm Machinery &amp; Heavy Trucks"/>
    <n v="2015"/>
  </r>
  <r>
    <x v="60"/>
    <x v="3"/>
    <d v="2016-12-31T00:00:00"/>
    <n v="38537000000"/>
    <n v="28905000000"/>
    <n v="6588000000"/>
    <n v="1951000000"/>
    <n v="0"/>
    <s v="Industrials"/>
    <s v="Construction &amp; Farm Machinery &amp; Heavy Trucks"/>
    <n v="2016"/>
  </r>
  <r>
    <x v="61"/>
    <x v="0"/>
    <d v="2012-12-31T00:00:00"/>
    <n v="17936000000"/>
    <n v="12620000000"/>
    <n v="2096000000"/>
    <n v="0"/>
    <n v="-6000000"/>
    <s v="Financials"/>
    <s v="Property &amp; Casualty Insurance"/>
    <n v="2012"/>
  </r>
  <r>
    <x v="61"/>
    <x v="1"/>
    <d v="2013-12-31T00:00:00"/>
    <n v="19261000000"/>
    <n v="12522000000"/>
    <n v="2211000000"/>
    <n v="0"/>
    <n v="15000000"/>
    <s v="Financials"/>
    <s v="Property &amp; Casualty Insurance"/>
    <n v="2013"/>
  </r>
  <r>
    <x v="61"/>
    <x v="2"/>
    <d v="2014-12-31T00:00:00"/>
    <n v="19171000000"/>
    <n v="13241000000"/>
    <n v="2245000000"/>
    <n v="0"/>
    <n v="-82000000"/>
    <s v="Financials"/>
    <s v="Property &amp; Casualty Insurance"/>
    <n v="2014"/>
  </r>
  <r>
    <x v="61"/>
    <x v="3"/>
    <d v="2015-12-31T00:00:00"/>
    <n v="18987000000"/>
    <n v="12968000000"/>
    <n v="2270000000"/>
    <n v="0"/>
    <n v="120000000"/>
    <s v="Financials"/>
    <s v="Property &amp; Casualty Insurance"/>
    <n v="2015"/>
  </r>
  <r>
    <x v="62"/>
    <x v="0"/>
    <d v="2012-12-31T00:00:00"/>
    <n v="6514099000"/>
    <n v="5745428000"/>
    <n v="0"/>
    <n v="0"/>
    <n v="169645000"/>
    <s v="Real Estate"/>
    <s v="Real Estate Services"/>
    <n v="2012"/>
  </r>
  <r>
    <x v="62"/>
    <x v="1"/>
    <d v="2013-12-31T00:00:00"/>
    <n v="7184794000"/>
    <n v="6293699000"/>
    <n v="0"/>
    <n v="0"/>
    <n v="190390000"/>
    <s v="Real Estate"/>
    <s v="Real Estate Services"/>
    <n v="2013"/>
  </r>
  <r>
    <x v="62"/>
    <x v="2"/>
    <d v="2014-12-31T00:00:00"/>
    <n v="9049918000"/>
    <n v="8050222000"/>
    <n v="0"/>
    <n v="0"/>
    <n v="265101000"/>
    <s v="Real Estate"/>
    <s v="Real Estate Services"/>
    <n v="2014"/>
  </r>
  <r>
    <x v="62"/>
    <x v="3"/>
    <d v="2015-12-31T00:00:00"/>
    <n v="10855810000"/>
    <n v="9716541000"/>
    <n v="0"/>
    <n v="0"/>
    <n v="314096000"/>
    <s v="Real Estate"/>
    <s v="Real Estate Services"/>
    <n v="2015"/>
  </r>
  <r>
    <x v="63"/>
    <x v="0"/>
    <d v="2012-12-31T00:00:00"/>
    <n v="2432680000"/>
    <n v="728989000"/>
    <n v="212572000"/>
    <n v="0"/>
    <n v="622592000"/>
    <s v="Real Estate"/>
    <s v="REITs"/>
    <n v="2012"/>
  </r>
  <r>
    <x v="63"/>
    <x v="1"/>
    <d v="2013-12-31T00:00:00"/>
    <n v="2865751000"/>
    <n v="991017000"/>
    <n v="213519000"/>
    <n v="0"/>
    <n v="741342000"/>
    <s v="Real Estate"/>
    <s v="REITs"/>
    <n v="2013"/>
  </r>
  <r>
    <x v="63"/>
    <x v="2"/>
    <d v="2014-12-31T00:00:00"/>
    <n v="3538756000"/>
    <n v="1306606000"/>
    <n v="257296000"/>
    <n v="0"/>
    <n v="985781000"/>
    <s v="Real Estate"/>
    <s v="REITs"/>
    <n v="2014"/>
  </r>
  <r>
    <x v="63"/>
    <x v="3"/>
    <d v="2015-12-31T00:00:00"/>
    <n v="3663851000"/>
    <n v="1321426000"/>
    <n v="310921000"/>
    <n v="0"/>
    <n v="1036178000"/>
    <s v="Real Estate"/>
    <s v="REITs"/>
    <n v="2015"/>
  </r>
  <r>
    <x v="64"/>
    <x v="0"/>
    <d v="2013-11-30T00:00:00"/>
    <n v="15456000000"/>
    <n v="10645000000"/>
    <n v="1879000000"/>
    <n v="0"/>
    <n v="1590000000"/>
    <s v="Consumer Discretionary"/>
    <s v="Hotels, Resorts &amp; Cruise Lines"/>
    <n v="2013"/>
  </r>
  <r>
    <x v="64"/>
    <x v="1"/>
    <d v="2014-11-30T00:00:00"/>
    <n v="15884000000"/>
    <n v="10421000000"/>
    <n v="2054000000"/>
    <n v="0"/>
    <n v="1637000000"/>
    <s v="Consumer Discretionary"/>
    <s v="Hotels, Resorts &amp; Cruise Lines"/>
    <n v="2014"/>
  </r>
  <r>
    <x v="64"/>
    <x v="2"/>
    <d v="2015-11-30T00:00:00"/>
    <n v="15714000000"/>
    <n v="9447000000"/>
    <n v="2067000000"/>
    <n v="0"/>
    <n v="1626000000"/>
    <s v="Consumer Discretionary"/>
    <s v="Hotels, Resorts &amp; Cruise Lines"/>
    <n v="2015"/>
  </r>
  <r>
    <x v="64"/>
    <x v="3"/>
    <d v="2016-11-30T00:00:00"/>
    <n v="16389000000"/>
    <n v="9383000000"/>
    <n v="2197000000"/>
    <n v="0"/>
    <n v="1738000000"/>
    <s v="Consumer Discretionary"/>
    <s v="Hotels, Resorts &amp; Cruise Lines"/>
    <n v="2016"/>
  </r>
  <r>
    <x v="65"/>
    <x v="0"/>
    <d v="2013-12-31T00:00:00"/>
    <n v="6493900000"/>
    <n v="340400000"/>
    <n v="1684500000"/>
    <n v="2226200000"/>
    <n v="262800000"/>
    <s v="Health Care"/>
    <s v="Biotechnology"/>
    <n v="2013"/>
  </r>
  <r>
    <x v="65"/>
    <x v="1"/>
    <d v="2014-12-31T00:00:00"/>
    <n v="7670400000"/>
    <n v="385900000"/>
    <n v="2027900000"/>
    <n v="2430600000"/>
    <n v="258300000"/>
    <s v="Health Care"/>
    <s v="Biotechnology"/>
    <n v="2014"/>
  </r>
  <r>
    <x v="65"/>
    <x v="2"/>
    <d v="2015-12-31T00:00:00"/>
    <n v="9256000000"/>
    <n v="420100000"/>
    <n v="2305400000"/>
    <n v="3697300000"/>
    <n v="279000000"/>
    <s v="Health Care"/>
    <s v="Biotechnology"/>
    <n v="2015"/>
  </r>
  <r>
    <x v="65"/>
    <x v="3"/>
    <d v="2016-12-31T00:00:00"/>
    <n v="11229200000"/>
    <n v="438000000"/>
    <n v="2657700000"/>
    <n v="4470100000"/>
    <n v="459000000"/>
    <s v="Health Care"/>
    <s v="Biotechnology"/>
    <n v="2016"/>
  </r>
  <r>
    <x v="66"/>
    <x v="0"/>
    <d v="2013-12-28T00:00:00"/>
    <n v="2910748000"/>
    <n v="514722000"/>
    <n v="1468434000"/>
    <n v="338786000"/>
    <n v="12794000"/>
    <s v="Health Care"/>
    <s v="Health Care Technology"/>
    <n v="2013"/>
  </r>
  <r>
    <x v="66"/>
    <x v="1"/>
    <d v="2015-01-03T00:00:00"/>
    <n v="3402703000"/>
    <n v="604377000"/>
    <n v="1628961000"/>
    <n v="392805000"/>
    <n v="13476000"/>
    <s v="Health Care"/>
    <s v="Health Care Technology"/>
    <n v="2015"/>
  </r>
  <r>
    <x v="66"/>
    <x v="2"/>
    <d v="2016-01-02T00:00:00"/>
    <n v="4425267000"/>
    <n v="750781000"/>
    <n v="2262024000"/>
    <n v="539799000"/>
    <n v="91527000"/>
    <s v="Health Care"/>
    <s v="Health Care Technology"/>
    <n v="2016"/>
  </r>
  <r>
    <x v="66"/>
    <x v="3"/>
    <d v="2016-12-31T00:00:00"/>
    <n v="4796473000"/>
    <n v="779116000"/>
    <n v="2464380000"/>
    <n v="551418000"/>
    <n v="90546000"/>
    <s v="Health Care"/>
    <s v="Health Care Technology"/>
    <n v="2016"/>
  </r>
  <r>
    <x v="67"/>
    <x v="0"/>
    <d v="2012-12-31T00:00:00"/>
    <n v="6104000000"/>
    <n v="2990700000"/>
    <n v="200900000"/>
    <n v="0"/>
    <n v="0"/>
    <s v="Materials"/>
    <s v="Fertilizers &amp; Agricultural Chemicals"/>
    <n v="2012"/>
  </r>
  <r>
    <x v="67"/>
    <x v="1"/>
    <d v="2013-12-31T00:00:00"/>
    <n v="5474700000"/>
    <n v="2954500000"/>
    <n v="150200000"/>
    <n v="0"/>
    <n v="0"/>
    <s v="Materials"/>
    <s v="Fertilizers &amp; Agricultural Chemicals"/>
    <n v="2013"/>
  </r>
  <r>
    <x v="67"/>
    <x v="2"/>
    <d v="2014-12-31T00:00:00"/>
    <n v="4743200000"/>
    <n v="2964700000"/>
    <n v="205200000"/>
    <n v="0"/>
    <n v="0"/>
    <s v="Materials"/>
    <s v="Fertilizers &amp; Agricultural Chemicals"/>
    <n v="2014"/>
  </r>
  <r>
    <x v="67"/>
    <x v="3"/>
    <d v="2015-12-31T00:00:00"/>
    <n v="4308300000"/>
    <n v="2761200000"/>
    <n v="319000000"/>
    <n v="0"/>
    <n v="0"/>
    <s v="Materials"/>
    <s v="Fertilizers &amp; Agricultural Chemicals"/>
    <n v="2015"/>
  </r>
  <r>
    <x v="68"/>
    <x v="0"/>
    <d v="2012-12-31T00:00:00"/>
    <n v="5513000000"/>
    <n v="375000000"/>
    <n v="3380000000"/>
    <n v="0"/>
    <n v="490000000"/>
    <s v="Financials"/>
    <s v="Regional Banks"/>
    <n v="2012"/>
  </r>
  <r>
    <x v="68"/>
    <x v="1"/>
    <d v="2013-12-31T00:00:00"/>
    <n v="5133000000"/>
    <n v="216000000"/>
    <n v="3142000000"/>
    <n v="0"/>
    <n v="581000000"/>
    <s v="Financials"/>
    <s v="Regional Banks"/>
    <n v="2013"/>
  </r>
  <r>
    <x v="68"/>
    <x v="2"/>
    <d v="2014-12-31T00:00:00"/>
    <n v="5342000000"/>
    <n v="160000000"/>
    <n v="3247000000"/>
    <n v="0"/>
    <n v="464000000"/>
    <s v="Financials"/>
    <s v="Regional Banks"/>
    <n v="2014"/>
  </r>
  <r>
    <x v="68"/>
    <x v="3"/>
    <d v="2015-12-31T00:00:00"/>
    <n v="5276000000"/>
    <n v="237000000"/>
    <n v="3113000000"/>
    <n v="0"/>
    <n v="448000000"/>
    <s v="Financials"/>
    <s v="Regional Banks"/>
    <n v="2015"/>
  </r>
  <r>
    <x v="69"/>
    <x v="0"/>
    <d v="2012-12-31T00:00:00"/>
    <n v="2921900000"/>
    <n v="1630500000"/>
    <n v="746300000"/>
    <n v="0"/>
    <n v="0"/>
    <s v="Consumer Staples"/>
    <s v="Household Products"/>
    <n v="2012"/>
  </r>
  <r>
    <x v="69"/>
    <x v="1"/>
    <d v="2013-12-31T00:00:00"/>
    <n v="3194300000"/>
    <n v="1756300000"/>
    <n v="815800000"/>
    <n v="0"/>
    <n v="0"/>
    <s v="Consumer Staples"/>
    <s v="Household Products"/>
    <n v="2013"/>
  </r>
  <r>
    <x v="69"/>
    <x v="2"/>
    <d v="2014-12-31T00:00:00"/>
    <n v="3297600000"/>
    <n v="1844700000"/>
    <n v="811700000"/>
    <n v="0"/>
    <n v="0"/>
    <s v="Consumer Staples"/>
    <s v="Household Products"/>
    <n v="2014"/>
  </r>
  <r>
    <x v="69"/>
    <x v="3"/>
    <d v="2015-12-31T00:00:00"/>
    <n v="3394800000"/>
    <n v="1883000000"/>
    <n v="837600000"/>
    <n v="0"/>
    <n v="0"/>
    <s v="Consumer Staples"/>
    <s v="Household Products"/>
    <n v="2015"/>
  </r>
  <r>
    <x v="70"/>
    <x v="0"/>
    <d v="2012-12-31T00:00:00"/>
    <n v="12316000000"/>
    <n v="7081000000"/>
    <n v="723000000"/>
    <n v="0"/>
    <n v="2811000000"/>
    <s v="Energy"/>
    <s v="Integrated Oil &amp; Gas"/>
    <n v="2012"/>
  </r>
  <r>
    <x v="70"/>
    <x v="1"/>
    <d v="2013-12-31T00:00:00"/>
    <n v="19080000000"/>
    <n v="12930000000"/>
    <n v="686000000"/>
    <n v="0"/>
    <n v="2903000000"/>
    <s v="Energy"/>
    <s v="Integrated Oil &amp; Gas"/>
    <n v="2013"/>
  </r>
  <r>
    <x v="70"/>
    <x v="2"/>
    <d v="2014-12-31T00:00:00"/>
    <n v="23125000000"/>
    <n v="16049000000"/>
    <n v="554000000"/>
    <n v="0"/>
    <n v="2915000000"/>
    <s v="Energy"/>
    <s v="Integrated Oil &amp; Gas"/>
    <n v="2014"/>
  </r>
  <r>
    <x v="70"/>
    <x v="3"/>
    <d v="2015-12-31T00:00:00"/>
    <n v="12764000000"/>
    <n v="10295000000"/>
    <n v="334000000"/>
    <n v="0"/>
    <n v="2229000000"/>
    <s v="Energy"/>
    <s v="Integrated Oil &amp; Gas"/>
    <n v="2015"/>
  </r>
  <r>
    <x v="71"/>
    <x v="0"/>
    <d v="2012-12-31T00:00:00"/>
    <n v="11359113000"/>
    <n v="9641542000"/>
    <n v="1042251000"/>
    <n v="0"/>
    <n v="0"/>
    <s v="Industrials"/>
    <s v="Air Freight &amp; Logistics"/>
    <n v="2012"/>
  </r>
  <r>
    <x v="71"/>
    <x v="1"/>
    <d v="2013-12-31T00:00:00"/>
    <n v="12752076000"/>
    <n v="10915981000"/>
    <n v="1153445000"/>
    <n v="0"/>
    <n v="0"/>
    <s v="Industrials"/>
    <s v="Air Freight &amp; Logistics"/>
    <n v="2013"/>
  </r>
  <r>
    <x v="71"/>
    <x v="2"/>
    <d v="2014-12-31T00:00:00"/>
    <n v="13470067000"/>
    <n v="11462415000"/>
    <n v="1259234000"/>
    <n v="0"/>
    <n v="0"/>
    <s v="Industrials"/>
    <s v="Air Freight &amp; Logistics"/>
    <n v="2014"/>
  </r>
  <r>
    <x v="71"/>
    <x v="3"/>
    <d v="2015-12-31T00:00:00"/>
    <n v="13476084000"/>
    <n v="11207604000"/>
    <n v="1410170000"/>
    <n v="0"/>
    <n v="0"/>
    <s v="Industrials"/>
    <s v="Air Freight &amp; Logistics"/>
    <n v="2015"/>
  </r>
  <r>
    <x v="72"/>
    <x v="0"/>
    <d v="2013-12-31T00:00:00"/>
    <n v="8155000000"/>
    <n v="5345000000"/>
    <n v="47000000"/>
    <n v="0"/>
    <n v="1854000000"/>
    <s v="Consumer Discretionary"/>
    <s v="Cable &amp; Satellite"/>
    <n v="2013"/>
  </r>
  <r>
    <x v="72"/>
    <x v="1"/>
    <d v="2014-12-31T00:00:00"/>
    <n v="9108000000"/>
    <n v="5973000000"/>
    <n v="62000000"/>
    <n v="0"/>
    <n v="2102000000"/>
    <s v="Consumer Discretionary"/>
    <s v="Cable &amp; Satellite"/>
    <n v="2014"/>
  </r>
  <r>
    <x v="72"/>
    <x v="2"/>
    <d v="2015-12-31T00:00:00"/>
    <n v="9754000000"/>
    <n v="6426000000"/>
    <n v="89000000"/>
    <n v="0"/>
    <n v="2125000000"/>
    <s v="Consumer Discretionary"/>
    <s v="Cable &amp; Satellite"/>
    <n v="2015"/>
  </r>
  <r>
    <x v="72"/>
    <x v="3"/>
    <d v="2016-12-31T00:00:00"/>
    <n v="29003000000"/>
    <n v="18655000000"/>
    <n v="86000000"/>
    <n v="0"/>
    <n v="6907000000"/>
    <s v="Consumer Discretionary"/>
    <s v="Cable &amp; Satellite"/>
    <n v="2016"/>
  </r>
  <r>
    <x v="73"/>
    <x v="0"/>
    <d v="2012-12-31T00:00:00"/>
    <n v="29119000000"/>
    <n v="17900000000"/>
    <n v="0"/>
    <n v="0"/>
    <n v="8742000000"/>
    <s v="Health Care"/>
    <s v="Managed Health Care"/>
    <n v="2012"/>
  </r>
  <r>
    <x v="73"/>
    <x v="1"/>
    <d v="2013-12-31T00:00:00"/>
    <n v="32380000000"/>
    <n v="20865000000"/>
    <n v="0"/>
    <n v="0"/>
    <n v="9339000000"/>
    <s v="Health Care"/>
    <s v="Managed Health Care"/>
    <n v="2013"/>
  </r>
  <r>
    <x v="73"/>
    <x v="2"/>
    <d v="2014-12-31T00:00:00"/>
    <n v="34914000000"/>
    <n v="21334000000"/>
    <n v="0"/>
    <n v="0"/>
    <n v="10276000000"/>
    <s v="Health Care"/>
    <s v="Managed Health Care"/>
    <n v="2014"/>
  </r>
  <r>
    <x v="73"/>
    <x v="3"/>
    <d v="2015-12-31T00:00:00"/>
    <n v="37876000000"/>
    <n v="23290000000"/>
    <n v="0"/>
    <n v="0"/>
    <n v="11259000000"/>
    <s v="Health Care"/>
    <s v="Managed Health Care"/>
    <n v="2015"/>
  </r>
  <r>
    <x v="74"/>
    <x v="0"/>
    <d v="2012-12-31T00:00:00"/>
    <n v="4111000000"/>
    <n v="3477000000"/>
    <n v="0"/>
    <n v="0"/>
    <n v="14000000"/>
    <s v="Financials"/>
    <s v="Property &amp; Casualty Insurance"/>
    <n v="2012"/>
  </r>
  <r>
    <x v="74"/>
    <x v="1"/>
    <d v="2013-12-31T00:00:00"/>
    <n v="4531000000"/>
    <n v="3748000000"/>
    <n v="0"/>
    <n v="0"/>
    <n v="15000000"/>
    <s v="Financials"/>
    <s v="Property &amp; Casualty Insurance"/>
    <n v="2013"/>
  </r>
  <r>
    <x v="74"/>
    <x v="2"/>
    <d v="2014-12-31T00:00:00"/>
    <n v="4945000000"/>
    <n v="4157000000"/>
    <n v="0"/>
    <n v="0"/>
    <n v="14000000"/>
    <s v="Financials"/>
    <s v="Property &amp; Casualty Insurance"/>
    <n v="2014"/>
  </r>
  <r>
    <x v="74"/>
    <x v="3"/>
    <d v="2015-12-31T00:00:00"/>
    <n v="5142000000"/>
    <n v="4195000000"/>
    <n v="0"/>
    <n v="0"/>
    <n v="13000000"/>
    <s v="Financials"/>
    <s v="Property &amp; Casualty Insurance"/>
    <n v="2015"/>
  </r>
  <r>
    <x v="75"/>
    <x v="0"/>
    <d v="2012-12-31T00:00:00"/>
    <n v="17085000000"/>
    <n v="7153000000"/>
    <n v="6043000000"/>
    <n v="0"/>
    <n v="0"/>
    <s v="Consumer Staples"/>
    <s v="Household Products"/>
    <n v="2012"/>
  </r>
  <r>
    <x v="75"/>
    <x v="1"/>
    <d v="2013-12-31T00:00:00"/>
    <n v="17420000000"/>
    <n v="7219000000"/>
    <n v="6645000000"/>
    <n v="0"/>
    <n v="0"/>
    <s v="Consumer Staples"/>
    <s v="Household Products"/>
    <n v="2013"/>
  </r>
  <r>
    <x v="75"/>
    <x v="2"/>
    <d v="2014-12-31T00:00:00"/>
    <n v="17277000000"/>
    <n v="7168000000"/>
    <n v="6552000000"/>
    <n v="0"/>
    <n v="0"/>
    <s v="Consumer Staples"/>
    <s v="Household Products"/>
    <n v="2014"/>
  </r>
  <r>
    <x v="75"/>
    <x v="3"/>
    <d v="2015-12-31T00:00:00"/>
    <n v="16034000000"/>
    <n v="6635000000"/>
    <n v="6610000000"/>
    <n v="0"/>
    <n v="0"/>
    <s v="Consumer Staples"/>
    <s v="Household Products"/>
    <n v="2015"/>
  </r>
  <r>
    <x v="76"/>
    <x v="0"/>
    <d v="2013-06-30T00:00:00"/>
    <n v="5533000000"/>
    <n v="3142000000"/>
    <n v="1291000000"/>
    <n v="130000000"/>
    <n v="0"/>
    <s v="Consumer Staples"/>
    <s v="Household Products"/>
    <n v="2013"/>
  </r>
  <r>
    <x v="76"/>
    <x v="1"/>
    <d v="2014-06-30T00:00:00"/>
    <n v="5514000000"/>
    <n v="3158000000"/>
    <n v="1254000000"/>
    <n v="125000000"/>
    <n v="0"/>
    <s v="Consumer Staples"/>
    <s v="Household Products"/>
    <n v="2014"/>
  </r>
  <r>
    <x v="76"/>
    <x v="2"/>
    <d v="2015-06-30T00:00:00"/>
    <n v="5655000000"/>
    <n v="3190000000"/>
    <n v="1321000000"/>
    <n v="136000000"/>
    <n v="0"/>
    <s v="Consumer Staples"/>
    <s v="Household Products"/>
    <n v="2015"/>
  </r>
  <r>
    <x v="76"/>
    <x v="3"/>
    <d v="2016-06-30T00:00:00"/>
    <n v="5761000000"/>
    <n v="3163000000"/>
    <n v="1393000000"/>
    <n v="141000000"/>
    <n v="0"/>
    <s v="Consumer Staples"/>
    <s v="Household Products"/>
    <n v="2016"/>
  </r>
  <r>
    <x v="77"/>
    <x v="0"/>
    <d v="2013-12-31T00:00:00"/>
    <n v="2666000000"/>
    <n v="55000000"/>
    <n v="1670000000"/>
    <n v="0"/>
    <n v="46000000"/>
    <s v="Financials"/>
    <s v="Regional Banks"/>
    <n v="2013"/>
  </r>
  <r>
    <x v="77"/>
    <x v="1"/>
    <d v="2014-12-31T00:00:00"/>
    <n v="2607000000"/>
    <n v="45000000"/>
    <n v="1611000000"/>
    <n v="0"/>
    <n v="27000000"/>
    <s v="Financials"/>
    <s v="Regional Banks"/>
    <n v="2014"/>
  </r>
  <r>
    <x v="77"/>
    <x v="2"/>
    <d v="2015-12-31T00:00:00"/>
    <n v="2819000000"/>
    <n v="43000000"/>
    <n v="1859000000"/>
    <n v="0"/>
    <n v="147000000"/>
    <s v="Financials"/>
    <s v="Regional Banks"/>
    <n v="2015"/>
  </r>
  <r>
    <x v="77"/>
    <x v="3"/>
    <d v="2016-12-31T00:00:00"/>
    <n v="2960000000"/>
    <n v="40000000"/>
    <n v="1836000000"/>
    <n v="0"/>
    <n v="248000000"/>
    <s v="Financials"/>
    <s v="Regional Banks"/>
    <n v="2016"/>
  </r>
  <r>
    <x v="78"/>
    <x v="0"/>
    <d v="2013-12-31T00:00:00"/>
    <n v="3214591000"/>
    <n v="2359822000"/>
    <n v="203733000"/>
    <n v="0"/>
    <n v="96054000"/>
    <s v="Consumer Discretionary"/>
    <s v="Restaurants"/>
    <n v="2013"/>
  </r>
  <r>
    <x v="78"/>
    <x v="1"/>
    <d v="2014-12-31T00:00:00"/>
    <n v="4108269000"/>
    <n v="2990513000"/>
    <n v="273897000"/>
    <n v="0"/>
    <n v="110474000"/>
    <s v="Consumer Discretionary"/>
    <s v="Restaurants"/>
    <n v="2014"/>
  </r>
  <r>
    <x v="78"/>
    <x v="2"/>
    <d v="2015-12-31T00:00:00"/>
    <n v="4501223000"/>
    <n v="3326936000"/>
    <n v="250214000"/>
    <n v="0"/>
    <n v="130368000"/>
    <s v="Consumer Discretionary"/>
    <s v="Restaurants"/>
    <n v="2015"/>
  </r>
  <r>
    <x v="78"/>
    <x v="3"/>
    <d v="2016-12-31T00:00:00"/>
    <n v="3904384000"/>
    <n v="3406170000"/>
    <n v="276240000"/>
    <n v="0"/>
    <n v="146368000"/>
    <s v="Consumer Discretionary"/>
    <s v="Restaurants"/>
    <n v="2016"/>
  </r>
  <r>
    <x v="79"/>
    <x v="0"/>
    <d v="2013-12-31T00:00:00"/>
    <n v="17301000000"/>
    <n v="13021000000"/>
    <n v="1827000000"/>
    <n v="713000000"/>
    <n v="0"/>
    <s v="Industrials"/>
    <s v="Industrial Machinery"/>
    <n v="2013"/>
  </r>
  <r>
    <x v="79"/>
    <x v="1"/>
    <d v="2014-12-31T00:00:00"/>
    <n v="19221000000"/>
    <n v="14360000000"/>
    <n v="2112000000"/>
    <n v="754000000"/>
    <n v="0"/>
    <s v="Industrials"/>
    <s v="Industrial Machinery"/>
    <n v="2014"/>
  </r>
  <r>
    <x v="79"/>
    <x v="2"/>
    <d v="2015-12-31T00:00:00"/>
    <n v="19110000000"/>
    <n v="14163000000"/>
    <n v="2169000000"/>
    <n v="735000000"/>
    <n v="0"/>
    <s v="Industrials"/>
    <s v="Industrial Machinery"/>
    <n v="2015"/>
  </r>
  <r>
    <x v="79"/>
    <x v="3"/>
    <d v="2016-12-31T00:00:00"/>
    <n v="17509000000"/>
    <n v="13057000000"/>
    <n v="2189000000"/>
    <n v="636000000"/>
    <n v="0"/>
    <s v="Industrials"/>
    <s v="Industrial Machinery"/>
    <n v="2016"/>
  </r>
  <r>
    <x v="80"/>
    <x v="0"/>
    <d v="2013-12-31T00:00:00"/>
    <n v="6566000000"/>
    <n v="4562000000"/>
    <n v="234000000"/>
    <n v="0"/>
    <n v="628000000"/>
    <s v="Utilities"/>
    <s v="MultiUtilities"/>
    <n v="2013"/>
  </r>
  <r>
    <x v="80"/>
    <x v="1"/>
    <d v="2014-12-31T00:00:00"/>
    <n v="7179000000"/>
    <n v="5090000000"/>
    <n v="252000000"/>
    <n v="0"/>
    <n v="685000000"/>
    <s v="Utilities"/>
    <s v="MultiUtilities"/>
    <n v="2014"/>
  </r>
  <r>
    <x v="80"/>
    <x v="2"/>
    <d v="2015-12-31T00:00:00"/>
    <n v="6456000000"/>
    <n v="4281000000"/>
    <n v="262000000"/>
    <n v="0"/>
    <n v="750000000"/>
    <s v="Utilities"/>
    <s v="MultiUtilities"/>
    <n v="2015"/>
  </r>
  <r>
    <x v="80"/>
    <x v="3"/>
    <d v="2016-12-31T00:00:00"/>
    <n v="6399000000"/>
    <n v="4010000000"/>
    <n v="281000000"/>
    <n v="0"/>
    <n v="811000000"/>
    <s v="Utilities"/>
    <s v="MultiUtilities"/>
    <n v="2016"/>
  </r>
  <r>
    <x v="81"/>
    <x v="0"/>
    <d v="2012-12-31T00:00:00"/>
    <n v="8110000000"/>
    <n v="6781000000"/>
    <n v="1105000000"/>
    <n v="0"/>
    <n v="88000000"/>
    <s v="Health Care"/>
    <s v="Managed Health Care"/>
    <n v="2012"/>
  </r>
  <r>
    <x v="81"/>
    <x v="1"/>
    <d v="2013-12-31T00:00:00"/>
    <n v="10863000000"/>
    <n v="8995000000"/>
    <n v="1264000000"/>
    <n v="0"/>
    <n v="327000000"/>
    <s v="Health Care"/>
    <s v="Managed Health Care"/>
    <n v="2013"/>
  </r>
  <r>
    <x v="81"/>
    <x v="2"/>
    <d v="2014-12-31T00:00:00"/>
    <n v="16560000000"/>
    <n v="12678000000"/>
    <n v="2012000000"/>
    <n v="0"/>
    <n v="1406000000"/>
    <s v="Health Care"/>
    <s v="Managed Health Care"/>
    <n v="2014"/>
  </r>
  <r>
    <x v="81"/>
    <x v="3"/>
    <d v="2015-12-31T00:00:00"/>
    <n v="22760000000"/>
    <n v="17242000000"/>
    <n v="2977000000"/>
    <n v="0"/>
    <n v="1836000000"/>
    <s v="Health Care"/>
    <s v="Managed Health Care"/>
    <n v="2015"/>
  </r>
  <r>
    <x v="82"/>
    <x v="0"/>
    <d v="2012-12-31T00:00:00"/>
    <n v="7452000000"/>
    <n v="4747000000"/>
    <n v="365000000"/>
    <n v="0"/>
    <n v="1050000000"/>
    <s v="Utilities"/>
    <s v="MultiUtilities"/>
    <n v="2012"/>
  </r>
  <r>
    <x v="82"/>
    <x v="1"/>
    <d v="2013-12-31T00:00:00"/>
    <n v="8106000000"/>
    <n v="5755000000"/>
    <n v="387000000"/>
    <n v="0"/>
    <n v="954000000"/>
    <s v="Utilities"/>
    <s v="MultiUtilities"/>
    <n v="2013"/>
  </r>
  <r>
    <x v="82"/>
    <x v="2"/>
    <d v="2014-12-31T00:00:00"/>
    <n v="9226000000"/>
    <n v="6890000000"/>
    <n v="388000000"/>
    <n v="0"/>
    <n v="1013000000"/>
    <s v="Utilities"/>
    <s v="MultiUtilities"/>
    <n v="2014"/>
  </r>
  <r>
    <x v="82"/>
    <x v="3"/>
    <d v="2015-12-31T00:00:00"/>
    <n v="7386000000"/>
    <n v="5109000000"/>
    <n v="374000000"/>
    <n v="0"/>
    <n v="970000000"/>
    <s v="Utilities"/>
    <s v="MultiUtilities"/>
    <n v="2015"/>
  </r>
  <r>
    <x v="83"/>
    <x v="0"/>
    <d v="2012-12-31T00:00:00"/>
    <n v="23771000000"/>
    <n v="1403000000"/>
    <n v="11188000000"/>
    <n v="0"/>
    <n v="5024000000"/>
    <s v="Financials"/>
    <s v="Consumer Finance"/>
    <n v="2012"/>
  </r>
  <r>
    <x v="83"/>
    <x v="1"/>
    <d v="2013-12-31T00:00:00"/>
    <n v="24176000000"/>
    <n v="1241000000"/>
    <n v="11682000000"/>
    <n v="0"/>
    <n v="4124000000"/>
    <s v="Financials"/>
    <s v="Consumer Finance"/>
    <n v="2013"/>
  </r>
  <r>
    <x v="83"/>
    <x v="2"/>
    <d v="2014-12-31T00:00:00"/>
    <n v="23869000000"/>
    <n v="1088000000"/>
    <n v="11648000000"/>
    <n v="0"/>
    <n v="4073000000"/>
    <s v="Financials"/>
    <s v="Consumer Finance"/>
    <n v="2014"/>
  </r>
  <r>
    <x v="83"/>
    <x v="3"/>
    <d v="2015-12-31T00:00:00"/>
    <n v="25038000000"/>
    <n v="1091000000"/>
    <n v="12566000000"/>
    <n v="0"/>
    <n v="4966000000"/>
    <s v="Financials"/>
    <s v="Consumer Finance"/>
    <n v="2015"/>
  </r>
  <r>
    <x v="84"/>
    <x v="0"/>
    <d v="2012-12-31T00:00:00"/>
    <n v="1204546000"/>
    <n v="290054000"/>
    <n v="170113000"/>
    <n v="0"/>
    <n v="451405000"/>
    <s v="Energy"/>
    <s v="Oil &amp; Gas Exploration &amp; Production"/>
    <n v="2012"/>
  </r>
  <r>
    <x v="84"/>
    <x v="1"/>
    <d v="2013-12-31T00:00:00"/>
    <n v="1746278000"/>
    <n v="400281000"/>
    <n v="147651000"/>
    <n v="0"/>
    <n v="651052000"/>
    <s v="Energy"/>
    <s v="Oil &amp; Gas Exploration &amp; Production"/>
    <n v="2013"/>
  </r>
  <r>
    <x v="84"/>
    <x v="2"/>
    <d v="2014-12-31T00:00:00"/>
    <n v="2173011000"/>
    <n v="524880000"/>
    <n v="129602000"/>
    <n v="0"/>
    <n v="632760000"/>
    <s v="Energy"/>
    <s v="Oil &amp; Gas Exploration &amp; Production"/>
    <n v="2014"/>
  </r>
  <r>
    <x v="84"/>
    <x v="3"/>
    <d v="2015-12-31T00:00:00"/>
    <n v="1357150000"/>
    <n v="580994000"/>
    <n v="112253000"/>
    <n v="0"/>
    <n v="622211000"/>
    <s v="Energy"/>
    <s v="Oil &amp; Gas Exploration &amp; Production"/>
    <n v="2015"/>
  </r>
  <r>
    <x v="85"/>
    <x v="0"/>
    <d v="2013-09-30T00:00:00"/>
    <n v="4474000000"/>
    <n v="3103000000"/>
    <n v="495000000"/>
    <n v="0"/>
    <n v="0"/>
    <s v="Industrials"/>
    <s v="Industrial Conglomerates"/>
    <n v="2013"/>
  </r>
  <r>
    <x v="85"/>
    <x v="1"/>
    <d v="2014-09-30T00:00:00"/>
    <n v="4979000000"/>
    <n v="3469000000"/>
    <n v="594000000"/>
    <n v="0"/>
    <n v="0"/>
    <s v="Industrials"/>
    <s v="Industrial Conglomerates"/>
    <n v="2014"/>
  </r>
  <r>
    <x v="85"/>
    <x v="2"/>
    <d v="2015-09-30T00:00:00"/>
    <n v="5244000000"/>
    <n v="3630000000"/>
    <n v="606000000"/>
    <n v="0"/>
    <n v="0"/>
    <s v="Industrials"/>
    <s v="Industrial Conglomerates"/>
    <n v="2015"/>
  </r>
  <r>
    <x v="85"/>
    <x v="3"/>
    <d v="2016-09-30T00:00:00"/>
    <n v="5259000000"/>
    <n v="3642000000"/>
    <n v="638000000"/>
    <n v="0"/>
    <n v="0"/>
    <s v="Industrials"/>
    <s v="Industrial Conglomerates"/>
    <n v="2016"/>
  </r>
  <r>
    <x v="86"/>
    <x v="0"/>
    <d v="2013-10-31T00:00:00"/>
    <n v="1587725000"/>
    <n v="560917000"/>
    <n v="610735000"/>
    <n v="58827000"/>
    <n v="30239000"/>
    <s v="Health Care"/>
    <s v="Health Care Supplies"/>
    <n v="2013"/>
  </r>
  <r>
    <x v="86"/>
    <x v="1"/>
    <d v="2014-10-31T00:00:00"/>
    <n v="1717776000"/>
    <n v="626206000"/>
    <n v="683115000"/>
    <n v="66259000"/>
    <n v="35710000"/>
    <s v="Health Care"/>
    <s v="Health Care Supplies"/>
    <n v="2014"/>
  </r>
  <r>
    <x v="86"/>
    <x v="2"/>
    <d v="2015-10-31T00:00:00"/>
    <n v="1797060000"/>
    <n v="726798000"/>
    <n v="712543000"/>
    <n v="69589000"/>
    <n v="51459000"/>
    <s v="Health Care"/>
    <s v="Health Care Supplies"/>
    <n v="2015"/>
  </r>
  <r>
    <x v="86"/>
    <x v="3"/>
    <d v="2016-10-31T00:00:00"/>
    <n v="1966814000"/>
    <n v="793735000"/>
    <n v="722798000"/>
    <n v="65411000"/>
    <n v="60790000"/>
    <s v="Health Care"/>
    <s v="Health Care Supplies"/>
    <n v="2016"/>
  </r>
  <r>
    <x v="87"/>
    <x v="0"/>
    <d v="2013-09-01T00:00:00"/>
    <n v="105156000000"/>
    <n v="91948000000"/>
    <n v="10104000000"/>
    <n v="0"/>
    <n v="0"/>
    <s v="Consumer Staples"/>
    <s v="Hypermarkets &amp; Super Centers"/>
    <n v="2013"/>
  </r>
  <r>
    <x v="87"/>
    <x v="1"/>
    <d v="2014-08-31T00:00:00"/>
    <n v="112640000000"/>
    <n v="98458000000"/>
    <n v="10899000000"/>
    <n v="0"/>
    <n v="0"/>
    <s v="Consumer Staples"/>
    <s v="Hypermarkets &amp; Super Centers"/>
    <n v="2014"/>
  </r>
  <r>
    <x v="87"/>
    <x v="2"/>
    <d v="2015-08-30T00:00:00"/>
    <n v="116199000000"/>
    <n v="101065000000"/>
    <n v="11445000000"/>
    <n v="0"/>
    <n v="0"/>
    <s v="Consumer Staples"/>
    <s v="Hypermarkets &amp; Super Centers"/>
    <n v="2015"/>
  </r>
  <r>
    <x v="87"/>
    <x v="3"/>
    <d v="2016-08-28T00:00:00"/>
    <n v="118719000000"/>
    <n v="102901000000"/>
    <n v="12068000000"/>
    <n v="0"/>
    <n v="0"/>
    <s v="Consumer Staples"/>
    <s v="Hypermarkets &amp; Super Centers"/>
    <n v="2016"/>
  </r>
  <r>
    <x v="88"/>
    <x v="0"/>
    <d v="2003-06-30T00:00:00"/>
    <n v="1577000"/>
    <n v="258000"/>
    <n v="2410000"/>
    <n v="65000"/>
    <n v="0"/>
    <s v="Consumer Staples"/>
    <s v="Personal Products"/>
    <n v="2003"/>
  </r>
  <r>
    <x v="88"/>
    <x v="1"/>
    <d v="2004-06-30T00:00:00"/>
    <n v="1514000"/>
    <n v="142000"/>
    <n v="3940000"/>
    <n v="30000"/>
    <n v="163000"/>
    <s v="Consumer Staples"/>
    <s v="Personal Products"/>
    <n v="2004"/>
  </r>
  <r>
    <x v="88"/>
    <x v="2"/>
    <d v="2006-02-28T00:00:00"/>
    <n v="79562000"/>
    <n v="75508000"/>
    <n v="15359000"/>
    <n v="0"/>
    <n v="0"/>
    <s v="Consumer Staples"/>
    <s v="Personal Products"/>
    <n v="2006"/>
  </r>
  <r>
    <x v="88"/>
    <x v="3"/>
    <d v="2007-02-28T00:00:00"/>
    <n v="99642000"/>
    <n v="84477000"/>
    <n v="25853000"/>
    <n v="0"/>
    <n v="0"/>
    <s v="Consumer Staples"/>
    <s v="Personal Products"/>
    <n v="2007"/>
  </r>
  <r>
    <x v="89"/>
    <x v="0"/>
    <d v="2013-07-28T00:00:00"/>
    <n v="8052000000"/>
    <n v="5140000000"/>
    <n v="1653000000"/>
    <n v="128000000"/>
    <n v="0"/>
    <s v="Consumer Staples"/>
    <s v="Packaged Foods &amp; Meats"/>
    <n v="2013"/>
  </r>
  <r>
    <x v="89"/>
    <x v="1"/>
    <d v="2014-08-03T00:00:00"/>
    <n v="8268000000"/>
    <n v="5297000000"/>
    <n v="1527000000"/>
    <n v="122000000"/>
    <n v="0"/>
    <s v="Consumer Staples"/>
    <s v="Packaged Foods &amp; Meats"/>
    <n v="2014"/>
  </r>
  <r>
    <x v="89"/>
    <x v="2"/>
    <d v="2015-08-02T00:00:00"/>
    <n v="8082000000"/>
    <n v="5300000000"/>
    <n v="1509000000"/>
    <n v="117000000"/>
    <n v="0"/>
    <s v="Consumer Staples"/>
    <s v="Packaged Foods &amp; Meats"/>
    <n v="2015"/>
  </r>
  <r>
    <x v="89"/>
    <x v="3"/>
    <d v="2016-07-31T00:00:00"/>
    <n v="7961000000"/>
    <n v="5181000000"/>
    <n v="1665000000"/>
    <n v="124000000"/>
    <n v="0"/>
    <s v="Consumer Staples"/>
    <s v="Packaged Foods &amp; Meats"/>
    <n v="2016"/>
  </r>
  <r>
    <x v="90"/>
    <x v="0"/>
    <d v="2013-01-31T00:00:00"/>
    <n v="3050195000"/>
    <n v="683579000"/>
    <n v="2047847000"/>
    <n v="429479000"/>
    <n v="0"/>
    <s v="Information Technology"/>
    <s v="Internet Software &amp; Services"/>
    <n v="2013"/>
  </r>
  <r>
    <x v="90"/>
    <x v="1"/>
    <d v="2014-01-31T00:00:00"/>
    <n v="4071003000"/>
    <n v="968428000"/>
    <n v="2764851000"/>
    <n v="623798000"/>
    <n v="0"/>
    <s v="Information Technology"/>
    <s v="Internet Software &amp; Services"/>
    <n v="2014"/>
  </r>
  <r>
    <x v="90"/>
    <x v="2"/>
    <d v="2015-01-31T00:00:00"/>
    <n v="5373586000"/>
    <n v="1289270000"/>
    <n v="3437032000"/>
    <n v="792917000"/>
    <n v="0"/>
    <s v="Information Technology"/>
    <s v="Internet Software &amp; Services"/>
    <n v="2015"/>
  </r>
  <r>
    <x v="90"/>
    <x v="3"/>
    <d v="2016-01-31T00:00:00"/>
    <n v="6667216000"/>
    <n v="1654548000"/>
    <n v="3951445000"/>
    <n v="946300000"/>
    <n v="0"/>
    <s v="Information Technology"/>
    <s v="Internet Software &amp; Services"/>
    <n v="2016"/>
  </r>
  <r>
    <x v="91"/>
    <x v="0"/>
    <d v="2013-07-27T00:00:00"/>
    <n v="48607000000"/>
    <n v="19167000000"/>
    <n v="11802000000"/>
    <n v="5942000000"/>
    <n v="395000000"/>
    <s v="Information Technology"/>
    <s v="Networking Equipment"/>
    <n v="2013"/>
  </r>
  <r>
    <x v="91"/>
    <x v="1"/>
    <d v="2014-07-26T00:00:00"/>
    <n v="47142000000"/>
    <n v="19373000000"/>
    <n v="11437000000"/>
    <n v="6294000000"/>
    <n v="275000000"/>
    <s v="Information Technology"/>
    <s v="Networking Equipment"/>
    <n v="2014"/>
  </r>
  <r>
    <x v="91"/>
    <x v="2"/>
    <d v="2015-07-25T00:00:00"/>
    <n v="49161000000"/>
    <n v="19480000000"/>
    <n v="11861000000"/>
    <n v="6207000000"/>
    <n v="359000000"/>
    <s v="Information Technology"/>
    <s v="Networking Equipment"/>
    <n v="2015"/>
  </r>
  <r>
    <x v="91"/>
    <x v="3"/>
    <d v="2016-07-30T00:00:00"/>
    <n v="49247000000"/>
    <n v="18287000000"/>
    <n v="11433000000"/>
    <n v="6296000000"/>
    <n v="303000000"/>
    <s v="Information Technology"/>
    <s v="Networking Equipment"/>
    <n v="2016"/>
  </r>
  <r>
    <x v="92"/>
    <x v="0"/>
    <d v="2015-04-03T00:00:00"/>
    <n v="4069746000"/>
    <n v="3282301000"/>
    <n v="194207000"/>
    <n v="0"/>
    <n v="137058000"/>
    <s v="Information Technology"/>
    <s v="IT Consulting &amp; Other Services"/>
    <n v="2015"/>
  </r>
  <r>
    <x v="92"/>
    <x v="1"/>
    <d v="2016-04-01T00:00:00"/>
    <n v="4250447000"/>
    <n v="3575631000"/>
    <n v="187244000"/>
    <n v="0"/>
    <n v="182242000"/>
    <s v="Information Technology"/>
    <s v="IT Consulting &amp; Other Services"/>
    <n v="2016"/>
  </r>
  <r>
    <x v="93"/>
    <x v="0"/>
    <d v="2013-12-31T00:00:00"/>
    <n v="12026000000"/>
    <n v="3931000000"/>
    <n v="3518000000"/>
    <n v="0"/>
    <n v="1104000000"/>
    <s v="Industrials"/>
    <s v="Railroads"/>
    <n v="2013"/>
  </r>
  <r>
    <x v="93"/>
    <x v="1"/>
    <d v="2014-12-26T00:00:00"/>
    <n v="12669000000"/>
    <n v="4100000000"/>
    <n v="3805000000"/>
    <n v="0"/>
    <n v="1151000000"/>
    <s v="Industrials"/>
    <s v="Railroads"/>
    <n v="2014"/>
  </r>
  <r>
    <x v="93"/>
    <x v="2"/>
    <d v="2015-12-25T00:00:00"/>
    <n v="11811000000"/>
    <n v="3293000000"/>
    <n v="3726000000"/>
    <n v="0"/>
    <n v="1208000000"/>
    <s v="Industrials"/>
    <s v="Railroads"/>
    <n v="2015"/>
  </r>
  <r>
    <x v="93"/>
    <x v="3"/>
    <d v="2016-12-30T00:00:00"/>
    <n v="11069000000"/>
    <n v="2782000000"/>
    <n v="3597000000"/>
    <n v="0"/>
    <n v="1301000000"/>
    <s v="Industrials"/>
    <s v="Railroads"/>
    <n v="2016"/>
  </r>
  <r>
    <x v="94"/>
    <x v="0"/>
    <d v="2013-05-31T00:00:00"/>
    <n v="4245964000"/>
    <n v="2492655000"/>
    <n v="1187331000"/>
    <n v="0"/>
    <n v="0"/>
    <s v="Industrials"/>
    <s v="Diversified Support Services"/>
    <n v="2013"/>
  </r>
  <r>
    <x v="94"/>
    <x v="1"/>
    <d v="2014-05-31T00:00:00"/>
    <n v="4193844000"/>
    <n v="2444085000"/>
    <n v="1147039000"/>
    <n v="0"/>
    <n v="0"/>
    <s v="Industrials"/>
    <s v="Diversified Support Services"/>
    <n v="2014"/>
  </r>
  <r>
    <x v="94"/>
    <x v="2"/>
    <d v="2015-05-31T00:00:00"/>
    <n v="4476886000"/>
    <n v="2555549000"/>
    <n v="1224930000"/>
    <n v="0"/>
    <n v="0"/>
    <s v="Industrials"/>
    <s v="Diversified Support Services"/>
    <n v="2015"/>
  </r>
  <r>
    <x v="94"/>
    <x v="3"/>
    <d v="2016-05-31T00:00:00"/>
    <n v="4905458000"/>
    <n v="2775588000"/>
    <n v="1348122000"/>
    <n v="0"/>
    <n v="0"/>
    <s v="Industrials"/>
    <s v="Diversified Support Services"/>
    <n v="2016"/>
  </r>
  <r>
    <x v="95"/>
    <x v="0"/>
    <d v="2012-12-31T00:00:00"/>
    <n v="18376000000"/>
    <n v="7639000000"/>
    <n v="3244000000"/>
    <n v="0"/>
    <n v="4780000000"/>
    <s v="Telecommunications Services"/>
    <s v="Integrated Telecommunications Services"/>
    <n v="2012"/>
  </r>
  <r>
    <x v="95"/>
    <x v="1"/>
    <d v="2013-12-31T00:00:00"/>
    <n v="18095000000"/>
    <n v="7507000000"/>
    <n v="3502000000"/>
    <n v="0"/>
    <n v="4541000000"/>
    <s v="Telecommunications Services"/>
    <s v="Integrated Telecommunications Services"/>
    <n v="2013"/>
  </r>
  <r>
    <x v="95"/>
    <x v="2"/>
    <d v="2014-12-31T00:00:00"/>
    <n v="18031000000"/>
    <n v="7846000000"/>
    <n v="3347000000"/>
    <n v="0"/>
    <n v="4428000000"/>
    <s v="Telecommunications Services"/>
    <s v="Integrated Telecommunications Services"/>
    <n v="2014"/>
  </r>
  <r>
    <x v="95"/>
    <x v="3"/>
    <d v="2015-12-31T00:00:00"/>
    <n v="17900000000"/>
    <n v="7778000000"/>
    <n v="3328000000"/>
    <n v="0"/>
    <n v="4189000000"/>
    <s v="Telecommunications Services"/>
    <s v="Integrated Telecommunications Services"/>
    <n v="2015"/>
  </r>
  <r>
    <x v="96"/>
    <x v="0"/>
    <d v="2012-12-31T00:00:00"/>
    <n v="7346472000"/>
    <n v="4278241000"/>
    <n v="1557646000"/>
    <n v="0"/>
    <n v="149089000"/>
    <s v="Information Technology"/>
    <s v="IT Consulting &amp; Other Services"/>
    <n v="2012"/>
  </r>
  <r>
    <x v="96"/>
    <x v="1"/>
    <d v="2013-12-31T00:00:00"/>
    <n v="8843200000"/>
    <n v="5265500000"/>
    <n v="1727600000"/>
    <n v="0"/>
    <n v="172200000"/>
    <s v="Information Technology"/>
    <s v="IT Consulting &amp; Other Services"/>
    <n v="2013"/>
  </r>
  <r>
    <x v="96"/>
    <x v="2"/>
    <d v="2014-12-31T00:00:00"/>
    <n v="10262700000"/>
    <n v="6141100000"/>
    <n v="2037000000"/>
    <n v="0"/>
    <n v="199700000"/>
    <s v="Information Technology"/>
    <s v="IT Consulting &amp; Other Services"/>
    <n v="2014"/>
  </r>
  <r>
    <x v="96"/>
    <x v="3"/>
    <d v="2015-12-31T00:00:00"/>
    <n v="12416000000"/>
    <n v="7440200000"/>
    <n v="2508600000"/>
    <n v="0"/>
    <n v="325200000"/>
    <s v="Information Technology"/>
    <s v="IT Consulting &amp; Other Services"/>
    <n v="2015"/>
  </r>
  <r>
    <x v="97"/>
    <x v="0"/>
    <d v="2013-12-31T00:00:00"/>
    <n v="2918434000"/>
    <n v="502795000"/>
    <n v="1476916000"/>
    <n v="516338000"/>
    <n v="41668000"/>
    <s v="Information Technology"/>
    <s v="Internet Software &amp; Services"/>
    <n v="2013"/>
  </r>
  <r>
    <x v="97"/>
    <x v="1"/>
    <d v="2014-12-31T00:00:00"/>
    <n v="3142856000"/>
    <n v="620219000"/>
    <n v="1600187000"/>
    <n v="553817000"/>
    <n v="39577000"/>
    <s v="Information Technology"/>
    <s v="Internet Software &amp; Services"/>
    <n v="2014"/>
  </r>
  <r>
    <x v="97"/>
    <x v="2"/>
    <d v="2015-12-31T00:00:00"/>
    <n v="3275594000"/>
    <n v="614364000"/>
    <n v="1538027000"/>
    <n v="563975000"/>
    <n v="41595000"/>
    <s v="Information Technology"/>
    <s v="Internet Software &amp; Services"/>
    <n v="2015"/>
  </r>
  <r>
    <x v="97"/>
    <x v="3"/>
    <d v="2016-12-31T00:00:00"/>
    <n v="3418265000"/>
    <n v="559541000"/>
    <n v="1620006000"/>
    <n v="489265000"/>
    <n v="29173000"/>
    <s v="Information Technology"/>
    <s v="Internet Software &amp; Services"/>
    <n v="2016"/>
  </r>
  <r>
    <x v="98"/>
    <x v="0"/>
    <d v="2013-12-31T00:00:00"/>
    <n v="126761000000"/>
    <n v="102978000000"/>
    <n v="0"/>
    <n v="0"/>
    <n v="0"/>
    <s v="Consumer Staples"/>
    <s v="Drug Retail"/>
    <n v="2013"/>
  </r>
  <r>
    <x v="98"/>
    <x v="1"/>
    <d v="2014-12-31T00:00:00"/>
    <n v="139367000000"/>
    <n v="114000000000"/>
    <n v="0"/>
    <n v="0"/>
    <n v="0"/>
    <s v="Consumer Staples"/>
    <s v="Drug Retail"/>
    <n v="2014"/>
  </r>
  <r>
    <x v="98"/>
    <x v="2"/>
    <d v="2015-12-31T00:00:00"/>
    <n v="153290000000"/>
    <n v="126762000000"/>
    <n v="0"/>
    <n v="0"/>
    <n v="0"/>
    <s v="Consumer Staples"/>
    <s v="Drug Retail"/>
    <n v="2015"/>
  </r>
  <r>
    <x v="98"/>
    <x v="3"/>
    <d v="2016-12-31T00:00:00"/>
    <n v="177526000000"/>
    <n v="148669000000"/>
    <n v="0"/>
    <n v="0"/>
    <n v="0"/>
    <s v="Consumer Staples"/>
    <s v="Drug Retail"/>
    <n v="2016"/>
  </r>
  <r>
    <x v="99"/>
    <x v="0"/>
    <d v="2012-12-31T00:00:00"/>
    <n v="230590000000"/>
    <n v="163336000000"/>
    <n v="17100000000"/>
    <n v="0"/>
    <n v="13413000000"/>
    <s v="Energy"/>
    <s v="Integrated Oil &amp; Gas"/>
    <n v="2012"/>
  </r>
  <r>
    <x v="99"/>
    <x v="1"/>
    <d v="2013-12-31T00:00:00"/>
    <n v="220156000000"/>
    <n v="159323000000"/>
    <n v="17573000000"/>
    <n v="0"/>
    <n v="14186000000"/>
    <s v="Energy"/>
    <s v="Integrated Oil &amp; Gas"/>
    <n v="2013"/>
  </r>
  <r>
    <x v="99"/>
    <x v="2"/>
    <d v="2014-12-31T00:00:00"/>
    <n v="200494000000"/>
    <n v="144956000000"/>
    <n v="17034000000"/>
    <n v="0"/>
    <n v="16793000000"/>
    <s v="Energy"/>
    <s v="Integrated Oil &amp; Gas"/>
    <n v="2014"/>
  </r>
  <r>
    <x v="99"/>
    <x v="3"/>
    <d v="2015-12-31T00:00:00"/>
    <n v="129925000000"/>
    <n v="92785000000"/>
    <n v="16473000000"/>
    <n v="0"/>
    <n v="21037000000"/>
    <s v="Energy"/>
    <s v="Integrated Oil &amp; Gas"/>
    <n v="2015"/>
  </r>
  <r>
    <x v="100"/>
    <x v="0"/>
    <d v="2012-12-31T00:00:00"/>
    <n v="1819814000"/>
    <n v="343743000"/>
    <n v="133796000"/>
    <n v="0"/>
    <n v="579315000"/>
    <s v="Energy"/>
    <s v="Oil &amp; Gas Exploration &amp; Production"/>
    <n v="2012"/>
  </r>
  <r>
    <x v="100"/>
    <x v="1"/>
    <d v="2013-12-31T00:00:00"/>
    <n v="2319919000"/>
    <n v="455436000"/>
    <n v="169815000"/>
    <n v="0"/>
    <n v="778655000"/>
    <s v="Energy"/>
    <s v="Oil &amp; Gas Exploration &amp; Production"/>
    <n v="2013"/>
  </r>
  <r>
    <x v="100"/>
    <x v="2"/>
    <d v="2014-12-31T00:00:00"/>
    <n v="2660147000"/>
    <n v="538374000"/>
    <n v="204161000"/>
    <n v="0"/>
    <n v="986812000"/>
    <s v="Energy"/>
    <s v="Oil &amp; Gas Exploration &amp; Production"/>
    <n v="2014"/>
  </r>
  <r>
    <x v="100"/>
    <x v="3"/>
    <d v="2015-12-31T00:00:00"/>
    <n v="1803573000"/>
    <n v="541359000"/>
    <n v="230734000"/>
    <n v="0"/>
    <n v="1230853000"/>
    <s v="Energy"/>
    <s v="Oil &amp; Gas Exploration &amp; Production"/>
    <n v="2015"/>
  </r>
  <r>
    <x v="101"/>
    <x v="0"/>
    <d v="2012-12-31T00:00:00"/>
    <n v="12835000000"/>
    <n v="8300000000"/>
    <n v="550000000"/>
    <n v="0"/>
    <n v="1127000000"/>
    <s v="Utilities"/>
    <s v="Electric Utilities"/>
    <n v="2012"/>
  </r>
  <r>
    <x v="101"/>
    <x v="1"/>
    <d v="2013-12-31T00:00:00"/>
    <n v="13120000000"/>
    <n v="8033000000"/>
    <n v="563000000"/>
    <n v="0"/>
    <n v="1208000000"/>
    <s v="Utilities"/>
    <s v="Electric Utilities"/>
    <n v="2013"/>
  </r>
  <r>
    <x v="101"/>
    <x v="2"/>
    <d v="2014-12-31T00:00:00"/>
    <n v="12436000000"/>
    <n v="7881000000"/>
    <n v="542000000"/>
    <n v="0"/>
    <n v="1292000000"/>
    <s v="Utilities"/>
    <s v="Electric Utilities"/>
    <n v="2014"/>
  </r>
  <r>
    <x v="101"/>
    <x v="3"/>
    <d v="2015-12-31T00:00:00"/>
    <n v="11683000000"/>
    <n v="6201000000"/>
    <n v="551000000"/>
    <n v="0"/>
    <n v="1395000000"/>
    <s v="Utilities"/>
    <s v="Electric Utilities"/>
    <n v="2015"/>
  </r>
  <r>
    <x v="102"/>
    <x v="0"/>
    <d v="2013-12-31T00:00:00"/>
    <n v="37773000000"/>
    <n v="20964000000"/>
    <n v="11349000000"/>
    <n v="0"/>
    <n v="1658000000"/>
    <s v="Industrials"/>
    <s v="Airlines"/>
    <n v="2013"/>
  </r>
  <r>
    <x v="102"/>
    <x v="1"/>
    <d v="2014-12-31T00:00:00"/>
    <n v="40362000000"/>
    <n v="22967000000"/>
    <n v="12702000000"/>
    <n v="0"/>
    <n v="1771000000"/>
    <s v="Industrials"/>
    <s v="Airlines"/>
    <n v="2014"/>
  </r>
  <r>
    <x v="102"/>
    <x v="2"/>
    <d v="2015-12-31T00:00:00"/>
    <n v="40704000000"/>
    <n v="17096000000"/>
    <n v="13936000000"/>
    <n v="0"/>
    <n v="1835000000"/>
    <s v="Industrials"/>
    <s v="Airlines"/>
    <n v="2015"/>
  </r>
  <r>
    <x v="102"/>
    <x v="3"/>
    <d v="2016-12-31T00:00:00"/>
    <n v="39639000000"/>
    <n v="15940000000"/>
    <n v="14845000000"/>
    <n v="0"/>
    <n v="1902000000"/>
    <s v="Industrials"/>
    <s v="Airlines"/>
    <n v="2016"/>
  </r>
  <r>
    <x v="103"/>
    <x v="0"/>
    <d v="2013-12-31T00:00:00"/>
    <n v="28998000000"/>
    <n v="17642000000"/>
    <n v="6564000000"/>
    <n v="2037000000"/>
    <n v="0"/>
    <s v="Materials"/>
    <s v="Diversified Chemicals"/>
    <n v="2013"/>
  </r>
  <r>
    <x v="103"/>
    <x v="1"/>
    <d v="2014-12-31T00:00:00"/>
    <n v="28406000000"/>
    <n v="17023000000"/>
    <n v="5536000000"/>
    <n v="1958000000"/>
    <n v="0"/>
    <s v="Materials"/>
    <s v="Diversified Chemicals"/>
    <n v="2014"/>
  </r>
  <r>
    <x v="103"/>
    <x v="2"/>
    <d v="2015-12-31T00:00:00"/>
    <n v="25130000000"/>
    <n v="15112000000"/>
    <n v="5074000000"/>
    <n v="1898000000"/>
    <n v="0"/>
    <s v="Materials"/>
    <s v="Diversified Chemicals"/>
    <n v="2015"/>
  </r>
  <r>
    <x v="103"/>
    <x v="3"/>
    <d v="2016-12-31T00:00:00"/>
    <n v="24594000000"/>
    <n v="14469000000"/>
    <n v="5005000000"/>
    <n v="1641000000"/>
    <n v="0"/>
    <s v="Materials"/>
    <s v="Diversified Chemicals"/>
    <n v="2016"/>
  </r>
  <r>
    <x v="104"/>
    <x v="0"/>
    <d v="2013-10-31T00:00:00"/>
    <n v="37795400000"/>
    <n v="25667300000"/>
    <n v="4426100000"/>
    <n v="1477300000"/>
    <n v="0"/>
    <s v="Industrials"/>
    <s v="Construction &amp; Farm Machinery &amp; Heavy Trucks"/>
    <n v="2013"/>
  </r>
  <r>
    <x v="104"/>
    <x v="1"/>
    <d v="2014-10-31T00:00:00"/>
    <n v="36066900000"/>
    <n v="24775800000"/>
    <n v="4377700000"/>
    <n v="1452000000"/>
    <n v="0"/>
    <s v="Industrials"/>
    <s v="Construction &amp; Farm Machinery &amp; Heavy Trucks"/>
    <n v="2014"/>
  </r>
  <r>
    <x v="104"/>
    <x v="2"/>
    <d v="2015-10-31T00:00:00"/>
    <n v="28862800000"/>
    <n v="20143200000"/>
    <n v="3834400000"/>
    <n v="1425100000"/>
    <n v="0"/>
    <s v="Industrials"/>
    <s v="Construction &amp; Farm Machinery &amp; Heavy Trucks"/>
    <n v="2015"/>
  </r>
  <r>
    <x v="104"/>
    <x v="3"/>
    <d v="2016-10-31T00:00:00"/>
    <n v="26644000000"/>
    <n v="18248900000"/>
    <n v="4018300000"/>
    <n v="1389100000"/>
    <n v="0"/>
    <s v="Industrials"/>
    <s v="Construction &amp; Farm Machinery &amp; Heavy Trucks"/>
    <n v="2016"/>
  </r>
  <r>
    <x v="105"/>
    <x v="0"/>
    <d v="2012-11-30T00:00:00"/>
    <n v="8984000000"/>
    <n v="845000000"/>
    <n v="3052000000"/>
    <n v="0"/>
    <n v="848000000"/>
    <s v="Financials"/>
    <s v="Consumer Finance"/>
    <n v="2012"/>
  </r>
  <r>
    <x v="105"/>
    <x v="1"/>
    <d v="2013-12-31T00:00:00"/>
    <n v="9370000000"/>
    <n v="698000000"/>
    <n v="3194000000"/>
    <n v="0"/>
    <n v="1086000000"/>
    <s v="Financials"/>
    <s v="Consumer Finance"/>
    <n v="2013"/>
  </r>
  <r>
    <x v="105"/>
    <x v="2"/>
    <d v="2014-12-31T00:00:00"/>
    <n v="9611000000"/>
    <n v="614000000"/>
    <n v="3340000000"/>
    <n v="0"/>
    <n v="1443000000"/>
    <s v="Financials"/>
    <s v="Consumer Finance"/>
    <n v="2014"/>
  </r>
  <r>
    <x v="105"/>
    <x v="3"/>
    <d v="2015-12-31T00:00:00"/>
    <n v="10002000000"/>
    <n v="623000000"/>
    <n v="3615000000"/>
    <n v="0"/>
    <n v="1512000000"/>
    <s v="Financials"/>
    <s v="Consumer Finance"/>
    <n v="2015"/>
  </r>
  <r>
    <x v="106"/>
    <x v="0"/>
    <d v="2013-02-01T00:00:00"/>
    <n v="16022128000"/>
    <n v="10936727000"/>
    <n v="3430125000"/>
    <n v="0"/>
    <n v="0"/>
    <s v="Consumer Discretionary"/>
    <s v="General Merchandise Stores"/>
    <n v="2013"/>
  </r>
  <r>
    <x v="106"/>
    <x v="1"/>
    <d v="2014-01-31T00:00:00"/>
    <n v="17504167000"/>
    <n v="12068425000"/>
    <n v="3699557000"/>
    <n v="0"/>
    <n v="0"/>
    <s v="Consumer Discretionary"/>
    <s v="General Merchandise Stores"/>
    <n v="2014"/>
  </r>
  <r>
    <x v="106"/>
    <x v="2"/>
    <d v="2015-01-30T00:00:00"/>
    <n v="18909588000"/>
    <n v="13107081000"/>
    <n v="4033414000"/>
    <n v="0"/>
    <n v="0"/>
    <s v="Consumer Discretionary"/>
    <s v="General Merchandise Stores"/>
    <n v="2015"/>
  </r>
  <r>
    <x v="106"/>
    <x v="3"/>
    <d v="2016-01-29T00:00:00"/>
    <n v="20368562000"/>
    <n v="14062471000"/>
    <n v="4365797000"/>
    <n v="0"/>
    <n v="0"/>
    <s v="Consumer Discretionary"/>
    <s v="General Merchandise Stores"/>
    <n v="2016"/>
  </r>
  <r>
    <x v="107"/>
    <x v="0"/>
    <d v="2012-12-31T00:00:00"/>
    <n v="7383000000"/>
    <n v="4365000000"/>
    <n v="1742000000"/>
    <n v="0"/>
    <n v="75000000"/>
    <s v="Health Care"/>
    <s v="Health Care Facilities"/>
    <n v="2012"/>
  </r>
  <r>
    <x v="107"/>
    <x v="1"/>
    <d v="2013-12-31T00:00:00"/>
    <n v="7146000000"/>
    <n v="4326000000"/>
    <n v="1740000000"/>
    <n v="0"/>
    <n v="79000000"/>
    <s v="Health Care"/>
    <s v="Health Care Facilities"/>
    <n v="2013"/>
  </r>
  <r>
    <x v="107"/>
    <x v="2"/>
    <d v="2014-12-31T00:00:00"/>
    <n v="7435000000"/>
    <n v="4637000000"/>
    <n v="1721000000"/>
    <n v="0"/>
    <n v="94000000"/>
    <s v="Health Care"/>
    <s v="Health Care Facilities"/>
    <n v="2014"/>
  </r>
  <r>
    <x v="107"/>
    <x v="3"/>
    <d v="2015-12-31T00:00:00"/>
    <n v="7493000000"/>
    <n v="4657000000"/>
    <n v="1356000000"/>
    <n v="0"/>
    <n v="81000000"/>
    <s v="Health Care"/>
    <s v="Health Care Facilities"/>
    <n v="2015"/>
  </r>
  <r>
    <x v="108"/>
    <x v="0"/>
    <d v="2013-09-30T00:00:00"/>
    <n v="6259300000"/>
    <n v="4853500000"/>
    <n v="649900000"/>
    <n v="0"/>
    <n v="0"/>
    <s v="Consumer Discretionary"/>
    <s v="Homebuilding"/>
    <n v="2013"/>
  </r>
  <r>
    <x v="108"/>
    <x v="1"/>
    <d v="2014-09-30T00:00:00"/>
    <n v="8024900000"/>
    <n v="6268600000"/>
    <n v="826900000"/>
    <n v="0"/>
    <n v="0"/>
    <s v="Consumer Discretionary"/>
    <s v="Homebuilding"/>
    <n v="2014"/>
  </r>
  <r>
    <x v="108"/>
    <x v="2"/>
    <d v="2015-09-30T00:00:00"/>
    <n v="10824000000"/>
    <n v="8535700000"/>
    <n v="1003000000"/>
    <n v="0"/>
    <n v="0"/>
    <s v="Consumer Discretionary"/>
    <s v="Homebuilding"/>
    <n v="2015"/>
  </r>
  <r>
    <x v="108"/>
    <x v="3"/>
    <d v="2016-09-30T00:00:00"/>
    <n v="12157400000"/>
    <n v="9502600000"/>
    <n v="1100300000"/>
    <n v="0"/>
    <n v="0"/>
    <s v="Consumer Discretionary"/>
    <s v="Homebuilding"/>
    <n v="2016"/>
  </r>
  <r>
    <x v="109"/>
    <x v="0"/>
    <d v="2012-12-31T00:00:00"/>
    <n v="18260400000"/>
    <n v="8846100000"/>
    <n v="5181200000"/>
    <n v="1137900000"/>
    <n v="0"/>
    <s v="Industrials"/>
    <s v="Industrial Conglomerates"/>
    <n v="2012"/>
  </r>
  <r>
    <x v="109"/>
    <x v="1"/>
    <d v="2013-12-31T00:00:00"/>
    <n v="18283100000"/>
    <n v="8941100000"/>
    <n v="5117100000"/>
    <n v="1104400000"/>
    <n v="0"/>
    <s v="Industrials"/>
    <s v="Industrial Conglomerates"/>
    <n v="2013"/>
  </r>
  <r>
    <x v="109"/>
    <x v="2"/>
    <d v="2014-12-31T00:00:00"/>
    <n v="19154000000"/>
    <n v="9261400000"/>
    <n v="5389000000"/>
    <n v="1157000000"/>
    <n v="0"/>
    <s v="Industrials"/>
    <s v="Industrial Conglomerates"/>
    <n v="2014"/>
  </r>
  <r>
    <x v="109"/>
    <x v="3"/>
    <d v="2015-12-31T00:00:00"/>
    <n v="20563100000"/>
    <n v="9800600000"/>
    <n v="6054300000"/>
    <n v="1239100000"/>
    <n v="0"/>
    <s v="Industrials"/>
    <s v="Industrial Conglomerates"/>
    <n v="2015"/>
  </r>
  <r>
    <x v="110"/>
    <x v="0"/>
    <d v="2013-09-28T00:00:00"/>
    <n v="45041000000"/>
    <n v="25034000000"/>
    <n v="8365000000"/>
    <n v="0"/>
    <n v="2192000000"/>
    <s v="Consumer Discretionary"/>
    <s v="Broadcasting &amp; Cable TV"/>
    <n v="2013"/>
  </r>
  <r>
    <x v="110"/>
    <x v="1"/>
    <d v="2014-09-27T00:00:00"/>
    <n v="48813000000"/>
    <n v="26420000000"/>
    <n v="8565000000"/>
    <n v="0"/>
    <n v="2288000000"/>
    <s v="Consumer Discretionary"/>
    <s v="Broadcasting &amp; Cable TV"/>
    <n v="2014"/>
  </r>
  <r>
    <x v="110"/>
    <x v="2"/>
    <d v="2015-10-03T00:00:00"/>
    <n v="52465000000"/>
    <n v="28364000000"/>
    <n v="8523000000"/>
    <n v="0"/>
    <n v="2354000000"/>
    <s v="Consumer Discretionary"/>
    <s v="Broadcasting &amp; Cable TV"/>
    <n v="2015"/>
  </r>
  <r>
    <x v="110"/>
    <x v="3"/>
    <d v="2016-10-01T00:00:00"/>
    <n v="55632000000"/>
    <n v="29993000000"/>
    <n v="8754000000"/>
    <n v="0"/>
    <n v="2527000000"/>
    <s v="Consumer Discretionary"/>
    <s v="Broadcasting &amp; Cable TV"/>
    <n v="2016"/>
  </r>
  <r>
    <x v="111"/>
    <x v="0"/>
    <d v="2013-12-31T00:00:00"/>
    <n v="5535000000"/>
    <n v="1689000000"/>
    <n v="1598000000"/>
    <n v="0"/>
    <n v="276000000"/>
    <s v="Consumer Discretionary"/>
    <s v="Cable &amp; Satellite"/>
    <n v="2013"/>
  </r>
  <r>
    <x v="111"/>
    <x v="1"/>
    <d v="2014-12-31T00:00:00"/>
    <n v="6265000000"/>
    <n v="2124000000"/>
    <n v="1692000000"/>
    <n v="0"/>
    <n v="329000000"/>
    <s v="Consumer Discretionary"/>
    <s v="Cable &amp; Satellite"/>
    <n v="2014"/>
  </r>
  <r>
    <x v="111"/>
    <x v="2"/>
    <d v="2015-12-31T00:00:00"/>
    <n v="6394000000"/>
    <n v="2343000000"/>
    <n v="1669000000"/>
    <n v="0"/>
    <n v="330000000"/>
    <s v="Consumer Discretionary"/>
    <s v="Cable &amp; Satellite"/>
    <n v="2015"/>
  </r>
  <r>
    <x v="111"/>
    <x v="3"/>
    <d v="2016-12-31T00:00:00"/>
    <n v="6497000000"/>
    <n v="2432000000"/>
    <n v="1690000000"/>
    <n v="0"/>
    <n v="322000000"/>
    <s v="Consumer Discretionary"/>
    <s v="Cable &amp; Satellite"/>
    <n v="2016"/>
  </r>
  <r>
    <x v="112"/>
    <x v="0"/>
    <d v="2013-12-31T00:00:00"/>
    <n v="5535000000"/>
    <n v="1689000000"/>
    <n v="1598000000"/>
    <n v="0"/>
    <n v="276000000"/>
    <s v="Consumer Discretionary"/>
    <s v="Cable &amp; Satellite"/>
    <n v="2013"/>
  </r>
  <r>
    <x v="112"/>
    <x v="1"/>
    <d v="2014-12-31T00:00:00"/>
    <n v="6265000000"/>
    <n v="2124000000"/>
    <n v="1692000000"/>
    <n v="0"/>
    <n v="329000000"/>
    <s v="Consumer Discretionary"/>
    <s v="Cable &amp; Satellite"/>
    <n v="2014"/>
  </r>
  <r>
    <x v="112"/>
    <x v="2"/>
    <d v="2015-12-31T00:00:00"/>
    <n v="6394000000"/>
    <n v="2343000000"/>
    <n v="1669000000"/>
    <n v="0"/>
    <n v="330000000"/>
    <s v="Consumer Discretionary"/>
    <s v="Cable &amp; Satellite"/>
    <n v="2015"/>
  </r>
  <r>
    <x v="112"/>
    <x v="3"/>
    <d v="2016-12-31T00:00:00"/>
    <n v="6497000000"/>
    <n v="2432000000"/>
    <n v="1690000000"/>
    <n v="0"/>
    <n v="322000000"/>
    <s v="Consumer Discretionary"/>
    <s v="Cable &amp; Satellite"/>
    <n v="2016"/>
  </r>
  <r>
    <x v="113"/>
    <x v="0"/>
    <d v="2013-12-31T00:00:00"/>
    <n v="15051000000"/>
    <n v="12274000000"/>
    <n v="916000000"/>
    <n v="0"/>
    <n v="97000000"/>
    <s v="Consumer Discretionary"/>
    <s v="Auto Parts &amp; Equipment"/>
    <n v="2013"/>
  </r>
  <r>
    <x v="113"/>
    <x v="1"/>
    <d v="2014-12-31T00:00:00"/>
    <n v="15499000000"/>
    <n v="12471000000"/>
    <n v="1036000000"/>
    <n v="0"/>
    <n v="94000000"/>
    <s v="Consumer Discretionary"/>
    <s v="Auto Parts &amp; Equipment"/>
    <n v="2014"/>
  </r>
  <r>
    <x v="113"/>
    <x v="2"/>
    <d v="2015-12-31T00:00:00"/>
    <n v="15165000000"/>
    <n v="12155000000"/>
    <n v="1017000000"/>
    <n v="0"/>
    <n v="93000000"/>
    <s v="Consumer Discretionary"/>
    <s v="Auto Parts &amp; Equipment"/>
    <n v="2015"/>
  </r>
  <r>
    <x v="113"/>
    <x v="3"/>
    <d v="2016-12-31T00:00:00"/>
    <n v="16661000000"/>
    <n v="13107000000"/>
    <n v="1145000000"/>
    <n v="0"/>
    <n v="134000000"/>
    <s v="Consumer Discretionary"/>
    <s v="Auto Parts &amp; Equipment"/>
    <n v="2016"/>
  </r>
  <r>
    <x v="114"/>
    <x v="0"/>
    <d v="2012-12-31T00:00:00"/>
    <n v="1279067000"/>
    <n v="461898000"/>
    <n v="68538000"/>
    <n v="0"/>
    <n v="382553000"/>
    <s v="Real Estate"/>
    <s v="Specialized REITs"/>
    <n v="2012"/>
  </r>
  <r>
    <x v="114"/>
    <x v="1"/>
    <d v="2013-12-31T00:00:00"/>
    <n v="1482259000"/>
    <n v="555660000"/>
    <n v="69323000"/>
    <n v="0"/>
    <n v="475464000"/>
    <s v="Real Estate"/>
    <s v="Specialized REITs"/>
    <n v="2013"/>
  </r>
  <r>
    <x v="114"/>
    <x v="2"/>
    <d v="2014-12-31T00:00:00"/>
    <n v="1616438000"/>
    <n v="603321000"/>
    <n v="89468000"/>
    <n v="0"/>
    <n v="538513000"/>
    <s v="Real Estate"/>
    <s v="Specialized REITs"/>
    <n v="2014"/>
  </r>
  <r>
    <x v="114"/>
    <x v="3"/>
    <d v="2015-12-31T00:00:00"/>
    <n v="1763336000"/>
    <n v="651282000"/>
    <n v="139616000"/>
    <n v="0"/>
    <n v="570527000"/>
    <s v="Real Estate"/>
    <s v="Specialized REITs"/>
    <n v="2015"/>
  </r>
  <r>
    <x v="115"/>
    <x v="0"/>
    <d v="2013-02-02T00:00:00"/>
    <n v="7394500000"/>
    <n v="4741800000"/>
    <n v="1732600000"/>
    <n v="0"/>
    <n v="0"/>
    <s v="Consumer Discretionary"/>
    <s v="General Merchandise Stores"/>
    <n v="2013"/>
  </r>
  <r>
    <x v="115"/>
    <x v="1"/>
    <d v="2014-02-01T00:00:00"/>
    <n v="7840300000"/>
    <n v="5050500000"/>
    <n v="1819500000"/>
    <n v="0"/>
    <n v="0"/>
    <s v="Consumer Discretionary"/>
    <s v="General Merchandise Stores"/>
    <n v="2014"/>
  </r>
  <r>
    <x v="115"/>
    <x v="2"/>
    <d v="2015-01-31T00:00:00"/>
    <n v="8602200000"/>
    <n v="5568200000"/>
    <n v="1993800000"/>
    <n v="0"/>
    <n v="0"/>
    <s v="Consumer Discretionary"/>
    <s v="General Merchandise Stores"/>
    <n v="2015"/>
  </r>
  <r>
    <x v="115"/>
    <x v="3"/>
    <d v="2016-01-30T00:00:00"/>
    <n v="15498400000"/>
    <n v="10841700000"/>
    <n v="3607000000"/>
    <n v="0"/>
    <n v="0"/>
    <s v="Consumer Discretionary"/>
    <s v="General Merchandise Stores"/>
    <n v="2016"/>
  </r>
  <r>
    <x v="116"/>
    <x v="0"/>
    <d v="2012-12-31T00:00:00"/>
    <n v="1663000000"/>
    <n v="0"/>
    <n v="1123200000"/>
    <n v="0"/>
    <n v="78300000"/>
    <s v="Industrials"/>
    <s v="Research &amp; Consulting Services"/>
    <n v="2012"/>
  </r>
  <r>
    <x v="116"/>
    <x v="1"/>
    <d v="2013-12-31T00:00:00"/>
    <n v="1558400000"/>
    <n v="0"/>
    <n v="1058000000"/>
    <n v="0"/>
    <n v="60400000"/>
    <s v="Industrials"/>
    <s v="Research &amp; Consulting Services"/>
    <n v="2013"/>
  </r>
  <r>
    <x v="116"/>
    <x v="2"/>
    <d v="2014-12-31T00:00:00"/>
    <n v="1584500000"/>
    <n v="0"/>
    <n v="1105700000"/>
    <n v="0"/>
    <n v="52500000"/>
    <s v="Industrials"/>
    <s v="Research &amp; Consulting Services"/>
    <n v="2014"/>
  </r>
  <r>
    <x v="116"/>
    <x v="3"/>
    <d v="2015-12-31T00:00:00"/>
    <n v="1637100000"/>
    <n v="0"/>
    <n v="1209100000"/>
    <n v="0"/>
    <n v="58700000"/>
    <s v="Industrials"/>
    <s v="Research &amp; Consulting Services"/>
    <n v="2015"/>
  </r>
  <r>
    <x v="117"/>
    <x v="0"/>
    <d v="2013-12-31T00:00:00"/>
    <n v="7155096000"/>
    <n v="4376505000"/>
    <n v="1616921000"/>
    <n v="0"/>
    <n v="0"/>
    <s v="Industrials"/>
    <s v="Industrial Machinery"/>
    <n v="2013"/>
  </r>
  <r>
    <x v="117"/>
    <x v="1"/>
    <d v="2014-12-31T00:00:00"/>
    <n v="7752728000"/>
    <n v="4778479000"/>
    <n v="1758765000"/>
    <n v="0"/>
    <n v="0"/>
    <s v="Industrials"/>
    <s v="Industrial Machinery"/>
    <n v="2014"/>
  </r>
  <r>
    <x v="117"/>
    <x v="2"/>
    <d v="2015-12-31T00:00:00"/>
    <n v="6956311000"/>
    <n v="4388167000"/>
    <n v="1647382000"/>
    <n v="0"/>
    <n v="0"/>
    <s v="Industrials"/>
    <s v="Industrial Machinery"/>
    <n v="2015"/>
  </r>
  <r>
    <x v="117"/>
    <x v="3"/>
    <d v="2016-12-31T00:00:00"/>
    <n v="6794342000"/>
    <n v="4322373000"/>
    <n v="1757523000"/>
    <n v="0"/>
    <n v="0"/>
    <s v="Industrials"/>
    <s v="Industrial Machinery"/>
    <n v="2016"/>
  </r>
  <r>
    <x v="118"/>
    <x v="0"/>
    <d v="2013-12-31T00:00:00"/>
    <n v="5997000000"/>
    <n v="2499000000"/>
    <n v="2337000000"/>
    <n v="0"/>
    <n v="115000000"/>
    <s v="Consumer Staples"/>
    <s v="Soft Drinks"/>
    <n v="2013"/>
  </r>
  <r>
    <x v="118"/>
    <x v="1"/>
    <d v="2014-12-31T00:00:00"/>
    <n v="6121000000"/>
    <n v="2491000000"/>
    <n v="2335000000"/>
    <n v="0"/>
    <n v="115000000"/>
    <s v="Consumer Staples"/>
    <s v="Soft Drinks"/>
    <n v="2014"/>
  </r>
  <r>
    <x v="118"/>
    <x v="2"/>
    <d v="2015-12-31T00:00:00"/>
    <n v="6282000000"/>
    <n v="2559000000"/>
    <n v="2320000000"/>
    <n v="0"/>
    <n v="105000000"/>
    <s v="Consumer Staples"/>
    <s v="Soft Drinks"/>
    <n v="2015"/>
  </r>
  <r>
    <x v="118"/>
    <x v="3"/>
    <d v="2016-12-31T00:00:00"/>
    <n v="6440000000"/>
    <n v="2582000000"/>
    <n v="2326000000"/>
    <n v="0"/>
    <n v="99000000"/>
    <s v="Consumer Staples"/>
    <s v="Soft Drinks"/>
    <n v="2016"/>
  </r>
  <r>
    <x v="119"/>
    <x v="0"/>
    <d v="2013-05-26T00:00:00"/>
    <n v="5921000000"/>
    <n v="4616600000"/>
    <n v="625200000"/>
    <n v="0"/>
    <n v="278300000"/>
    <s v="Consumer Discretionary"/>
    <s v="Restaurants"/>
    <n v="2013"/>
  </r>
  <r>
    <x v="119"/>
    <x v="1"/>
    <d v="2014-05-25T00:00:00"/>
    <n v="6285600000"/>
    <n v="4990500000"/>
    <n v="665400000"/>
    <n v="0"/>
    <n v="304400000"/>
    <s v="Consumer Discretionary"/>
    <s v="Restaurants"/>
    <n v="2014"/>
  </r>
  <r>
    <x v="119"/>
    <x v="2"/>
    <d v="2015-05-31T00:00:00"/>
    <n v="6764000000"/>
    <n v="5341500000"/>
    <n v="673500000"/>
    <n v="0"/>
    <n v="319300000"/>
    <s v="Consumer Discretionary"/>
    <s v="Restaurants"/>
    <n v="2015"/>
  </r>
  <r>
    <x v="119"/>
    <x v="3"/>
    <d v="2016-05-29T00:00:00"/>
    <n v="6933500000"/>
    <n v="5392400000"/>
    <n v="622900000"/>
    <n v="0"/>
    <n v="290200000"/>
    <s v="Consumer Discretionary"/>
    <s v="Restaurants"/>
    <n v="2016"/>
  </r>
  <r>
    <x v="120"/>
    <x v="0"/>
    <d v="2012-12-31T00:00:00"/>
    <n v="17912000000"/>
    <n v="11235000000"/>
    <n v="965000000"/>
    <n v="0"/>
    <n v="2145000000"/>
    <s v="Utilities"/>
    <s v="Electric Utilities"/>
    <n v="2012"/>
  </r>
  <r>
    <x v="120"/>
    <x v="1"/>
    <d v="2013-12-31T00:00:00"/>
    <n v="22756000000"/>
    <n v="13545000000"/>
    <n v="1274000000"/>
    <n v="0"/>
    <n v="2668000000"/>
    <s v="Utilities"/>
    <s v="Electric Utilities"/>
    <n v="2013"/>
  </r>
  <r>
    <x v="120"/>
    <x v="2"/>
    <d v="2014-12-31T00:00:00"/>
    <n v="23925000000"/>
    <n v="14323000000"/>
    <n v="1213000000"/>
    <n v="0"/>
    <n v="3066000000"/>
    <s v="Utilities"/>
    <s v="Electric Utilities"/>
    <n v="2014"/>
  </r>
  <r>
    <x v="120"/>
    <x v="3"/>
    <d v="2015-12-31T00:00:00"/>
    <n v="23459000000"/>
    <n v="13728000000"/>
    <n v="1135000000"/>
    <n v="0"/>
    <n v="3144000000"/>
    <s v="Utilities"/>
    <s v="Electric Utilities"/>
    <n v="2015"/>
  </r>
  <r>
    <x v="121"/>
    <x v="0"/>
    <d v="2012-12-31T00:00:00"/>
    <n v="8186280000"/>
    <n v="5583549000"/>
    <n v="889879000"/>
    <n v="0"/>
    <n v="341969000"/>
    <s v="Health Care"/>
    <s v="Health Care Facilities"/>
    <n v="2012"/>
  </r>
  <r>
    <x v="121"/>
    <x v="1"/>
    <d v="2013-12-31T00:00:00"/>
    <n v="11764050000"/>
    <n v="8198377000"/>
    <n v="1516508000"/>
    <n v="0"/>
    <n v="528737000"/>
    <s v="Health Care"/>
    <s v="Health Care Facilities"/>
    <n v="2013"/>
  </r>
  <r>
    <x v="121"/>
    <x v="2"/>
    <d v="2014-12-31T00:00:00"/>
    <n v="12795106000"/>
    <n v="9119305000"/>
    <n v="1278506000"/>
    <n v="0"/>
    <n v="590935000"/>
    <s v="Health Care"/>
    <s v="Health Care Facilities"/>
    <n v="2014"/>
  </r>
  <r>
    <x v="121"/>
    <x v="3"/>
    <d v="2015-12-31T00:00:00"/>
    <n v="13781837000"/>
    <n v="9824834000"/>
    <n v="1947135000"/>
    <n v="0"/>
    <n v="638024000"/>
    <s v="Health Care"/>
    <s v="Health Care Facilities"/>
    <n v="2015"/>
  </r>
  <r>
    <x v="122"/>
    <x v="0"/>
    <d v="2013-12-31T00:00:00"/>
    <n v="10397000000"/>
    <n v="2268000000"/>
    <n v="2743000000"/>
    <n v="0"/>
    <n v="2780000000"/>
    <s v="Energy"/>
    <s v="Oil &amp; Gas Exploration &amp; Production"/>
    <n v="2013"/>
  </r>
  <r>
    <x v="122"/>
    <x v="1"/>
    <d v="2014-12-31T00:00:00"/>
    <n v="20638000000"/>
    <n v="2332000000"/>
    <n v="8290000000"/>
    <n v="0"/>
    <n v="3319000000"/>
    <s v="Energy"/>
    <s v="Oil &amp; Gas Exploration &amp; Production"/>
    <n v="2014"/>
  </r>
  <r>
    <x v="122"/>
    <x v="2"/>
    <d v="2015-12-31T00:00:00"/>
    <n v="13145000000"/>
    <n v="2104000000"/>
    <n v="7741000000"/>
    <n v="0"/>
    <n v="3129000000"/>
    <s v="Energy"/>
    <s v="Oil &amp; Gas Exploration &amp; Production"/>
    <n v="2015"/>
  </r>
  <r>
    <x v="122"/>
    <x v="3"/>
    <d v="2016-12-31T00:00:00"/>
    <n v="12197000000"/>
    <n v="1582000000"/>
    <n v="6476000000"/>
    <n v="0"/>
    <n v="1792000000"/>
    <s v="Energy"/>
    <s v="Oil &amp; Gas Exploration &amp; Production"/>
    <n v="2016"/>
  </r>
  <r>
    <x v="123"/>
    <x v="0"/>
    <d v="2013-03-31T00:00:00"/>
    <n v="3797000000"/>
    <n v="1388000000"/>
    <n v="1078000000"/>
    <n v="1153000000"/>
    <n v="30000000"/>
    <s v="Information Technology"/>
    <s v="Home Entertainment Software"/>
    <n v="2013"/>
  </r>
  <r>
    <x v="123"/>
    <x v="1"/>
    <d v="2014-03-31T00:00:00"/>
    <n v="3575000000"/>
    <n v="1347000000"/>
    <n v="1055000000"/>
    <n v="1125000000"/>
    <n v="16000000"/>
    <s v="Information Technology"/>
    <s v="Home Entertainment Software"/>
    <n v="2014"/>
  </r>
  <r>
    <x v="123"/>
    <x v="2"/>
    <d v="2015-03-31T00:00:00"/>
    <n v="4515000000"/>
    <n v="1429000000"/>
    <n v="1030000000"/>
    <n v="1094000000"/>
    <n v="14000000"/>
    <s v="Information Technology"/>
    <s v="Home Entertainment Software"/>
    <n v="2015"/>
  </r>
  <r>
    <x v="123"/>
    <x v="3"/>
    <d v="2016-03-31T00:00:00"/>
    <n v="4396000000"/>
    <n v="1354000000"/>
    <n v="1028000000"/>
    <n v="1109000000"/>
    <n v="7000000"/>
    <s v="Information Technology"/>
    <s v="Home Entertainment Software"/>
    <n v="2016"/>
  </r>
  <r>
    <x v="124"/>
    <x v="0"/>
    <d v="2013-12-31T00:00:00"/>
    <n v="8257000000"/>
    <n v="1492000000"/>
    <n v="3260000000"/>
    <n v="915000000"/>
    <n v="136000000"/>
    <s v="Information Technology"/>
    <s v="Internet Software &amp; Services"/>
    <n v="2013"/>
  </r>
  <r>
    <x v="124"/>
    <x v="1"/>
    <d v="2014-12-31T00:00:00"/>
    <n v="8790000000"/>
    <n v="1663000000"/>
    <n v="3593000000"/>
    <n v="983000000"/>
    <n v="75000000"/>
    <s v="Information Technology"/>
    <s v="Internet Software &amp; Services"/>
    <n v="2014"/>
  </r>
  <r>
    <x v="124"/>
    <x v="2"/>
    <d v="2015-12-31T00:00:00"/>
    <n v="8592000000"/>
    <n v="1771000000"/>
    <n v="3660000000"/>
    <n v="923000000"/>
    <n v="41000000"/>
    <s v="Information Technology"/>
    <s v="Internet Software &amp; Services"/>
    <n v="2015"/>
  </r>
  <r>
    <x v="124"/>
    <x v="3"/>
    <d v="2016-12-31T00:00:00"/>
    <n v="8979000000"/>
    <n v="2007000000"/>
    <n v="3499000000"/>
    <n v="1114000000"/>
    <n v="34000000"/>
    <s v="Information Technology"/>
    <s v="Internet Software &amp; Services"/>
    <n v="2016"/>
  </r>
  <r>
    <x v="125"/>
    <x v="0"/>
    <d v="2012-12-31T00:00:00"/>
    <n v="11838700000"/>
    <n v="6385400000"/>
    <n v="4018300000"/>
    <n v="0"/>
    <n v="0"/>
    <s v="Materials"/>
    <s v="Specialty Chemicals"/>
    <n v="2012"/>
  </r>
  <r>
    <x v="125"/>
    <x v="1"/>
    <d v="2013-12-31T00:00:00"/>
    <n v="13253400000"/>
    <n v="7161200000"/>
    <n v="4360300000"/>
    <n v="0"/>
    <n v="0"/>
    <s v="Materials"/>
    <s v="Specialty Chemicals"/>
    <n v="2013"/>
  </r>
  <r>
    <x v="125"/>
    <x v="2"/>
    <d v="2014-12-31T00:00:00"/>
    <n v="14280500000"/>
    <n v="7679100000"/>
    <n v="4577600000"/>
    <n v="0"/>
    <n v="0"/>
    <s v="Materials"/>
    <s v="Specialty Chemicals"/>
    <n v="2014"/>
  </r>
  <r>
    <x v="125"/>
    <x v="3"/>
    <d v="2015-12-31T00:00:00"/>
    <n v="13545100000"/>
    <n v="7223500000"/>
    <n v="4345500000"/>
    <n v="0"/>
    <n v="0"/>
    <s v="Materials"/>
    <s v="Specialty Chemicals"/>
    <n v="2015"/>
  </r>
  <r>
    <x v="126"/>
    <x v="0"/>
    <d v="2013-12-31T00:00:00"/>
    <n v="12354000000"/>
    <n v="7191000000"/>
    <n v="1895000000"/>
    <n v="0"/>
    <n v="1024000000"/>
    <s v="Utilities"/>
    <s v="Electric Utilities"/>
    <n v="2013"/>
  </r>
  <r>
    <x v="126"/>
    <x v="1"/>
    <d v="2014-12-31T00:00:00"/>
    <n v="12919000000"/>
    <n v="7807000000"/>
    <n v="1877000000"/>
    <n v="0"/>
    <n v="1071000000"/>
    <s v="Utilities"/>
    <s v="Electric Utilities"/>
    <n v="2014"/>
  </r>
  <r>
    <x v="126"/>
    <x v="2"/>
    <d v="2015-12-31T00:00:00"/>
    <n v="12554000000"/>
    <n v="7060000000"/>
    <n v="1937000000"/>
    <n v="0"/>
    <n v="1130000000"/>
    <s v="Utilities"/>
    <s v="Electric Utilities"/>
    <n v="2015"/>
  </r>
  <r>
    <x v="126"/>
    <x v="3"/>
    <d v="2016-12-31T00:00:00"/>
    <n v="12075000000"/>
    <n v="6357000000"/>
    <n v="2031000000"/>
    <n v="0"/>
    <n v="1216000000"/>
    <s v="Utilities"/>
    <s v="Electric Utilities"/>
    <n v="2016"/>
  </r>
  <r>
    <x v="127"/>
    <x v="0"/>
    <d v="2012-12-31T00:00:00"/>
    <n v="2073000000"/>
    <n v="759500000"/>
    <n v="673500000"/>
    <n v="0"/>
    <n v="160000000"/>
    <s v="Industrials"/>
    <s v="Research &amp; Consulting Services"/>
    <n v="2012"/>
  </r>
  <r>
    <x v="127"/>
    <x v="1"/>
    <d v="2013-12-31T00:00:00"/>
    <n v="2303900000"/>
    <n v="787300000"/>
    <n v="715800000"/>
    <n v="0"/>
    <n v="189600000"/>
    <s v="Industrials"/>
    <s v="Research &amp; Consulting Services"/>
    <n v="2013"/>
  </r>
  <r>
    <x v="127"/>
    <x v="2"/>
    <d v="2014-12-31T00:00:00"/>
    <n v="2436400000"/>
    <n v="844700000"/>
    <n v="751700000"/>
    <n v="0"/>
    <n v="201800000"/>
    <s v="Industrials"/>
    <s v="Research &amp; Consulting Services"/>
    <n v="2014"/>
  </r>
  <r>
    <x v="127"/>
    <x v="3"/>
    <d v="2015-12-31T00:00:00"/>
    <n v="2663600000"/>
    <n v="887400000"/>
    <n v="884300000"/>
    <n v="0"/>
    <n v="198000000"/>
    <s v="Industrials"/>
    <s v="Research &amp; Consulting Services"/>
    <n v="2015"/>
  </r>
  <r>
    <x v="128"/>
    <x v="0"/>
    <d v="2012-12-31T00:00:00"/>
    <n v="11862000000"/>
    <n v="7747000000"/>
    <n v="296000000"/>
    <n v="0"/>
    <n v="1562000000"/>
    <s v="Utilities"/>
    <s v="Electric Utilities"/>
    <n v="2012"/>
  </r>
  <r>
    <x v="128"/>
    <x v="1"/>
    <d v="2013-12-31T00:00:00"/>
    <n v="12581000000"/>
    <n v="8364000000"/>
    <n v="309000000"/>
    <n v="0"/>
    <n v="1622000000"/>
    <s v="Utilities"/>
    <s v="Electric Utilities"/>
    <n v="2013"/>
  </r>
  <r>
    <x v="128"/>
    <x v="2"/>
    <d v="2014-12-31T00:00:00"/>
    <n v="13413000000"/>
    <n v="8742000000"/>
    <n v="322000000"/>
    <n v="0"/>
    <n v="1720000000"/>
    <s v="Utilities"/>
    <s v="Electric Utilities"/>
    <n v="2014"/>
  </r>
  <r>
    <x v="128"/>
    <x v="3"/>
    <d v="2015-12-31T00:00:00"/>
    <n v="11524000000"/>
    <n v="7256000000"/>
    <n v="336000000"/>
    <n v="0"/>
    <n v="1919000000"/>
    <s v="Utilities"/>
    <s v="Electric Utilities"/>
    <n v="2015"/>
  </r>
  <r>
    <x v="129"/>
    <x v="0"/>
    <d v="2013-06-30T00:00:00"/>
    <n v="10181700000"/>
    <n v="2025900000"/>
    <n v="6597000000"/>
    <n v="0"/>
    <n v="0"/>
    <s v="Consumer Staples"/>
    <s v="Personal Products"/>
    <n v="2013"/>
  </r>
  <r>
    <x v="129"/>
    <x v="1"/>
    <d v="2014-06-30T00:00:00"/>
    <n v="10968800000"/>
    <n v="2158200000"/>
    <n v="6985900000"/>
    <n v="0"/>
    <n v="0"/>
    <s v="Consumer Staples"/>
    <s v="Personal Products"/>
    <n v="2014"/>
  </r>
  <r>
    <x v="129"/>
    <x v="2"/>
    <d v="2015-06-30T00:00:00"/>
    <n v="10780400000"/>
    <n v="2100600000"/>
    <n v="7073500000"/>
    <n v="0"/>
    <n v="0"/>
    <s v="Consumer Staples"/>
    <s v="Personal Products"/>
    <n v="2015"/>
  </r>
  <r>
    <x v="129"/>
    <x v="3"/>
    <d v="2016-06-30T00:00:00"/>
    <n v="11262300000"/>
    <n v="2181100000"/>
    <n v="7337800000"/>
    <n v="0"/>
    <n v="0"/>
    <s v="Consumer Staples"/>
    <s v="Personal Products"/>
    <n v="2016"/>
  </r>
  <r>
    <x v="130"/>
    <x v="0"/>
    <d v="2012-12-31T00:00:00"/>
    <n v="8102000000"/>
    <n v="6340000000"/>
    <n v="644000000"/>
    <n v="198000000"/>
    <n v="0"/>
    <s v="Materials"/>
    <s v="Diversified Chemicals"/>
    <n v="2012"/>
  </r>
  <r>
    <x v="130"/>
    <x v="1"/>
    <d v="2013-12-31T00:00:00"/>
    <n v="9350000000"/>
    <n v="6574000000"/>
    <n v="645000000"/>
    <n v="193000000"/>
    <n v="0"/>
    <s v="Materials"/>
    <s v="Diversified Chemicals"/>
    <n v="2013"/>
  </r>
  <r>
    <x v="130"/>
    <x v="2"/>
    <d v="2014-12-31T00:00:00"/>
    <n v="9527000000"/>
    <n v="7306000000"/>
    <n v="755000000"/>
    <n v="227000000"/>
    <n v="0"/>
    <s v="Materials"/>
    <s v="Diversified Chemicals"/>
    <n v="2014"/>
  </r>
  <r>
    <x v="130"/>
    <x v="3"/>
    <d v="2015-12-31T00:00:00"/>
    <n v="9648000000"/>
    <n v="7068000000"/>
    <n v="762000000"/>
    <n v="251000000"/>
    <n v="0"/>
    <s v="Materials"/>
    <s v="Diversified Chemicals"/>
    <n v="2015"/>
  </r>
  <r>
    <x v="131"/>
    <x v="0"/>
    <d v="2013-09-30T00:00:00"/>
    <n v="24669000000"/>
    <n v="14717000000"/>
    <n v="6010000000"/>
    <n v="0"/>
    <n v="0"/>
    <s v="Industrials"/>
    <s v="Industrial Conglomerates"/>
    <n v="2013"/>
  </r>
  <r>
    <x v="131"/>
    <x v="1"/>
    <d v="2014-09-30T00:00:00"/>
    <n v="17733000000"/>
    <n v="9971000000"/>
    <n v="4375000000"/>
    <n v="0"/>
    <n v="0"/>
    <s v="Industrials"/>
    <s v="Industrial Conglomerates"/>
    <n v="2014"/>
  </r>
  <r>
    <x v="131"/>
    <x v="2"/>
    <d v="2015-09-30T00:00:00"/>
    <n v="16249000000"/>
    <n v="9241000000"/>
    <n v="4065000000"/>
    <n v="0"/>
    <n v="0"/>
    <s v="Industrials"/>
    <s v="Industrial Conglomerates"/>
    <n v="2015"/>
  </r>
  <r>
    <x v="131"/>
    <x v="3"/>
    <d v="2016-09-30T00:00:00"/>
    <n v="14522000000"/>
    <n v="8260000000"/>
    <n v="3758000000"/>
    <n v="0"/>
    <n v="0"/>
    <s v="Industrials"/>
    <s v="Industrial Conglomerates"/>
    <n v="2016"/>
  </r>
  <r>
    <x v="132"/>
    <x v="0"/>
    <d v="2012-12-31T00:00:00"/>
    <n v="11682636000"/>
    <n v="1699428000"/>
    <n v="3862434000"/>
    <n v="0"/>
    <n v="3169703000"/>
    <s v="Energy"/>
    <s v="Oil &amp; Gas Exploration &amp; Production"/>
    <n v="2012"/>
  </r>
  <r>
    <x v="132"/>
    <x v="1"/>
    <d v="2013-12-31T00:00:00"/>
    <n v="14487118000"/>
    <n v="2066893000"/>
    <n v="4621096000"/>
    <n v="0"/>
    <n v="3600976000"/>
    <s v="Energy"/>
    <s v="Oil &amp; Gas Exploration &amp; Production"/>
    <n v="2013"/>
  </r>
  <r>
    <x v="132"/>
    <x v="2"/>
    <d v="2014-12-31T00:00:00"/>
    <n v="18035340000"/>
    <n v="2534389000"/>
    <n v="5285634000"/>
    <n v="0"/>
    <n v="3997041000"/>
    <s v="Energy"/>
    <s v="Oil &amp; Gas Exploration &amp; Production"/>
    <n v="2014"/>
  </r>
  <r>
    <x v="132"/>
    <x v="3"/>
    <d v="2015-12-31T00:00:00"/>
    <n v="8757428000"/>
    <n v="2177757000"/>
    <n v="3174320000"/>
    <n v="0"/>
    <n v="3313644000"/>
    <s v="Energy"/>
    <s v="Oil &amp; Gas Exploration &amp; Production"/>
    <n v="2015"/>
  </r>
  <r>
    <x v="133"/>
    <x v="0"/>
    <d v="2012-12-31T00:00:00"/>
    <n v="1887376000"/>
    <n v="944617000"/>
    <n v="531180000"/>
    <n v="0"/>
    <n v="0"/>
    <s v="Real Estate"/>
    <s v="REITs"/>
    <n v="2012"/>
  </r>
  <r>
    <x v="133"/>
    <x v="1"/>
    <d v="2013-12-31T00:00:00"/>
    <n v="2152766000"/>
    <n v="1064403000"/>
    <n v="621413000"/>
    <n v="0"/>
    <n v="0"/>
    <s v="Real Estate"/>
    <s v="REITs"/>
    <n v="2013"/>
  </r>
  <r>
    <x v="133"/>
    <x v="2"/>
    <d v="2014-12-31T00:00:00"/>
    <n v="2443776000"/>
    <n v="1197885000"/>
    <n v="734119000"/>
    <n v="0"/>
    <n v="0"/>
    <s v="Real Estate"/>
    <s v="REITs"/>
    <n v="2014"/>
  </r>
  <r>
    <x v="133"/>
    <x v="3"/>
    <d v="2015-12-31T00:00:00"/>
    <n v="2725867000"/>
    <n v="1291506000"/>
    <n v="825296000"/>
    <n v="0"/>
    <n v="0"/>
    <s v="Real Estate"/>
    <s v="REITs"/>
    <n v="2015"/>
  </r>
  <r>
    <x v="134"/>
    <x v="0"/>
    <d v="2012-12-31T00:00:00"/>
    <n v="1747502000"/>
    <n v="625507000"/>
    <n v="47233000"/>
    <n v="0"/>
    <n v="560669000"/>
    <s v="Real Estate"/>
    <s v="REITs"/>
    <n v="2012"/>
  </r>
  <r>
    <x v="134"/>
    <x v="1"/>
    <d v="2013-12-31T00:00:00"/>
    <n v="2387702000"/>
    <n v="834228000"/>
    <n v="62179000"/>
    <n v="0"/>
    <n v="978973000"/>
    <s v="Real Estate"/>
    <s v="REITs"/>
    <n v="2013"/>
  </r>
  <r>
    <x v="134"/>
    <x v="2"/>
    <d v="2014-12-31T00:00:00"/>
    <n v="2614748000"/>
    <n v="883564000"/>
    <n v="50948000"/>
    <n v="0"/>
    <n v="758861000"/>
    <s v="Real Estate"/>
    <s v="REITs"/>
    <n v="2014"/>
  </r>
  <r>
    <x v="134"/>
    <x v="3"/>
    <d v="2015-12-31T00:00:00"/>
    <n v="2744965000"/>
    <n v="905168000"/>
    <n v="65082000"/>
    <n v="0"/>
    <n v="765895000"/>
    <s v="Real Estate"/>
    <s v="REITs"/>
    <n v="2015"/>
  </r>
  <r>
    <x v="135"/>
    <x v="0"/>
    <d v="2013-12-31T00:00:00"/>
    <n v="1859177000"/>
    <n v="354561000"/>
    <n v="200849000"/>
    <n v="0"/>
    <n v="653132000"/>
    <s v="Energy"/>
    <s v="Oil &amp; Gas Exploration &amp; Production"/>
    <n v="2013"/>
  </r>
  <r>
    <x v="135"/>
    <x v="1"/>
    <d v="2014-12-31T00:00:00"/>
    <n v="2388768000"/>
    <n v="443974000"/>
    <n v="238134000"/>
    <n v="0"/>
    <n v="679298000"/>
    <s v="Energy"/>
    <s v="Oil &amp; Gas Exploration &amp; Production"/>
    <n v="2014"/>
  </r>
  <r>
    <x v="135"/>
    <x v="2"/>
    <d v="2015-12-31T00:00:00"/>
    <n v="1954000000"/>
    <n v="523043000"/>
    <n v="249925000"/>
    <n v="0"/>
    <n v="819216000"/>
    <s v="Energy"/>
    <s v="Oil &amp; Gas Exploration &amp; Production"/>
    <n v="2015"/>
  </r>
  <r>
    <x v="135"/>
    <x v="3"/>
    <d v="2016-12-31T00:00:00"/>
    <n v="1857339000"/>
    <n v="613909000"/>
    <n v="272747000"/>
    <n v="0"/>
    <n v="927920000"/>
    <s v="Energy"/>
    <s v="Oil &amp; Gas Exploration &amp; Production"/>
    <n v="2016"/>
  </r>
  <r>
    <x v="136"/>
    <x v="0"/>
    <d v="2012-12-31T00:00:00"/>
    <n v="6273787000"/>
    <n v="3667434000"/>
    <n v="747356000"/>
    <n v="0"/>
    <n v="740791000"/>
    <s v="Utilities"/>
    <s v="MultiUtilities"/>
    <n v="2012"/>
  </r>
  <r>
    <x v="136"/>
    <x v="1"/>
    <d v="2013-12-31T00:00:00"/>
    <n v="7301204000"/>
    <n v="3997940000"/>
    <n v="914149000"/>
    <n v="0"/>
    <n v="859680000"/>
    <s v="Utilities"/>
    <s v="MultiUtilities"/>
    <n v="2013"/>
  </r>
  <r>
    <x v="136"/>
    <x v="2"/>
    <d v="2014-12-31T00:00:00"/>
    <n v="7741856000"/>
    <n v="4449139000"/>
    <n v="1034507000"/>
    <n v="0"/>
    <n v="625361000"/>
    <s v="Utilities"/>
    <s v="MultiUtilities"/>
    <n v="2014"/>
  </r>
  <r>
    <x v="136"/>
    <x v="3"/>
    <d v="2015-12-31T00:00:00"/>
    <n v="7954827000"/>
    <n v="4416194000"/>
    <n v="1086274000"/>
    <n v="0"/>
    <n v="688195000"/>
    <s v="Utilities"/>
    <s v="MultiUtilities"/>
    <n v="2015"/>
  </r>
  <r>
    <x v="137"/>
    <x v="0"/>
    <d v="2012-12-31T00:00:00"/>
    <n v="535153000"/>
    <n v="172167000"/>
    <n v="24573000"/>
    <n v="0"/>
    <n v="169173000"/>
    <s v="Real Estate"/>
    <s v="Residential REITs"/>
    <n v="2012"/>
  </r>
  <r>
    <x v="137"/>
    <x v="1"/>
    <d v="2013-12-31T00:00:00"/>
    <n v="610590000"/>
    <n v="197336000"/>
    <n v="26684000"/>
    <n v="0"/>
    <n v="192420000"/>
    <s v="Real Estate"/>
    <s v="Residential REITs"/>
    <n v="2013"/>
  </r>
  <r>
    <x v="137"/>
    <x v="2"/>
    <d v="2014-12-31T00:00:00"/>
    <n v="970938000"/>
    <n v="312546000"/>
    <n v="40878000"/>
    <n v="0"/>
    <n v="360592000"/>
    <s v="Real Estate"/>
    <s v="Residential REITs"/>
    <n v="2014"/>
  </r>
  <r>
    <x v="137"/>
    <x v="3"/>
    <d v="2015-12-31T00:00:00"/>
    <n v="1194407000"/>
    <n v="363508000"/>
    <n v="40090000"/>
    <n v="0"/>
    <n v="453423000"/>
    <s v="Real Estate"/>
    <s v="Residential REITs"/>
    <n v="2015"/>
  </r>
  <r>
    <x v="138"/>
    <x v="0"/>
    <d v="2012-12-31T00:00:00"/>
    <n v="1365000000"/>
    <n v="0"/>
    <n v="921000000"/>
    <n v="0"/>
    <n v="471000000"/>
    <s v="Financials"/>
    <s v="Investment Banking &amp; Brokerage"/>
    <n v="2012"/>
  </r>
  <r>
    <x v="138"/>
    <x v="1"/>
    <d v="2013-12-31T00:00:00"/>
    <n v="1466000000"/>
    <n v="0"/>
    <n v="888000000"/>
    <n v="0"/>
    <n v="256000000"/>
    <s v="Financials"/>
    <s v="Investment Banking &amp; Brokerage"/>
    <n v="2013"/>
  </r>
  <r>
    <x v="138"/>
    <x v="2"/>
    <d v="2014-12-31T00:00:00"/>
    <n v="1665000000"/>
    <n v="0"/>
    <n v="958000000"/>
    <n v="0"/>
    <n v="136000000"/>
    <s v="Financials"/>
    <s v="Investment Banking &amp; Brokerage"/>
    <n v="2014"/>
  </r>
  <r>
    <x v="138"/>
    <x v="3"/>
    <d v="2015-12-31T00:00:00"/>
    <n v="1403000000"/>
    <n v="0"/>
    <n v="1048000000"/>
    <n v="0"/>
    <n v="61000000"/>
    <s v="Financials"/>
    <s v="Investment Banking &amp; Brokerage"/>
    <n v="2015"/>
  </r>
  <r>
    <x v="139"/>
    <x v="0"/>
    <d v="2012-12-31T00:00:00"/>
    <n v="16311000000"/>
    <n v="11448000000"/>
    <n v="2894000000"/>
    <n v="439000000"/>
    <n v="0"/>
    <s v="Industrials"/>
    <s v="Industrial Conglomerates"/>
    <n v="2012"/>
  </r>
  <r>
    <x v="139"/>
    <x v="1"/>
    <d v="2013-12-31T00:00:00"/>
    <n v="22046000000"/>
    <n v="15369000000"/>
    <n v="3886000000"/>
    <n v="644000000"/>
    <n v="0"/>
    <s v="Industrials"/>
    <s v="Industrial Conglomerates"/>
    <n v="2013"/>
  </r>
  <r>
    <x v="139"/>
    <x v="2"/>
    <d v="2014-12-31T00:00:00"/>
    <n v="22552000000"/>
    <n v="15646000000"/>
    <n v="3810000000"/>
    <n v="647000000"/>
    <n v="0"/>
    <s v="Industrials"/>
    <s v="Industrial Conglomerates"/>
    <n v="2014"/>
  </r>
  <r>
    <x v="139"/>
    <x v="3"/>
    <d v="2015-12-31T00:00:00"/>
    <n v="20855000000"/>
    <n v="14292000000"/>
    <n v="3596000000"/>
    <n v="625000000"/>
    <n v="0"/>
    <s v="Industrials"/>
    <s v="Industrial Conglomerates"/>
    <n v="2015"/>
  </r>
  <r>
    <x v="140"/>
    <x v="0"/>
    <d v="2012-12-31T00:00:00"/>
    <n v="10302079000"/>
    <n v="6583627000"/>
    <n v="917162000"/>
    <n v="0"/>
    <n v="1144585000"/>
    <s v="Utilities"/>
    <s v="Electric Utilities"/>
    <n v="2012"/>
  </r>
  <r>
    <x v="140"/>
    <x v="1"/>
    <d v="2013-12-31T00:00:00"/>
    <n v="11390947000"/>
    <n v="7588885000"/>
    <n v="888051000"/>
    <n v="0"/>
    <n v="1261044000"/>
    <s v="Utilities"/>
    <s v="Electric Utilities"/>
    <n v="2013"/>
  </r>
  <r>
    <x v="140"/>
    <x v="2"/>
    <d v="2014-12-31T00:00:00"/>
    <n v="12494921000"/>
    <n v="8126187000"/>
    <n v="863455000"/>
    <n v="0"/>
    <n v="1318638000"/>
    <s v="Utilities"/>
    <s v="Electric Utilities"/>
    <n v="2014"/>
  </r>
  <r>
    <x v="140"/>
    <x v="3"/>
    <d v="2015-12-31T00:00:00"/>
    <n v="11513251000"/>
    <n v="7449273000"/>
    <n v="1074998000"/>
    <n v="0"/>
    <n v="1337276000"/>
    <s v="Utilities"/>
    <s v="Electric Utilities"/>
    <n v="2015"/>
  </r>
  <r>
    <x v="141"/>
    <x v="0"/>
    <d v="2012-12-31T00:00:00"/>
    <n v="1899600000"/>
    <n v="491000000"/>
    <n v="697400000"/>
    <n v="291300000"/>
    <n v="0"/>
    <s v="Health Care"/>
    <s v="Health Care Equipment"/>
    <n v="2012"/>
  </r>
  <r>
    <x v="141"/>
    <x v="1"/>
    <d v="2013-12-31T00:00:00"/>
    <n v="2045500000"/>
    <n v="516600000"/>
    <n v="749700000"/>
    <n v="323000000"/>
    <n v="0"/>
    <s v="Health Care"/>
    <s v="Health Care Equipment"/>
    <n v="2013"/>
  </r>
  <r>
    <x v="141"/>
    <x v="2"/>
    <d v="2014-12-31T00:00:00"/>
    <n v="2322900000"/>
    <n v="625600000"/>
    <n v="928700000"/>
    <n v="346500000"/>
    <n v="0"/>
    <s v="Health Care"/>
    <s v="Health Care Equipment"/>
    <n v="2014"/>
  </r>
  <r>
    <x v="141"/>
    <x v="3"/>
    <d v="2015-12-31T00:00:00"/>
    <n v="2493700000"/>
    <n v="617200000"/>
    <n v="850700000"/>
    <n v="383100000"/>
    <n v="0"/>
    <s v="Health Care"/>
    <s v="Health Care Equipment"/>
    <n v="2015"/>
  </r>
  <r>
    <x v="142"/>
    <x v="0"/>
    <d v="2013-12-31T00:00:00"/>
    <n v="24888000000"/>
    <n v="17994000000"/>
    <n v="1095000000"/>
    <n v="0"/>
    <n v="2153000000"/>
    <s v="Utilities"/>
    <s v="MultiUtilities"/>
    <n v="2013"/>
  </r>
  <r>
    <x v="142"/>
    <x v="1"/>
    <d v="2014-12-31T00:00:00"/>
    <n v="27429000000"/>
    <n v="21571000000"/>
    <n v="1154000000"/>
    <n v="0"/>
    <n v="2314000000"/>
    <s v="Utilities"/>
    <s v="MultiUtilities"/>
    <n v="2014"/>
  </r>
  <r>
    <x v="142"/>
    <x v="2"/>
    <d v="2015-12-31T00:00:00"/>
    <n v="29447000000"/>
    <n v="21406000000"/>
    <n v="1200000000"/>
    <n v="0"/>
    <n v="2450000000"/>
    <s v="Utilities"/>
    <s v="MultiUtilities"/>
    <n v="2015"/>
  </r>
  <r>
    <x v="142"/>
    <x v="3"/>
    <d v="2016-12-31T00:00:00"/>
    <n v="31360000000"/>
    <n v="22688000000"/>
    <n v="1576000000"/>
    <n v="0"/>
    <n v="3936000000"/>
    <s v="Utilities"/>
    <s v="MultiUtilities"/>
    <n v="2016"/>
  </r>
  <r>
    <x v="143"/>
    <x v="0"/>
    <d v="2012-12-31T00:00:00"/>
    <n v="5992215000"/>
    <n v="4156845000"/>
    <n v="1264632000"/>
    <n v="0"/>
    <n v="39940000"/>
    <s v="Industrials"/>
    <s v="Air Freight &amp; Logistics"/>
    <n v="2012"/>
  </r>
  <r>
    <x v="143"/>
    <x v="1"/>
    <d v="2013-12-31T00:00:00"/>
    <n v="6080257000"/>
    <n v="4197404000"/>
    <n v="1282709000"/>
    <n v="0"/>
    <n v="48071000"/>
    <s v="Industrials"/>
    <s v="Air Freight &amp; Logistics"/>
    <n v="2013"/>
  </r>
  <r>
    <x v="143"/>
    <x v="2"/>
    <d v="2014-12-31T00:00:00"/>
    <n v="6564721000"/>
    <n v="4583294000"/>
    <n v="1337487000"/>
    <n v="0"/>
    <n v="49292000"/>
    <s v="Industrials"/>
    <s v="Air Freight &amp; Logistics"/>
    <n v="2014"/>
  </r>
  <r>
    <x v="143"/>
    <x v="3"/>
    <d v="2015-12-31T00:00:00"/>
    <n v="6616632000"/>
    <n v="4428855000"/>
    <n v="1420281000"/>
    <n v="0"/>
    <n v="46012000"/>
    <s v="Industrials"/>
    <s v="Air Freight &amp; Logistics"/>
    <n v="2015"/>
  </r>
  <r>
    <x v="144"/>
    <x v="0"/>
    <d v="2013-12-31T00:00:00"/>
    <n v="4771259000"/>
    <n v="1038034000"/>
    <n v="3151043000"/>
    <n v="0"/>
    <n v="71731000"/>
    <s v="Consumer Discretionary"/>
    <s v="Internet &amp; Direct Marketing Retail"/>
    <n v="2013"/>
  </r>
  <r>
    <x v="144"/>
    <x v="1"/>
    <d v="2014-12-31T00:00:00"/>
    <n v="5763485000"/>
    <n v="1179081000"/>
    <n v="3919856000"/>
    <n v="0"/>
    <n v="76773000"/>
    <s v="Consumer Discretionary"/>
    <s v="Internet &amp; Direct Marketing Retail"/>
    <n v="2014"/>
  </r>
  <r>
    <x v="144"/>
    <x v="2"/>
    <d v="2015-12-31T00:00:00"/>
    <n v="6672317000"/>
    <n v="1309559000"/>
    <n v="4785243000"/>
    <n v="0"/>
    <n v="156458000"/>
    <s v="Consumer Discretionary"/>
    <s v="Internet &amp; Direct Marketing Retail"/>
    <n v="2015"/>
  </r>
  <r>
    <x v="144"/>
    <x v="3"/>
    <d v="2016-12-31T00:00:00"/>
    <n v="8773564000"/>
    <n v="1596698000"/>
    <n v="6280728000"/>
    <n v="0"/>
    <n v="317141000"/>
    <s v="Consumer Discretionary"/>
    <s v="Internet &amp; Direct Marketing Retail"/>
    <n v="2016"/>
  </r>
  <r>
    <x v="145"/>
    <x v="0"/>
    <d v="2012-12-31T00:00:00"/>
    <n v="409396000"/>
    <n v="114028000"/>
    <n v="58323000"/>
    <n v="0"/>
    <n v="74453000"/>
    <s v="Real Estate"/>
    <s v="Specialized REITs"/>
    <n v="2012"/>
  </r>
  <r>
    <x v="145"/>
    <x v="1"/>
    <d v="2013-12-31T00:00:00"/>
    <n v="520613000"/>
    <n v="140012000"/>
    <n v="63268000"/>
    <n v="0"/>
    <n v="95232000"/>
    <s v="Real Estate"/>
    <s v="Specialized REITs"/>
    <n v="2013"/>
  </r>
  <r>
    <x v="145"/>
    <x v="2"/>
    <d v="2014-12-31T00:00:00"/>
    <n v="647155000"/>
    <n v="172416000"/>
    <n v="71369000"/>
    <n v="0"/>
    <n v="115076000"/>
    <s v="Real Estate"/>
    <s v="Specialized REITs"/>
    <n v="2014"/>
  </r>
  <r>
    <x v="145"/>
    <x v="3"/>
    <d v="2015-12-31T00:00:00"/>
    <n v="782270000"/>
    <n v="203965000"/>
    <n v="80791000"/>
    <n v="0"/>
    <n v="133457000"/>
    <s v="Real Estate"/>
    <s v="Specialized REITs"/>
    <n v="2015"/>
  </r>
  <r>
    <x v="146"/>
    <x v="0"/>
    <d v="2013-12-31T00:00:00"/>
    <n v="146917000000"/>
    <n v="123050000000"/>
    <n v="10850000000"/>
    <n v="0"/>
    <n v="0"/>
    <s v="Consumer Discretionary"/>
    <s v="Automobile Manufacturers"/>
    <n v="2013"/>
  </r>
  <r>
    <x v="146"/>
    <x v="1"/>
    <d v="2014-12-31T00:00:00"/>
    <n v="144077000000"/>
    <n v="131903000000"/>
    <n v="11842000000"/>
    <n v="0"/>
    <n v="0"/>
    <s v="Consumer Discretionary"/>
    <s v="Automobile Manufacturers"/>
    <n v="2014"/>
  </r>
  <r>
    <x v="146"/>
    <x v="2"/>
    <d v="2015-12-31T00:00:00"/>
    <n v="149558000000"/>
    <n v="131409000000"/>
    <n v="10502000000"/>
    <n v="0"/>
    <n v="0"/>
    <s v="Consumer Discretionary"/>
    <s v="Automobile Manufacturers"/>
    <n v="2015"/>
  </r>
  <r>
    <x v="146"/>
    <x v="3"/>
    <d v="2016-12-31T00:00:00"/>
    <n v="151800000000"/>
    <n v="135488000000"/>
    <n v="12196000000"/>
    <n v="0"/>
    <n v="0"/>
    <s v="Consumer Discretionary"/>
    <s v="Automobile Manufacturers"/>
    <n v="2016"/>
  </r>
  <r>
    <x v="147"/>
    <x v="0"/>
    <d v="2013-12-31T00:00:00"/>
    <n v="3326106000"/>
    <n v="1606661000"/>
    <n v="1007431000"/>
    <n v="0"/>
    <n v="0"/>
    <s v="Industrials"/>
    <s v="Building Products"/>
    <n v="2013"/>
  </r>
  <r>
    <x v="147"/>
    <x v="1"/>
    <d v="2014-12-31T00:00:00"/>
    <n v="3733507000"/>
    <n v="1836105000"/>
    <n v="1110776000"/>
    <n v="0"/>
    <n v="0"/>
    <s v="Industrials"/>
    <s v="Building Products"/>
    <n v="2014"/>
  </r>
  <r>
    <x v="147"/>
    <x v="2"/>
    <d v="2015-12-31T00:00:00"/>
    <n v="3869187000"/>
    <n v="1920253000"/>
    <n v="1121590000"/>
    <n v="0"/>
    <n v="0"/>
    <s v="Industrials"/>
    <s v="Building Products"/>
    <n v="2015"/>
  </r>
  <r>
    <x v="147"/>
    <x v="3"/>
    <d v="2016-12-31T00:00:00"/>
    <n v="3962036000"/>
    <n v="1997259000"/>
    <n v="1169470000"/>
    <n v="0"/>
    <n v="0"/>
    <s v="Industrials"/>
    <s v="Building Products"/>
    <n v="2016"/>
  </r>
  <r>
    <x v="148"/>
    <x v="0"/>
    <d v="2013-12-31T00:00:00"/>
    <n v="7872000000"/>
    <n v="1875000000"/>
    <n v="1778000000"/>
    <n v="1415000000"/>
    <n v="0"/>
    <s v="Information Technology"/>
    <s v="Internet Software &amp; Services"/>
    <n v="2013"/>
  </r>
  <r>
    <x v="148"/>
    <x v="1"/>
    <d v="2014-12-31T00:00:00"/>
    <n v="12466000000"/>
    <n v="2153000000"/>
    <n v="2653000000"/>
    <n v="2666000000"/>
    <n v="0"/>
    <s v="Information Technology"/>
    <s v="Internet Software &amp; Services"/>
    <n v="2014"/>
  </r>
  <r>
    <x v="148"/>
    <x v="2"/>
    <d v="2015-12-31T00:00:00"/>
    <n v="17928000000"/>
    <n v="2867000000"/>
    <n v="4020000000"/>
    <n v="4816000000"/>
    <n v="0"/>
    <s v="Information Technology"/>
    <s v="Internet Software &amp; Services"/>
    <n v="2015"/>
  </r>
  <r>
    <x v="148"/>
    <x v="3"/>
    <d v="2016-12-31T00:00:00"/>
    <n v="27638000000"/>
    <n v="3789000000"/>
    <n v="5503000000"/>
    <n v="5919000000"/>
    <n v="0"/>
    <s v="Information Technology"/>
    <s v="Internet Software &amp; Services"/>
    <n v="2016"/>
  </r>
  <r>
    <x v="149"/>
    <x v="0"/>
    <d v="2012-12-31T00:00:00"/>
    <n v="3134800000"/>
    <n v="2093200000"/>
    <n v="873100000"/>
    <n v="0"/>
    <n v="7400000"/>
    <s v="Industrials"/>
    <s v="Building Products"/>
    <n v="2012"/>
  </r>
  <r>
    <x v="149"/>
    <x v="1"/>
    <d v="2013-12-31T00:00:00"/>
    <n v="3703600000"/>
    <n v="2408500000"/>
    <n v="938700000"/>
    <n v="0"/>
    <n v="9400000"/>
    <s v="Industrials"/>
    <s v="Building Products"/>
    <n v="2013"/>
  </r>
  <r>
    <x v="149"/>
    <x v="2"/>
    <d v="2014-12-31T00:00:00"/>
    <n v="4013600000"/>
    <n v="2646700000"/>
    <n v="943300000"/>
    <n v="0"/>
    <n v="13100000"/>
    <s v="Industrials"/>
    <s v="Building Products"/>
    <n v="2014"/>
  </r>
  <r>
    <x v="149"/>
    <x v="3"/>
    <d v="2015-12-31T00:00:00"/>
    <n v="4579400000"/>
    <n v="2997500000"/>
    <n v="1047600000"/>
    <n v="0"/>
    <n v="21600000"/>
    <s v="Industrials"/>
    <s v="Building Products"/>
    <n v="2015"/>
  </r>
  <r>
    <x v="150"/>
    <x v="0"/>
    <d v="2012-12-31T00:00:00"/>
    <n v="18010000000"/>
    <n v="11561000000"/>
    <n v="431000000"/>
    <n v="285000000"/>
    <n v="0"/>
    <s v="Materials"/>
    <s v="Copper"/>
    <n v="2012"/>
  </r>
  <r>
    <x v="150"/>
    <x v="1"/>
    <d v="2013-12-31T00:00:00"/>
    <n v="20921000000"/>
    <n v="14637000000"/>
    <n v="657000000"/>
    <n v="210000000"/>
    <n v="0"/>
    <s v="Materials"/>
    <s v="Copper"/>
    <n v="2013"/>
  </r>
  <r>
    <x v="150"/>
    <x v="2"/>
    <d v="2014-12-31T00:00:00"/>
    <n v="21438000000"/>
    <n v="19504000000"/>
    <n v="592000000"/>
    <n v="126000000"/>
    <n v="0"/>
    <s v="Materials"/>
    <s v="Copper"/>
    <n v="2014"/>
  </r>
  <r>
    <x v="150"/>
    <x v="3"/>
    <d v="2015-12-31T00:00:00"/>
    <n v="15877000000"/>
    <n v="28524000000"/>
    <n v="569000000"/>
    <n v="127000000"/>
    <n v="0"/>
    <s v="Materials"/>
    <s v="Copper"/>
    <n v="2015"/>
  </r>
  <r>
    <x v="151"/>
    <x v="0"/>
    <d v="2013-05-31T00:00:00"/>
    <n v="44287000000"/>
    <n v="16448000000"/>
    <n v="20359000000"/>
    <n v="0"/>
    <n v="2386000000"/>
    <s v="Industrials"/>
    <s v="Air Freight &amp; Logistics"/>
    <n v="2013"/>
  </r>
  <r>
    <x v="151"/>
    <x v="1"/>
    <d v="2014-05-31T00:00:00"/>
    <n v="45567000000"/>
    <n v="17052000000"/>
    <n v="22113000000"/>
    <n v="0"/>
    <n v="2587000000"/>
    <s v="Industrials"/>
    <s v="Air Freight &amp; Logistics"/>
    <n v="2014"/>
  </r>
  <r>
    <x v="151"/>
    <x v="2"/>
    <d v="2015-05-31T00:00:00"/>
    <n v="47453000000"/>
    <n v="16984000000"/>
    <n v="25715000000"/>
    <n v="0"/>
    <n v="2611000000"/>
    <s v="Industrials"/>
    <s v="Air Freight &amp; Logistics"/>
    <n v="2015"/>
  </r>
  <r>
    <x v="151"/>
    <x v="3"/>
    <d v="2016-05-31T00:00:00"/>
    <n v="50365000000"/>
    <n v="17327000000"/>
    <n v="27330000000"/>
    <n v="0"/>
    <n v="2631000000"/>
    <s v="Industrials"/>
    <s v="Air Freight &amp; Logistics"/>
    <n v="2016"/>
  </r>
  <r>
    <x v="152"/>
    <x v="0"/>
    <d v="2012-12-31T00:00:00"/>
    <n v="15255000000"/>
    <n v="6717000000"/>
    <n v="5353000000"/>
    <n v="0"/>
    <n v="1051000000"/>
    <s v="Utilities"/>
    <s v="Electric Utilities"/>
    <n v="2012"/>
  </r>
  <r>
    <x v="152"/>
    <x v="1"/>
    <d v="2013-12-31T00:00:00"/>
    <n v="14892000000"/>
    <n v="6459000000"/>
    <n v="4315000000"/>
    <n v="0"/>
    <n v="1741000000"/>
    <s v="Utilities"/>
    <s v="Electric Utilities"/>
    <n v="2013"/>
  </r>
  <r>
    <x v="152"/>
    <x v="2"/>
    <d v="2014-12-31T00:00:00"/>
    <n v="15049000000"/>
    <n v="6996000000"/>
    <n v="5759000000"/>
    <n v="0"/>
    <n v="1232000000"/>
    <s v="Utilities"/>
    <s v="Electric Utilities"/>
    <n v="2014"/>
  </r>
  <r>
    <x v="152"/>
    <x v="3"/>
    <d v="2015-12-31T00:00:00"/>
    <n v="15026000000"/>
    <n v="6173000000"/>
    <n v="4969000000"/>
    <n v="0"/>
    <n v="1550000000"/>
    <s v="Utilities"/>
    <s v="Electric Utilities"/>
    <n v="2015"/>
  </r>
  <r>
    <x v="153"/>
    <x v="0"/>
    <d v="2013-09-30T00:00:00"/>
    <n v="1481314000"/>
    <n v="253047000"/>
    <n v="587835000"/>
    <n v="209614000"/>
    <n v="0"/>
    <s v="Information Technology"/>
    <s v="Networking Equipment"/>
    <n v="2013"/>
  </r>
  <r>
    <x v="153"/>
    <x v="1"/>
    <d v="2014-09-30T00:00:00"/>
    <n v="1732046000"/>
    <n v="309959000"/>
    <n v="664738000"/>
    <n v="263792000"/>
    <n v="0"/>
    <s v="Information Technology"/>
    <s v="Networking Equipment"/>
    <n v="2014"/>
  </r>
  <r>
    <x v="153"/>
    <x v="2"/>
    <d v="2015-09-30T00:00:00"/>
    <n v="1919823000"/>
    <n v="332261000"/>
    <n v="738080000"/>
    <n v="296583000"/>
    <n v="0"/>
    <s v="Information Technology"/>
    <s v="Networking Equipment"/>
    <n v="2015"/>
  </r>
  <r>
    <x v="153"/>
    <x v="3"/>
    <d v="2016-09-30T00:00:00"/>
    <n v="1995034000"/>
    <n v="337205000"/>
    <n v="767174000"/>
    <n v="334227000"/>
    <n v="0"/>
    <s v="Information Technology"/>
    <s v="Networking Equipment"/>
    <n v="2016"/>
  </r>
  <r>
    <x v="154"/>
    <x v="0"/>
    <d v="2012-12-31T00:00:00"/>
    <n v="5795800000"/>
    <n v="3956200000"/>
    <n v="763300000"/>
    <n v="0"/>
    <n v="0"/>
    <s v="Information Technology"/>
    <s v="Internet Software &amp; Services"/>
    <n v="2012"/>
  </r>
  <r>
    <x v="154"/>
    <x v="1"/>
    <d v="2013-12-31T00:00:00"/>
    <n v="6063400000"/>
    <n v="4092700000"/>
    <n v="907800000"/>
    <n v="0"/>
    <n v="0"/>
    <s v="Information Technology"/>
    <s v="Internet Software &amp; Services"/>
    <n v="2013"/>
  </r>
  <r>
    <x v="154"/>
    <x v="2"/>
    <d v="2014-12-31T00:00:00"/>
    <n v="6413800000"/>
    <n v="4328300000"/>
    <n v="814900000"/>
    <n v="0"/>
    <n v="0"/>
    <s v="Information Technology"/>
    <s v="Internet Software &amp; Services"/>
    <n v="2014"/>
  </r>
  <r>
    <x v="154"/>
    <x v="3"/>
    <d v="2015-12-31T00:00:00"/>
    <n v="6595200000"/>
    <n v="4393200000"/>
    <n v="1102800000"/>
    <n v="0"/>
    <n v="0"/>
    <s v="Information Technology"/>
    <s v="Internet Software &amp; Services"/>
    <n v="2015"/>
  </r>
  <r>
    <x v="155"/>
    <x v="0"/>
    <d v="2012-12-31T00:00:00"/>
    <n v="4436000000"/>
    <n v="2564000000"/>
    <n v="824000000"/>
    <n v="0"/>
    <n v="0"/>
    <s v="Information Technology"/>
    <s v="Internet Software &amp; Services"/>
    <n v="2012"/>
  </r>
  <r>
    <x v="155"/>
    <x v="1"/>
    <d v="2013-12-31T00:00:00"/>
    <n v="4814000000"/>
    <n v="2776000000"/>
    <n v="977000000"/>
    <n v="0"/>
    <n v="0"/>
    <s v="Information Technology"/>
    <s v="Internet Software &amp; Services"/>
    <n v="2013"/>
  </r>
  <r>
    <x v="155"/>
    <x v="2"/>
    <d v="2014-12-31T00:00:00"/>
    <n v="5066000000"/>
    <n v="2881000000"/>
    <n v="975000000"/>
    <n v="0"/>
    <n v="0"/>
    <s v="Information Technology"/>
    <s v="Internet Software &amp; Services"/>
    <n v="2014"/>
  </r>
  <r>
    <x v="155"/>
    <x v="3"/>
    <d v="2015-12-31T00:00:00"/>
    <n v="5254000000"/>
    <n v="2909000000"/>
    <n v="1034000000"/>
    <n v="0"/>
    <n v="0"/>
    <s v="Information Technology"/>
    <s v="Internet Software &amp; Services"/>
    <n v="2015"/>
  </r>
  <r>
    <x v="156"/>
    <x v="0"/>
    <d v="2013-02-02T00:00:00"/>
    <n v="6182000000"/>
    <n v="4148000000"/>
    <n v="1294000000"/>
    <n v="0"/>
    <n v="118000000"/>
    <s v="Consumer Discretionary"/>
    <s v="Apparel Retail"/>
    <n v="2013"/>
  </r>
  <r>
    <x v="156"/>
    <x v="1"/>
    <d v="2014-02-01T00:00:00"/>
    <n v="6505000000"/>
    <n v="4372000000"/>
    <n v="1334000000"/>
    <n v="0"/>
    <n v="133000000"/>
    <s v="Consumer Discretionary"/>
    <s v="Apparel Retail"/>
    <n v="2014"/>
  </r>
  <r>
    <x v="156"/>
    <x v="2"/>
    <d v="2015-01-31T00:00:00"/>
    <n v="7151000000"/>
    <n v="4777000000"/>
    <n v="1426000000"/>
    <n v="0"/>
    <n v="139000000"/>
    <s v="Consumer Discretionary"/>
    <s v="Apparel Retail"/>
    <n v="2015"/>
  </r>
  <r>
    <x v="156"/>
    <x v="3"/>
    <d v="2016-01-30T00:00:00"/>
    <n v="7412000000"/>
    <n v="4907000000"/>
    <n v="1415000000"/>
    <n v="0"/>
    <n v="148000000"/>
    <s v="Consumer Discretionary"/>
    <s v="Apparel Retail"/>
    <n v="2016"/>
  </r>
  <r>
    <x v="157"/>
    <x v="0"/>
    <d v="2012-12-31T00:00:00"/>
    <n v="1405358000"/>
    <n v="670174000"/>
    <n v="292500000"/>
    <n v="137354000"/>
    <n v="0"/>
    <s v="Information Technology"/>
    <s v="Electronic Equipment &amp; Instruments"/>
    <n v="2012"/>
  </r>
  <r>
    <x v="157"/>
    <x v="1"/>
    <d v="2013-12-31T00:00:00"/>
    <n v="1496372000"/>
    <n v="759362000"/>
    <n v="322739000"/>
    <n v="147696000"/>
    <n v="0"/>
    <s v="Information Technology"/>
    <s v="Electronic Equipment &amp; Instruments"/>
    <n v="2013"/>
  </r>
  <r>
    <x v="157"/>
    <x v="2"/>
    <d v="2014-12-31T00:00:00"/>
    <n v="1530654000"/>
    <n v="780281000"/>
    <n v="331995000"/>
    <n v="142751000"/>
    <n v="0"/>
    <s v="Information Technology"/>
    <s v="Electronic Equipment &amp; Instruments"/>
    <n v="2014"/>
  </r>
  <r>
    <x v="157"/>
    <x v="3"/>
    <d v="2015-12-31T00:00:00"/>
    <n v="1557067000"/>
    <n v="803506000"/>
    <n v="313544000"/>
    <n v="132892000"/>
    <n v="0"/>
    <s v="Information Technology"/>
    <s v="Electronic Equipment &amp; Instruments"/>
    <n v="2015"/>
  </r>
  <r>
    <x v="158"/>
    <x v="0"/>
    <d v="2013-12-31T00:00:00"/>
    <n v="27351573000"/>
    <n v="25986382000"/>
    <n v="175148000"/>
    <n v="0"/>
    <n v="0"/>
    <s v="Industrials"/>
    <s v="Diversified Commercial Services"/>
    <n v="2013"/>
  </r>
  <r>
    <x v="158"/>
    <x v="1"/>
    <d v="2014-12-31T00:00:00"/>
    <n v="21531577000"/>
    <n v="20132544000"/>
    <n v="182711000"/>
    <n v="0"/>
    <n v="0"/>
    <s v="Industrials"/>
    <s v="Diversified Commercial Services"/>
    <n v="2014"/>
  </r>
  <r>
    <x v="158"/>
    <x v="2"/>
    <d v="2015-12-31T00:00:00"/>
    <n v="18114048000"/>
    <n v="17019352000"/>
    <n v="408225000"/>
    <n v="0"/>
    <n v="0"/>
    <s v="Industrials"/>
    <s v="Diversified Commercial Services"/>
    <n v="2015"/>
  </r>
  <r>
    <x v="158"/>
    <x v="3"/>
    <d v="2016-12-31T00:00:00"/>
    <n v="19036525000"/>
    <n v="18246209000"/>
    <n v="191073000"/>
    <n v="0"/>
    <n v="0"/>
    <s v="Industrials"/>
    <s v="Diversified Commercial Services"/>
    <n v="2016"/>
  </r>
  <r>
    <x v="159"/>
    <x v="0"/>
    <d v="2013-12-31T00:00:00"/>
    <n v="4954619000"/>
    <n v="3266524000"/>
    <n v="966829000"/>
    <n v="0"/>
    <n v="0"/>
    <s v="Industrials"/>
    <s v="Industrial Machinery"/>
    <n v="2013"/>
  </r>
  <r>
    <x v="159"/>
    <x v="1"/>
    <d v="2014-12-31T00:00:00"/>
    <n v="4877885000"/>
    <n v="3163268000"/>
    <n v="936900000"/>
    <n v="0"/>
    <n v="0"/>
    <s v="Industrials"/>
    <s v="Industrial Machinery"/>
    <n v="2014"/>
  </r>
  <r>
    <x v="159"/>
    <x v="2"/>
    <d v="2015-12-31T00:00:00"/>
    <n v="4561030000"/>
    <n v="3073712000"/>
    <n v="971611000"/>
    <n v="0"/>
    <n v="0"/>
    <s v="Industrials"/>
    <s v="Industrial Machinery"/>
    <n v="2015"/>
  </r>
  <r>
    <x v="159"/>
    <x v="3"/>
    <d v="2016-12-31T00:00:00"/>
    <n v="3991462000"/>
    <n v="2759908000"/>
    <n v="965322000"/>
    <n v="0"/>
    <n v="0"/>
    <s v="Industrials"/>
    <s v="Industrial Machinery"/>
    <n v="2016"/>
  </r>
  <r>
    <x v="160"/>
    <x v="0"/>
    <d v="2012-12-31T00:00:00"/>
    <n v="3409900000"/>
    <n v="2141600000"/>
    <n v="489700000"/>
    <n v="112000000"/>
    <n v="0"/>
    <s v="Materials"/>
    <s v="Diversified Chemicals"/>
    <n v="2012"/>
  </r>
  <r>
    <x v="160"/>
    <x v="1"/>
    <d v="2013-12-31T00:00:00"/>
    <n v="3130700000"/>
    <n v="1929800000"/>
    <n v="496100000"/>
    <n v="115600000"/>
    <n v="0"/>
    <s v="Materials"/>
    <s v="Diversified Chemicals"/>
    <n v="2013"/>
  </r>
  <r>
    <x v="160"/>
    <x v="2"/>
    <d v="2014-12-31T00:00:00"/>
    <n v="3258700000"/>
    <n v="2047800000"/>
    <n v="589800000"/>
    <n v="126300000"/>
    <n v="0"/>
    <s v="Materials"/>
    <s v="Diversified Chemicals"/>
    <n v="2014"/>
  </r>
  <r>
    <x v="160"/>
    <x v="3"/>
    <d v="2015-12-31T00:00:00"/>
    <n v="3276500000"/>
    <n v="2201100000"/>
    <n v="737900000"/>
    <n v="143700000"/>
    <n v="0"/>
    <s v="Materials"/>
    <s v="Diversified Chemicals"/>
    <n v="2015"/>
  </r>
  <r>
    <x v="161"/>
    <x v="0"/>
    <d v="2013-12-31T00:00:00"/>
    <n v="637413000"/>
    <n v="190454000"/>
    <n v="31970000"/>
    <n v="0"/>
    <n v="160828000"/>
    <s v="Real Estate"/>
    <s v="Retail REITs"/>
    <n v="2013"/>
  </r>
  <r>
    <x v="161"/>
    <x v="1"/>
    <d v="2014-12-31T00:00:00"/>
    <n v="686090000"/>
    <n v="211923000"/>
    <n v="32316000"/>
    <n v="0"/>
    <n v="170814000"/>
    <s v="Real Estate"/>
    <s v="Retail REITs"/>
    <n v="2014"/>
  </r>
  <r>
    <x v="161"/>
    <x v="2"/>
    <d v="2015-12-31T00:00:00"/>
    <n v="744012000"/>
    <n v="233417000"/>
    <n v="35645000"/>
    <n v="0"/>
    <n v="174796000"/>
    <s v="Real Estate"/>
    <s v="Retail REITs"/>
    <n v="2015"/>
  </r>
  <r>
    <x v="161"/>
    <x v="3"/>
    <d v="2016-12-31T00:00:00"/>
    <n v="801591000"/>
    <n v="253612000"/>
    <n v="33399000"/>
    <n v="0"/>
    <n v="193585000"/>
    <s v="Real Estate"/>
    <s v="Retail REITs"/>
    <n v="2016"/>
  </r>
  <r>
    <x v="162"/>
    <x v="0"/>
    <d v="2012-12-31T00:00:00"/>
    <n v="3368545000"/>
    <n v="2515796000"/>
    <n v="280928000"/>
    <n v="132460000"/>
    <n v="0"/>
    <s v="Information Technology"/>
    <s v="Semiconductors"/>
    <n v="2012"/>
  </r>
  <r>
    <x v="162"/>
    <x v="1"/>
    <d v="2013-12-31T00:00:00"/>
    <n v="3309616000"/>
    <n v="2444984000"/>
    <n v="270261000"/>
    <n v="134300000"/>
    <n v="0"/>
    <s v="Information Technology"/>
    <s v="Semiconductors"/>
    <n v="2013"/>
  </r>
  <r>
    <x v="162"/>
    <x v="2"/>
    <d v="2014-12-31T00:00:00"/>
    <n v="3391187000"/>
    <n v="2566246000"/>
    <n v="253827000"/>
    <n v="143969000"/>
    <n v="0"/>
    <s v="Information Technology"/>
    <s v="Semiconductors"/>
    <n v="2014"/>
  </r>
  <r>
    <x v="162"/>
    <x v="3"/>
    <d v="2015-12-31T00:00:00"/>
    <n v="3578995000"/>
    <n v="2659728000"/>
    <n v="255192000"/>
    <n v="130593000"/>
    <n v="0"/>
    <s v="Information Technology"/>
    <s v="Semiconductors"/>
    <n v="2015"/>
  </r>
  <r>
    <x v="163"/>
    <x v="0"/>
    <d v="2012-12-31T00:00:00"/>
    <n v="5011853000"/>
    <n v="0"/>
    <n v="2676141000"/>
    <n v="0"/>
    <n v="1266807000"/>
    <s v="Telecommunications Services"/>
    <s v="Integrated Telecommunications Services"/>
    <n v="2012"/>
  </r>
  <r>
    <x v="163"/>
    <x v="1"/>
    <d v="2013-12-31T00:00:00"/>
    <n v="4762000000"/>
    <n v="0"/>
    <n v="2616000000"/>
    <n v="0"/>
    <n v="1170000000"/>
    <s v="Telecommunications Services"/>
    <s v="Integrated Telecommunications Services"/>
    <n v="2013"/>
  </r>
  <r>
    <x v="163"/>
    <x v="2"/>
    <d v="2014-12-31T00:00:00"/>
    <n v="4772000000"/>
    <n v="0"/>
    <n v="2671000000"/>
    <n v="0"/>
    <n v="1139000000"/>
    <s v="Telecommunications Services"/>
    <s v="Integrated Telecommunications Services"/>
    <n v="2014"/>
  </r>
  <r>
    <x v="163"/>
    <x v="3"/>
    <d v="2015-12-31T00:00:00"/>
    <n v="5576000000"/>
    <n v="0"/>
    <n v="3275000000"/>
    <n v="0"/>
    <n v="1320000000"/>
    <s v="Telecommunications Services"/>
    <s v="Integrated Telecommunications Services"/>
    <n v="2015"/>
  </r>
  <r>
    <x v="164"/>
    <x v="0"/>
    <d v="2013-12-31T00:00:00"/>
    <n v="30930000000"/>
    <n v="25202000000"/>
    <n v="2039000000"/>
    <n v="0"/>
    <n v="0"/>
    <s v="Industrials"/>
    <s v="Aerospace &amp; Defense"/>
    <n v="2013"/>
  </r>
  <r>
    <x v="164"/>
    <x v="1"/>
    <d v="2014-12-31T00:00:00"/>
    <n v="30852000000"/>
    <n v="24979000000"/>
    <n v="1984000000"/>
    <n v="0"/>
    <n v="0"/>
    <s v="Industrials"/>
    <s v="Aerospace &amp; Defense"/>
    <n v="2014"/>
  </r>
  <r>
    <x v="164"/>
    <x v="2"/>
    <d v="2015-12-31T00:00:00"/>
    <n v="31469000000"/>
    <n v="25339000000"/>
    <n v="1952000000"/>
    <n v="0"/>
    <n v="0"/>
    <s v="Industrials"/>
    <s v="Aerospace &amp; Defense"/>
    <n v="2015"/>
  </r>
  <r>
    <x v="164"/>
    <x v="3"/>
    <d v="2016-12-31T00:00:00"/>
    <n v="31353000000"/>
    <n v="25104000000"/>
    <n v="1940000000"/>
    <n v="0"/>
    <n v="0"/>
    <s v="Industrials"/>
    <s v="Aerospace &amp; Defense"/>
    <n v="2016"/>
  </r>
  <r>
    <x v="165"/>
    <x v="0"/>
    <d v="2012-12-31T00:00:00"/>
    <n v="2426301000"/>
    <n v="800336000"/>
    <n v="72163000"/>
    <n v="0"/>
    <n v="768820000"/>
    <s v="Real Estate"/>
    <s v="Retail REITs"/>
    <n v="2012"/>
  </r>
  <r>
    <x v="165"/>
    <x v="1"/>
    <d v="2013-12-31T00:00:00"/>
    <n v="2486017000"/>
    <n v="815095000"/>
    <n v="76864000"/>
    <n v="0"/>
    <n v="749722000"/>
    <s v="Real Estate"/>
    <s v="Retail REITs"/>
    <n v="2013"/>
  </r>
  <r>
    <x v="165"/>
    <x v="2"/>
    <d v="2014-12-31T00:00:00"/>
    <n v="2535559000"/>
    <n v="783602000"/>
    <n v="88705000"/>
    <n v="0"/>
    <n v="708406000"/>
    <s v="Real Estate"/>
    <s v="Retail REITs"/>
    <n v="2014"/>
  </r>
  <r>
    <x v="165"/>
    <x v="3"/>
    <d v="2015-12-31T00:00:00"/>
    <n v="2403906000"/>
    <n v="747276000"/>
    <n v="72363000"/>
    <n v="0"/>
    <n v="643689000"/>
    <s v="Real Estate"/>
    <s v="Retail REITs"/>
    <n v="2015"/>
  </r>
  <r>
    <x v="166"/>
    <x v="0"/>
    <d v="2012-12-31T00:00:00"/>
    <n v="9702000000"/>
    <n v="2471000000"/>
    <n v="1461000000"/>
    <n v="1760000000"/>
    <n v="0"/>
    <s v="Health Care"/>
    <s v="Biotechnology"/>
    <n v="2012"/>
  </r>
  <r>
    <x v="166"/>
    <x v="1"/>
    <d v="2013-12-31T00:00:00"/>
    <n v="11202000000"/>
    <n v="2859000000"/>
    <n v="1699000000"/>
    <n v="2120000000"/>
    <n v="0"/>
    <s v="Health Care"/>
    <s v="Biotechnology"/>
    <n v="2013"/>
  </r>
  <r>
    <x v="166"/>
    <x v="2"/>
    <d v="2014-12-31T00:00:00"/>
    <n v="24890000000"/>
    <n v="3788000000"/>
    <n v="2983000000"/>
    <n v="2854000000"/>
    <n v="0"/>
    <s v="Health Care"/>
    <s v="Biotechnology"/>
    <n v="2014"/>
  </r>
  <r>
    <x v="166"/>
    <x v="3"/>
    <d v="2015-12-31T00:00:00"/>
    <n v="32639000000"/>
    <n v="4006000000"/>
    <n v="3426000000"/>
    <n v="3014000000"/>
    <n v="0"/>
    <s v="Health Care"/>
    <s v="Biotechnology"/>
    <n v="2015"/>
  </r>
  <r>
    <x v="167"/>
    <x v="0"/>
    <d v="2013-05-26T00:00:00"/>
    <n v="17774100000"/>
    <n v="11350200000"/>
    <n v="3552300000"/>
    <n v="0"/>
    <n v="0"/>
    <s v="Consumer Staples"/>
    <s v="Packaged Foods &amp; Meats"/>
    <n v="2013"/>
  </r>
  <r>
    <x v="167"/>
    <x v="1"/>
    <d v="2014-05-25T00:00:00"/>
    <n v="17909600000"/>
    <n v="11539800000"/>
    <n v="3474300000"/>
    <n v="0"/>
    <n v="0"/>
    <s v="Consumer Staples"/>
    <s v="Packaged Foods &amp; Meats"/>
    <n v="2014"/>
  </r>
  <r>
    <x v="167"/>
    <x v="2"/>
    <d v="2015-05-31T00:00:00"/>
    <n v="17630300000"/>
    <n v="11681100000"/>
    <n v="3328000000"/>
    <n v="0"/>
    <n v="0"/>
    <s v="Consumer Staples"/>
    <s v="Packaged Foods &amp; Meats"/>
    <n v="2015"/>
  </r>
  <r>
    <x v="167"/>
    <x v="3"/>
    <d v="2016-05-29T00:00:00"/>
    <n v="16563100000"/>
    <n v="10733600000"/>
    <n v="3118900000"/>
    <n v="0"/>
    <n v="0"/>
    <s v="Consumer Staples"/>
    <s v="Packaged Foods &amp; Meats"/>
    <n v="2016"/>
  </r>
  <r>
    <x v="168"/>
    <x v="0"/>
    <d v="2013-12-31T00:00:00"/>
    <n v="7819000000"/>
    <n v="4495000000"/>
    <n v="1126000000"/>
    <n v="710000000"/>
    <n v="31000000"/>
    <s v="Information Technology"/>
    <s v="Electronic Components"/>
    <n v="2013"/>
  </r>
  <r>
    <x v="168"/>
    <x v="1"/>
    <d v="2014-12-31T00:00:00"/>
    <n v="9715000000"/>
    <n v="5663000000"/>
    <n v="1202000000"/>
    <n v="815000000"/>
    <n v="33000000"/>
    <s v="Information Technology"/>
    <s v="Electronic Components"/>
    <n v="2014"/>
  </r>
  <r>
    <x v="168"/>
    <x v="2"/>
    <d v="2015-12-31T00:00:00"/>
    <n v="9111000000"/>
    <n v="5458000000"/>
    <n v="1508000000"/>
    <n v="769000000"/>
    <n v="54000000"/>
    <s v="Information Technology"/>
    <s v="Electronic Components"/>
    <n v="2015"/>
  </r>
  <r>
    <x v="168"/>
    <x v="3"/>
    <d v="2016-12-31T00:00:00"/>
    <n v="9390000000"/>
    <n v="5644000000"/>
    <n v="1472000000"/>
    <n v="742000000"/>
    <n v="64000000"/>
    <s v="Information Technology"/>
    <s v="Electronic Components"/>
    <n v="2016"/>
  </r>
  <r>
    <x v="169"/>
    <x v="0"/>
    <d v="2013-12-31T00:00:00"/>
    <n v="155427000000"/>
    <n v="137373000000"/>
    <n v="12382000000"/>
    <n v="0"/>
    <n v="0"/>
    <s v="Consumer Discretionary"/>
    <s v="Automobile Manufacturers"/>
    <n v="2013"/>
  </r>
  <r>
    <x v="169"/>
    <x v="1"/>
    <d v="2014-12-31T00:00:00"/>
    <n v="155929000000"/>
    <n v="142121000000"/>
    <n v="12158000000"/>
    <n v="0"/>
    <n v="0"/>
    <s v="Consumer Discretionary"/>
    <s v="Automobile Manufacturers"/>
    <n v="2014"/>
  </r>
  <r>
    <x v="169"/>
    <x v="2"/>
    <d v="2015-12-31T00:00:00"/>
    <n v="152356000000"/>
    <n v="134054000000"/>
    <n v="13405000000"/>
    <n v="0"/>
    <n v="0"/>
    <s v="Consumer Discretionary"/>
    <s v="Automobile Manufacturers"/>
    <n v="2015"/>
  </r>
  <r>
    <x v="169"/>
    <x v="3"/>
    <d v="2016-12-31T00:00:00"/>
    <n v="166380000000"/>
    <n v="145125000000"/>
    <n v="11710000000"/>
    <n v="0"/>
    <n v="0"/>
    <s v="Consumer Discretionary"/>
    <s v="Automobile Manufacturers"/>
    <n v="2016"/>
  </r>
  <r>
    <x v="170"/>
    <x v="0"/>
    <d v="2012-12-31T00:00:00"/>
    <n v="13013868000"/>
    <n v="9235777000"/>
    <n v="2656530000"/>
    <n v="0"/>
    <n v="98383000"/>
    <s v="Consumer Discretionary"/>
    <s v="Specialty Stores"/>
    <n v="2012"/>
  </r>
  <r>
    <x v="170"/>
    <x v="1"/>
    <d v="2013-12-31T00:00:00"/>
    <n v="14077843000"/>
    <n v="9857923000"/>
    <n v="3028028000"/>
    <n v="0"/>
    <n v="133957000"/>
    <s v="Consumer Discretionary"/>
    <s v="Specialty Stores"/>
    <n v="2013"/>
  </r>
  <r>
    <x v="170"/>
    <x v="2"/>
    <d v="2014-12-31T00:00:00"/>
    <n v="15341647000"/>
    <n v="10747886000"/>
    <n v="3314030000"/>
    <n v="0"/>
    <n v="148313000"/>
    <s v="Consumer Discretionary"/>
    <s v="Specialty Stores"/>
    <n v="2014"/>
  </r>
  <r>
    <x v="170"/>
    <x v="3"/>
    <d v="2015-12-31T00:00:00"/>
    <n v="15280044000"/>
    <n v="10724192000"/>
    <n v="3277390000"/>
    <n v="0"/>
    <n v="141675000"/>
    <s v="Consumer Discretionary"/>
    <s v="Specialty Stores"/>
    <n v="2015"/>
  </r>
  <r>
    <x v="171"/>
    <x v="0"/>
    <d v="2013-05-31T00:00:00"/>
    <n v="2375923000"/>
    <n v="862075000"/>
    <n v="1156635000"/>
    <n v="0"/>
    <n v="0"/>
    <s v="Information Technology"/>
    <s v="Data Processing &amp; Outsourced Services"/>
    <n v="2013"/>
  </r>
  <r>
    <x v="171"/>
    <x v="1"/>
    <d v="2014-05-31T00:00:00"/>
    <n v="2554236000"/>
    <n v="952225000"/>
    <n v="1196512000"/>
    <n v="0"/>
    <n v="0"/>
    <s v="Information Technology"/>
    <s v="Data Processing &amp; Outsourced Services"/>
    <n v="2014"/>
  </r>
  <r>
    <x v="171"/>
    <x v="2"/>
    <d v="2015-05-31T00:00:00"/>
    <n v="2773718000"/>
    <n v="1022107000"/>
    <n v="1295014000"/>
    <n v="0"/>
    <n v="0"/>
    <s v="Information Technology"/>
    <s v="Data Processing &amp; Outsourced Services"/>
    <n v="2015"/>
  </r>
  <r>
    <x v="171"/>
    <x v="3"/>
    <d v="2016-05-31T00:00:00"/>
    <n v="2898150000"/>
    <n v="1147639000"/>
    <n v="1325567000"/>
    <n v="0"/>
    <n v="0"/>
    <s v="Information Technology"/>
    <s v="Data Processing &amp; Outsourced Services"/>
    <n v="2016"/>
  </r>
  <r>
    <x v="172"/>
    <x v="0"/>
    <d v="2013-02-02T00:00:00"/>
    <n v="15651000000"/>
    <n v="9480000000"/>
    <n v="0"/>
    <n v="0"/>
    <n v="0"/>
    <s v="Consumer Discretionary"/>
    <s v="Apparel Retail"/>
    <n v="2013"/>
  </r>
  <r>
    <x v="172"/>
    <x v="1"/>
    <d v="2014-02-01T00:00:00"/>
    <n v="16148000000"/>
    <n v="9855000000"/>
    <n v="0"/>
    <n v="0"/>
    <n v="0"/>
    <s v="Consumer Discretionary"/>
    <s v="Apparel Retail"/>
    <n v="2014"/>
  </r>
  <r>
    <x v="172"/>
    <x v="2"/>
    <d v="2015-01-31T00:00:00"/>
    <n v="16435000000"/>
    <n v="10146000000"/>
    <n v="0"/>
    <n v="0"/>
    <n v="0"/>
    <s v="Consumer Discretionary"/>
    <s v="Apparel Retail"/>
    <n v="2015"/>
  </r>
  <r>
    <x v="172"/>
    <x v="3"/>
    <d v="2016-01-30T00:00:00"/>
    <n v="15797000000"/>
    <n v="10077000000"/>
    <n v="0"/>
    <n v="0"/>
    <n v="0"/>
    <s v="Consumer Discretionary"/>
    <s v="Apparel Retail"/>
    <n v="2016"/>
  </r>
  <r>
    <x v="173"/>
    <x v="0"/>
    <d v="2012-12-29T00:00:00"/>
    <n v="2715675000"/>
    <n v="1277195000"/>
    <n v="508547000"/>
    <n v="325773000"/>
    <n v="0"/>
    <s v="Consumer Discretionary"/>
    <s v="Consumer Electronics"/>
    <n v="2012"/>
  </r>
  <r>
    <x v="173"/>
    <x v="1"/>
    <d v="2013-12-28T00:00:00"/>
    <n v="2631851000"/>
    <n v="1224551000"/>
    <n v="468345000"/>
    <n v="364923000"/>
    <n v="0"/>
    <s v="Consumer Discretionary"/>
    <s v="Consumer Electronics"/>
    <n v="2013"/>
  </r>
  <r>
    <x v="173"/>
    <x v="2"/>
    <d v="2014-12-27T00:00:00"/>
    <n v="2870658000"/>
    <n v="1266246000"/>
    <n v="518665000"/>
    <n v="395121000"/>
    <n v="0"/>
    <s v="Consumer Discretionary"/>
    <s v="Consumer Electronics"/>
    <n v="2014"/>
  </r>
  <r>
    <x v="173"/>
    <x v="3"/>
    <d v="2015-12-26T00:00:00"/>
    <n v="2820270000"/>
    <n v="1281566000"/>
    <n v="562080000"/>
    <n v="427043000"/>
    <n v="0"/>
    <s v="Consumer Discretionary"/>
    <s v="Consumer Electronics"/>
    <n v="2015"/>
  </r>
  <r>
    <x v="174"/>
    <x v="0"/>
    <d v="2013-12-31T00:00:00"/>
    <n v="19540000000"/>
    <n v="15422000000"/>
    <n v="2816000000"/>
    <n v="0"/>
    <n v="0"/>
    <s v="Consumer Discretionary"/>
    <s v="Tires &amp; Rubber"/>
    <n v="2013"/>
  </r>
  <r>
    <x v="174"/>
    <x v="1"/>
    <d v="2014-12-31T00:00:00"/>
    <n v="18138000000"/>
    <n v="13906000000"/>
    <n v="2815000000"/>
    <n v="0"/>
    <n v="0"/>
    <s v="Consumer Discretionary"/>
    <s v="Tires &amp; Rubber"/>
    <n v="2014"/>
  </r>
  <r>
    <x v="174"/>
    <x v="2"/>
    <d v="2015-12-31T00:00:00"/>
    <n v="16443000000"/>
    <n v="12164000000"/>
    <n v="2728000000"/>
    <n v="0"/>
    <n v="0"/>
    <s v="Consumer Discretionary"/>
    <s v="Tires &amp; Rubber"/>
    <n v="2015"/>
  </r>
  <r>
    <x v="174"/>
    <x v="3"/>
    <d v="2016-12-31T00:00:00"/>
    <n v="15158000000"/>
    <n v="10972000000"/>
    <n v="2617000000"/>
    <n v="0"/>
    <n v="0"/>
    <s v="Consumer Discretionary"/>
    <s v="Tires &amp; Rubber"/>
    <n v="2016"/>
  </r>
  <r>
    <x v="175"/>
    <x v="0"/>
    <d v="2012-12-31T00:00:00"/>
    <n v="8950045000"/>
    <n v="5033885000"/>
    <n v="2785035000"/>
    <n v="0"/>
    <n v="0"/>
    <s v="Industrials"/>
    <s v="Industrial Materials"/>
    <n v="2012"/>
  </r>
  <r>
    <x v="175"/>
    <x v="1"/>
    <d v="2013-12-31T00:00:00"/>
    <n v="9437758000"/>
    <n v="5301275000"/>
    <n v="2839629000"/>
    <n v="0"/>
    <n v="0"/>
    <s v="Industrials"/>
    <s v="Industrial Materials"/>
    <n v="2013"/>
  </r>
  <r>
    <x v="175"/>
    <x v="2"/>
    <d v="2014-12-31T00:00:00"/>
    <n v="9964953000"/>
    <n v="5650711000"/>
    <n v="2967125000"/>
    <n v="0"/>
    <n v="0"/>
    <s v="Industrials"/>
    <s v="Industrial Materials"/>
    <n v="2014"/>
  </r>
  <r>
    <x v="175"/>
    <x v="3"/>
    <d v="2015-12-31T00:00:00"/>
    <n v="9973384000"/>
    <n v="5741956000"/>
    <n v="2931108000"/>
    <n v="0"/>
    <n v="0"/>
    <s v="Industrials"/>
    <s v="Industrial Materials"/>
    <n v="2015"/>
  </r>
  <r>
    <x v="176"/>
    <x v="0"/>
    <d v="2013-12-31T00:00:00"/>
    <n v="29402000000"/>
    <n v="24931000000"/>
    <n v="1333000000"/>
    <n v="0"/>
    <n v="0"/>
    <s v="Energy"/>
    <s v="Oil &amp; Gas Equipment &amp; Services"/>
    <n v="2013"/>
  </r>
  <r>
    <x v="176"/>
    <x v="1"/>
    <d v="2014-12-31T00:00:00"/>
    <n v="32870000000"/>
    <n v="27334000000"/>
    <n v="293000000"/>
    <n v="0"/>
    <n v="0"/>
    <s v="Energy"/>
    <s v="Oil &amp; Gas Equipment &amp; Services"/>
    <n v="2014"/>
  </r>
  <r>
    <x v="176"/>
    <x v="2"/>
    <d v="2015-12-31T00:00:00"/>
    <n v="23633000000"/>
    <n v="21113000000"/>
    <n v="200000000"/>
    <n v="0"/>
    <n v="0"/>
    <s v="Energy"/>
    <s v="Oil &amp; Gas Equipment &amp; Services"/>
    <n v="2015"/>
  </r>
  <r>
    <x v="176"/>
    <x v="3"/>
    <d v="2016-12-31T00:00:00"/>
    <n v="15887000000"/>
    <n v="15023000000"/>
    <n v="228000000"/>
    <n v="0"/>
    <n v="0"/>
    <s v="Energy"/>
    <s v="Oil &amp; Gas Equipment &amp; Services"/>
    <n v="2016"/>
  </r>
  <r>
    <x v="177"/>
    <x v="0"/>
    <d v="2013-06-30T00:00:00"/>
    <n v="4297842000"/>
    <n v="3193722000"/>
    <n v="902869000"/>
    <n v="0"/>
    <n v="0"/>
    <s v="Consumer Discretionary"/>
    <s v="Consumer Electronics"/>
    <n v="2013"/>
  </r>
  <r>
    <x v="177"/>
    <x v="1"/>
    <d v="2014-06-30T00:00:00"/>
    <n v="5348483000"/>
    <n v="3891816000"/>
    <n v="1126940000"/>
    <n v="0"/>
    <n v="0"/>
    <s v="Consumer Discretionary"/>
    <s v="Consumer Electronics"/>
    <n v="2014"/>
  </r>
  <r>
    <x v="177"/>
    <x v="2"/>
    <d v="2015-06-30T00:00:00"/>
    <n v="6155297000"/>
    <n v="4338193000"/>
    <n v="1347510000"/>
    <n v="0"/>
    <n v="0"/>
    <s v="Consumer Discretionary"/>
    <s v="Consumer Electronics"/>
    <n v="2015"/>
  </r>
  <r>
    <x v="177"/>
    <x v="3"/>
    <d v="2016-06-30T00:00:00"/>
    <n v="6911676000"/>
    <n v="4818585000"/>
    <n v="1513064000"/>
    <n v="0"/>
    <n v="0"/>
    <s v="Consumer Discretionary"/>
    <s v="Consumer Electronics"/>
    <n v="2016"/>
  </r>
  <r>
    <x v="178"/>
    <x v="0"/>
    <d v="2012-12-31T00:00:00"/>
    <n v="4088983000"/>
    <n v="1671980000"/>
    <n v="1269586000"/>
    <n v="201197000"/>
    <n v="92369000"/>
    <s v="Consumer Discretionary"/>
    <s v="Leisure Products"/>
    <n v="2012"/>
  </r>
  <r>
    <x v="178"/>
    <x v="1"/>
    <d v="2013-12-29T00:00:00"/>
    <n v="4082157000"/>
    <n v="1672901000"/>
    <n v="1269777000"/>
    <n v="207591000"/>
    <n v="125876000"/>
    <s v="Consumer Discretionary"/>
    <s v="Leisure Products"/>
    <n v="2013"/>
  </r>
  <r>
    <x v="178"/>
    <x v="2"/>
    <d v="2014-12-28T00:00:00"/>
    <n v="4277207000"/>
    <n v="1698372000"/>
    <n v="1315793000"/>
    <n v="222556000"/>
    <n v="99794000"/>
    <s v="Consumer Discretionary"/>
    <s v="Leisure Products"/>
    <n v="2014"/>
  </r>
  <r>
    <x v="178"/>
    <x v="3"/>
    <d v="2015-12-27T00:00:00"/>
    <n v="4447509000"/>
    <n v="1677033000"/>
    <n v="1370183000"/>
    <n v="242944000"/>
    <n v="86171000"/>
    <s v="Consumer Discretionary"/>
    <s v="Leisure Products"/>
    <n v="2015"/>
  </r>
  <r>
    <x v="179"/>
    <x v="0"/>
    <d v="2012-12-31T00:00:00"/>
    <n v="3036584000"/>
    <n v="162167000"/>
    <n v="1789327000"/>
    <n v="0"/>
    <n v="193937000"/>
    <s v="Financials"/>
    <s v="Banks"/>
    <n v="2012"/>
  </r>
  <r>
    <x v="179"/>
    <x v="1"/>
    <d v="2013-12-31T00:00:00"/>
    <n v="2872833000"/>
    <n v="116241000"/>
    <n v="1716639000"/>
    <n v="0"/>
    <n v="131409000"/>
    <s v="Financials"/>
    <s v="Banks"/>
    <n v="2013"/>
  </r>
  <r>
    <x v="179"/>
    <x v="2"/>
    <d v="2014-12-31T00:00:00"/>
    <n v="2955641000"/>
    <n v="86453000"/>
    <n v="1843069000"/>
    <n v="0"/>
    <n v="120266000"/>
    <s v="Financials"/>
    <s v="Banks"/>
    <n v="2014"/>
  </r>
  <r>
    <x v="179"/>
    <x v="3"/>
    <d v="2015-12-31T00:00:00"/>
    <n v="3153251000"/>
    <n v="82175000"/>
    <n v="1948041000"/>
    <n v="0"/>
    <n v="127821000"/>
    <s v="Financials"/>
    <s v="Banks"/>
    <n v="2015"/>
  </r>
  <r>
    <x v="180"/>
    <x v="0"/>
    <d v="2013-12-28T00:00:00"/>
    <n v="4627802000"/>
    <n v="3016109000"/>
    <n v="1096507000"/>
    <n v="0"/>
    <n v="0"/>
    <s v="Consumer Discretionary"/>
    <s v="Apparel, Accessories &amp; Luxury Goods"/>
    <n v="2013"/>
  </r>
  <r>
    <x v="180"/>
    <x v="1"/>
    <d v="2015-01-03T00:00:00"/>
    <n v="5324746000"/>
    <n v="3420339000"/>
    <n v="1340453000"/>
    <n v="0"/>
    <n v="0"/>
    <s v="Consumer Discretionary"/>
    <s v="Apparel, Accessories &amp; Luxury Goods"/>
    <n v="2015"/>
  </r>
  <r>
    <x v="180"/>
    <x v="2"/>
    <d v="2016-01-02T00:00:00"/>
    <n v="5731549000"/>
    <n v="3595217000"/>
    <n v="1541214000"/>
    <n v="0"/>
    <n v="0"/>
    <s v="Consumer Discretionary"/>
    <s v="Apparel, Accessories &amp; Luxury Goods"/>
    <n v="2016"/>
  </r>
  <r>
    <x v="180"/>
    <x v="3"/>
    <d v="2016-12-31T00:00:00"/>
    <n v="6028199000"/>
    <n v="3752151000"/>
    <n v="1500399000"/>
    <n v="0"/>
    <n v="0"/>
    <s v="Consumer Discretionary"/>
    <s v="Apparel, Accessories &amp; Luxury Goods"/>
    <n v="2016"/>
  </r>
  <r>
    <x v="181"/>
    <x v="0"/>
    <d v="2012-12-31T00:00:00"/>
    <n v="33013000000"/>
    <n v="5717000000"/>
    <n v="20801000000"/>
    <n v="0"/>
    <n v="1679000000"/>
    <s v="Health Care"/>
    <s v="Health Care Facilities"/>
    <n v="2012"/>
  </r>
  <r>
    <x v="181"/>
    <x v="1"/>
    <d v="2013-12-31T00:00:00"/>
    <n v="34182000000"/>
    <n v="5970000000"/>
    <n v="21667000000"/>
    <n v="0"/>
    <n v="1753000000"/>
    <s v="Health Care"/>
    <s v="Health Care Facilities"/>
    <n v="2013"/>
  </r>
  <r>
    <x v="181"/>
    <x v="2"/>
    <d v="2014-12-31T00:00:00"/>
    <n v="36918000000"/>
    <n v="6262000000"/>
    <n v="23271000000"/>
    <n v="0"/>
    <n v="1820000000"/>
    <s v="Health Care"/>
    <s v="Health Care Facilities"/>
    <n v="2014"/>
  </r>
  <r>
    <x v="181"/>
    <x v="3"/>
    <d v="2015-12-31T00:00:00"/>
    <n v="39678000000"/>
    <n v="6638000000"/>
    <n v="25171000000"/>
    <n v="0"/>
    <n v="1904000000"/>
    <s v="Health Care"/>
    <s v="Health Care Facilities"/>
    <n v="2015"/>
  </r>
  <r>
    <x v="182"/>
    <x v="0"/>
    <d v="2012-12-31T00:00:00"/>
    <n v="1765979000"/>
    <n v="567989000"/>
    <n v="158950000"/>
    <n v="0"/>
    <n v="506220000"/>
    <s v="Real Estate"/>
    <s v="REITs"/>
    <n v="2012"/>
  </r>
  <r>
    <x v="182"/>
    <x v="1"/>
    <d v="2013-12-31T00:00:00"/>
    <n v="2847945000"/>
    <n v="1206813000"/>
    <n v="241719000"/>
    <n v="0"/>
    <n v="865800000"/>
    <s v="Real Estate"/>
    <s v="REITs"/>
    <n v="2013"/>
  </r>
  <r>
    <x v="182"/>
    <x v="2"/>
    <d v="2014-12-31T00:00:00"/>
    <n v="3305879000"/>
    <n v="1403358000"/>
    <n v="212481000"/>
    <n v="0"/>
    <n v="844130000"/>
    <s v="Real Estate"/>
    <s v="REITs"/>
    <n v="2014"/>
  </r>
  <r>
    <x v="182"/>
    <x v="3"/>
    <d v="2015-12-31T00:00:00"/>
    <n v="3775685000"/>
    <n v="1622257000"/>
    <n v="258342000"/>
    <n v="0"/>
    <n v="826240000"/>
    <s v="Real Estate"/>
    <s v="REITs"/>
    <n v="2015"/>
  </r>
  <r>
    <x v="183"/>
    <x v="0"/>
    <d v="2013-12-31T00:00:00"/>
    <n v="2013719000"/>
    <n v="0"/>
    <n v="401324000"/>
    <n v="0"/>
    <n v="423312000"/>
    <s v="Real Estate"/>
    <s v="REITs"/>
    <n v="2013"/>
  </r>
  <r>
    <x v="183"/>
    <x v="1"/>
    <d v="2014-12-31T00:00:00"/>
    <n v="1563210000"/>
    <n v="0"/>
    <n v="463059000"/>
    <n v="0"/>
    <n v="455016000"/>
    <s v="Real Estate"/>
    <s v="REITs"/>
    <n v="2014"/>
  </r>
  <r>
    <x v="183"/>
    <x v="2"/>
    <d v="2015-12-31T00:00:00"/>
    <n v="1828305000"/>
    <n v="0"/>
    <n v="706644000"/>
    <n v="0"/>
    <n v="504905000"/>
    <s v="Real Estate"/>
    <s v="REITs"/>
    <n v="2015"/>
  </r>
  <r>
    <x v="183"/>
    <x v="3"/>
    <d v="2016-12-31T00:00:00"/>
    <n v="2040486000"/>
    <n v="0"/>
    <n v="842010000"/>
    <n v="0"/>
    <n v="568108000"/>
    <s v="Real Estate"/>
    <s v="REITs"/>
    <n v="2016"/>
  </r>
  <r>
    <x v="184"/>
    <x v="0"/>
    <d v="2013-02-03T00:00:00"/>
    <n v="74754000000"/>
    <n v="48912000000"/>
    <n v="16508000000"/>
    <n v="0"/>
    <n v="1568000000"/>
    <s v="Consumer Discretionary"/>
    <s v="Home Improvement Retail"/>
    <n v="2013"/>
  </r>
  <r>
    <x v="184"/>
    <x v="1"/>
    <d v="2014-02-02T00:00:00"/>
    <n v="78812000000"/>
    <n v="51897000000"/>
    <n v="16122000000"/>
    <n v="0"/>
    <n v="1627000000"/>
    <s v="Consumer Discretionary"/>
    <s v="Home Improvement Retail"/>
    <n v="2014"/>
  </r>
  <r>
    <x v="184"/>
    <x v="2"/>
    <d v="2015-02-01T00:00:00"/>
    <n v="83176000000"/>
    <n v="54787000000"/>
    <n v="16280000000"/>
    <n v="0"/>
    <n v="1640000000"/>
    <s v="Consumer Discretionary"/>
    <s v="Home Improvement Retail"/>
    <n v="2015"/>
  </r>
  <r>
    <x v="184"/>
    <x v="3"/>
    <d v="2016-01-31T00:00:00"/>
    <n v="88519000000"/>
    <n v="58254000000"/>
    <n v="16801000000"/>
    <n v="0"/>
    <n v="1690000000"/>
    <s v="Consumer Discretionary"/>
    <s v="Home Improvement Retail"/>
    <n v="2016"/>
  </r>
  <r>
    <x v="185"/>
    <x v="0"/>
    <d v="2012-12-31T00:00:00"/>
    <n v="12245000000"/>
    <n v="3535000000"/>
    <n v="1126000000"/>
    <n v="0"/>
    <n v="2866000000"/>
    <s v="Energy"/>
    <s v="Integrated Oil &amp; Gas"/>
    <n v="2012"/>
  </r>
  <r>
    <x v="185"/>
    <x v="1"/>
    <d v="2013-12-31T00:00:00"/>
    <n v="11905000000"/>
    <n v="3969000000"/>
    <n v="1045000000"/>
    <n v="0"/>
    <n v="2687000000"/>
    <s v="Energy"/>
    <s v="Integrated Oil &amp; Gas"/>
    <n v="2013"/>
  </r>
  <r>
    <x v="185"/>
    <x v="2"/>
    <d v="2014-12-31T00:00:00"/>
    <n v="10737000000"/>
    <n v="3753000000"/>
    <n v="863000000"/>
    <n v="0"/>
    <n v="3224000000"/>
    <s v="Energy"/>
    <s v="Integrated Oil &amp; Gas"/>
    <n v="2014"/>
  </r>
  <r>
    <x v="185"/>
    <x v="3"/>
    <d v="2015-12-31T00:00:00"/>
    <n v="6636000000"/>
    <n v="3323000000"/>
    <n v="703000000"/>
    <n v="0"/>
    <n v="3955000000"/>
    <s v="Energy"/>
    <s v="Integrated Oil &amp; Gas"/>
    <n v="2015"/>
  </r>
  <r>
    <x v="186"/>
    <x v="0"/>
    <d v="2012-12-31T00:00:00"/>
    <n v="22086000000"/>
    <n v="13195000000"/>
    <n v="0"/>
    <n v="0"/>
    <n v="7080000000"/>
    <s v="Financials"/>
    <s v="Property &amp; Casualty Insurance"/>
    <n v="2012"/>
  </r>
  <r>
    <x v="186"/>
    <x v="1"/>
    <d v="2013-12-31T00:00:00"/>
    <n v="20673000000"/>
    <n v="11048000000"/>
    <n v="0"/>
    <n v="0"/>
    <n v="5970000000"/>
    <s v="Financials"/>
    <s v="Property &amp; Casualty Insurance"/>
    <n v="2013"/>
  </r>
  <r>
    <x v="186"/>
    <x v="2"/>
    <d v="2014-12-31T00:00:00"/>
    <n v="18614000000"/>
    <n v="10805000000"/>
    <n v="0"/>
    <n v="0"/>
    <n v="5757000000"/>
    <s v="Financials"/>
    <s v="Property &amp; Casualty Insurance"/>
    <n v="2014"/>
  </r>
  <r>
    <x v="186"/>
    <x v="3"/>
    <d v="2015-12-31T00:00:00"/>
    <n v="18377000000"/>
    <n v="10775000000"/>
    <n v="0"/>
    <n v="0"/>
    <n v="5274000000"/>
    <s v="Financials"/>
    <s v="Property &amp; Casualty Insurance"/>
    <n v="2015"/>
  </r>
  <r>
    <x v="187"/>
    <x v="0"/>
    <d v="2012-12-31T00:00:00"/>
    <n v="5580506000"/>
    <n v="3440623000"/>
    <n v="1111232000"/>
    <n v="0"/>
    <n v="0"/>
    <s v="Consumer Discretionary"/>
    <s v="Motorcycle Manufacturers"/>
    <n v="2012"/>
  </r>
  <r>
    <x v="187"/>
    <x v="1"/>
    <d v="2013-12-31T00:00:00"/>
    <n v="5899872000"/>
    <n v="3621417000"/>
    <n v="1124753000"/>
    <n v="0"/>
    <n v="0"/>
    <s v="Consumer Discretionary"/>
    <s v="Motorcycle Manufacturers"/>
    <n v="2013"/>
  </r>
  <r>
    <x v="187"/>
    <x v="2"/>
    <d v="2014-12-31T00:00:00"/>
    <n v="6228508000"/>
    <n v="3788023000"/>
    <n v="1159502000"/>
    <n v="0"/>
    <n v="0"/>
    <s v="Consumer Discretionary"/>
    <s v="Motorcycle Manufacturers"/>
    <n v="2014"/>
  </r>
  <r>
    <x v="187"/>
    <x v="3"/>
    <d v="2015-12-31T00:00:00"/>
    <n v="5995402000"/>
    <n v="3619612000"/>
    <n v="1220095000"/>
    <n v="0"/>
    <n v="0"/>
    <s v="Consumer Discretionary"/>
    <s v="Motorcycle Manufacturers"/>
    <n v="2015"/>
  </r>
  <r>
    <x v="188"/>
    <x v="0"/>
    <d v="2013-09-28T00:00:00"/>
    <n v="2492300000"/>
    <n v="1330900000"/>
    <n v="661100000"/>
    <n v="197600000"/>
    <n v="112600000"/>
    <s v="Health Care"/>
    <s v="Health Care Equipment"/>
    <n v="2013"/>
  </r>
  <r>
    <x v="188"/>
    <x v="1"/>
    <d v="2014-09-27T00:00:00"/>
    <n v="2530700000"/>
    <n v="1285200000"/>
    <n v="591500000"/>
    <n v="203200000"/>
    <n v="113800000"/>
    <s v="Health Care"/>
    <s v="Health Care Equipment"/>
    <n v="2014"/>
  </r>
  <r>
    <x v="188"/>
    <x v="2"/>
    <d v="2015-09-26T00:00:00"/>
    <n v="2705000000"/>
    <n v="1272300000"/>
    <n v="624000000"/>
    <n v="214900000"/>
    <n v="110200000"/>
    <s v="Health Care"/>
    <s v="Health Care Equipment"/>
    <n v="2015"/>
  </r>
  <r>
    <x v="188"/>
    <x v="3"/>
    <d v="2016-09-24T00:00:00"/>
    <n v="2832700000"/>
    <n v="1269400000"/>
    <n v="682400000"/>
    <n v="232100000"/>
    <n v="89700000"/>
    <s v="Health Care"/>
    <s v="Health Care Equipment"/>
    <n v="2016"/>
  </r>
  <r>
    <x v="189"/>
    <x v="0"/>
    <d v="2013-12-31T00:00:00"/>
    <n v="39055000000"/>
    <n v="28364000000"/>
    <n v="5190000000"/>
    <n v="0"/>
    <n v="0"/>
    <s v="Industrials"/>
    <s v="Industrial Conglomerates"/>
    <n v="2013"/>
  </r>
  <r>
    <x v="189"/>
    <x v="1"/>
    <d v="2014-12-31T00:00:00"/>
    <n v="40306000000"/>
    <n v="28957000000"/>
    <n v="5518000000"/>
    <n v="0"/>
    <n v="0"/>
    <s v="Industrials"/>
    <s v="Industrial Conglomerates"/>
    <n v="2014"/>
  </r>
  <r>
    <x v="189"/>
    <x v="2"/>
    <d v="2015-12-31T00:00:00"/>
    <n v="38581000000"/>
    <n v="26747000000"/>
    <n v="5006000000"/>
    <n v="0"/>
    <n v="0"/>
    <s v="Industrials"/>
    <s v="Industrial Conglomerates"/>
    <n v="2015"/>
  </r>
  <r>
    <x v="189"/>
    <x v="3"/>
    <d v="2016-12-31T00:00:00"/>
    <n v="39302000000"/>
    <n v="27150000000"/>
    <n v="5469000000"/>
    <n v="0"/>
    <n v="0"/>
    <s v="Industrials"/>
    <s v="Industrial Conglomerates"/>
    <n v="2016"/>
  </r>
  <r>
    <x v="190"/>
    <x v="0"/>
    <d v="2013-09-30T00:00:00"/>
    <n v="3387614000"/>
    <n v="1852768000"/>
    <n v="126250000"/>
    <n v="15235000"/>
    <n v="455623000"/>
    <s v="Energy"/>
    <s v="Oil &amp; Gas Drilling"/>
    <n v="2013"/>
  </r>
  <r>
    <x v="190"/>
    <x v="1"/>
    <d v="2014-09-30T00:00:00"/>
    <n v="3715968000"/>
    <n v="2006715000"/>
    <n v="116190000"/>
    <n v="15905000"/>
    <n v="523984000"/>
    <s v="Energy"/>
    <s v="Oil &amp; Gas Drilling"/>
    <n v="2014"/>
  </r>
  <r>
    <x v="190"/>
    <x v="2"/>
    <d v="2015-09-30T00:00:00"/>
    <n v="3161702000"/>
    <n v="1703476000"/>
    <n v="122878000"/>
    <n v="16104000"/>
    <n v="608039000"/>
    <s v="Energy"/>
    <s v="Oil &amp; Gas Drilling"/>
    <n v="2015"/>
  </r>
  <r>
    <x v="190"/>
    <x v="3"/>
    <d v="2016-09-30T00:00:00"/>
    <n v="1624232000"/>
    <n v="898805000"/>
    <n v="136287000"/>
    <n v="10269000"/>
    <n v="598587000"/>
    <s v="Energy"/>
    <s v="Oil &amp; Gas Drilling"/>
    <n v="2016"/>
  </r>
  <r>
    <x v="191"/>
    <x v="0"/>
    <d v="2014-10-31T00:00:00"/>
    <n v="55123000000"/>
    <n v="39486000000"/>
    <n v="8717000000"/>
    <n v="2197000000"/>
    <n v="906000000"/>
    <s v="Information Technology"/>
    <s v="Technology Hardware, Storage &amp; Peripherals"/>
    <n v="2014"/>
  </r>
  <r>
    <x v="191"/>
    <x v="1"/>
    <d v="2015-10-31T00:00:00"/>
    <n v="52107000000"/>
    <n v="37168000000"/>
    <n v="9047000000"/>
    <n v="2338000000"/>
    <n v="852000000"/>
    <s v="Information Technology"/>
    <s v="Technology Hardware, Storage &amp; Peripherals"/>
    <n v="2015"/>
  </r>
  <r>
    <x v="191"/>
    <x v="2"/>
    <d v="2016-10-31T00:00:00"/>
    <n v="50123000000"/>
    <n v="35507000000"/>
    <n v="8419000000"/>
    <n v="2298000000"/>
    <n v="755000000"/>
    <s v="Information Technology"/>
    <s v="Technology Hardware, Storage &amp; Peripherals"/>
    <n v="2016"/>
  </r>
  <r>
    <x v="192"/>
    <x v="0"/>
    <d v="2013-10-31T00:00:00"/>
    <n v="112298000000"/>
    <n v="86380000000"/>
    <n v="13267000000"/>
    <n v="3135000000"/>
    <n v="1373000000"/>
    <s v="Information Technology"/>
    <s v="Computer Hardware"/>
    <n v="2013"/>
  </r>
  <r>
    <x v="192"/>
    <x v="1"/>
    <d v="2014-10-31T00:00:00"/>
    <n v="56651000000"/>
    <n v="45431000000"/>
    <n v="5361000000"/>
    <n v="1298000000"/>
    <n v="129000000"/>
    <s v="Information Technology"/>
    <s v="Computer Hardware"/>
    <n v="2014"/>
  </r>
  <r>
    <x v="192"/>
    <x v="2"/>
    <d v="2015-10-31T00:00:00"/>
    <n v="51463000000"/>
    <n v="41524000000"/>
    <n v="4663000000"/>
    <n v="1191000000"/>
    <n v="102000000"/>
    <s v="Information Technology"/>
    <s v="Computer Hardware"/>
    <n v="2015"/>
  </r>
  <r>
    <x v="192"/>
    <x v="3"/>
    <d v="2016-10-31T00:00:00"/>
    <n v="48238000000"/>
    <n v="39240000000"/>
    <n v="4019000000"/>
    <n v="1209000000"/>
    <n v="16000000"/>
    <s v="Information Technology"/>
    <s v="Computer Hardware"/>
    <n v="2016"/>
  </r>
  <r>
    <x v="193"/>
    <x v="0"/>
    <d v="2013-04-30T00:00:00"/>
    <n v="2807114000"/>
    <n v="1123773000"/>
    <n v="828095000"/>
    <n v="0"/>
    <n v="92407000"/>
    <s v="Financials"/>
    <s v="Consumer Finance"/>
    <n v="2013"/>
  </r>
  <r>
    <x v="193"/>
    <x v="1"/>
    <d v="2014-04-30T00:00:00"/>
    <n v="3024295000"/>
    <n v="1179405000"/>
    <n v="830789000"/>
    <n v="0"/>
    <n v="115604000"/>
    <s v="Financials"/>
    <s v="Consumer Finance"/>
    <n v="2014"/>
  </r>
  <r>
    <x v="193"/>
    <x v="2"/>
    <d v="2015-04-30T00:00:00"/>
    <n v="3078658000"/>
    <n v="1231104000"/>
    <n v="818091000"/>
    <n v="0"/>
    <n v="159804000"/>
    <s v="Financials"/>
    <s v="Consumer Finance"/>
    <n v="2015"/>
  </r>
  <r>
    <x v="193"/>
    <x v="3"/>
    <d v="2016-04-30T00:00:00"/>
    <n v="3038153000"/>
    <n v="1250320000"/>
    <n v="905648000"/>
    <n v="0"/>
    <n v="173598000"/>
    <s v="Financials"/>
    <s v="Consumer Finance"/>
    <n v="2016"/>
  </r>
  <r>
    <x v="194"/>
    <x v="0"/>
    <d v="2013-10-27T00:00:00"/>
    <n v="8751654000"/>
    <n v="7338838000"/>
    <n v="627340000"/>
    <n v="0"/>
    <n v="0"/>
    <s v="Consumer Staples"/>
    <s v="Packaged Foods &amp; Meats"/>
    <n v="2013"/>
  </r>
  <r>
    <x v="194"/>
    <x v="1"/>
    <d v="2014-10-26T00:00:00"/>
    <n v="9316256000"/>
    <n v="7751273000"/>
    <n v="650948000"/>
    <n v="0"/>
    <n v="0"/>
    <s v="Consumer Staples"/>
    <s v="Packaged Foods &amp; Meats"/>
    <n v="2014"/>
  </r>
  <r>
    <x v="194"/>
    <x v="2"/>
    <d v="2015-10-31T00:00:00"/>
    <n v="9263863000"/>
    <n v="7455282000"/>
    <n v="743611000"/>
    <n v="0"/>
    <n v="0"/>
    <s v="Consumer Staples"/>
    <s v="Packaged Foods &amp; Meats"/>
    <n v="2015"/>
  </r>
  <r>
    <x v="194"/>
    <x v="3"/>
    <d v="2016-10-30T00:00:00"/>
    <n v="9523224000"/>
    <n v="7365049000"/>
    <n v="871974000"/>
    <n v="0"/>
    <n v="0"/>
    <s v="Consumer Staples"/>
    <s v="Packaged Foods &amp; Meats"/>
    <n v="2016"/>
  </r>
  <r>
    <x v="195"/>
    <x v="0"/>
    <d v="2013-06-28T00:00:00"/>
    <n v="5112000000"/>
    <n v="3385000000"/>
    <n v="914000000"/>
    <n v="0"/>
    <n v="0"/>
    <s v="Information Technology"/>
    <s v="Telecommunications Equipment"/>
    <n v="2013"/>
  </r>
  <r>
    <x v="195"/>
    <x v="1"/>
    <d v="2014-06-27T00:00:00"/>
    <n v="5012000000"/>
    <n v="3310000000"/>
    <n v="820000000"/>
    <n v="0"/>
    <n v="0"/>
    <s v="Information Technology"/>
    <s v="Telecommunications Equipment"/>
    <n v="2014"/>
  </r>
  <r>
    <x v="195"/>
    <x v="2"/>
    <d v="2015-07-03T00:00:00"/>
    <n v="5083000000"/>
    <n v="3348000000"/>
    <n v="976000000"/>
    <n v="0"/>
    <n v="0"/>
    <s v="Information Technology"/>
    <s v="Telecommunications Equipment"/>
    <n v="2015"/>
  </r>
  <r>
    <x v="195"/>
    <x v="3"/>
    <d v="2016-07-01T00:00:00"/>
    <n v="7467000000"/>
    <n v="5132000000"/>
    <n v="1186000000"/>
    <n v="0"/>
    <n v="0"/>
    <s v="Information Technology"/>
    <s v="Telecommunications Equipment"/>
    <n v="2016"/>
  </r>
  <r>
    <x v="196"/>
    <x v="0"/>
    <d v="2012-12-29T00:00:00"/>
    <n v="8939967000"/>
    <n v="6432454000"/>
    <n v="1873360000"/>
    <n v="0"/>
    <n v="0"/>
    <s v="Health Care"/>
    <s v="Health Care Distributors"/>
    <n v="2012"/>
  </r>
  <r>
    <x v="196"/>
    <x v="1"/>
    <d v="2013-12-28T00:00:00"/>
    <n v="9560647000"/>
    <n v="6904633000"/>
    <n v="1978960000"/>
    <n v="0"/>
    <n v="0"/>
    <s v="Health Care"/>
    <s v="Health Care Distributors"/>
    <n v="2013"/>
  </r>
  <r>
    <x v="196"/>
    <x v="2"/>
    <d v="2014-12-27T00:00:00"/>
    <n v="10371390000"/>
    <n v="7460075000"/>
    <n v="2196173000"/>
    <n v="0"/>
    <n v="0"/>
    <s v="Health Care"/>
    <s v="Health Care Distributors"/>
    <n v="2014"/>
  </r>
  <r>
    <x v="196"/>
    <x v="3"/>
    <d v="2015-12-26T00:00:00"/>
    <n v="10629719000"/>
    <n v="7617460000"/>
    <n v="2243356000"/>
    <n v="0"/>
    <n v="0"/>
    <s v="Health Care"/>
    <s v="Health Care Distributors"/>
    <n v="2015"/>
  </r>
  <r>
    <x v="197"/>
    <x v="0"/>
    <d v="2012-12-31T00:00:00"/>
    <n v="5059000000"/>
    <n v="1885000000"/>
    <n v="2101000000"/>
    <n v="0"/>
    <n v="722000000"/>
    <s v="Real Estate"/>
    <s v="REITs"/>
    <n v="2012"/>
  </r>
  <r>
    <x v="197"/>
    <x v="1"/>
    <d v="2013-12-31T00:00:00"/>
    <n v="5166000000"/>
    <n v="1989000000"/>
    <n v="1968000000"/>
    <n v="0"/>
    <n v="697000000"/>
    <s v="Real Estate"/>
    <s v="REITs"/>
    <n v="2013"/>
  </r>
  <r>
    <x v="197"/>
    <x v="2"/>
    <d v="2014-12-31T00:00:00"/>
    <n v="5354000000"/>
    <n v="2033000000"/>
    <n v="1920000000"/>
    <n v="0"/>
    <n v="701000000"/>
    <s v="Real Estate"/>
    <s v="REITs"/>
    <n v="2014"/>
  </r>
  <r>
    <x v="197"/>
    <x v="3"/>
    <d v="2015-12-31T00:00:00"/>
    <n v="5387000000"/>
    <n v="2012000000"/>
    <n v="2011000000"/>
    <n v="0"/>
    <n v="716000000"/>
    <s v="Real Estate"/>
    <s v="REITs"/>
    <n v="2015"/>
  </r>
  <r>
    <x v="198"/>
    <x v="0"/>
    <d v="2012-12-31T00:00:00"/>
    <n v="6644252000"/>
    <n v="3784370000"/>
    <n v="1703796000"/>
    <n v="0"/>
    <n v="0"/>
    <s v="Consumer Staples"/>
    <s v="Packaged Foods &amp; Meats"/>
    <n v="2012"/>
  </r>
  <r>
    <x v="198"/>
    <x v="1"/>
    <d v="2013-12-31T00:00:00"/>
    <n v="7146079000"/>
    <n v="3865231000"/>
    <n v="1924132000"/>
    <n v="0"/>
    <n v="0"/>
    <s v="Consumer Staples"/>
    <s v="Packaged Foods &amp; Meats"/>
    <n v="2013"/>
  </r>
  <r>
    <x v="198"/>
    <x v="2"/>
    <d v="2014-12-31T00:00:00"/>
    <n v="7421768000"/>
    <n v="4085602000"/>
    <n v="1898284000"/>
    <n v="0"/>
    <n v="0"/>
    <s v="Consumer Staples"/>
    <s v="Packaged Foods &amp; Meats"/>
    <n v="2014"/>
  </r>
  <r>
    <x v="198"/>
    <x v="3"/>
    <d v="2015-12-31T00:00:00"/>
    <n v="7386626000"/>
    <n v="4003951000"/>
    <n v="1969308000"/>
    <n v="0"/>
    <n v="0"/>
    <s v="Consumer Staples"/>
    <s v="Packaged Foods &amp; Meats"/>
    <n v="2015"/>
  </r>
  <r>
    <x v="199"/>
    <x v="0"/>
    <d v="2013-12-31T00:00:00"/>
    <n v="41313000000"/>
    <n v="32564000000"/>
    <n v="0"/>
    <n v="0"/>
    <n v="6688000000"/>
    <s v="Health Care"/>
    <s v="Managed Health Care"/>
    <n v="2013"/>
  </r>
  <r>
    <x v="199"/>
    <x v="1"/>
    <d v="2014-12-31T00:00:00"/>
    <n v="48500000000"/>
    <n v="38166000000"/>
    <n v="0"/>
    <n v="0"/>
    <n v="7972000000"/>
    <s v="Health Care"/>
    <s v="Managed Health Care"/>
    <n v="2014"/>
  </r>
  <r>
    <x v="199"/>
    <x v="2"/>
    <d v="2015-12-31T00:00:00"/>
    <n v="54289000000"/>
    <n v="44269000000"/>
    <n v="0"/>
    <n v="0"/>
    <n v="7673000000"/>
    <s v="Health Care"/>
    <s v="Managed Health Care"/>
    <n v="2015"/>
  </r>
  <r>
    <x v="199"/>
    <x v="3"/>
    <d v="2016-12-31T00:00:00"/>
    <n v="54379000000"/>
    <n v="45007000000"/>
    <n v="0"/>
    <n v="0"/>
    <n v="7631000000"/>
    <s v="Health Care"/>
    <s v="Managed Health Care"/>
    <n v="2016"/>
  </r>
  <r>
    <x v="200"/>
    <x v="0"/>
    <d v="2012-12-31T00:00:00"/>
    <n v="102874000000"/>
    <n v="52513000000"/>
    <n v="22389000000"/>
    <n v="5816000000"/>
    <n v="0"/>
    <s v="Information Technology"/>
    <s v="IT Consulting &amp; Other Services"/>
    <n v="2012"/>
  </r>
  <r>
    <x v="200"/>
    <x v="1"/>
    <d v="2013-12-31T00:00:00"/>
    <n v="98367000000"/>
    <n v="49683000000"/>
    <n v="22629000000"/>
    <n v="5743000000"/>
    <n v="0"/>
    <s v="Information Technology"/>
    <s v="IT Consulting &amp; Other Services"/>
    <n v="2013"/>
  </r>
  <r>
    <x v="200"/>
    <x v="2"/>
    <d v="2014-12-31T00:00:00"/>
    <n v="92793000000"/>
    <n v="46386000000"/>
    <n v="22438000000"/>
    <n v="5437000000"/>
    <n v="0"/>
    <s v="Information Technology"/>
    <s v="IT Consulting &amp; Other Services"/>
    <n v="2014"/>
  </r>
  <r>
    <x v="200"/>
    <x v="3"/>
    <d v="2015-12-31T00:00:00"/>
    <n v="81741000000"/>
    <n v="41057000000"/>
    <n v="19748000000"/>
    <n v="5247000000"/>
    <n v="0"/>
    <s v="Information Technology"/>
    <s v="IT Consulting &amp; Other Services"/>
    <n v="2015"/>
  </r>
  <r>
    <x v="201"/>
    <x v="0"/>
    <d v="2012-12-31T00:00:00"/>
    <n v="1293338000"/>
    <n v="594190000"/>
    <n v="354571000"/>
    <n v="82014000"/>
    <n v="0"/>
    <s v="Health Care"/>
    <s v="Health Care Equipment"/>
    <n v="2012"/>
  </r>
  <r>
    <x v="201"/>
    <x v="1"/>
    <d v="2013-12-31T00:00:00"/>
    <n v="1377058000"/>
    <n v="620940000"/>
    <n v="401353000"/>
    <n v="88003000"/>
    <n v="0"/>
    <s v="Health Care"/>
    <s v="Health Care Equipment"/>
    <n v="2013"/>
  </r>
  <r>
    <x v="201"/>
    <x v="2"/>
    <d v="2014-12-31T00:00:00"/>
    <n v="1485807000"/>
    <n v="669691000"/>
    <n v="457598000"/>
    <n v="98263000"/>
    <n v="0"/>
    <s v="Health Care"/>
    <s v="Health Care Equipment"/>
    <n v="2014"/>
  </r>
  <r>
    <x v="201"/>
    <x v="3"/>
    <d v="2015-12-31T00:00:00"/>
    <n v="1601892000"/>
    <n v="711622000"/>
    <n v="482465000"/>
    <n v="99681000"/>
    <n v="0"/>
    <s v="Health Care"/>
    <s v="Health Care Equipment"/>
    <n v="2015"/>
  </r>
  <r>
    <x v="202"/>
    <x v="0"/>
    <d v="2012-12-31T00:00:00"/>
    <n v="2821446000"/>
    <n v="1645912000"/>
    <n v="453535000"/>
    <n v="233713000"/>
    <n v="0"/>
    <s v="Materials"/>
    <s v="Specialty Chemicals"/>
    <n v="2012"/>
  </r>
  <r>
    <x v="202"/>
    <x v="1"/>
    <d v="2013-12-31T00:00:00"/>
    <n v="2952896000"/>
    <n v="1668691000"/>
    <n v="505877000"/>
    <n v="259838000"/>
    <n v="0"/>
    <s v="Materials"/>
    <s v="Specialty Chemicals"/>
    <n v="2013"/>
  </r>
  <r>
    <x v="202"/>
    <x v="2"/>
    <d v="2014-12-31T00:00:00"/>
    <n v="3088533000"/>
    <n v="1726383000"/>
    <n v="514891000"/>
    <n v="253640000"/>
    <n v="0"/>
    <s v="Materials"/>
    <s v="Specialty Chemicals"/>
    <n v="2014"/>
  </r>
  <r>
    <x v="202"/>
    <x v="3"/>
    <d v="2015-12-31T00:00:00"/>
    <n v="3023189000"/>
    <n v="1671590000"/>
    <n v="509557000"/>
    <n v="246101000"/>
    <n v="0"/>
    <s v="Materials"/>
    <s v="Specialty Chemicals"/>
    <n v="2015"/>
  </r>
  <r>
    <x v="203"/>
    <x v="0"/>
    <d v="2013-12-29T00:00:00"/>
    <n v="1421178000"/>
    <n v="509291000"/>
    <n v="397285000"/>
    <n v="276743000"/>
    <n v="0"/>
    <s v="Health Care"/>
    <s v="Life Sciences Tools &amp; Services"/>
    <n v="2013"/>
  </r>
  <r>
    <x v="203"/>
    <x v="1"/>
    <d v="2014-12-28T00:00:00"/>
    <n v="1861358000"/>
    <n v="563648000"/>
    <n v="471921000"/>
    <n v="388055000"/>
    <n v="0"/>
    <s v="Health Care"/>
    <s v="Life Sciences Tools &amp; Services"/>
    <n v="2014"/>
  </r>
  <r>
    <x v="203"/>
    <x v="2"/>
    <d v="2016-01-03T00:00:00"/>
    <n v="2219762000"/>
    <n v="670472000"/>
    <n v="522046000"/>
    <n v="401527000"/>
    <n v="0"/>
    <s v="Health Care"/>
    <s v="Life Sciences Tools &amp; Services"/>
    <n v="2016"/>
  </r>
  <r>
    <x v="203"/>
    <x v="3"/>
    <d v="2017-01-01T00:00:00"/>
    <n v="2398373000"/>
    <n v="731925000"/>
    <n v="584491000"/>
    <n v="504415000"/>
    <n v="0"/>
    <s v="Health Care"/>
    <s v="Life Sciences Tools &amp; Services"/>
    <n v="2017"/>
  </r>
  <r>
    <x v="204"/>
    <x v="0"/>
    <d v="2013-12-28T00:00:00"/>
    <n v="52708000000"/>
    <n v="21187000000"/>
    <n v="8088000000"/>
    <n v="10611000000"/>
    <n v="291000000"/>
    <s v="Information Technology"/>
    <s v="Semiconductors"/>
    <n v="2013"/>
  </r>
  <r>
    <x v="204"/>
    <x v="1"/>
    <d v="2014-12-27T00:00:00"/>
    <n v="55870000000"/>
    <n v="20261000000"/>
    <n v="8136000000"/>
    <n v="11537000000"/>
    <n v="294000000"/>
    <s v="Information Technology"/>
    <s v="Semiconductors"/>
    <n v="2014"/>
  </r>
  <r>
    <x v="204"/>
    <x v="2"/>
    <d v="2015-12-26T00:00:00"/>
    <n v="55355000000"/>
    <n v="20676000000"/>
    <n v="7930000000"/>
    <n v="12128000000"/>
    <n v="265000000"/>
    <s v="Information Technology"/>
    <s v="Semiconductors"/>
    <n v="2015"/>
  </r>
  <r>
    <x v="204"/>
    <x v="3"/>
    <d v="2016-12-31T00:00:00"/>
    <n v="59387000000"/>
    <n v="23196000000"/>
    <n v="8397000000"/>
    <n v="12740000000"/>
    <n v="294000000"/>
    <s v="Information Technology"/>
    <s v="Semiconductors"/>
    <n v="2016"/>
  </r>
  <r>
    <x v="205"/>
    <x v="0"/>
    <d v="2013-07-31T00:00:00"/>
    <n v="3946000000"/>
    <n v="527000000"/>
    <n v="1534000000"/>
    <n v="647000000"/>
    <n v="30000000"/>
    <s v="Information Technology"/>
    <s v="Internet Software &amp; Services"/>
    <n v="2013"/>
  </r>
  <r>
    <x v="205"/>
    <x v="1"/>
    <d v="2014-07-31T00:00:00"/>
    <n v="4243000000"/>
    <n v="603000000"/>
    <n v="1601000000"/>
    <n v="714000000"/>
    <n v="25000000"/>
    <s v="Information Technology"/>
    <s v="Internet Software &amp; Services"/>
    <n v="2014"/>
  </r>
  <r>
    <x v="205"/>
    <x v="2"/>
    <d v="2015-07-31T00:00:00"/>
    <n v="4192000000"/>
    <n v="695000000"/>
    <n v="1771000000"/>
    <n v="798000000"/>
    <n v="42000000"/>
    <s v="Information Technology"/>
    <s v="Internet Software &amp; Services"/>
    <n v="2015"/>
  </r>
  <r>
    <x v="205"/>
    <x v="3"/>
    <d v="2016-07-31T00:00:00"/>
    <n v="4694000000"/>
    <n v="730000000"/>
    <n v="1807000000"/>
    <n v="881000000"/>
    <n v="34000000"/>
    <s v="Information Technology"/>
    <s v="Internet Software &amp; Services"/>
    <n v="2016"/>
  </r>
  <r>
    <x v="206"/>
    <x v="0"/>
    <d v="2012-12-31T00:00:00"/>
    <n v="21852000000"/>
    <n v="15287000000"/>
    <n v="3303000000"/>
    <n v="0"/>
    <n v="1473000000"/>
    <s v="Materials"/>
    <s v="Paper Packaging"/>
    <n v="2012"/>
  </r>
  <r>
    <x v="206"/>
    <x v="1"/>
    <d v="2013-12-31T00:00:00"/>
    <n v="23483000000"/>
    <n v="16282000000"/>
    <n v="3557000000"/>
    <n v="0"/>
    <n v="1531000000"/>
    <s v="Materials"/>
    <s v="Paper Packaging"/>
    <n v="2013"/>
  </r>
  <r>
    <x v="206"/>
    <x v="2"/>
    <d v="2014-12-31T00:00:00"/>
    <n v="23617000000"/>
    <n v="16254000000"/>
    <n v="3494000000"/>
    <n v="0"/>
    <n v="1406000000"/>
    <s v="Materials"/>
    <s v="Paper Packaging"/>
    <n v="2014"/>
  </r>
  <r>
    <x v="206"/>
    <x v="3"/>
    <d v="2015-12-31T00:00:00"/>
    <n v="22365000000"/>
    <n v="15468000000"/>
    <n v="3219000000"/>
    <n v="0"/>
    <n v="1294000000"/>
    <s v="Materials"/>
    <s v="Paper Packaging"/>
    <n v="2015"/>
  </r>
  <r>
    <x v="207"/>
    <x v="0"/>
    <d v="2012-12-31T00:00:00"/>
    <n v="6956200000"/>
    <n v="0"/>
    <n v="6279100000"/>
    <n v="0"/>
    <n v="0"/>
    <s v="Consumer Discretionary"/>
    <s v="Advertising"/>
    <n v="2012"/>
  </r>
  <r>
    <x v="207"/>
    <x v="1"/>
    <d v="2013-12-31T00:00:00"/>
    <n v="7122300000"/>
    <n v="0"/>
    <n v="6463400000"/>
    <n v="0"/>
    <n v="0"/>
    <s v="Consumer Discretionary"/>
    <s v="Advertising"/>
    <n v="2013"/>
  </r>
  <r>
    <x v="207"/>
    <x v="2"/>
    <d v="2014-12-31T00:00:00"/>
    <n v="7537100000"/>
    <n v="0"/>
    <n v="6748500000"/>
    <n v="0"/>
    <n v="0"/>
    <s v="Consumer Discretionary"/>
    <s v="Advertising"/>
    <n v="2014"/>
  </r>
  <r>
    <x v="207"/>
    <x v="3"/>
    <d v="2015-12-31T00:00:00"/>
    <n v="7613800000"/>
    <n v="0"/>
    <n v="6742700000"/>
    <n v="0"/>
    <n v="0"/>
    <s v="Consumer Discretionary"/>
    <s v="Advertising"/>
    <n v="2015"/>
  </r>
  <r>
    <x v="208"/>
    <x v="0"/>
    <d v="2012-12-31T00:00:00"/>
    <n v="3003955000"/>
    <n v="1277113000"/>
    <n v="850371000"/>
    <n v="0"/>
    <n v="316344000"/>
    <s v="Real Estate"/>
    <s v="REITs"/>
    <n v="2012"/>
  </r>
  <r>
    <x v="208"/>
    <x v="1"/>
    <d v="2013-12-31T00:00:00"/>
    <n v="3024623000"/>
    <n v="1288878000"/>
    <n v="924031000"/>
    <n v="0"/>
    <n v="322037000"/>
    <s v="Real Estate"/>
    <s v="REITs"/>
    <n v="2013"/>
  </r>
  <r>
    <x v="208"/>
    <x v="2"/>
    <d v="2014-12-31T00:00:00"/>
    <n v="3117693000"/>
    <n v="1344636000"/>
    <n v="869572000"/>
    <n v="0"/>
    <n v="353143000"/>
    <s v="Real Estate"/>
    <s v="REITs"/>
    <n v="2014"/>
  </r>
  <r>
    <x v="208"/>
    <x v="3"/>
    <d v="2015-12-31T00:00:00"/>
    <n v="3007976000"/>
    <n v="1290025000"/>
    <n v="844960000"/>
    <n v="0"/>
    <n v="345464000"/>
    <s v="Real Estate"/>
    <s v="REITs"/>
    <n v="2015"/>
  </r>
  <r>
    <x v="209"/>
    <x v="0"/>
    <d v="2013-12-31T00:00:00"/>
    <n v="2265100000"/>
    <n v="670900000"/>
    <n v="574000000"/>
    <n v="167700000"/>
    <n v="0"/>
    <s v="Health Care"/>
    <s v="Health Care Equipment"/>
    <n v="2013"/>
  </r>
  <r>
    <x v="209"/>
    <x v="1"/>
    <d v="2014-12-31T00:00:00"/>
    <n v="2131700000"/>
    <n v="717900000"/>
    <n v="691000000"/>
    <n v="178000000"/>
    <n v="0"/>
    <s v="Health Care"/>
    <s v="Health Care Equipment"/>
    <n v="2014"/>
  </r>
  <r>
    <x v="209"/>
    <x v="2"/>
    <d v="2015-12-31T00:00:00"/>
    <n v="2384400000"/>
    <n v="806500000"/>
    <n v="640500000"/>
    <n v="197400000"/>
    <n v="0"/>
    <s v="Health Care"/>
    <s v="Health Care Equipment"/>
    <n v="2015"/>
  </r>
  <r>
    <x v="209"/>
    <x v="3"/>
    <d v="2016-12-31T00:00:00"/>
    <n v="2704400000"/>
    <n v="814300000"/>
    <n v="705300000"/>
    <n v="239600000"/>
    <n v="0"/>
    <s v="Health Care"/>
    <s v="Health Care Equipment"/>
    <n v="2016"/>
  </r>
  <r>
    <x v="210"/>
    <x v="0"/>
    <d v="2013-12-31T00:00:00"/>
    <n v="14135000000"/>
    <n v="8554000000"/>
    <n v="2815000000"/>
    <n v="0"/>
    <n v="250000000"/>
    <s v="Industrials"/>
    <s v="Industrial Machinery"/>
    <n v="2013"/>
  </r>
  <r>
    <x v="210"/>
    <x v="1"/>
    <d v="2014-12-31T00:00:00"/>
    <n v="14484000000"/>
    <n v="8673000000"/>
    <n v="2678000000"/>
    <n v="0"/>
    <n v="245000000"/>
    <s v="Industrials"/>
    <s v="Industrial Machinery"/>
    <n v="2014"/>
  </r>
  <r>
    <x v="210"/>
    <x v="2"/>
    <d v="2015-12-31T00:00:00"/>
    <n v="13405000000"/>
    <n v="7888000000"/>
    <n v="2417000000"/>
    <n v="0"/>
    <n v="233000000"/>
    <s v="Industrials"/>
    <s v="Industrial Machinery"/>
    <n v="2015"/>
  </r>
  <r>
    <x v="210"/>
    <x v="3"/>
    <d v="2016-12-31T00:00:00"/>
    <n v="13599000000"/>
    <n v="7896000000"/>
    <n v="2415000000"/>
    <n v="0"/>
    <n v="224000000"/>
    <s v="Industrials"/>
    <s v="Industrial Machinery"/>
    <n v="2016"/>
  </r>
  <r>
    <x v="211"/>
    <x v="0"/>
    <d v="2012-12-31T00:00:00"/>
    <n v="4050400000"/>
    <n v="0"/>
    <n v="3207800000"/>
    <n v="0"/>
    <n v="0"/>
    <s v="Financials"/>
    <s v="Asset Management &amp; Custody Banks"/>
    <n v="2012"/>
  </r>
  <r>
    <x v="211"/>
    <x v="1"/>
    <d v="2013-12-31T00:00:00"/>
    <n v="4644600000"/>
    <n v="0"/>
    <n v="3524400000"/>
    <n v="0"/>
    <n v="0"/>
    <s v="Financials"/>
    <s v="Asset Management &amp; Custody Banks"/>
    <n v="2013"/>
  </r>
  <r>
    <x v="211"/>
    <x v="2"/>
    <d v="2014-12-31T00:00:00"/>
    <n v="5147100000"/>
    <n v="0"/>
    <n v="3870200000"/>
    <n v="0"/>
    <n v="0"/>
    <s v="Financials"/>
    <s v="Asset Management &amp; Custody Banks"/>
    <n v="2014"/>
  </r>
  <r>
    <x v="211"/>
    <x v="3"/>
    <d v="2015-12-31T00:00:00"/>
    <n v="5122900000"/>
    <n v="0"/>
    <n v="3764500000"/>
    <n v="0"/>
    <n v="0"/>
    <s v="Financials"/>
    <s v="Asset Management &amp; Custody Banks"/>
    <n v="2015"/>
  </r>
  <r>
    <x v="212"/>
    <x v="0"/>
    <d v="2012-12-31T00:00:00"/>
    <n v="5054980000"/>
    <n v="3230857000"/>
    <n v="1064757000"/>
    <n v="0"/>
    <n v="229166000"/>
    <s v="Industrials"/>
    <s v="Trucking"/>
    <n v="2012"/>
  </r>
  <r>
    <x v="212"/>
    <x v="1"/>
    <d v="2013-12-31T00:00:00"/>
    <n v="5584571000"/>
    <n v="3570801000"/>
    <n v="1183682000"/>
    <n v="0"/>
    <n v="253380000"/>
    <s v="Industrials"/>
    <s v="Trucking"/>
    <n v="2013"/>
  </r>
  <r>
    <x v="212"/>
    <x v="2"/>
    <d v="2014-12-31T00:00:00"/>
    <n v="6165441000"/>
    <n v="3898403000"/>
    <n v="1341000000"/>
    <n v="0"/>
    <n v="294496000"/>
    <s v="Industrials"/>
    <s v="Trucking"/>
    <n v="2014"/>
  </r>
  <r>
    <x v="212"/>
    <x v="3"/>
    <d v="2015-12-31T00:00:00"/>
    <n v="6187646000"/>
    <n v="3665578000"/>
    <n v="1466761000"/>
    <n v="0"/>
    <n v="339613000"/>
    <s v="Industrials"/>
    <s v="Trucking"/>
    <n v="2015"/>
  </r>
  <r>
    <x v="213"/>
    <x v="0"/>
    <d v="2013-09-27T00:00:00"/>
    <n v="11818376000"/>
    <n v="9976057000"/>
    <n v="1173340000"/>
    <n v="0"/>
    <n v="0"/>
    <s v="Industrials"/>
    <s v="Industrial Conglomerates"/>
    <n v="2013"/>
  </r>
  <r>
    <x v="213"/>
    <x v="1"/>
    <d v="2014-09-26T00:00:00"/>
    <n v="12695157000"/>
    <n v="10621373000"/>
    <n v="1545716000"/>
    <n v="0"/>
    <n v="0"/>
    <s v="Industrials"/>
    <s v="Industrial Conglomerates"/>
    <n v="2014"/>
  </r>
  <r>
    <x v="213"/>
    <x v="2"/>
    <d v="2015-10-02T00:00:00"/>
    <n v="12114832000"/>
    <n v="10146494000"/>
    <n v="1522811000"/>
    <n v="0"/>
    <n v="0"/>
    <s v="Industrials"/>
    <s v="Industrial Conglomerates"/>
    <n v="2015"/>
  </r>
  <r>
    <x v="213"/>
    <x v="3"/>
    <d v="2016-09-30T00:00:00"/>
    <n v="10964157000"/>
    <n v="9196326000"/>
    <n v="1429233000"/>
    <n v="0"/>
    <n v="0"/>
    <s v="Industrials"/>
    <s v="Industrial Conglomerates"/>
    <n v="2016"/>
  </r>
  <r>
    <x v="214"/>
    <x v="0"/>
    <d v="2012-12-31T00:00:00"/>
    <n v="4365400000"/>
    <n v="1656600000"/>
    <n v="1252300000"/>
    <n v="1101600000"/>
    <n v="0"/>
    <s v="Information Technology"/>
    <s v="Networking Equipment"/>
    <n v="2012"/>
  </r>
  <r>
    <x v="214"/>
    <x v="1"/>
    <d v="2013-12-31T00:00:00"/>
    <n v="4669100000"/>
    <n v="1727700000"/>
    <n v="1293200000"/>
    <n v="1043200000"/>
    <n v="0"/>
    <s v="Information Technology"/>
    <s v="Networking Equipment"/>
    <n v="2013"/>
  </r>
  <r>
    <x v="214"/>
    <x v="2"/>
    <d v="2014-12-31T00:00:00"/>
    <n v="4627100000"/>
    <n v="1768900000"/>
    <n v="1254700000"/>
    <n v="1006200000"/>
    <n v="0"/>
    <s v="Information Technology"/>
    <s v="Networking Equipment"/>
    <n v="2014"/>
  </r>
  <r>
    <x v="214"/>
    <x v="3"/>
    <d v="2015-12-31T00:00:00"/>
    <n v="4857800000"/>
    <n v="1779200000"/>
    <n v="1172700000"/>
    <n v="994500000"/>
    <n v="0"/>
    <s v="Information Technology"/>
    <s v="Networking Equipment"/>
    <n v="2015"/>
  </r>
  <r>
    <x v="215"/>
    <x v="0"/>
    <d v="2012-12-31T00:00:00"/>
    <n v="93646000000"/>
    <n v="0"/>
    <n v="64729000000"/>
    <n v="0"/>
    <n v="3385000000"/>
    <s v="Financials"/>
    <s v="Banks"/>
    <n v="2012"/>
  </r>
  <r>
    <x v="215"/>
    <x v="1"/>
    <d v="2013-12-31T00:00:00"/>
    <n v="97142000000"/>
    <n v="0"/>
    <n v="70467000000"/>
    <n v="0"/>
    <n v="225000000"/>
    <s v="Financials"/>
    <s v="Banks"/>
    <n v="2013"/>
  </r>
  <r>
    <x v="215"/>
    <x v="2"/>
    <d v="2014-12-31T00:00:00"/>
    <n v="91973000000"/>
    <n v="0"/>
    <n v="61274000000"/>
    <n v="0"/>
    <n v="3139000000"/>
    <s v="Financials"/>
    <s v="Banks"/>
    <n v="2014"/>
  </r>
  <r>
    <x v="215"/>
    <x v="3"/>
    <d v="2015-12-31T00:00:00"/>
    <n v="89716000000"/>
    <n v="0"/>
    <n v="59014000000"/>
    <n v="0"/>
    <n v="3827000000"/>
    <s v="Financials"/>
    <s v="Banks"/>
    <n v="2015"/>
  </r>
  <r>
    <x v="216"/>
    <x v="0"/>
    <d v="2013-02-02T00:00:00"/>
    <n v="12134000000"/>
    <n v="7432000000"/>
    <n v="3357000000"/>
    <n v="0"/>
    <n v="0"/>
    <s v="Consumer Discretionary"/>
    <s v="Department Stores"/>
    <n v="2013"/>
  </r>
  <r>
    <x v="216"/>
    <x v="1"/>
    <d v="2014-02-01T00:00:00"/>
    <n v="12540000000"/>
    <n v="7737000000"/>
    <n v="3453000000"/>
    <n v="0"/>
    <n v="0"/>
    <s v="Consumer Discretionary"/>
    <s v="Department Stores"/>
    <n v="2014"/>
  </r>
  <r>
    <x v="216"/>
    <x v="2"/>
    <d v="2015-01-31T00:00:00"/>
    <n v="13506000000"/>
    <n v="8406000000"/>
    <n v="3777000000"/>
    <n v="0"/>
    <n v="0"/>
    <s v="Consumer Discretionary"/>
    <s v="Department Stores"/>
    <n v="2015"/>
  </r>
  <r>
    <x v="216"/>
    <x v="3"/>
    <d v="2016-01-30T00:00:00"/>
    <n v="14437000000"/>
    <n v="9168000000"/>
    <n v="4168000000"/>
    <n v="0"/>
    <n v="0"/>
    <s v="Consumer Discretionary"/>
    <s v="Department Stores"/>
    <n v="2016"/>
  </r>
  <r>
    <x v="217"/>
    <x v="0"/>
    <d v="2012-12-29T00:00:00"/>
    <n v="14197000000"/>
    <n v="8763000000"/>
    <n v="3872000000"/>
    <n v="0"/>
    <n v="0"/>
    <s v="Consumer Staples"/>
    <s v="Packaged Foods &amp; Meats"/>
    <n v="2012"/>
  </r>
  <r>
    <x v="217"/>
    <x v="1"/>
    <d v="2013-12-28T00:00:00"/>
    <n v="14792000000"/>
    <n v="8689000000"/>
    <n v="3266000000"/>
    <n v="0"/>
    <n v="0"/>
    <s v="Consumer Staples"/>
    <s v="Packaged Foods &amp; Meats"/>
    <n v="2013"/>
  </r>
  <r>
    <x v="217"/>
    <x v="2"/>
    <d v="2015-01-03T00:00:00"/>
    <n v="14580000000"/>
    <n v="9517000000"/>
    <n v="4039000000"/>
    <n v="0"/>
    <n v="0"/>
    <s v="Consumer Staples"/>
    <s v="Packaged Foods &amp; Meats"/>
    <n v="2015"/>
  </r>
  <r>
    <x v="217"/>
    <x v="3"/>
    <d v="2016-01-02T00:00:00"/>
    <n v="13525000000"/>
    <n v="8844000000"/>
    <n v="3590000000"/>
    <n v="0"/>
    <n v="0"/>
    <s v="Consumer Staples"/>
    <s v="Packaged Foods &amp; Meats"/>
    <n v="2016"/>
  </r>
  <r>
    <x v="218"/>
    <x v="0"/>
    <d v="2013-09-30T00:00:00"/>
    <n v="1287577000"/>
    <n v="1073447000"/>
    <n v="174085000"/>
    <n v="0"/>
    <n v="12784000"/>
    <s v="Financials"/>
    <s v="Banks"/>
    <n v="2013"/>
  </r>
  <r>
    <x v="218"/>
    <x v="1"/>
    <d v="2014-09-30T00:00:00"/>
    <n v="1463767000"/>
    <n v="1200308000"/>
    <n v="194491000"/>
    <n v="0"/>
    <n v="13279000"/>
    <s v="Financials"/>
    <s v="Banks"/>
    <n v="2014"/>
  </r>
  <r>
    <x v="218"/>
    <x v="2"/>
    <d v="2015-09-30T00:00:00"/>
    <n v="1627413000"/>
    <n v="1354969000"/>
    <n v="207519000"/>
    <n v="0"/>
    <n v="13338000"/>
    <s v="Financials"/>
    <s v="Banks"/>
    <n v="2015"/>
  </r>
  <r>
    <x v="218"/>
    <x v="3"/>
    <d v="2016-09-30T00:00:00"/>
    <n v="1822114000"/>
    <n v="1524907000"/>
    <n v="224088000"/>
    <n v="0"/>
    <n v="13794000"/>
    <s v="Financials"/>
    <s v="Banks"/>
    <n v="2016"/>
  </r>
  <r>
    <x v="219"/>
    <x v="0"/>
    <d v="2012-12-31T00:00:00"/>
    <n v="793373000"/>
    <n v="206974000"/>
    <n v="123524000"/>
    <n v="0"/>
    <n v="214827000"/>
    <s v="Real Estate"/>
    <s v="REITs"/>
    <n v="2012"/>
  </r>
  <r>
    <x v="219"/>
    <x v="1"/>
    <d v="2013-12-31T00:00:00"/>
    <n v="861527000"/>
    <n v="221498000"/>
    <n v="127470000"/>
    <n v="0"/>
    <n v="224713000"/>
    <s v="Real Estate"/>
    <s v="REITs"/>
    <n v="2013"/>
  </r>
  <r>
    <x v="219"/>
    <x v="2"/>
    <d v="2014-12-31T00:00:00"/>
    <n v="993897000"/>
    <n v="258617000"/>
    <n v="122201000"/>
    <n v="0"/>
    <n v="258074000"/>
    <s v="Real Estate"/>
    <s v="REITs"/>
    <n v="2014"/>
  </r>
  <r>
    <x v="219"/>
    <x v="3"/>
    <d v="2015-12-31T00:00:00"/>
    <n v="1166769000"/>
    <n v="304477000"/>
    <n v="122735000"/>
    <n v="0"/>
    <n v="344527000"/>
    <s v="Real Estate"/>
    <s v="REITs"/>
    <n v="2015"/>
  </r>
  <r>
    <x v="220"/>
    <x v="0"/>
    <d v="2013-06-30T00:00:00"/>
    <n v="2842781000"/>
    <n v="1237452000"/>
    <n v="387812000"/>
    <n v="487832000"/>
    <n v="0"/>
    <s v="Information Technology"/>
    <s v="Semiconductor Equipment"/>
    <n v="2013"/>
  </r>
  <r>
    <x v="220"/>
    <x v="1"/>
    <d v="2014-06-30T00:00:00"/>
    <n v="2929408000"/>
    <n v="1232962000"/>
    <n v="384907000"/>
    <n v="539469000"/>
    <n v="0"/>
    <s v="Information Technology"/>
    <s v="Semiconductor Equipment"/>
    <n v="2014"/>
  </r>
  <r>
    <x v="220"/>
    <x v="2"/>
    <d v="2015-06-30T00:00:00"/>
    <n v="2814049000"/>
    <n v="1215229000"/>
    <n v="406864000"/>
    <n v="530616000"/>
    <n v="0"/>
    <s v="Information Technology"/>
    <s v="Semiconductor Equipment"/>
    <n v="2015"/>
  </r>
  <r>
    <x v="220"/>
    <x v="3"/>
    <d v="2016-06-30T00:00:00"/>
    <n v="2984493000"/>
    <n v="1163391000"/>
    <n v="379399000"/>
    <n v="481258000"/>
    <n v="0"/>
    <s v="Information Technology"/>
    <s v="Semiconductor Equipment"/>
    <n v="2016"/>
  </r>
  <r>
    <x v="221"/>
    <x v="0"/>
    <d v="2013-12-31T00:00:00"/>
    <n v="19561000000"/>
    <n v="12952000000"/>
    <n v="3706000000"/>
    <n v="0"/>
    <n v="0"/>
    <s v="Consumer Staples"/>
    <s v="Household Products"/>
    <n v="2013"/>
  </r>
  <r>
    <x v="221"/>
    <x v="1"/>
    <d v="2014-12-31T00:00:00"/>
    <n v="19724000000"/>
    <n v="13041000000"/>
    <n v="4162000000"/>
    <n v="0"/>
    <n v="0"/>
    <s v="Consumer Staples"/>
    <s v="Household Products"/>
    <n v="2014"/>
  </r>
  <r>
    <x v="221"/>
    <x v="2"/>
    <d v="2015-12-31T00:00:00"/>
    <n v="18591000000"/>
    <n v="11967000000"/>
    <n v="5011000000"/>
    <n v="0"/>
    <n v="0"/>
    <s v="Consumer Staples"/>
    <s v="Household Products"/>
    <n v="2015"/>
  </r>
  <r>
    <x v="221"/>
    <x v="3"/>
    <d v="2016-12-31T00:00:00"/>
    <n v="18202000000"/>
    <n v="11551000000"/>
    <n v="3334000000"/>
    <n v="0"/>
    <n v="0"/>
    <s v="Consumer Staples"/>
    <s v="Household Products"/>
    <n v="2016"/>
  </r>
  <r>
    <x v="222"/>
    <x v="0"/>
    <d v="2013-12-31T00:00:00"/>
    <n v="14070000000"/>
    <n v="7365000000"/>
    <n v="1007000000"/>
    <n v="0"/>
    <n v="1806000000"/>
    <s v="Energy"/>
    <s v="Oil &amp; Gas Refining &amp; Marketing &amp; Transportation"/>
    <n v="2013"/>
  </r>
  <r>
    <x v="222"/>
    <x v="1"/>
    <d v="2014-12-31T00:00:00"/>
    <n v="16226000000"/>
    <n v="8435000000"/>
    <n v="1029000000"/>
    <n v="0"/>
    <n v="2040000000"/>
    <s v="Energy"/>
    <s v="Oil &amp; Gas Refining &amp; Marketing &amp; Transportation"/>
    <n v="2014"/>
  </r>
  <r>
    <x v="222"/>
    <x v="2"/>
    <d v="2015-12-31T00:00:00"/>
    <n v="14403000000"/>
    <n v="6452000000"/>
    <n v="1126000000"/>
    <n v="0"/>
    <n v="2309000000"/>
    <s v="Energy"/>
    <s v="Oil &amp; Gas Refining &amp; Marketing &amp; Transportation"/>
    <n v="2015"/>
  </r>
  <r>
    <x v="222"/>
    <x v="3"/>
    <d v="2016-12-31T00:00:00"/>
    <n v="13058000000"/>
    <n v="5801000000"/>
    <n v="1089000000"/>
    <n v="0"/>
    <n v="2209000000"/>
    <s v="Energy"/>
    <s v="Oil &amp; Gas Refining &amp; Marketing &amp; Transportation"/>
    <n v="2016"/>
  </r>
  <r>
    <x v="223"/>
    <x v="0"/>
    <d v="2013-02-28T00:00:00"/>
    <n v="10962818000"/>
    <n v="9498456000"/>
    <n v="731767000"/>
    <n v="0"/>
    <n v="0"/>
    <s v="Consumer Discretionary"/>
    <s v="Specialty Stores"/>
    <n v="2013"/>
  </r>
  <r>
    <x v="223"/>
    <x v="1"/>
    <d v="2014-02-28T00:00:00"/>
    <n v="12574299000"/>
    <n v="10925598000"/>
    <n v="819048000"/>
    <n v="0"/>
    <n v="0"/>
    <s v="Consumer Discretionary"/>
    <s v="Specialty Stores"/>
    <n v="2014"/>
  </r>
  <r>
    <x v="223"/>
    <x v="2"/>
    <d v="2015-02-28T00:00:00"/>
    <n v="14268716000"/>
    <n v="12381189000"/>
    <n v="890431000"/>
    <n v="0"/>
    <n v="0"/>
    <s v="Consumer Discretionary"/>
    <s v="Specialty Stores"/>
    <n v="2015"/>
  </r>
  <r>
    <x v="223"/>
    <x v="3"/>
    <d v="2016-02-29T00:00:00"/>
    <n v="15149675000"/>
    <n v="13130915000"/>
    <n v="959899000"/>
    <n v="0"/>
    <n v="0"/>
    <s v="Consumer Discretionary"/>
    <s v="Specialty Stores"/>
    <n v="2016"/>
  </r>
  <r>
    <x v="224"/>
    <x v="0"/>
    <d v="2012-12-31T00:00:00"/>
    <n v="48017000000"/>
    <n v="19053000000"/>
    <n v="18185000000"/>
    <n v="0"/>
    <n v="0"/>
    <s v="Consumer Staples"/>
    <s v="Soft Drinks"/>
    <n v="2012"/>
  </r>
  <r>
    <x v="224"/>
    <x v="1"/>
    <d v="2013-12-31T00:00:00"/>
    <n v="46854000000"/>
    <n v="18421000000"/>
    <n v="18205000000"/>
    <n v="0"/>
    <n v="0"/>
    <s v="Consumer Staples"/>
    <s v="Soft Drinks"/>
    <n v="2013"/>
  </r>
  <r>
    <x v="224"/>
    <x v="2"/>
    <d v="2014-12-31T00:00:00"/>
    <n v="45998000000"/>
    <n v="17889000000"/>
    <n v="18401000000"/>
    <n v="0"/>
    <n v="0"/>
    <s v="Consumer Staples"/>
    <s v="Soft Drinks"/>
    <n v="2014"/>
  </r>
  <r>
    <x v="224"/>
    <x v="3"/>
    <d v="2015-12-31T00:00:00"/>
    <n v="44294000000"/>
    <n v="17482000000"/>
    <n v="18084000000"/>
    <n v="0"/>
    <n v="0"/>
    <s v="Consumer Staples"/>
    <s v="Soft Drinks"/>
    <n v="2015"/>
  </r>
  <r>
    <x v="225"/>
    <x v="0"/>
    <d v="2013-03-30T00:00:00"/>
    <n v="2181732000"/>
    <n v="875166000"/>
    <n v="621536000"/>
    <n v="0"/>
    <n v="54291000"/>
    <s v="Consumer Discretionary"/>
    <s v="Apparel, Accessories &amp; Luxury Goods"/>
    <n v="2013"/>
  </r>
  <r>
    <x v="225"/>
    <x v="1"/>
    <d v="2014-03-29T00:00:00"/>
    <n v="3310800000"/>
    <n v="1294700000"/>
    <n v="926900000"/>
    <n v="0"/>
    <n v="79700000"/>
    <s v="Consumer Discretionary"/>
    <s v="Apparel, Accessories &amp; Luxury Goods"/>
    <n v="2014"/>
  </r>
  <r>
    <x v="225"/>
    <x v="2"/>
    <d v="2015-03-28T00:00:00"/>
    <n v="4371500000"/>
    <n v="1723800000"/>
    <n v="1251500000"/>
    <n v="0"/>
    <n v="138400000"/>
    <s v="Consumer Discretionary"/>
    <s v="Apparel, Accessories &amp; Luxury Goods"/>
    <n v="2015"/>
  </r>
  <r>
    <x v="225"/>
    <x v="3"/>
    <d v="2016-04-02T00:00:00"/>
    <n v="4712100000"/>
    <n v="1914900000"/>
    <n v="1428000000"/>
    <n v="0"/>
    <n v="183200000"/>
    <s v="Consumer Discretionary"/>
    <s v="Apparel, Accessories &amp; Luxury Goods"/>
    <n v="2016"/>
  </r>
  <r>
    <x v="226"/>
    <x v="0"/>
    <d v="2013-02-02T00:00:00"/>
    <n v="96619000000"/>
    <n v="76726000000"/>
    <n v="15477000000"/>
    <n v="0"/>
    <n v="1652000000"/>
    <s v="Consumer Staples"/>
    <s v="Food Retail"/>
    <n v="2013"/>
  </r>
  <r>
    <x v="226"/>
    <x v="1"/>
    <d v="2014-02-01T00:00:00"/>
    <n v="98375000000"/>
    <n v="78138000000"/>
    <n v="15809000000"/>
    <n v="0"/>
    <n v="1703000000"/>
    <s v="Consumer Staples"/>
    <s v="Food Retail"/>
    <n v="2014"/>
  </r>
  <r>
    <x v="226"/>
    <x v="2"/>
    <d v="2015-01-31T00:00:00"/>
    <n v="108465000000"/>
    <n v="85512000000"/>
    <n v="17868000000"/>
    <n v="0"/>
    <n v="1948000000"/>
    <s v="Consumer Staples"/>
    <s v="Food Retail"/>
    <n v="2015"/>
  </r>
  <r>
    <x v="226"/>
    <x v="3"/>
    <d v="2016-01-30T00:00:00"/>
    <n v="109830000000"/>
    <n v="85496000000"/>
    <n v="18669000000"/>
    <n v="0"/>
    <n v="2089000000"/>
    <s v="Consumer Staples"/>
    <s v="Food Retail"/>
    <n v="2016"/>
  </r>
  <r>
    <x v="227"/>
    <x v="0"/>
    <d v="2013-02-02T00:00:00"/>
    <n v="19279000000"/>
    <n v="12289000000"/>
    <n v="4267000000"/>
    <n v="0"/>
    <n v="833000000"/>
    <s v="Consumer Discretionary"/>
    <s v="General Merchandise Stores"/>
    <n v="2013"/>
  </r>
  <r>
    <x v="227"/>
    <x v="1"/>
    <d v="2014-02-01T00:00:00"/>
    <n v="19031000000"/>
    <n v="12087000000"/>
    <n v="4313000000"/>
    <n v="0"/>
    <n v="889000000"/>
    <s v="Consumer Discretionary"/>
    <s v="General Merchandise Stores"/>
    <n v="2014"/>
  </r>
  <r>
    <x v="227"/>
    <x v="2"/>
    <d v="2015-01-31T00:00:00"/>
    <n v="19023000000"/>
    <n v="12098000000"/>
    <n v="4350000000"/>
    <n v="0"/>
    <n v="886000000"/>
    <s v="Consumer Discretionary"/>
    <s v="General Merchandise Stores"/>
    <n v="2015"/>
  </r>
  <r>
    <x v="227"/>
    <x v="3"/>
    <d v="2016-01-30T00:00:00"/>
    <n v="19204000000"/>
    <n v="12265000000"/>
    <n v="4452000000"/>
    <n v="0"/>
    <n v="934000000"/>
    <s v="Consumer Discretionary"/>
    <s v="General Merchandise Stores"/>
    <n v="2016"/>
  </r>
  <r>
    <x v="228"/>
    <x v="0"/>
    <d v="2013-12-31T00:00:00"/>
    <n v="2369300000"/>
    <n v="805300000"/>
    <n v="602100000"/>
    <n v="0"/>
    <n v="223300000"/>
    <s v="Industrials"/>
    <s v="Railroads"/>
    <n v="2013"/>
  </r>
  <r>
    <x v="228"/>
    <x v="1"/>
    <d v="2014-12-31T00:00:00"/>
    <n v="2577100000"/>
    <n v="877900000"/>
    <n v="632000000"/>
    <n v="0"/>
    <n v="258100000"/>
    <s v="Industrials"/>
    <s v="Railroads"/>
    <n v="2014"/>
  </r>
  <r>
    <x v="228"/>
    <x v="2"/>
    <d v="2015-12-31T00:00:00"/>
    <n v="2418800000"/>
    <n v="759200000"/>
    <n v="571200000"/>
    <n v="0"/>
    <n v="284600000"/>
    <s v="Industrials"/>
    <s v="Railroads"/>
    <n v="2015"/>
  </r>
  <r>
    <x v="228"/>
    <x v="3"/>
    <d v="2016-12-31T00:00:00"/>
    <n v="2334200000"/>
    <n v="691100000"/>
    <n v="519600000"/>
    <n v="0"/>
    <n v="305000000"/>
    <s v="Industrials"/>
    <s v="Railroads"/>
    <n v="2016"/>
  </r>
  <r>
    <x v="229"/>
    <x v="0"/>
    <d v="2013-02-02T00:00:00"/>
    <n v="10459000000"/>
    <n v="6073000000"/>
    <n v="2720000000"/>
    <n v="0"/>
    <n v="0"/>
    <s v="Consumer Discretionary"/>
    <s v="Apparel Retail"/>
    <n v="2013"/>
  </r>
  <r>
    <x v="229"/>
    <x v="1"/>
    <d v="2014-02-01T00:00:00"/>
    <n v="10773000000"/>
    <n v="6344000000"/>
    <n v="2686000000"/>
    <n v="0"/>
    <n v="0"/>
    <s v="Consumer Discretionary"/>
    <s v="Apparel Retail"/>
    <n v="2014"/>
  </r>
  <r>
    <x v="229"/>
    <x v="2"/>
    <d v="2015-01-31T00:00:00"/>
    <n v="11454000000"/>
    <n v="6646000000"/>
    <n v="2855000000"/>
    <n v="0"/>
    <n v="0"/>
    <s v="Consumer Discretionary"/>
    <s v="Apparel Retail"/>
    <n v="2015"/>
  </r>
  <r>
    <x v="229"/>
    <x v="3"/>
    <d v="2016-01-30T00:00:00"/>
    <n v="12154000000"/>
    <n v="6950000000"/>
    <n v="3012000000"/>
    <n v="0"/>
    <n v="0"/>
    <s v="Consumer Discretionary"/>
    <s v="Apparel Retail"/>
    <n v="2016"/>
  </r>
  <r>
    <x v="230"/>
    <x v="0"/>
    <d v="2012-12-31T00:00:00"/>
    <n v="3414500000"/>
    <n v="2718900000"/>
    <n v="346100000"/>
    <n v="0"/>
    <n v="25100000"/>
    <s v="Industrials"/>
    <s v="Industrial Conglomerates"/>
    <n v="2012"/>
  </r>
  <r>
    <x v="230"/>
    <x v="1"/>
    <d v="2013-12-31T00:00:00"/>
    <n v="3477200000"/>
    <n v="2767300000"/>
    <n v="346900000"/>
    <n v="0"/>
    <n v="25400000"/>
    <s v="Industrials"/>
    <s v="Industrial Conglomerates"/>
    <n v="2013"/>
  </r>
  <r>
    <x v="230"/>
    <x v="2"/>
    <d v="2014-12-31T00:00:00"/>
    <n v="3782300000"/>
    <n v="2991900000"/>
    <n v="439200000"/>
    <n v="0"/>
    <n v="19700000"/>
    <s v="Industrials"/>
    <s v="Industrial Conglomerates"/>
    <n v="2014"/>
  </r>
  <r>
    <x v="230"/>
    <x v="3"/>
    <d v="2015-12-31T00:00:00"/>
    <n v="3917200000"/>
    <n v="2994000000"/>
    <n v="411800000"/>
    <n v="0"/>
    <n v="20800000"/>
    <s v="Industrials"/>
    <s v="Industrial Conglomerates"/>
    <n v="2015"/>
  </r>
  <r>
    <x v="231"/>
    <x v="0"/>
    <d v="2013-11-30T00:00:00"/>
    <n v="5935095000"/>
    <n v="4920664000"/>
    <n v="328595000"/>
    <n v="0"/>
    <n v="0"/>
    <s v="Consumer Discretionary"/>
    <s v="Homebuilding"/>
    <n v="2013"/>
  </r>
  <r>
    <x v="231"/>
    <x v="1"/>
    <d v="2014-11-30T00:00:00"/>
    <n v="7779812000"/>
    <n v="6336272000"/>
    <n v="521502000"/>
    <n v="0"/>
    <n v="0"/>
    <s v="Consumer Discretionary"/>
    <s v="Homebuilding"/>
    <n v="2014"/>
  </r>
  <r>
    <x v="231"/>
    <x v="2"/>
    <d v="2015-11-30T00:00:00"/>
    <n v="9474008000"/>
    <n v="7757571000"/>
    <n v="630421000"/>
    <n v="0"/>
    <n v="0"/>
    <s v="Consumer Discretionary"/>
    <s v="Homebuilding"/>
    <n v="2015"/>
  </r>
  <r>
    <x v="231"/>
    <x v="3"/>
    <d v="2016-11-30T00:00:00"/>
    <n v="10949999000"/>
    <n v="8923519000"/>
    <n v="764117000"/>
    <n v="0"/>
    <n v="0"/>
    <s v="Consumer Discretionary"/>
    <s v="Homebuilding"/>
    <n v="2016"/>
  </r>
  <r>
    <x v="232"/>
    <x v="0"/>
    <d v="2012-12-31T00:00:00"/>
    <n v="5671400000"/>
    <n v="3421700000"/>
    <n v="1114600000"/>
    <n v="0"/>
    <n v="86300000"/>
    <s v="Health Care"/>
    <s v="Health Care Facilities"/>
    <n v="2012"/>
  </r>
  <r>
    <x v="232"/>
    <x v="1"/>
    <d v="2013-12-31T00:00:00"/>
    <n v="5808300000"/>
    <n v="3585100000"/>
    <n v="1128800000"/>
    <n v="0"/>
    <n v="81700000"/>
    <s v="Health Care"/>
    <s v="Health Care Facilities"/>
    <n v="2013"/>
  </r>
  <r>
    <x v="232"/>
    <x v="2"/>
    <d v="2014-12-31T00:00:00"/>
    <n v="6011600000"/>
    <n v="3808500000"/>
    <n v="1198200000"/>
    <n v="0"/>
    <n v="76700000"/>
    <s v="Health Care"/>
    <s v="Health Care Facilities"/>
    <n v="2014"/>
  </r>
  <r>
    <x v="232"/>
    <x v="3"/>
    <d v="2015-12-31T00:00:00"/>
    <n v="8680100000"/>
    <n v="5776800000"/>
    <n v="1622000000"/>
    <n v="0"/>
    <n v="164500000"/>
    <s v="Health Care"/>
    <s v="Health Care Facilities"/>
    <n v="2015"/>
  </r>
  <r>
    <x v="233"/>
    <x v="0"/>
    <d v="2012-12-31T00:00:00"/>
    <n v="4122930000"/>
    <n v="2398790000"/>
    <n v="1219343000"/>
    <n v="0"/>
    <n v="64093000"/>
    <s v="Consumer Discretionary"/>
    <s v="Distributors"/>
    <n v="2012"/>
  </r>
  <r>
    <x v="233"/>
    <x v="1"/>
    <d v="2013-12-31T00:00:00"/>
    <n v="5062528000"/>
    <n v="2987126000"/>
    <n v="1454080000"/>
    <n v="0"/>
    <n v="80969000"/>
    <s v="Consumer Discretionary"/>
    <s v="Distributors"/>
    <n v="2013"/>
  </r>
  <r>
    <x v="233"/>
    <x v="2"/>
    <d v="2014-12-31T00:00:00"/>
    <n v="6740064000"/>
    <n v="4088151000"/>
    <n v="1866520000"/>
    <n v="0"/>
    <n v="120719000"/>
    <s v="Consumer Discretionary"/>
    <s v="Distributors"/>
    <n v="2014"/>
  </r>
  <r>
    <x v="233"/>
    <x v="3"/>
    <d v="2015-12-31T00:00:00"/>
    <n v="7192633000"/>
    <n v="4359104000"/>
    <n v="1987271000"/>
    <n v="0"/>
    <n v="122120000"/>
    <s v="Consumer Discretionary"/>
    <s v="Distributors"/>
    <n v="2015"/>
  </r>
  <r>
    <x v="234"/>
    <x v="0"/>
    <d v="2012-12-31T00:00:00"/>
    <n v="13107000000"/>
    <n v="11799000000"/>
    <n v="0"/>
    <n v="0"/>
    <n v="0"/>
    <s v="Industrials"/>
    <s v="Industrial Conglomerates"/>
    <n v="2012"/>
  </r>
  <r>
    <x v="234"/>
    <x v="1"/>
    <d v="2013-12-31T00:00:00"/>
    <n v="11420000000"/>
    <n v="10303000000"/>
    <n v="0"/>
    <n v="0"/>
    <n v="0"/>
    <s v="Industrials"/>
    <s v="Industrial Conglomerates"/>
    <n v="2013"/>
  </r>
  <r>
    <x v="234"/>
    <x v="2"/>
    <d v="2014-12-31T00:00:00"/>
    <n v="10986000000"/>
    <n v="9974000000"/>
    <n v="0"/>
    <n v="0"/>
    <n v="0"/>
    <s v="Industrials"/>
    <s v="Industrial Conglomerates"/>
    <n v="2014"/>
  </r>
  <r>
    <x v="234"/>
    <x v="3"/>
    <d v="2015-12-31T00:00:00"/>
    <n v="10466000000"/>
    <n v="9576000000"/>
    <n v="0"/>
    <n v="0"/>
    <n v="0"/>
    <s v="Industrials"/>
    <s v="Industrial Conglomerates"/>
    <n v="2015"/>
  </r>
  <r>
    <x v="235"/>
    <x v="0"/>
    <d v="2013-06-30T00:00:00"/>
    <n v="1282236000"/>
    <n v="322516000"/>
    <n v="151382000"/>
    <n v="235184000"/>
    <n v="0"/>
    <s v="Information Technology"/>
    <s v="Semiconductors"/>
    <n v="2013"/>
  </r>
  <r>
    <x v="235"/>
    <x v="1"/>
    <d v="2014-06-29T00:00:00"/>
    <n v="1388386000"/>
    <n v="338580000"/>
    <n v="159642000"/>
    <n v="250434000"/>
    <n v="0"/>
    <s v="Information Technology"/>
    <s v="Semiconductors"/>
    <n v="2014"/>
  </r>
  <r>
    <x v="235"/>
    <x v="2"/>
    <d v="2015-06-28T00:00:00"/>
    <n v="1475139000"/>
    <n v="355727000"/>
    <n v="169952000"/>
    <n v="266761000"/>
    <n v="0"/>
    <s v="Information Technology"/>
    <s v="Semiconductors"/>
    <n v="2015"/>
  </r>
  <r>
    <x v="235"/>
    <x v="3"/>
    <d v="2016-07-03T00:00:00"/>
    <n v="1423936000"/>
    <n v="343801000"/>
    <n v="170120000"/>
    <n v="276462000"/>
    <n v="0"/>
    <s v="Information Technology"/>
    <s v="Semiconductors"/>
    <n v="2016"/>
  </r>
  <r>
    <x v="236"/>
    <x v="0"/>
    <d v="2012-12-31T00:00:00"/>
    <n v="22603400000"/>
    <n v="4796500000"/>
    <n v="6839500000"/>
    <n v="5278100000"/>
    <n v="0"/>
    <s v="Health Care"/>
    <s v="Pharmaceuticals"/>
    <n v="2012"/>
  </r>
  <r>
    <x v="236"/>
    <x v="1"/>
    <d v="2013-12-31T00:00:00"/>
    <n v="23113100000"/>
    <n v="4908100000"/>
    <n v="6606700000"/>
    <n v="5531300000"/>
    <n v="0"/>
    <s v="Health Care"/>
    <s v="Pharmaceuticals"/>
    <n v="2013"/>
  </r>
  <r>
    <x v="236"/>
    <x v="2"/>
    <d v="2014-12-31T00:00:00"/>
    <n v="19615600000"/>
    <n v="4932500000"/>
    <n v="6280300000"/>
    <n v="4733600000"/>
    <n v="0"/>
    <s v="Health Care"/>
    <s v="Pharmaceuticals"/>
    <n v="2014"/>
  </r>
  <r>
    <x v="236"/>
    <x v="3"/>
    <d v="2015-12-31T00:00:00"/>
    <n v="19958700000"/>
    <n v="5037200000"/>
    <n v="6432400000"/>
    <n v="4796400000"/>
    <n v="0"/>
    <s v="Health Care"/>
    <s v="Pharmaceuticals"/>
    <n v="2015"/>
  </r>
  <r>
    <x v="237"/>
    <x v="0"/>
    <d v="2013-12-31T00:00:00"/>
    <n v="45358000000"/>
    <n v="41171000000"/>
    <n v="-318000000"/>
    <n v="0"/>
    <n v="0"/>
    <s v="Industrials"/>
    <s v="Aerospace &amp; Defense"/>
    <n v="2013"/>
  </r>
  <r>
    <x v="237"/>
    <x v="1"/>
    <d v="2014-12-31T00:00:00"/>
    <n v="39946000000"/>
    <n v="35263000000"/>
    <n v="-329000000"/>
    <n v="0"/>
    <n v="0"/>
    <s v="Industrials"/>
    <s v="Aerospace &amp; Defense"/>
    <n v="2014"/>
  </r>
  <r>
    <x v="237"/>
    <x v="2"/>
    <d v="2015-12-31T00:00:00"/>
    <n v="40536000000"/>
    <n v="36044000000"/>
    <n v="-220000000"/>
    <n v="0"/>
    <n v="0"/>
    <s v="Industrials"/>
    <s v="Aerospace &amp; Defense"/>
    <n v="2015"/>
  </r>
  <r>
    <x v="237"/>
    <x v="3"/>
    <d v="2016-12-31T00:00:00"/>
    <n v="47248000000"/>
    <n v="42186000000"/>
    <n v="-487000000"/>
    <n v="0"/>
    <n v="0"/>
    <s v="Industrials"/>
    <s v="Aerospace &amp; Defense"/>
    <n v="2016"/>
  </r>
  <r>
    <x v="238"/>
    <x v="0"/>
    <d v="2012-12-31T00:00:00"/>
    <n v="3094500000"/>
    <n v="2144200000"/>
    <n v="98200000"/>
    <n v="0"/>
    <n v="332400000"/>
    <s v="Utilities"/>
    <s v="Electric Utilities"/>
    <n v="2012"/>
  </r>
  <r>
    <x v="238"/>
    <x v="1"/>
    <d v="2013-12-31T00:00:00"/>
    <n v="3276800000"/>
    <n v="2272400000"/>
    <n v="99600000"/>
    <n v="0"/>
    <n v="370900000"/>
    <s v="Utilities"/>
    <s v="Electric Utilities"/>
    <n v="2013"/>
  </r>
  <r>
    <x v="238"/>
    <x v="2"/>
    <d v="2014-12-31T00:00:00"/>
    <n v="3350300000"/>
    <n v="2317500000"/>
    <n v="101100000"/>
    <n v="0"/>
    <n v="388100000"/>
    <s v="Utilities"/>
    <s v="Electric Utilities"/>
    <n v="2014"/>
  </r>
  <r>
    <x v="238"/>
    <x v="3"/>
    <d v="2015-12-31T00:00:00"/>
    <n v="3253600000"/>
    <n v="2171600000"/>
    <n v="103700000"/>
    <n v="0"/>
    <n v="401300000"/>
    <s v="Utilities"/>
    <s v="Electric Utilities"/>
    <n v="2015"/>
  </r>
  <r>
    <x v="239"/>
    <x v="0"/>
    <d v="2013-02-01T00:00:00"/>
    <n v="50521000000"/>
    <n v="33194000000"/>
    <n v="12244000000"/>
    <n v="0"/>
    <n v="1523000000"/>
    <s v="Consumer Discretionary"/>
    <s v="Home Improvement Retail"/>
    <n v="2013"/>
  </r>
  <r>
    <x v="239"/>
    <x v="1"/>
    <d v="2014-01-31T00:00:00"/>
    <n v="53417000000"/>
    <n v="34941000000"/>
    <n v="12865000000"/>
    <n v="0"/>
    <n v="1462000000"/>
    <s v="Consumer Discretionary"/>
    <s v="Home Improvement Retail"/>
    <n v="2014"/>
  </r>
  <r>
    <x v="239"/>
    <x v="2"/>
    <d v="2015-01-30T00:00:00"/>
    <n v="56223000000"/>
    <n v="36665000000"/>
    <n v="13281000000"/>
    <n v="0"/>
    <n v="1485000000"/>
    <s v="Consumer Discretionary"/>
    <s v="Home Improvement Retail"/>
    <n v="2015"/>
  </r>
  <r>
    <x v="239"/>
    <x v="3"/>
    <d v="2016-01-29T00:00:00"/>
    <n v="59074000000"/>
    <n v="38504000000"/>
    <n v="14115000000"/>
    <n v="0"/>
    <n v="1484000000"/>
    <s v="Consumer Discretionary"/>
    <s v="Home Improvement Retail"/>
    <n v="2016"/>
  </r>
  <r>
    <x v="240"/>
    <x v="0"/>
    <d v="2013-06-30T00:00:00"/>
    <n v="3598916000"/>
    <n v="2195857000"/>
    <n v="601300000"/>
    <n v="683688000"/>
    <n v="0"/>
    <s v="Information Technology"/>
    <s v="Semiconductor Equipment"/>
    <n v="2013"/>
  </r>
  <r>
    <x v="240"/>
    <x v="1"/>
    <d v="2014-06-29T00:00:00"/>
    <n v="4607309000"/>
    <n v="2599828000"/>
    <n v="613341000"/>
    <n v="716471000"/>
    <n v="0"/>
    <s v="Information Technology"/>
    <s v="Semiconductor Equipment"/>
    <n v="2014"/>
  </r>
  <r>
    <x v="240"/>
    <x v="2"/>
    <d v="2015-06-28T00:00:00"/>
    <n v="5259312000"/>
    <n v="2974976000"/>
    <n v="591611000"/>
    <n v="825242000"/>
    <n v="0"/>
    <s v="Information Technology"/>
    <s v="Semiconductor Equipment"/>
    <n v="2015"/>
  </r>
  <r>
    <x v="240"/>
    <x v="3"/>
    <d v="2016-06-26T00:00:00"/>
    <n v="5885893000"/>
    <n v="3266971000"/>
    <n v="630954000"/>
    <n v="913712000"/>
    <n v="0"/>
    <s v="Information Technology"/>
    <s v="Semiconductor Equipment"/>
    <n v="2016"/>
  </r>
  <r>
    <x v="241"/>
    <x v="0"/>
    <d v="2012-12-31T00:00:00"/>
    <n v="7810610000"/>
    <n v="7479746000"/>
    <n v="360586000"/>
    <n v="0"/>
    <n v="116388000"/>
    <s v="Financials"/>
    <s v="Multi-Sector Holdings"/>
    <n v="2012"/>
  </r>
  <r>
    <x v="241"/>
    <x v="1"/>
    <d v="2013-12-31T00:00:00"/>
    <n v="9531778000"/>
    <n v="7567707000"/>
    <n v="2177616000"/>
    <n v="0"/>
    <n v="167425000"/>
    <s v="Financials"/>
    <s v="Multi-Sector Holdings"/>
    <n v="2013"/>
  </r>
  <r>
    <x v="241"/>
    <x v="2"/>
    <d v="2014-12-31T00:00:00"/>
    <n v="10681897000"/>
    <n v="8024286000"/>
    <n v="2856642000"/>
    <n v="0"/>
    <n v="185993000"/>
    <s v="Financials"/>
    <s v="Multi-Sector Holdings"/>
    <n v="2014"/>
  </r>
  <r>
    <x v="241"/>
    <x v="3"/>
    <d v="2015-12-31T00:00:00"/>
    <n v="10116502000"/>
    <n v="7677233000"/>
    <n v="2620072000"/>
    <n v="0"/>
    <n v="224133000"/>
    <s v="Financials"/>
    <s v="Multi-Sector Holdings"/>
    <n v="2015"/>
  </r>
  <r>
    <x v="242"/>
    <x v="0"/>
    <d v="2013-12-31T00:00:00"/>
    <n v="17699000000"/>
    <n v="8307000000"/>
    <n v="7161000000"/>
    <n v="0"/>
    <n v="867000000"/>
    <s v="Industrials"/>
    <s v="Airlines"/>
    <n v="2013"/>
  </r>
  <r>
    <x v="242"/>
    <x v="1"/>
    <d v="2014-12-31T00:00:00"/>
    <n v="18605000000"/>
    <n v="7677000000"/>
    <n v="7639000000"/>
    <n v="0"/>
    <n v="938000000"/>
    <s v="Industrials"/>
    <s v="Airlines"/>
    <n v="2014"/>
  </r>
  <r>
    <x v="242"/>
    <x v="2"/>
    <d v="2015-12-31T00:00:00"/>
    <n v="19820000000"/>
    <n v="6025000000"/>
    <n v="8625000000"/>
    <n v="0"/>
    <n v="1015000000"/>
    <s v="Industrials"/>
    <s v="Airlines"/>
    <n v="2015"/>
  </r>
  <r>
    <x v="242"/>
    <x v="3"/>
    <d v="2016-12-31T00:00:00"/>
    <n v="20425000000"/>
    <n v="6132000000"/>
    <n v="9312000000"/>
    <n v="0"/>
    <n v="1221000000"/>
    <s v="Industrials"/>
    <s v="Airlines"/>
    <n v="2016"/>
  </r>
  <r>
    <x v="243"/>
    <x v="0"/>
    <d v="2012-12-31T00:00:00"/>
    <n v="6376000000"/>
    <n v="3851000000"/>
    <n v="1201000000"/>
    <n v="0"/>
    <n v="749000000"/>
    <s v="Telecommunications Services"/>
    <s v="Alternative Carriers"/>
    <n v="2012"/>
  </r>
  <r>
    <x v="243"/>
    <x v="1"/>
    <d v="2013-12-31T00:00:00"/>
    <n v="6313000000"/>
    <n v="3685000000"/>
    <n v="1162000000"/>
    <n v="0"/>
    <n v="800000000"/>
    <s v="Telecommunications Services"/>
    <s v="Alternative Carriers"/>
    <n v="2013"/>
  </r>
  <r>
    <x v="243"/>
    <x v="2"/>
    <d v="2014-12-31T00:00:00"/>
    <n v="6777000000"/>
    <n v="3775000000"/>
    <n v="1181000000"/>
    <n v="0"/>
    <n v="808000000"/>
    <s v="Telecommunications Services"/>
    <s v="Alternative Carriers"/>
    <n v="2014"/>
  </r>
  <r>
    <x v="243"/>
    <x v="3"/>
    <d v="2015-12-31T00:00:00"/>
    <n v="8229000000"/>
    <n v="4265000000"/>
    <n v="1467000000"/>
    <n v="0"/>
    <n v="1166000000"/>
    <s v="Telecommunications Services"/>
    <s v="Alternative Carriers"/>
    <n v="2015"/>
  </r>
  <r>
    <x v="244"/>
    <x v="0"/>
    <d v="2012-12-31T00:00:00"/>
    <n v="45352000000"/>
    <n v="39595000000"/>
    <n v="909000000"/>
    <n v="172000000"/>
    <n v="0"/>
    <s v="Materials"/>
    <s v="Diversified Chemicals"/>
    <n v="2012"/>
  </r>
  <r>
    <x v="244"/>
    <x v="1"/>
    <d v="2013-12-31T00:00:00"/>
    <n v="44062000000"/>
    <n v="37940000000"/>
    <n v="870000000"/>
    <n v="150000000"/>
    <n v="0"/>
    <s v="Materials"/>
    <s v="Diversified Chemicals"/>
    <n v="2013"/>
  </r>
  <r>
    <x v="244"/>
    <x v="2"/>
    <d v="2014-12-31T00:00:00"/>
    <n v="45608000000"/>
    <n v="38939000000"/>
    <n v="806000000"/>
    <n v="127000000"/>
    <n v="0"/>
    <s v="Materials"/>
    <s v="Diversified Chemicals"/>
    <n v="2014"/>
  </r>
  <r>
    <x v="244"/>
    <x v="3"/>
    <d v="2015-12-31T00:00:00"/>
    <n v="32735000000"/>
    <n v="25683000000"/>
    <n v="828000000"/>
    <n v="102000000"/>
    <n v="0"/>
    <s v="Materials"/>
    <s v="Diversified Chemicals"/>
    <n v="2015"/>
  </r>
  <r>
    <x v="245"/>
    <x v="0"/>
    <d v="2013-02-02T00:00:00"/>
    <n v="27686000000"/>
    <n v="16538000000"/>
    <n v="8482000000"/>
    <n v="0"/>
    <n v="0"/>
    <s v="Consumer Discretionary"/>
    <s v="Department Stores"/>
    <n v="2013"/>
  </r>
  <r>
    <x v="245"/>
    <x v="1"/>
    <d v="2014-02-01T00:00:00"/>
    <n v="27931000000"/>
    <n v="16725000000"/>
    <n v="8440000000"/>
    <n v="0"/>
    <n v="0"/>
    <s v="Consumer Discretionary"/>
    <s v="Department Stores"/>
    <n v="2014"/>
  </r>
  <r>
    <x v="245"/>
    <x v="2"/>
    <d v="2015-01-31T00:00:00"/>
    <n v="28105000000"/>
    <n v="16863000000"/>
    <n v="8355000000"/>
    <n v="0"/>
    <n v="0"/>
    <s v="Consumer Discretionary"/>
    <s v="Department Stores"/>
    <n v="2015"/>
  </r>
  <r>
    <x v="245"/>
    <x v="3"/>
    <d v="2016-01-30T00:00:00"/>
    <n v="27079000000"/>
    <n v="16496000000"/>
    <n v="8256000000"/>
    <n v="0"/>
    <n v="0"/>
    <s v="Consumer Discretionary"/>
    <s v="Department Stores"/>
    <n v="2016"/>
  </r>
  <r>
    <x v="246"/>
    <x v="0"/>
    <d v="2013-12-31T00:00:00"/>
    <n v="8312000000"/>
    <n v="0"/>
    <n v="3456000000"/>
    <n v="0"/>
    <n v="258000000"/>
    <s v="Information Technology"/>
    <s v="Internet Software &amp; Services"/>
    <n v="2013"/>
  </r>
  <r>
    <x v="246"/>
    <x v="1"/>
    <d v="2014-12-31T00:00:00"/>
    <n v="9441000000"/>
    <n v="0"/>
    <n v="4014000000"/>
    <n v="0"/>
    <n v="321000000"/>
    <s v="Information Technology"/>
    <s v="Internet Software &amp; Services"/>
    <n v="2014"/>
  </r>
  <r>
    <x v="246"/>
    <x v="2"/>
    <d v="2015-12-31T00:00:00"/>
    <n v="9667000000"/>
    <n v="0"/>
    <n v="4162000000"/>
    <n v="0"/>
    <n v="366000000"/>
    <s v="Information Technology"/>
    <s v="Internet Software &amp; Services"/>
    <n v="2015"/>
  </r>
  <r>
    <x v="246"/>
    <x v="3"/>
    <d v="2016-12-31T00:00:00"/>
    <n v="10776000000"/>
    <n v="0"/>
    <n v="4525000000"/>
    <n v="0"/>
    <n v="373000000"/>
    <s v="Information Technology"/>
    <s v="Internet Software &amp; Services"/>
    <n v="2016"/>
  </r>
  <r>
    <x v="247"/>
    <x v="0"/>
    <d v="2012-12-31T00:00:00"/>
    <n v="475888000"/>
    <n v="117275000"/>
    <n v="47115000"/>
    <n v="0"/>
    <n v="121211000"/>
    <s v="Real Estate"/>
    <s v="Residential REITs"/>
    <n v="2012"/>
  </r>
  <r>
    <x v="247"/>
    <x v="1"/>
    <d v="2013-12-31T00:00:00"/>
    <n v="635490000"/>
    <n v="172050000"/>
    <n v="43720000"/>
    <n v="0"/>
    <n v="186979000"/>
    <s v="Real Estate"/>
    <s v="Residential REITs"/>
    <n v="2013"/>
  </r>
  <r>
    <x v="247"/>
    <x v="2"/>
    <d v="2014-12-31T00:00:00"/>
    <n v="992332000"/>
    <n v="275379000"/>
    <n v="57664000"/>
    <n v="0"/>
    <n v="301812000"/>
    <s v="Real Estate"/>
    <s v="Residential REITs"/>
    <n v="2014"/>
  </r>
  <r>
    <x v="247"/>
    <x v="3"/>
    <d v="2015-12-31T00:00:00"/>
    <n v="1042779000"/>
    <n v="280901000"/>
    <n v="53992000"/>
    <n v="0"/>
    <n v="294520000"/>
    <s v="Real Estate"/>
    <s v="Residential REITs"/>
    <n v="2015"/>
  </r>
  <r>
    <x v="248"/>
    <x v="0"/>
    <d v="2012-12-31T00:00:00"/>
    <n v="797517000"/>
    <n v="337533000"/>
    <n v="20412000"/>
    <n v="0"/>
    <n v="277621000"/>
    <s v="Real Estate"/>
    <s v="Retail REITs"/>
    <n v="2012"/>
  </r>
  <r>
    <x v="248"/>
    <x v="1"/>
    <d v="2013-12-31T00:00:00"/>
    <n v="1029475000"/>
    <n v="423256000"/>
    <n v="27772000"/>
    <n v="0"/>
    <n v="357165000"/>
    <s v="Real Estate"/>
    <s v="Retail REITs"/>
    <n v="2013"/>
  </r>
  <r>
    <x v="248"/>
    <x v="2"/>
    <d v="2014-12-31T00:00:00"/>
    <n v="1105247000"/>
    <n v="441929000"/>
    <n v="29412000"/>
    <n v="0"/>
    <n v="378716000"/>
    <s v="Real Estate"/>
    <s v="Retail REITs"/>
    <n v="2014"/>
  </r>
  <r>
    <x v="248"/>
    <x v="3"/>
    <d v="2015-12-31T00:00:00"/>
    <n v="1288149000"/>
    <n v="497359000"/>
    <n v="29870000"/>
    <n v="0"/>
    <n v="464472000"/>
    <s v="Real Estate"/>
    <s v="Retail REITs"/>
    <n v="2015"/>
  </r>
  <r>
    <x v="249"/>
    <x v="0"/>
    <d v="2012-12-31T00:00:00"/>
    <n v="11814000000"/>
    <n v="10190000000"/>
    <n v="582000000"/>
    <n v="0"/>
    <n v="102000000"/>
    <s v="Consumer Discretionary"/>
    <s v="Hotels, Resorts &amp; Cruise Lines"/>
    <n v="2012"/>
  </r>
  <r>
    <x v="249"/>
    <x v="1"/>
    <d v="2013-12-31T00:00:00"/>
    <n v="12784000000"/>
    <n v="11020000000"/>
    <n v="649000000"/>
    <n v="0"/>
    <n v="127000000"/>
    <s v="Consumer Discretionary"/>
    <s v="Hotels, Resorts &amp; Cruise Lines"/>
    <n v="2013"/>
  </r>
  <r>
    <x v="249"/>
    <x v="2"/>
    <d v="2014-12-31T00:00:00"/>
    <n v="13796000000"/>
    <n v="11830000000"/>
    <n v="659000000"/>
    <n v="0"/>
    <n v="148000000"/>
    <s v="Consumer Discretionary"/>
    <s v="Hotels, Resorts &amp; Cruise Lines"/>
    <n v="2014"/>
  </r>
  <r>
    <x v="249"/>
    <x v="3"/>
    <d v="2015-12-31T00:00:00"/>
    <n v="14486000000"/>
    <n v="12363000000"/>
    <n v="634000000"/>
    <n v="0"/>
    <n v="139000000"/>
    <s v="Consumer Discretionary"/>
    <s v="Hotels, Resorts &amp; Cruise Lines"/>
    <n v="2015"/>
  </r>
  <r>
    <x v="250"/>
    <x v="0"/>
    <d v="2013-12-31T00:00:00"/>
    <n v="6761000000"/>
    <n v="4802000000"/>
    <n v="1347000000"/>
    <n v="0"/>
    <n v="0"/>
    <s v="Industrials"/>
    <s v="Building Products"/>
    <n v="2013"/>
  </r>
  <r>
    <x v="250"/>
    <x v="1"/>
    <d v="2014-12-31T00:00:00"/>
    <n v="7006000000"/>
    <n v="4946000000"/>
    <n v="1338000000"/>
    <n v="0"/>
    <n v="0"/>
    <s v="Industrials"/>
    <s v="Building Products"/>
    <n v="2014"/>
  </r>
  <r>
    <x v="250"/>
    <x v="2"/>
    <d v="2015-12-31T00:00:00"/>
    <n v="7142000000"/>
    <n v="4889000000"/>
    <n v="1339000000"/>
    <n v="0"/>
    <n v="0"/>
    <s v="Industrials"/>
    <s v="Building Products"/>
    <n v="2015"/>
  </r>
  <r>
    <x v="250"/>
    <x v="3"/>
    <d v="2016-12-31T00:00:00"/>
    <n v="7357000000"/>
    <n v="4901000000"/>
    <n v="1403000000"/>
    <n v="0"/>
    <n v="0"/>
    <s v="Industrials"/>
    <s v="Building Products"/>
    <n v="2016"/>
  </r>
  <r>
    <x v="251"/>
    <x v="0"/>
    <d v="2012-12-31T00:00:00"/>
    <n v="6420881000"/>
    <n v="3011684000"/>
    <n v="2388182000"/>
    <n v="0"/>
    <n v="0"/>
    <s v="Consumer Discretionary"/>
    <s v="Leisure Products"/>
    <n v="2012"/>
  </r>
  <r>
    <x v="251"/>
    <x v="1"/>
    <d v="2013-12-31T00:00:00"/>
    <n v="6484892000"/>
    <n v="3006009000"/>
    <n v="2310780000"/>
    <n v="0"/>
    <n v="0"/>
    <s v="Consumer Discretionary"/>
    <s v="Leisure Products"/>
    <n v="2013"/>
  </r>
  <r>
    <x v="251"/>
    <x v="2"/>
    <d v="2014-12-31T00:00:00"/>
    <n v="6023819000"/>
    <n v="3022797000"/>
    <n v="2347308000"/>
    <n v="0"/>
    <n v="0"/>
    <s v="Consumer Discretionary"/>
    <s v="Leisure Products"/>
    <n v="2014"/>
  </r>
  <r>
    <x v="251"/>
    <x v="3"/>
    <d v="2015-12-31T00:00:00"/>
    <n v="5702613000"/>
    <n v="2896255000"/>
    <n v="2265436000"/>
    <n v="0"/>
    <n v="0"/>
    <s v="Consumer Discretionary"/>
    <s v="Leisure Products"/>
    <n v="2015"/>
  </r>
  <r>
    <x v="252"/>
    <x v="0"/>
    <d v="2012-12-31T00:00:00"/>
    <n v="27567000000"/>
    <n v="16750700000"/>
    <n v="2211700000"/>
    <n v="0"/>
    <n v="0"/>
    <s v="Consumer Discretionary"/>
    <s v="Restaurants"/>
    <n v="2012"/>
  </r>
  <r>
    <x v="252"/>
    <x v="1"/>
    <d v="2013-12-31T00:00:00"/>
    <n v="28105700000"/>
    <n v="17203000000"/>
    <n v="2138400000"/>
    <n v="0"/>
    <n v="0"/>
    <s v="Consumer Discretionary"/>
    <s v="Restaurants"/>
    <n v="2013"/>
  </r>
  <r>
    <x v="252"/>
    <x v="2"/>
    <d v="2014-12-31T00:00:00"/>
    <n v="27441300000"/>
    <n v="16985600000"/>
    <n v="2506500000"/>
    <n v="0"/>
    <n v="0"/>
    <s v="Consumer Discretionary"/>
    <s v="Restaurants"/>
    <n v="2014"/>
  </r>
  <r>
    <x v="252"/>
    <x v="3"/>
    <d v="2015-12-31T00:00:00"/>
    <n v="25413000000"/>
    <n v="15623800000"/>
    <n v="2643700000"/>
    <n v="0"/>
    <n v="0"/>
    <s v="Consumer Discretionary"/>
    <s v="Restaurants"/>
    <n v="2015"/>
  </r>
  <r>
    <x v="253"/>
    <x v="0"/>
    <d v="2013-03-31T00:00:00"/>
    <n v="1581623000"/>
    <n v="743164000"/>
    <n v="261471000"/>
    <n v="254723000"/>
    <n v="111537000"/>
    <s v="Information Technology"/>
    <s v="Semiconductors"/>
    <n v="2013"/>
  </r>
  <r>
    <x v="253"/>
    <x v="1"/>
    <d v="2014-03-31T00:00:00"/>
    <n v="1931217000"/>
    <n v="802474000"/>
    <n v="267278000"/>
    <n v="305043000"/>
    <n v="94534000"/>
    <s v="Information Technology"/>
    <s v="Semiconductors"/>
    <n v="2014"/>
  </r>
  <r>
    <x v="253"/>
    <x v="2"/>
    <d v="2015-03-31T00:00:00"/>
    <n v="2147036000"/>
    <n v="917472000"/>
    <n v="274815000"/>
    <n v="349543000"/>
    <n v="176746000"/>
    <s v="Information Technology"/>
    <s v="Semiconductors"/>
    <n v="2015"/>
  </r>
  <r>
    <x v="253"/>
    <x v="3"/>
    <d v="2016-03-31T00:00:00"/>
    <n v="2173334000"/>
    <n v="967870000"/>
    <n v="301670000"/>
    <n v="372596000"/>
    <n v="174896000"/>
    <s v="Information Technology"/>
    <s v="Semiconductors"/>
    <n v="2016"/>
  </r>
  <r>
    <x v="254"/>
    <x v="0"/>
    <d v="2013-03-31T00:00:00"/>
    <n v="122196000000"/>
    <n v="115315000000"/>
    <n v="4110000000"/>
    <n v="433000000"/>
    <n v="0"/>
    <s v="Health Care"/>
    <s v="Health Care Distributors"/>
    <n v="2013"/>
  </r>
  <r>
    <x v="254"/>
    <x v="1"/>
    <d v="2014-03-31T00:00:00"/>
    <n v="137392000000"/>
    <n v="129040000000"/>
    <n v="5388000000"/>
    <n v="457000000"/>
    <n v="0"/>
    <s v="Health Care"/>
    <s v="Health Care Distributors"/>
    <n v="2014"/>
  </r>
  <r>
    <x v="254"/>
    <x v="2"/>
    <d v="2015-03-31T00:00:00"/>
    <n v="179045000000"/>
    <n v="167634000000"/>
    <n v="7901000000"/>
    <n v="392000000"/>
    <n v="0"/>
    <s v="Health Care"/>
    <s v="Health Care Distributors"/>
    <n v="2015"/>
  </r>
  <r>
    <x v="254"/>
    <x v="3"/>
    <d v="2016-03-31T00:00:00"/>
    <n v="190884000000"/>
    <n v="179468000000"/>
    <n v="7276000000"/>
    <n v="392000000"/>
    <n v="0"/>
    <s v="Health Care"/>
    <s v="Health Care Distributors"/>
    <n v="2016"/>
  </r>
  <r>
    <x v="255"/>
    <x v="0"/>
    <d v="2012-12-31T00:00:00"/>
    <n v="2730300000"/>
    <n v="795000000"/>
    <n v="752200000"/>
    <n v="0"/>
    <n v="93500000"/>
    <s v="Financials"/>
    <s v="Diversified Financial Services"/>
    <n v="2012"/>
  </r>
  <r>
    <x v="255"/>
    <x v="1"/>
    <d v="2013-12-31T00:00:00"/>
    <n v="2972500000"/>
    <n v="822400000"/>
    <n v="822100000"/>
    <n v="0"/>
    <n v="93400000"/>
    <s v="Financials"/>
    <s v="Diversified Financial Services"/>
    <n v="2013"/>
  </r>
  <r>
    <x v="255"/>
    <x v="2"/>
    <d v="2014-12-31T00:00:00"/>
    <n v="3334300000"/>
    <n v="930300000"/>
    <n v="869300000"/>
    <n v="0"/>
    <n v="95600000"/>
    <s v="Financials"/>
    <s v="Diversified Financial Services"/>
    <n v="2014"/>
  </r>
  <r>
    <x v="255"/>
    <x v="3"/>
    <d v="2015-12-31T00:00:00"/>
    <n v="3484500000"/>
    <n v="976300000"/>
    <n v="921300000"/>
    <n v="0"/>
    <n v="113500000"/>
    <s v="Financials"/>
    <s v="Diversified Financial Services"/>
    <n v="2015"/>
  </r>
  <r>
    <x v="256"/>
    <x v="0"/>
    <d v="2012-12-31T00:00:00"/>
    <n v="35015000000"/>
    <n v="21939000000"/>
    <n v="9176000000"/>
    <n v="0"/>
    <n v="217000000"/>
    <s v="Consumer Staples"/>
    <s v="Packaged Foods &amp; Meats"/>
    <n v="2012"/>
  </r>
  <r>
    <x v="256"/>
    <x v="1"/>
    <d v="2013-12-31T00:00:00"/>
    <n v="35299000000"/>
    <n v="22189000000"/>
    <n v="8679000000"/>
    <n v="0"/>
    <n v="217000000"/>
    <s v="Consumer Staples"/>
    <s v="Packaged Foods &amp; Meats"/>
    <n v="2013"/>
  </r>
  <r>
    <x v="256"/>
    <x v="2"/>
    <d v="2014-12-31T00:00:00"/>
    <n v="34244000000"/>
    <n v="21647000000"/>
    <n v="8457000000"/>
    <n v="0"/>
    <n v="206000000"/>
    <s v="Consumer Staples"/>
    <s v="Packaged Foods &amp; Meats"/>
    <n v="2014"/>
  </r>
  <r>
    <x v="256"/>
    <x v="3"/>
    <d v="2015-12-31T00:00:00"/>
    <n v="29636000000"/>
    <n v="18124000000"/>
    <n v="7577000000"/>
    <n v="0"/>
    <n v="181000000"/>
    <s v="Consumer Staples"/>
    <s v="Packaged Foods &amp; Meats"/>
    <n v="2015"/>
  </r>
  <r>
    <x v="257"/>
    <x v="0"/>
    <d v="2012-12-31T00:00:00"/>
    <n v="68150000000"/>
    <n v="37987000000"/>
    <n v="9098000000"/>
    <n v="0"/>
    <n v="17755000000"/>
    <s v="Financials"/>
    <s v="Life &amp; Health Insurance"/>
    <n v="2012"/>
  </r>
  <r>
    <x v="257"/>
    <x v="1"/>
    <d v="2013-12-31T00:00:00"/>
    <n v="68199000000"/>
    <n v="38107000000"/>
    <n v="9438000000"/>
    <n v="0"/>
    <n v="16602000000"/>
    <s v="Financials"/>
    <s v="Life &amp; Health Insurance"/>
    <n v="2013"/>
  </r>
  <r>
    <x v="257"/>
    <x v="2"/>
    <d v="2014-12-31T00:00:00"/>
    <n v="73316000000"/>
    <n v="39102000000"/>
    <n v="8319000000"/>
    <n v="0"/>
    <n v="17091000000"/>
    <s v="Financials"/>
    <s v="Life &amp; Health Insurance"/>
    <n v="2014"/>
  </r>
  <r>
    <x v="257"/>
    <x v="3"/>
    <d v="2015-12-31T00:00:00"/>
    <n v="69951000000"/>
    <n v="38714000000"/>
    <n v="6998000000"/>
    <n v="0"/>
    <n v="16769000000"/>
    <s v="Financials"/>
    <s v="Life &amp; Health Insurance"/>
    <n v="2015"/>
  </r>
  <r>
    <x v="258"/>
    <x v="0"/>
    <d v="2012-12-31T00:00:00"/>
    <n v="5787980000"/>
    <n v="4297922000"/>
    <n v="1110550000"/>
    <n v="0"/>
    <n v="0"/>
    <s v="Consumer Discretionary"/>
    <s v="Home Furnishings"/>
    <n v="2012"/>
  </r>
  <r>
    <x v="258"/>
    <x v="1"/>
    <d v="2013-12-31T00:00:00"/>
    <n v="7348754000"/>
    <n v="5427945000"/>
    <n v="1373878000"/>
    <n v="0"/>
    <n v="0"/>
    <s v="Consumer Discretionary"/>
    <s v="Home Furnishings"/>
    <n v="2013"/>
  </r>
  <r>
    <x v="258"/>
    <x v="2"/>
    <d v="2014-12-31T00:00:00"/>
    <n v="7803446000"/>
    <n v="5649254000"/>
    <n v="1381396000"/>
    <n v="0"/>
    <n v="0"/>
    <s v="Consumer Discretionary"/>
    <s v="Home Furnishings"/>
    <n v="2014"/>
  </r>
  <r>
    <x v="258"/>
    <x v="3"/>
    <d v="2015-12-31T00:00:00"/>
    <n v="8071563000"/>
    <n v="5660877000"/>
    <n v="1573120000"/>
    <n v="0"/>
    <n v="0"/>
    <s v="Consumer Discretionary"/>
    <s v="Home Furnishings"/>
    <n v="2015"/>
  </r>
  <r>
    <x v="259"/>
    <x v="0"/>
    <d v="2012-12-31T00:00:00"/>
    <n v="3901300000"/>
    <n v="1503800000"/>
    <n v="1457300000"/>
    <n v="100100000"/>
    <n v="0"/>
    <s v="Consumer Staples"/>
    <s v="Packaged Foods &amp; Meats"/>
    <n v="2012"/>
  </r>
  <r>
    <x v="259"/>
    <x v="1"/>
    <d v="2013-12-31T00:00:00"/>
    <n v="4200700000"/>
    <n v="1528500000"/>
    <n v="1548600000"/>
    <n v="100200000"/>
    <n v="0"/>
    <s v="Consumer Staples"/>
    <s v="Packaged Foods &amp; Meats"/>
    <n v="2013"/>
  </r>
  <r>
    <x v="259"/>
    <x v="2"/>
    <d v="2014-12-31T00:00:00"/>
    <n v="4409300000"/>
    <n v="1700600000"/>
    <n v="1617600000"/>
    <n v="115100000"/>
    <n v="0"/>
    <s v="Consumer Staples"/>
    <s v="Packaged Foods &amp; Meats"/>
    <n v="2014"/>
  </r>
  <r>
    <x v="259"/>
    <x v="3"/>
    <d v="2015-12-31T00:00:00"/>
    <n v="4071300000"/>
    <n v="1455300000"/>
    <n v="1532400000"/>
    <n v="108400000"/>
    <n v="0"/>
    <s v="Consumer Staples"/>
    <s v="Packaged Foods &amp; Meats"/>
    <n v="2015"/>
  </r>
  <r>
    <x v="260"/>
    <x v="0"/>
    <d v="2013-11-30T00:00:00"/>
    <n v="4123400000"/>
    <n v="2457600000"/>
    <n v="1090300000"/>
    <n v="0"/>
    <n v="0"/>
    <s v="Consumer Staples"/>
    <s v="Packaged Foods &amp; Meats"/>
    <n v="2013"/>
  </r>
  <r>
    <x v="260"/>
    <x v="1"/>
    <d v="2014-11-30T00:00:00"/>
    <n v="4243200000"/>
    <n v="2513000000"/>
    <n v="1122000000"/>
    <n v="0"/>
    <n v="0"/>
    <s v="Consumer Staples"/>
    <s v="Packaged Foods &amp; Meats"/>
    <n v="2014"/>
  </r>
  <r>
    <x v="260"/>
    <x v="2"/>
    <d v="2015-11-30T00:00:00"/>
    <n v="4296300000"/>
    <n v="2559000000"/>
    <n v="1127400000"/>
    <n v="0"/>
    <n v="0"/>
    <s v="Consumer Staples"/>
    <s v="Packaged Foods &amp; Meats"/>
    <n v="2015"/>
  </r>
  <r>
    <x v="260"/>
    <x v="3"/>
    <d v="2016-11-30T00:00:00"/>
    <n v="4411500000"/>
    <n v="2579800000"/>
    <n v="1175000000"/>
    <n v="0"/>
    <n v="0"/>
    <s v="Consumer Staples"/>
    <s v="Packaged Foods &amp; Meats"/>
    <n v="2016"/>
  </r>
  <r>
    <x v="261"/>
    <x v="0"/>
    <d v="2012-12-31T00:00:00"/>
    <n v="2031901000"/>
    <n v="1704767000"/>
    <n v="135824000"/>
    <n v="0"/>
    <n v="0"/>
    <s v="Materials"/>
    <s v="Construction Materials"/>
    <n v="2012"/>
  </r>
  <r>
    <x v="261"/>
    <x v="1"/>
    <d v="2013-12-31T00:00:00"/>
    <n v="2155551000"/>
    <n v="1791594000"/>
    <n v="145298000"/>
    <n v="0"/>
    <n v="0"/>
    <s v="Materials"/>
    <s v="Construction Materials"/>
    <n v="2013"/>
  </r>
  <r>
    <x v="261"/>
    <x v="2"/>
    <d v="2014-12-31T00:00:00"/>
    <n v="2957951000"/>
    <n v="2435591000"/>
    <n v="164596000"/>
    <n v="0"/>
    <n v="0"/>
    <s v="Materials"/>
    <s v="Construction Materials"/>
    <n v="2014"/>
  </r>
  <r>
    <x v="261"/>
    <x v="3"/>
    <d v="2015-12-31T00:00:00"/>
    <n v="3539570000"/>
    <n v="2817803000"/>
    <n v="233887000"/>
    <n v="0"/>
    <n v="0"/>
    <s v="Materials"/>
    <s v="Construction Materials"/>
    <n v="2015"/>
  </r>
  <r>
    <x v="262"/>
    <x v="0"/>
    <d v="2012-12-31T00:00:00"/>
    <n v="11924000000"/>
    <n v="0"/>
    <n v="7134000000"/>
    <n v="0"/>
    <n v="2961000000"/>
    <s v="Financials"/>
    <s v="Insurance Brokers"/>
    <n v="2012"/>
  </r>
  <r>
    <x v="262"/>
    <x v="1"/>
    <d v="2013-12-31T00:00:00"/>
    <n v="12261000000"/>
    <n v="0"/>
    <n v="7226000000"/>
    <n v="0"/>
    <n v="2958000000"/>
    <s v="Financials"/>
    <s v="Insurance Brokers"/>
    <n v="2013"/>
  </r>
  <r>
    <x v="262"/>
    <x v="2"/>
    <d v="2014-12-31T00:00:00"/>
    <n v="12951000000"/>
    <n v="0"/>
    <n v="7515000000"/>
    <n v="0"/>
    <n v="3135000000"/>
    <s v="Financials"/>
    <s v="Insurance Brokers"/>
    <n v="2014"/>
  </r>
  <r>
    <x v="262"/>
    <x v="3"/>
    <d v="2015-12-31T00:00:00"/>
    <n v="12893000000"/>
    <n v="0"/>
    <n v="7334000000"/>
    <n v="0"/>
    <n v="3140000000"/>
    <s v="Financials"/>
    <s v="Insurance Brokers"/>
    <n v="2015"/>
  </r>
  <r>
    <x v="263"/>
    <x v="0"/>
    <d v="2013-12-31T00:00:00"/>
    <n v="30871000000"/>
    <n v="16106000000"/>
    <n v="6384000000"/>
    <n v="1715000000"/>
    <n v="0"/>
    <s v="Industrials"/>
    <s v="Industrial Conglomerates"/>
    <n v="2013"/>
  </r>
  <r>
    <x v="263"/>
    <x v="1"/>
    <d v="2014-12-31T00:00:00"/>
    <n v="31821000000"/>
    <n v="16447000000"/>
    <n v="6469000000"/>
    <n v="1770000000"/>
    <n v="0"/>
    <s v="Industrials"/>
    <s v="Industrial Conglomerates"/>
    <n v="2014"/>
  </r>
  <r>
    <x v="263"/>
    <x v="2"/>
    <d v="2015-12-31T00:00:00"/>
    <n v="30274000000"/>
    <n v="15383000000"/>
    <n v="6182000000"/>
    <n v="1763000000"/>
    <n v="0"/>
    <s v="Industrials"/>
    <s v="Industrial Conglomerates"/>
    <n v="2015"/>
  </r>
  <r>
    <x v="263"/>
    <x v="3"/>
    <d v="2016-12-31T00:00:00"/>
    <n v="30109000000"/>
    <n v="15040000000"/>
    <n v="6111000000"/>
    <n v="1735000000"/>
    <n v="0"/>
    <s v="Industrials"/>
    <s v="Industrial Conglomerates"/>
    <n v="2016"/>
  </r>
  <r>
    <x v="264"/>
    <x v="0"/>
    <d v="2012-12-31T00:00:00"/>
    <n v="2060702000"/>
    <n v="995046000"/>
    <n v="0"/>
    <n v="0"/>
    <n v="0"/>
    <s v="Consumer Staples"/>
    <s v="Soft Drinks"/>
    <n v="2012"/>
  </r>
  <r>
    <x v="264"/>
    <x v="1"/>
    <d v="2013-12-31T00:00:00"/>
    <n v="2246428000"/>
    <n v="1073497000"/>
    <n v="0"/>
    <n v="0"/>
    <n v="0"/>
    <s v="Consumer Staples"/>
    <s v="Soft Drinks"/>
    <n v="2013"/>
  </r>
  <r>
    <x v="264"/>
    <x v="2"/>
    <d v="2014-12-31T00:00:00"/>
    <n v="2464867000"/>
    <n v="1125057000"/>
    <n v="0"/>
    <n v="0"/>
    <n v="0"/>
    <s v="Consumer Staples"/>
    <s v="Soft Drinks"/>
    <n v="2014"/>
  </r>
  <r>
    <x v="264"/>
    <x v="3"/>
    <d v="2015-12-31T00:00:00"/>
    <n v="2722564000"/>
    <n v="1090263000"/>
    <n v="0"/>
    <n v="0"/>
    <n v="0"/>
    <s v="Consumer Staples"/>
    <s v="Soft Drinks"/>
    <n v="2015"/>
  </r>
  <r>
    <x v="265"/>
    <x v="0"/>
    <d v="2012-12-31T00:00:00"/>
    <n v="24618000000"/>
    <n v="15055000000"/>
    <n v="2249000000"/>
    <n v="0"/>
    <n v="0"/>
    <s v="Consumer Staples"/>
    <s v="Tobacco"/>
    <n v="2012"/>
  </r>
  <r>
    <x v="265"/>
    <x v="1"/>
    <d v="2013-12-31T00:00:00"/>
    <n v="24466000000"/>
    <n v="14009000000"/>
    <n v="2362000000"/>
    <n v="0"/>
    <n v="0"/>
    <s v="Consumer Staples"/>
    <s v="Tobacco"/>
    <n v="2013"/>
  </r>
  <r>
    <x v="265"/>
    <x v="2"/>
    <d v="2014-12-31T00:00:00"/>
    <n v="24522000000"/>
    <n v="14362000000"/>
    <n v="2541000000"/>
    <n v="0"/>
    <n v="0"/>
    <s v="Consumer Staples"/>
    <s v="Tobacco"/>
    <n v="2014"/>
  </r>
  <r>
    <x v="265"/>
    <x v="3"/>
    <d v="2015-12-31T00:00:00"/>
    <n v="25434000000"/>
    <n v="14320000000"/>
    <n v="2749000000"/>
    <n v="0"/>
    <n v="0"/>
    <s v="Consumer Staples"/>
    <s v="Tobacco"/>
    <n v="2015"/>
  </r>
  <r>
    <x v="266"/>
    <x v="0"/>
    <d v="2013-08-31T00:00:00"/>
    <n v="14861000000"/>
    <n v="7208000000"/>
    <n v="2550000000"/>
    <n v="1533000000"/>
    <n v="0"/>
    <s v="Materials"/>
    <s v="Fertilizers &amp; Agricultural Chemicals"/>
    <n v="2013"/>
  </r>
  <r>
    <x v="266"/>
    <x v="1"/>
    <d v="2014-08-31T00:00:00"/>
    <n v="15855000000"/>
    <n v="7281000000"/>
    <n v="2774000000"/>
    <n v="1725000000"/>
    <n v="0"/>
    <s v="Materials"/>
    <s v="Fertilizers &amp; Agricultural Chemicals"/>
    <n v="2014"/>
  </r>
  <r>
    <x v="266"/>
    <x v="2"/>
    <d v="2015-08-31T00:00:00"/>
    <n v="15001000000"/>
    <n v="6819000000"/>
    <n v="2686000000"/>
    <n v="1580000000"/>
    <n v="0"/>
    <s v="Materials"/>
    <s v="Fertilizers &amp; Agricultural Chemicals"/>
    <n v="2015"/>
  </r>
  <r>
    <x v="266"/>
    <x v="3"/>
    <d v="2016-08-31T00:00:00"/>
    <n v="13502000000"/>
    <n v="6485000000"/>
    <n v="2833000000"/>
    <n v="1512000000"/>
    <n v="0"/>
    <s v="Materials"/>
    <s v="Fertilizers &amp; Agricultural Chemicals"/>
    <n v="2016"/>
  </r>
  <r>
    <x v="267"/>
    <x v="0"/>
    <d v="2013-05-31T00:00:00"/>
    <n v="9974100000"/>
    <n v="7213900000"/>
    <n v="550600000"/>
    <n v="0"/>
    <n v="0"/>
    <s v="Materials"/>
    <s v="Fertilizers &amp; Agricultural Chemicals"/>
    <n v="2013"/>
  </r>
  <r>
    <x v="267"/>
    <x v="1"/>
    <d v="2014-12-31T00:00:00"/>
    <n v="9055800000"/>
    <n v="7129200000"/>
    <n v="505800000"/>
    <n v="0"/>
    <n v="0"/>
    <s v="Materials"/>
    <s v="Fertilizers &amp; Agricultural Chemicals"/>
    <n v="2014"/>
  </r>
  <r>
    <x v="267"/>
    <x v="2"/>
    <d v="2015-12-31T00:00:00"/>
    <n v="8895300000"/>
    <n v="7177400000"/>
    <n v="439100000"/>
    <n v="0"/>
    <n v="0"/>
    <s v="Materials"/>
    <s v="Fertilizers &amp; Agricultural Chemicals"/>
    <n v="2015"/>
  </r>
  <r>
    <x v="267"/>
    <x v="3"/>
    <d v="2016-12-31T00:00:00"/>
    <n v="7162800000"/>
    <n v="6352800000"/>
    <n v="491000000"/>
    <n v="0"/>
    <n v="0"/>
    <s v="Materials"/>
    <s v="Fertilizers &amp; Agricultural Chemicals"/>
    <n v="2016"/>
  </r>
  <r>
    <x v="268"/>
    <x v="0"/>
    <d v="2012-12-31T00:00:00"/>
    <n v="82243000000"/>
    <n v="68948000000"/>
    <n v="7202000000"/>
    <n v="0"/>
    <n v="995000000"/>
    <s v="Energy"/>
    <s v="Oil &amp; Gas Refining &amp; Marketing &amp; Transportation"/>
    <n v="2012"/>
  </r>
  <r>
    <x v="268"/>
    <x v="1"/>
    <d v="2013-12-31T00:00:00"/>
    <n v="100160000000"/>
    <n v="87758000000"/>
    <n v="7851000000"/>
    <n v="0"/>
    <n v="1220000000"/>
    <s v="Energy"/>
    <s v="Oil &amp; Gas Refining &amp; Marketing &amp; Transportation"/>
    <n v="2013"/>
  </r>
  <r>
    <x v="268"/>
    <x v="2"/>
    <d v="2014-12-31T00:00:00"/>
    <n v="97817000000"/>
    <n v="84275000000"/>
    <n v="8450000000"/>
    <n v="0"/>
    <n v="1326000000"/>
    <s v="Energy"/>
    <s v="Oil &amp; Gas Refining &amp; Marketing &amp; Transportation"/>
    <n v="2014"/>
  </r>
  <r>
    <x v="268"/>
    <x v="3"/>
    <d v="2015-12-31T00:00:00"/>
    <n v="72051000000"/>
    <n v="55891000000"/>
    <n v="10029000000"/>
    <n v="0"/>
    <n v="1646000000"/>
    <s v="Energy"/>
    <s v="Oil &amp; Gas Refining &amp; Marketing &amp; Transportation"/>
    <n v="2015"/>
  </r>
  <r>
    <x v="269"/>
    <x v="0"/>
    <d v="2012-12-31T00:00:00"/>
    <n v="47267000000"/>
    <n v="16446000000"/>
    <n v="12776000000"/>
    <n v="8168000000"/>
    <n v="0"/>
    <s v="Health Care"/>
    <s v="Pharmaceuticals"/>
    <n v="2012"/>
  </r>
  <r>
    <x v="269"/>
    <x v="1"/>
    <d v="2013-12-31T00:00:00"/>
    <n v="44033000000"/>
    <n v="16954000000"/>
    <n v="11911000000"/>
    <n v="7503000000"/>
    <n v="0"/>
    <s v="Health Care"/>
    <s v="Pharmaceuticals"/>
    <n v="2013"/>
  </r>
  <r>
    <x v="269"/>
    <x v="2"/>
    <d v="2014-12-31T00:00:00"/>
    <n v="42237000000"/>
    <n v="16768000000"/>
    <n v="11606000000"/>
    <n v="7180000000"/>
    <n v="0"/>
    <s v="Health Care"/>
    <s v="Pharmaceuticals"/>
    <n v="2014"/>
  </r>
  <r>
    <x v="269"/>
    <x v="3"/>
    <d v="2015-12-31T00:00:00"/>
    <n v="39498000000"/>
    <n v="14934000000"/>
    <n v="10313000000"/>
    <n v="6704000000"/>
    <n v="0"/>
    <s v="Health Care"/>
    <s v="Pharmaceuticals"/>
    <n v="2015"/>
  </r>
  <r>
    <x v="270"/>
    <x v="0"/>
    <d v="2012-12-31T00:00:00"/>
    <n v="11966000000"/>
    <n v="2079000000"/>
    <n v="4017000000"/>
    <n v="0"/>
    <n v="2008000000"/>
    <s v="Energy"/>
    <s v="Oil &amp; Gas Exploration &amp; Production"/>
    <n v="2012"/>
  </r>
  <r>
    <x v="270"/>
    <x v="1"/>
    <d v="2013-12-31T00:00:00"/>
    <n v="11325000000"/>
    <n v="2156000000"/>
    <n v="3469000000"/>
    <n v="0"/>
    <n v="2500000000"/>
    <s v="Energy"/>
    <s v="Oil &amp; Gas Exploration &amp; Production"/>
    <n v="2013"/>
  </r>
  <r>
    <x v="270"/>
    <x v="2"/>
    <d v="2014-12-31T00:00:00"/>
    <n v="10846000000"/>
    <n v="2246000000"/>
    <n v="3627000000"/>
    <n v="0"/>
    <n v="2861000000"/>
    <s v="Energy"/>
    <s v="Oil &amp; Gas Exploration &amp; Production"/>
    <n v="2014"/>
  </r>
  <r>
    <x v="270"/>
    <x v="3"/>
    <d v="2015-12-31T00:00:00"/>
    <n v="5522000000"/>
    <n v="1694000000"/>
    <n v="1831000000"/>
    <n v="0"/>
    <n v="2957000000"/>
    <s v="Energy"/>
    <s v="Oil &amp; Gas Exploration &amp; Production"/>
    <n v="2015"/>
  </r>
  <r>
    <x v="271"/>
    <x v="0"/>
    <d v="2013-06-30T00:00:00"/>
    <n v="77849000000"/>
    <n v="20385000000"/>
    <n v="20289000000"/>
    <n v="10411000000"/>
    <n v="0"/>
    <s v="Information Technology"/>
    <s v="Systems Software"/>
    <n v="2013"/>
  </r>
  <r>
    <x v="271"/>
    <x v="1"/>
    <d v="2014-06-30T00:00:00"/>
    <n v="86833000000"/>
    <n v="27078000000"/>
    <n v="20488000000"/>
    <n v="11381000000"/>
    <n v="0"/>
    <s v="Information Technology"/>
    <s v="Systems Software"/>
    <n v="2014"/>
  </r>
  <r>
    <x v="271"/>
    <x v="2"/>
    <d v="2015-06-30T00:00:00"/>
    <n v="93580000000"/>
    <n v="33038000000"/>
    <n v="20324000000"/>
    <n v="12046000000"/>
    <n v="0"/>
    <s v="Information Technology"/>
    <s v="Systems Software"/>
    <n v="2015"/>
  </r>
  <r>
    <x v="271"/>
    <x v="3"/>
    <d v="2016-06-30T00:00:00"/>
    <n v="85320000000"/>
    <n v="32780000000"/>
    <n v="19260000000"/>
    <n v="11988000000"/>
    <n v="0"/>
    <s v="Information Technology"/>
    <s v="Systems Software"/>
    <n v="2016"/>
  </r>
  <r>
    <x v="272"/>
    <x v="0"/>
    <d v="2012-12-31T00:00:00"/>
    <n v="4608955000"/>
    <n v="116586000"/>
    <n v="2448629000"/>
    <n v="0"/>
    <n v="264631000"/>
    <s v="Financials"/>
    <s v="Banks"/>
    <n v="2012"/>
  </r>
  <r>
    <x v="272"/>
    <x v="1"/>
    <d v="2013-12-31T00:00:00"/>
    <n v="4822539000"/>
    <n v="83692000"/>
    <n v="2540954000"/>
    <n v="0"/>
    <n v="231912000"/>
    <s v="Financials"/>
    <s v="Banks"/>
    <n v="2013"/>
  </r>
  <r>
    <x v="272"/>
    <x v="2"/>
    <d v="2014-12-31T00:00:00"/>
    <n v="4736150000"/>
    <n v="63083000"/>
    <n v="2655650000"/>
    <n v="0"/>
    <n v="157824000"/>
    <s v="Financials"/>
    <s v="Banks"/>
    <n v="2014"/>
  </r>
  <r>
    <x v="272"/>
    <x v="3"/>
    <d v="2015-12-31T00:00:00"/>
    <n v="4995881000"/>
    <n v="73814000"/>
    <n v="2796508000"/>
    <n v="0"/>
    <n v="196424000"/>
    <s v="Financials"/>
    <s v="Banks"/>
    <n v="2015"/>
  </r>
  <r>
    <x v="273"/>
    <x v="0"/>
    <d v="2013-12-31T00:00:00"/>
    <n v="2378972000"/>
    <n v="1097041000"/>
    <n v="692693000"/>
    <n v="116346000"/>
    <n v="24539000"/>
    <s v="Health Care"/>
    <s v="Life Sciences Tools &amp; Services"/>
    <n v="2013"/>
  </r>
  <r>
    <x v="273"/>
    <x v="1"/>
    <d v="2014-12-31T00:00:00"/>
    <n v="2485983000"/>
    <n v="1127233000"/>
    <n v="728582000"/>
    <n v="123297000"/>
    <n v="29185000"/>
    <s v="Health Care"/>
    <s v="Life Sciences Tools &amp; Services"/>
    <n v="2014"/>
  </r>
  <r>
    <x v="273"/>
    <x v="2"/>
    <d v="2015-12-31T00:00:00"/>
    <n v="2395447000"/>
    <n v="1043454000"/>
    <n v="700810000"/>
    <n v="119076000"/>
    <n v="30951000"/>
    <s v="Health Care"/>
    <s v="Life Sciences Tools &amp; Services"/>
    <n v="2015"/>
  </r>
  <r>
    <x v="273"/>
    <x v="3"/>
    <d v="2016-12-31T00:00:00"/>
    <n v="2508257000"/>
    <n v="1072670000"/>
    <n v="732622000"/>
    <n v="119968000"/>
    <n v="36052000"/>
    <s v="Health Care"/>
    <s v="Life Sciences Tools &amp; Services"/>
    <n v="2016"/>
  </r>
  <r>
    <x v="274"/>
    <x v="0"/>
    <d v="2013-08-29T00:00:00"/>
    <n v="9073000000"/>
    <n v="7226000000"/>
    <n v="554000000"/>
    <n v="931000000"/>
    <n v="0"/>
    <s v="Information Technology"/>
    <s v="Semiconductors"/>
    <n v="2013"/>
  </r>
  <r>
    <x v="274"/>
    <x v="1"/>
    <d v="2014-08-28T00:00:00"/>
    <n v="16358000000"/>
    <n v="10921000000"/>
    <n v="939000000"/>
    <n v="1371000000"/>
    <n v="0"/>
    <s v="Information Technology"/>
    <s v="Semiconductors"/>
    <n v="2014"/>
  </r>
  <r>
    <x v="274"/>
    <x v="2"/>
    <d v="2015-09-03T00:00:00"/>
    <n v="16192000000"/>
    <n v="10977000000"/>
    <n v="674000000"/>
    <n v="1540000000"/>
    <n v="0"/>
    <s v="Information Technology"/>
    <s v="Semiconductors"/>
    <n v="2015"/>
  </r>
  <r>
    <x v="274"/>
    <x v="3"/>
    <d v="2016-09-01T00:00:00"/>
    <n v="12399000000"/>
    <n v="9894000000"/>
    <n v="653000000"/>
    <n v="1617000000"/>
    <n v="0"/>
    <s v="Information Technology"/>
    <s v="Semiconductors"/>
    <n v="2016"/>
  </r>
  <r>
    <x v="275"/>
    <x v="0"/>
    <d v="2012-12-31T00:00:00"/>
    <n v="4608563000"/>
    <n v="1079136000"/>
    <n v="285144000"/>
    <n v="0"/>
    <n v="1291456000"/>
    <s v="Energy"/>
    <s v="Integrated Oil &amp; Gas"/>
    <n v="2012"/>
  </r>
  <r>
    <x v="275"/>
    <x v="1"/>
    <d v="2013-12-31T00:00:00"/>
    <n v="5312686000"/>
    <n v="1252812000"/>
    <n v="466498000"/>
    <n v="0"/>
    <n v="1602390000"/>
    <s v="Energy"/>
    <s v="Integrated Oil &amp; Gas"/>
    <n v="2013"/>
  </r>
  <r>
    <x v="275"/>
    <x v="2"/>
    <d v="2014-12-31T00:00:00"/>
    <n v="5288933000"/>
    <n v="1089888000"/>
    <n v="471219000"/>
    <n v="0"/>
    <n v="1957025000"/>
    <s v="Energy"/>
    <s v="Integrated Oil &amp; Gas"/>
    <n v="2014"/>
  </r>
  <r>
    <x v="275"/>
    <x v="3"/>
    <d v="2015-12-31T00:00:00"/>
    <n v="2787116000"/>
    <n v="832306000"/>
    <n v="372457000"/>
    <n v="0"/>
    <n v="1668489000"/>
    <s v="Energy"/>
    <s v="Integrated Oil &amp; Gas"/>
    <n v="2015"/>
  </r>
  <r>
    <x v="276"/>
    <x v="0"/>
    <d v="2014-12-31T00:00:00"/>
    <n v="7719600000"/>
    <n v="4191600000"/>
    <n v="1545700000"/>
    <n v="581800000"/>
    <n v="0"/>
    <s v="Health Care"/>
    <s v="Pharmaceuticals"/>
    <n v="2014"/>
  </r>
  <r>
    <x v="276"/>
    <x v="1"/>
    <d v="2015-12-31T00:00:00"/>
    <n v="9429300000"/>
    <n v="5213200000"/>
    <n v="2180700000"/>
    <n v="671900000"/>
    <n v="0"/>
    <s v="Health Care"/>
    <s v="Pharmaceuticals"/>
    <n v="2015"/>
  </r>
  <r>
    <x v="277"/>
    <x v="0"/>
    <d v="2013-12-31T00:00:00"/>
    <n v="5015000000"/>
    <n v="844000000"/>
    <n v="446000000"/>
    <n v="0"/>
    <n v="1568000000"/>
    <s v="Energy"/>
    <s v="Oil &amp; Gas Exploration &amp; Production"/>
    <n v="2013"/>
  </r>
  <r>
    <x v="277"/>
    <x v="1"/>
    <d v="2014-12-31T00:00:00"/>
    <n v="5115000000"/>
    <n v="945000000"/>
    <n v="495000000"/>
    <n v="0"/>
    <n v="1759000000"/>
    <s v="Energy"/>
    <s v="Oil &amp; Gas Exploration &amp; Production"/>
    <n v="2014"/>
  </r>
  <r>
    <x v="277"/>
    <x v="2"/>
    <d v="2015-12-31T00:00:00"/>
    <n v="3183000000"/>
    <n v="979000000"/>
    <n v="745000000"/>
    <n v="0"/>
    <n v="2131000000"/>
    <s v="Energy"/>
    <s v="Oil &amp; Gas Exploration &amp; Production"/>
    <n v="2015"/>
  </r>
  <r>
    <x v="277"/>
    <x v="3"/>
    <d v="2016-12-31T00:00:00"/>
    <n v="3491000000"/>
    <n v="1083000000"/>
    <n v="233000000"/>
    <n v="0"/>
    <n v="2454000000"/>
    <s v="Energy"/>
    <s v="Oil &amp; Gas Exploration &amp; Production"/>
    <n v="2016"/>
  </r>
  <r>
    <x v="278"/>
    <x v="0"/>
    <d v="2012-12-31T00:00:00"/>
    <n v="3023000000"/>
    <n v="1446000000"/>
    <n v="832000000"/>
    <n v="0"/>
    <n v="104000000"/>
    <s v="Financials"/>
    <s v="Diversified Financial Services"/>
    <n v="2012"/>
  </r>
  <r>
    <x v="278"/>
    <x v="1"/>
    <d v="2013-12-31T00:00:00"/>
    <n v="3100000000"/>
    <n v="1316000000"/>
    <n v="1054000000"/>
    <n v="0"/>
    <n v="122000000"/>
    <s v="Financials"/>
    <s v="Diversified Financial Services"/>
    <n v="2013"/>
  </r>
  <r>
    <x v="278"/>
    <x v="2"/>
    <d v="2014-12-31T00:00:00"/>
    <n v="3383000000"/>
    <n v="1433000000"/>
    <n v="1095000000"/>
    <n v="0"/>
    <n v="137000000"/>
    <s v="Financials"/>
    <s v="Diversified Financial Services"/>
    <n v="2014"/>
  </r>
  <r>
    <x v="278"/>
    <x v="3"/>
    <d v="2015-12-31T00:00:00"/>
    <n v="3292000000"/>
    <n v="1313000000"/>
    <n v="1050000000"/>
    <n v="0"/>
    <n v="138000000"/>
    <s v="Financials"/>
    <s v="Diversified Financial Services"/>
    <n v="2015"/>
  </r>
  <r>
    <x v="279"/>
    <x v="0"/>
    <d v="2012-12-31T00:00:00"/>
    <n v="14256000000"/>
    <n v="8276000000"/>
    <n v="1186000000"/>
    <n v="0"/>
    <n v="1518000000"/>
    <s v="Utilities"/>
    <s v="MultiUtilities"/>
    <n v="2012"/>
  </r>
  <r>
    <x v="279"/>
    <x v="1"/>
    <d v="2013-12-31T00:00:00"/>
    <n v="15136000000"/>
    <n v="8152000000"/>
    <n v="1280000000"/>
    <n v="0"/>
    <n v="2163000000"/>
    <s v="Utilities"/>
    <s v="MultiUtilities"/>
    <n v="2013"/>
  </r>
  <r>
    <x v="279"/>
    <x v="2"/>
    <d v="2014-12-31T00:00:00"/>
    <n v="17021000000"/>
    <n v="8751000000"/>
    <n v="1324000000"/>
    <n v="0"/>
    <n v="2551000000"/>
    <s v="Utilities"/>
    <s v="MultiUtilities"/>
    <n v="2014"/>
  </r>
  <r>
    <x v="279"/>
    <x v="3"/>
    <d v="2015-12-31T00:00:00"/>
    <n v="17486000000"/>
    <n v="8596000000"/>
    <n v="1399000000"/>
    <n v="0"/>
    <n v="2831000000"/>
    <s v="Utilities"/>
    <s v="MultiUtilities"/>
    <n v="2015"/>
  </r>
  <r>
    <x v="280"/>
    <x v="0"/>
    <d v="2012-12-31T00:00:00"/>
    <n v="9964000000"/>
    <n v="4334000000"/>
    <n v="757000000"/>
    <n v="704000000"/>
    <n v="1032000000"/>
    <s v="Materials"/>
    <s v="Gold"/>
    <n v="2012"/>
  </r>
  <r>
    <x v="280"/>
    <x v="1"/>
    <d v="2013-12-31T00:00:00"/>
    <n v="8414000000"/>
    <n v="5299000000"/>
    <n v="584000000"/>
    <n v="469000000"/>
    <n v="1362000000"/>
    <s v="Materials"/>
    <s v="Gold"/>
    <n v="2013"/>
  </r>
  <r>
    <x v="280"/>
    <x v="2"/>
    <d v="2014-12-31T00:00:00"/>
    <n v="7292000000"/>
    <n v="4457000000"/>
    <n v="545000000"/>
    <n v="325000000"/>
    <n v="1229000000"/>
    <s v="Materials"/>
    <s v="Gold"/>
    <n v="2014"/>
  </r>
  <r>
    <x v="280"/>
    <x v="3"/>
    <d v="2015-12-31T00:00:00"/>
    <n v="7729000000"/>
    <n v="4312000000"/>
    <n v="670000000"/>
    <n v="289000000"/>
    <n v="1239000000"/>
    <s v="Materials"/>
    <s v="Gold"/>
    <n v="2015"/>
  </r>
  <r>
    <x v="281"/>
    <x v="0"/>
    <d v="2013-12-31T00:00:00"/>
    <n v="4374562000"/>
    <n v="3117203000"/>
    <n v="650243000"/>
    <n v="378769000"/>
    <n v="0"/>
    <s v="Information Technology"/>
    <s v="Internet Software &amp; Services"/>
    <n v="2013"/>
  </r>
  <r>
    <x v="281"/>
    <x v="1"/>
    <d v="2014-12-31T00:00:00"/>
    <n v="5504656000"/>
    <n v="3752760000"/>
    <n v="876927000"/>
    <n v="472321000"/>
    <n v="0"/>
    <s v="Information Technology"/>
    <s v="Internet Software &amp; Services"/>
    <n v="2014"/>
  </r>
  <r>
    <x v="281"/>
    <x v="2"/>
    <d v="2015-12-31T00:00:00"/>
    <n v="6779511000"/>
    <n v="4591476000"/>
    <n v="1231421000"/>
    <n v="650788000"/>
    <n v="0"/>
    <s v="Information Technology"/>
    <s v="Internet Software &amp; Services"/>
    <n v="2015"/>
  </r>
  <r>
    <x v="281"/>
    <x v="3"/>
    <d v="2016-12-31T00:00:00"/>
    <n v="8830669000"/>
    <n v="6029901000"/>
    <n v="1568877000"/>
    <n v="852098000"/>
    <n v="0"/>
    <s v="Information Technology"/>
    <s v="Internet Software &amp; Services"/>
    <n v="2016"/>
  </r>
  <r>
    <x v="282"/>
    <x v="0"/>
    <d v="2012-12-31T00:00:00"/>
    <n v="1562000000"/>
    <n v="413000000"/>
    <n v="311000000"/>
    <n v="0"/>
    <n v="704000000"/>
    <s v="Energy"/>
    <s v="Oil &amp; Gas Exploration &amp; Production"/>
    <n v="2012"/>
  </r>
  <r>
    <x v="282"/>
    <x v="1"/>
    <d v="2013-12-31T00:00:00"/>
    <n v="1857000000"/>
    <n v="411000000"/>
    <n v="311000000"/>
    <n v="0"/>
    <n v="685000000"/>
    <s v="Energy"/>
    <s v="Oil &amp; Gas Exploration &amp; Production"/>
    <n v="2013"/>
  </r>
  <r>
    <x v="282"/>
    <x v="2"/>
    <d v="2014-12-31T00:00:00"/>
    <n v="2288000000"/>
    <n v="485000000"/>
    <n v="358000000"/>
    <n v="0"/>
    <n v="870000000"/>
    <s v="Energy"/>
    <s v="Oil &amp; Gas Exploration &amp; Production"/>
    <n v="2014"/>
  </r>
  <r>
    <x v="282"/>
    <x v="3"/>
    <d v="2015-12-31T00:00:00"/>
    <n v="1557000000"/>
    <n v="497000000"/>
    <n v="5204000000"/>
    <n v="0"/>
    <n v="917000000"/>
    <s v="Energy"/>
    <s v="Oil &amp; Gas Exploration &amp; Production"/>
    <n v="2015"/>
  </r>
  <r>
    <x v="283"/>
    <x v="0"/>
    <d v="2013-05-31T00:00:00"/>
    <n v="25313000000"/>
    <n v="14279000000"/>
    <n v="7796000000"/>
    <n v="0"/>
    <n v="0"/>
    <s v="Consumer Discretionary"/>
    <s v="Apparel, Accessories &amp; Luxury Goods"/>
    <n v="2013"/>
  </r>
  <r>
    <x v="283"/>
    <x v="1"/>
    <d v="2014-05-31T00:00:00"/>
    <n v="27799000000"/>
    <n v="15353000000"/>
    <n v="8766000000"/>
    <n v="0"/>
    <n v="0"/>
    <s v="Consumer Discretionary"/>
    <s v="Apparel, Accessories &amp; Luxury Goods"/>
    <n v="2014"/>
  </r>
  <r>
    <x v="283"/>
    <x v="2"/>
    <d v="2015-05-31T00:00:00"/>
    <n v="30601000000"/>
    <n v="16534000000"/>
    <n v="9892000000"/>
    <n v="0"/>
    <n v="0"/>
    <s v="Consumer Discretionary"/>
    <s v="Apparel, Accessories &amp; Luxury Goods"/>
    <n v="2015"/>
  </r>
  <r>
    <x v="283"/>
    <x v="3"/>
    <d v="2016-05-31T00:00:00"/>
    <n v="32376000000"/>
    <n v="17405000000"/>
    <n v="10469000000"/>
    <n v="0"/>
    <n v="0"/>
    <s v="Consumer Discretionary"/>
    <s v="Apparel, Accessories &amp; Luxury Goods"/>
    <n v="2016"/>
  </r>
  <r>
    <x v="284"/>
    <x v="0"/>
    <d v="2013-12-31T00:00:00"/>
    <n v="5703000000"/>
    <n v="2398000000"/>
    <n v="1815000000"/>
    <n v="0"/>
    <n v="510000000"/>
    <s v="Industrials"/>
    <s v="Research &amp; Consulting Services"/>
    <n v="2013"/>
  </r>
  <r>
    <x v="284"/>
    <x v="1"/>
    <d v="2014-12-31T00:00:00"/>
    <n v="6288000000"/>
    <n v="2620000000"/>
    <n v="1917000000"/>
    <n v="0"/>
    <n v="573000000"/>
    <s v="Industrials"/>
    <s v="Research &amp; Consulting Services"/>
    <n v="2014"/>
  </r>
  <r>
    <x v="284"/>
    <x v="2"/>
    <d v="2015-12-31T00:00:00"/>
    <n v="6172000000"/>
    <n v="2539000000"/>
    <n v="1915000000"/>
    <n v="0"/>
    <n v="574000000"/>
    <s v="Industrials"/>
    <s v="Research &amp; Consulting Services"/>
    <n v="2015"/>
  </r>
  <r>
    <x v="284"/>
    <x v="3"/>
    <d v="2016-12-31T00:00:00"/>
    <n v="6309000000"/>
    <n v="2607000000"/>
    <n v="1851000000"/>
    <n v="0"/>
    <n v="603000000"/>
    <s v="Industrials"/>
    <s v="Research &amp; Consulting Services"/>
    <n v="2016"/>
  </r>
  <r>
    <x v="285"/>
    <x v="0"/>
    <d v="2012-12-31T00:00:00"/>
    <n v="17194000000"/>
    <n v="12151000000"/>
    <n v="1654000000"/>
    <n v="0"/>
    <n v="0"/>
    <s v="Energy"/>
    <s v="Oil &amp; Gas Equipment &amp; Services"/>
    <n v="2012"/>
  </r>
  <r>
    <x v="285"/>
    <x v="1"/>
    <d v="2013-12-31T00:00:00"/>
    <n v="19221000000"/>
    <n v="14117000000"/>
    <n v="1905000000"/>
    <n v="0"/>
    <n v="0"/>
    <s v="Energy"/>
    <s v="Oil &amp; Gas Equipment &amp; Services"/>
    <n v="2013"/>
  </r>
  <r>
    <x v="285"/>
    <x v="2"/>
    <d v="2014-12-31T00:00:00"/>
    <n v="21440000000"/>
    <n v="15631000000"/>
    <n v="2092000000"/>
    <n v="0"/>
    <n v="0"/>
    <s v="Energy"/>
    <s v="Oil &amp; Gas Equipment &amp; Services"/>
    <n v="2014"/>
  </r>
  <r>
    <x v="285"/>
    <x v="3"/>
    <d v="2015-12-31T00:00:00"/>
    <n v="14757000000"/>
    <n v="11694000000"/>
    <n v="1764000000"/>
    <n v="0"/>
    <n v="0"/>
    <s v="Energy"/>
    <s v="Oil &amp; Gas Equipment &amp; Services"/>
    <n v="2015"/>
  </r>
  <r>
    <x v="286"/>
    <x v="0"/>
    <d v="2013-12-31T00:00:00"/>
    <n v="11245000000"/>
    <n v="4070000000"/>
    <n v="3002000000"/>
    <n v="0"/>
    <n v="916000000"/>
    <s v="Industrials"/>
    <s v="Railroads"/>
    <n v="2013"/>
  </r>
  <r>
    <x v="286"/>
    <x v="1"/>
    <d v="2014-12-31T00:00:00"/>
    <n v="11624000000"/>
    <n v="4201000000"/>
    <n v="2897000000"/>
    <n v="0"/>
    <n v="951000000"/>
    <s v="Industrials"/>
    <s v="Railroads"/>
    <n v="2014"/>
  </r>
  <r>
    <x v="286"/>
    <x v="2"/>
    <d v="2015-12-31T00:00:00"/>
    <n v="10511000000"/>
    <n v="3662000000"/>
    <n v="2911000000"/>
    <n v="0"/>
    <n v="1054000000"/>
    <s v="Industrials"/>
    <s v="Railroads"/>
    <n v="2015"/>
  </r>
  <r>
    <x v="286"/>
    <x v="3"/>
    <d v="2016-12-31T00:00:00"/>
    <n v="9888000000"/>
    <n v="3045000000"/>
    <n v="2743000000"/>
    <n v="0"/>
    <n v="1026000000"/>
    <s v="Industrials"/>
    <s v="Railroads"/>
    <n v="2016"/>
  </r>
  <r>
    <x v="287"/>
    <x v="0"/>
    <d v="2013-04-26T00:00:00"/>
    <n v="6332400000"/>
    <n v="2571300000"/>
    <n v="2247400000"/>
    <n v="904200000"/>
    <n v="0"/>
    <s v="Information Technology"/>
    <s v="Internet Software &amp; Services"/>
    <n v="2013"/>
  </r>
  <r>
    <x v="287"/>
    <x v="1"/>
    <d v="2014-04-25T00:00:00"/>
    <n v="6325000000"/>
    <n v="2406000000"/>
    <n v="2179000000"/>
    <n v="918000000"/>
    <n v="0"/>
    <s v="Information Technology"/>
    <s v="Internet Software &amp; Services"/>
    <n v="2014"/>
  </r>
  <r>
    <x v="287"/>
    <x v="2"/>
    <d v="2015-04-24T00:00:00"/>
    <n v="6123000000"/>
    <n v="2290000000"/>
    <n v="2197000000"/>
    <n v="920000000"/>
    <n v="0"/>
    <s v="Information Technology"/>
    <s v="Internet Software &amp; Services"/>
    <n v="2015"/>
  </r>
  <r>
    <x v="287"/>
    <x v="3"/>
    <d v="2016-04-29T00:00:00"/>
    <n v="5546000000"/>
    <n v="2173000000"/>
    <n v="2099000000"/>
    <n v="861000000"/>
    <n v="0"/>
    <s v="Information Technology"/>
    <s v="Internet Software &amp; Services"/>
    <n v="2016"/>
  </r>
  <r>
    <x v="288"/>
    <x v="0"/>
    <d v="2012-12-31T00:00:00"/>
    <n v="19429273000"/>
    <n v="17915735000"/>
    <n v="454900000"/>
    <n v="0"/>
    <n v="0"/>
    <s v="Materials"/>
    <s v="Steel"/>
    <n v="2012"/>
  </r>
  <r>
    <x v="288"/>
    <x v="1"/>
    <d v="2013-12-31T00:00:00"/>
    <n v="19052046000"/>
    <n v="17641421000"/>
    <n v="467904000"/>
    <n v="0"/>
    <n v="0"/>
    <s v="Materials"/>
    <s v="Steel"/>
    <n v="2013"/>
  </r>
  <r>
    <x v="288"/>
    <x v="2"/>
    <d v="2014-12-31T00:00:00"/>
    <n v="21105141000"/>
    <n v="19198615000"/>
    <n v="520805000"/>
    <n v="0"/>
    <n v="0"/>
    <s v="Materials"/>
    <s v="Steel"/>
    <n v="2014"/>
  </r>
  <r>
    <x v="288"/>
    <x v="3"/>
    <d v="2015-12-31T00:00:00"/>
    <n v="16439276000"/>
    <n v="14858014000"/>
    <n v="458989000"/>
    <n v="0"/>
    <n v="0"/>
    <s v="Materials"/>
    <s v="Steel"/>
    <n v="2015"/>
  </r>
  <r>
    <x v="289"/>
    <x v="0"/>
    <d v="2013-01-27T00:00:00"/>
    <n v="4280159000"/>
    <n v="2053816000"/>
    <n v="430822000"/>
    <n v="1147282000"/>
    <n v="0"/>
    <s v="Information Technology"/>
    <s v="Semiconductors"/>
    <n v="2013"/>
  </r>
  <r>
    <x v="289"/>
    <x v="1"/>
    <d v="2014-01-26T00:00:00"/>
    <n v="4130000000"/>
    <n v="1862000000"/>
    <n v="436000000"/>
    <n v="1336000000"/>
    <n v="0"/>
    <s v="Information Technology"/>
    <s v="Semiconductors"/>
    <n v="2014"/>
  </r>
  <r>
    <x v="289"/>
    <x v="2"/>
    <d v="2015-01-25T00:00:00"/>
    <n v="4682000000"/>
    <n v="2083000000"/>
    <n v="480000000"/>
    <n v="1360000000"/>
    <n v="0"/>
    <s v="Information Technology"/>
    <s v="Semiconductors"/>
    <n v="2015"/>
  </r>
  <r>
    <x v="289"/>
    <x v="3"/>
    <d v="2016-01-31T00:00:00"/>
    <n v="5010000000"/>
    <n v="2199000000"/>
    <n v="602000000"/>
    <n v="1331000000"/>
    <n v="0"/>
    <s v="Information Technology"/>
    <s v="Semiconductors"/>
    <n v="2016"/>
  </r>
  <r>
    <x v="290"/>
    <x v="0"/>
    <d v="2012-12-31T00:00:00"/>
    <n v="5508500000"/>
    <n v="3414400000"/>
    <n v="1403500000"/>
    <n v="0"/>
    <n v="0"/>
    <s v="Consumer Discretionary"/>
    <s v="Housewares &amp; Specialties"/>
    <n v="2012"/>
  </r>
  <r>
    <x v="290"/>
    <x v="1"/>
    <d v="2013-12-31T00:00:00"/>
    <n v="5607000000"/>
    <n v="3482100000"/>
    <n v="1399500000"/>
    <n v="0"/>
    <n v="0"/>
    <s v="Consumer Discretionary"/>
    <s v="Housewares &amp; Specialties"/>
    <n v="2013"/>
  </r>
  <r>
    <x v="290"/>
    <x v="2"/>
    <d v="2014-12-31T00:00:00"/>
    <n v="5727000000"/>
    <n v="3523600000"/>
    <n v="1545900000"/>
    <n v="0"/>
    <n v="0"/>
    <s v="Consumer Discretionary"/>
    <s v="Housewares &amp; Specialties"/>
    <n v="2014"/>
  </r>
  <r>
    <x v="290"/>
    <x v="3"/>
    <d v="2015-12-31T00:00:00"/>
    <n v="5915700000"/>
    <n v="3611100000"/>
    <n v="1626000000"/>
    <n v="0"/>
    <n v="0"/>
    <s v="Consumer Discretionary"/>
    <s v="Housewares &amp; Specialties"/>
    <n v="2015"/>
  </r>
  <r>
    <x v="291"/>
    <x v="0"/>
    <d v="2012-12-31T00:00:00"/>
    <n v="484581000"/>
    <n v="21306000"/>
    <n v="38123000"/>
    <n v="0"/>
    <n v="147515000"/>
    <s v="Real Estate"/>
    <s v="Retail REITs"/>
    <n v="2012"/>
  </r>
  <r>
    <x v="291"/>
    <x v="1"/>
    <d v="2013-12-31T00:00:00"/>
    <n v="780209000"/>
    <n v="38851000"/>
    <n v="56881000"/>
    <n v="0"/>
    <n v="306769000"/>
    <s v="Real Estate"/>
    <s v="Retail REITs"/>
    <n v="2013"/>
  </r>
  <r>
    <x v="291"/>
    <x v="2"/>
    <d v="2014-12-31T00:00:00"/>
    <n v="933505000"/>
    <n v="53871000"/>
    <n v="51085000"/>
    <n v="0"/>
    <n v="374661000"/>
    <s v="Real Estate"/>
    <s v="Retail REITs"/>
    <n v="2014"/>
  </r>
  <r>
    <x v="291"/>
    <x v="3"/>
    <d v="2015-12-31T00:00:00"/>
    <n v="1023285000"/>
    <n v="55352000"/>
    <n v="49298000"/>
    <n v="0"/>
    <n v="409215000"/>
    <s v="Real Estate"/>
    <s v="Retail REITs"/>
    <n v="2015"/>
  </r>
  <r>
    <x v="292"/>
    <x v="0"/>
    <d v="2012-12-31T00:00:00"/>
    <n v="10184121000"/>
    <n v="8540319000"/>
    <n v="491725000"/>
    <n v="0"/>
    <n v="205334000"/>
    <s v="Energy"/>
    <s v="Oil &amp; Gas Exploration &amp; Production"/>
    <n v="2012"/>
  </r>
  <r>
    <x v="292"/>
    <x v="1"/>
    <d v="2013-12-31T00:00:00"/>
    <n v="11871879000"/>
    <n v="10222213000"/>
    <n v="541586000"/>
    <n v="0"/>
    <n v="239343000"/>
    <s v="Energy"/>
    <s v="Oil &amp; Gas Exploration &amp; Production"/>
    <n v="2013"/>
  </r>
  <r>
    <x v="292"/>
    <x v="2"/>
    <d v="2014-12-31T00:00:00"/>
    <n v="12195091000"/>
    <n v="10088548000"/>
    <n v="674887000"/>
    <n v="0"/>
    <n v="294684000"/>
    <s v="Energy"/>
    <s v="Oil &amp; Gas Exploration &amp; Production"/>
    <n v="2014"/>
  </r>
  <r>
    <x v="292"/>
    <x v="3"/>
    <d v="2015-12-31T00:00:00"/>
    <n v="7763206000"/>
    <n v="5641052000"/>
    <n v="693331000"/>
    <n v="0"/>
    <n v="354620000"/>
    <s v="Energy"/>
    <s v="Oil &amp; Gas Exploration &amp; Production"/>
    <n v="2015"/>
  </r>
  <r>
    <x v="293"/>
    <x v="0"/>
    <d v="2014-12-31T00:00:00"/>
    <n v="15317800000"/>
    <n v="12602100000"/>
    <n v="477200000"/>
    <n v="0"/>
    <n v="294400000"/>
    <s v="Consumer Discretionary"/>
    <s v="Advertising"/>
    <n v="2014"/>
  </r>
  <r>
    <x v="293"/>
    <x v="1"/>
    <d v="2015-12-31T00:00:00"/>
    <n v="15134400000"/>
    <n v="12491400000"/>
    <n v="431800000"/>
    <n v="0"/>
    <n v="291100000"/>
    <s v="Consumer Discretionary"/>
    <s v="Advertising"/>
    <n v="2015"/>
  </r>
  <r>
    <x v="293"/>
    <x v="2"/>
    <d v="2016-12-31T00:00:00"/>
    <n v="15416900000"/>
    <n v="12671200000"/>
    <n v="443900000"/>
    <n v="0"/>
    <n v="292900000"/>
    <s v="Consumer Discretionary"/>
    <s v="Advertising"/>
    <n v="2016"/>
  </r>
  <r>
    <x v="294"/>
    <x v="0"/>
    <d v="2012-12-31T00:00:00"/>
    <n v="6182184000"/>
    <n v="3084766000"/>
    <n v="2120025000"/>
    <n v="0"/>
    <n v="0"/>
    <s v="Consumer Discretionary"/>
    <s v="Specialty Stores"/>
    <n v="2012"/>
  </r>
  <r>
    <x v="294"/>
    <x v="1"/>
    <d v="2013-12-31T00:00:00"/>
    <n v="6649237000"/>
    <n v="3280236000"/>
    <n v="2265516000"/>
    <n v="0"/>
    <n v="0"/>
    <s v="Consumer Discretionary"/>
    <s v="Specialty Stores"/>
    <n v="2013"/>
  </r>
  <r>
    <x v="294"/>
    <x v="2"/>
    <d v="2014-12-31T00:00:00"/>
    <n v="7216081000"/>
    <n v="3507180000"/>
    <n v="2438527000"/>
    <n v="0"/>
    <n v="0"/>
    <s v="Consumer Discretionary"/>
    <s v="Specialty Stores"/>
    <n v="2014"/>
  </r>
  <r>
    <x v="294"/>
    <x v="3"/>
    <d v="2015-12-31T00:00:00"/>
    <n v="7966674000"/>
    <n v="3804031000"/>
    <n v="2648622000"/>
    <n v="0"/>
    <n v="0"/>
    <s v="Consumer Discretionary"/>
    <s v="Specialty Stores"/>
    <n v="2015"/>
  </r>
  <r>
    <x v="295"/>
    <x v="0"/>
    <d v="2012-12-31T00:00:00"/>
    <n v="20100000000"/>
    <n v="6530000000"/>
    <n v="1879000000"/>
    <n v="0"/>
    <n v="3585000000"/>
    <s v="Energy"/>
    <s v="Oil &amp; Gas Exploration &amp; Production"/>
    <n v="2012"/>
  </r>
  <r>
    <x v="295"/>
    <x v="1"/>
    <d v="2013-12-31T00:00:00"/>
    <n v="20170000000"/>
    <n v="6497000000"/>
    <n v="2108000000"/>
    <n v="0"/>
    <n v="4203000000"/>
    <s v="Energy"/>
    <s v="Oil &amp; Gas Exploration &amp; Production"/>
    <n v="2013"/>
  </r>
  <r>
    <x v="295"/>
    <x v="2"/>
    <d v="2014-12-31T00:00:00"/>
    <n v="19312000000"/>
    <n v="6803000000"/>
    <n v="2053000000"/>
    <n v="0"/>
    <n v="4261000000"/>
    <s v="Energy"/>
    <s v="Oil &amp; Gas Exploration &amp; Production"/>
    <n v="2014"/>
  </r>
  <r>
    <x v="295"/>
    <x v="3"/>
    <d v="2015-12-31T00:00:00"/>
    <n v="12480000000"/>
    <n v="5804000000"/>
    <n v="1613000000"/>
    <n v="0"/>
    <n v="4544000000"/>
    <s v="Energy"/>
    <s v="Oil &amp; Gas Exploration &amp; Production"/>
    <n v="2015"/>
  </r>
  <r>
    <x v="296"/>
    <x v="0"/>
    <d v="2012-12-31T00:00:00"/>
    <n v="1355300000"/>
    <n v="90800000"/>
    <n v="803800000"/>
    <n v="0"/>
    <n v="76000000"/>
    <s v="Financials"/>
    <s v="Thrifts &amp; Mortgage Finance"/>
    <n v="2012"/>
  </r>
  <r>
    <x v="296"/>
    <x v="1"/>
    <d v="2013-12-31T00:00:00"/>
    <n v="1346100000"/>
    <n v="81100000"/>
    <n v="812800000"/>
    <n v="0"/>
    <n v="69900000"/>
    <s v="Financials"/>
    <s v="Thrifts &amp; Mortgage Finance"/>
    <n v="2013"/>
  </r>
  <r>
    <x v="296"/>
    <x v="2"/>
    <d v="2014-12-31T00:00:00"/>
    <n v="1381400000"/>
    <n v="80900000"/>
    <n v="816700000"/>
    <n v="0"/>
    <n v="65400000"/>
    <s v="Financials"/>
    <s v="Thrifts &amp; Mortgage Finance"/>
    <n v="2014"/>
  </r>
  <r>
    <x v="296"/>
    <x v="3"/>
    <d v="2015-12-31T00:00:00"/>
    <n v="1421300000"/>
    <n v="95500000"/>
    <n v="836700000"/>
    <n v="0"/>
    <n v="57300000"/>
    <s v="Financials"/>
    <s v="Thrifts &amp; Mortgage Finance"/>
    <n v="2015"/>
  </r>
  <r>
    <x v="297"/>
    <x v="0"/>
    <d v="2012-12-31T00:00:00"/>
    <n v="3823713000"/>
    <n v="1582398000"/>
    <n v="1489735000"/>
    <n v="114250000"/>
    <n v="0"/>
    <s v="Industrials"/>
    <s v="Technology, Hardware, Software and Supplies"/>
    <n v="2012"/>
  </r>
  <r>
    <x v="297"/>
    <x v="1"/>
    <d v="2013-12-31T00:00:00"/>
    <n v="3791335000"/>
    <n v="1650622000"/>
    <n v="1420096000"/>
    <n v="110412000"/>
    <n v="0"/>
    <s v="Industrials"/>
    <s v="Technology, Hardware, Software and Supplies"/>
    <n v="2013"/>
  </r>
  <r>
    <x v="297"/>
    <x v="2"/>
    <d v="2014-12-31T00:00:00"/>
    <n v="3821504000"/>
    <n v="1680791000"/>
    <n v="1378400000"/>
    <n v="109931000"/>
    <n v="0"/>
    <s v="Industrials"/>
    <s v="Technology, Hardware, Software and Supplies"/>
    <n v="2014"/>
  </r>
  <r>
    <x v="297"/>
    <x v="3"/>
    <d v="2015-12-31T00:00:00"/>
    <n v="3578060000"/>
    <n v="1558591000"/>
    <n v="1279961000"/>
    <n v="110156000"/>
    <n v="0"/>
    <s v="Industrials"/>
    <s v="Technology, Hardware, Software and Supplies"/>
    <n v="2015"/>
  </r>
  <r>
    <x v="298"/>
    <x v="0"/>
    <d v="2012-12-31T00:00:00"/>
    <n v="16596800000"/>
    <n v="13908300000"/>
    <n v="571600000"/>
    <n v="279300000"/>
    <n v="517400000"/>
    <s v="Industrials"/>
    <s v="Construction &amp; Farm Machinery &amp; Heavy Trucks"/>
    <n v="2012"/>
  </r>
  <r>
    <x v="298"/>
    <x v="1"/>
    <d v="2013-12-31T00:00:00"/>
    <n v="16661000000"/>
    <n v="13900700000"/>
    <n v="559500000"/>
    <n v="251400000"/>
    <n v="571700000"/>
    <s v="Industrials"/>
    <s v="Construction &amp; Farm Machinery &amp; Heavy Trucks"/>
    <n v="2013"/>
  </r>
  <r>
    <x v="298"/>
    <x v="2"/>
    <d v="2014-12-31T00:00:00"/>
    <n v="18534400000"/>
    <n v="15481600000"/>
    <n v="561400000"/>
    <n v="215600000"/>
    <n v="588500000"/>
    <s v="Industrials"/>
    <s v="Construction &amp; Farm Machinery &amp; Heavy Trucks"/>
    <n v="2014"/>
  </r>
  <r>
    <x v="298"/>
    <x v="3"/>
    <d v="2015-12-31T00:00:00"/>
    <n v="18671300000"/>
    <n v="15292100000"/>
    <n v="541500000"/>
    <n v="239800000"/>
    <n v="583700000"/>
    <s v="Industrials"/>
    <s v="Construction &amp; Farm Machinery &amp; Heavy Trucks"/>
    <n v="2015"/>
  </r>
  <r>
    <x v="299"/>
    <x v="0"/>
    <d v="2013-12-31T00:00:00"/>
    <n v="15598000000"/>
    <n v="11759000000"/>
    <n v="0"/>
    <n v="0"/>
    <n v="2077000000"/>
    <s v="Utilities"/>
    <s v="MultiUtilities"/>
    <n v="2013"/>
  </r>
  <r>
    <x v="299"/>
    <x v="1"/>
    <d v="2014-12-31T00:00:00"/>
    <n v="17090000000"/>
    <n v="12207000000"/>
    <n v="0"/>
    <n v="0"/>
    <n v="2433000000"/>
    <s v="Utilities"/>
    <s v="MultiUtilities"/>
    <n v="2014"/>
  </r>
  <r>
    <x v="299"/>
    <x v="2"/>
    <d v="2015-12-31T00:00:00"/>
    <n v="16833000000"/>
    <n v="12713000000"/>
    <n v="0"/>
    <n v="0"/>
    <n v="2612000000"/>
    <s v="Utilities"/>
    <s v="MultiUtilities"/>
    <n v="2015"/>
  </r>
  <r>
    <x v="299"/>
    <x v="3"/>
    <d v="2016-12-31T00:00:00"/>
    <n v="17666000000"/>
    <n v="12734000000"/>
    <n v="0"/>
    <n v="0"/>
    <n v="2755000000"/>
    <s v="Utilities"/>
    <s v="MultiUtilities"/>
    <n v="2016"/>
  </r>
  <r>
    <x v="300"/>
    <x v="0"/>
    <d v="2012-12-31T00:00:00"/>
    <n v="5260956000"/>
    <n v="1177275000"/>
    <n v="2188747000"/>
    <n v="0"/>
    <n v="65141000"/>
    <s v="Consumer Discretionary"/>
    <s v="Internet &amp; Direct Marketing Retail"/>
    <n v="2012"/>
  </r>
  <r>
    <x v="300"/>
    <x v="1"/>
    <d v="2013-12-31T00:00:00"/>
    <n v="6793306000"/>
    <n v="1077420000"/>
    <n v="3185497000"/>
    <n v="0"/>
    <n v="117975000"/>
    <s v="Consumer Discretionary"/>
    <s v="Internet &amp; Direct Marketing Retail"/>
    <n v="2013"/>
  </r>
  <r>
    <x v="300"/>
    <x v="2"/>
    <d v="2014-12-31T00:00:00"/>
    <n v="8441971000"/>
    <n v="857841000"/>
    <n v="4302998000"/>
    <n v="0"/>
    <n v="207820000"/>
    <s v="Consumer Discretionary"/>
    <s v="Internet &amp; Direct Marketing Retail"/>
    <n v="2014"/>
  </r>
  <r>
    <x v="300"/>
    <x v="3"/>
    <d v="2015-12-31T00:00:00"/>
    <n v="9223987000"/>
    <n v="632180000"/>
    <n v="5060406000"/>
    <n v="0"/>
    <n v="272494000"/>
    <s v="Consumer Discretionary"/>
    <s v="Internet &amp; Direct Marketing Retail"/>
    <n v="2015"/>
  </r>
  <r>
    <x v="301"/>
    <x v="0"/>
    <d v="2013-04-27T00:00:00"/>
    <n v="3637212000"/>
    <n v="2446443000"/>
    <n v="0"/>
    <n v="0"/>
    <n v="0"/>
    <s v="Health Care"/>
    <s v="Health Care Supplies"/>
    <n v="2013"/>
  </r>
  <r>
    <x v="301"/>
    <x v="1"/>
    <d v="2014-04-26T00:00:00"/>
    <n v="3585141000"/>
    <n v="2566444000"/>
    <n v="0"/>
    <n v="0"/>
    <n v="0"/>
    <s v="Health Care"/>
    <s v="Health Care Supplies"/>
    <n v="2014"/>
  </r>
  <r>
    <x v="301"/>
    <x v="2"/>
    <d v="2015-04-25T00:00:00"/>
    <n v="3910865000"/>
    <n v="2850316000"/>
    <n v="0"/>
    <n v="0"/>
    <n v="0"/>
    <s v="Health Care"/>
    <s v="Health Care Supplies"/>
    <n v="2015"/>
  </r>
  <r>
    <x v="301"/>
    <x v="3"/>
    <d v="2016-04-30T00:00:00"/>
    <n v="5386703000"/>
    <n v="4063955000"/>
    <n v="0"/>
    <n v="0"/>
    <n v="0"/>
    <s v="Health Care"/>
    <s v="Health Care Supplies"/>
    <n v="2016"/>
  </r>
  <r>
    <x v="302"/>
    <x v="0"/>
    <d v="2012-12-31T00:00:00"/>
    <n v="9781000000"/>
    <n v="6351000000"/>
    <n v="98000000"/>
    <n v="0"/>
    <n v="1054000000"/>
    <s v="Utilities"/>
    <s v="Electric Utilities"/>
    <n v="2012"/>
  </r>
  <r>
    <x v="302"/>
    <x v="1"/>
    <d v="2013-12-31T00:00:00"/>
    <n v="9968000000"/>
    <n v="6423000000"/>
    <n v="68000000"/>
    <n v="0"/>
    <n v="1178000000"/>
    <s v="Utilities"/>
    <s v="Electric Utilities"/>
    <n v="2013"/>
  </r>
  <r>
    <x v="302"/>
    <x v="2"/>
    <d v="2014-12-31T00:00:00"/>
    <n v="10886000000"/>
    <n v="7036000000"/>
    <n v="0"/>
    <n v="0"/>
    <n v="1227000000"/>
    <s v="Utilities"/>
    <s v="Electric Utilities"/>
    <n v="2014"/>
  </r>
  <r>
    <x v="302"/>
    <x v="3"/>
    <d v="2015-12-31T00:00:00"/>
    <n v="10415000000"/>
    <n v="6239000000"/>
    <n v="0"/>
    <n v="0"/>
    <n v="1214000000"/>
    <s v="Utilities"/>
    <s v="Electric Utilities"/>
    <n v="2015"/>
  </r>
  <r>
    <x v="303"/>
    <x v="0"/>
    <d v="2013-12-28T00:00:00"/>
    <n v="66415000000"/>
    <n v="31243000000"/>
    <n v="25357000000"/>
    <n v="0"/>
    <n v="110000000"/>
    <s v="Consumer Staples"/>
    <s v="Soft Drinks"/>
    <n v="2013"/>
  </r>
  <r>
    <x v="303"/>
    <x v="1"/>
    <d v="2014-12-27T00:00:00"/>
    <n v="66683000000"/>
    <n v="31238000000"/>
    <n v="25772000000"/>
    <n v="0"/>
    <n v="92000000"/>
    <s v="Consumer Staples"/>
    <s v="Soft Drinks"/>
    <n v="2014"/>
  </r>
  <r>
    <x v="303"/>
    <x v="2"/>
    <d v="2015-12-26T00:00:00"/>
    <n v="63056000000"/>
    <n v="28731000000"/>
    <n v="24538000000"/>
    <n v="0"/>
    <n v="75000000"/>
    <s v="Consumer Staples"/>
    <s v="Soft Drinks"/>
    <n v="2015"/>
  </r>
  <r>
    <x v="303"/>
    <x v="3"/>
    <d v="2016-12-31T00:00:00"/>
    <n v="62799000000"/>
    <n v="28209000000"/>
    <n v="24735000000"/>
    <n v="0"/>
    <n v="70000000"/>
    <s v="Consumer Staples"/>
    <s v="Soft Drinks"/>
    <n v="2016"/>
  </r>
  <r>
    <x v="304"/>
    <x v="0"/>
    <d v="2012-12-31T00:00:00"/>
    <n v="54657000000"/>
    <n v="9821000000"/>
    <n v="15171000000"/>
    <n v="7482000000"/>
    <n v="5109000000"/>
    <s v="Health Care"/>
    <s v="Pharmaceuticals"/>
    <n v="2012"/>
  </r>
  <r>
    <x v="304"/>
    <x v="1"/>
    <d v="2013-12-31T00:00:00"/>
    <n v="51584000000"/>
    <n v="9586000000"/>
    <n v="14355000000"/>
    <n v="6678000000"/>
    <n v="4599000000"/>
    <s v="Health Care"/>
    <s v="Pharmaceuticals"/>
    <n v="2013"/>
  </r>
  <r>
    <x v="304"/>
    <x v="2"/>
    <d v="2014-12-31T00:00:00"/>
    <n v="49605000000"/>
    <n v="9577000000"/>
    <n v="14097000000"/>
    <n v="8393000000"/>
    <n v="4039000000"/>
    <s v="Health Care"/>
    <s v="Pharmaceuticals"/>
    <n v="2014"/>
  </r>
  <r>
    <x v="304"/>
    <x v="3"/>
    <d v="2015-12-31T00:00:00"/>
    <n v="48851000000"/>
    <n v="9648000000"/>
    <n v="14809000000"/>
    <n v="7690000000"/>
    <n v="3728000000"/>
    <s v="Health Care"/>
    <s v="Pharmaceuticals"/>
    <n v="2015"/>
  </r>
  <r>
    <x v="305"/>
    <x v="0"/>
    <d v="2013-12-31T00:00:00"/>
    <n v="9289500000"/>
    <n v="4683600000"/>
    <n v="189000000"/>
    <n v="0"/>
    <n v="3292900000"/>
    <s v="Financials"/>
    <s v="Diversified Financial Services"/>
    <n v="2013"/>
  </r>
  <r>
    <x v="305"/>
    <x v="1"/>
    <d v="2014-12-31T00:00:00"/>
    <n v="10477600000"/>
    <n v="5231000000"/>
    <n v="177400000"/>
    <n v="0"/>
    <n v="3574300000"/>
    <s v="Financials"/>
    <s v="Diversified Financial Services"/>
    <n v="2014"/>
  </r>
  <r>
    <x v="305"/>
    <x v="2"/>
    <d v="2015-12-31T00:00:00"/>
    <n v="11964400000"/>
    <n v="6697700000"/>
    <n v="163500000"/>
    <n v="0"/>
    <n v="3672400000"/>
    <s v="Financials"/>
    <s v="Diversified Financial Services"/>
    <n v="2015"/>
  </r>
  <r>
    <x v="305"/>
    <x v="3"/>
    <d v="2016-12-31T00:00:00"/>
    <n v="12394100000"/>
    <n v="6913200000"/>
    <n v="156600000"/>
    <n v="0"/>
    <n v="3732600000"/>
    <s v="Financials"/>
    <s v="Diversified Financial Services"/>
    <n v="2016"/>
  </r>
  <r>
    <x v="306"/>
    <x v="0"/>
    <d v="2013-12-31T00:00:00"/>
    <n v="2104745000"/>
    <n v="155355000"/>
    <n v="346393000"/>
    <n v="859947000"/>
    <n v="0"/>
    <s v="Consumer Staples"/>
    <s v="Personal Products"/>
    <n v="2013"/>
  </r>
  <r>
    <x v="306"/>
    <x v="1"/>
    <d v="2014-12-31T00:00:00"/>
    <n v="2819557000"/>
    <n v="205018000"/>
    <n v="519267000"/>
    <n v="1271353000"/>
    <n v="0"/>
    <s v="Consumer Staples"/>
    <s v="Personal Products"/>
    <n v="2014"/>
  </r>
  <r>
    <x v="306"/>
    <x v="2"/>
    <d v="2015-12-31T00:00:00"/>
    <n v="4103728000"/>
    <n v="392709000"/>
    <n v="838526000"/>
    <n v="1620577000"/>
    <n v="0"/>
    <s v="Consumer Staples"/>
    <s v="Personal Products"/>
    <n v="2015"/>
  </r>
  <r>
    <x v="306"/>
    <x v="3"/>
    <d v="2016-12-31T00:00:00"/>
    <n v="4860427000"/>
    <n v="299694000"/>
    <n v="1177697000"/>
    <n v="2052295000"/>
    <n v="0"/>
    <s v="Consumer Staples"/>
    <s v="Personal Products"/>
    <n v="2016"/>
  </r>
  <r>
    <x v="307"/>
    <x v="0"/>
    <d v="2012-12-31T00:00:00"/>
    <n v="17083900000"/>
    <n v="15590900000"/>
    <n v="15400000"/>
    <n v="0"/>
    <n v="36100000"/>
    <s v="Financials"/>
    <s v="Property &amp; Casualty Insurance"/>
    <n v="2012"/>
  </r>
  <r>
    <x v="307"/>
    <x v="1"/>
    <d v="2013-12-31T00:00:00"/>
    <n v="18170900000"/>
    <n v="16275100000"/>
    <n v="18800000"/>
    <n v="0"/>
    <n v="38800000"/>
    <s v="Financials"/>
    <s v="Property &amp; Casualty Insurance"/>
    <n v="2013"/>
  </r>
  <r>
    <x v="307"/>
    <x v="2"/>
    <d v="2014-12-31T00:00:00"/>
    <n v="19391400000"/>
    <n v="17297300000"/>
    <n v="18900000"/>
    <n v="0"/>
    <n v="50900000"/>
    <s v="Financials"/>
    <s v="Property &amp; Casualty Insurance"/>
    <n v="2014"/>
  </r>
  <r>
    <x v="307"/>
    <x v="3"/>
    <d v="2015-12-31T00:00:00"/>
    <n v="20853800000"/>
    <n v="18705900000"/>
    <n v="22800000"/>
    <n v="0"/>
    <n v="77500000"/>
    <s v="Financials"/>
    <s v="Property &amp; Casualty Insurance"/>
    <n v="2015"/>
  </r>
  <r>
    <x v="308"/>
    <x v="0"/>
    <d v="2013-06-30T00:00:00"/>
    <n v="13015704000"/>
    <n v="10086675000"/>
    <n v="1554973000"/>
    <n v="0"/>
    <n v="0"/>
    <s v="Industrials"/>
    <s v="Industrial Conglomerates"/>
    <n v="2013"/>
  </r>
  <r>
    <x v="308"/>
    <x v="1"/>
    <d v="2014-06-30T00:00:00"/>
    <n v="13215971000"/>
    <n v="10188227000"/>
    <n v="1633992000"/>
    <n v="0"/>
    <n v="0"/>
    <s v="Industrials"/>
    <s v="Industrial Conglomerates"/>
    <n v="2014"/>
  </r>
  <r>
    <x v="308"/>
    <x v="2"/>
    <d v="2015-06-30T00:00:00"/>
    <n v="12711744000"/>
    <n v="9655245000"/>
    <n v="1544746000"/>
    <n v="0"/>
    <n v="0"/>
    <s v="Industrials"/>
    <s v="Industrial Conglomerates"/>
    <n v="2015"/>
  </r>
  <r>
    <x v="308"/>
    <x v="3"/>
    <d v="2016-06-30T00:00:00"/>
    <n v="11360753000"/>
    <n v="8823384000"/>
    <n v="1359360000"/>
    <n v="0"/>
    <n v="0"/>
    <s v="Industrials"/>
    <s v="Industrial Conglomerates"/>
    <n v="2016"/>
  </r>
  <r>
    <x v="309"/>
    <x v="0"/>
    <d v="2013-12-31T00:00:00"/>
    <n v="5679595000"/>
    <n v="4507196000"/>
    <n v="568500000"/>
    <n v="0"/>
    <n v="0"/>
    <s v="Consumer Discretionary"/>
    <s v="Homebuilding"/>
    <n v="2013"/>
  </r>
  <r>
    <x v="309"/>
    <x v="1"/>
    <d v="2014-12-31T00:00:00"/>
    <n v="5822363000"/>
    <n v="4244479000"/>
    <n v="861390000"/>
    <n v="0"/>
    <n v="0"/>
    <s v="Consumer Discretionary"/>
    <s v="Homebuilding"/>
    <n v="2014"/>
  </r>
  <r>
    <x v="309"/>
    <x v="2"/>
    <d v="2015-12-31T00:00:00"/>
    <n v="5981964000"/>
    <n v="4353850000"/>
    <n v="794728000"/>
    <n v="0"/>
    <n v="0"/>
    <s v="Consumer Discretionary"/>
    <s v="Homebuilding"/>
    <n v="2015"/>
  </r>
  <r>
    <x v="309"/>
    <x v="3"/>
    <d v="2016-12-31T00:00:00"/>
    <n v="7668476000"/>
    <n v="5728662000"/>
    <n v="957150000"/>
    <n v="0"/>
    <n v="0"/>
    <s v="Consumer Discretionary"/>
    <s v="Homebuilding"/>
    <n v="2016"/>
  </r>
  <r>
    <x v="310"/>
    <x v="0"/>
    <d v="2012-12-30T00:00:00"/>
    <n v="2105188000"/>
    <n v="1143659000"/>
    <n v="627370000"/>
    <n v="131835000"/>
    <n v="0"/>
    <s v="Health Care"/>
    <s v="Health Care Equipment"/>
    <n v="2012"/>
  </r>
  <r>
    <x v="310"/>
    <x v="1"/>
    <d v="2013-12-29T00:00:00"/>
    <n v="2157586000"/>
    <n v="1181444000"/>
    <n v="581898000"/>
    <n v="132400000"/>
    <n v="0"/>
    <s v="Health Care"/>
    <s v="Health Care Equipment"/>
    <n v="2013"/>
  </r>
  <r>
    <x v="310"/>
    <x v="2"/>
    <d v="2014-12-28T00:00:00"/>
    <n v="2237219000"/>
    <n v="1232611000"/>
    <n v="659335000"/>
    <n v="121141000"/>
    <n v="0"/>
    <s v="Health Care"/>
    <s v="Health Care Equipment"/>
    <n v="2014"/>
  </r>
  <r>
    <x v="310"/>
    <x v="3"/>
    <d v="2016-01-03T00:00:00"/>
    <n v="2262359000"/>
    <n v="1237859000"/>
    <n v="598848000"/>
    <n v="125928000"/>
    <n v="0"/>
    <s v="Health Care"/>
    <s v="Health Care Equipment"/>
    <n v="2016"/>
  </r>
  <r>
    <x v="311"/>
    <x v="0"/>
    <d v="2013-12-31T00:00:00"/>
    <n v="80029000000"/>
    <n v="59222000000"/>
    <n v="6890000000"/>
    <n v="0"/>
    <n v="93000000"/>
    <s v="Consumer Staples"/>
    <s v="Tobacco"/>
    <n v="2013"/>
  </r>
  <r>
    <x v="311"/>
    <x v="1"/>
    <d v="2014-12-31T00:00:00"/>
    <n v="80106000000"/>
    <n v="60775000000"/>
    <n v="7001000000"/>
    <n v="0"/>
    <n v="93000000"/>
    <s v="Consumer Staples"/>
    <s v="Tobacco"/>
    <n v="2014"/>
  </r>
  <r>
    <x v="311"/>
    <x v="2"/>
    <d v="2015-12-31T00:00:00"/>
    <n v="73908000000"/>
    <n v="56479000000"/>
    <n v="6656000000"/>
    <n v="0"/>
    <n v="82000000"/>
    <s v="Consumer Staples"/>
    <s v="Tobacco"/>
    <n v="2015"/>
  </r>
  <r>
    <x v="311"/>
    <x v="3"/>
    <d v="2016-12-31T00:00:00"/>
    <n v="74953000000"/>
    <n v="57659000000"/>
    <n v="6405000000"/>
    <n v="0"/>
    <n v="74000000"/>
    <s v="Consumer Staples"/>
    <s v="Tobacco"/>
    <n v="2016"/>
  </r>
  <r>
    <x v="312"/>
    <x v="0"/>
    <d v="2012-12-31T00:00:00"/>
    <n v="16606000000"/>
    <n v="386000000"/>
    <n v="10486000000"/>
    <n v="0"/>
    <n v="987000000"/>
    <s v="Financials"/>
    <s v="Banks"/>
    <n v="2012"/>
  </r>
  <r>
    <x v="312"/>
    <x v="1"/>
    <d v="2013-12-31T00:00:00"/>
    <n v="16872000000"/>
    <n v="344000000"/>
    <n v="9681000000"/>
    <n v="0"/>
    <n v="643000000"/>
    <s v="Financials"/>
    <s v="Banks"/>
    <n v="2013"/>
  </r>
  <r>
    <x v="312"/>
    <x v="2"/>
    <d v="2014-12-31T00:00:00"/>
    <n v="16281000000"/>
    <n v="325000000"/>
    <n v="9488000000"/>
    <n v="0"/>
    <n v="273000000"/>
    <s v="Financials"/>
    <s v="Banks"/>
    <n v="2014"/>
  </r>
  <r>
    <x v="312"/>
    <x v="3"/>
    <d v="2015-12-31T00:00:00"/>
    <n v="16270000000"/>
    <n v="403000000"/>
    <n v="9463000000"/>
    <n v="0"/>
    <n v="255000000"/>
    <s v="Financials"/>
    <s v="Banks"/>
    <n v="2015"/>
  </r>
  <r>
    <x v="313"/>
    <x v="0"/>
    <d v="2012-12-31T00:00:00"/>
    <n v="4306800000"/>
    <n v="3040900000"/>
    <n v="1117700000"/>
    <n v="92300000"/>
    <n v="0"/>
    <s v="Industrials"/>
    <s v="Industrial Machinery"/>
    <n v="2012"/>
  </r>
  <r>
    <x v="313"/>
    <x v="1"/>
    <d v="2013-12-31T00:00:00"/>
    <n v="6999700000"/>
    <n v="4629600000"/>
    <n v="1493700000"/>
    <n v="122800000"/>
    <n v="0"/>
    <s v="Industrials"/>
    <s v="Industrial Machinery"/>
    <n v="2013"/>
  </r>
  <r>
    <x v="313"/>
    <x v="2"/>
    <d v="2014-12-31T00:00:00"/>
    <n v="7039000000"/>
    <n v="4576000000"/>
    <n v="1493800000"/>
    <n v="117300000"/>
    <n v="0"/>
    <s v="Industrials"/>
    <s v="Industrial Machinery"/>
    <n v="2014"/>
  </r>
  <r>
    <x v="313"/>
    <x v="3"/>
    <d v="2015-12-31T00:00:00"/>
    <n v="6449000000"/>
    <n v="4263200000"/>
    <n v="1334300000"/>
    <n v="119600000"/>
    <n v="0"/>
    <s v="Industrials"/>
    <s v="Industrial Machinery"/>
    <n v="2015"/>
  </r>
  <r>
    <x v="314"/>
    <x v="0"/>
    <d v="2012-12-31T00:00:00"/>
    <n v="3301804000"/>
    <n v="1879559000"/>
    <n v="166154000"/>
    <n v="0"/>
    <n v="404336000"/>
    <s v="Utilities"/>
    <s v="MultiUtilities"/>
    <n v="2012"/>
  </r>
  <r>
    <x v="314"/>
    <x v="1"/>
    <d v="2013-12-31T00:00:00"/>
    <n v="3454628000"/>
    <n v="2020436000"/>
    <n v="172161000"/>
    <n v="0"/>
    <n v="415708000"/>
    <s v="Utilities"/>
    <s v="MultiUtilities"/>
    <n v="2013"/>
  </r>
  <r>
    <x v="314"/>
    <x v="2"/>
    <d v="2014-12-31T00:00:00"/>
    <n v="3491632000"/>
    <n v="2087854000"/>
    <n v="175178000"/>
    <n v="0"/>
    <n v="417358000"/>
    <s v="Utilities"/>
    <s v="MultiUtilities"/>
    <n v="2014"/>
  </r>
  <r>
    <x v="314"/>
    <x v="3"/>
    <d v="2015-12-31T00:00:00"/>
    <n v="3495443000"/>
    <n v="1969675000"/>
    <n v="176744000"/>
    <n v="0"/>
    <n v="494422000"/>
    <s v="Utilities"/>
    <s v="MultiUtilities"/>
    <n v="2015"/>
  </r>
  <r>
    <x v="315"/>
    <x v="0"/>
    <d v="2013-12-31T00:00:00"/>
    <n v="14265000000"/>
    <n v="8314000000"/>
    <n v="3486000000"/>
    <n v="463000000"/>
    <n v="452000000"/>
    <s v="Materials"/>
    <s v="Diversified Chemicals"/>
    <n v="2013"/>
  </r>
  <r>
    <x v="315"/>
    <x v="1"/>
    <d v="2014-12-31T00:00:00"/>
    <n v="14791000000"/>
    <n v="8348000000"/>
    <n v="4013000000"/>
    <n v="483000000"/>
    <n v="450000000"/>
    <s v="Materials"/>
    <s v="Diversified Chemicals"/>
    <n v="2014"/>
  </r>
  <r>
    <x v="315"/>
    <x v="2"/>
    <d v="2015-12-31T00:00:00"/>
    <n v="14766000000"/>
    <n v="8206000000"/>
    <n v="3624000000"/>
    <n v="476000000"/>
    <n v="471000000"/>
    <s v="Materials"/>
    <s v="Diversified Chemicals"/>
    <n v="2015"/>
  </r>
  <r>
    <x v="315"/>
    <x v="3"/>
    <d v="2016-12-31T00:00:00"/>
    <n v="14751000000"/>
    <n v="8063000000"/>
    <n v="4630000000"/>
    <n v="466000000"/>
    <n v="462000000"/>
    <s v="Materials"/>
    <s v="Diversified Chemicals"/>
    <n v="2016"/>
  </r>
  <r>
    <x v="316"/>
    <x v="0"/>
    <d v="2012-12-31T00:00:00"/>
    <n v="12132000000"/>
    <n v="4876000000"/>
    <n v="3143000000"/>
    <n v="0"/>
    <n v="1087000000"/>
    <s v="Utilities"/>
    <s v="Electric Utilities"/>
    <n v="2012"/>
  </r>
  <r>
    <x v="316"/>
    <x v="1"/>
    <d v="2013-12-31T00:00:00"/>
    <n v="7263000000"/>
    <n v="1751000000"/>
    <n v="2108000000"/>
    <n v="0"/>
    <n v="843000000"/>
    <s v="Utilities"/>
    <s v="Electric Utilities"/>
    <n v="2013"/>
  </r>
  <r>
    <x v="316"/>
    <x v="2"/>
    <d v="2014-12-31T00:00:00"/>
    <n v="7852000000"/>
    <n v="1889000000"/>
    <n v="2173000000"/>
    <n v="0"/>
    <n v="923000000"/>
    <s v="Utilities"/>
    <s v="Electric Utilities"/>
    <n v="2014"/>
  </r>
  <r>
    <x v="316"/>
    <x v="3"/>
    <d v="2015-12-31T00:00:00"/>
    <n v="7669000000"/>
    <n v="1718000000"/>
    <n v="2237000000"/>
    <n v="0"/>
    <n v="883000000"/>
    <s v="Utilities"/>
    <s v="Electric Utilities"/>
    <n v="2015"/>
  </r>
  <r>
    <x v="317"/>
    <x v="0"/>
    <d v="2012-12-31T00:00:00"/>
    <n v="84847000000"/>
    <n v="66635000000"/>
    <n v="17504000000"/>
    <n v="0"/>
    <n v="0"/>
    <s v="Financials"/>
    <s v="Diversified Financial Services"/>
    <n v="2012"/>
  </r>
  <r>
    <x v="317"/>
    <x v="1"/>
    <d v="2013-12-31T00:00:00"/>
    <n v="41461000000"/>
    <n v="26973000000"/>
    <n v="16172000000"/>
    <n v="0"/>
    <n v="0"/>
    <s v="Financials"/>
    <s v="Diversified Financial Services"/>
    <n v="2013"/>
  </r>
  <r>
    <x v="317"/>
    <x v="2"/>
    <d v="2014-12-31T00:00:00"/>
    <n v="54105000000"/>
    <n v="33560000000"/>
    <n v="18786000000"/>
    <n v="0"/>
    <n v="0"/>
    <s v="Financials"/>
    <s v="Diversified Financial Services"/>
    <n v="2014"/>
  </r>
  <r>
    <x v="317"/>
    <x v="3"/>
    <d v="2015-12-31T00:00:00"/>
    <n v="57119000000"/>
    <n v="32747000000"/>
    <n v="16603000000"/>
    <n v="0"/>
    <n v="0"/>
    <s v="Financials"/>
    <s v="Diversified Financial Services"/>
    <n v="2015"/>
  </r>
  <r>
    <x v="318"/>
    <x v="0"/>
    <d v="2012-12-31T00:00:00"/>
    <n v="179290000000"/>
    <n v="158446000000"/>
    <n v="15443000000"/>
    <n v="0"/>
    <n v="931000000"/>
    <s v="Energy"/>
    <s v="Oil &amp; Gas Refining &amp; Marketing &amp; Transportation"/>
    <n v="2012"/>
  </r>
  <r>
    <x v="318"/>
    <x v="1"/>
    <d v="2013-12-31T00:00:00"/>
    <n v="171596000000"/>
    <n v="152451000000"/>
    <n v="15597000000"/>
    <n v="0"/>
    <n v="971000000"/>
    <s v="Energy"/>
    <s v="Oil &amp; Gas Refining &amp; Marketing &amp; Transportation"/>
    <n v="2013"/>
  </r>
  <r>
    <x v="318"/>
    <x v="2"/>
    <d v="2014-12-31T00:00:00"/>
    <n v="161212000000"/>
    <n v="140183000000"/>
    <n v="16703000000"/>
    <n v="0"/>
    <n v="1019000000"/>
    <s v="Energy"/>
    <s v="Oil &amp; Gas Refining &amp; Marketing &amp; Transportation"/>
    <n v="2014"/>
  </r>
  <r>
    <x v="318"/>
    <x v="3"/>
    <d v="2015-12-31T00:00:00"/>
    <n v="98975000000"/>
    <n v="77693000000"/>
    <n v="15747000000"/>
    <n v="0"/>
    <n v="1099000000"/>
    <s v="Energy"/>
    <s v="Oil &amp; Gas Refining &amp; Marketing &amp; Transportation"/>
    <n v="2015"/>
  </r>
  <r>
    <x v="319"/>
    <x v="0"/>
    <d v="2013-02-03T00:00:00"/>
    <n v="6043000000"/>
    <n v="2793800000"/>
    <n v="2594300000"/>
    <n v="0"/>
    <n v="0"/>
    <s v="Consumer Discretionary"/>
    <s v="Apparel, Accessories &amp; Luxury Goods"/>
    <n v="2013"/>
  </r>
  <r>
    <x v="319"/>
    <x v="1"/>
    <d v="2014-02-02T00:00:00"/>
    <n v="8186400000"/>
    <n v="3967100000"/>
    <n v="3673500000"/>
    <n v="0"/>
    <n v="0"/>
    <s v="Consumer Discretionary"/>
    <s v="Apparel, Accessories &amp; Luxury Goods"/>
    <n v="2014"/>
  </r>
  <r>
    <x v="319"/>
    <x v="2"/>
    <d v="2015-02-01T00:00:00"/>
    <n v="8241200000"/>
    <n v="3914500000"/>
    <n v="3713600000"/>
    <n v="0"/>
    <n v="0"/>
    <s v="Consumer Discretionary"/>
    <s v="Apparel, Accessories &amp; Luxury Goods"/>
    <n v="2015"/>
  </r>
  <r>
    <x v="319"/>
    <x v="3"/>
    <d v="2016-01-31T00:00:00"/>
    <n v="8020300000"/>
    <n v="3858700000"/>
    <n v="3417700000"/>
    <n v="0"/>
    <n v="0"/>
    <s v="Consumer Discretionary"/>
    <s v="Apparel, Accessories &amp; Luxury Goods"/>
    <n v="2016"/>
  </r>
  <r>
    <x v="320"/>
    <x v="0"/>
    <d v="2012-12-31T00:00:00"/>
    <n v="5920269000"/>
    <n v="4982562000"/>
    <n v="434894000"/>
    <n v="0"/>
    <n v="37691000"/>
    <s v="Industrials"/>
    <s v="Industrial Conglomerates"/>
    <n v="2012"/>
  </r>
  <r>
    <x v="320"/>
    <x v="1"/>
    <d v="2013-12-31T00:00:00"/>
    <n v="6411577000"/>
    <n v="5424644000"/>
    <n v="485069000"/>
    <n v="0"/>
    <n v="25865000"/>
    <s v="Industrials"/>
    <s v="Industrial Conglomerates"/>
    <n v="2013"/>
  </r>
  <r>
    <x v="320"/>
    <x v="2"/>
    <d v="2014-12-31T00:00:00"/>
    <n v="7747229000"/>
    <n v="6578435000"/>
    <n v="705477000"/>
    <n v="0"/>
    <n v="34257000"/>
    <s v="Industrials"/>
    <s v="Industrial Conglomerates"/>
    <n v="2014"/>
  </r>
  <r>
    <x v="320"/>
    <x v="3"/>
    <d v="2015-12-31T00:00:00"/>
    <n v="7572436000"/>
    <n v="6648771000"/>
    <n v="592863000"/>
    <n v="0"/>
    <n v="34848000"/>
    <s v="Industrials"/>
    <s v="Industrial Conglomerates"/>
    <n v="2015"/>
  </r>
  <r>
    <x v="321"/>
    <x v="0"/>
    <d v="2012-12-31T00:00:00"/>
    <n v="11224000000"/>
    <n v="6396000000"/>
    <n v="1227000000"/>
    <n v="98000000"/>
    <n v="1001000000"/>
    <s v="Materials"/>
    <s v="Industrial Gases"/>
    <n v="2012"/>
  </r>
  <r>
    <x v="321"/>
    <x v="1"/>
    <d v="2013-12-31T00:00:00"/>
    <n v="11925000000"/>
    <n v="6744000000"/>
    <n v="1349000000"/>
    <n v="98000000"/>
    <n v="1109000000"/>
    <s v="Materials"/>
    <s v="Industrial Gases"/>
    <n v="2013"/>
  </r>
  <r>
    <x v="321"/>
    <x v="2"/>
    <d v="2014-12-31T00:00:00"/>
    <n v="12273000000"/>
    <n v="6962000000"/>
    <n v="1437000000"/>
    <n v="96000000"/>
    <n v="1170000000"/>
    <s v="Materials"/>
    <s v="Industrial Gases"/>
    <n v="2014"/>
  </r>
  <r>
    <x v="321"/>
    <x v="3"/>
    <d v="2015-12-31T00:00:00"/>
    <n v="10776000000"/>
    <n v="5960000000"/>
    <n v="1296000000"/>
    <n v="93000000"/>
    <n v="1106000000"/>
    <s v="Materials"/>
    <s v="Industrial Gases"/>
    <n v="2015"/>
  </r>
  <r>
    <x v="322"/>
    <x v="0"/>
    <d v="2013-09-29T00:00:00"/>
    <n v="24866000000"/>
    <n v="9820000000"/>
    <n v="2849000000"/>
    <n v="4967000000"/>
    <n v="0"/>
    <s v="Information Technology"/>
    <s v="Semiconductors"/>
    <n v="2013"/>
  </r>
  <r>
    <x v="322"/>
    <x v="1"/>
    <d v="2014-09-28T00:00:00"/>
    <n v="26487000000"/>
    <n v="10686000000"/>
    <n v="2774000000"/>
    <n v="5477000000"/>
    <n v="0"/>
    <s v="Information Technology"/>
    <s v="Semiconductors"/>
    <n v="2014"/>
  </r>
  <r>
    <x v="322"/>
    <x v="2"/>
    <d v="2015-09-27T00:00:00"/>
    <n v="25281000000"/>
    <n v="10378000000"/>
    <n v="3637000000"/>
    <n v="5490000000"/>
    <n v="0"/>
    <s v="Information Technology"/>
    <s v="Semiconductors"/>
    <n v="2015"/>
  </r>
  <r>
    <x v="322"/>
    <x v="3"/>
    <d v="2016-09-25T00:00:00"/>
    <n v="23554000000"/>
    <n v="9749000000"/>
    <n v="2159000000"/>
    <n v="5151000000"/>
    <n v="0"/>
    <s v="Information Technology"/>
    <s v="Semiconductors"/>
    <n v="2016"/>
  </r>
  <r>
    <x v="323"/>
    <x v="0"/>
    <d v="2014-03-29T00:00:00"/>
    <n v="1148231000"/>
    <n v="743304000"/>
    <n v="180317000"/>
    <n v="197269000"/>
    <n v="0"/>
    <s v="Information Technology"/>
    <s v="Semiconductors"/>
    <n v="2014"/>
  </r>
  <r>
    <x v="323"/>
    <x v="1"/>
    <d v="2015-03-28T00:00:00"/>
    <n v="1710966000"/>
    <n v="1021658000"/>
    <n v="309348000"/>
    <n v="257494000"/>
    <n v="0"/>
    <s v="Information Technology"/>
    <s v="Semiconductors"/>
    <n v="2015"/>
  </r>
  <r>
    <x v="323"/>
    <x v="2"/>
    <d v="2016-04-02T00:00:00"/>
    <n v="2610726000"/>
    <n v="1561173000"/>
    <n v="588822000"/>
    <n v="448763000"/>
    <n v="0"/>
    <s v="Information Technology"/>
    <s v="Semiconductors"/>
    <n v="2016"/>
  </r>
  <r>
    <x v="324"/>
    <x v="0"/>
    <d v="2013-12-31T00:00:00"/>
    <n v="6419285000"/>
    <n v="5099484000"/>
    <n v="922340000"/>
    <n v="0"/>
    <n v="0"/>
    <s v="Industrials"/>
    <s v="Industrial Conglomerates"/>
    <n v="2013"/>
  </r>
  <r>
    <x v="324"/>
    <x v="1"/>
    <d v="2014-12-31T00:00:00"/>
    <n v="6638774000"/>
    <n v="5253040000"/>
    <n v="1030014000"/>
    <n v="0"/>
    <n v="0"/>
    <s v="Industrials"/>
    <s v="Industrial Conglomerates"/>
    <n v="2014"/>
  </r>
  <r>
    <x v="324"/>
    <x v="2"/>
    <d v="2015-12-31T00:00:00"/>
    <n v="6571893000"/>
    <n v="5086449000"/>
    <n v="961579000"/>
    <n v="0"/>
    <n v="0"/>
    <s v="Industrials"/>
    <s v="Industrial Conglomerates"/>
    <n v="2015"/>
  </r>
  <r>
    <x v="324"/>
    <x v="3"/>
    <d v="2016-12-31T00:00:00"/>
    <n v="6786984000"/>
    <n v="5285568000"/>
    <n v="956158000"/>
    <n v="0"/>
    <n v="0"/>
    <s v="Industrials"/>
    <s v="Industrial Conglomerates"/>
    <n v="2016"/>
  </r>
  <r>
    <x v="325"/>
    <x v="0"/>
    <d v="2012-12-31T00:00:00"/>
    <n v="7688024000"/>
    <n v="5157434000"/>
    <n v="1011543000"/>
    <n v="0"/>
    <n v="730493000"/>
    <s v="Consumer Discretionary"/>
    <s v="Hotels, Resorts &amp; Cruise Lines"/>
    <n v="2012"/>
  </r>
  <r>
    <x v="325"/>
    <x v="1"/>
    <d v="2013-12-31T00:00:00"/>
    <n v="7959894000"/>
    <n v="5305270000"/>
    <n v="1044819000"/>
    <n v="0"/>
    <n v="754711000"/>
    <s v="Consumer Discretionary"/>
    <s v="Hotels, Resorts &amp; Cruise Lines"/>
    <n v="2013"/>
  </r>
  <r>
    <x v="325"/>
    <x v="2"/>
    <d v="2014-12-31T00:00:00"/>
    <n v="8073855000"/>
    <n v="5306281000"/>
    <n v="1048952000"/>
    <n v="0"/>
    <n v="772445000"/>
    <s v="Consumer Discretionary"/>
    <s v="Hotels, Resorts &amp; Cruise Lines"/>
    <n v="2014"/>
  </r>
  <r>
    <x v="325"/>
    <x v="3"/>
    <d v="2015-12-31T00:00:00"/>
    <n v="8299074000"/>
    <n v="5099393000"/>
    <n v="1086504000"/>
    <n v="0"/>
    <n v="827008000"/>
    <s v="Consumer Discretionary"/>
    <s v="Hotels, Resorts &amp; Cruise Lines"/>
    <n v="2015"/>
  </r>
  <r>
    <x v="326"/>
    <x v="0"/>
    <d v="2013-12-31T00:00:00"/>
    <n v="2104745000"/>
    <n v="155355000"/>
    <n v="346393000"/>
    <n v="859947000"/>
    <n v="0"/>
    <s v="Health Care"/>
    <s v="Biotechnology"/>
    <n v="2013"/>
  </r>
  <r>
    <x v="326"/>
    <x v="1"/>
    <d v="2014-12-31T00:00:00"/>
    <n v="2819557000"/>
    <n v="205018000"/>
    <n v="519267000"/>
    <n v="1271353000"/>
    <n v="0"/>
    <s v="Health Care"/>
    <s v="Biotechnology"/>
    <n v="2014"/>
  </r>
  <r>
    <x v="326"/>
    <x v="2"/>
    <d v="2015-12-31T00:00:00"/>
    <n v="4103728000"/>
    <n v="392709000"/>
    <n v="838526000"/>
    <n v="1620577000"/>
    <n v="0"/>
    <s v="Health Care"/>
    <s v="Biotechnology"/>
    <n v="2015"/>
  </r>
  <r>
    <x v="326"/>
    <x v="3"/>
    <d v="2016-12-31T00:00:00"/>
    <n v="4860427000"/>
    <n v="299694000"/>
    <n v="1177697000"/>
    <n v="2052295000"/>
    <n v="0"/>
    <s v="Health Care"/>
    <s v="Biotechnology"/>
    <n v="2016"/>
  </r>
  <r>
    <x v="327"/>
    <x v="0"/>
    <d v="2013-12-31T00:00:00"/>
    <n v="4245895000"/>
    <n v="2522803000"/>
    <n v="1324815000"/>
    <n v="0"/>
    <n v="1700000"/>
    <s v="Industrials"/>
    <s v="Human Resource &amp; Employment Services"/>
    <n v="2013"/>
  </r>
  <r>
    <x v="327"/>
    <x v="1"/>
    <d v="2014-12-31T00:00:00"/>
    <n v="4695014000"/>
    <n v="2772098000"/>
    <n v="1425734000"/>
    <n v="0"/>
    <n v="557000"/>
    <s v="Industrials"/>
    <s v="Human Resource &amp; Employment Services"/>
    <n v="2014"/>
  </r>
  <r>
    <x v="327"/>
    <x v="2"/>
    <d v="2015-12-31T00:00:00"/>
    <n v="5094933000"/>
    <n v="2980462000"/>
    <n v="1533799000"/>
    <n v="0"/>
    <n v="192000"/>
    <s v="Industrials"/>
    <s v="Human Resource &amp; Employment Services"/>
    <n v="2015"/>
  </r>
  <r>
    <x v="327"/>
    <x v="3"/>
    <d v="2016-12-31T00:00:00"/>
    <n v="5250399000"/>
    <n v="3089723000"/>
    <n v="1606217000"/>
    <n v="0"/>
    <n v="1237000"/>
    <s v="Industrials"/>
    <s v="Human Resource &amp; Employment Services"/>
    <n v="2016"/>
  </r>
  <r>
    <x v="328"/>
    <x v="0"/>
    <d v="2013-02-28T00:00:00"/>
    <n v="1328817000"/>
    <n v="200600000"/>
    <n v="660887000"/>
    <n v="263150000"/>
    <n v="0"/>
    <s v="Information Technology"/>
    <s v="Systems Software"/>
    <n v="2013"/>
  </r>
  <r>
    <x v="328"/>
    <x v="1"/>
    <d v="2014-02-28T00:00:00"/>
    <n v="1534615000"/>
    <n v="232600000"/>
    <n v="750292000"/>
    <n v="317263000"/>
    <n v="0"/>
    <s v="Information Technology"/>
    <s v="Systems Software"/>
    <n v="2014"/>
  </r>
  <r>
    <x v="328"/>
    <x v="2"/>
    <d v="2015-02-28T00:00:00"/>
    <n v="1789489000"/>
    <n v="273199000"/>
    <n v="898440000"/>
    <n v="367856000"/>
    <n v="0"/>
    <s v="Information Technology"/>
    <s v="Systems Software"/>
    <n v="2015"/>
  </r>
  <r>
    <x v="328"/>
    <x v="3"/>
    <d v="2016-02-29T00:00:00"/>
    <n v="2052230000"/>
    <n v="309629000"/>
    <n v="1041231000"/>
    <n v="413322000"/>
    <n v="0"/>
    <s v="Information Technology"/>
    <s v="Systems Software"/>
    <n v="2016"/>
  </r>
  <r>
    <x v="329"/>
    <x v="0"/>
    <d v="2013-03-30T00:00:00"/>
    <n v="6945000000"/>
    <n v="2789000000"/>
    <n v="2971000000"/>
    <n v="0"/>
    <n v="27000000"/>
    <s v="Consumer Discretionary"/>
    <s v="Apparel, Accessories &amp; Luxury Goods"/>
    <n v="2013"/>
  </r>
  <r>
    <x v="329"/>
    <x v="1"/>
    <d v="2014-03-29T00:00:00"/>
    <n v="7450000000"/>
    <n v="3140000000"/>
    <n v="3142000000"/>
    <n v="0"/>
    <n v="35000000"/>
    <s v="Consumer Discretionary"/>
    <s v="Apparel, Accessories &amp; Luxury Goods"/>
    <n v="2014"/>
  </r>
  <r>
    <x v="329"/>
    <x v="2"/>
    <d v="2015-03-28T00:00:00"/>
    <n v="7620000000"/>
    <n v="3242000000"/>
    <n v="3301000000"/>
    <n v="0"/>
    <n v="25000000"/>
    <s v="Consumer Discretionary"/>
    <s v="Apparel, Accessories &amp; Luxury Goods"/>
    <n v="2015"/>
  </r>
  <r>
    <x v="329"/>
    <x v="3"/>
    <d v="2016-04-02T00:00:00"/>
    <n v="7405000000"/>
    <n v="3218000000"/>
    <n v="3389000000"/>
    <n v="0"/>
    <n v="24000000"/>
    <s v="Consumer Discretionary"/>
    <s v="Apparel, Accessories &amp; Luxury Goods"/>
    <n v="2016"/>
  </r>
  <r>
    <x v="330"/>
    <x v="0"/>
    <d v="2013-09-30T00:00:00"/>
    <n v="6351900000"/>
    <n v="3778100000"/>
    <n v="1537700000"/>
    <n v="0"/>
    <n v="0"/>
    <s v="Industrials"/>
    <s v="Industrial Conglomerates"/>
    <n v="2013"/>
  </r>
  <r>
    <x v="330"/>
    <x v="1"/>
    <d v="2014-09-30T00:00:00"/>
    <n v="6623500000"/>
    <n v="3869600000"/>
    <n v="1570100000"/>
    <n v="0"/>
    <n v="0"/>
    <s v="Industrials"/>
    <s v="Industrial Conglomerates"/>
    <n v="2014"/>
  </r>
  <r>
    <x v="330"/>
    <x v="2"/>
    <d v="2015-09-30T00:00:00"/>
    <n v="6307900000"/>
    <n v="3604800000"/>
    <n v="1506400000"/>
    <n v="0"/>
    <n v="0"/>
    <s v="Industrials"/>
    <s v="Industrial Conglomerates"/>
    <n v="2015"/>
  </r>
  <r>
    <x v="330"/>
    <x v="3"/>
    <d v="2016-09-30T00:00:00"/>
    <n v="5879500000"/>
    <n v="3404000000"/>
    <n v="1467400000"/>
    <n v="0"/>
    <n v="0"/>
    <s v="Industrials"/>
    <s v="Industrial Conglomerates"/>
    <n v="2016"/>
  </r>
  <r>
    <x v="331"/>
    <x v="0"/>
    <d v="2012-12-31T00:00:00"/>
    <n v="2993489000"/>
    <n v="1321772000"/>
    <n v="914130000"/>
    <n v="0"/>
    <n v="0"/>
    <s v="Industrials"/>
    <s v="Industrial Conglomerates"/>
    <n v="2012"/>
  </r>
  <r>
    <x v="331"/>
    <x v="1"/>
    <d v="2013-12-31T00:00:00"/>
    <n v="3238128000"/>
    <n v="1355200000"/>
    <n v="1040567000"/>
    <n v="0"/>
    <n v="0"/>
    <s v="Industrials"/>
    <s v="Industrial Conglomerates"/>
    <n v="2013"/>
  </r>
  <r>
    <x v="331"/>
    <x v="2"/>
    <d v="2014-12-31T00:00:00"/>
    <n v="3549494000"/>
    <n v="1447595000"/>
    <n v="1102426000"/>
    <n v="0"/>
    <n v="0"/>
    <s v="Industrials"/>
    <s v="Industrial Conglomerates"/>
    <n v="2014"/>
  </r>
  <r>
    <x v="331"/>
    <x v="3"/>
    <d v="2015-12-31T00:00:00"/>
    <n v="3582395000"/>
    <n v="1417749000"/>
    <n v="1136728000"/>
    <n v="0"/>
    <n v="0"/>
    <s v="Industrials"/>
    <s v="Industrial Conglomerates"/>
    <n v="2015"/>
  </r>
  <r>
    <x v="332"/>
    <x v="0"/>
    <d v="2013-02-02T00:00:00"/>
    <n v="9721065000"/>
    <n v="7011428000"/>
    <n v="1437886000"/>
    <n v="0"/>
    <n v="0"/>
    <s v="Consumer Discretionary"/>
    <s v="Apparel Retail"/>
    <n v="2013"/>
  </r>
  <r>
    <x v="332"/>
    <x v="1"/>
    <d v="2014-02-01T00:00:00"/>
    <n v="10230353000"/>
    <n v="7360924000"/>
    <n v="1526366000"/>
    <n v="0"/>
    <n v="0"/>
    <s v="Consumer Discretionary"/>
    <s v="Apparel Retail"/>
    <n v="2014"/>
  </r>
  <r>
    <x v="332"/>
    <x v="2"/>
    <d v="2015-01-31T00:00:00"/>
    <n v="11041677000"/>
    <n v="7937956000"/>
    <n v="1615371000"/>
    <n v="0"/>
    <n v="0"/>
    <s v="Consumer Discretionary"/>
    <s v="Apparel Retail"/>
    <n v="2015"/>
  </r>
  <r>
    <x v="332"/>
    <x v="3"/>
    <d v="2016-01-30T00:00:00"/>
    <n v="11939999000"/>
    <n v="8576873000"/>
    <n v="1738755000"/>
    <n v="0"/>
    <n v="0"/>
    <s v="Consumer Discretionary"/>
    <s v="Apparel Retail"/>
    <n v="2016"/>
  </r>
  <r>
    <x v="333"/>
    <x v="0"/>
    <d v="2012-12-31T00:00:00"/>
    <n v="1367135000"/>
    <n v="328784000"/>
    <n v="248136000"/>
    <n v="0"/>
    <n v="445228000"/>
    <s v="Energy"/>
    <s v="Oil &amp; Gas Exploration &amp; Production"/>
    <n v="2012"/>
  </r>
  <r>
    <x v="333"/>
    <x v="1"/>
    <d v="2013-12-31T00:00:00"/>
    <n v="1832253000"/>
    <n v="516119000"/>
    <n v="391707000"/>
    <n v="0"/>
    <n v="492397000"/>
    <s v="Energy"/>
    <s v="Oil &amp; Gas Exploration &amp; Production"/>
    <n v="2013"/>
  </r>
  <r>
    <x v="333"/>
    <x v="2"/>
    <d v="2014-12-31T00:00:00"/>
    <n v="2042537000"/>
    <n v="605752000"/>
    <n v="191802000"/>
    <n v="0"/>
    <n v="551032000"/>
    <s v="Energy"/>
    <s v="Oil &amp; Gas Exploration &amp; Production"/>
    <n v="2014"/>
  </r>
  <r>
    <x v="333"/>
    <x v="3"/>
    <d v="2015-12-31T00:00:00"/>
    <n v="1181704000"/>
    <n v="648968000"/>
    <n v="165318000"/>
    <n v="0"/>
    <n v="581155000"/>
    <s v="Energy"/>
    <s v="Oil &amp; Gas Exploration &amp; Production"/>
    <n v="2015"/>
  </r>
  <r>
    <x v="334"/>
    <x v="0"/>
    <d v="2013-12-31T00:00:00"/>
    <n v="8417200000"/>
    <n v="5234700000"/>
    <n v="1088100000"/>
    <n v="0"/>
    <n v="877400000"/>
    <s v="Industrials"/>
    <s v="Industrial Conglomerates"/>
    <n v="2013"/>
  </r>
  <r>
    <x v="334"/>
    <x v="1"/>
    <d v="2014-12-31T00:00:00"/>
    <n v="8803300000"/>
    <n v="5643100000"/>
    <n v="998400000"/>
    <n v="0"/>
    <n v="906900000"/>
    <s v="Industrials"/>
    <s v="Industrial Conglomerates"/>
    <n v="2014"/>
  </r>
  <r>
    <x v="334"/>
    <x v="2"/>
    <d v="2015-12-31T00:00:00"/>
    <n v="9115000000"/>
    <n v="5518600000"/>
    <n v="1067000000"/>
    <n v="0"/>
    <n v="970600000"/>
    <s v="Industrials"/>
    <s v="Industrial Conglomerates"/>
    <n v="2015"/>
  </r>
  <r>
    <x v="334"/>
    <x v="3"/>
    <d v="2016-12-31T00:00:00"/>
    <n v="9387700000"/>
    <n v="5764000000"/>
    <n v="1054500000"/>
    <n v="0"/>
    <n v="991100000"/>
    <s v="Industrials"/>
    <s v="Industrial Conglomerates"/>
    <n v="2016"/>
  </r>
  <r>
    <x v="335"/>
    <x v="0"/>
    <d v="2013-09-29T00:00:00"/>
    <n v="14866800000"/>
    <n v="6382300000"/>
    <n v="5655800000"/>
    <n v="0"/>
    <n v="621400000"/>
    <s v="Consumer Discretionary"/>
    <s v="Restaurants"/>
    <n v="2013"/>
  </r>
  <r>
    <x v="335"/>
    <x v="1"/>
    <d v="2014-09-28T00:00:00"/>
    <n v="16447800000"/>
    <n v="6858800000"/>
    <n v="6086800000"/>
    <n v="0"/>
    <n v="709600000"/>
    <s v="Consumer Discretionary"/>
    <s v="Restaurants"/>
    <n v="2014"/>
  </r>
  <r>
    <x v="335"/>
    <x v="2"/>
    <d v="2015-09-27T00:00:00"/>
    <n v="19162700000"/>
    <n v="7787500000"/>
    <n v="7130200000"/>
    <n v="0"/>
    <n v="893900000"/>
    <s v="Consumer Discretionary"/>
    <s v="Restaurants"/>
    <n v="2015"/>
  </r>
  <r>
    <x v="335"/>
    <x v="3"/>
    <d v="2016-10-02T00:00:00"/>
    <n v="21315900000"/>
    <n v="8511100000"/>
    <n v="7970300000"/>
    <n v="0"/>
    <n v="980800000"/>
    <s v="Consumer Discretionary"/>
    <s v="Restaurants"/>
    <n v="2016"/>
  </r>
  <r>
    <x v="336"/>
    <x v="0"/>
    <d v="2012-12-31T00:00:00"/>
    <n v="4176000000"/>
    <n v="2754000000"/>
    <n v="207000000"/>
    <n v="0"/>
    <n v="356000000"/>
    <s v="Utilities"/>
    <s v="MultiUtilities"/>
    <n v="2012"/>
  </r>
  <r>
    <x v="336"/>
    <x v="1"/>
    <d v="2013-12-31T00:00:00"/>
    <n v="4495000000"/>
    <n v="2987000000"/>
    <n v="220000000"/>
    <n v="0"/>
    <n v="378000000"/>
    <s v="Utilities"/>
    <s v="MultiUtilities"/>
    <n v="2013"/>
  </r>
  <r>
    <x v="336"/>
    <x v="2"/>
    <d v="2014-12-31T00:00:00"/>
    <n v="4951000000"/>
    <n v="3331000000"/>
    <n v="229000000"/>
    <n v="0"/>
    <n v="384000000"/>
    <s v="Utilities"/>
    <s v="MultiUtilities"/>
    <n v="2014"/>
  </r>
  <r>
    <x v="336"/>
    <x v="3"/>
    <d v="2015-12-31T00:00:00"/>
    <n v="4380000000"/>
    <n v="2714000000"/>
    <n v="234000000"/>
    <n v="0"/>
    <n v="358000000"/>
    <s v="Utilities"/>
    <s v="MultiUtilities"/>
    <n v="2015"/>
  </r>
  <r>
    <x v="337"/>
    <x v="0"/>
    <d v="2012-12-31T00:00:00"/>
    <n v="5075000000"/>
    <n v="2417000000"/>
    <n v="337000000"/>
    <n v="0"/>
    <n v="746000000"/>
    <s v="Energy"/>
    <s v="Oil &amp; Gas Refining &amp; Marketing &amp; Transportation"/>
    <n v="2012"/>
  </r>
  <r>
    <x v="337"/>
    <x v="1"/>
    <d v="2013-12-31T00:00:00"/>
    <n v="5518000000"/>
    <n v="2707000000"/>
    <n v="373000000"/>
    <n v="0"/>
    <n v="772000000"/>
    <s v="Energy"/>
    <s v="Oil &amp; Gas Refining &amp; Marketing &amp; Transportation"/>
    <n v="2013"/>
  </r>
  <r>
    <x v="337"/>
    <x v="2"/>
    <d v="2014-12-31T00:00:00"/>
    <n v="5903000000"/>
    <n v="2790000000"/>
    <n v="393000000"/>
    <n v="0"/>
    <n v="796000000"/>
    <s v="Energy"/>
    <s v="Oil &amp; Gas Refining &amp; Marketing &amp; Transportation"/>
    <n v="2014"/>
  </r>
  <r>
    <x v="337"/>
    <x v="3"/>
    <d v="2015-12-31T00:00:00"/>
    <n v="5234000000"/>
    <n v="2335000000"/>
    <n v="353000000"/>
    <n v="0"/>
    <n v="764000000"/>
    <s v="Energy"/>
    <s v="Oil &amp; Gas Refining &amp; Marketing &amp; Transportation"/>
    <n v="2015"/>
  </r>
  <r>
    <x v="338"/>
    <x v="0"/>
    <d v="2013-12-31T00:00:00"/>
    <n v="7690800000"/>
    <n v="5100900000"/>
    <n v="1788300000"/>
    <n v="0"/>
    <n v="123200000"/>
    <s v="Materials"/>
    <s v="Paper Packaging"/>
    <n v="2013"/>
  </r>
  <r>
    <x v="338"/>
    <x v="1"/>
    <d v="2014-12-31T00:00:00"/>
    <n v="7750500000"/>
    <n v="5062900000"/>
    <n v="1849400000"/>
    <n v="0"/>
    <n v="118900000"/>
    <s v="Materials"/>
    <s v="Paper Packaging"/>
    <n v="2014"/>
  </r>
  <r>
    <x v="338"/>
    <x v="2"/>
    <d v="2015-12-31T00:00:00"/>
    <n v="7031500000"/>
    <n v="4444900000"/>
    <n v="1656200000"/>
    <n v="0"/>
    <n v="88700000"/>
    <s v="Materials"/>
    <s v="Paper Packaging"/>
    <n v="2015"/>
  </r>
  <r>
    <x v="338"/>
    <x v="3"/>
    <d v="2016-12-31T00:00:00"/>
    <n v="6778300000"/>
    <n v="4246700000"/>
    <n v="1604400000"/>
    <n v="0"/>
    <n v="94900000"/>
    <s v="Materials"/>
    <s v="Paper Packaging"/>
    <n v="2016"/>
  </r>
  <r>
    <x v="339"/>
    <x v="0"/>
    <d v="2012-12-31T00:00:00"/>
    <n v="9534462000"/>
    <n v="5328236000"/>
    <n v="3264896000"/>
    <n v="0"/>
    <n v="0"/>
    <s v="Materials"/>
    <s v="Specialty Chemicals"/>
    <n v="2012"/>
  </r>
  <r>
    <x v="339"/>
    <x v="1"/>
    <d v="2013-12-31T00:00:00"/>
    <n v="10185532000"/>
    <n v="5568966000"/>
    <n v="3470200000"/>
    <n v="0"/>
    <n v="0"/>
    <s v="Materials"/>
    <s v="Specialty Chemicals"/>
    <n v="2013"/>
  </r>
  <r>
    <x v="339"/>
    <x v="2"/>
    <d v="2014-12-31T00:00:00"/>
    <n v="11129533000"/>
    <n v="5965049000"/>
    <n v="3860448000"/>
    <n v="0"/>
    <n v="0"/>
    <s v="Materials"/>
    <s v="Specialty Chemicals"/>
    <n v="2014"/>
  </r>
  <r>
    <x v="339"/>
    <x v="3"/>
    <d v="2015-12-31T00:00:00"/>
    <n v="11339304000"/>
    <n v="5780078000"/>
    <n v="3943786000"/>
    <n v="0"/>
    <n v="0"/>
    <s v="Materials"/>
    <s v="Specialty Chemicals"/>
    <n v="2015"/>
  </r>
  <r>
    <x v="340"/>
    <x v="0"/>
    <d v="2013-02-02T00:00:00"/>
    <n v="3983400000"/>
    <n v="2446000000"/>
    <n v="976900000"/>
    <n v="0"/>
    <n v="0"/>
    <s v="Consumer Discretionary"/>
    <s v="Specialty Stores"/>
    <n v="2013"/>
  </r>
  <r>
    <x v="340"/>
    <x v="1"/>
    <d v="2014-02-01T00:00:00"/>
    <n v="4209200000"/>
    <n v="2628700000"/>
    <n v="1010000000"/>
    <n v="0"/>
    <n v="0"/>
    <s v="Consumer Discretionary"/>
    <s v="Specialty Stores"/>
    <n v="2014"/>
  </r>
  <r>
    <x v="340"/>
    <x v="2"/>
    <d v="2015-02-02T00:00:00"/>
    <n v="5736300000"/>
    <n v="3662100000"/>
    <n v="1497600000"/>
    <n v="0"/>
    <n v="0"/>
    <s v="Consumer Discretionary"/>
    <s v="Specialty Stores"/>
    <n v="2015"/>
  </r>
  <r>
    <x v="340"/>
    <x v="3"/>
    <d v="2016-01-30T00:00:00"/>
    <n v="6550200000"/>
    <n v="4109800000"/>
    <n v="1736700000"/>
    <n v="0"/>
    <n v="0"/>
    <s v="Consumer Discretionary"/>
    <s v="Specialty Stores"/>
    <n v="2016"/>
  </r>
  <r>
    <x v="341"/>
    <x v="0"/>
    <d v="2013-04-30T00:00:00"/>
    <n v="5897700000"/>
    <n v="3870100000"/>
    <n v="1020400000"/>
    <n v="0"/>
    <n v="96800000"/>
    <s v="Consumer Staples"/>
    <s v="Packaged Foods &amp; Meats"/>
    <n v="2013"/>
  </r>
  <r>
    <x v="341"/>
    <x v="1"/>
    <d v="2014-04-30T00:00:00"/>
    <n v="5610600000"/>
    <n v="3579600000"/>
    <n v="1013100000"/>
    <n v="0"/>
    <n v="98900000"/>
    <s v="Consumer Staples"/>
    <s v="Packaged Foods &amp; Meats"/>
    <n v="2014"/>
  </r>
  <r>
    <x v="341"/>
    <x v="2"/>
    <d v="2015-04-30T00:00:00"/>
    <n v="5692700000"/>
    <n v="3724000000"/>
    <n v="1085800000"/>
    <n v="0"/>
    <n v="110900000"/>
    <s v="Consumer Staples"/>
    <s v="Packaged Foods &amp; Meats"/>
    <n v="2015"/>
  </r>
  <r>
    <x v="341"/>
    <x v="3"/>
    <d v="2016-04-30T00:00:00"/>
    <n v="7811200000"/>
    <n v="4843400000"/>
    <n v="1614100000"/>
    <n v="0"/>
    <n v="208400000"/>
    <s v="Consumer Staples"/>
    <s v="Packaged Foods &amp; Meats"/>
    <n v="2016"/>
  </r>
  <r>
    <x v="342"/>
    <x v="0"/>
    <d v="2012-12-31T00:00:00"/>
    <n v="1290052000"/>
    <n v="470243000"/>
    <n v="120310000"/>
    <n v="0"/>
    <n v="330418000"/>
    <s v="Real Estate"/>
    <s v="Office REITs"/>
    <n v="2012"/>
  </r>
  <r>
    <x v="342"/>
    <x v="1"/>
    <d v="2013-12-31T00:00:00"/>
    <n v="1371065000"/>
    <n v="479665000"/>
    <n v="122128000"/>
    <n v="0"/>
    <n v="340316000"/>
    <s v="Real Estate"/>
    <s v="Office REITs"/>
    <n v="2013"/>
  </r>
  <r>
    <x v="342"/>
    <x v="2"/>
    <d v="2014-12-31T00:00:00"/>
    <n v="1519978000"/>
    <n v="500126000"/>
    <n v="133502000"/>
    <n v="0"/>
    <n v="393987000"/>
    <s v="Real Estate"/>
    <s v="Office REITs"/>
    <n v="2014"/>
  </r>
  <r>
    <x v="342"/>
    <x v="3"/>
    <d v="2015-12-31T00:00:00"/>
    <n v="1662829000"/>
    <n v="534326000"/>
    <n v="139137000"/>
    <n v="0"/>
    <n v="588235000"/>
    <s v="Real Estate"/>
    <s v="Office REITs"/>
    <n v="2015"/>
  </r>
  <r>
    <x v="343"/>
    <x v="0"/>
    <d v="2013-12-31T00:00:00"/>
    <n v="3237500000"/>
    <n v="1638900000"/>
    <n v="1012400000"/>
    <n v="0"/>
    <n v="0"/>
    <s v="Consumer Discretionary"/>
    <s v="Household Appliances"/>
    <n v="2013"/>
  </r>
  <r>
    <x v="343"/>
    <x v="1"/>
    <d v="2015-01-03T00:00:00"/>
    <n v="3492600000"/>
    <n v="1759200000"/>
    <n v="1048700000"/>
    <n v="0"/>
    <n v="0"/>
    <s v="Consumer Discretionary"/>
    <s v="Household Appliances"/>
    <n v="2015"/>
  </r>
  <r>
    <x v="343"/>
    <x v="2"/>
    <d v="2016-01-02T00:00:00"/>
    <n v="3593100000"/>
    <n v="1774600000"/>
    <n v="1053700000"/>
    <n v="0"/>
    <n v="0"/>
    <s v="Consumer Discretionary"/>
    <s v="Household Appliances"/>
    <n v="2016"/>
  </r>
  <r>
    <x v="343"/>
    <x v="3"/>
    <d v="2016-12-31T00:00:00"/>
    <n v="3711800000"/>
    <n v="1803500000"/>
    <n v="1054100000"/>
    <n v="0"/>
    <n v="0"/>
    <s v="Consumer Discretionary"/>
    <s v="Household Appliances"/>
    <n v="2016"/>
  </r>
  <r>
    <x v="344"/>
    <x v="0"/>
    <d v="2012-12-31T00:00:00"/>
    <n v="2307182000"/>
    <n v="610836000"/>
    <n v="655473000"/>
    <n v="0"/>
    <n v="107591000"/>
    <s v="Consumer Discretionary"/>
    <s v="Broadcasting &amp; Cable TV"/>
    <n v="2012"/>
  </r>
  <r>
    <x v="344"/>
    <x v="1"/>
    <d v="2013-12-31T00:00:00"/>
    <n v="2530809000"/>
    <n v="699294000"/>
    <n v="729055000"/>
    <n v="0"/>
    <n v="117580000"/>
    <s v="Consumer Discretionary"/>
    <s v="Broadcasting &amp; Cable TV"/>
    <n v="2013"/>
  </r>
  <r>
    <x v="344"/>
    <x v="2"/>
    <d v="2014-12-31T00:00:00"/>
    <n v="2665456000"/>
    <n v="778896000"/>
    <n v="764799000"/>
    <n v="0"/>
    <n v="128582000"/>
    <s v="Consumer Discretionary"/>
    <s v="Broadcasting &amp; Cable TV"/>
    <n v="2014"/>
  </r>
  <r>
    <x v="344"/>
    <x v="3"/>
    <d v="2015-12-31T00:00:00"/>
    <n v="3018227000"/>
    <n v="987357000"/>
    <n v="785179000"/>
    <n v="0"/>
    <n v="137596000"/>
    <s v="Consumer Discretionary"/>
    <s v="Broadcasting &amp; Cable TV"/>
    <n v="2015"/>
  </r>
  <r>
    <x v="345"/>
    <x v="0"/>
    <d v="2012-12-31T00:00:00"/>
    <n v="16537000000"/>
    <n v="9373000000"/>
    <n v="914000000"/>
    <n v="0"/>
    <n v="1787000000"/>
    <s v="Utilities"/>
    <s v="Electric Utilities"/>
    <n v="2012"/>
  </r>
  <r>
    <x v="345"/>
    <x v="1"/>
    <d v="2013-12-31T00:00:00"/>
    <n v="17087000000"/>
    <n v="9817000000"/>
    <n v="934000000"/>
    <n v="0"/>
    <n v="1901000000"/>
    <s v="Utilities"/>
    <s v="Electric Utilities"/>
    <n v="2013"/>
  </r>
  <r>
    <x v="345"/>
    <x v="2"/>
    <d v="2014-12-31T00:00:00"/>
    <n v="18467000000"/>
    <n v="11031000000"/>
    <n v="981000000"/>
    <n v="0"/>
    <n v="1945000000"/>
    <s v="Utilities"/>
    <s v="Electric Utilities"/>
    <n v="2014"/>
  </r>
  <r>
    <x v="345"/>
    <x v="3"/>
    <d v="2015-12-31T00:00:00"/>
    <n v="17489000000"/>
    <n v="9811000000"/>
    <n v="997000000"/>
    <n v="0"/>
    <n v="2034000000"/>
    <s v="Utilities"/>
    <s v="Electric Utilities"/>
    <n v="2015"/>
  </r>
  <r>
    <x v="346"/>
    <x v="0"/>
    <d v="2012-12-31T00:00:00"/>
    <n v="4256157000"/>
    <n v="800380000"/>
    <n v="376687000"/>
    <n v="0"/>
    <n v="1068382000"/>
    <s v="Real Estate"/>
    <s v="REITs"/>
    <n v="2012"/>
  </r>
  <r>
    <x v="346"/>
    <x v="1"/>
    <d v="2013-12-31T00:00:00"/>
    <n v="4543849000"/>
    <n v="837946000"/>
    <n v="402369000"/>
    <n v="0"/>
    <n v="1107700000"/>
    <s v="Real Estate"/>
    <s v="REITs"/>
    <n v="2013"/>
  </r>
  <r>
    <x v="346"/>
    <x v="2"/>
    <d v="2014-12-31T00:00:00"/>
    <n v="4870818000"/>
    <n v="882803000"/>
    <n v="446845000"/>
    <n v="0"/>
    <n v="1143827000"/>
    <s v="Real Estate"/>
    <s v="REITs"/>
    <n v="2014"/>
  </r>
  <r>
    <x v="346"/>
    <x v="3"/>
    <d v="2015-12-31T00:00:00"/>
    <n v="5266103000"/>
    <n v="960192000"/>
    <n v="452835000"/>
    <n v="0"/>
    <n v="1177568000"/>
    <s v="Real Estate"/>
    <s v="REITs"/>
    <n v="2015"/>
  </r>
  <r>
    <x v="347"/>
    <x v="0"/>
    <d v="2013-02-02T00:00:00"/>
    <n v="24380510000"/>
    <n v="17889249000"/>
    <n v="4884284000"/>
    <n v="0"/>
    <n v="78900000"/>
    <s v="Consumer Discretionary"/>
    <s v="Specialty Stores"/>
    <n v="2013"/>
  </r>
  <r>
    <x v="347"/>
    <x v="1"/>
    <d v="2014-02-01T00:00:00"/>
    <n v="23114000000"/>
    <n v="17082000000"/>
    <n v="4735000000"/>
    <n v="0"/>
    <n v="55000000"/>
    <s v="Consumer Discretionary"/>
    <s v="Specialty Stores"/>
    <n v="2014"/>
  </r>
  <r>
    <x v="347"/>
    <x v="2"/>
    <d v="2015-01-31T00:00:00"/>
    <n v="22492000000"/>
    <n v="16691000000"/>
    <n v="4816000000"/>
    <n v="0"/>
    <n v="62000000"/>
    <s v="Consumer Discretionary"/>
    <s v="Specialty Stores"/>
    <n v="2015"/>
  </r>
  <r>
    <x v="347"/>
    <x v="3"/>
    <d v="2016-01-30T00:00:00"/>
    <n v="21059000000"/>
    <n v="15545000000"/>
    <n v="4600000000"/>
    <n v="0"/>
    <n v="67000000"/>
    <s v="Consumer Discretionary"/>
    <s v="Specialty Stores"/>
    <n v="2016"/>
  </r>
  <r>
    <x v="348"/>
    <x v="0"/>
    <d v="2012-12-31T00:00:00"/>
    <n v="1913149000"/>
    <n v="1055844000"/>
    <n v="356817000"/>
    <n v="0"/>
    <n v="31652000"/>
    <s v="Industrials"/>
    <s v="Industrial Conglomerates"/>
    <n v="2012"/>
  </r>
  <r>
    <x v="348"/>
    <x v="1"/>
    <d v="2013-12-31T00:00:00"/>
    <n v="2142807000"/>
    <n v="1178173000"/>
    <n v="390610000"/>
    <n v="0"/>
    <n v="38405000"/>
    <s v="Industrials"/>
    <s v="Industrial Conglomerates"/>
    <n v="2013"/>
  </r>
  <r>
    <x v="348"/>
    <x v="2"/>
    <d v="2014-12-31T00:00:00"/>
    <n v="2555601000"/>
    <n v="1461190000"/>
    <n v="489937000"/>
    <n v="0"/>
    <n v="48138000"/>
    <s v="Industrials"/>
    <s v="Industrial Conglomerates"/>
    <n v="2014"/>
  </r>
  <r>
    <x v="348"/>
    <x v="3"/>
    <d v="2015-12-31T00:00:00"/>
    <n v="2985908000"/>
    <n v="1719723000"/>
    <n v="712803000"/>
    <n v="0"/>
    <n v="65770000"/>
    <s v="Industrials"/>
    <s v="Industrial Conglomerates"/>
    <n v="2015"/>
  </r>
  <r>
    <x v="349"/>
    <x v="0"/>
    <d v="2012-12-31T00:00:00"/>
    <n v="9647000000"/>
    <n v="6646000000"/>
    <n v="359000000"/>
    <n v="0"/>
    <n v="1090000000"/>
    <s v="Utilities"/>
    <s v="MultiUtilities"/>
    <n v="2012"/>
  </r>
  <r>
    <x v="349"/>
    <x v="1"/>
    <d v="2013-12-31T00:00:00"/>
    <n v="10557000000"/>
    <n v="7186000000"/>
    <n v="574000000"/>
    <n v="0"/>
    <n v="1113000000"/>
    <s v="Utilities"/>
    <s v="MultiUtilities"/>
    <n v="2013"/>
  </r>
  <r>
    <x v="349"/>
    <x v="2"/>
    <d v="2014-12-31T00:00:00"/>
    <n v="11035000000"/>
    <n v="7689000000"/>
    <n v="414000000"/>
    <n v="0"/>
    <n v="1156000000"/>
    <s v="Utilities"/>
    <s v="MultiUtilities"/>
    <n v="2014"/>
  </r>
  <r>
    <x v="349"/>
    <x v="3"/>
    <d v="2015-12-31T00:00:00"/>
    <n v="10231000000"/>
    <n v="6648000000"/>
    <n v="397000000"/>
    <n v="0"/>
    <n v="1250000000"/>
    <s v="Utilities"/>
    <s v="MultiUtilities"/>
    <n v="2015"/>
  </r>
  <r>
    <x v="350"/>
    <x v="0"/>
    <d v="2012-12-31T00:00:00"/>
    <n v="11240000000"/>
    <n v="429000000"/>
    <n v="6073000000"/>
    <n v="0"/>
    <n v="1441000000"/>
    <s v="Financials"/>
    <s v="Banks"/>
    <n v="2012"/>
  </r>
  <r>
    <x v="350"/>
    <x v="1"/>
    <d v="2013-12-31T00:00:00"/>
    <n v="8602000000"/>
    <n v="291000000"/>
    <n v="5808000000"/>
    <n v="0"/>
    <n v="576000000"/>
    <s v="Financials"/>
    <s v="Banks"/>
    <n v="2013"/>
  </r>
  <r>
    <x v="350"/>
    <x v="2"/>
    <d v="2014-12-31T00:00:00"/>
    <n v="8707000000"/>
    <n v="235000000"/>
    <n v="5518000000"/>
    <n v="0"/>
    <n v="367000000"/>
    <s v="Financials"/>
    <s v="Banks"/>
    <n v="2014"/>
  </r>
  <r>
    <x v="350"/>
    <x v="3"/>
    <d v="2015-12-31T00:00:00"/>
    <n v="8533000000"/>
    <n v="219000000"/>
    <n v="5120000000"/>
    <n v="0"/>
    <n v="205000000"/>
    <s v="Financials"/>
    <s v="Banks"/>
    <n v="2015"/>
  </r>
  <r>
    <x v="351"/>
    <x v="0"/>
    <d v="2013-06-28T00:00:00"/>
    <n v="14351000000"/>
    <n v="10411000000"/>
    <n v="635000000"/>
    <n v="1133000000"/>
    <n v="79000000"/>
    <s v="Information Technology"/>
    <s v="Computer Storage &amp; Peripherals"/>
    <n v="2013"/>
  </r>
  <r>
    <x v="351"/>
    <x v="1"/>
    <d v="2014-06-27T00:00:00"/>
    <n v="13724000000"/>
    <n v="9878000000"/>
    <n v="722000000"/>
    <n v="1226000000"/>
    <n v="98000000"/>
    <s v="Information Technology"/>
    <s v="Computer Storage &amp; Peripherals"/>
    <n v="2014"/>
  </r>
  <r>
    <x v="351"/>
    <x v="2"/>
    <d v="2015-07-03T00:00:00"/>
    <n v="13739000000"/>
    <n v="9930000000"/>
    <n v="237000000"/>
    <n v="1353000000"/>
    <n v="129000000"/>
    <s v="Information Technology"/>
    <s v="Computer Storage &amp; Peripherals"/>
    <n v="2015"/>
  </r>
  <r>
    <x v="351"/>
    <x v="3"/>
    <d v="2016-07-01T00:00:00"/>
    <n v="11160000000"/>
    <n v="8545000000"/>
    <n v="635000000"/>
    <n v="1237000000"/>
    <n v="123000000"/>
    <s v="Information Technology"/>
    <s v="Computer Storage &amp; Peripherals"/>
    <n v="2016"/>
  </r>
  <r>
    <x v="352"/>
    <x v="0"/>
    <d v="2013-02-28T00:00:00"/>
    <n v="2796100000"/>
    <n v="1687800000"/>
    <n v="585400000"/>
    <n v="0"/>
    <n v="0"/>
    <s v="Consumer Staples"/>
    <s v="Distillers &amp; Vintners"/>
    <n v="2013"/>
  </r>
  <r>
    <x v="352"/>
    <x v="1"/>
    <d v="2014-02-28T00:00:00"/>
    <n v="4867700000"/>
    <n v="2876000000"/>
    <n v="895100000"/>
    <n v="0"/>
    <n v="0"/>
    <s v="Consumer Staples"/>
    <s v="Distillers &amp; Vintners"/>
    <n v="2014"/>
  </r>
  <r>
    <x v="352"/>
    <x v="2"/>
    <d v="2015-02-28T00:00:00"/>
    <n v="6028000000"/>
    <n v="3449400000"/>
    <n v="1078400000"/>
    <n v="0"/>
    <n v="0"/>
    <s v="Consumer Staples"/>
    <s v="Distillers &amp; Vintners"/>
    <n v="2015"/>
  </r>
  <r>
    <x v="352"/>
    <x v="3"/>
    <d v="2016-02-29T00:00:00"/>
    <n v="6548400000"/>
    <n v="3606100000"/>
    <n v="1177200000"/>
    <n v="0"/>
    <n v="0"/>
    <s v="Consumer Staples"/>
    <s v="Distillers &amp; Vintners"/>
    <n v="2016"/>
  </r>
  <r>
    <x v="353"/>
    <x v="0"/>
    <d v="2013-12-28T00:00:00"/>
    <n v="10889500000"/>
    <n v="6985800000"/>
    <n v="2960300000"/>
    <n v="0"/>
    <n v="0"/>
    <s v="Consumer Discretionary"/>
    <s v="Household Appliances"/>
    <n v="2013"/>
  </r>
  <r>
    <x v="353"/>
    <x v="1"/>
    <d v="2015-01-03T00:00:00"/>
    <n v="11338600000"/>
    <n v="7235900000"/>
    <n v="2814600000"/>
    <n v="0"/>
    <n v="0"/>
    <s v="Consumer Discretionary"/>
    <s v="Household Appliances"/>
    <n v="2015"/>
  </r>
  <r>
    <x v="353"/>
    <x v="2"/>
    <d v="2016-01-02T00:00:00"/>
    <n v="11171800000"/>
    <n v="7099800000"/>
    <n v="2681100000"/>
    <n v="0"/>
    <n v="0"/>
    <s v="Consumer Discretionary"/>
    <s v="Household Appliances"/>
    <n v="2016"/>
  </r>
  <r>
    <x v="353"/>
    <x v="3"/>
    <d v="2016-12-31T00:00:00"/>
    <n v="11406900000"/>
    <n v="7139700000"/>
    <n v="2798900000"/>
    <n v="0"/>
    <n v="0"/>
    <s v="Consumer Discretionary"/>
    <s v="Household Appliances"/>
    <n v="2016"/>
  </r>
  <r>
    <x v="354"/>
    <x v="0"/>
    <d v="2013-09-27T00:00:00"/>
    <n v="1792000000"/>
    <n v="1025400000"/>
    <n v="159700000"/>
    <n v="226300000"/>
    <n v="29100000"/>
    <s v="Information Technology"/>
    <s v="Semiconductors"/>
    <n v="2013"/>
  </r>
  <r>
    <x v="354"/>
    <x v="1"/>
    <d v="2014-10-03T00:00:00"/>
    <n v="2291500000"/>
    <n v="1268800000"/>
    <n v="179100000"/>
    <n v="252200000"/>
    <n v="25900000"/>
    <s v="Information Technology"/>
    <s v="Semiconductors"/>
    <n v="2014"/>
  </r>
  <r>
    <x v="354"/>
    <x v="2"/>
    <d v="2015-10-02T00:00:00"/>
    <n v="3258400000"/>
    <n v="1703900000"/>
    <n v="191300000"/>
    <n v="303200000"/>
    <n v="33500000"/>
    <s v="Information Technology"/>
    <s v="Semiconductors"/>
    <n v="2015"/>
  </r>
  <r>
    <x v="354"/>
    <x v="3"/>
    <d v="2016-09-30T00:00:00"/>
    <n v="3289000000"/>
    <n v="1623800000"/>
    <n v="195900000"/>
    <n v="312400000"/>
    <n v="33400000"/>
    <s v="Information Technology"/>
    <s v="Semiconductors"/>
    <n v="2016"/>
  </r>
  <r>
    <x v="355"/>
    <x v="0"/>
    <d v="2012-12-31T00:00:00"/>
    <n v="2730000000"/>
    <n v="245000000"/>
    <n v="835000000"/>
    <n v="0"/>
    <n v="811000000"/>
    <s v="Energy"/>
    <s v="Oil &amp; Gas Exploration &amp; Production"/>
    <n v="2012"/>
  </r>
  <r>
    <x v="355"/>
    <x v="1"/>
    <d v="2013-12-31T00:00:00"/>
    <n v="3371000000"/>
    <n v="328000000"/>
    <n v="1052000000"/>
    <n v="0"/>
    <n v="787000000"/>
    <s v="Energy"/>
    <s v="Oil &amp; Gas Exploration &amp; Production"/>
    <n v="2013"/>
  </r>
  <r>
    <x v="355"/>
    <x v="2"/>
    <d v="2014-12-31T00:00:00"/>
    <n v="4038000000"/>
    <n v="427000000"/>
    <n v="1296000000"/>
    <n v="0"/>
    <n v="942000000"/>
    <s v="Energy"/>
    <s v="Oil &amp; Gas Exploration &amp; Production"/>
    <n v="2014"/>
  </r>
  <r>
    <x v="355"/>
    <x v="3"/>
    <d v="2015-12-31T00:00:00"/>
    <n v="3133000000"/>
    <n v="689000000"/>
    <n v="1208000000"/>
    <n v="0"/>
    <n v="1091000000"/>
    <s v="Energy"/>
    <s v="Oil &amp; Gas Exploration &amp; Production"/>
    <n v="2015"/>
  </r>
  <r>
    <x v="356"/>
    <x v="0"/>
    <d v="2012-12-31T00:00:00"/>
    <n v="10793000000"/>
    <n v="362000000"/>
    <n v="2123000000"/>
    <n v="0"/>
    <n v="4549000000"/>
    <s v="Financials"/>
    <s v="Consumer Finance"/>
    <n v="2012"/>
  </r>
  <r>
    <x v="356"/>
    <x v="1"/>
    <d v="2013-12-31T00:00:00"/>
    <n v="11813000000"/>
    <n v="374000000"/>
    <n v="2484000000"/>
    <n v="0"/>
    <n v="5445000000"/>
    <s v="Financials"/>
    <s v="Consumer Finance"/>
    <n v="2013"/>
  </r>
  <r>
    <x v="356"/>
    <x v="2"/>
    <d v="2014-12-31T00:00:00"/>
    <n v="12727000000"/>
    <n v="470000000"/>
    <n v="2927000000"/>
    <n v="0"/>
    <n v="5492000000"/>
    <s v="Financials"/>
    <s v="Consumer Finance"/>
    <n v="2014"/>
  </r>
  <r>
    <x v="356"/>
    <x v="3"/>
    <d v="2015-12-31T00:00:00"/>
    <n v="13620000000"/>
    <n v="607000000"/>
    <n v="3264000000"/>
    <n v="0"/>
    <n v="5690000000"/>
    <s v="Financials"/>
    <s v="Consumer Finance"/>
    <n v="2015"/>
  </r>
  <r>
    <x v="357"/>
    <x v="0"/>
    <d v="2013-12-31T00:00:00"/>
    <n v="9021000000"/>
    <n v="3002000000"/>
    <n v="4089000000"/>
    <n v="536000000"/>
    <n v="138000000"/>
    <s v="Health Care"/>
    <s v="Health Care Equipment"/>
    <n v="2013"/>
  </r>
  <r>
    <x v="357"/>
    <x v="1"/>
    <d v="2014-12-31T00:00:00"/>
    <n v="9675000000"/>
    <n v="3319000000"/>
    <n v="4308000000"/>
    <n v="614000000"/>
    <n v="188000000"/>
    <s v="Health Care"/>
    <s v="Health Care Equipment"/>
    <n v="2014"/>
  </r>
  <r>
    <x v="357"/>
    <x v="2"/>
    <d v="2015-12-31T00:00:00"/>
    <n v="9946000000"/>
    <n v="3344000000"/>
    <n v="3906000000"/>
    <n v="625000000"/>
    <n v="210000000"/>
    <s v="Health Care"/>
    <s v="Health Care Equipment"/>
    <n v="2015"/>
  </r>
  <r>
    <x v="357"/>
    <x v="3"/>
    <d v="2016-12-31T00:00:00"/>
    <n v="11325000000"/>
    <n v="3830000000"/>
    <n v="4295000000"/>
    <n v="715000000"/>
    <n v="319000000"/>
    <s v="Health Care"/>
    <s v="Health Care Equipment"/>
    <n v="2016"/>
  </r>
  <r>
    <x v="358"/>
    <x v="0"/>
    <d v="2013-03-29T00:00:00"/>
    <n v="6906000000"/>
    <n v="1175000000"/>
    <n v="3236000000"/>
    <n v="1026000000"/>
    <n v="286000000"/>
    <s v="Information Technology"/>
    <s v="Application Software"/>
    <n v="2013"/>
  </r>
  <r>
    <x v="358"/>
    <x v="1"/>
    <d v="2014-03-28T00:00:00"/>
    <n v="4183000000"/>
    <n v="791000000"/>
    <n v="2186000000"/>
    <n v="722000000"/>
    <n v="93000000"/>
    <s v="Information Technology"/>
    <s v="Application Software"/>
    <n v="2014"/>
  </r>
  <r>
    <x v="358"/>
    <x v="2"/>
    <d v="2015-04-03T00:00:00"/>
    <n v="3956000000"/>
    <n v="727000000"/>
    <n v="2012000000"/>
    <n v="812000000"/>
    <n v="87000000"/>
    <s v="Information Technology"/>
    <s v="Application Software"/>
    <n v="2015"/>
  </r>
  <r>
    <x v="358"/>
    <x v="3"/>
    <d v="2016-04-01T00:00:00"/>
    <n v="3600000000"/>
    <n v="615000000"/>
    <n v="1587000000"/>
    <n v="748000000"/>
    <n v="57000000"/>
    <s v="Information Technology"/>
    <s v="Application Software"/>
    <n v="2016"/>
  </r>
  <r>
    <x v="359"/>
    <x v="0"/>
    <d v="2013-06-29T00:00:00"/>
    <n v="44411233000"/>
    <n v="36414626000"/>
    <n v="6338129000"/>
    <n v="0"/>
    <n v="0"/>
    <s v="Consumer Staples"/>
    <s v="Food Distributors"/>
    <n v="2013"/>
  </r>
  <r>
    <x v="359"/>
    <x v="1"/>
    <d v="2014-06-28T00:00:00"/>
    <n v="46516712000"/>
    <n v="38335677000"/>
    <n v="0"/>
    <n v="0"/>
    <n v="0"/>
    <s v="Consumer Staples"/>
    <s v="Food Distributors"/>
    <n v="2014"/>
  </r>
  <r>
    <x v="359"/>
    <x v="2"/>
    <d v="2015-06-27T00:00:00"/>
    <n v="48680752000"/>
    <n v="40129236000"/>
    <n v="0"/>
    <n v="0"/>
    <n v="0"/>
    <s v="Consumer Staples"/>
    <s v="Food Distributors"/>
    <n v="2015"/>
  </r>
  <r>
    <x v="359"/>
    <x v="3"/>
    <d v="2016-07-02T00:00:00"/>
    <n v="50366919000"/>
    <n v="41326447000"/>
    <n v="0"/>
    <n v="0"/>
    <n v="0"/>
    <s v="Consumer Staples"/>
    <s v="Food Distributors"/>
    <n v="2016"/>
  </r>
  <r>
    <x v="360"/>
    <x v="0"/>
    <d v="2012-12-31T00:00:00"/>
    <n v="127434000000"/>
    <n v="55228000000"/>
    <n v="41066000000"/>
    <n v="0"/>
    <n v="18143000000"/>
    <s v="Telecommunications Services"/>
    <s v="Integrated Telecommunications Services"/>
    <n v="2012"/>
  </r>
  <r>
    <x v="360"/>
    <x v="1"/>
    <d v="2013-12-31T00:00:00"/>
    <n v="128752000000"/>
    <n v="51191000000"/>
    <n v="28414000000"/>
    <n v="0"/>
    <n v="18395000000"/>
    <s v="Telecommunications Services"/>
    <s v="Integrated Telecommunications Services"/>
    <n v="2013"/>
  </r>
  <r>
    <x v="360"/>
    <x v="2"/>
    <d v="2014-12-31T00:00:00"/>
    <n v="132447000000"/>
    <n v="60145000000"/>
    <n v="41817000000"/>
    <n v="0"/>
    <n v="18273000000"/>
    <s v="Telecommunications Services"/>
    <s v="Integrated Telecommunications Services"/>
    <n v="2014"/>
  </r>
  <r>
    <x v="360"/>
    <x v="3"/>
    <d v="2015-12-31T00:00:00"/>
    <n v="146801000000"/>
    <n v="67046000000"/>
    <n v="32954000000"/>
    <n v="0"/>
    <n v="22016000000"/>
    <s v="Telecommunications Services"/>
    <s v="Integrated Telecommunications Services"/>
    <n v="2015"/>
  </r>
  <r>
    <x v="361"/>
    <x v="0"/>
    <d v="2013-12-31T00:00:00"/>
    <n v="4206100000"/>
    <n v="2545600000"/>
    <n v="1193800000"/>
    <n v="0"/>
    <n v="0"/>
    <s v="Consumer Staples"/>
    <s v="Brewers"/>
    <n v="2013"/>
  </r>
  <r>
    <x v="361"/>
    <x v="1"/>
    <d v="2014-12-31T00:00:00"/>
    <n v="4146300000"/>
    <n v="2493300000"/>
    <n v="1163900000"/>
    <n v="0"/>
    <n v="0"/>
    <s v="Consumer Staples"/>
    <s v="Brewers"/>
    <n v="2014"/>
  </r>
  <r>
    <x v="361"/>
    <x v="2"/>
    <d v="2015-12-31T00:00:00"/>
    <n v="3567500000"/>
    <n v="2163500000"/>
    <n v="1051800000"/>
    <n v="0"/>
    <n v="0"/>
    <s v="Consumer Staples"/>
    <s v="Brewers"/>
    <n v="2015"/>
  </r>
  <r>
    <x v="361"/>
    <x v="3"/>
    <d v="2016-12-31T00:00:00"/>
    <n v="4885000000"/>
    <n v="3003100000"/>
    <n v="1597300000"/>
    <n v="0"/>
    <n v="0"/>
    <s v="Consumer Staples"/>
    <s v="Brewers"/>
    <n v="2016"/>
  </r>
  <r>
    <x v="362"/>
    <x v="0"/>
    <d v="2012-12-31T00:00:00"/>
    <n v="2665000000"/>
    <n v="1174000000"/>
    <n v="728000000"/>
    <n v="183000000"/>
    <n v="0"/>
    <s v="Information Technology"/>
    <s v="Application Software"/>
    <n v="2012"/>
  </r>
  <r>
    <x v="362"/>
    <x v="1"/>
    <d v="2013-12-31T00:00:00"/>
    <n v="2692000000"/>
    <n v="1219000000"/>
    <n v="757000000"/>
    <n v="184000000"/>
    <n v="0"/>
    <s v="Information Technology"/>
    <s v="Application Software"/>
    <n v="2013"/>
  </r>
  <r>
    <x v="362"/>
    <x v="2"/>
    <d v="2014-12-31T00:00:00"/>
    <n v="2732000000"/>
    <n v="1253000000"/>
    <n v="770000000"/>
    <n v="206000000"/>
    <n v="0"/>
    <s v="Information Technology"/>
    <s v="Application Software"/>
    <n v="2014"/>
  </r>
  <r>
    <x v="362"/>
    <x v="3"/>
    <d v="2015-12-31T00:00:00"/>
    <n v="2530000000"/>
    <n v="1254000000"/>
    <n v="765000000"/>
    <n v="228000000"/>
    <n v="0"/>
    <s v="Information Technology"/>
    <s v="Application Software"/>
    <n v="2015"/>
  </r>
  <r>
    <x v="363"/>
    <x v="0"/>
    <d v="2013-09-30T00:00:00"/>
    <n v="1924400000"/>
    <n v="874838000"/>
    <n v="254468000"/>
    <n v="0"/>
    <n v="45639000"/>
    <s v="Industrials"/>
    <s v="Aerospace &amp; Defense"/>
    <n v="2013"/>
  </r>
  <r>
    <x v="363"/>
    <x v="1"/>
    <d v="2014-09-30T00:00:00"/>
    <n v="2372906000"/>
    <n v="1105032000"/>
    <n v="276446000"/>
    <n v="0"/>
    <n v="63608000"/>
    <s v="Industrials"/>
    <s v="Aerospace &amp; Defense"/>
    <n v="2014"/>
  </r>
  <r>
    <x v="363"/>
    <x v="2"/>
    <d v="2015-09-30T00:00:00"/>
    <n v="2707115000"/>
    <n v="1257270000"/>
    <n v="321624000"/>
    <n v="0"/>
    <n v="54219000"/>
    <s v="Industrials"/>
    <s v="Aerospace &amp; Defense"/>
    <n v="2015"/>
  </r>
  <r>
    <x v="363"/>
    <x v="3"/>
    <d v="2016-09-30T00:00:00"/>
    <n v="3171411000"/>
    <n v="1443348000"/>
    <n v="382858000"/>
    <n v="0"/>
    <n v="77445000"/>
    <s v="Industrials"/>
    <s v="Aerospace &amp; Defense"/>
    <n v="2016"/>
  </r>
  <r>
    <x v="364"/>
    <x v="0"/>
    <d v="2013-09-27T00:00:00"/>
    <n v="11390000000"/>
    <n v="7739000000"/>
    <n v="1440000000"/>
    <n v="590000000"/>
    <n v="0"/>
    <s v="Information Technology"/>
    <s v="Electronic Manufacturing Services"/>
    <n v="2013"/>
  </r>
  <r>
    <x v="364"/>
    <x v="1"/>
    <d v="2014-09-26T00:00:00"/>
    <n v="11973000000"/>
    <n v="8001000000"/>
    <n v="1534000000"/>
    <n v="583000000"/>
    <n v="0"/>
    <s v="Information Technology"/>
    <s v="Electronic Manufacturing Services"/>
    <n v="2014"/>
  </r>
  <r>
    <x v="364"/>
    <x v="2"/>
    <d v="2015-09-25T00:00:00"/>
    <n v="12233000000"/>
    <n v="8146000000"/>
    <n v="1504000000"/>
    <n v="627000000"/>
    <n v="0"/>
    <s v="Information Technology"/>
    <s v="Electronic Manufacturing Services"/>
    <n v="2015"/>
  </r>
  <r>
    <x v="364"/>
    <x v="3"/>
    <d v="2016-09-30T00:00:00"/>
    <n v="12238000000"/>
    <n v="8205000000"/>
    <n v="1463000000"/>
    <n v="644000000"/>
    <n v="0"/>
    <s v="Information Technology"/>
    <s v="Electronic Manufacturing Services"/>
    <n v="2016"/>
  </r>
  <r>
    <x v="365"/>
    <x v="0"/>
    <d v="2012-12-30T00:00:00"/>
    <n v="5353197000"/>
    <n v="2943847000"/>
    <n v="1303427000"/>
    <n v="0"/>
    <n v="194039000"/>
    <s v="Consumer Discretionary"/>
    <s v="Publishing"/>
    <n v="2012"/>
  </r>
  <r>
    <x v="365"/>
    <x v="1"/>
    <d v="2013-12-29T00:00:00"/>
    <n v="1603123000"/>
    <n v="662769000"/>
    <n v="531932000"/>
    <n v="0"/>
    <n v="74833000"/>
    <s v="Consumer Discretionary"/>
    <s v="Publishing"/>
    <n v="2013"/>
  </r>
  <r>
    <x v="365"/>
    <x v="2"/>
    <d v="2014-12-31T00:00:00"/>
    <n v="2626141000"/>
    <n v="954990000"/>
    <n v="766854000"/>
    <n v="0"/>
    <n v="151837000"/>
    <s v="Consumer Discretionary"/>
    <s v="Publishing"/>
    <n v="2014"/>
  </r>
  <r>
    <x v="365"/>
    <x v="3"/>
    <d v="2015-12-31T00:00:00"/>
    <n v="3050945000"/>
    <n v="923336000"/>
    <n v="1068221000"/>
    <n v="0"/>
    <n v="205087000"/>
    <s v="Consumer Discretionary"/>
    <s v="Publishing"/>
    <n v="2015"/>
  </r>
  <r>
    <x v="366"/>
    <x v="0"/>
    <d v="2013-02-02T00:00:00"/>
    <n v="73301000000"/>
    <n v="50568000000"/>
    <n v="15110000000"/>
    <n v="0"/>
    <n v="2044000000"/>
    <s v="Consumer Discretionary"/>
    <s v="General Merchandise Stores"/>
    <n v="2013"/>
  </r>
  <r>
    <x v="366"/>
    <x v="1"/>
    <d v="2014-02-01T00:00:00"/>
    <n v="71279000000"/>
    <n v="50039000000"/>
    <n v="14465000000"/>
    <n v="0"/>
    <n v="1996000000"/>
    <s v="Consumer Discretionary"/>
    <s v="General Merchandise Stores"/>
    <n v="2014"/>
  </r>
  <r>
    <x v="366"/>
    <x v="2"/>
    <d v="2015-01-31T00:00:00"/>
    <n v="72618000000"/>
    <n v="51278000000"/>
    <n v="14676000000"/>
    <n v="0"/>
    <n v="2129000000"/>
    <s v="Consumer Discretionary"/>
    <s v="General Merchandise Stores"/>
    <n v="2015"/>
  </r>
  <r>
    <x v="366"/>
    <x v="3"/>
    <d v="2016-01-30T00:00:00"/>
    <n v="73785000000"/>
    <n v="51997000000"/>
    <n v="14665000000"/>
    <n v="0"/>
    <n v="2213000000"/>
    <s v="Consumer Discretionary"/>
    <s v="General Merchandise Stores"/>
    <n v="2016"/>
  </r>
  <r>
    <x v="367"/>
    <x v="0"/>
    <d v="2013-01-31T00:00:00"/>
    <n v="3794249000"/>
    <n v="1630965000"/>
    <n v="1466067000"/>
    <n v="0"/>
    <n v="0"/>
    <s v="Consumer Discretionary"/>
    <s v="Apparel, Accessories &amp; Luxury Goods"/>
    <n v="2013"/>
  </r>
  <r>
    <x v="367"/>
    <x v="1"/>
    <d v="2014-01-31T00:00:00"/>
    <n v="4031100000"/>
    <n v="1690700000"/>
    <n v="2036100000"/>
    <n v="0"/>
    <n v="0"/>
    <s v="Consumer Discretionary"/>
    <s v="Apparel, Accessories &amp; Luxury Goods"/>
    <n v="2014"/>
  </r>
  <r>
    <x v="367"/>
    <x v="2"/>
    <d v="2015-01-31T00:00:00"/>
    <n v="4249900000"/>
    <n v="1712700000"/>
    <n v="1645800000"/>
    <n v="0"/>
    <n v="0"/>
    <s v="Consumer Discretionary"/>
    <s v="Apparel, Accessories &amp; Luxury Goods"/>
    <n v="2015"/>
  </r>
  <r>
    <x v="367"/>
    <x v="3"/>
    <d v="2016-01-31T00:00:00"/>
    <n v="4104900000"/>
    <n v="1613600000"/>
    <n v="1731200000"/>
    <n v="0"/>
    <n v="0"/>
    <s v="Consumer Discretionary"/>
    <s v="Apparel, Accessories &amp; Luxury Goods"/>
    <n v="2016"/>
  </r>
  <r>
    <x v="368"/>
    <x v="0"/>
    <d v="2013-02-02T00:00:00"/>
    <n v="25878372000"/>
    <n v="18521400000"/>
    <n v="4250446000"/>
    <n v="0"/>
    <n v="0"/>
    <s v="Consumer Discretionary"/>
    <s v="Apparel Retail"/>
    <n v="2013"/>
  </r>
  <r>
    <x v="368"/>
    <x v="1"/>
    <d v="2014-02-01T00:00:00"/>
    <n v="27422696000"/>
    <n v="19605037000"/>
    <n v="4467089000"/>
    <n v="0"/>
    <n v="0"/>
    <s v="Consumer Discretionary"/>
    <s v="Apparel Retail"/>
    <n v="2014"/>
  </r>
  <r>
    <x v="368"/>
    <x v="2"/>
    <d v="2015-01-31T00:00:00"/>
    <n v="29078407000"/>
    <n v="20776522000"/>
    <n v="4695384000"/>
    <n v="0"/>
    <n v="0"/>
    <s v="Consumer Discretionary"/>
    <s v="Apparel Retail"/>
    <n v="2015"/>
  </r>
  <r>
    <x v="368"/>
    <x v="3"/>
    <d v="2016-01-30T00:00:00"/>
    <n v="30944938000"/>
    <n v="22034523000"/>
    <n v="5205715000"/>
    <n v="0"/>
    <n v="0"/>
    <s v="Consumer Discretionary"/>
    <s v="Apparel Retail"/>
    <n v="2016"/>
  </r>
  <r>
    <x v="369"/>
    <x v="0"/>
    <d v="2012-12-31T00:00:00"/>
    <n v="3589516000"/>
    <n v="1955682000"/>
    <n v="0"/>
    <n v="0"/>
    <n v="787329000"/>
    <s v="Financials"/>
    <s v="Life &amp; Health Insurance"/>
    <n v="2012"/>
  </r>
  <r>
    <x v="369"/>
    <x v="1"/>
    <d v="2013-12-31T00:00:00"/>
    <n v="3494253000"/>
    <n v="1838766000"/>
    <n v="0"/>
    <n v="0"/>
    <n v="819711000"/>
    <s v="Financials"/>
    <s v="Life &amp; Health Insurance"/>
    <n v="2013"/>
  </r>
  <r>
    <x v="369"/>
    <x v="2"/>
    <d v="2014-12-31T00:00:00"/>
    <n v="3620095000"/>
    <n v="1903384000"/>
    <n v="0"/>
    <n v="0"/>
    <n v="855908000"/>
    <s v="Financials"/>
    <s v="Life &amp; Health Insurance"/>
    <n v="2014"/>
  </r>
  <r>
    <x v="369"/>
    <x v="3"/>
    <d v="2015-12-31T00:00:00"/>
    <n v="3766065000"/>
    <n v="2016212000"/>
    <n v="0"/>
    <n v="0"/>
    <n v="907024000"/>
    <s v="Financials"/>
    <s v="Life &amp; Health Insurance"/>
    <n v="2015"/>
  </r>
  <r>
    <x v="370"/>
    <x v="0"/>
    <d v="2012-12-31T00:00:00"/>
    <n v="12509900000"/>
    <n v="7214400000"/>
    <n v="3354900000"/>
    <n v="376400000"/>
    <n v="0"/>
    <s v="Health Care"/>
    <s v="Health Care Equipment"/>
    <n v="2012"/>
  </r>
  <r>
    <x v="370"/>
    <x v="1"/>
    <d v="2013-12-31T00:00:00"/>
    <n v="13090300000"/>
    <n v="7561200000"/>
    <n v="3446300000"/>
    <n v="395500000"/>
    <n v="0"/>
    <s v="Health Care"/>
    <s v="Health Care Equipment"/>
    <n v="2013"/>
  </r>
  <r>
    <x v="370"/>
    <x v="2"/>
    <d v="2014-12-31T00:00:00"/>
    <n v="16889600000"/>
    <n v="9397600000"/>
    <n v="4896100000"/>
    <n v="691100000"/>
    <n v="0"/>
    <s v="Health Care"/>
    <s v="Health Care Equipment"/>
    <n v="2014"/>
  </r>
  <r>
    <x v="370"/>
    <x v="3"/>
    <d v="2015-12-31T00:00:00"/>
    <n v="16965400000"/>
    <n v="9209500000"/>
    <n v="4612100000"/>
    <n v="692300000"/>
    <n v="0"/>
    <s v="Health Care"/>
    <s v="Health Care Equipment"/>
    <n v="2015"/>
  </r>
  <r>
    <x v="371"/>
    <x v="0"/>
    <d v="2012-12-31T00:00:00"/>
    <n v="763000000"/>
    <n v="12000000"/>
    <n v="429000000"/>
    <n v="0"/>
    <n v="26000000"/>
    <s v="Consumer Discretionary"/>
    <s v="Internet &amp; Direct Marketing Retail"/>
    <n v="2012"/>
  </r>
  <r>
    <x v="371"/>
    <x v="1"/>
    <d v="2013-12-31T00:00:00"/>
    <n v="945000000"/>
    <n v="18000000"/>
    <n v="597000000"/>
    <n v="0"/>
    <n v="36000000"/>
    <s v="Consumer Discretionary"/>
    <s v="Internet &amp; Direct Marketing Retail"/>
    <n v="2013"/>
  </r>
  <r>
    <x v="371"/>
    <x v="2"/>
    <d v="2014-12-31T00:00:00"/>
    <n v="1246000000"/>
    <n v="40000000"/>
    <n v="801000000"/>
    <n v="0"/>
    <n v="65000000"/>
    <s v="Consumer Discretionary"/>
    <s v="Internet &amp; Direct Marketing Retail"/>
    <n v="2014"/>
  </r>
  <r>
    <x v="371"/>
    <x v="3"/>
    <d v="2015-12-31T00:00:00"/>
    <n v="1492000000"/>
    <n v="58000000"/>
    <n v="1109000000"/>
    <n v="0"/>
    <n v="93000000"/>
    <s v="Consumer Discretionary"/>
    <s v="Internet &amp; Direct Marketing Retail"/>
    <n v="2015"/>
  </r>
  <r>
    <x v="372"/>
    <x v="0"/>
    <d v="2013-12-31T00:00:00"/>
    <n v="26191000000"/>
    <n v="13307000000"/>
    <n v="3757000000"/>
    <n v="0"/>
    <n v="3821000000"/>
    <s v="Financials"/>
    <s v="Property &amp; Casualty Insurance"/>
    <n v="2013"/>
  </r>
  <r>
    <x v="372"/>
    <x v="1"/>
    <d v="2014-12-31T00:00:00"/>
    <n v="27174000000"/>
    <n v="13870000000"/>
    <n v="3964000000"/>
    <n v="0"/>
    <n v="3882000000"/>
    <s v="Financials"/>
    <s v="Property &amp; Casualty Insurance"/>
    <n v="2014"/>
  </r>
  <r>
    <x v="372"/>
    <x v="2"/>
    <d v="2015-12-31T00:00:00"/>
    <n v="26815000000"/>
    <n v="13723000000"/>
    <n v="4094000000"/>
    <n v="0"/>
    <n v="3885000000"/>
    <s v="Financials"/>
    <s v="Property &amp; Casualty Insurance"/>
    <n v="2015"/>
  </r>
  <r>
    <x v="372"/>
    <x v="3"/>
    <d v="2016-12-31T00:00:00"/>
    <n v="27625000000"/>
    <n v="15070000000"/>
    <n v="4154000000"/>
    <n v="0"/>
    <n v="3985000000"/>
    <s v="Financials"/>
    <s v="Property &amp; Casualty Insurance"/>
    <n v="2016"/>
  </r>
  <r>
    <x v="373"/>
    <x v="0"/>
    <d v="2012-12-29T00:00:00"/>
    <n v="4664120000"/>
    <n v="3098066000"/>
    <n v="1040287000"/>
    <n v="0"/>
    <n v="88975000"/>
    <s v="Consumer Discretionary"/>
    <s v="Specialty Retail"/>
    <n v="2012"/>
  </r>
  <r>
    <x v="373"/>
    <x v="1"/>
    <d v="2013-12-28T00:00:00"/>
    <n v="5164784000"/>
    <n v="3411175000"/>
    <n v="1138934000"/>
    <n v="0"/>
    <n v="100025000"/>
    <s v="Consumer Discretionary"/>
    <s v="Specialty Retail"/>
    <n v="2013"/>
  </r>
  <r>
    <x v="373"/>
    <x v="2"/>
    <d v="2014-12-27T00:00:00"/>
    <n v="5711715000"/>
    <n v="3761300000"/>
    <n v="1246308000"/>
    <n v="0"/>
    <n v="114635000"/>
    <s v="Consumer Discretionary"/>
    <s v="Specialty Retail"/>
    <n v="2014"/>
  </r>
  <r>
    <x v="373"/>
    <x v="3"/>
    <d v="2015-12-26T00:00:00"/>
    <n v="6226507000"/>
    <n v="4083333000"/>
    <n v="1369097000"/>
    <n v="0"/>
    <n v="123569000"/>
    <s v="Consumer Discretionary"/>
    <s v="Specialty Retail"/>
    <n v="2015"/>
  </r>
  <r>
    <x v="374"/>
    <x v="0"/>
    <d v="2013-10-03T00:00:00"/>
    <n v="34374000000"/>
    <n v="32016000000"/>
    <n v="983000000"/>
    <n v="0"/>
    <n v="0"/>
    <s v="Consumer Staples"/>
    <s v="Packaged Foods &amp; Meats"/>
    <n v="2013"/>
  </r>
  <r>
    <x v="374"/>
    <x v="1"/>
    <d v="2014-10-03T00:00:00"/>
    <n v="37580000000"/>
    <n v="34895000000"/>
    <n v="1255000000"/>
    <n v="0"/>
    <n v="0"/>
    <s v="Consumer Staples"/>
    <s v="Packaged Foods &amp; Meats"/>
    <n v="2014"/>
  </r>
  <r>
    <x v="374"/>
    <x v="2"/>
    <d v="2015-10-03T00:00:00"/>
    <n v="41373000000"/>
    <n v="37456000000"/>
    <n v="1748000000"/>
    <n v="0"/>
    <n v="0"/>
    <s v="Consumer Staples"/>
    <s v="Packaged Foods &amp; Meats"/>
    <n v="2015"/>
  </r>
  <r>
    <x v="374"/>
    <x v="3"/>
    <d v="2016-10-01T00:00:00"/>
    <n v="36881000000"/>
    <n v="32184000000"/>
    <n v="1864000000"/>
    <n v="0"/>
    <n v="0"/>
    <s v="Consumer Staples"/>
    <s v="Packaged Foods &amp; Meats"/>
    <n v="2016"/>
  </r>
  <r>
    <x v="375"/>
    <x v="0"/>
    <d v="2012-12-31T00:00:00"/>
    <n v="29809000000"/>
    <n v="26045000000"/>
    <n v="1702000000"/>
    <n v="0"/>
    <n v="418000000"/>
    <s v="Energy"/>
    <s v="Oil &amp; Gas Refining &amp; Marketing &amp; Transportation"/>
    <n v="2012"/>
  </r>
  <r>
    <x v="375"/>
    <x v="1"/>
    <d v="2013-12-31T00:00:00"/>
    <n v="37601000000"/>
    <n v="34085000000"/>
    <n v="2248000000"/>
    <n v="0"/>
    <n v="489000000"/>
    <s v="Energy"/>
    <s v="Oil &amp; Gas Refining &amp; Marketing &amp; Transportation"/>
    <n v="2013"/>
  </r>
  <r>
    <x v="375"/>
    <x v="2"/>
    <d v="2014-12-31T00:00:00"/>
    <n v="40633000000"/>
    <n v="35673000000"/>
    <n v="2762000000"/>
    <n v="0"/>
    <n v="562000000"/>
    <s v="Energy"/>
    <s v="Oil &amp; Gas Refining &amp; Marketing &amp; Transportation"/>
    <n v="2014"/>
  </r>
  <r>
    <x v="375"/>
    <x v="3"/>
    <d v="2015-12-31T00:00:00"/>
    <n v="28711000000"/>
    <n v="22466000000"/>
    <n v="2620000000"/>
    <n v="0"/>
    <n v="756000000"/>
    <s v="Energy"/>
    <s v="Oil &amp; Gas Refining &amp; Marketing &amp; Transportation"/>
    <n v="2015"/>
  </r>
  <r>
    <x v="376"/>
    <x v="0"/>
    <d v="2012-12-31T00:00:00"/>
    <n v="1793557000"/>
    <n v="1189341000"/>
    <n v="247597000"/>
    <n v="0"/>
    <n v="0"/>
    <s v="Information Technology"/>
    <s v="Internet Software &amp; Services"/>
    <n v="2012"/>
  </r>
  <r>
    <x v="376"/>
    <x v="1"/>
    <d v="2013-12-31T00:00:00"/>
    <n v="2064305000"/>
    <n v="1369438000"/>
    <n v="312367000"/>
    <n v="0"/>
    <n v="0"/>
    <s v="Information Technology"/>
    <s v="Internet Software &amp; Services"/>
    <n v="2013"/>
  </r>
  <r>
    <x v="376"/>
    <x v="2"/>
    <d v="2014-12-31T00:00:00"/>
    <n v="2446877000"/>
    <n v="1668892000"/>
    <n v="346345000"/>
    <n v="0"/>
    <n v="0"/>
    <s v="Information Technology"/>
    <s v="Internet Software &amp; Services"/>
    <n v="2014"/>
  </r>
  <r>
    <x v="376"/>
    <x v="3"/>
    <d v="2015-12-31T00:00:00"/>
    <n v="2779541000"/>
    <n v="1855181000"/>
    <n v="390253000"/>
    <n v="0"/>
    <n v="0"/>
    <s v="Information Technology"/>
    <s v="Internet Software &amp; Services"/>
    <n v="2015"/>
  </r>
  <r>
    <x v="377"/>
    <x v="0"/>
    <d v="2012-12-31T00:00:00"/>
    <n v="12825000000"/>
    <n v="6457000000"/>
    <n v="1804000000"/>
    <n v="1877000000"/>
    <n v="0"/>
    <s v="Information Technology"/>
    <s v="Semiconductors"/>
    <n v="2012"/>
  </r>
  <r>
    <x v="377"/>
    <x v="1"/>
    <d v="2013-12-31T00:00:00"/>
    <n v="12205000000"/>
    <n v="5841000000"/>
    <n v="1858000000"/>
    <n v="1522000000"/>
    <n v="0"/>
    <s v="Information Technology"/>
    <s v="Semiconductors"/>
    <n v="2013"/>
  </r>
  <r>
    <x v="377"/>
    <x v="2"/>
    <d v="2014-12-31T00:00:00"/>
    <n v="13045000000"/>
    <n v="5618000000"/>
    <n v="1843000000"/>
    <n v="1358000000"/>
    <n v="0"/>
    <s v="Information Technology"/>
    <s v="Semiconductors"/>
    <n v="2014"/>
  </r>
  <r>
    <x v="377"/>
    <x v="3"/>
    <d v="2015-12-31T00:00:00"/>
    <n v="13000000000"/>
    <n v="5440000000"/>
    <n v="1748000000"/>
    <n v="1280000000"/>
    <n v="0"/>
    <s v="Information Technology"/>
    <s v="Semiconductors"/>
    <n v="2015"/>
  </r>
  <r>
    <x v="378"/>
    <x v="0"/>
    <d v="2012-12-29T00:00:00"/>
    <n v="12237000000"/>
    <n v="10019000000"/>
    <n v="1165000000"/>
    <n v="0"/>
    <n v="0"/>
    <s v="Industrials"/>
    <s v="Industrial Conglomerates"/>
    <n v="2012"/>
  </r>
  <r>
    <x v="378"/>
    <x v="1"/>
    <d v="2013-12-28T00:00:00"/>
    <n v="12104000000"/>
    <n v="10131000000"/>
    <n v="1126000000"/>
    <n v="0"/>
    <n v="0"/>
    <s v="Industrials"/>
    <s v="Industrial Conglomerates"/>
    <n v="2013"/>
  </r>
  <r>
    <x v="378"/>
    <x v="2"/>
    <d v="2015-01-03T00:00:00"/>
    <n v="13878000000"/>
    <n v="11421000000"/>
    <n v="1361000000"/>
    <n v="0"/>
    <n v="0"/>
    <s v="Industrials"/>
    <s v="Industrial Conglomerates"/>
    <n v="2015"/>
  </r>
  <r>
    <x v="378"/>
    <x v="3"/>
    <d v="2016-01-02T00:00:00"/>
    <n v="13423000000"/>
    <n v="10979000000"/>
    <n v="1304000000"/>
    <n v="0"/>
    <n v="0"/>
    <s v="Industrials"/>
    <s v="Industrial Conglomerates"/>
    <n v="2016"/>
  </r>
  <r>
    <x v="379"/>
    <x v="0"/>
    <d v="2012-12-31T00:00:00"/>
    <n v="1834921000"/>
    <n v="955624000"/>
    <n v="670602000"/>
    <n v="0"/>
    <n v="0"/>
    <s v="Consumer Discretionary"/>
    <s v="Apparel, Accessories &amp; Luxury Goods"/>
    <n v="2012"/>
  </r>
  <r>
    <x v="379"/>
    <x v="1"/>
    <d v="2013-12-31T00:00:00"/>
    <n v="2332051000"/>
    <n v="1195381000"/>
    <n v="871572000"/>
    <n v="0"/>
    <n v="0"/>
    <s v="Consumer Discretionary"/>
    <s v="Apparel, Accessories &amp; Luxury Goods"/>
    <n v="2013"/>
  </r>
  <r>
    <x v="379"/>
    <x v="2"/>
    <d v="2014-12-31T00:00:00"/>
    <n v="3084370000"/>
    <n v="1572164000"/>
    <n v="1158251000"/>
    <n v="0"/>
    <n v="0"/>
    <s v="Consumer Discretionary"/>
    <s v="Apparel, Accessories &amp; Luxury Goods"/>
    <n v="2014"/>
  </r>
  <r>
    <x v="379"/>
    <x v="3"/>
    <d v="2015-12-31T00:00:00"/>
    <n v="3963313000"/>
    <n v="2057766000"/>
    <n v="1497000000"/>
    <n v="0"/>
    <n v="0"/>
    <s v="Consumer Discretionary"/>
    <s v="Apparel, Accessories &amp; Luxury Goods"/>
    <n v="2015"/>
  </r>
  <r>
    <x v="380"/>
    <x v="0"/>
    <d v="2012-12-31T00:00:00"/>
    <n v="1834921000"/>
    <n v="955624000"/>
    <n v="670602000"/>
    <n v="0"/>
    <n v="0"/>
    <s v="Consumer Discretionary"/>
    <s v="Apparel, Accessories &amp; Luxury Goods"/>
    <n v="2012"/>
  </r>
  <r>
    <x v="380"/>
    <x v="1"/>
    <d v="2013-12-31T00:00:00"/>
    <n v="2332051000"/>
    <n v="1195381000"/>
    <n v="871572000"/>
    <n v="0"/>
    <n v="0"/>
    <s v="Consumer Discretionary"/>
    <s v="Apparel, Accessories &amp; Luxury Goods"/>
    <n v="2013"/>
  </r>
  <r>
    <x v="380"/>
    <x v="2"/>
    <d v="2014-12-31T00:00:00"/>
    <n v="3084370000"/>
    <n v="1572164000"/>
    <n v="1158251000"/>
    <n v="0"/>
    <n v="0"/>
    <s v="Consumer Discretionary"/>
    <s v="Apparel, Accessories &amp; Luxury Goods"/>
    <n v="2014"/>
  </r>
  <r>
    <x v="380"/>
    <x v="3"/>
    <d v="2015-12-31T00:00:00"/>
    <n v="3963313000"/>
    <n v="2057766000"/>
    <n v="1497000000"/>
    <n v="0"/>
    <n v="0"/>
    <s v="Consumer Discretionary"/>
    <s v="Apparel, Accessories &amp; Luxury Goods"/>
    <n v="2015"/>
  </r>
  <r>
    <x v="381"/>
    <x v="0"/>
    <d v="2012-12-31T00:00:00"/>
    <n v="37152000000"/>
    <n v="17820000000"/>
    <n v="16448000000"/>
    <n v="0"/>
    <n v="1522000000"/>
    <s v="Industrials"/>
    <s v="Airlines"/>
    <n v="2012"/>
  </r>
  <r>
    <x v="381"/>
    <x v="1"/>
    <d v="2013-12-31T00:00:00"/>
    <n v="38279000000"/>
    <n v="17192000000"/>
    <n v="17629000000"/>
    <n v="0"/>
    <n v="1689000000"/>
    <s v="Industrials"/>
    <s v="Airlines"/>
    <n v="2013"/>
  </r>
  <r>
    <x v="381"/>
    <x v="2"/>
    <d v="2014-12-31T00:00:00"/>
    <n v="38901000000"/>
    <n v="16611000000"/>
    <n v="17795000000"/>
    <n v="0"/>
    <n v="1679000000"/>
    <s v="Industrials"/>
    <s v="Airlines"/>
    <n v="2014"/>
  </r>
  <r>
    <x v="381"/>
    <x v="3"/>
    <d v="2015-12-31T00:00:00"/>
    <n v="37864000000"/>
    <n v="12130000000"/>
    <n v="18423000000"/>
    <n v="0"/>
    <n v="1819000000"/>
    <s v="Industrials"/>
    <s v="Airlines"/>
    <n v="2015"/>
  </r>
  <r>
    <x v="382"/>
    <x v="0"/>
    <d v="2012-12-31T00:00:00"/>
    <n v="716612000"/>
    <n v="245316000"/>
    <n v="58005000"/>
    <n v="0"/>
    <n v="346031000"/>
    <s v="Real Estate"/>
    <s v="Residential REITs"/>
    <n v="2012"/>
  </r>
  <r>
    <x v="382"/>
    <x v="1"/>
    <d v="2013-12-31T00:00:00"/>
    <n v="758926000"/>
    <n v="258612000"/>
    <n v="37121000"/>
    <n v="0"/>
    <n v="346273000"/>
    <s v="Real Estate"/>
    <s v="Residential REITs"/>
    <n v="2013"/>
  </r>
  <r>
    <x v="382"/>
    <x v="2"/>
    <d v="2014-12-31T00:00:00"/>
    <n v="818046000"/>
    <n v="270741000"/>
    <n v="56612000"/>
    <n v="0"/>
    <n v="363929000"/>
    <s v="Real Estate"/>
    <s v="Residential REITs"/>
    <n v="2014"/>
  </r>
  <r>
    <x v="382"/>
    <x v="3"/>
    <d v="2015-12-31T00:00:00"/>
    <n v="894638000"/>
    <n v="282037000"/>
    <n v="71733000"/>
    <n v="0"/>
    <n v="381277000"/>
    <s v="Real Estate"/>
    <s v="Residential REITs"/>
    <n v="2015"/>
  </r>
  <r>
    <x v="383"/>
    <x v="0"/>
    <d v="2013-02-02T00:00:00"/>
    <n v="2220256000"/>
    <n v="1436582000"/>
    <n v="488880000"/>
    <n v="0"/>
    <n v="0"/>
    <s v="Consumer Discretionary"/>
    <s v="Specialty Stores"/>
    <n v="2013"/>
  </r>
  <r>
    <x v="383"/>
    <x v="1"/>
    <d v="2014-02-02T00:00:00"/>
    <n v="2670573000"/>
    <n v="1729325000"/>
    <n v="596390000"/>
    <n v="0"/>
    <n v="0"/>
    <s v="Consumer Discretionary"/>
    <s v="Specialty Stores"/>
    <n v="2014"/>
  </r>
  <r>
    <x v="383"/>
    <x v="2"/>
    <d v="2015-01-31T00:00:00"/>
    <n v="3241369000"/>
    <n v="2104582000"/>
    <n v="712006000"/>
    <n v="0"/>
    <n v="0"/>
    <s v="Consumer Discretionary"/>
    <s v="Specialty Stores"/>
    <n v="2015"/>
  </r>
  <r>
    <x v="383"/>
    <x v="3"/>
    <d v="2016-01-31T00:00:00"/>
    <n v="3924116000"/>
    <n v="2539783000"/>
    <n v="863354000"/>
    <n v="0"/>
    <n v="0"/>
    <s v="Consumer Discretionary"/>
    <s v="Specialty Stores"/>
    <n v="2016"/>
  </r>
  <r>
    <x v="384"/>
    <x v="0"/>
    <d v="2013-12-31T00:00:00"/>
    <n v="122489000000"/>
    <n v="89659000000"/>
    <n v="0"/>
    <n v="0"/>
    <n v="23207000000"/>
    <s v="Health Care"/>
    <s v="Managed Health Care"/>
    <n v="2013"/>
  </r>
  <r>
    <x v="384"/>
    <x v="1"/>
    <d v="2014-12-31T00:00:00"/>
    <n v="130474000000"/>
    <n v="93633000000"/>
    <n v="0"/>
    <n v="0"/>
    <n v="26567000000"/>
    <s v="Health Care"/>
    <s v="Managed Health Care"/>
    <n v="2014"/>
  </r>
  <r>
    <x v="384"/>
    <x v="2"/>
    <d v="2015-12-31T00:00:00"/>
    <n v="157107000000"/>
    <n v="103875000000"/>
    <n v="0"/>
    <n v="0"/>
    <n v="42211000000"/>
    <s v="Health Care"/>
    <s v="Managed Health Care"/>
    <n v="2015"/>
  </r>
  <r>
    <x v="384"/>
    <x v="3"/>
    <d v="2016-12-31T00:00:00"/>
    <n v="184840000000"/>
    <n v="117038000000"/>
    <n v="0"/>
    <n v="0"/>
    <n v="54872000000"/>
    <s v="Health Care"/>
    <s v="Managed Health Care"/>
    <n v="2016"/>
  </r>
  <r>
    <x v="385"/>
    <x v="0"/>
    <d v="2012-12-31T00:00:00"/>
    <n v="10515400000"/>
    <n v="7172100000"/>
    <n v="786800000"/>
    <n v="0"/>
    <n v="1161600000"/>
    <s v="Financials"/>
    <s v="Diversified Financial Services"/>
    <n v="2012"/>
  </r>
  <r>
    <x v="385"/>
    <x v="1"/>
    <d v="2013-12-31T00:00:00"/>
    <n v="10368600000"/>
    <n v="7038400000"/>
    <n v="790400000"/>
    <n v="0"/>
    <n v="1170400000"/>
    <s v="Financials"/>
    <s v="Diversified Financial Services"/>
    <n v="2013"/>
  </r>
  <r>
    <x v="385"/>
    <x v="2"/>
    <d v="2014-12-31T00:00:00"/>
    <n v="10524500000"/>
    <n v="7722100000"/>
    <n v="820900000"/>
    <n v="0"/>
    <n v="1272000000"/>
    <s v="Financials"/>
    <s v="Diversified Financial Services"/>
    <n v="2014"/>
  </r>
  <r>
    <x v="385"/>
    <x v="3"/>
    <d v="2015-12-31T00:00:00"/>
    <n v="10731300000"/>
    <n v="7209400000"/>
    <n v="835100000"/>
    <n v="0"/>
    <n v="1295700000"/>
    <s v="Financials"/>
    <s v="Diversified Financial Services"/>
    <n v="2015"/>
  </r>
  <r>
    <x v="386"/>
    <x v="0"/>
    <d v="2013-12-31T00:00:00"/>
    <n v="21963000000"/>
    <n v="5849000000"/>
    <n v="6891000000"/>
    <n v="0"/>
    <n v="1777000000"/>
    <s v="Industrials"/>
    <s v="Railroads"/>
    <n v="2013"/>
  </r>
  <r>
    <x v="386"/>
    <x v="1"/>
    <d v="2014-12-31T00:00:00"/>
    <n v="23988000000"/>
    <n v="6097000000"/>
    <n v="7234000000"/>
    <n v="0"/>
    <n v="1904000000"/>
    <s v="Industrials"/>
    <s v="Railroads"/>
    <n v="2014"/>
  </r>
  <r>
    <x v="386"/>
    <x v="2"/>
    <d v="2015-12-31T00:00:00"/>
    <n v="21813000000"/>
    <n v="4434000000"/>
    <n v="7315000000"/>
    <n v="0"/>
    <n v="2012000000"/>
    <s v="Industrials"/>
    <s v="Railroads"/>
    <n v="2015"/>
  </r>
  <r>
    <x v="386"/>
    <x v="3"/>
    <d v="2016-12-31T00:00:00"/>
    <n v="19941000000"/>
    <n v="3747000000"/>
    <n v="6884000000"/>
    <n v="0"/>
    <n v="2038000000"/>
    <s v="Industrials"/>
    <s v="Railroads"/>
    <n v="2016"/>
  </r>
  <r>
    <x v="387"/>
    <x v="0"/>
    <d v="2012-12-31T00:00:00"/>
    <n v="54127000000"/>
    <n v="13574000000"/>
    <n v="37352000000"/>
    <n v="0"/>
    <n v="1858000000"/>
    <s v="Industrials"/>
    <s v="Air Freight &amp; Logistics"/>
    <n v="2012"/>
  </r>
  <r>
    <x v="387"/>
    <x v="1"/>
    <d v="2013-12-31T00:00:00"/>
    <n v="55438000000"/>
    <n v="13703000000"/>
    <n v="32834000000"/>
    <n v="0"/>
    <n v="1867000000"/>
    <s v="Industrials"/>
    <s v="Air Freight &amp; Logistics"/>
    <n v="2013"/>
  </r>
  <r>
    <x v="387"/>
    <x v="2"/>
    <d v="2014-12-31T00:00:00"/>
    <n v="58232000000"/>
    <n v="14758000000"/>
    <n v="36583000000"/>
    <n v="0"/>
    <n v="1923000000"/>
    <s v="Industrials"/>
    <s v="Air Freight &amp; Logistics"/>
    <n v="2014"/>
  </r>
  <r>
    <x v="387"/>
    <x v="3"/>
    <d v="2015-12-31T00:00:00"/>
    <n v="58363000000"/>
    <n v="12947000000"/>
    <n v="35664000000"/>
    <n v="0"/>
    <n v="2084000000"/>
    <s v="Industrials"/>
    <s v="Air Freight &amp; Logistics"/>
    <n v="2015"/>
  </r>
  <r>
    <x v="388"/>
    <x v="0"/>
    <d v="2013-01-31T00:00:00"/>
    <n v="2794925000"/>
    <n v="1763394000"/>
    <n v="657246000"/>
    <n v="0"/>
    <n v="0"/>
    <s v="Consumer Discretionary"/>
    <s v="Apparel Retail"/>
    <n v="2013"/>
  </r>
  <r>
    <x v="388"/>
    <x v="1"/>
    <d v="2014-01-31T00:00:00"/>
    <n v="3086608000"/>
    <n v="1925266000"/>
    <n v="734511000"/>
    <n v="0"/>
    <n v="0"/>
    <s v="Consumer Discretionary"/>
    <s v="Apparel Retail"/>
    <n v="2014"/>
  </r>
  <r>
    <x v="388"/>
    <x v="2"/>
    <d v="2015-01-31T00:00:00"/>
    <n v="3323077000"/>
    <n v="2148147000"/>
    <n v="809545000"/>
    <n v="0"/>
    <n v="0"/>
    <s v="Consumer Discretionary"/>
    <s v="Apparel Retail"/>
    <n v="2015"/>
  </r>
  <r>
    <x v="388"/>
    <x v="3"/>
    <d v="2016-01-31T00:00:00"/>
    <n v="3445134000"/>
    <n v="2243232000"/>
    <n v="848323000"/>
    <n v="0"/>
    <n v="0"/>
    <s v="Consumer Discretionary"/>
    <s v="Apparel Retail"/>
    <n v="2016"/>
  </r>
  <r>
    <x v="389"/>
    <x v="0"/>
    <d v="2013-07-31T00:00:00"/>
    <n v="2436948000"/>
    <n v="1589821000"/>
    <n v="441168000"/>
    <n v="62630000"/>
    <n v="0"/>
    <s v="Financials"/>
    <s v="Banks"/>
    <n v="2013"/>
  </r>
  <r>
    <x v="389"/>
    <x v="1"/>
    <d v="2014-07-31T00:00:00"/>
    <n v="2473500000"/>
    <n v="1595700000"/>
    <n v="460300000"/>
    <n v="61800000"/>
    <n v="0"/>
    <s v="Financials"/>
    <s v="Banks"/>
    <n v="2014"/>
  </r>
  <r>
    <x v="389"/>
    <x v="2"/>
    <d v="2015-07-31T00:00:00"/>
    <n v="2371200000"/>
    <n v="1562600000"/>
    <n v="460100000"/>
    <n v="60200000"/>
    <n v="0"/>
    <s v="Financials"/>
    <s v="Banks"/>
    <n v="2015"/>
  </r>
  <r>
    <x v="389"/>
    <x v="3"/>
    <d v="2016-07-31T00:00:00"/>
    <n v="2220300000"/>
    <n v="1465500000"/>
    <n v="425100000"/>
    <n v="55500000"/>
    <n v="0"/>
    <s v="Financials"/>
    <s v="Banks"/>
    <n v="2016"/>
  </r>
  <r>
    <x v="390"/>
    <x v="0"/>
    <d v="2013-12-31T00:00:00"/>
    <n v="56600000000"/>
    <n v="40468000000"/>
    <n v="5241000000"/>
    <n v="2342000000"/>
    <n v="0"/>
    <s v="Industrials"/>
    <s v="Industrial Conglomerates"/>
    <n v="2013"/>
  </r>
  <r>
    <x v="390"/>
    <x v="1"/>
    <d v="2014-12-31T00:00:00"/>
    <n v="57900000000"/>
    <n v="40898000000"/>
    <n v="4934000000"/>
    <n v="2475000000"/>
    <n v="0"/>
    <s v="Industrials"/>
    <s v="Industrial Conglomerates"/>
    <n v="2014"/>
  </r>
  <r>
    <x v="390"/>
    <x v="2"/>
    <d v="2015-12-31T00:00:00"/>
    <n v="56098000000"/>
    <n v="40431000000"/>
    <n v="6097000000"/>
    <n v="2279000000"/>
    <n v="0"/>
    <s v="Industrials"/>
    <s v="Industrial Conglomerates"/>
    <n v="2015"/>
  </r>
  <r>
    <x v="390"/>
    <x v="3"/>
    <d v="2016-12-31T00:00:00"/>
    <n v="57244000000"/>
    <n v="41460000000"/>
    <n v="5275000000"/>
    <n v="2337000000"/>
    <n v="0"/>
    <s v="Industrials"/>
    <s v="Industrial Conglomerates"/>
    <n v="2016"/>
  </r>
  <r>
    <x v="391"/>
    <x v="0"/>
    <d v="2013-09-30T00:00:00"/>
    <n v="11778000000"/>
    <n v="1932000000"/>
    <n v="2207000000"/>
    <n v="0"/>
    <n v="397000000"/>
    <s v="Information Technology"/>
    <s v="Internet Software &amp; Services"/>
    <n v="2013"/>
  </r>
  <r>
    <x v="391"/>
    <x v="1"/>
    <d v="2014-09-30T00:00:00"/>
    <n v="12702000000"/>
    <n v="1875000000"/>
    <n v="2242000000"/>
    <n v="0"/>
    <n v="435000000"/>
    <s v="Information Technology"/>
    <s v="Internet Software &amp; Services"/>
    <n v="2014"/>
  </r>
  <r>
    <x v="391"/>
    <x v="2"/>
    <d v="2015-09-30T00:00:00"/>
    <n v="13880000000"/>
    <n v="2079000000"/>
    <n v="2229000000"/>
    <n v="0"/>
    <n v="494000000"/>
    <s v="Information Technology"/>
    <s v="Internet Software &amp; Services"/>
    <n v="2015"/>
  </r>
  <r>
    <x v="391"/>
    <x v="3"/>
    <d v="2016-09-30T00:00:00"/>
    <n v="15082000000"/>
    <n v="2226000000"/>
    <n v="4469000000"/>
    <n v="0"/>
    <n v="502000000"/>
    <s v="Information Technology"/>
    <s v="Internet Software &amp; Services"/>
    <n v="2016"/>
  </r>
  <r>
    <x v="392"/>
    <x v="0"/>
    <d v="2013-09-27T00:00:00"/>
    <n v="2942897000"/>
    <n v="1693210000"/>
    <n v="432589000"/>
    <n v="208208000"/>
    <n v="0"/>
    <s v="Health Care"/>
    <s v="Health Care Equipment"/>
    <n v="2013"/>
  </r>
  <r>
    <x v="392"/>
    <x v="1"/>
    <d v="2014-09-26T00:00:00"/>
    <n v="3049800000"/>
    <n v="1748100000"/>
    <n v="470600000"/>
    <n v="234800000"/>
    <n v="0"/>
    <s v="Health Care"/>
    <s v="Health Care Equipment"/>
    <n v="2014"/>
  </r>
  <r>
    <x v="392"/>
    <x v="2"/>
    <d v="2015-10-02T00:00:00"/>
    <n v="3099100000"/>
    <n v="1816400000"/>
    <n v="488500000"/>
    <n v="245200000"/>
    <n v="0"/>
    <s v="Health Care"/>
    <s v="Health Care Equipment"/>
    <n v="2015"/>
  </r>
  <r>
    <x v="392"/>
    <x v="3"/>
    <d v="2016-09-30T00:00:00"/>
    <n v="3217800000"/>
    <n v="1856500000"/>
    <n v="557000000"/>
    <n v="253500000"/>
    <n v="0"/>
    <s v="Health Care"/>
    <s v="Health Care Equipment"/>
    <n v="2016"/>
  </r>
  <r>
    <x v="393"/>
    <x v="0"/>
    <d v="2012-12-31T00:00:00"/>
    <n v="10879855000"/>
    <n v="5817880000"/>
    <n v="3596708000"/>
    <n v="0"/>
    <n v="0"/>
    <s v="Consumer Discretionary"/>
    <s v="Apparel, Accessories &amp; Luxury Goods"/>
    <n v="2012"/>
  </r>
  <r>
    <x v="393"/>
    <x v="1"/>
    <d v="2013-12-31T00:00:00"/>
    <n v="11419648000"/>
    <n v="5931469000"/>
    <n v="3841032000"/>
    <n v="0"/>
    <n v="0"/>
    <s v="Consumer Discretionary"/>
    <s v="Apparel, Accessories &amp; Luxury Goods"/>
    <n v="2013"/>
  </r>
  <r>
    <x v="393"/>
    <x v="2"/>
    <d v="2015-01-03T00:00:00"/>
    <n v="12282161000"/>
    <n v="6288190000"/>
    <n v="4159885000"/>
    <n v="0"/>
    <n v="0"/>
    <s v="Consumer Discretionary"/>
    <s v="Apparel, Accessories &amp; Luxury Goods"/>
    <n v="2015"/>
  </r>
  <r>
    <x v="393"/>
    <x v="3"/>
    <d v="2016-01-02T00:00:00"/>
    <n v="12376744000"/>
    <n v="6393800000"/>
    <n v="4178386000"/>
    <n v="0"/>
    <n v="0"/>
    <s v="Consumer Discretionary"/>
    <s v="Apparel, Accessories &amp; Luxury Goods"/>
    <n v="2016"/>
  </r>
  <r>
    <x v="394"/>
    <x v="0"/>
    <d v="2013-09-30T00:00:00"/>
    <n v="13794000000"/>
    <n v="6799000000"/>
    <n v="2829000000"/>
    <n v="0"/>
    <n v="237000000"/>
    <s v="Consumer Discretionary"/>
    <s v="Broadcasting &amp; Cable TV"/>
    <n v="2013"/>
  </r>
  <r>
    <x v="394"/>
    <x v="1"/>
    <d v="2014-09-30T00:00:00"/>
    <n v="13783000000"/>
    <n v="6542000000"/>
    <n v="2899000000"/>
    <n v="0"/>
    <n v="217000000"/>
    <s v="Consumer Discretionary"/>
    <s v="Broadcasting &amp; Cable TV"/>
    <n v="2014"/>
  </r>
  <r>
    <x v="394"/>
    <x v="2"/>
    <d v="2015-09-30T00:00:00"/>
    <n v="13268000000"/>
    <n v="6868000000"/>
    <n v="2860000000"/>
    <n v="0"/>
    <n v="222000000"/>
    <s v="Consumer Discretionary"/>
    <s v="Broadcasting &amp; Cable TV"/>
    <n v="2015"/>
  </r>
  <r>
    <x v="394"/>
    <x v="3"/>
    <d v="2016-09-30T00:00:00"/>
    <n v="12488000000"/>
    <n v="6684000000"/>
    <n v="2851000000"/>
    <n v="0"/>
    <n v="221000000"/>
    <s v="Consumer Discretionary"/>
    <s v="Broadcasting &amp; Cable TV"/>
    <n v="2016"/>
  </r>
  <r>
    <x v="395"/>
    <x v="0"/>
    <d v="2012-12-31T00:00:00"/>
    <n v="138393000000"/>
    <n v="126485000000"/>
    <n v="5229000000"/>
    <n v="0"/>
    <n v="1549000000"/>
    <s v="Energy"/>
    <s v="Oil &amp; Gas Refining &amp; Marketing &amp; Transportation"/>
    <n v="2012"/>
  </r>
  <r>
    <x v="395"/>
    <x v="1"/>
    <d v="2013-12-31T00:00:00"/>
    <n v="138074000000"/>
    <n v="127316000000"/>
    <n v="5081000000"/>
    <n v="0"/>
    <n v="1720000000"/>
    <s v="Energy"/>
    <s v="Oil &amp; Gas Refining &amp; Marketing &amp; Transportation"/>
    <n v="2013"/>
  </r>
  <r>
    <x v="395"/>
    <x v="2"/>
    <d v="2014-12-31T00:00:00"/>
    <n v="130844000000"/>
    <n v="118141000000"/>
    <n v="5111000000"/>
    <n v="0"/>
    <n v="1690000000"/>
    <s v="Energy"/>
    <s v="Oil &amp; Gas Refining &amp; Marketing &amp; Transportation"/>
    <n v="2014"/>
  </r>
  <r>
    <x v="395"/>
    <x v="3"/>
    <d v="2015-12-31T00:00:00"/>
    <n v="87804000000"/>
    <n v="74651000000"/>
    <n v="4953000000"/>
    <n v="0"/>
    <n v="1842000000"/>
    <s v="Energy"/>
    <s v="Oil &amp; Gas Refining &amp; Marketing &amp; Transportation"/>
    <n v="2015"/>
  </r>
  <r>
    <x v="396"/>
    <x v="0"/>
    <d v="2012-12-31T00:00:00"/>
    <n v="2567310000"/>
    <n v="2233284000"/>
    <n v="308143000"/>
    <n v="0"/>
    <n v="0"/>
    <s v="Materials"/>
    <s v="Construction Materials"/>
    <n v="2012"/>
  </r>
  <r>
    <x v="396"/>
    <x v="1"/>
    <d v="2013-12-31T00:00:00"/>
    <n v="2770709000"/>
    <n v="2343829000"/>
    <n v="274217000"/>
    <n v="0"/>
    <n v="0"/>
    <s v="Materials"/>
    <s v="Construction Materials"/>
    <n v="2013"/>
  </r>
  <r>
    <x v="396"/>
    <x v="2"/>
    <d v="2014-12-31T00:00:00"/>
    <n v="2994169000"/>
    <n v="2406587000"/>
    <n v="292358000"/>
    <n v="0"/>
    <n v="0"/>
    <s v="Materials"/>
    <s v="Construction Materials"/>
    <n v="2014"/>
  </r>
  <r>
    <x v="396"/>
    <x v="3"/>
    <d v="2015-12-31T00:00:00"/>
    <n v="3422181000"/>
    <n v="2564648000"/>
    <n v="312694000"/>
    <n v="0"/>
    <n v="0"/>
    <s v="Materials"/>
    <s v="Construction Materials"/>
    <n v="2015"/>
  </r>
  <r>
    <x v="397"/>
    <x v="0"/>
    <d v="2013-12-31T00:00:00"/>
    <n v="2299176000"/>
    <n v="928565000"/>
    <n v="177366000"/>
    <n v="32210000"/>
    <n v="461627000"/>
    <s v="Real Estate"/>
    <s v="REITs"/>
    <n v="2013"/>
  </r>
  <r>
    <x v="397"/>
    <x v="1"/>
    <d v="2014-12-31T00:00:00"/>
    <n v="2312512000"/>
    <n v="953611000"/>
    <n v="169270000"/>
    <n v="0"/>
    <n v="481303000"/>
    <s v="Real Estate"/>
    <s v="REITs"/>
    <n v="2014"/>
  </r>
  <r>
    <x v="397"/>
    <x v="2"/>
    <d v="2015-12-31T00:00:00"/>
    <n v="2502267000"/>
    <n v="1011249000"/>
    <n v="175307000"/>
    <n v="0"/>
    <n v="542952000"/>
    <s v="Real Estate"/>
    <s v="REITs"/>
    <n v="2015"/>
  </r>
  <r>
    <x v="397"/>
    <x v="3"/>
    <d v="2016-12-31T00:00:00"/>
    <n v="2506202000"/>
    <n v="1024336000"/>
    <n v="179279000"/>
    <n v="0"/>
    <n v="565059000"/>
    <s v="Real Estate"/>
    <s v="REITs"/>
    <n v="2016"/>
  </r>
  <r>
    <x v="398"/>
    <x v="0"/>
    <d v="2012-12-31T00:00:00"/>
    <n v="1407848000"/>
    <n v="516708000"/>
    <n v="220068000"/>
    <n v="0"/>
    <n v="98844000"/>
    <s v="Industrials"/>
    <s v="Research &amp; Consulting Services"/>
    <n v="2012"/>
  </r>
  <r>
    <x v="398"/>
    <x v="1"/>
    <d v="2013-12-31T00:00:00"/>
    <n v="1595703000"/>
    <n v="622523000"/>
    <n v="228982000"/>
    <n v="0"/>
    <n v="129931000"/>
    <s v="Industrials"/>
    <s v="Research &amp; Consulting Services"/>
    <n v="2013"/>
  </r>
  <r>
    <x v="398"/>
    <x v="2"/>
    <d v="2014-12-31T00:00:00"/>
    <n v="1746726000"/>
    <n v="716598000"/>
    <n v="227306000"/>
    <n v="0"/>
    <n v="142376000"/>
    <s v="Industrials"/>
    <s v="Research &amp; Consulting Services"/>
    <n v="2014"/>
  </r>
  <r>
    <x v="398"/>
    <x v="3"/>
    <d v="2015-12-31T00:00:00"/>
    <n v="2068010000"/>
    <n v="803274000"/>
    <n v="312690000"/>
    <n v="0"/>
    <n v="215484000"/>
    <s v="Industrials"/>
    <s v="Research &amp; Consulting Services"/>
    <n v="2015"/>
  </r>
  <r>
    <x v="399"/>
    <x v="0"/>
    <d v="2012-12-31T00:00:00"/>
    <n v="873592000"/>
    <n v="167600000"/>
    <n v="186971000"/>
    <n v="61694000"/>
    <n v="0"/>
    <s v="Information Technology"/>
    <s v="Internet Software &amp; Services"/>
    <n v="2012"/>
  </r>
  <r>
    <x v="399"/>
    <x v="1"/>
    <d v="2013-12-31T00:00:00"/>
    <n v="965087000"/>
    <n v="187013000"/>
    <n v="179545000"/>
    <n v="70297000"/>
    <n v="0"/>
    <s v="Information Technology"/>
    <s v="Internet Software &amp; Services"/>
    <n v="2013"/>
  </r>
  <r>
    <x v="399"/>
    <x v="2"/>
    <d v="2014-12-31T00:00:00"/>
    <n v="1010117000"/>
    <n v="188425000"/>
    <n v="189488000"/>
    <n v="67777000"/>
    <n v="0"/>
    <s v="Information Technology"/>
    <s v="Internet Software &amp; Services"/>
    <n v="2014"/>
  </r>
  <r>
    <x v="399"/>
    <x v="3"/>
    <d v="2015-12-31T00:00:00"/>
    <n v="1059366000"/>
    <n v="192788000"/>
    <n v="196914000"/>
    <n v="63718000"/>
    <n v="0"/>
    <s v="Information Technology"/>
    <s v="Internet Software &amp; Services"/>
    <n v="2015"/>
  </r>
  <r>
    <x v="400"/>
    <x v="0"/>
    <d v="2012-12-31T00:00:00"/>
    <n v="1527042000"/>
    <n v="279885000"/>
    <n v="432681000"/>
    <n v="765905000"/>
    <n v="0"/>
    <s v="Health Care"/>
    <s v="Biotechnology"/>
    <n v="2012"/>
  </r>
  <r>
    <x v="400"/>
    <x v="1"/>
    <d v="2013-12-31T00:00:00"/>
    <n v="1211975000"/>
    <n v="130277000"/>
    <n v="356188000"/>
    <n v="882097000"/>
    <n v="0"/>
    <s v="Health Care"/>
    <s v="Biotechnology"/>
    <n v="2013"/>
  </r>
  <r>
    <x v="400"/>
    <x v="2"/>
    <d v="2014-12-31T00:00:00"/>
    <n v="580415000"/>
    <n v="60987000"/>
    <n v="305409000"/>
    <n v="855506000"/>
    <n v="0"/>
    <s v="Health Care"/>
    <s v="Biotechnology"/>
    <n v="2014"/>
  </r>
  <r>
    <x v="400"/>
    <x v="3"/>
    <d v="2015-12-31T00:00:00"/>
    <n v="1032336000"/>
    <n v="124512000"/>
    <n v="376575000"/>
    <n v="995922000"/>
    <n v="0"/>
    <s v="Health Care"/>
    <s v="Biotechnology"/>
    <n v="2015"/>
  </r>
  <r>
    <x v="401"/>
    <x v="0"/>
    <d v="2013-12-31T00:00:00"/>
    <n v="2514595000"/>
    <n v="1118240000"/>
    <n v="132447000"/>
    <n v="0"/>
    <n v="629908000"/>
    <s v="Real Estate"/>
    <s v="REITs"/>
    <n v="2013"/>
  </r>
  <r>
    <x v="401"/>
    <x v="1"/>
    <d v="2014-12-31T00:00:00"/>
    <n v="2772550000"/>
    <n v="1212480000"/>
    <n v="147481000"/>
    <n v="0"/>
    <n v="725216000"/>
    <s v="Real Estate"/>
    <s v="REITs"/>
    <n v="2014"/>
  </r>
  <r>
    <x v="401"/>
    <x v="2"/>
    <d v="2015-12-31T00:00:00"/>
    <n v="3285346000"/>
    <n v="1410205000"/>
    <n v="145992000"/>
    <n v="0"/>
    <n v="894057000"/>
    <s v="Real Estate"/>
    <s v="REITs"/>
    <n v="2015"/>
  </r>
  <r>
    <x v="401"/>
    <x v="3"/>
    <d v="2016-12-31T00:00:00"/>
    <n v="3442646000"/>
    <n v="1442073000"/>
    <n v="136863000"/>
    <n v="0"/>
    <n v="898924000"/>
    <s v="Real Estate"/>
    <s v="REITs"/>
    <n v="2016"/>
  </r>
  <r>
    <x v="402"/>
    <x v="0"/>
    <d v="2012-12-31T00:00:00"/>
    <n v="115846000000"/>
    <n v="46275000000"/>
    <n v="39951000000"/>
    <n v="0"/>
    <n v="16460000000"/>
    <s v="Telecommunications Services"/>
    <s v="Integrated Telecommunications Services"/>
    <n v="2012"/>
  </r>
  <r>
    <x v="402"/>
    <x v="1"/>
    <d v="2013-12-31T00:00:00"/>
    <n v="120550000000"/>
    <n v="44887000000"/>
    <n v="27089000000"/>
    <n v="0"/>
    <n v="16606000000"/>
    <s v="Telecommunications Services"/>
    <s v="Integrated Telecommunications Services"/>
    <n v="2013"/>
  </r>
  <r>
    <x v="402"/>
    <x v="2"/>
    <d v="2014-12-31T00:00:00"/>
    <n v="127079000000"/>
    <n v="49931000000"/>
    <n v="41016000000"/>
    <n v="0"/>
    <n v="16533000000"/>
    <s v="Telecommunications Services"/>
    <s v="Integrated Telecommunications Services"/>
    <n v="2014"/>
  </r>
  <r>
    <x v="402"/>
    <x v="3"/>
    <d v="2015-12-31T00:00:00"/>
    <n v="131620000000"/>
    <n v="52557000000"/>
    <n v="29986000000"/>
    <n v="0"/>
    <n v="16017000000"/>
    <s v="Telecommunications Services"/>
    <s v="Integrated Telecommunications Services"/>
    <n v="2015"/>
  </r>
  <r>
    <x v="403"/>
    <x v="0"/>
    <d v="2012-12-31T00:00:00"/>
    <n v="1843641000"/>
    <n v="737614000"/>
    <n v="477270000"/>
    <n v="96004000"/>
    <n v="13829000"/>
    <s v="Health Care"/>
    <s v="Health Care Distributors"/>
    <n v="2012"/>
  </r>
  <r>
    <x v="403"/>
    <x v="1"/>
    <d v="2013-12-31T00:00:00"/>
    <n v="1904218000"/>
    <n v="783456000"/>
    <n v="492965000"/>
    <n v="100536000"/>
    <n v="9918000"/>
    <s v="Health Care"/>
    <s v="Health Care Distributors"/>
    <n v="2013"/>
  </r>
  <r>
    <x v="403"/>
    <x v="2"/>
    <d v="2014-12-31T00:00:00"/>
    <n v="1989344000"/>
    <n v="824913000"/>
    <n v="512707000"/>
    <n v="107726000"/>
    <n v="10634000"/>
    <s v="Health Care"/>
    <s v="Health Care Distributors"/>
    <n v="2014"/>
  </r>
  <r>
    <x v="403"/>
    <x v="3"/>
    <d v="2015-12-31T00:00:00"/>
    <n v="2042332000"/>
    <n v="842672000"/>
    <n v="495747000"/>
    <n v="118545000"/>
    <n v="10123000"/>
    <s v="Health Care"/>
    <s v="Health Care Distributors"/>
    <n v="2015"/>
  </r>
  <r>
    <x v="404"/>
    <x v="0"/>
    <d v="2013-06-28T00:00:00"/>
    <n v="15351000000"/>
    <n v="10988000000"/>
    <n v="1525000000"/>
    <n v="1572000000"/>
    <n v="0"/>
    <s v="Information Technology"/>
    <s v="Computer Storage &amp; Peripherals"/>
    <n v="2013"/>
  </r>
  <r>
    <x v="404"/>
    <x v="1"/>
    <d v="2014-06-27T00:00:00"/>
    <n v="15130000000"/>
    <n v="10770000000"/>
    <n v="908000000"/>
    <n v="1661000000"/>
    <n v="0"/>
    <s v="Information Technology"/>
    <s v="Computer Storage &amp; Peripherals"/>
    <n v="2014"/>
  </r>
  <r>
    <x v="404"/>
    <x v="2"/>
    <d v="2015-07-03T00:00:00"/>
    <n v="14572000000"/>
    <n v="10351000000"/>
    <n v="964000000"/>
    <n v="1646000000"/>
    <n v="0"/>
    <s v="Information Technology"/>
    <s v="Computer Storage &amp; Peripherals"/>
    <n v="2015"/>
  </r>
  <r>
    <x v="404"/>
    <x v="3"/>
    <d v="2016-07-01T00:00:00"/>
    <n v="12994000000"/>
    <n v="9559000000"/>
    <n v="1342000000"/>
    <n v="1627000000"/>
    <n v="0"/>
    <s v="Information Technology"/>
    <s v="Computer Storage &amp; Peripherals"/>
    <n v="2016"/>
  </r>
  <r>
    <x v="405"/>
    <x v="0"/>
    <d v="2012-12-31T00:00:00"/>
    <n v="4246400000"/>
    <n v="2760500000"/>
    <n v="121400000"/>
    <n v="0"/>
    <n v="364200000"/>
    <s v="Utilities"/>
    <s v="Electric Utilities"/>
    <n v="2012"/>
  </r>
  <r>
    <x v="405"/>
    <x v="1"/>
    <d v="2013-12-31T00:00:00"/>
    <n v="4519000000"/>
    <n v="2982100000"/>
    <n v="116700000"/>
    <n v="0"/>
    <n v="340100000"/>
    <s v="Utilities"/>
    <s v="Electric Utilities"/>
    <n v="2013"/>
  </r>
  <r>
    <x v="405"/>
    <x v="2"/>
    <d v="2014-12-31T00:00:00"/>
    <n v="4997100000"/>
    <n v="3371800000"/>
    <n v="121800000"/>
    <n v="0"/>
    <n v="391400000"/>
    <s v="Utilities"/>
    <s v="Electric Utilities"/>
    <n v="2014"/>
  </r>
  <r>
    <x v="405"/>
    <x v="3"/>
    <d v="2015-12-31T00:00:00"/>
    <n v="5926100000"/>
    <n v="3949400000"/>
    <n v="164400000"/>
    <n v="0"/>
    <n v="561800000"/>
    <s v="Utilities"/>
    <s v="Electric Utilities"/>
    <n v="2015"/>
  </r>
  <r>
    <x v="406"/>
    <x v="0"/>
    <d v="2012-12-31T00:00:00"/>
    <n v="91247000000"/>
    <n v="1727000000"/>
    <n v="48724000000"/>
    <n v="0"/>
    <n v="8891000000"/>
    <s v="Financials"/>
    <s v="Banks"/>
    <n v="2012"/>
  </r>
  <r>
    <x v="406"/>
    <x v="1"/>
    <d v="2013-12-31T00:00:00"/>
    <n v="88069000000"/>
    <n v="1337000000"/>
    <n v="47338000000"/>
    <n v="0"/>
    <n v="3813000000"/>
    <s v="Financials"/>
    <s v="Banks"/>
    <n v="2013"/>
  </r>
  <r>
    <x v="406"/>
    <x v="2"/>
    <d v="2014-12-31T00:00:00"/>
    <n v="88372000000"/>
    <n v="1096000000"/>
    <n v="47667000000"/>
    <n v="0"/>
    <n v="2765000000"/>
    <s v="Financials"/>
    <s v="Banks"/>
    <n v="2014"/>
  </r>
  <r>
    <x v="406"/>
    <x v="3"/>
    <d v="2015-12-31T00:00:00"/>
    <n v="90033000000"/>
    <n v="963000000"/>
    <n v="48728000000"/>
    <n v="0"/>
    <n v="3688000000"/>
    <s v="Financials"/>
    <s v="Banks"/>
    <n v="2015"/>
  </r>
  <r>
    <x v="407"/>
    <x v="0"/>
    <d v="2013-09-29T00:00:00"/>
    <n v="12917000000"/>
    <n v="8288000000"/>
    <n v="3682000000"/>
    <n v="0"/>
    <n v="0"/>
    <s v="Consumer Staples"/>
    <s v="Food Retail"/>
    <n v="2013"/>
  </r>
  <r>
    <x v="407"/>
    <x v="1"/>
    <d v="2014-09-28T00:00:00"/>
    <n v="14194000000"/>
    <n v="9150000000"/>
    <n v="4032000000"/>
    <n v="0"/>
    <n v="0"/>
    <s v="Consumer Staples"/>
    <s v="Food Retail"/>
    <n v="2014"/>
  </r>
  <r>
    <x v="407"/>
    <x v="2"/>
    <d v="2015-09-27T00:00:00"/>
    <n v="15389000000"/>
    <n v="9973000000"/>
    <n v="4472000000"/>
    <n v="0"/>
    <n v="0"/>
    <s v="Consumer Staples"/>
    <s v="Food Retail"/>
    <n v="2015"/>
  </r>
  <r>
    <x v="407"/>
    <x v="3"/>
    <d v="2016-09-25T00:00:00"/>
    <n v="15724000000"/>
    <n v="10313000000"/>
    <n v="4477000000"/>
    <n v="0"/>
    <n v="0"/>
    <s v="Consumer Staples"/>
    <s v="Food Retail"/>
    <n v="2016"/>
  </r>
  <r>
    <x v="408"/>
    <x v="0"/>
    <d v="2013-12-31T00:00:00"/>
    <n v="18769000000"/>
    <n v="15471000000"/>
    <n v="1828000000"/>
    <n v="0"/>
    <n v="25000000"/>
    <s v="Consumer Discretionary"/>
    <s v="Household Appliances"/>
    <n v="2013"/>
  </r>
  <r>
    <x v="408"/>
    <x v="1"/>
    <d v="2014-12-31T00:00:00"/>
    <n v="19872000000"/>
    <n v="16477000000"/>
    <n v="2038000000"/>
    <n v="0"/>
    <n v="33000000"/>
    <s v="Consumer Discretionary"/>
    <s v="Household Appliances"/>
    <n v="2014"/>
  </r>
  <r>
    <x v="408"/>
    <x v="2"/>
    <d v="2015-12-31T00:00:00"/>
    <n v="20891000000"/>
    <n v="17201000000"/>
    <n v="2130000000"/>
    <n v="0"/>
    <n v="74000000"/>
    <s v="Consumer Discretionary"/>
    <s v="Household Appliances"/>
    <n v="2015"/>
  </r>
  <r>
    <x v="408"/>
    <x v="3"/>
    <d v="2016-12-31T00:00:00"/>
    <n v="20718000000"/>
    <n v="17036000000"/>
    <n v="2084000000"/>
    <n v="0"/>
    <n v="71000000"/>
    <s v="Consumer Discretionary"/>
    <s v="Household Appliances"/>
    <n v="2016"/>
  </r>
  <r>
    <x v="409"/>
    <x v="0"/>
    <d v="2013-12-31T00:00:00"/>
    <n v="13983000000"/>
    <n v="9112000000"/>
    <n v="1468000000"/>
    <n v="0"/>
    <n v="1333000000"/>
    <s v="Industrials"/>
    <s v="Environmental Services"/>
    <n v="2013"/>
  </r>
  <r>
    <x v="409"/>
    <x v="1"/>
    <d v="2014-12-31T00:00:00"/>
    <n v="13996000000"/>
    <n v="9002000000"/>
    <n v="1481000000"/>
    <n v="0"/>
    <n v="1292000000"/>
    <s v="Industrials"/>
    <s v="Environmental Services"/>
    <n v="2014"/>
  </r>
  <r>
    <x v="409"/>
    <x v="2"/>
    <d v="2015-12-31T00:00:00"/>
    <n v="12961000000"/>
    <n v="8231000000"/>
    <n v="1343000000"/>
    <n v="0"/>
    <n v="1245000000"/>
    <s v="Industrials"/>
    <s v="Environmental Services"/>
    <n v="2015"/>
  </r>
  <r>
    <x v="409"/>
    <x v="3"/>
    <d v="2016-12-31T00:00:00"/>
    <n v="13609000000"/>
    <n v="8486000000"/>
    <n v="1410000000"/>
    <n v="0"/>
    <n v="1301000000"/>
    <s v="Industrials"/>
    <s v="Environmental Services"/>
    <n v="2016"/>
  </r>
  <r>
    <x v="410"/>
    <x v="0"/>
    <d v="2012-12-31T00:00:00"/>
    <n v="7486000000"/>
    <n v="4523000000"/>
    <n v="595000000"/>
    <n v="0"/>
    <n v="756000000"/>
    <s v="Energy"/>
    <s v="Oil &amp; Gas Exploration &amp; Production"/>
    <n v="2012"/>
  </r>
  <r>
    <x v="410"/>
    <x v="1"/>
    <d v="2013-12-31T00:00:00"/>
    <n v="6860000000"/>
    <n v="4124000000"/>
    <n v="546000000"/>
    <n v="0"/>
    <n v="815000000"/>
    <s v="Energy"/>
    <s v="Oil &amp; Gas Exploration &amp; Production"/>
    <n v="2013"/>
  </r>
  <r>
    <x v="410"/>
    <x v="2"/>
    <d v="2014-12-31T00:00:00"/>
    <n v="7637000000"/>
    <n v="4508000000"/>
    <n v="384000000"/>
    <n v="0"/>
    <n v="1176000000"/>
    <s v="Energy"/>
    <s v="Oil &amp; Gas Exploration &amp; Production"/>
    <n v="2014"/>
  </r>
  <r>
    <x v="410"/>
    <x v="3"/>
    <d v="2015-12-31T00:00:00"/>
    <n v="7360000000"/>
    <n v="3434000000"/>
    <n v="864000000"/>
    <n v="0"/>
    <n v="1738000000"/>
    <s v="Energy"/>
    <s v="Oil &amp; Gas Exploration &amp; Production"/>
    <n v="2015"/>
  </r>
  <r>
    <x v="411"/>
    <x v="0"/>
    <d v="2013-01-31T00:00:00"/>
    <n v="468651000000"/>
    <n v="352297000000"/>
    <n v="88629000000"/>
    <n v="0"/>
    <n v="0"/>
    <s v="Consumer Staples"/>
    <s v="Hypermarkets &amp; Super Centers"/>
    <n v="2013"/>
  </r>
  <r>
    <x v="411"/>
    <x v="1"/>
    <d v="2014-01-31T00:00:00"/>
    <n v="476294000000"/>
    <n v="358069000000"/>
    <n v="91353000000"/>
    <n v="0"/>
    <n v="0"/>
    <s v="Consumer Staples"/>
    <s v="Hypermarkets &amp; Super Centers"/>
    <n v="2014"/>
  </r>
  <r>
    <x v="411"/>
    <x v="2"/>
    <d v="2015-01-31T00:00:00"/>
    <n v="485651000000"/>
    <n v="365086000000"/>
    <n v="93418000000"/>
    <n v="0"/>
    <n v="0"/>
    <s v="Consumer Staples"/>
    <s v="Hypermarkets &amp; Super Centers"/>
    <n v="2015"/>
  </r>
  <r>
    <x v="411"/>
    <x v="3"/>
    <d v="2016-01-31T00:00:00"/>
    <n v="482130000000"/>
    <n v="360984000000"/>
    <n v="97041000000"/>
    <n v="0"/>
    <n v="0"/>
    <s v="Consumer Staples"/>
    <s v="Hypermarkets &amp; Super Centers"/>
    <n v="2016"/>
  </r>
  <r>
    <x v="412"/>
    <x v="0"/>
    <d v="2014-09-30T00:00:00"/>
    <n v="9895100000"/>
    <n v="7961500000"/>
    <n v="937600000"/>
    <n v="0"/>
    <n v="86000000"/>
    <s v="Materials"/>
    <s v="Paper Packaging"/>
    <n v="2014"/>
  </r>
  <r>
    <x v="412"/>
    <x v="1"/>
    <d v="2015-09-30T00:00:00"/>
    <n v="11124800000"/>
    <n v="8986500000"/>
    <n v="1026100000"/>
    <n v="0"/>
    <n v="118900000"/>
    <s v="Materials"/>
    <s v="Paper Packaging"/>
    <n v="2015"/>
  </r>
  <r>
    <x v="412"/>
    <x v="2"/>
    <d v="2016-09-30T00:00:00"/>
    <n v="14171800000"/>
    <n v="11413200000"/>
    <n v="1750100000"/>
    <n v="0"/>
    <n v="211800000"/>
    <s v="Materials"/>
    <s v="Paper Packaging"/>
    <n v="2016"/>
  </r>
  <r>
    <x v="413"/>
    <x v="0"/>
    <d v="2012-12-31T00:00:00"/>
    <n v="5664800000"/>
    <n v="3194200000"/>
    <n v="1140600000"/>
    <n v="0"/>
    <n v="0"/>
    <s v="Information Technology"/>
    <s v="Internet Software &amp; Services"/>
    <n v="2012"/>
  </r>
  <r>
    <x v="413"/>
    <x v="1"/>
    <d v="2013-12-31T00:00:00"/>
    <n v="5542000000"/>
    <n v="3235000000"/>
    <n v="1199600000"/>
    <n v="0"/>
    <n v="0"/>
    <s v="Information Technology"/>
    <s v="Internet Software &amp; Services"/>
    <n v="2013"/>
  </r>
  <r>
    <x v="413"/>
    <x v="2"/>
    <d v="2014-12-31T00:00:00"/>
    <n v="5607200000"/>
    <n v="3297400000"/>
    <n v="1169300000"/>
    <n v="0"/>
    <n v="0"/>
    <s v="Information Technology"/>
    <s v="Internet Software &amp; Services"/>
    <n v="2014"/>
  </r>
  <r>
    <x v="413"/>
    <x v="3"/>
    <d v="2015-12-31T00:00:00"/>
    <n v="5483700000"/>
    <n v="3199400000"/>
    <n v="1174900000"/>
    <n v="0"/>
    <n v="0"/>
    <s v="Information Technology"/>
    <s v="Internet Software &amp; Services"/>
    <n v="2015"/>
  </r>
  <r>
    <x v="414"/>
    <x v="0"/>
    <d v="2012-12-31T00:00:00"/>
    <n v="5989000000"/>
    <n v="4993000000"/>
    <n v="320000000"/>
    <n v="32000000"/>
    <n v="0"/>
    <s v="Real Estate"/>
    <s v="REITs"/>
    <n v="2012"/>
  </r>
  <r>
    <x v="414"/>
    <x v="1"/>
    <d v="2013-12-31T00:00:00"/>
    <n v="7254000000"/>
    <n v="5716000000"/>
    <n v="494000000"/>
    <n v="33000000"/>
    <n v="0"/>
    <s v="Real Estate"/>
    <s v="REITs"/>
    <n v="2013"/>
  </r>
  <r>
    <x v="414"/>
    <x v="2"/>
    <d v="2014-12-31T00:00:00"/>
    <n v="7403000000"/>
    <n v="5763000000"/>
    <n v="249000000"/>
    <n v="27000000"/>
    <n v="0"/>
    <s v="Real Estate"/>
    <s v="REITs"/>
    <n v="2014"/>
  </r>
  <r>
    <x v="414"/>
    <x v="3"/>
    <d v="2015-12-31T00:00:00"/>
    <n v="7082000000"/>
    <n v="5694000000"/>
    <n v="420000000"/>
    <n v="24000000"/>
    <n v="0"/>
    <s v="Real Estate"/>
    <s v="REITs"/>
    <n v="2015"/>
  </r>
  <r>
    <x v="415"/>
    <x v="0"/>
    <d v="2012-12-31T00:00:00"/>
    <n v="4534000000"/>
    <n v="2093000000"/>
    <n v="1389000000"/>
    <n v="0"/>
    <n v="185000000"/>
    <s v="Consumer Discretionary"/>
    <s v="Hotels, Resorts &amp; Cruise Lines"/>
    <n v="2012"/>
  </r>
  <r>
    <x v="415"/>
    <x v="1"/>
    <d v="2013-12-31T00:00:00"/>
    <n v="5009000000"/>
    <n v="2394000000"/>
    <n v="1471000000"/>
    <n v="0"/>
    <n v="216000000"/>
    <s v="Consumer Discretionary"/>
    <s v="Hotels, Resorts &amp; Cruise Lines"/>
    <n v="2013"/>
  </r>
  <r>
    <x v="415"/>
    <x v="2"/>
    <d v="2014-12-31T00:00:00"/>
    <n v="5281000000"/>
    <n v="2504000000"/>
    <n v="1557000000"/>
    <n v="0"/>
    <n v="233000000"/>
    <s v="Consumer Discretionary"/>
    <s v="Hotels, Resorts &amp; Cruise Lines"/>
    <n v="2014"/>
  </r>
  <r>
    <x v="415"/>
    <x v="3"/>
    <d v="2015-12-31T00:00:00"/>
    <n v="5536000000"/>
    <n v="2700000000"/>
    <n v="1574000000"/>
    <n v="0"/>
    <n v="234000000"/>
    <s v="Consumer Discretionary"/>
    <s v="Hotels, Resorts &amp; Cruise Lines"/>
    <n v="2015"/>
  </r>
  <r>
    <x v="416"/>
    <x v="0"/>
    <d v="2012-12-31T00:00:00"/>
    <n v="5154284000"/>
    <n v="3251575000"/>
    <n v="481677000"/>
    <n v="0"/>
    <n v="373199000"/>
    <s v="Consumer Discretionary"/>
    <s v="Casinos &amp; Gaming"/>
    <n v="2012"/>
  </r>
  <r>
    <x v="416"/>
    <x v="1"/>
    <d v="2013-12-31T00:00:00"/>
    <n v="5620936000"/>
    <n v="3478822000"/>
    <n v="465926000"/>
    <n v="0"/>
    <n v="371051000"/>
    <s v="Consumer Discretionary"/>
    <s v="Casinos &amp; Gaming"/>
    <n v="2013"/>
  </r>
  <r>
    <x v="416"/>
    <x v="2"/>
    <d v="2014-12-31T00:00:00"/>
    <n v="5433661000"/>
    <n v="3316311000"/>
    <n v="502901000"/>
    <n v="0"/>
    <n v="314119000"/>
    <s v="Consumer Discretionary"/>
    <s v="Casinos &amp; Gaming"/>
    <n v="2014"/>
  </r>
  <r>
    <x v="416"/>
    <x v="3"/>
    <d v="2015-12-31T00:00:00"/>
    <n v="4075883000"/>
    <n v="2530374000"/>
    <n v="475328000"/>
    <n v="0"/>
    <n v="322629000"/>
    <s v="Consumer Discretionary"/>
    <s v="Casinos &amp; Gaming"/>
    <n v="2015"/>
  </r>
  <r>
    <x v="417"/>
    <x v="0"/>
    <d v="2012-12-31T00:00:00"/>
    <n v="1623938000"/>
    <n v="337903000"/>
    <n v="188302000"/>
    <n v="0"/>
    <n v="513916000"/>
    <s v="Energy"/>
    <s v="Oil &amp; Gas Exploration &amp; Production"/>
    <n v="2012"/>
  </r>
  <r>
    <x v="417"/>
    <x v="1"/>
    <d v="2013-12-31T00:00:00"/>
    <n v="1998051000"/>
    <n v="406198000"/>
    <n v="72143000"/>
    <n v="0"/>
    <n v="615874000"/>
    <s v="Energy"/>
    <s v="Oil &amp; Gas Exploration &amp; Production"/>
    <n v="2013"/>
  </r>
  <r>
    <x v="417"/>
    <x v="2"/>
    <d v="2014-12-31T00:00:00"/>
    <n v="2424176000"/>
    <n v="572831000"/>
    <n v="225070000"/>
    <n v="0"/>
    <n v="806021000"/>
    <s v="Energy"/>
    <s v="Oil &amp; Gas Exploration &amp; Production"/>
    <n v="2014"/>
  </r>
  <r>
    <x v="417"/>
    <x v="3"/>
    <d v="2015-12-31T00:00:00"/>
    <n v="1452619000"/>
    <n v="519874000"/>
    <n v="179867000"/>
    <n v="0"/>
    <n v="778923000"/>
    <s v="Energy"/>
    <s v="Oil &amp; Gas Exploration &amp; Production"/>
    <n v="2015"/>
  </r>
  <r>
    <x v="418"/>
    <x v="0"/>
    <d v="2012-12-31T00:00:00"/>
    <n v="10128223000"/>
    <n v="6710036000"/>
    <n v="669451000"/>
    <n v="0"/>
    <n v="926053000"/>
    <s v="Utilities"/>
    <s v="MultiUtilities"/>
    <n v="2012"/>
  </r>
  <r>
    <x v="418"/>
    <x v="1"/>
    <d v="2013-12-31T00:00:00"/>
    <n v="10914922000"/>
    <n v="7408278000"/>
    <n v="681226000"/>
    <n v="0"/>
    <n v="977863000"/>
    <s v="Utilities"/>
    <s v="MultiUtilities"/>
    <n v="2013"/>
  </r>
  <r>
    <x v="418"/>
    <x v="2"/>
    <d v="2014-12-31T00:00:00"/>
    <n v="11686135000"/>
    <n v="7951352000"/>
    <n v="767608000"/>
    <n v="0"/>
    <n v="1019045000"/>
    <s v="Utilities"/>
    <s v="MultiUtilities"/>
    <n v="2014"/>
  </r>
  <r>
    <x v="418"/>
    <x v="3"/>
    <d v="2015-12-31T00:00:00"/>
    <n v="11024486000"/>
    <n v="7033633000"/>
    <n v="865817000"/>
    <n v="0"/>
    <n v="1124524000"/>
    <s v="Utilities"/>
    <s v="MultiUtilities"/>
    <n v="2015"/>
  </r>
  <r>
    <x v="419"/>
    <x v="0"/>
    <d v="2012-12-31T00:00:00"/>
    <n v="7232397000"/>
    <n v="5165169000"/>
    <n v="0"/>
    <n v="0"/>
    <n v="1173955000"/>
    <s v="Financials"/>
    <s v="Property &amp; Casualty Insurance"/>
    <n v="2012"/>
  </r>
  <r>
    <x v="419"/>
    <x v="1"/>
    <d v="2013-12-31T00:00:00"/>
    <n v="7541234000"/>
    <n v="5106489000"/>
    <n v="0"/>
    <n v="0"/>
    <n v="1213178000"/>
    <s v="Financials"/>
    <s v="Property &amp; Casualty Insurance"/>
    <n v="2013"/>
  </r>
  <r>
    <x v="419"/>
    <x v="2"/>
    <d v="2014-12-31T00:00:00"/>
    <n v="6602267000"/>
    <n v="4239474000"/>
    <n v="0"/>
    <n v="0"/>
    <n v="1341315000"/>
    <s v="Financials"/>
    <s v="Property &amp; Casualty Insurance"/>
    <n v="2014"/>
  </r>
  <r>
    <x v="419"/>
    <x v="3"/>
    <d v="2015-12-31T00:00:00"/>
    <n v="9308926000"/>
    <n v="6199645000"/>
    <n v="0"/>
    <n v="0"/>
    <n v="1966939000"/>
    <s v="Financials"/>
    <s v="Property &amp; Casualty Insurance"/>
    <n v="2015"/>
  </r>
  <r>
    <x v="420"/>
    <x v="0"/>
    <d v="2013-03-30T00:00:00"/>
    <n v="2168652000"/>
    <n v="737206000"/>
    <n v="365684000"/>
    <n v="475522000"/>
    <n v="9508000"/>
    <s v="Information Technology"/>
    <s v="Semiconductors"/>
    <n v="2013"/>
  </r>
  <r>
    <x v="420"/>
    <x v="1"/>
    <d v="2014-03-29T00:00:00"/>
    <n v="2382531000"/>
    <n v="743253000"/>
    <n v="378607000"/>
    <n v="492447000"/>
    <n v="9887000"/>
    <s v="Information Technology"/>
    <s v="Semiconductors"/>
    <n v="2014"/>
  </r>
  <r>
    <x v="420"/>
    <x v="2"/>
    <d v="2015-03-28T00:00:00"/>
    <n v="2377344000"/>
    <n v="708823000"/>
    <n v="353670000"/>
    <n v="525745000"/>
    <n v="9537000"/>
    <s v="Information Technology"/>
    <s v="Semiconductors"/>
    <n v="2015"/>
  </r>
  <r>
    <x v="420"/>
    <x v="3"/>
    <d v="2016-04-02T00:00:00"/>
    <n v="2213881000"/>
    <n v="671907000"/>
    <n v="331652000"/>
    <n v="533891000"/>
    <n v="6550000"/>
    <s v="Information Technology"/>
    <s v="Semiconductors"/>
    <n v="2016"/>
  </r>
  <r>
    <x v="421"/>
    <x v="0"/>
    <d v="2012-12-31T00:00:00"/>
    <n v="451509000000"/>
    <n v="302056000000"/>
    <n v="81844000000"/>
    <n v="0"/>
    <n v="15888000000"/>
    <s v="Energy"/>
    <s v="Integrated Oil &amp; Gas"/>
    <n v="2012"/>
  </r>
  <r>
    <x v="421"/>
    <x v="1"/>
    <d v="2013-12-31T00:00:00"/>
    <n v="420836000000"/>
    <n v="284681000000"/>
    <n v="76696000000"/>
    <n v="0"/>
    <n v="17182000000"/>
    <s v="Energy"/>
    <s v="Integrated Oil &amp; Gas"/>
    <n v="2013"/>
  </r>
  <r>
    <x v="421"/>
    <x v="2"/>
    <d v="2014-12-31T00:00:00"/>
    <n v="394105000000"/>
    <n v="266831000000"/>
    <n v="74226000000"/>
    <n v="0"/>
    <n v="17297000000"/>
    <s v="Energy"/>
    <s v="Integrated Oil &amp; Gas"/>
    <n v="2014"/>
  </r>
  <r>
    <x v="421"/>
    <x v="3"/>
    <d v="2015-12-31T00:00:00"/>
    <n v="259488000000"/>
    <n v="165590000000"/>
    <n v="61444000000"/>
    <n v="0"/>
    <n v="18048000000"/>
    <s v="Energy"/>
    <s v="Integrated Oil &amp; Gas"/>
    <n v="2015"/>
  </r>
  <r>
    <x v="422"/>
    <x v="0"/>
    <d v="2012-12-31T00:00:00"/>
    <n v="2928429000"/>
    <n v="1372042000"/>
    <n v="1148731000"/>
    <n v="0"/>
    <n v="0"/>
    <s v="Health Care"/>
    <s v="Health Care Supplies"/>
    <n v="2012"/>
  </r>
  <r>
    <x v="422"/>
    <x v="1"/>
    <d v="2013-12-31T00:00:00"/>
    <n v="2950800000"/>
    <n v="1373400000"/>
    <n v="1144800000"/>
    <n v="0"/>
    <n v="0"/>
    <s v="Health Care"/>
    <s v="Health Care Supplies"/>
    <n v="2013"/>
  </r>
  <r>
    <x v="422"/>
    <x v="2"/>
    <d v="2014-12-31T00:00:00"/>
    <n v="2922600000"/>
    <n v="1322800000"/>
    <n v="1143100000"/>
    <n v="0"/>
    <n v="0"/>
    <s v="Health Care"/>
    <s v="Health Care Supplies"/>
    <n v="2014"/>
  </r>
  <r>
    <x v="422"/>
    <x v="3"/>
    <d v="2015-12-31T00:00:00"/>
    <n v="2674300000"/>
    <n v="1157100000"/>
    <n v="1077300000"/>
    <n v="0"/>
    <n v="0"/>
    <s v="Health Care"/>
    <s v="Health Care Supplies"/>
    <n v="2015"/>
  </r>
  <r>
    <x v="423"/>
    <x v="0"/>
    <d v="2012-12-31T00:00:00"/>
    <n v="20421000000"/>
    <n v="13634000000"/>
    <n v="4398000000"/>
    <n v="655000000"/>
    <n v="301000000"/>
    <s v="Information Technology"/>
    <s v="IT Consulting &amp; Other Services"/>
    <n v="2012"/>
  </r>
  <r>
    <x v="423"/>
    <x v="1"/>
    <d v="2013-12-31T00:00:00"/>
    <n v="20006000000"/>
    <n v="13521000000"/>
    <n v="4219000000"/>
    <n v="603000000"/>
    <n v="305000000"/>
    <s v="Information Technology"/>
    <s v="IT Consulting &amp; Other Services"/>
    <n v="2013"/>
  </r>
  <r>
    <x v="423"/>
    <x v="2"/>
    <d v="2014-12-31T00:00:00"/>
    <n v="19540000000"/>
    <n v="13294000000"/>
    <n v="4020000000"/>
    <n v="577000000"/>
    <n v="315000000"/>
    <s v="Information Technology"/>
    <s v="IT Consulting &amp; Other Services"/>
    <n v="2014"/>
  </r>
  <r>
    <x v="423"/>
    <x v="3"/>
    <d v="2015-12-31T00:00:00"/>
    <n v="18045000000"/>
    <n v="12782000000"/>
    <n v="3792000000"/>
    <n v="563000000"/>
    <n v="310000000"/>
    <s v="Information Technology"/>
    <s v="IT Consulting &amp; Other Services"/>
    <n v="2015"/>
  </r>
  <r>
    <x v="424"/>
    <x v="0"/>
    <d v="2012-12-31T00:00:00"/>
    <n v="3791000000"/>
    <n v="2289000000"/>
    <n v="936000000"/>
    <n v="106000000"/>
    <n v="0"/>
    <s v="Industrials"/>
    <s v="Industrial Conglomerates"/>
    <n v="2012"/>
  </r>
  <r>
    <x v="424"/>
    <x v="1"/>
    <d v="2013-12-31T00:00:00"/>
    <n v="3837000000"/>
    <n v="2338000000"/>
    <n v="990000000"/>
    <n v="104000000"/>
    <n v="0"/>
    <s v="Industrials"/>
    <s v="Industrial Conglomerates"/>
    <n v="2013"/>
  </r>
  <r>
    <x v="424"/>
    <x v="2"/>
    <d v="2014-12-31T00:00:00"/>
    <n v="3916000000"/>
    <n v="2403000000"/>
    <n v="920000000"/>
    <n v="104000000"/>
    <n v="0"/>
    <s v="Industrials"/>
    <s v="Industrial Conglomerates"/>
    <n v="2014"/>
  </r>
  <r>
    <x v="424"/>
    <x v="3"/>
    <d v="2015-12-31T00:00:00"/>
    <n v="3653000000"/>
    <n v="2249000000"/>
    <n v="854000000"/>
    <n v="95000000"/>
    <n v="0"/>
    <s v="Industrials"/>
    <s v="Industrial Conglomerates"/>
    <n v="2015"/>
  </r>
  <r>
    <x v="425"/>
    <x v="0"/>
    <d v="2012-12-31T00:00:00"/>
    <n v="4986566000"/>
    <n v="1620566000"/>
    <n v="1641819000"/>
    <n v="885824000"/>
    <n v="35819000"/>
    <s v="Information Technology"/>
    <s v="Internet Software &amp; Services"/>
    <n v="2012"/>
  </r>
  <r>
    <x v="425"/>
    <x v="1"/>
    <d v="2013-12-31T00:00:00"/>
    <n v="4680380000"/>
    <n v="1349380000"/>
    <n v="1751275000"/>
    <n v="957587000"/>
    <n v="44841000"/>
    <s v="Information Technology"/>
    <s v="Internet Software &amp; Services"/>
    <n v="2013"/>
  </r>
  <r>
    <x v="425"/>
    <x v="2"/>
    <d v="2014-12-31T00:00:00"/>
    <n v="4618133000"/>
    <n v="1387375000"/>
    <n v="1770710000"/>
    <n v="1156386000"/>
    <n v="66750000"/>
    <s v="Information Technology"/>
    <s v="Internet Software &amp; Services"/>
    <n v="2014"/>
  </r>
  <r>
    <x v="425"/>
    <x v="3"/>
    <d v="2015-12-31T00:00:00"/>
    <n v="4968301000"/>
    <n v="2077748000"/>
    <n v="1768522000"/>
    <n v="1177923000"/>
    <n v="79042000"/>
    <s v="Information Technology"/>
    <s v="Internet Software &amp; Services"/>
    <n v="2015"/>
  </r>
  <r>
    <x v="426"/>
    <x v="0"/>
    <d v="2012-12-29T00:00:00"/>
    <n v="13633000000"/>
    <n v="9852000000"/>
    <n v="1450000000"/>
    <n v="0"/>
    <n v="0"/>
    <s v="Consumer Discretionary"/>
    <s v="Restaurants"/>
    <n v="2012"/>
  </r>
  <r>
    <x v="426"/>
    <x v="1"/>
    <d v="2013-12-28T00:00:00"/>
    <n v="13084000000"/>
    <n v="9501000000"/>
    <n v="1454000000"/>
    <n v="0"/>
    <n v="0"/>
    <s v="Consumer Discretionary"/>
    <s v="Restaurants"/>
    <n v="2013"/>
  </r>
  <r>
    <x v="426"/>
    <x v="2"/>
    <d v="2014-12-27T00:00:00"/>
    <n v="13279000000"/>
    <n v="9682000000"/>
    <n v="1505000000"/>
    <n v="0"/>
    <n v="0"/>
    <s v="Consumer Discretionary"/>
    <s v="Restaurants"/>
    <n v="2014"/>
  </r>
  <r>
    <x v="426"/>
    <x v="3"/>
    <d v="2015-12-26T00:00:00"/>
    <n v="13105000000"/>
    <n v="9359000000"/>
    <n v="1746000000"/>
    <n v="0"/>
    <n v="0"/>
    <s v="Consumer Discretionary"/>
    <s v="Restaurants"/>
    <n v="2015"/>
  </r>
  <r>
    <x v="427"/>
    <x v="0"/>
    <d v="2012-12-31T00:00:00"/>
    <n v="4471700000"/>
    <n v="1125200000"/>
    <n v="1822100000"/>
    <n v="225600000"/>
    <n v="0"/>
    <s v="Health Care"/>
    <s v="Health Care Equipment"/>
    <n v="2012"/>
  </r>
  <r>
    <x v="427"/>
    <x v="1"/>
    <d v="2013-12-31T00:00:00"/>
    <n v="4623400000"/>
    <n v="1266700000"/>
    <n v="1796300000"/>
    <n v="203000000"/>
    <n v="78500000"/>
    <s v="Health Care"/>
    <s v="Health Care Equipment"/>
    <n v="2013"/>
  </r>
  <r>
    <x v="427"/>
    <x v="2"/>
    <d v="2014-12-31T00:00:00"/>
    <n v="4673300000"/>
    <n v="1242800000"/>
    <n v="1772200000"/>
    <n v="187400000"/>
    <n v="92500000"/>
    <s v="Health Care"/>
    <s v="Health Care Equipment"/>
    <n v="2014"/>
  </r>
  <r>
    <x v="427"/>
    <x v="3"/>
    <d v="2015-12-31T00:00:00"/>
    <n v="5997800000"/>
    <n v="1800600000"/>
    <n v="2291900000"/>
    <n v="268800000"/>
    <n v="337400000"/>
    <s v="Health Care"/>
    <s v="Health Care Equipment"/>
    <n v="2015"/>
  </r>
  <r>
    <x v="428"/>
    <x v="0"/>
    <d v="2012-12-31T00:00:00"/>
    <n v="2458592000"/>
    <n v="80146000"/>
    <n v="1579007000"/>
    <n v="0"/>
    <n v="31237000"/>
    <s v="Financials"/>
    <s v="Regional Banks"/>
    <n v="2012"/>
  </r>
  <r>
    <x v="428"/>
    <x v="1"/>
    <d v="2013-12-31T00:00:00"/>
    <n v="2278812000"/>
    <n v="58913000"/>
    <n v="1700064000"/>
    <n v="0"/>
    <n v="-72761000"/>
    <s v="Financials"/>
    <s v="Regional Banks"/>
    <n v="2013"/>
  </r>
  <r>
    <x v="428"/>
    <x v="2"/>
    <d v="2014-12-31T00:00:00"/>
    <n v="2361631000"/>
    <n v="49736000"/>
    <n v="1654369000"/>
    <n v="0"/>
    <n v="-87159000"/>
    <s v="Financials"/>
    <s v="Regional Banks"/>
    <n v="2014"/>
  </r>
  <r>
    <x v="428"/>
    <x v="3"/>
    <d v="2015-12-31T00:00:00"/>
    <n v="2210591000"/>
    <n v="49344000"/>
    <n v="1591239000"/>
    <n v="0"/>
    <n v="49282000"/>
    <s v="Financials"/>
    <s v="Regional Banks"/>
    <n v="2015"/>
  </r>
  <r>
    <x v="429"/>
    <x v="0"/>
    <d v="2013-12-31T00:00:00"/>
    <n v="4561000000"/>
    <n v="1669000000"/>
    <n v="1613000000"/>
    <n v="399000000"/>
    <n v="60000000"/>
    <s v="Health Care"/>
    <s v="Pharmaceuticals"/>
    <n v="2013"/>
  </r>
  <r>
    <x v="429"/>
    <x v="1"/>
    <d v="2014-12-31T00:00:00"/>
    <n v="4785000000"/>
    <n v="1717000000"/>
    <n v="1643000000"/>
    <n v="396000000"/>
    <n v="60000000"/>
    <s v="Health Care"/>
    <s v="Pharmaceuticals"/>
    <n v="2014"/>
  </r>
  <r>
    <x v="429"/>
    <x v="2"/>
    <d v="2015-12-31T00:00:00"/>
    <n v="4765000000"/>
    <n v="1738000000"/>
    <n v="1532000000"/>
    <n v="364000000"/>
    <n v="61000000"/>
    <s v="Health Care"/>
    <s v="Pharmaceuticals"/>
    <n v="2015"/>
  </r>
  <r>
    <x v="429"/>
    <x v="3"/>
    <d v="2016-12-31T00:00:00"/>
    <n v="4888000000"/>
    <n v="1666000000"/>
    <n v="1364000000"/>
    <n v="376000000"/>
    <n v="85000000"/>
    <s v="Health Care"/>
    <s v="Pharmaceuticals"/>
    <n v="2016"/>
  </r>
  <r>
    <x v="430"/>
    <x v="4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5E98C-AAF3-1346-B470-B35D67EA148B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:F6" firstHeaderRow="1" firstDataRow="2" firstDataCol="1" rowPageCount="2" colPageCount="1"/>
  <pivotFields count="8">
    <pivotField dataField="1" showAll="0"/>
    <pivotField showAll="0"/>
    <pivotField showAll="0"/>
    <pivotField showAll="0"/>
    <pivotField showAll="0"/>
    <pivotField axis="axisPage" multipleItemSelectionAllowed="1" showAll="0">
      <items count="13">
        <item h="1" x="1"/>
        <item h="1" x="4"/>
        <item h="1" x="9"/>
        <item h="1" x="6"/>
        <item h="1" x="3"/>
        <item h="1" x="0"/>
        <item h="1" x="2"/>
        <item h="1" x="8"/>
        <item x="7"/>
        <item h="1" x="10"/>
        <item h="1" x="5"/>
        <item h="1" x="11"/>
        <item t="default"/>
      </items>
    </pivotField>
    <pivotField axis="axisPage" multipleItemSelectionAllowed="1" showAll="0">
      <items count="122">
        <item h="1" x="89"/>
        <item h="1" x="30"/>
        <item h="1" x="8"/>
        <item h="1" x="49"/>
        <item h="1" x="0"/>
        <item h="1" x="96"/>
        <item h="1" x="74"/>
        <item h="1" x="82"/>
        <item h="1" x="6"/>
        <item h="1" x="22"/>
        <item h="1" x="39"/>
        <item h="1" x="72"/>
        <item h="1" x="1"/>
        <item h="1" x="35"/>
        <item h="1" x="19"/>
        <item h="1" x="114"/>
        <item h="1" x="67"/>
        <item h="1" x="18"/>
        <item h="1" x="50"/>
        <item h="1" x="119"/>
        <item h="1" x="36"/>
        <item h="1" x="2"/>
        <item h="1" x="111"/>
        <item h="1" x="41"/>
        <item h="1" x="99"/>
        <item h="1" x="78"/>
        <item h="1" x="34"/>
        <item h="1" x="73"/>
        <item h="1" x="9"/>
        <item h="1" x="91"/>
        <item h="1" x="112"/>
        <item h="1" x="94"/>
        <item h="1" x="63"/>
        <item h="1" x="76"/>
        <item h="1" x="97"/>
        <item h="1" x="60"/>
        <item h="1" x="62"/>
        <item h="1" x="11"/>
        <item h="1" x="21"/>
        <item h="1" x="29"/>
        <item h="1" x="75"/>
        <item h="1" x="115"/>
        <item h="1" x="118"/>
        <item h="1" x="45"/>
        <item h="1" x="113"/>
        <item h="1" x="93"/>
        <item h="1" x="64"/>
        <item h="1" x="103"/>
        <item h="1" x="4"/>
        <item h="1" x="5"/>
        <item h="1" x="65"/>
        <item h="1" x="54"/>
        <item h="1" x="44"/>
        <item h="1" x="31"/>
        <item h="1" x="98"/>
        <item h="1" x="83"/>
        <item h="1" x="66"/>
        <item h="1" x="43"/>
        <item h="1" x="110"/>
        <item h="1" x="47"/>
        <item h="1" x="105"/>
        <item h="1" x="108"/>
        <item h="1" x="55"/>
        <item h="1" x="53"/>
        <item h="1" x="28"/>
        <item h="1" x="52"/>
        <item h="1" x="80"/>
        <item h="1" x="100"/>
        <item h="1" x="48"/>
        <item h="1" x="61"/>
        <item h="1" x="24"/>
        <item h="1" x="16"/>
        <item h="1" x="71"/>
        <item h="1" x="58"/>
        <item h="1" x="81"/>
        <item h="1" x="12"/>
        <item h="1" x="88"/>
        <item h="1" x="26"/>
        <item h="1" x="38"/>
        <item h="1" x="84"/>
        <item h="1" x="15"/>
        <item h="1" x="95"/>
        <item h="1" x="10"/>
        <item h="1" x="57"/>
        <item h="1" x="109"/>
        <item h="1" x="85"/>
        <item h="1" x="37"/>
        <item h="1" x="27"/>
        <item h="1" x="92"/>
        <item h="1" x="40"/>
        <item h="1" x="32"/>
        <item h="1" x="56"/>
        <item h="1" x="3"/>
        <item h="1" x="13"/>
        <item h="1" x="116"/>
        <item h="1" x="59"/>
        <item x="42"/>
        <item h="1" x="46"/>
        <item h="1" x="14"/>
        <item h="1" x="68"/>
        <item h="1" x="70"/>
        <item h="1" x="51"/>
        <item h="1" x="77"/>
        <item h="1" x="20"/>
        <item h="1" x="7"/>
        <item h="1" x="69"/>
        <item h="1" x="23"/>
        <item h="1" x="17"/>
        <item h="1" x="117"/>
        <item h="1" x="25"/>
        <item h="1" x="104"/>
        <item h="1" x="102"/>
        <item h="1" x="86"/>
        <item h="1" x="107"/>
        <item h="1" x="87"/>
        <item h="1" x="106"/>
        <item h="1" x="79"/>
        <item h="1" x="101"/>
        <item h="1" x="90"/>
        <item h="1" x="33"/>
        <item h="1" x="120"/>
        <item t="default"/>
      </items>
    </pivotField>
    <pivotField axis="axisCol" showAll="0">
      <items count="12">
        <item h="1" x="5"/>
        <item h="1" x="6"/>
        <item h="1" x="7"/>
        <item h="1" x="8"/>
        <item x="0"/>
        <item x="1"/>
        <item x="2"/>
        <item x="3"/>
        <item x="4"/>
        <item h="1" x="9"/>
        <item h="1" x="10"/>
        <item t="default"/>
      </items>
    </pivotField>
  </pivotFields>
  <rowItems count="1">
    <i/>
  </rowItems>
  <colFields count="1">
    <field x="7"/>
  </colFields>
  <colItems count="5">
    <i>
      <x v="4"/>
    </i>
    <i>
      <x v="5"/>
    </i>
    <i>
      <x v="6"/>
    </i>
    <i>
      <x v="7"/>
    </i>
    <i t="grand">
      <x/>
    </i>
  </colItems>
  <pageFields count="2">
    <pageField fld="5" hier="-1"/>
    <pageField fld="6" hier="-1"/>
  </pageFields>
  <dataFields count="1">
    <dataField name="Sum of  Total Revenue " fld="0" baseField="0" baseItem="0" numFmtId="165"/>
  </dataFields>
  <formats count="23">
    <format dxfId="93">
      <pivotArea outline="0" collapsedLevelsAreSubtotals="1" fieldPosition="0"/>
    </format>
    <format dxfId="92">
      <pivotArea type="all" dataOnly="0" outline="0" fieldPosition="0"/>
    </format>
    <format dxfId="91">
      <pivotArea outline="0" collapsedLevelsAreSubtotals="1" fieldPosition="0"/>
    </format>
    <format dxfId="90">
      <pivotArea type="origin" dataOnly="0" labelOnly="1" outline="0" fieldPosition="0"/>
    </format>
    <format dxfId="89">
      <pivotArea dataOnly="0" labelOnly="1" outline="0" axis="axisValues" fieldPosition="0"/>
    </format>
    <format dxfId="88">
      <pivotArea field="7" type="button" dataOnly="0" labelOnly="1" outline="0" axis="axisCol" fieldPosition="0"/>
    </format>
    <format dxfId="87">
      <pivotArea type="topRight" dataOnly="0" labelOnly="1" outline="0" fieldPosition="0"/>
    </format>
    <format dxfId="86">
      <pivotArea type="all" dataOnly="0" outline="0" fieldPosition="0"/>
    </format>
    <format dxfId="85">
      <pivotArea outline="0" collapsedLevelsAreSubtotals="1" fieldPosition="0"/>
    </format>
    <format dxfId="84">
      <pivotArea type="origin" dataOnly="0" labelOnly="1" outline="0" fieldPosition="0"/>
    </format>
    <format dxfId="83">
      <pivotArea dataOnly="0" labelOnly="1" outline="0" axis="axisValues" fieldPosition="0"/>
    </format>
    <format dxfId="82">
      <pivotArea field="7" type="button" dataOnly="0" labelOnly="1" outline="0" axis="axisCol" fieldPosition="0"/>
    </format>
    <format dxfId="81">
      <pivotArea type="topRight" dataOnly="0" labelOnly="1" outline="0" fieldPosition="0"/>
    </format>
    <format dxfId="80">
      <pivotArea type="all" dataOnly="0" outline="0" fieldPosition="0"/>
    </format>
    <format dxfId="79">
      <pivotArea outline="0" collapsedLevelsAreSubtotals="1" fieldPosition="0"/>
    </format>
    <format dxfId="78">
      <pivotArea type="origin" dataOnly="0" labelOnly="1" outline="0" offset="A1" fieldPosition="0"/>
    </format>
    <format dxfId="77">
      <pivotArea dataOnly="0" labelOnly="1" outline="0" axis="axisValues" fieldPosition="0"/>
    </format>
    <format dxfId="76">
      <pivotArea field="7" type="button" dataOnly="0" labelOnly="1" outline="0" axis="axisCol" fieldPosition="0"/>
    </format>
    <format dxfId="75">
      <pivotArea type="topRight" dataOnly="0" labelOnly="1" outline="0" fieldPosition="0"/>
    </format>
    <format dxfId="74">
      <pivotArea type="origin" dataOnly="0" labelOnly="1" outline="0" offset="A2" fieldPosition="0"/>
    </format>
    <format dxfId="73">
      <pivotArea dataOnly="0" labelOnly="1" fieldPosition="0">
        <references count="1">
          <reference field="7" count="0"/>
        </references>
      </pivotArea>
    </format>
    <format dxfId="72">
      <pivotArea dataOnly="0" labelOnly="1" grandCol="1" outline="0" fieldPosition="0"/>
    </format>
    <format dxfId="71">
      <pivotArea outline="0" collapsedLevelsAreSubtotals="1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683464-649E-EA46-A64E-4ACE8F78EFD4}" name="PivotTable10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5">
  <location ref="A3:C11" firstHeaderRow="1" firstDataRow="1" firstDataCol="2"/>
  <pivotFields count="11">
    <pivotField axis="axisRow" compact="0" outline="0" showAll="0" defaultSubtotal="0">
      <items count="431">
        <item h="1" x="266"/>
        <item h="1" x="249"/>
        <item h="1" x="28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7"/>
        <item h="1" x="268"/>
        <item h="1" x="269"/>
        <item h="1" x="270"/>
        <item h="1" x="271"/>
        <item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</items>
    </pivotField>
    <pivotField axis="axisRow" compact="0" outline="0" showAll="0" defaultSubtotal="0">
      <items count="5">
        <item x="0"/>
        <item x="1"/>
        <item x="2"/>
        <item x="3"/>
        <item x="4"/>
      </items>
    </pivotField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1"/>
    <field x="0"/>
  </rowFields>
  <rowItems count="8">
    <i>
      <x/>
      <x v="182"/>
    </i>
    <i r="1">
      <x v="273"/>
    </i>
    <i>
      <x v="1"/>
      <x v="182"/>
    </i>
    <i r="1">
      <x v="273"/>
    </i>
    <i>
      <x v="2"/>
      <x v="182"/>
    </i>
    <i r="1">
      <x v="273"/>
    </i>
    <i>
      <x v="3"/>
      <x v="182"/>
    </i>
    <i r="1">
      <x v="273"/>
    </i>
  </rowItems>
  <colItems count="1">
    <i/>
  </colItems>
  <dataFields count="1">
    <dataField name="Sum of  Total Revenue " fld="3" baseField="0" baseItem="0"/>
  </dataFields>
  <formats count="11">
    <format dxfId="70">
      <pivotArea grandCol="1" outline="0" collapsedLevelsAreSubtotals="1" fieldPosition="0"/>
    </format>
    <format dxfId="69">
      <pivotArea type="all" dataOnly="0" outline="0" fieldPosition="0"/>
    </format>
    <format dxfId="68">
      <pivotArea outline="0" collapsedLevelsAreSubtotals="1" fieldPosition="0"/>
    </format>
    <format dxfId="67">
      <pivotArea field="1" type="button" dataOnly="0" labelOnly="1" outline="0" axis="axisRow" fieldPosition="0"/>
    </format>
    <format dxfId="66">
      <pivotArea field="0" type="button" dataOnly="0" labelOnly="1" outline="0" axis="axisRow" fieldPosition="1"/>
    </format>
    <format dxfId="65">
      <pivotArea dataOnly="0" labelOnly="1" outline="0" fieldPosition="0">
        <references count="1">
          <reference field="1" count="4">
            <x v="0"/>
            <x v="1"/>
            <x v="2"/>
            <x v="3"/>
          </reference>
        </references>
      </pivotArea>
    </format>
    <format dxfId="64">
      <pivotArea dataOnly="0" labelOnly="1" outline="0" fieldPosition="0">
        <references count="2">
          <reference field="0" count="0"/>
          <reference field="1" count="1" selected="0">
            <x v="0"/>
          </reference>
        </references>
      </pivotArea>
    </format>
    <format dxfId="63">
      <pivotArea dataOnly="0" labelOnly="1" outline="0" fieldPosition="0">
        <references count="2">
          <reference field="0" count="0"/>
          <reference field="1" count="1" selected="0">
            <x v="1"/>
          </reference>
        </references>
      </pivotArea>
    </format>
    <format dxfId="62">
      <pivotArea dataOnly="0" labelOnly="1" outline="0" fieldPosition="0">
        <references count="2">
          <reference field="0" count="0"/>
          <reference field="1" count="1" selected="0">
            <x v="2"/>
          </reference>
        </references>
      </pivotArea>
    </format>
    <format dxfId="61">
      <pivotArea dataOnly="0" labelOnly="1" outline="0" fieldPosition="0">
        <references count="2">
          <reference field="0" count="0"/>
          <reference field="1" count="1" selected="0">
            <x v="3"/>
          </reference>
        </references>
      </pivotArea>
    </format>
    <format dxfId="6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E7DAF6-7740-2445-BE4E-A2BF84B7369D}" name="PivotTable9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1">
  <location ref="A4:C48" firstHeaderRow="1" firstDataRow="1" firstDataCol="2"/>
  <pivotFields count="16">
    <pivotField compact="0" outline="0" showAll="0" defaultSubtotal="0"/>
    <pivotField axis="axisRow" compact="0" outline="0" multipleItemSelectionAllowed="1" showAll="0" defaultSubtotal="0">
      <items count="5">
        <item x="0"/>
        <item x="1"/>
        <item x="2"/>
        <item x="3"/>
        <item h="1" x="4"/>
      </items>
    </pivotField>
    <pivotField compact="0" outline="0" showAll="0" defaultSubtotal="0"/>
    <pivotField dataField="1" compact="0" outline="0" showAll="0" defaultSubtotal="0">
      <items count="1691">
        <item x="350"/>
        <item x="349"/>
        <item x="351"/>
        <item x="352"/>
        <item x="571"/>
        <item x="977"/>
        <item x="1150"/>
        <item x="572"/>
        <item x="539"/>
        <item x="1574"/>
        <item x="540"/>
        <item x="978"/>
        <item x="635"/>
        <item x="573"/>
        <item x="636"/>
        <item x="1500"/>
        <item x="637"/>
        <item x="1501"/>
        <item x="1460"/>
        <item x="1151"/>
        <item x="574"/>
        <item x="865"/>
        <item x="981"/>
        <item x="638"/>
        <item x="1502"/>
        <item x="866"/>
        <item x="1568"/>
        <item x="1503"/>
        <item x="1152"/>
        <item x="1461"/>
        <item x="60"/>
        <item x="1569"/>
        <item x="541"/>
        <item x="61"/>
        <item x="63"/>
        <item x="62"/>
        <item x="979"/>
        <item x="867"/>
        <item x="1570"/>
        <item x="1153"/>
        <item x="982"/>
        <item x="1575"/>
        <item x="980"/>
        <item x="1571"/>
        <item x="983"/>
        <item x="1274"/>
        <item x="868"/>
        <item x="1312"/>
        <item x="542"/>
        <item x="333"/>
        <item x="1573"/>
        <item x="1462"/>
        <item x="447"/>
        <item x="929"/>
        <item x="861"/>
        <item x="984"/>
        <item x="1345"/>
        <item x="793"/>
        <item x="1289"/>
        <item x="1170"/>
        <item x="1169"/>
        <item x="336"/>
        <item x="543"/>
        <item x="1309"/>
        <item x="1346"/>
        <item x="68"/>
        <item x="794"/>
        <item x="1171"/>
        <item x="930"/>
        <item x="546"/>
        <item x="619"/>
        <item x="1564"/>
        <item x="801"/>
        <item x="1172"/>
        <item x="932"/>
        <item x="1642"/>
        <item x="862"/>
        <item x="544"/>
        <item x="931"/>
        <item x="603"/>
        <item x="448"/>
        <item x="795"/>
        <item x="1463"/>
        <item x="620"/>
        <item x="1347"/>
        <item x="1572"/>
        <item x="621"/>
        <item x="1290"/>
        <item x="88"/>
        <item x="1118"/>
        <item x="622"/>
        <item x="456"/>
        <item x="1115"/>
        <item x="724"/>
        <item x="69"/>
        <item x="1001"/>
        <item x="457"/>
        <item x="341"/>
        <item x="1565"/>
        <item x="796"/>
        <item x="1437"/>
        <item x="449"/>
        <item x="1639"/>
        <item x="753"/>
        <item x="863"/>
        <item x="458"/>
        <item x="1348"/>
        <item x="455"/>
        <item x="545"/>
        <item x="1275"/>
        <item x="342"/>
        <item x="604"/>
        <item x="334"/>
        <item x="1566"/>
        <item x="527"/>
        <item x="450"/>
        <item x="719"/>
        <item x="1291"/>
        <item x="1393"/>
        <item x="1480"/>
        <item x="343"/>
        <item x="398"/>
        <item x="395"/>
        <item x="864"/>
        <item x="725"/>
        <item x="1310"/>
        <item x="1492"/>
        <item x="1584"/>
        <item x="226"/>
        <item x="1116"/>
        <item x="534"/>
        <item x="531"/>
        <item x="802"/>
        <item x="523"/>
        <item x="555"/>
        <item x="1585"/>
        <item x="1369"/>
        <item x="605"/>
        <item x="1428"/>
        <item x="1002"/>
        <item x="533"/>
        <item x="70"/>
        <item x="344"/>
        <item x="1586"/>
        <item x="606"/>
        <item x="1640"/>
        <item x="723"/>
        <item x="1033"/>
        <item x="726"/>
        <item x="1587"/>
        <item x="1311"/>
        <item x="556"/>
        <item x="1292"/>
        <item x="1045"/>
        <item x="1481"/>
        <item x="1567"/>
        <item x="86"/>
        <item x="84"/>
        <item x="499"/>
        <item x="162"/>
        <item x="1207"/>
        <item x="1223"/>
        <item x="85"/>
        <item x="826"/>
        <item x="227"/>
        <item x="1370"/>
        <item x="1003"/>
        <item x="524"/>
        <item x="1034"/>
        <item x="1224"/>
        <item x="1651"/>
        <item x="335"/>
        <item x="1004"/>
        <item x="889"/>
        <item x="71"/>
        <item x="1685"/>
        <item x="1654"/>
        <item x="803"/>
        <item x="1504"/>
        <item x="1531"/>
        <item x="89"/>
        <item x="1225"/>
        <item x="87"/>
        <item x="1046"/>
        <item x="1226"/>
        <item x="825"/>
        <item x="41"/>
        <item x="1683"/>
        <item x="1117"/>
        <item x="1394"/>
        <item x="1560"/>
        <item x="500"/>
        <item x="1353"/>
        <item x="40"/>
        <item x="1561"/>
        <item x="396"/>
        <item x="557"/>
        <item x="1493"/>
        <item x="904"/>
        <item x="1684"/>
        <item x="901"/>
        <item x="1530"/>
        <item x="1429"/>
        <item x="675"/>
        <item x="1653"/>
        <item x="1081"/>
        <item x="1652"/>
        <item x="827"/>
        <item x="528"/>
        <item x="532"/>
        <item x="163"/>
        <item x="73"/>
        <item x="1083"/>
        <item x="228"/>
        <item x="804"/>
        <item x="654"/>
        <item x="903"/>
        <item x="1641"/>
        <item x="651"/>
        <item x="250"/>
        <item x="501"/>
        <item x="1528"/>
        <item x="525"/>
        <item x="74"/>
        <item x="1482"/>
        <item x="1682"/>
        <item x="1047"/>
        <item x="1529"/>
        <item x="1082"/>
        <item x="652"/>
        <item x="229"/>
        <item x="742"/>
        <item x="558"/>
        <item x="1562"/>
        <item x="43"/>
        <item x="1563"/>
        <item x="1084"/>
        <item x="42"/>
        <item x="1576"/>
        <item x="72"/>
        <item x="1427"/>
        <item x="743"/>
        <item x="1354"/>
        <item x="653"/>
        <item x="676"/>
        <item x="1371"/>
        <item x="1556"/>
        <item x="902"/>
        <item x="90"/>
        <item x="307"/>
        <item x="1276"/>
        <item x="529"/>
        <item x="1438"/>
        <item x="684"/>
        <item x="28"/>
        <item x="397"/>
        <item x="502"/>
        <item x="1424"/>
        <item x="1355"/>
        <item x="306"/>
        <item x="1505"/>
        <item x="1662"/>
        <item x="1425"/>
        <item x="828"/>
        <item x="744"/>
        <item x="164"/>
        <item x="1430"/>
        <item x="683"/>
        <item x="1048"/>
        <item x="526"/>
        <item x="1397"/>
        <item x="1009"/>
        <item x="1426"/>
        <item x="530"/>
        <item x="1557"/>
        <item x="1577"/>
        <item x="677"/>
        <item x="1483"/>
        <item x="1092"/>
        <item x="1524"/>
        <item x="1385"/>
        <item x="761"/>
        <item x="871"/>
        <item x="308"/>
        <item x="1208"/>
        <item x="686"/>
        <item x="797"/>
        <item x="745"/>
        <item x="869"/>
        <item x="720"/>
        <item x="154"/>
        <item x="29"/>
        <item x="251"/>
        <item x="685"/>
        <item x="708"/>
        <item x="108"/>
        <item x="155"/>
        <item x="678"/>
        <item x="262"/>
        <item x="383"/>
        <item x="274"/>
        <item x="1661"/>
        <item x="1659"/>
        <item x="870"/>
        <item x="1540"/>
        <item x="1660"/>
        <item x="798"/>
        <item x="709"/>
        <item x="1035"/>
        <item x="309"/>
        <item x="1010"/>
        <item x="872"/>
        <item x="1372"/>
        <item x="1301"/>
        <item x="1558"/>
        <item x="821"/>
        <item x="824"/>
        <item x="156"/>
        <item x="1356"/>
        <item x="1099"/>
        <item x="800"/>
        <item x="762"/>
        <item x="822"/>
        <item x="707"/>
        <item x="764"/>
        <item x="194"/>
        <item x="1541"/>
        <item x="357"/>
        <item x="1439"/>
        <item x="763"/>
        <item x="91"/>
        <item x="1494"/>
        <item x="1525"/>
        <item x="799"/>
        <item x="941"/>
        <item x="1542"/>
        <item x="1100"/>
        <item x="823"/>
        <item x="632"/>
        <item x="1400"/>
        <item x="587"/>
        <item x="384"/>
        <item x="710"/>
        <item x="157"/>
        <item x="752"/>
        <item x="1431"/>
        <item x="1097"/>
        <item x="275"/>
        <item x="310"/>
        <item x="1543"/>
        <item x="1349"/>
        <item x="1302"/>
        <item x="1506"/>
        <item x="944"/>
        <item x="1395"/>
        <item x="633"/>
        <item x="385"/>
        <item x="634"/>
        <item x="942"/>
        <item x="1578"/>
        <item x="1396"/>
        <item x="165"/>
        <item x="1102"/>
        <item x="276"/>
        <item x="1239"/>
        <item x="721"/>
        <item x="640"/>
        <item x="890"/>
        <item x="1526"/>
        <item x="195"/>
        <item x="579"/>
        <item x="96"/>
        <item x="1011"/>
        <item x="943"/>
        <item x="109"/>
        <item x="639"/>
        <item x="1398"/>
        <item x="1101"/>
        <item x="750"/>
        <item x="641"/>
        <item x="277"/>
        <item x="263"/>
        <item x="631"/>
        <item x="909"/>
        <item x="196"/>
        <item x="386"/>
        <item x="31"/>
        <item x="1559"/>
        <item x="30"/>
        <item x="1579"/>
        <item x="1527"/>
        <item x="1240"/>
        <item x="910"/>
        <item x="1012"/>
        <item x="1098"/>
        <item x="1241"/>
        <item x="1350"/>
        <item x="1453"/>
        <item x="1242"/>
        <item x="252"/>
        <item x="1036"/>
        <item x="1303"/>
        <item x="1422"/>
        <item x="484"/>
        <item x="1176"/>
        <item x="642"/>
        <item x="1304"/>
        <item x="1189"/>
        <item x="1452"/>
        <item x="1351"/>
        <item x="97"/>
        <item x="949"/>
        <item x="1411"/>
        <item x="1454"/>
        <item x="1188"/>
        <item x="36"/>
        <item x="75"/>
        <item x="1669"/>
        <item x="253"/>
        <item x="588"/>
        <item x="1352"/>
        <item x="197"/>
        <item x="751"/>
        <item x="580"/>
        <item x="1455"/>
        <item x="722"/>
        <item x="911"/>
        <item x="1666"/>
        <item x="1174"/>
        <item x="1444"/>
        <item x="483"/>
        <item x="1175"/>
        <item x="1173"/>
        <item x="1667"/>
        <item x="581"/>
        <item x="1025"/>
        <item x="313"/>
        <item x="1190"/>
        <item x="1668"/>
        <item x="912"/>
        <item x="1507"/>
        <item x="809"/>
        <item x="1410"/>
        <item x="582"/>
        <item x="1495"/>
        <item x="99"/>
        <item x="1337"/>
        <item x="630"/>
        <item x="589"/>
        <item x="98"/>
        <item x="1445"/>
        <item x="1399"/>
        <item x="833"/>
        <item x="24"/>
        <item x="365"/>
        <item x="358"/>
        <item x="1028"/>
        <item x="1638"/>
        <item x="704"/>
        <item x="703"/>
        <item x="110"/>
        <item x="1209"/>
        <item x="1447"/>
        <item x="311"/>
        <item x="294"/>
        <item x="921"/>
        <item x="1029"/>
        <item x="1143"/>
        <item x="1421"/>
        <item x="25"/>
        <item x="1321"/>
        <item x="1409"/>
        <item x="811"/>
        <item x="372"/>
        <item x="1026"/>
        <item x="1420"/>
        <item x="1338"/>
        <item x="810"/>
        <item x="1030"/>
        <item x="1285"/>
        <item x="371"/>
        <item x="1592"/>
        <item x="1446"/>
        <item x="366"/>
        <item x="1361"/>
        <item x="705"/>
        <item x="1142"/>
        <item x="136"/>
        <item x="1031"/>
        <item x="699"/>
        <item x="1235"/>
        <item x="269"/>
        <item x="37"/>
        <item x="845"/>
        <item x="891"/>
        <item x="1111"/>
        <item x="1324"/>
        <item x="486"/>
        <item x="146"/>
        <item x="1027"/>
        <item x="1032"/>
        <item x="264"/>
        <item x="611"/>
        <item x="706"/>
        <item x="1678"/>
        <item x="337"/>
        <item x="373"/>
        <item x="1322"/>
        <item x="312"/>
        <item x="485"/>
        <item x="1593"/>
        <item x="295"/>
        <item x="1631"/>
        <item x="1362"/>
        <item x="1686"/>
        <item x="629"/>
        <item x="590"/>
        <item x="145"/>
        <item x="950"/>
        <item x="1089"/>
        <item x="1077"/>
        <item x="137"/>
        <item x="1672"/>
        <item x="1679"/>
        <item x="847"/>
        <item x="711"/>
        <item x="834"/>
        <item x="76"/>
        <item x="147"/>
        <item x="1468"/>
        <item x="846"/>
        <item x="1680"/>
        <item x="1671"/>
        <item x="1144"/>
        <item x="812"/>
        <item x="1286"/>
        <item x="892"/>
        <item x="1079"/>
        <item x="268"/>
        <item x="644"/>
        <item x="1688"/>
        <item x="567"/>
        <item x="111"/>
        <item x="645"/>
        <item x="1687"/>
        <item x="26"/>
        <item x="265"/>
        <item x="612"/>
        <item x="1078"/>
        <item x="144"/>
        <item x="848"/>
        <item x="1210"/>
        <item x="1386"/>
        <item x="1363"/>
        <item x="628"/>
        <item x="1423"/>
        <item x="1689"/>
        <item x="374"/>
        <item x="296"/>
        <item x="1323"/>
        <item x="627"/>
        <item x="1673"/>
        <item x="338"/>
        <item x="1670"/>
        <item x="1080"/>
        <item x="1594"/>
        <item x="1632"/>
        <item x="1145"/>
        <item x="643"/>
        <item x="770"/>
        <item x="1095"/>
        <item x="837"/>
        <item x="777"/>
        <item x="922"/>
        <item x="613"/>
        <item x="1325"/>
        <item x="771"/>
        <item x="1287"/>
        <item x="769"/>
        <item x="1096"/>
        <item x="836"/>
        <item x="271"/>
        <item x="297"/>
        <item x="835"/>
        <item x="1635"/>
        <item x="77"/>
        <item x="1469"/>
        <item x="778"/>
        <item x="1328"/>
        <item x="339"/>
        <item x="1288"/>
        <item x="614"/>
        <item x="340"/>
        <item x="951"/>
        <item x="1184"/>
        <item x="1364"/>
        <item x="273"/>
        <item x="1633"/>
        <item x="1091"/>
        <item x="38"/>
        <item x="1090"/>
        <item x="712"/>
        <item x="272"/>
        <item x="138"/>
        <item x="700"/>
        <item x="1436"/>
        <item x="779"/>
        <item x="78"/>
        <item x="359"/>
        <item x="1191"/>
        <item x="780"/>
        <item x="1637"/>
        <item x="267"/>
        <item x="1626"/>
        <item x="1112"/>
        <item x="1146"/>
        <item x="270"/>
        <item x="303"/>
        <item x="1326"/>
        <item x="1072"/>
        <item x="302"/>
        <item x="439"/>
        <item x="1634"/>
        <item x="1624"/>
        <item x="1137"/>
        <item x="139"/>
        <item x="646"/>
        <item x="738"/>
        <item x="838"/>
        <item x="79"/>
        <item x="1147"/>
        <item x="1625"/>
        <item x="1342"/>
        <item x="1636"/>
        <item x="304"/>
        <item x="1623"/>
        <item x="917"/>
        <item x="1219"/>
        <item x="1343"/>
        <item x="996"/>
        <item x="1123"/>
        <item x="1470"/>
        <item x="1148"/>
        <item x="713"/>
        <item x="1339"/>
        <item x="305"/>
        <item x="568"/>
        <item x="44"/>
        <item x="1021"/>
        <item x="607"/>
        <item x="918"/>
        <item x="1220"/>
        <item x="45"/>
        <item x="27"/>
        <item x="150"/>
        <item x="1300"/>
        <item x="952"/>
        <item x="1341"/>
        <item x="739"/>
        <item x="1327"/>
        <item x="1149"/>
        <item x="1263"/>
        <item x="467"/>
        <item x="1595"/>
        <item x="913"/>
        <item x="153"/>
        <item x="1221"/>
        <item x="1627"/>
        <item x="563"/>
        <item x="741"/>
        <item x="463"/>
        <item x="1681"/>
        <item x="919"/>
        <item x="995"/>
        <item x="1387"/>
        <item x="714"/>
        <item x="1259"/>
        <item x="46"/>
        <item x="608"/>
        <item x="564"/>
        <item x="47"/>
        <item x="266"/>
        <item x="464"/>
        <item x="1136"/>
        <item x="151"/>
        <item x="701"/>
        <item x="839"/>
        <item x="1125"/>
        <item x="615"/>
        <item x="1161"/>
        <item x="840"/>
        <item x="4"/>
        <item x="1471"/>
        <item x="740"/>
        <item x="427"/>
        <item x="440"/>
        <item x="535"/>
        <item x="465"/>
        <item x="468"/>
        <item x="1124"/>
        <item x="1299"/>
        <item x="1126"/>
        <item x="962"/>
        <item x="1135"/>
        <item x="152"/>
        <item x="1134"/>
        <item x="1297"/>
        <item x="961"/>
        <item x="127"/>
        <item x="441"/>
        <item x="321"/>
        <item x="1264"/>
        <item x="609"/>
        <item x="1277"/>
        <item x="993"/>
        <item x="39"/>
        <item x="466"/>
        <item x="1238"/>
        <item x="320"/>
        <item x="994"/>
        <item x="5"/>
        <item x="258"/>
        <item x="442"/>
        <item x="616"/>
        <item x="246"/>
        <item x="1388"/>
        <item x="1340"/>
        <item x="565"/>
        <item x="318"/>
        <item x="1279"/>
        <item x="610"/>
        <item x="1649"/>
        <item x="566"/>
        <item x="1298"/>
        <item x="733"/>
        <item x="1278"/>
        <item x="781"/>
        <item x="1162"/>
        <item x="360"/>
        <item x="569"/>
        <item x="923"/>
        <item x="989"/>
        <item x="469"/>
        <item x="963"/>
        <item x="1332"/>
        <item x="1113"/>
        <item x="1280"/>
        <item x="1185"/>
        <item x="462"/>
        <item x="148"/>
        <item x="1613"/>
        <item x="1408"/>
        <item x="702"/>
        <item x="206"/>
        <item x="470"/>
        <item x="1293"/>
        <item x="817"/>
        <item x="461"/>
        <item x="1236"/>
        <item x="990"/>
        <item x="1331"/>
        <item x="1237"/>
        <item x="1630"/>
        <item x="818"/>
        <item x="991"/>
        <item x="219"/>
        <item x="424"/>
        <item x="782"/>
        <item x="617"/>
        <item x="459"/>
        <item x="1060"/>
        <item x="319"/>
        <item x="247"/>
        <item x="924"/>
        <item x="1163"/>
        <item x="1647"/>
        <item x="218"/>
        <item x="1628"/>
        <item x="1248"/>
        <item x="1109"/>
        <item x="536"/>
        <item x="379"/>
        <item x="1022"/>
        <item x="992"/>
        <item x="1615"/>
        <item x="220"/>
        <item x="423"/>
        <item x="328"/>
        <item x="784"/>
        <item x="451"/>
        <item x="1629"/>
        <item x="1296"/>
        <item x="618"/>
        <item x="783"/>
        <item x="425"/>
        <item x="222"/>
        <item x="1294"/>
        <item x="325"/>
        <item x="772"/>
        <item x="221"/>
        <item x="1612"/>
        <item x="426"/>
        <item x="92"/>
        <item x="67"/>
        <item x="819"/>
        <item x="1648"/>
        <item x="1266"/>
        <item x="820"/>
        <item x="1295"/>
        <item x="1614"/>
        <item x="1222"/>
        <item x="1250"/>
        <item x="259"/>
        <item x="1281"/>
        <item x="1329"/>
        <item x="1093"/>
        <item x="1110"/>
        <item x="537"/>
        <item x="1265"/>
        <item x="1330"/>
        <item x="460"/>
        <item x="1157"/>
        <item x="914"/>
        <item x="1023"/>
        <item x="953"/>
        <item x="1344"/>
        <item x="663"/>
        <item x="452"/>
        <item x="1249"/>
        <item x="131"/>
        <item x="583"/>
        <item x="538"/>
        <item x="1282"/>
        <item x="356"/>
        <item x="1164"/>
        <item x="213"/>
        <item x="1262"/>
        <item x="224"/>
        <item x="428"/>
        <item x="353"/>
        <item x="198"/>
        <item x="1024"/>
        <item x="1283"/>
        <item x="355"/>
        <item x="511"/>
        <item x="326"/>
        <item x="322"/>
        <item x="286"/>
        <item x="475"/>
        <item x="1260"/>
        <item x="964"/>
        <item x="1261"/>
        <item x="487"/>
        <item x="354"/>
        <item x="1284"/>
        <item x="223"/>
        <item x="973"/>
        <item x="1108"/>
        <item x="1313"/>
        <item x="1186"/>
        <item x="199"/>
        <item x="211"/>
        <item x="1380"/>
        <item x="212"/>
        <item x="489"/>
        <item x="1378"/>
        <item x="453"/>
        <item x="920"/>
        <item x="130"/>
        <item x="1379"/>
        <item x="210"/>
        <item x="765"/>
        <item x="522"/>
        <item x="570"/>
        <item x="488"/>
        <item x="1314"/>
        <item x="1114"/>
        <item x="380"/>
        <item x="1059"/>
        <item x="773"/>
        <item x="691"/>
        <item x="490"/>
        <item x="415"/>
        <item x="1405"/>
        <item x="64"/>
        <item x="248"/>
        <item x="1058"/>
        <item x="225"/>
        <item x="93"/>
        <item x="1085"/>
        <item x="287"/>
        <item x="665"/>
        <item x="1315"/>
        <item x="166"/>
        <item x="1187"/>
        <item x="327"/>
        <item x="260"/>
        <item x="767"/>
        <item x="1203"/>
        <item x="1650"/>
        <item x="766"/>
        <item x="512"/>
        <item x="416"/>
        <item x="1316"/>
        <item x="666"/>
        <item x="179"/>
        <item x="1094"/>
        <item x="692"/>
        <item x="974"/>
        <item x="915"/>
        <item x="167"/>
        <item x="768"/>
        <item x="135"/>
        <item x="513"/>
        <item x="954"/>
        <item x="1333"/>
        <item x="774"/>
        <item x="417"/>
        <item x="1373"/>
        <item x="514"/>
        <item x="94"/>
        <item x="975"/>
        <item x="1406"/>
        <item x="655"/>
        <item x="207"/>
        <item x="664"/>
        <item x="1305"/>
        <item x="7"/>
        <item x="288"/>
        <item x="1192"/>
        <item x="205"/>
        <item x="6"/>
        <item x="1133"/>
        <item x="134"/>
        <item x="1620"/>
        <item x="1407"/>
        <item x="1107"/>
        <item x="693"/>
        <item x="181"/>
        <item x="694"/>
        <item x="1057"/>
        <item x="188"/>
        <item x="418"/>
        <item x="956"/>
        <item x="1643"/>
        <item x="132"/>
        <item x="507"/>
        <item x="1154"/>
        <item x="1334"/>
        <item x="168"/>
        <item x="1306"/>
        <item x="1376"/>
        <item x="104"/>
        <item x="381"/>
        <item x="200"/>
        <item x="551"/>
        <item x="66"/>
        <item x="189"/>
        <item x="1513"/>
        <item x="775"/>
        <item x="65"/>
        <item x="479"/>
        <item x="1194"/>
        <item x="133"/>
        <item x="905"/>
        <item x="928"/>
        <item x="1204"/>
        <item x="1132"/>
        <item x="1512"/>
        <item x="1514"/>
        <item x="187"/>
        <item x="1374"/>
        <item x="776"/>
        <item x="169"/>
        <item x="955"/>
        <item x="180"/>
        <item x="1515"/>
        <item x="186"/>
        <item x="208"/>
        <item x="906"/>
        <item x="976"/>
        <item x="509"/>
        <item x="1401"/>
        <item x="429"/>
        <item x="95"/>
        <item x="1071"/>
        <item x="249"/>
        <item x="323"/>
        <item x="1544"/>
        <item x="1193"/>
        <item x="1389"/>
        <item x="182"/>
        <item x="1644"/>
        <item x="916"/>
        <item x="881"/>
        <item x="844"/>
        <item x="508"/>
        <item x="927"/>
        <item x="1646"/>
        <item x="1375"/>
        <item x="1307"/>
        <item x="370"/>
        <item x="1621"/>
        <item x="1335"/>
        <item x="1384"/>
        <item x="1391"/>
        <item x="656"/>
        <item x="1267"/>
        <item x="261"/>
        <item x="105"/>
        <item x="1377"/>
        <item x="1130"/>
        <item x="510"/>
        <item x="1070"/>
        <item x="1390"/>
        <item x="1336"/>
        <item x="282"/>
        <item x="1218"/>
        <item x="1432"/>
        <item x="552"/>
        <item x="1392"/>
        <item x="1545"/>
        <item x="926"/>
        <item x="209"/>
        <item x="907"/>
        <item x="183"/>
        <item x="554"/>
        <item x="506"/>
        <item x="1131"/>
        <item x="233"/>
        <item x="519"/>
        <item x="402"/>
        <item x="1645"/>
        <item x="476"/>
        <item x="1536"/>
        <item x="369"/>
        <item x="1402"/>
        <item x="985"/>
        <item x="841"/>
        <item x="231"/>
        <item x="491"/>
        <item x="503"/>
        <item x="1155"/>
        <item x="184"/>
        <item x="732"/>
        <item x="1037"/>
        <item x="1268"/>
        <item x="232"/>
        <item x="1308"/>
        <item x="1205"/>
        <item x="1069"/>
        <item x="1433"/>
        <item x="367"/>
        <item x="498"/>
        <item x="185"/>
        <item x="1489"/>
        <item x="843"/>
        <item x="1247"/>
        <item x="853"/>
        <item x="908"/>
        <item x="430"/>
        <item x="1156"/>
        <item x="482"/>
        <item x="107"/>
        <item x="1485"/>
        <item x="1434"/>
        <item x="1488"/>
        <item x="1435"/>
        <item x="731"/>
        <item x="1038"/>
        <item x="1269"/>
        <item x="1546"/>
        <item x="106"/>
        <item x="278"/>
        <item x="495"/>
        <item x="1547"/>
        <item x="1206"/>
        <item x="1088"/>
        <item x="382"/>
        <item x="401"/>
        <item x="584"/>
        <item x="1168"/>
        <item x="201"/>
        <item x="1551"/>
        <item x="553"/>
        <item x="1456"/>
        <item x="854"/>
        <item x="497"/>
        <item x="882"/>
        <item x="504"/>
        <item x="368"/>
        <item x="126"/>
        <item x="842"/>
        <item x="1537"/>
        <item x="1217"/>
        <item x="1403"/>
        <item x="283"/>
        <item x="281"/>
        <item x="986"/>
        <item x="477"/>
        <item x="1484"/>
        <item x="399"/>
        <item x="1040"/>
        <item x="1600"/>
        <item x="496"/>
        <item x="1039"/>
        <item x="1610"/>
        <item x="1591"/>
        <item x="1487"/>
        <item x="671"/>
        <item x="1215"/>
        <item x="1486"/>
        <item x="880"/>
        <item x="1675"/>
        <item x="1457"/>
        <item x="1677"/>
        <item x="925"/>
        <item x="400"/>
        <item x="481"/>
        <item x="1216"/>
        <item x="149"/>
        <item x="492"/>
        <item x="1550"/>
        <item x="1676"/>
        <item x="831"/>
        <item x="505"/>
        <item x="1491"/>
        <item x="230"/>
        <item x="284"/>
        <item x="285"/>
        <item x="1056"/>
        <item x="855"/>
        <item x="860"/>
        <item x="494"/>
        <item x="832"/>
        <item x="1611"/>
        <item x="1404"/>
        <item x="1674"/>
        <item x="1382"/>
        <item x="1383"/>
        <item x="478"/>
        <item x="1549"/>
        <item x="1548"/>
        <item x="987"/>
        <item x="1490"/>
        <item x="1538"/>
        <item x="178"/>
        <item x="1608"/>
        <item x="1609"/>
        <item x="877"/>
        <item x="672"/>
        <item x="829"/>
        <item x="1622"/>
        <item x="1601"/>
        <item x="857"/>
        <item x="1103"/>
        <item x="1243"/>
        <item x="883"/>
        <item x="493"/>
        <item x="1381"/>
        <item x="879"/>
        <item x="856"/>
        <item x="830"/>
        <item x="988"/>
        <item x="520"/>
        <item x="518"/>
        <item x="1590"/>
        <item x="859"/>
        <item x="128"/>
        <item x="1246"/>
        <item x="1129"/>
        <item x="1245"/>
        <item x="125"/>
        <item x="1244"/>
        <item x="858"/>
        <item x="49"/>
        <item x="1053"/>
        <item x="1317"/>
        <item x="600"/>
        <item x="48"/>
        <item x="1055"/>
        <item x="602"/>
        <item x="601"/>
        <item x="443"/>
        <item x="1539"/>
        <item x="1589"/>
        <item x="1159"/>
        <item x="1104"/>
        <item x="884"/>
        <item x="690"/>
        <item x="445"/>
        <item x="599"/>
        <item x="674"/>
        <item x="1158"/>
        <item x="673"/>
        <item x="1588"/>
        <item x="1602"/>
        <item x="1160"/>
        <item x="254"/>
        <item x="454"/>
        <item x="444"/>
        <item x="1180"/>
        <item x="679"/>
        <item x="256"/>
        <item x="1603"/>
        <item x="204"/>
        <item x="682"/>
        <item x="1054"/>
        <item x="594"/>
        <item x="216"/>
        <item x="255"/>
        <item x="698"/>
        <item x="419"/>
        <item x="301"/>
        <item x="680"/>
        <item x="1087"/>
        <item x="878"/>
        <item x="517"/>
        <item x="1234"/>
        <item x="1233"/>
        <item x="547"/>
        <item x="1086"/>
        <item x="50"/>
        <item x="215"/>
        <item x="257"/>
        <item x="124"/>
        <item x="681"/>
        <item x="1141"/>
        <item x="689"/>
        <item x="1318"/>
        <item x="51"/>
        <item x="1357"/>
        <item x="217"/>
        <item x="662"/>
        <item x="1177"/>
        <item x="1231"/>
        <item x="446"/>
        <item x="1182"/>
        <item x="1232"/>
        <item x="1458"/>
        <item x="1459"/>
        <item x="1105"/>
        <item x="1211"/>
        <item x="298"/>
        <item x="1358"/>
        <item x="1181"/>
        <item x="1127"/>
        <item x="300"/>
        <item x="314"/>
        <item x="299"/>
        <item x="1106"/>
        <item x="1360"/>
        <item x="420"/>
        <item x="317"/>
        <item x="116"/>
        <item x="214"/>
        <item x="661"/>
        <item x="1183"/>
        <item x="957"/>
        <item x="516"/>
        <item x="659"/>
        <item x="378"/>
        <item x="660"/>
        <item x="471"/>
        <item x="585"/>
        <item x="242"/>
        <item x="591"/>
        <item x="377"/>
        <item x="521"/>
        <item x="1665"/>
        <item x="376"/>
        <item x="625"/>
        <item x="688"/>
        <item x="1212"/>
        <item x="876"/>
        <item x="431"/>
        <item x="432"/>
        <item x="375"/>
        <item x="737"/>
        <item x="12"/>
        <item x="1359"/>
        <item x="129"/>
        <item x="1178"/>
        <item x="875"/>
        <item x="958"/>
        <item x="736"/>
        <item x="1179"/>
        <item x="100"/>
        <item x="1604"/>
        <item x="13"/>
        <item x="421"/>
        <item x="245"/>
        <item x="899"/>
        <item x="898"/>
        <item x="626"/>
        <item x="20"/>
        <item x="1139"/>
        <item x="279"/>
        <item x="117"/>
        <item x="316"/>
        <item x="433"/>
        <item x="1319"/>
        <item x="244"/>
        <item x="900"/>
        <item x="315"/>
        <item x="243"/>
        <item x="897"/>
        <item x="1167"/>
        <item x="1213"/>
        <item x="1138"/>
        <item x="687"/>
        <item x="873"/>
        <item x="935"/>
        <item x="21"/>
        <item x="874"/>
        <item x="959"/>
        <item x="1605"/>
        <item x="1519"/>
        <item x="936"/>
        <item x="14"/>
        <item x="1664"/>
        <item x="101"/>
        <item x="1165"/>
        <item x="1166"/>
        <item x="22"/>
        <item x="422"/>
        <item x="23"/>
        <item x="1663"/>
        <item x="960"/>
        <item x="434"/>
        <item x="480"/>
        <item x="735"/>
        <item x="1607"/>
        <item x="1214"/>
        <item x="550"/>
        <item x="118"/>
        <item x="55"/>
        <item x="1606"/>
        <item x="592"/>
        <item x="1368"/>
        <item x="1140"/>
        <item x="1320"/>
        <item x="593"/>
        <item x="1128"/>
        <item x="624"/>
        <item x="119"/>
        <item x="102"/>
        <item x="1518"/>
        <item x="813"/>
        <item x="1516"/>
        <item x="548"/>
        <item x="734"/>
        <item x="202"/>
        <item x="816"/>
        <item x="1367"/>
        <item x="143"/>
        <item x="549"/>
        <item x="933"/>
        <item x="54"/>
        <item x="472"/>
        <item x="324"/>
        <item x="15"/>
        <item x="103"/>
        <item x="141"/>
        <item x="934"/>
        <item x="1366"/>
        <item x="280"/>
        <item x="474"/>
        <item x="814"/>
        <item x="1273"/>
        <item x="815"/>
        <item x="697"/>
        <item x="140"/>
        <item x="329"/>
        <item x="331"/>
        <item x="142"/>
        <item x="473"/>
        <item x="53"/>
        <item x="1517"/>
        <item x="330"/>
        <item x="1365"/>
        <item x="1050"/>
        <item x="1051"/>
        <item x="203"/>
        <item x="410"/>
        <item x="1049"/>
        <item x="515"/>
        <item x="0"/>
        <item x="1270"/>
        <item x="559"/>
        <item x="657"/>
        <item x="332"/>
        <item x="409"/>
        <item x="1272"/>
        <item x="1119"/>
        <item x="52"/>
        <item x="1000"/>
        <item x="1052"/>
        <item x="1448"/>
        <item x="1464"/>
        <item x="1271"/>
        <item x="414"/>
        <item x="1"/>
        <item x="1466"/>
        <item x="972"/>
        <item x="1465"/>
        <item x="623"/>
        <item x="1449"/>
        <item x="560"/>
        <item x="999"/>
        <item x="997"/>
        <item x="1467"/>
        <item x="586"/>
        <item x="969"/>
        <item x="1120"/>
        <item x="970"/>
        <item x="971"/>
        <item x="998"/>
        <item x="408"/>
        <item x="1479"/>
        <item x="413"/>
        <item x="407"/>
        <item x="289"/>
        <item x="1450"/>
        <item x="290"/>
        <item x="695"/>
        <item x="561"/>
        <item x="1016"/>
        <item x="1476"/>
        <item x="1044"/>
        <item x="1043"/>
        <item x="1121"/>
        <item x="648"/>
        <item x="1041"/>
        <item x="647"/>
        <item x="1451"/>
        <item x="650"/>
        <item x="562"/>
        <item x="649"/>
        <item x="1042"/>
        <item x="1122"/>
        <item x="291"/>
        <item x="658"/>
        <item x="968"/>
        <item x="696"/>
        <item x="715"/>
        <item x="80"/>
        <item x="158"/>
        <item x="716"/>
        <item x="1015"/>
        <item x="1472"/>
        <item x="161"/>
        <item x="81"/>
        <item x="159"/>
        <item x="292"/>
        <item x="1013"/>
        <item x="82"/>
        <item x="1014"/>
        <item x="83"/>
        <item x="160"/>
        <item x="412"/>
        <item x="1475"/>
        <item x="717"/>
        <item x="1496"/>
        <item x="1473"/>
        <item x="1477"/>
        <item x="403"/>
        <item x="411"/>
        <item x="1499"/>
        <item x="293"/>
        <item x="1497"/>
        <item x="241"/>
        <item x="748"/>
        <item x="1498"/>
        <item x="746"/>
        <item x="749"/>
        <item x="1068"/>
        <item x="193"/>
        <item x="406"/>
        <item x="718"/>
        <item x="938"/>
        <item x="747"/>
        <item x="192"/>
        <item x="404"/>
        <item x="939"/>
        <item x="191"/>
        <item x="1478"/>
        <item x="405"/>
        <item x="3"/>
        <item x="785"/>
        <item x="1474"/>
        <item x="1252"/>
        <item x="1067"/>
        <item x="2"/>
        <item x="1066"/>
        <item x="966"/>
        <item x="595"/>
        <item x="888"/>
        <item x="1412"/>
        <item x="435"/>
        <item x="965"/>
        <item x="937"/>
        <item x="190"/>
        <item x="596"/>
        <item x="967"/>
        <item x="887"/>
        <item x="1413"/>
        <item x="886"/>
        <item x="240"/>
        <item x="362"/>
        <item x="940"/>
        <item x="1065"/>
        <item x="597"/>
        <item x="885"/>
        <item x="760"/>
        <item x="786"/>
        <item x="361"/>
        <item x="1414"/>
        <item x="436"/>
        <item x="1202"/>
        <item x="363"/>
        <item x="364"/>
        <item x="1201"/>
        <item x="756"/>
        <item x="598"/>
        <item x="1415"/>
        <item x="945"/>
        <item x="759"/>
        <item x="1200"/>
        <item x="755"/>
        <item x="437"/>
        <item x="805"/>
        <item x="946"/>
        <item x="1253"/>
        <item x="1520"/>
        <item x="787"/>
        <item x="788"/>
        <item x="1199"/>
        <item x="754"/>
        <item x="239"/>
        <item x="807"/>
        <item x="1521"/>
        <item x="438"/>
        <item x="238"/>
        <item x="806"/>
        <item x="1534"/>
        <item x="947"/>
        <item x="1532"/>
        <item x="758"/>
        <item x="1254"/>
        <item x="1535"/>
        <item x="1533"/>
        <item x="1522"/>
        <item x="59"/>
        <item x="1523"/>
        <item x="948"/>
        <item x="808"/>
        <item x="120"/>
        <item x="1198"/>
        <item x="1197"/>
        <item x="58"/>
        <item x="1195"/>
        <item x="1196"/>
        <item x="35"/>
        <item x="1017"/>
        <item x="1018"/>
        <item x="57"/>
        <item x="1020"/>
        <item x="121"/>
        <item x="56"/>
        <item x="1441"/>
        <item x="1064"/>
        <item x="1442"/>
        <item x="1440"/>
        <item x="1019"/>
        <item x="1443"/>
        <item x="122"/>
        <item x="1229"/>
        <item x="112"/>
        <item x="727"/>
        <item x="1230"/>
        <item x="1073"/>
        <item x="728"/>
        <item x="123"/>
        <item x="1227"/>
        <item x="1228"/>
        <item x="34"/>
        <item x="792"/>
        <item x="1061"/>
        <item x="729"/>
        <item x="1251"/>
        <item x="1076"/>
        <item x="170"/>
        <item x="1074"/>
        <item x="1555"/>
        <item x="16"/>
        <item x="1597"/>
        <item x="1598"/>
        <item x="730"/>
        <item x="113"/>
        <item x="852"/>
        <item x="33"/>
        <item x="1599"/>
        <item x="32"/>
        <item x="171"/>
        <item x="235"/>
        <item x="1596"/>
        <item x="851"/>
        <item x="791"/>
        <item x="177"/>
        <item x="1075"/>
        <item x="849"/>
        <item x="173"/>
        <item x="176"/>
        <item x="172"/>
        <item x="893"/>
        <item x="850"/>
        <item x="1063"/>
        <item x="790"/>
        <item x="894"/>
        <item x="1258"/>
        <item x="174"/>
        <item x="1062"/>
        <item x="234"/>
        <item x="175"/>
        <item x="236"/>
        <item x="789"/>
        <item x="345"/>
        <item x="114"/>
        <item x="895"/>
        <item x="896"/>
        <item x="757"/>
        <item x="346"/>
        <item x="1580"/>
        <item x="347"/>
        <item x="348"/>
        <item x="17"/>
        <item x="1581"/>
        <item x="237"/>
        <item x="1005"/>
        <item x="1508"/>
        <item x="387"/>
        <item x="1582"/>
        <item x="1416"/>
        <item x="1417"/>
        <item x="394"/>
        <item x="1509"/>
        <item x="1554"/>
        <item x="1583"/>
        <item x="1418"/>
        <item x="18"/>
        <item x="115"/>
        <item x="1006"/>
        <item x="1553"/>
        <item x="1552"/>
        <item x="388"/>
        <item x="576"/>
        <item x="1419"/>
        <item x="19"/>
        <item x="575"/>
        <item x="577"/>
        <item x="578"/>
        <item x="669"/>
        <item x="389"/>
        <item x="667"/>
        <item x="668"/>
        <item x="1510"/>
        <item x="1257"/>
        <item x="670"/>
        <item x="8"/>
        <item x="1256"/>
        <item x="390"/>
        <item x="1007"/>
        <item x="1255"/>
        <item x="9"/>
        <item x="1511"/>
        <item x="1008"/>
        <item x="393"/>
        <item x="11"/>
        <item x="392"/>
        <item x="391"/>
        <item x="10"/>
        <item x="1658"/>
        <item x="1657"/>
        <item x="1656"/>
        <item x="1655"/>
        <item x="1616"/>
        <item x="1617"/>
        <item x="1619"/>
        <item x="1618"/>
        <item x="169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2">
        <item x="1"/>
        <item x="4"/>
        <item x="9"/>
        <item x="6"/>
        <item x="3"/>
        <item x="0"/>
        <item x="2"/>
        <item x="8"/>
        <item x="7"/>
        <item x="10"/>
        <item x="5"/>
        <item x="1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8"/>
    <field x="1"/>
  </rowFields>
  <rowItems count="44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>
      <x v="3"/>
      <x/>
    </i>
    <i r="1">
      <x v="1"/>
    </i>
    <i r="1">
      <x v="2"/>
    </i>
    <i r="1">
      <x v="3"/>
    </i>
    <i>
      <x v="4"/>
      <x/>
    </i>
    <i r="1">
      <x v="1"/>
    </i>
    <i r="1">
      <x v="2"/>
    </i>
    <i r="1">
      <x v="3"/>
    </i>
    <i>
      <x v="5"/>
      <x/>
    </i>
    <i r="1">
      <x v="1"/>
    </i>
    <i r="1">
      <x v="2"/>
    </i>
    <i r="1">
      <x v="3"/>
    </i>
    <i>
      <x v="6"/>
      <x/>
    </i>
    <i r="1">
      <x v="1"/>
    </i>
    <i r="1">
      <x v="2"/>
    </i>
    <i r="1">
      <x v="3"/>
    </i>
    <i>
      <x v="7"/>
      <x/>
    </i>
    <i r="1">
      <x v="1"/>
    </i>
    <i r="1">
      <x v="2"/>
    </i>
    <i r="1">
      <x v="3"/>
    </i>
    <i>
      <x v="8"/>
      <x/>
    </i>
    <i r="1">
      <x v="1"/>
    </i>
    <i r="1">
      <x v="2"/>
    </i>
    <i r="1">
      <x v="3"/>
    </i>
    <i>
      <x v="9"/>
      <x/>
    </i>
    <i r="1">
      <x v="1"/>
    </i>
    <i r="1">
      <x v="2"/>
    </i>
    <i r="1">
      <x v="3"/>
    </i>
    <i>
      <x v="10"/>
      <x/>
    </i>
    <i r="1">
      <x v="1"/>
    </i>
    <i r="1">
      <x v="2"/>
    </i>
    <i r="1">
      <x v="3"/>
    </i>
  </rowItems>
  <colItems count="1">
    <i/>
  </colItems>
  <dataFields count="1">
    <dataField name="Sum of  Total Revenue " fld="3" baseField="0" baseItem="0" numFmtId="165"/>
  </dataFields>
  <formats count="60">
    <format dxfId="59">
      <pivotArea outline="0" collapsedLevelsAreSubtotals="1" fieldPosition="0"/>
    </format>
    <format dxfId="58">
      <pivotArea dataOnly="0" labelOnly="1" outline="0" axis="axisValues" fieldPosition="0"/>
    </format>
    <format dxfId="57">
      <pivotArea field="1" type="button" dataOnly="0" labelOnly="1" outline="0" axis="axisRow" fieldPosition="1"/>
    </format>
    <format dxfId="56">
      <pivotArea dataOnly="0" labelOnly="1" outline="0" fieldPosition="0">
        <references count="2">
          <reference field="1" count="0"/>
          <reference field="8" count="1" selected="0">
            <x v="0"/>
          </reference>
        </references>
      </pivotArea>
    </format>
    <format dxfId="55">
      <pivotArea dataOnly="0" labelOnly="1" outline="0" fieldPosition="0">
        <references count="2">
          <reference field="1" count="0"/>
          <reference field="8" count="1" selected="0">
            <x v="1"/>
          </reference>
        </references>
      </pivotArea>
    </format>
    <format dxfId="54">
      <pivotArea dataOnly="0" labelOnly="1" outline="0" fieldPosition="0">
        <references count="2">
          <reference field="1" count="0"/>
          <reference field="8" count="1" selected="0">
            <x v="2"/>
          </reference>
        </references>
      </pivotArea>
    </format>
    <format dxfId="53">
      <pivotArea dataOnly="0" labelOnly="1" outline="0" fieldPosition="0">
        <references count="2">
          <reference field="1" count="0"/>
          <reference field="8" count="1" selected="0">
            <x v="3"/>
          </reference>
        </references>
      </pivotArea>
    </format>
    <format dxfId="52">
      <pivotArea dataOnly="0" labelOnly="1" outline="0" fieldPosition="0">
        <references count="2">
          <reference field="1" count="0"/>
          <reference field="8" count="1" selected="0">
            <x v="4"/>
          </reference>
        </references>
      </pivotArea>
    </format>
    <format dxfId="51">
      <pivotArea dataOnly="0" labelOnly="1" outline="0" fieldPosition="0">
        <references count="2">
          <reference field="1" count="0"/>
          <reference field="8" count="1" selected="0">
            <x v="5"/>
          </reference>
        </references>
      </pivotArea>
    </format>
    <format dxfId="50">
      <pivotArea dataOnly="0" labelOnly="1" outline="0" fieldPosition="0">
        <references count="2">
          <reference field="1" count="0"/>
          <reference field="8" count="1" selected="0">
            <x v="6"/>
          </reference>
        </references>
      </pivotArea>
    </format>
    <format dxfId="49">
      <pivotArea dataOnly="0" labelOnly="1" outline="0" fieldPosition="0">
        <references count="2">
          <reference field="1" count="0"/>
          <reference field="8" count="1" selected="0">
            <x v="7"/>
          </reference>
        </references>
      </pivotArea>
    </format>
    <format dxfId="48">
      <pivotArea dataOnly="0" labelOnly="1" outline="0" fieldPosition="0">
        <references count="2">
          <reference field="1" count="0"/>
          <reference field="8" count="1" selected="0">
            <x v="8"/>
          </reference>
        </references>
      </pivotArea>
    </format>
    <format dxfId="47">
      <pivotArea dataOnly="0" labelOnly="1" outline="0" fieldPosition="0">
        <references count="2">
          <reference field="1" count="0"/>
          <reference field="8" count="1" selected="0">
            <x v="9"/>
          </reference>
        </references>
      </pivotArea>
    </format>
    <format dxfId="46">
      <pivotArea dataOnly="0" labelOnly="1" outline="0" fieldPosition="0">
        <references count="2">
          <reference field="1" count="0"/>
          <reference field="8" count="1" selected="0">
            <x v="10"/>
          </reference>
        </references>
      </pivotArea>
    </format>
    <format dxfId="45">
      <pivotArea type="all" dataOnly="0" outline="0" fieldPosition="0"/>
    </format>
    <format dxfId="44">
      <pivotArea outline="0" collapsedLevelsAreSubtotals="1" fieldPosition="0"/>
    </format>
    <format dxfId="43">
      <pivotArea field="8" type="button" dataOnly="0" labelOnly="1" outline="0" axis="axisRow" fieldPosition="0"/>
    </format>
    <format dxfId="42">
      <pivotArea field="1" type="button" dataOnly="0" labelOnly="1" outline="0" axis="axisRow" fieldPosition="1"/>
    </format>
    <format dxfId="41">
      <pivotArea dataOnly="0" labelOnly="1" outline="0" fieldPosition="0">
        <references count="1">
          <reference field="8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40">
      <pivotArea dataOnly="0" labelOnly="1" outline="0" fieldPosition="0">
        <references count="2">
          <reference field="1" count="0"/>
          <reference field="8" count="1" selected="0">
            <x v="0"/>
          </reference>
        </references>
      </pivotArea>
    </format>
    <format dxfId="39">
      <pivotArea dataOnly="0" labelOnly="1" outline="0" fieldPosition="0">
        <references count="2">
          <reference field="1" count="0"/>
          <reference field="8" count="1" selected="0">
            <x v="1"/>
          </reference>
        </references>
      </pivotArea>
    </format>
    <format dxfId="38">
      <pivotArea dataOnly="0" labelOnly="1" outline="0" fieldPosition="0">
        <references count="2">
          <reference field="1" count="0"/>
          <reference field="8" count="1" selected="0">
            <x v="2"/>
          </reference>
        </references>
      </pivotArea>
    </format>
    <format dxfId="37">
      <pivotArea dataOnly="0" labelOnly="1" outline="0" fieldPosition="0">
        <references count="2">
          <reference field="1" count="0"/>
          <reference field="8" count="1" selected="0">
            <x v="3"/>
          </reference>
        </references>
      </pivotArea>
    </format>
    <format dxfId="36">
      <pivotArea dataOnly="0" labelOnly="1" outline="0" fieldPosition="0">
        <references count="2">
          <reference field="1" count="0"/>
          <reference field="8" count="1" selected="0">
            <x v="4"/>
          </reference>
        </references>
      </pivotArea>
    </format>
    <format dxfId="35">
      <pivotArea dataOnly="0" labelOnly="1" outline="0" fieldPosition="0">
        <references count="2">
          <reference field="1" count="0"/>
          <reference field="8" count="1" selected="0">
            <x v="5"/>
          </reference>
        </references>
      </pivotArea>
    </format>
    <format dxfId="34">
      <pivotArea dataOnly="0" labelOnly="1" outline="0" fieldPosition="0">
        <references count="2">
          <reference field="1" count="0"/>
          <reference field="8" count="1" selected="0">
            <x v="6"/>
          </reference>
        </references>
      </pivotArea>
    </format>
    <format dxfId="33">
      <pivotArea dataOnly="0" labelOnly="1" outline="0" fieldPosition="0">
        <references count="2">
          <reference field="1" count="0"/>
          <reference field="8" count="1" selected="0">
            <x v="7"/>
          </reference>
        </references>
      </pivotArea>
    </format>
    <format dxfId="32">
      <pivotArea dataOnly="0" labelOnly="1" outline="0" fieldPosition="0">
        <references count="2">
          <reference field="1" count="0"/>
          <reference field="8" count="1" selected="0">
            <x v="8"/>
          </reference>
        </references>
      </pivotArea>
    </format>
    <format dxfId="31">
      <pivotArea dataOnly="0" labelOnly="1" outline="0" fieldPosition="0">
        <references count="2">
          <reference field="1" count="0"/>
          <reference field="8" count="1" selected="0">
            <x v="9"/>
          </reference>
        </references>
      </pivotArea>
    </format>
    <format dxfId="30">
      <pivotArea dataOnly="0" labelOnly="1" outline="0" fieldPosition="0">
        <references count="2">
          <reference field="1" count="0"/>
          <reference field="8" count="1" selected="0">
            <x v="10"/>
          </reference>
        </references>
      </pivotArea>
    </format>
    <format dxfId="29">
      <pivotArea dataOnly="0" labelOnly="1" outline="0" axis="axisValues" fieldPosition="0"/>
    </format>
    <format dxfId="28">
      <pivotArea field="1" type="button" dataOnly="0" labelOnly="1" outline="0" axis="axisRow" fieldPosition="1"/>
    </format>
    <format dxfId="27">
      <pivotArea dataOnly="0" labelOnly="1" outline="0" fieldPosition="0">
        <references count="1">
          <reference field="8" count="1">
            <x v="0"/>
          </reference>
        </references>
      </pivotArea>
    </format>
    <format dxfId="26">
      <pivotArea dataOnly="0" labelOnly="1" outline="0" fieldPosition="0">
        <references count="1">
          <reference field="8" count="1">
            <x v="1"/>
          </reference>
        </references>
      </pivotArea>
    </format>
    <format dxfId="25">
      <pivotArea dataOnly="0" labelOnly="1" outline="0" fieldPosition="0">
        <references count="1">
          <reference field="8" count="1">
            <x v="2"/>
          </reference>
        </references>
      </pivotArea>
    </format>
    <format dxfId="24">
      <pivotArea dataOnly="0" labelOnly="1" outline="0" fieldPosition="0">
        <references count="1">
          <reference field="8" count="1">
            <x v="3"/>
          </reference>
        </references>
      </pivotArea>
    </format>
    <format dxfId="23">
      <pivotArea dataOnly="0" labelOnly="1" outline="0" fieldPosition="0">
        <references count="1">
          <reference field="8" count="1">
            <x v="4"/>
          </reference>
        </references>
      </pivotArea>
    </format>
    <format dxfId="22">
      <pivotArea dataOnly="0" labelOnly="1" outline="0" fieldPosition="0">
        <references count="1">
          <reference field="8" count="1">
            <x v="5"/>
          </reference>
        </references>
      </pivotArea>
    </format>
    <format dxfId="21">
      <pivotArea dataOnly="0" labelOnly="1" outline="0" fieldPosition="0">
        <references count="1">
          <reference field="8" count="1">
            <x v="6"/>
          </reference>
        </references>
      </pivotArea>
    </format>
    <format dxfId="20">
      <pivotArea dataOnly="0" labelOnly="1" outline="0" fieldPosition="0">
        <references count="1">
          <reference field="8" count="1">
            <x v="7"/>
          </reference>
        </references>
      </pivotArea>
    </format>
    <format dxfId="19">
      <pivotArea dataOnly="0" labelOnly="1" outline="0" fieldPosition="0">
        <references count="1">
          <reference field="8" count="1">
            <x v="8"/>
          </reference>
        </references>
      </pivotArea>
    </format>
    <format dxfId="18">
      <pivotArea dataOnly="0" labelOnly="1" outline="0" fieldPosition="0">
        <references count="1">
          <reference field="8" count="1">
            <x v="9"/>
          </reference>
        </references>
      </pivotArea>
    </format>
    <format dxfId="17">
      <pivotArea dataOnly="0" labelOnly="1" outline="0" fieldPosition="0">
        <references count="1">
          <reference field="8" count="1">
            <x v="10"/>
          </reference>
        </references>
      </pivotArea>
    </format>
    <format dxfId="16">
      <pivotArea dataOnly="0" labelOnly="1" outline="0" fieldPosition="0">
        <references count="2">
          <reference field="1" count="0"/>
          <reference field="8" count="1" selected="0">
            <x v="0"/>
          </reference>
        </references>
      </pivotArea>
    </format>
    <format dxfId="15">
      <pivotArea dataOnly="0" labelOnly="1" outline="0" fieldPosition="0">
        <references count="2">
          <reference field="1" count="0"/>
          <reference field="8" count="1" selected="0">
            <x v="1"/>
          </reference>
        </references>
      </pivotArea>
    </format>
    <format dxfId="14">
      <pivotArea dataOnly="0" labelOnly="1" outline="0" fieldPosition="0">
        <references count="2">
          <reference field="1" count="0"/>
          <reference field="8" count="1" selected="0">
            <x v="2"/>
          </reference>
        </references>
      </pivotArea>
    </format>
    <format dxfId="13">
      <pivotArea dataOnly="0" labelOnly="1" outline="0" fieldPosition="0">
        <references count="2">
          <reference field="1" count="0"/>
          <reference field="8" count="1" selected="0">
            <x v="3"/>
          </reference>
        </references>
      </pivotArea>
    </format>
    <format dxfId="12">
      <pivotArea dataOnly="0" labelOnly="1" outline="0" fieldPosition="0">
        <references count="2">
          <reference field="1" count="0"/>
          <reference field="8" count="1" selected="0">
            <x v="4"/>
          </reference>
        </references>
      </pivotArea>
    </format>
    <format dxfId="11">
      <pivotArea dataOnly="0" labelOnly="1" outline="0" fieldPosition="0">
        <references count="2">
          <reference field="1" count="0"/>
          <reference field="8" count="1" selected="0">
            <x v="5"/>
          </reference>
        </references>
      </pivotArea>
    </format>
    <format dxfId="10">
      <pivotArea dataOnly="0" labelOnly="1" outline="0" fieldPosition="0">
        <references count="2">
          <reference field="1" count="0"/>
          <reference field="8" count="1" selected="0">
            <x v="6"/>
          </reference>
        </references>
      </pivotArea>
    </format>
    <format dxfId="9">
      <pivotArea dataOnly="0" labelOnly="1" outline="0" fieldPosition="0">
        <references count="2">
          <reference field="1" count="0"/>
          <reference field="8" count="1" selected="0">
            <x v="7"/>
          </reference>
        </references>
      </pivotArea>
    </format>
    <format dxfId="8">
      <pivotArea dataOnly="0" labelOnly="1" outline="0" fieldPosition="0">
        <references count="2">
          <reference field="1" count="0"/>
          <reference field="8" count="1" selected="0">
            <x v="8"/>
          </reference>
        </references>
      </pivotArea>
    </format>
    <format dxfId="7">
      <pivotArea dataOnly="0" labelOnly="1" outline="0" fieldPosition="0">
        <references count="2">
          <reference field="1" count="0"/>
          <reference field="8" count="1" selected="0">
            <x v="9"/>
          </reference>
        </references>
      </pivotArea>
    </format>
    <format dxfId="6">
      <pivotArea dataOnly="0" labelOnly="1" outline="0" fieldPosition="0">
        <references count="2">
          <reference field="1" count="0"/>
          <reference field="8" count="1" selected="0">
            <x v="10"/>
          </reference>
        </references>
      </pivotArea>
    </format>
    <format dxfId="5">
      <pivotArea outline="0" fieldPosition="0">
        <references count="2">
          <reference field="1" count="0" selected="0"/>
          <reference field="8" count="1" selected="0">
            <x v="0"/>
          </reference>
        </references>
      </pivotArea>
    </format>
    <format dxfId="4">
      <pivotArea outline="0" fieldPosition="0">
        <references count="2">
          <reference field="1" count="2" selected="0">
            <x v="0"/>
            <x v="1"/>
          </reference>
          <reference field="8" count="1" selected="0">
            <x v="1"/>
          </reference>
        </references>
      </pivotArea>
    </format>
    <format dxfId="3">
      <pivotArea dataOnly="0" labelOnly="1" outline="0" fieldPosition="0">
        <references count="1">
          <reference field="8" count="1">
            <x v="0"/>
          </reference>
        </references>
      </pivotArea>
    </format>
    <format dxfId="2">
      <pivotArea dataOnly="0" labelOnly="1" outline="0" offset="IV1:IV2" fieldPosition="0">
        <references count="1">
          <reference field="8" count="1">
            <x v="1"/>
          </reference>
        </references>
      </pivotArea>
    </format>
    <format dxfId="1">
      <pivotArea dataOnly="0" labelOnly="1" outline="0" fieldPosition="0">
        <references count="2">
          <reference field="1" count="0"/>
          <reference field="8" count="1" selected="0">
            <x v="0"/>
          </reference>
        </references>
      </pivotArea>
    </format>
    <format dxfId="0">
      <pivotArea dataOnly="0" labelOnly="1" outline="0" fieldPosition="0">
        <references count="2">
          <reference field="1" count="2">
            <x v="0"/>
            <x v="1"/>
          </reference>
          <reference field="8" count="1" selected="0">
            <x v="1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56DE-5F97-5C42-B591-547759B285D7}">
  <dimension ref="A1:X1711"/>
  <sheetViews>
    <sheetView zoomScale="69" workbookViewId="0">
      <pane ySplit="1" topLeftCell="A55" activePane="bottomLeft" state="frozen"/>
      <selection pane="bottomLeft" activeCell="V17" sqref="V17"/>
    </sheetView>
  </sheetViews>
  <sheetFormatPr baseColWidth="10" defaultColWidth="8.83203125" defaultRowHeight="20" customHeight="1" x14ac:dyDescent="0.2"/>
  <cols>
    <col min="1" max="1" width="5.6640625" style="1" bestFit="1" customWidth="1"/>
    <col min="2" max="2" width="12" style="1" bestFit="1" customWidth="1"/>
    <col min="3" max="3" width="6.1640625" style="1" bestFit="1" customWidth="1"/>
    <col min="4" max="4" width="12.1640625" style="1" bestFit="1" customWidth="1"/>
    <col min="5" max="6" width="18.5" style="1" bestFit="1" customWidth="1"/>
    <col min="7" max="7" width="22.5" style="1" bestFit="1" customWidth="1"/>
    <col min="8" max="8" width="23.6640625" style="1" bestFit="1" customWidth="1"/>
    <col min="9" max="9" width="19.5" style="1" bestFit="1" customWidth="1"/>
    <col min="10" max="10" width="25.5" style="1" bestFit="1" customWidth="1"/>
    <col min="11" max="11" width="39.83203125" style="1" bestFit="1" customWidth="1"/>
    <col min="12" max="12" width="9.5" style="1" customWidth="1"/>
    <col min="13" max="13" width="18" style="1" bestFit="1" customWidth="1"/>
    <col min="14" max="14" width="20" style="1" bestFit="1" customWidth="1"/>
    <col min="15" max="15" width="19.1640625" style="1" bestFit="1" customWidth="1"/>
    <col min="16" max="16" width="13.83203125" style="1" bestFit="1" customWidth="1"/>
    <col min="17" max="17" width="15.83203125" style="1" bestFit="1" customWidth="1"/>
    <col min="18" max="19" width="8.83203125" style="1"/>
    <col min="20" max="20" width="20" style="1" bestFit="1" customWidth="1"/>
    <col min="21" max="22" width="19.83203125" style="1" bestFit="1" customWidth="1"/>
    <col min="23" max="23" width="23.1640625" style="1" customWidth="1"/>
    <col min="24" max="24" width="21.1640625" style="1" customWidth="1"/>
    <col min="25" max="16384" width="8.83203125" style="1"/>
  </cols>
  <sheetData>
    <row r="1" spans="1:24" s="4" customFormat="1" ht="20" customHeight="1" x14ac:dyDescent="0.2">
      <c r="B1" s="4" t="s">
        <v>0</v>
      </c>
      <c r="C1" s="4" t="s">
        <v>1</v>
      </c>
      <c r="D1" s="4" t="s">
        <v>2</v>
      </c>
      <c r="E1" s="4" t="s">
        <v>571</v>
      </c>
      <c r="F1" s="4" t="s">
        <v>572</v>
      </c>
      <c r="G1" s="4" t="s">
        <v>573</v>
      </c>
      <c r="H1" s="4" t="s">
        <v>574</v>
      </c>
      <c r="I1" s="4" t="s">
        <v>575</v>
      </c>
      <c r="J1" s="4" t="s">
        <v>3</v>
      </c>
      <c r="K1" s="4" t="s">
        <v>4</v>
      </c>
      <c r="L1" s="4" t="s">
        <v>570</v>
      </c>
      <c r="M1" s="4" t="s">
        <v>580</v>
      </c>
      <c r="N1" s="4" t="s">
        <v>576</v>
      </c>
      <c r="O1" s="4" t="s">
        <v>577</v>
      </c>
      <c r="P1" s="4" t="s">
        <v>578</v>
      </c>
      <c r="Q1" s="4" t="s">
        <v>579</v>
      </c>
      <c r="T1" s="64" t="s">
        <v>0</v>
      </c>
      <c r="U1" s="63" t="s">
        <v>584</v>
      </c>
      <c r="W1" s="97"/>
      <c r="X1" s="98"/>
    </row>
    <row r="2" spans="1:24" ht="20" customHeight="1" x14ac:dyDescent="0.25">
      <c r="A2" s="1">
        <v>0</v>
      </c>
      <c r="B2" s="1" t="s">
        <v>5</v>
      </c>
      <c r="C2" s="1" t="s">
        <v>6</v>
      </c>
      <c r="D2" s="2">
        <v>41274</v>
      </c>
      <c r="E2" s="3">
        <v>24855000000</v>
      </c>
      <c r="F2" s="3">
        <v>10499000000</v>
      </c>
      <c r="G2" s="3">
        <v>12977000000</v>
      </c>
      <c r="H2" s="1">
        <v>0</v>
      </c>
      <c r="I2" s="3">
        <v>845000000</v>
      </c>
      <c r="J2" s="1" t="s">
        <v>7</v>
      </c>
      <c r="K2" s="1" t="s">
        <v>8</v>
      </c>
      <c r="L2" s="8">
        <f>YEAR(D2)</f>
        <v>2012</v>
      </c>
      <c r="M2" s="5">
        <f>F2-E2</f>
        <v>-14356000000</v>
      </c>
      <c r="N2" s="6">
        <f>G2+H2+I2</f>
        <v>13822000000</v>
      </c>
      <c r="O2" s="6">
        <f>M2-N2</f>
        <v>-28178000000</v>
      </c>
      <c r="P2" s="7">
        <f>ABS(M2/E2)</f>
        <v>0.57759002212834443</v>
      </c>
      <c r="Q2" s="7">
        <f>ABS(O2/E2)</f>
        <v>1.1336954335143834</v>
      </c>
      <c r="T2" s="13" t="s">
        <v>0</v>
      </c>
      <c r="U2" s="13" t="s">
        <v>585</v>
      </c>
      <c r="W2" s="83"/>
      <c r="X2" s="122"/>
    </row>
    <row r="3" spans="1:24" ht="20" customHeight="1" x14ac:dyDescent="0.25">
      <c r="A3" s="1">
        <v>1</v>
      </c>
      <c r="B3" s="1" t="s">
        <v>5</v>
      </c>
      <c r="C3" s="1" t="s">
        <v>9</v>
      </c>
      <c r="D3" s="2">
        <v>41639</v>
      </c>
      <c r="E3" s="3">
        <v>26743000000</v>
      </c>
      <c r="F3" s="3">
        <v>11019000000</v>
      </c>
      <c r="G3" s="3">
        <v>12913000000</v>
      </c>
      <c r="H3" s="1">
        <v>0</v>
      </c>
      <c r="I3" s="3">
        <v>853000000</v>
      </c>
      <c r="J3" s="1" t="s">
        <v>7</v>
      </c>
      <c r="K3" s="1" t="s">
        <v>8</v>
      </c>
      <c r="L3" s="8">
        <f t="shared" ref="L3:L66" si="0">YEAR(D3)</f>
        <v>2013</v>
      </c>
      <c r="M3" s="5">
        <f t="shared" ref="M3:M16" si="1">F3-E3</f>
        <v>-15724000000</v>
      </c>
      <c r="N3" s="6">
        <f t="shared" ref="N3:N4" si="2">G3+H3+I3</f>
        <v>13766000000</v>
      </c>
      <c r="O3" s="6">
        <f t="shared" ref="O3:O4" si="3">M3-N3</f>
        <v>-29490000000</v>
      </c>
      <c r="P3" s="7">
        <f t="shared" ref="P3:P4" si="4">ABS(M3/E3)</f>
        <v>0.58796694462102228</v>
      </c>
      <c r="Q3" s="7">
        <f t="shared" ref="Q3:Q4" si="5">ABS(O3/E3)</f>
        <v>1.1027184683842501</v>
      </c>
      <c r="T3" s="1" t="s">
        <v>388</v>
      </c>
      <c r="U3" s="13" t="s">
        <v>586</v>
      </c>
      <c r="W3" s="83"/>
      <c r="X3" s="84"/>
    </row>
    <row r="4" spans="1:24" ht="20" customHeight="1" x14ac:dyDescent="0.25">
      <c r="A4" s="1">
        <v>2</v>
      </c>
      <c r="B4" s="1" t="s">
        <v>5</v>
      </c>
      <c r="C4" s="1" t="s">
        <v>10</v>
      </c>
      <c r="D4" s="2">
        <v>42004</v>
      </c>
      <c r="E4" s="3">
        <v>42650000000</v>
      </c>
      <c r="F4" s="3">
        <v>15620000000</v>
      </c>
      <c r="G4" s="3">
        <v>20686000000</v>
      </c>
      <c r="H4" s="1">
        <v>0</v>
      </c>
      <c r="I4" s="3">
        <v>1295000000</v>
      </c>
      <c r="J4" s="1" t="s">
        <v>7</v>
      </c>
      <c r="K4" s="1" t="s">
        <v>8</v>
      </c>
      <c r="L4" s="8">
        <f t="shared" si="0"/>
        <v>2014</v>
      </c>
      <c r="M4" s="5">
        <f t="shared" si="1"/>
        <v>-27030000000</v>
      </c>
      <c r="N4" s="6">
        <f t="shared" si="2"/>
        <v>21981000000</v>
      </c>
      <c r="O4" s="6">
        <f t="shared" si="3"/>
        <v>-49011000000</v>
      </c>
      <c r="P4" s="7">
        <f t="shared" si="4"/>
        <v>0.63376318874560378</v>
      </c>
      <c r="Q4" s="7">
        <f t="shared" si="5"/>
        <v>1.1491441969519343</v>
      </c>
      <c r="T4" s="1" t="s">
        <v>366</v>
      </c>
      <c r="U4" s="13" t="s">
        <v>587</v>
      </c>
      <c r="W4" s="83"/>
      <c r="X4" s="84"/>
    </row>
    <row r="5" spans="1:24" ht="20" customHeight="1" x14ac:dyDescent="0.25">
      <c r="A5" s="1">
        <v>3</v>
      </c>
      <c r="B5" s="1" t="s">
        <v>5</v>
      </c>
      <c r="C5" s="1" t="s">
        <v>11</v>
      </c>
      <c r="D5" s="2">
        <v>42369</v>
      </c>
      <c r="E5" s="3">
        <v>40990000000</v>
      </c>
      <c r="F5" s="3">
        <v>11096000000</v>
      </c>
      <c r="G5" s="3">
        <v>21275000000</v>
      </c>
      <c r="H5" s="1">
        <v>0</v>
      </c>
      <c r="I5" s="3">
        <v>1364000000</v>
      </c>
      <c r="J5" s="1" t="s">
        <v>7</v>
      </c>
      <c r="K5" s="1" t="s">
        <v>8</v>
      </c>
      <c r="L5" s="8">
        <f t="shared" si="0"/>
        <v>2015</v>
      </c>
      <c r="M5" s="5">
        <f t="shared" si="1"/>
        <v>-29894000000</v>
      </c>
      <c r="N5" s="6">
        <f t="shared" ref="N5:N68" si="6">G5+H5+I5</f>
        <v>22639000000</v>
      </c>
      <c r="O5" s="6">
        <f t="shared" ref="O5:O68" si="7">M5-N5</f>
        <v>-52533000000</v>
      </c>
      <c r="P5" s="7">
        <f t="shared" ref="P5:P68" si="8">ABS(M5/E5)</f>
        <v>0.72929982922664061</v>
      </c>
      <c r="Q5" s="7">
        <f t="shared" ref="Q5:Q68" si="9">ABS(O5/E5)</f>
        <v>1.2816052695779458</v>
      </c>
      <c r="T5" s="1" t="s">
        <v>409</v>
      </c>
      <c r="U5" s="21"/>
      <c r="W5" s="123"/>
      <c r="X5" s="124"/>
    </row>
    <row r="6" spans="1:24" ht="20" customHeight="1" x14ac:dyDescent="0.25">
      <c r="A6" s="1">
        <v>4</v>
      </c>
      <c r="B6" s="1" t="s">
        <v>12</v>
      </c>
      <c r="C6" s="1" t="s">
        <v>6</v>
      </c>
      <c r="D6" s="2">
        <v>41272</v>
      </c>
      <c r="E6" s="3">
        <v>6205003000</v>
      </c>
      <c r="F6" s="3">
        <v>3106967000</v>
      </c>
      <c r="G6" s="3">
        <v>2440721000</v>
      </c>
      <c r="H6" s="1">
        <v>0</v>
      </c>
      <c r="I6" s="1">
        <v>0</v>
      </c>
      <c r="J6" s="1" t="s">
        <v>13</v>
      </c>
      <c r="K6" s="1" t="s">
        <v>14</v>
      </c>
      <c r="L6" s="8">
        <f t="shared" si="0"/>
        <v>2012</v>
      </c>
      <c r="M6" s="5">
        <f t="shared" si="1"/>
        <v>-3098036000</v>
      </c>
      <c r="N6" s="6">
        <f t="shared" si="6"/>
        <v>2440721000</v>
      </c>
      <c r="O6" s="6">
        <f t="shared" si="7"/>
        <v>-5538757000</v>
      </c>
      <c r="P6" s="7">
        <f t="shared" si="8"/>
        <v>0.49928033878468714</v>
      </c>
      <c r="Q6" s="7">
        <f t="shared" si="9"/>
        <v>0.89262761033314564</v>
      </c>
      <c r="T6" s="1" t="s">
        <v>5</v>
      </c>
      <c r="U6" s="21"/>
      <c r="W6" s="125"/>
      <c r="X6" s="126"/>
    </row>
    <row r="7" spans="1:24" ht="20" customHeight="1" x14ac:dyDescent="0.25">
      <c r="A7" s="1">
        <v>5</v>
      </c>
      <c r="B7" s="1" t="s">
        <v>12</v>
      </c>
      <c r="C7" s="1" t="s">
        <v>9</v>
      </c>
      <c r="D7" s="2">
        <v>41636</v>
      </c>
      <c r="E7" s="3">
        <v>6493814000</v>
      </c>
      <c r="F7" s="3">
        <v>3241668000</v>
      </c>
      <c r="G7" s="3">
        <v>2591828000</v>
      </c>
      <c r="H7" s="1">
        <v>0</v>
      </c>
      <c r="I7" s="1">
        <v>0</v>
      </c>
      <c r="J7" s="1" t="s">
        <v>13</v>
      </c>
      <c r="K7" s="1" t="s">
        <v>14</v>
      </c>
      <c r="L7" s="8">
        <f t="shared" si="0"/>
        <v>2013</v>
      </c>
      <c r="M7" s="5">
        <f t="shared" si="1"/>
        <v>-3252146000</v>
      </c>
      <c r="N7" s="6">
        <f t="shared" si="6"/>
        <v>2591828000</v>
      </c>
      <c r="O7" s="6">
        <f t="shared" si="7"/>
        <v>-5843974000</v>
      </c>
      <c r="P7" s="7">
        <f t="shared" si="8"/>
        <v>0.50080676779470434</v>
      </c>
      <c r="Q7" s="7">
        <f t="shared" si="9"/>
        <v>0.89992937894433067</v>
      </c>
      <c r="T7" s="1" t="s">
        <v>12</v>
      </c>
      <c r="U7" s="10"/>
      <c r="W7" s="125"/>
      <c r="X7" s="126"/>
    </row>
    <row r="8" spans="1:24" ht="20" customHeight="1" x14ac:dyDescent="0.25">
      <c r="A8" s="1">
        <v>6</v>
      </c>
      <c r="B8" s="1" t="s">
        <v>12</v>
      </c>
      <c r="C8" s="1" t="s">
        <v>10</v>
      </c>
      <c r="D8" s="2">
        <v>42007</v>
      </c>
      <c r="E8" s="3">
        <v>9843861000</v>
      </c>
      <c r="F8" s="3">
        <v>5390248000</v>
      </c>
      <c r="G8" s="3">
        <v>3601903000</v>
      </c>
      <c r="H8" s="1">
        <v>0</v>
      </c>
      <c r="I8" s="1">
        <v>0</v>
      </c>
      <c r="J8" s="1" t="s">
        <v>13</v>
      </c>
      <c r="K8" s="1" t="s">
        <v>14</v>
      </c>
      <c r="L8" s="8">
        <f t="shared" si="0"/>
        <v>2015</v>
      </c>
      <c r="M8" s="5">
        <f t="shared" si="1"/>
        <v>-4453613000</v>
      </c>
      <c r="N8" s="6">
        <f t="shared" si="6"/>
        <v>3601903000</v>
      </c>
      <c r="O8" s="6">
        <f t="shared" si="7"/>
        <v>-8055516000</v>
      </c>
      <c r="P8" s="7">
        <f t="shared" si="8"/>
        <v>0.45242542534885449</v>
      </c>
      <c r="Q8" s="7">
        <f t="shared" si="9"/>
        <v>0.81832890570072048</v>
      </c>
      <c r="T8" s="1" t="s">
        <v>15</v>
      </c>
      <c r="U8" s="10"/>
      <c r="W8" s="125"/>
      <c r="X8" s="126"/>
    </row>
    <row r="9" spans="1:24" ht="20" customHeight="1" x14ac:dyDescent="0.25">
      <c r="A9" s="1">
        <v>7</v>
      </c>
      <c r="B9" s="1" t="s">
        <v>12</v>
      </c>
      <c r="C9" s="1" t="s">
        <v>11</v>
      </c>
      <c r="D9" s="2">
        <v>42371</v>
      </c>
      <c r="E9" s="3">
        <v>9737018000</v>
      </c>
      <c r="F9" s="3">
        <v>5314246000</v>
      </c>
      <c r="G9" s="3">
        <v>3596992000</v>
      </c>
      <c r="H9" s="1">
        <v>0</v>
      </c>
      <c r="I9" s="1">
        <v>0</v>
      </c>
      <c r="J9" s="1" t="s">
        <v>13</v>
      </c>
      <c r="K9" s="1" t="s">
        <v>14</v>
      </c>
      <c r="L9" s="8">
        <f t="shared" si="0"/>
        <v>2016</v>
      </c>
      <c r="M9" s="5">
        <f t="shared" si="1"/>
        <v>-4422772000</v>
      </c>
      <c r="N9" s="6">
        <f t="shared" si="6"/>
        <v>3596992000</v>
      </c>
      <c r="O9" s="6">
        <f t="shared" si="7"/>
        <v>-8019764000</v>
      </c>
      <c r="P9" s="7">
        <f t="shared" si="8"/>
        <v>0.45422243237097848</v>
      </c>
      <c r="Q9" s="7">
        <f t="shared" si="9"/>
        <v>0.82363655895470256</v>
      </c>
      <c r="T9" s="1" t="s">
        <v>18</v>
      </c>
      <c r="U9" s="10"/>
      <c r="W9" s="125"/>
      <c r="X9" s="126"/>
    </row>
    <row r="10" spans="1:24" ht="20" customHeight="1" x14ac:dyDescent="0.25">
      <c r="A10" s="1">
        <v>8</v>
      </c>
      <c r="B10" s="1" t="s">
        <v>15</v>
      </c>
      <c r="C10" s="1" t="s">
        <v>6</v>
      </c>
      <c r="D10" s="2">
        <v>41545</v>
      </c>
      <c r="E10" s="3">
        <v>170910000000</v>
      </c>
      <c r="F10" s="3">
        <v>106606000000</v>
      </c>
      <c r="G10" s="3">
        <v>10830000000</v>
      </c>
      <c r="H10" s="3">
        <v>4475000000</v>
      </c>
      <c r="I10" s="1">
        <v>0</v>
      </c>
      <c r="J10" s="1" t="s">
        <v>16</v>
      </c>
      <c r="K10" s="1" t="s">
        <v>17</v>
      </c>
      <c r="L10" s="8">
        <f t="shared" si="0"/>
        <v>2013</v>
      </c>
      <c r="M10" s="5">
        <f t="shared" si="1"/>
        <v>-64304000000</v>
      </c>
      <c r="N10" s="6">
        <f t="shared" si="6"/>
        <v>15305000000</v>
      </c>
      <c r="O10" s="6">
        <f t="shared" si="7"/>
        <v>-79609000000</v>
      </c>
      <c r="P10" s="7">
        <f t="shared" si="8"/>
        <v>0.37624480720847231</v>
      </c>
      <c r="Q10" s="7">
        <f t="shared" si="9"/>
        <v>0.46579486279328303</v>
      </c>
      <c r="T10" s="1" t="s">
        <v>21</v>
      </c>
      <c r="U10" s="10"/>
      <c r="W10" s="125"/>
      <c r="X10" s="126"/>
    </row>
    <row r="11" spans="1:24" ht="20" customHeight="1" x14ac:dyDescent="0.25">
      <c r="A11" s="1">
        <v>9</v>
      </c>
      <c r="B11" s="1" t="s">
        <v>15</v>
      </c>
      <c r="C11" s="1" t="s">
        <v>9</v>
      </c>
      <c r="D11" s="2">
        <v>41909</v>
      </c>
      <c r="E11" s="3">
        <v>182795000000</v>
      </c>
      <c r="F11" s="3">
        <v>112258000000</v>
      </c>
      <c r="G11" s="3">
        <v>11993000000</v>
      </c>
      <c r="H11" s="3">
        <v>6041000000</v>
      </c>
      <c r="I11" s="1">
        <v>0</v>
      </c>
      <c r="J11" s="1" t="s">
        <v>16</v>
      </c>
      <c r="K11" s="1" t="s">
        <v>17</v>
      </c>
      <c r="L11" s="8">
        <f t="shared" si="0"/>
        <v>2014</v>
      </c>
      <c r="M11" s="5">
        <f t="shared" si="1"/>
        <v>-70537000000</v>
      </c>
      <c r="N11" s="6">
        <f t="shared" si="6"/>
        <v>18034000000</v>
      </c>
      <c r="O11" s="6">
        <f t="shared" si="7"/>
        <v>-88571000000</v>
      </c>
      <c r="P11" s="7">
        <f t="shared" si="8"/>
        <v>0.38588035777783858</v>
      </c>
      <c r="Q11" s="7">
        <f t="shared" si="9"/>
        <v>0.48453732323094179</v>
      </c>
      <c r="T11" s="1" t="s">
        <v>23</v>
      </c>
      <c r="U11" s="10"/>
      <c r="W11" s="125"/>
      <c r="X11" s="126"/>
    </row>
    <row r="12" spans="1:24" ht="20" customHeight="1" x14ac:dyDescent="0.25">
      <c r="A12" s="1">
        <v>10</v>
      </c>
      <c r="B12" s="1" t="s">
        <v>15</v>
      </c>
      <c r="C12" s="1" t="s">
        <v>10</v>
      </c>
      <c r="D12" s="2">
        <v>42273</v>
      </c>
      <c r="E12" s="3">
        <v>233715000000</v>
      </c>
      <c r="F12" s="3">
        <v>140089000000</v>
      </c>
      <c r="G12" s="3">
        <v>14329000000</v>
      </c>
      <c r="H12" s="3">
        <v>8067000000</v>
      </c>
      <c r="I12" s="1">
        <v>0</v>
      </c>
      <c r="J12" s="1" t="s">
        <v>16</v>
      </c>
      <c r="K12" s="1" t="s">
        <v>17</v>
      </c>
      <c r="L12" s="8">
        <f t="shared" si="0"/>
        <v>2015</v>
      </c>
      <c r="M12" s="5">
        <f t="shared" si="1"/>
        <v>-93626000000</v>
      </c>
      <c r="N12" s="6">
        <f t="shared" si="6"/>
        <v>22396000000</v>
      </c>
      <c r="O12" s="6">
        <f t="shared" si="7"/>
        <v>-116022000000</v>
      </c>
      <c r="P12" s="7">
        <f t="shared" si="8"/>
        <v>0.40059902017414373</v>
      </c>
      <c r="Q12" s="7">
        <f t="shared" si="9"/>
        <v>0.49642513317502085</v>
      </c>
      <c r="T12" s="1" t="s">
        <v>25</v>
      </c>
      <c r="U12" s="10"/>
      <c r="W12" s="125"/>
      <c r="X12" s="126"/>
    </row>
    <row r="13" spans="1:24" ht="20" customHeight="1" x14ac:dyDescent="0.2">
      <c r="A13" s="1">
        <v>11</v>
      </c>
      <c r="B13" s="1" t="s">
        <v>15</v>
      </c>
      <c r="C13" s="1" t="s">
        <v>11</v>
      </c>
      <c r="D13" s="2">
        <v>42637</v>
      </c>
      <c r="E13" s="3">
        <v>215639000000</v>
      </c>
      <c r="F13" s="3">
        <v>131376000000</v>
      </c>
      <c r="G13" s="3">
        <v>14194000000</v>
      </c>
      <c r="H13" s="3">
        <v>10045000000</v>
      </c>
      <c r="I13" s="1">
        <v>0</v>
      </c>
      <c r="J13" s="1" t="s">
        <v>16</v>
      </c>
      <c r="K13" s="1" t="s">
        <v>17</v>
      </c>
      <c r="L13" s="8">
        <f t="shared" si="0"/>
        <v>2016</v>
      </c>
      <c r="M13" s="5">
        <f t="shared" si="1"/>
        <v>-84263000000</v>
      </c>
      <c r="N13" s="6">
        <f t="shared" si="6"/>
        <v>24239000000</v>
      </c>
      <c r="O13" s="6">
        <f t="shared" si="7"/>
        <v>-108502000000</v>
      </c>
      <c r="P13" s="7">
        <f t="shared" si="8"/>
        <v>0.39075955648097049</v>
      </c>
      <c r="Q13" s="7">
        <f t="shared" si="9"/>
        <v>0.50316501189487983</v>
      </c>
      <c r="T13" s="1" t="s">
        <v>27</v>
      </c>
      <c r="U13" s="10"/>
      <c r="W13" s="127"/>
      <c r="X13" s="128"/>
    </row>
    <row r="14" spans="1:24" ht="20" customHeight="1" x14ac:dyDescent="0.25">
      <c r="A14" s="1">
        <v>12</v>
      </c>
      <c r="B14" s="1" t="s">
        <v>18</v>
      </c>
      <c r="C14" s="1" t="s">
        <v>6</v>
      </c>
      <c r="D14" s="2">
        <v>41274</v>
      </c>
      <c r="E14" s="3">
        <v>18380000000</v>
      </c>
      <c r="F14" s="3">
        <v>4508000000</v>
      </c>
      <c r="G14" s="3">
        <v>4989000000</v>
      </c>
      <c r="H14" s="3">
        <v>2778000000</v>
      </c>
      <c r="I14" s="1">
        <v>0</v>
      </c>
      <c r="J14" s="1" t="s">
        <v>19</v>
      </c>
      <c r="K14" s="1" t="s">
        <v>20</v>
      </c>
      <c r="L14" s="8">
        <f t="shared" si="0"/>
        <v>2012</v>
      </c>
      <c r="M14" s="5">
        <f t="shared" si="1"/>
        <v>-13872000000</v>
      </c>
      <c r="N14" s="6">
        <f t="shared" si="6"/>
        <v>7767000000</v>
      </c>
      <c r="O14" s="6">
        <f t="shared" si="7"/>
        <v>-21639000000</v>
      </c>
      <c r="P14" s="7">
        <f t="shared" si="8"/>
        <v>0.75473340587595217</v>
      </c>
      <c r="Q14" s="7">
        <f t="shared" si="9"/>
        <v>1.1773122959738846</v>
      </c>
      <c r="T14" s="1" t="s">
        <v>29</v>
      </c>
      <c r="U14" s="10"/>
      <c r="W14" s="83"/>
      <c r="X14" s="84"/>
    </row>
    <row r="15" spans="1:24" ht="20" customHeight="1" x14ac:dyDescent="0.2">
      <c r="A15" s="1">
        <v>13</v>
      </c>
      <c r="B15" s="1" t="s">
        <v>18</v>
      </c>
      <c r="C15" s="1" t="s">
        <v>9</v>
      </c>
      <c r="D15" s="2">
        <v>41639</v>
      </c>
      <c r="E15" s="3">
        <v>18790000000</v>
      </c>
      <c r="F15" s="3">
        <v>4581000000</v>
      </c>
      <c r="G15" s="3">
        <v>5352000000</v>
      </c>
      <c r="H15" s="3">
        <v>2855000000</v>
      </c>
      <c r="I15" s="1">
        <v>0</v>
      </c>
      <c r="J15" s="1" t="s">
        <v>19</v>
      </c>
      <c r="K15" s="1" t="s">
        <v>20</v>
      </c>
      <c r="L15" s="8">
        <f t="shared" si="0"/>
        <v>2013</v>
      </c>
      <c r="M15" s="5">
        <f t="shared" si="1"/>
        <v>-14209000000</v>
      </c>
      <c r="N15" s="6">
        <f t="shared" si="6"/>
        <v>8207000000</v>
      </c>
      <c r="O15" s="6">
        <f t="shared" si="7"/>
        <v>-22416000000</v>
      </c>
      <c r="P15" s="7">
        <f t="shared" si="8"/>
        <v>0.75620010643959557</v>
      </c>
      <c r="Q15" s="7">
        <f t="shared" si="9"/>
        <v>1.1929749866950505</v>
      </c>
      <c r="T15" s="1" t="s">
        <v>32</v>
      </c>
      <c r="U15" s="10"/>
      <c r="W15" s="129"/>
      <c r="X15" s="129"/>
    </row>
    <row r="16" spans="1:24" ht="20" customHeight="1" x14ac:dyDescent="0.2">
      <c r="A16" s="1">
        <v>14</v>
      </c>
      <c r="B16" s="1" t="s">
        <v>18</v>
      </c>
      <c r="C16" s="1" t="s">
        <v>10</v>
      </c>
      <c r="D16" s="2">
        <v>42004</v>
      </c>
      <c r="E16" s="3">
        <v>19960000000</v>
      </c>
      <c r="F16" s="3">
        <v>4426000000</v>
      </c>
      <c r="G16" s="3">
        <v>8474000000</v>
      </c>
      <c r="H16" s="3">
        <v>3297000000</v>
      </c>
      <c r="I16" s="1">
        <v>0</v>
      </c>
      <c r="J16" s="1" t="s">
        <v>19</v>
      </c>
      <c r="K16" s="1" t="s">
        <v>20</v>
      </c>
      <c r="L16" s="8">
        <f t="shared" si="0"/>
        <v>2014</v>
      </c>
      <c r="M16" s="5">
        <f t="shared" si="1"/>
        <v>-15534000000</v>
      </c>
      <c r="N16" s="6">
        <f t="shared" si="6"/>
        <v>11771000000</v>
      </c>
      <c r="O16" s="6">
        <f t="shared" si="7"/>
        <v>-27305000000</v>
      </c>
      <c r="P16" s="7">
        <f t="shared" si="8"/>
        <v>0.77825651302605214</v>
      </c>
      <c r="Q16" s="7">
        <f t="shared" si="9"/>
        <v>1.3679859719438878</v>
      </c>
      <c r="T16" s="1" t="s">
        <v>34</v>
      </c>
      <c r="U16" s="10"/>
      <c r="W16" s="129"/>
      <c r="X16" s="129"/>
    </row>
    <row r="17" spans="1:24" ht="20" customHeight="1" x14ac:dyDescent="0.2">
      <c r="A17" s="1">
        <v>15</v>
      </c>
      <c r="B17" s="1" t="s">
        <v>18</v>
      </c>
      <c r="C17" s="1" t="s">
        <v>11</v>
      </c>
      <c r="D17" s="2">
        <v>42369</v>
      </c>
      <c r="E17" s="3">
        <v>22859000000</v>
      </c>
      <c r="F17" s="3">
        <v>4500000000</v>
      </c>
      <c r="G17" s="3">
        <v>6387000000</v>
      </c>
      <c r="H17" s="3">
        <v>4285000000</v>
      </c>
      <c r="I17" s="1">
        <v>0</v>
      </c>
      <c r="J17" s="1" t="s">
        <v>19</v>
      </c>
      <c r="K17" s="1" t="s">
        <v>20</v>
      </c>
      <c r="L17" s="8">
        <f t="shared" si="0"/>
        <v>2015</v>
      </c>
      <c r="M17" s="5">
        <f t="shared" ref="M17:M80" si="10">F17-E17</f>
        <v>-18359000000</v>
      </c>
      <c r="N17" s="6">
        <f t="shared" si="6"/>
        <v>10672000000</v>
      </c>
      <c r="O17" s="6">
        <f t="shared" si="7"/>
        <v>-29031000000</v>
      </c>
      <c r="P17" s="7">
        <f t="shared" si="8"/>
        <v>0.803140994794173</v>
      </c>
      <c r="Q17" s="7">
        <f t="shared" si="9"/>
        <v>1.2700030622511922</v>
      </c>
      <c r="T17" s="1" t="s">
        <v>35</v>
      </c>
      <c r="U17" s="10"/>
      <c r="W17" s="129"/>
      <c r="X17" s="129"/>
    </row>
    <row r="18" spans="1:24" ht="20" customHeight="1" x14ac:dyDescent="0.2">
      <c r="A18" s="1">
        <v>16</v>
      </c>
      <c r="B18" s="1" t="s">
        <v>21</v>
      </c>
      <c r="C18" s="1" t="s">
        <v>6</v>
      </c>
      <c r="D18" s="2">
        <v>41547</v>
      </c>
      <c r="E18" s="3">
        <v>87959167000</v>
      </c>
      <c r="F18" s="3">
        <v>85451348000</v>
      </c>
      <c r="G18" s="3">
        <v>1447234000</v>
      </c>
      <c r="H18" s="1">
        <v>0</v>
      </c>
      <c r="I18" s="3">
        <v>162186000</v>
      </c>
      <c r="J18" s="1" t="s">
        <v>19</v>
      </c>
      <c r="K18" s="1" t="s">
        <v>22</v>
      </c>
      <c r="L18" s="8">
        <f t="shared" si="0"/>
        <v>2013</v>
      </c>
      <c r="M18" s="5">
        <f t="shared" si="10"/>
        <v>-2507819000</v>
      </c>
      <c r="N18" s="6">
        <f t="shared" si="6"/>
        <v>1609420000</v>
      </c>
      <c r="O18" s="6">
        <f t="shared" si="7"/>
        <v>-4117239000</v>
      </c>
      <c r="P18" s="7">
        <f t="shared" si="8"/>
        <v>2.8511172689936911E-2</v>
      </c>
      <c r="Q18" s="7">
        <f t="shared" si="9"/>
        <v>4.6808526506395859E-2</v>
      </c>
      <c r="T18" s="1" t="s">
        <v>38</v>
      </c>
      <c r="U18" s="10"/>
      <c r="W18" s="95"/>
      <c r="X18" s="95"/>
    </row>
    <row r="19" spans="1:24" ht="20" customHeight="1" x14ac:dyDescent="0.25">
      <c r="A19" s="1">
        <v>17</v>
      </c>
      <c r="B19" s="1" t="s">
        <v>21</v>
      </c>
      <c r="C19" s="1" t="s">
        <v>9</v>
      </c>
      <c r="D19" s="2">
        <v>41912</v>
      </c>
      <c r="E19" s="3">
        <v>119569127000</v>
      </c>
      <c r="F19" s="3">
        <v>116586761000</v>
      </c>
      <c r="G19" s="3">
        <v>2011595000</v>
      </c>
      <c r="H19" s="1">
        <v>0</v>
      </c>
      <c r="I19" s="3">
        <v>188680000</v>
      </c>
      <c r="J19" s="1" t="s">
        <v>19</v>
      </c>
      <c r="K19" s="1" t="s">
        <v>22</v>
      </c>
      <c r="L19" s="8">
        <f t="shared" si="0"/>
        <v>2014</v>
      </c>
      <c r="M19" s="5">
        <f t="shared" si="10"/>
        <v>-2982366000</v>
      </c>
      <c r="N19" s="6">
        <f t="shared" si="6"/>
        <v>2200275000</v>
      </c>
      <c r="O19" s="6">
        <f t="shared" si="7"/>
        <v>-5182641000</v>
      </c>
      <c r="P19" s="7">
        <f t="shared" si="8"/>
        <v>2.4942609140233999E-2</v>
      </c>
      <c r="Q19" s="7">
        <f t="shared" si="9"/>
        <v>4.3344307431465987E-2</v>
      </c>
      <c r="T19" s="1" t="s">
        <v>40</v>
      </c>
      <c r="U19" s="10"/>
      <c r="W19" s="83"/>
      <c r="X19" s="84"/>
    </row>
    <row r="20" spans="1:24" ht="20" customHeight="1" x14ac:dyDescent="0.25">
      <c r="A20" s="1">
        <v>18</v>
      </c>
      <c r="B20" s="1" t="s">
        <v>21</v>
      </c>
      <c r="C20" s="1" t="s">
        <v>10</v>
      </c>
      <c r="D20" s="2">
        <v>42277</v>
      </c>
      <c r="E20" s="3">
        <v>135961803000</v>
      </c>
      <c r="F20" s="3">
        <v>132432490000</v>
      </c>
      <c r="G20" s="3">
        <v>2858458000</v>
      </c>
      <c r="H20" s="1">
        <v>0</v>
      </c>
      <c r="I20" s="3">
        <v>248635000</v>
      </c>
      <c r="J20" s="1" t="s">
        <v>19</v>
      </c>
      <c r="K20" s="1" t="s">
        <v>22</v>
      </c>
      <c r="L20" s="8">
        <f t="shared" si="0"/>
        <v>2015</v>
      </c>
      <c r="M20" s="5">
        <f t="shared" si="10"/>
        <v>-3529313000</v>
      </c>
      <c r="N20" s="6">
        <f t="shared" si="6"/>
        <v>3107093000</v>
      </c>
      <c r="O20" s="6">
        <f t="shared" si="7"/>
        <v>-6636406000</v>
      </c>
      <c r="P20" s="7">
        <f t="shared" si="8"/>
        <v>2.5958121487988799E-2</v>
      </c>
      <c r="Q20" s="7">
        <f t="shared" si="9"/>
        <v>4.881081196017973E-2</v>
      </c>
      <c r="T20" s="1" t="s">
        <v>43</v>
      </c>
      <c r="U20" s="10"/>
      <c r="W20" s="123"/>
      <c r="X20" s="124"/>
    </row>
    <row r="21" spans="1:24" ht="20" customHeight="1" x14ac:dyDescent="0.25">
      <c r="A21" s="1">
        <v>19</v>
      </c>
      <c r="B21" s="1" t="s">
        <v>21</v>
      </c>
      <c r="C21" s="1" t="s">
        <v>11</v>
      </c>
      <c r="D21" s="2">
        <v>42643</v>
      </c>
      <c r="E21" s="3">
        <v>146849686000</v>
      </c>
      <c r="F21" s="3">
        <v>142577080000</v>
      </c>
      <c r="G21" s="3">
        <v>2382097000</v>
      </c>
      <c r="H21" s="1">
        <v>0</v>
      </c>
      <c r="I21" s="3">
        <v>364735000</v>
      </c>
      <c r="J21" s="1" t="s">
        <v>19</v>
      </c>
      <c r="K21" s="1" t="s">
        <v>22</v>
      </c>
      <c r="L21" s="8">
        <f t="shared" si="0"/>
        <v>2016</v>
      </c>
      <c r="M21" s="5">
        <f t="shared" si="10"/>
        <v>-4272606000</v>
      </c>
      <c r="N21" s="6">
        <f t="shared" si="6"/>
        <v>2746832000</v>
      </c>
      <c r="O21" s="6">
        <f t="shared" si="7"/>
        <v>-7019438000</v>
      </c>
      <c r="P21" s="7">
        <f t="shared" si="8"/>
        <v>2.9095097962960576E-2</v>
      </c>
      <c r="Q21" s="7">
        <f t="shared" si="9"/>
        <v>4.7800156685387805E-2</v>
      </c>
      <c r="T21" s="1" t="s">
        <v>45</v>
      </c>
      <c r="U21" s="10"/>
      <c r="W21" s="125"/>
      <c r="X21" s="126"/>
    </row>
    <row r="22" spans="1:24" ht="20" customHeight="1" x14ac:dyDescent="0.25">
      <c r="A22" s="1">
        <v>20</v>
      </c>
      <c r="B22" s="1" t="s">
        <v>23</v>
      </c>
      <c r="C22" s="1" t="s">
        <v>6</v>
      </c>
      <c r="D22" s="2">
        <v>41274</v>
      </c>
      <c r="E22" s="3">
        <v>19050000000</v>
      </c>
      <c r="F22" s="3">
        <v>8899000000</v>
      </c>
      <c r="G22" s="3">
        <v>6735000000</v>
      </c>
      <c r="H22" s="3">
        <v>1461000000</v>
      </c>
      <c r="I22" s="3">
        <v>595000000</v>
      </c>
      <c r="J22" s="1" t="s">
        <v>19</v>
      </c>
      <c r="K22" s="1" t="s">
        <v>24</v>
      </c>
      <c r="L22" s="8">
        <f t="shared" si="0"/>
        <v>2012</v>
      </c>
      <c r="M22" s="5">
        <f t="shared" si="10"/>
        <v>-10151000000</v>
      </c>
      <c r="N22" s="6">
        <f t="shared" si="6"/>
        <v>8791000000</v>
      </c>
      <c r="O22" s="6">
        <f t="shared" si="7"/>
        <v>-18942000000</v>
      </c>
      <c r="P22" s="7">
        <f t="shared" si="8"/>
        <v>0.53286089238845147</v>
      </c>
      <c r="Q22" s="7">
        <f t="shared" si="9"/>
        <v>0.99433070866141737</v>
      </c>
      <c r="T22" s="1" t="s">
        <v>48</v>
      </c>
      <c r="U22" s="10"/>
      <c r="W22" s="125"/>
      <c r="X22" s="126"/>
    </row>
    <row r="23" spans="1:24" ht="20" customHeight="1" x14ac:dyDescent="0.25">
      <c r="A23" s="1">
        <v>21</v>
      </c>
      <c r="B23" s="1" t="s">
        <v>23</v>
      </c>
      <c r="C23" s="1" t="s">
        <v>9</v>
      </c>
      <c r="D23" s="2">
        <v>41639</v>
      </c>
      <c r="E23" s="3">
        <v>19657000000</v>
      </c>
      <c r="F23" s="3">
        <v>9193000000</v>
      </c>
      <c r="G23" s="3">
        <v>6372000000</v>
      </c>
      <c r="H23" s="3">
        <v>1371000000</v>
      </c>
      <c r="I23" s="3">
        <v>588000000</v>
      </c>
      <c r="J23" s="1" t="s">
        <v>19</v>
      </c>
      <c r="K23" s="1" t="s">
        <v>24</v>
      </c>
      <c r="L23" s="8">
        <f t="shared" si="0"/>
        <v>2013</v>
      </c>
      <c r="M23" s="5">
        <f t="shared" si="10"/>
        <v>-10464000000</v>
      </c>
      <c r="N23" s="6">
        <f t="shared" si="6"/>
        <v>8331000000</v>
      </c>
      <c r="O23" s="6">
        <f t="shared" si="7"/>
        <v>-18795000000</v>
      </c>
      <c r="P23" s="7">
        <f t="shared" si="8"/>
        <v>0.53232945006867782</v>
      </c>
      <c r="Q23" s="7">
        <f t="shared" si="9"/>
        <v>0.95614793712163604</v>
      </c>
      <c r="T23" s="1" t="s">
        <v>50</v>
      </c>
      <c r="U23" s="10"/>
      <c r="W23" s="125"/>
      <c r="X23" s="126"/>
    </row>
    <row r="24" spans="1:24" ht="20" customHeight="1" x14ac:dyDescent="0.25">
      <c r="A24" s="1">
        <v>22</v>
      </c>
      <c r="B24" s="1" t="s">
        <v>23</v>
      </c>
      <c r="C24" s="1" t="s">
        <v>10</v>
      </c>
      <c r="D24" s="2">
        <v>42004</v>
      </c>
      <c r="E24" s="3">
        <v>20247000000</v>
      </c>
      <c r="F24" s="3">
        <v>9218000000</v>
      </c>
      <c r="G24" s="3">
        <v>6530000000</v>
      </c>
      <c r="H24" s="3">
        <v>1345000000</v>
      </c>
      <c r="I24" s="3">
        <v>555000000</v>
      </c>
      <c r="J24" s="1" t="s">
        <v>19</v>
      </c>
      <c r="K24" s="1" t="s">
        <v>24</v>
      </c>
      <c r="L24" s="8">
        <f t="shared" si="0"/>
        <v>2014</v>
      </c>
      <c r="M24" s="5">
        <f t="shared" si="10"/>
        <v>-11029000000</v>
      </c>
      <c r="N24" s="6">
        <f t="shared" si="6"/>
        <v>8430000000</v>
      </c>
      <c r="O24" s="6">
        <f t="shared" si="7"/>
        <v>-19459000000</v>
      </c>
      <c r="P24" s="7">
        <f t="shared" si="8"/>
        <v>0.54472267496419224</v>
      </c>
      <c r="Q24" s="7">
        <f t="shared" si="9"/>
        <v>0.96108065392403808</v>
      </c>
      <c r="T24" s="1" t="s">
        <v>52</v>
      </c>
      <c r="U24" s="10"/>
      <c r="W24" s="125"/>
      <c r="X24" s="126"/>
    </row>
    <row r="25" spans="1:24" ht="20" customHeight="1" x14ac:dyDescent="0.25">
      <c r="A25" s="1">
        <v>23</v>
      </c>
      <c r="B25" s="1" t="s">
        <v>23</v>
      </c>
      <c r="C25" s="1" t="s">
        <v>11</v>
      </c>
      <c r="D25" s="2">
        <v>42369</v>
      </c>
      <c r="E25" s="3">
        <v>20405000000</v>
      </c>
      <c r="F25" s="3">
        <v>8747000000</v>
      </c>
      <c r="G25" s="3">
        <v>6785000000</v>
      </c>
      <c r="H25" s="3">
        <v>1405000000</v>
      </c>
      <c r="I25" s="3">
        <v>601000000</v>
      </c>
      <c r="J25" s="1" t="s">
        <v>19</v>
      </c>
      <c r="K25" s="1" t="s">
        <v>24</v>
      </c>
      <c r="L25" s="8">
        <f t="shared" si="0"/>
        <v>2015</v>
      </c>
      <c r="M25" s="5">
        <f t="shared" si="10"/>
        <v>-11658000000</v>
      </c>
      <c r="N25" s="6">
        <f t="shared" si="6"/>
        <v>8791000000</v>
      </c>
      <c r="O25" s="6">
        <f t="shared" si="7"/>
        <v>-20449000000</v>
      </c>
      <c r="P25" s="7">
        <f t="shared" si="8"/>
        <v>0.57133055623621665</v>
      </c>
      <c r="Q25" s="7">
        <f t="shared" si="9"/>
        <v>1.0021563342318058</v>
      </c>
      <c r="T25" s="1" t="s">
        <v>55</v>
      </c>
      <c r="U25" s="10"/>
      <c r="W25" s="125"/>
      <c r="X25" s="126"/>
    </row>
    <row r="26" spans="1:24" ht="20" customHeight="1" x14ac:dyDescent="0.25">
      <c r="A26" s="1">
        <v>24</v>
      </c>
      <c r="B26" s="1" t="s">
        <v>25</v>
      </c>
      <c r="C26" s="1" t="s">
        <v>6</v>
      </c>
      <c r="D26" s="2">
        <v>41607</v>
      </c>
      <c r="E26" s="3">
        <v>4055240000</v>
      </c>
      <c r="F26" s="3">
        <v>586557000</v>
      </c>
      <c r="G26" s="3">
        <v>2140578000</v>
      </c>
      <c r="H26" s="3">
        <v>826631000</v>
      </c>
      <c r="I26" s="3">
        <v>52254000</v>
      </c>
      <c r="J26" s="1" t="s">
        <v>16</v>
      </c>
      <c r="K26" s="1" t="s">
        <v>26</v>
      </c>
      <c r="L26" s="8">
        <f t="shared" si="0"/>
        <v>2013</v>
      </c>
      <c r="M26" s="5">
        <f t="shared" si="10"/>
        <v>-3468683000</v>
      </c>
      <c r="N26" s="6">
        <f t="shared" si="6"/>
        <v>3019463000</v>
      </c>
      <c r="O26" s="6">
        <f t="shared" si="7"/>
        <v>-6488146000</v>
      </c>
      <c r="P26" s="7">
        <f t="shared" si="8"/>
        <v>0.85535825253252584</v>
      </c>
      <c r="Q26" s="7">
        <f t="shared" si="9"/>
        <v>1.5999413105019678</v>
      </c>
      <c r="T26" s="1" t="s">
        <v>56</v>
      </c>
      <c r="U26" s="10"/>
      <c r="W26" s="125"/>
      <c r="X26" s="126"/>
    </row>
    <row r="27" spans="1:24" ht="20" customHeight="1" x14ac:dyDescent="0.25">
      <c r="A27" s="1">
        <v>25</v>
      </c>
      <c r="B27" s="1" t="s">
        <v>25</v>
      </c>
      <c r="C27" s="1" t="s">
        <v>9</v>
      </c>
      <c r="D27" s="2">
        <v>41971</v>
      </c>
      <c r="E27" s="3">
        <v>4147065000</v>
      </c>
      <c r="F27" s="3">
        <v>622080000</v>
      </c>
      <c r="G27" s="3">
        <v>2195640000</v>
      </c>
      <c r="H27" s="3">
        <v>844353000</v>
      </c>
      <c r="I27" s="3">
        <v>52424000</v>
      </c>
      <c r="J27" s="1" t="s">
        <v>16</v>
      </c>
      <c r="K27" s="1" t="s">
        <v>26</v>
      </c>
      <c r="L27" s="8">
        <f t="shared" si="0"/>
        <v>2014</v>
      </c>
      <c r="M27" s="5">
        <f t="shared" si="10"/>
        <v>-3524985000</v>
      </c>
      <c r="N27" s="6">
        <f t="shared" si="6"/>
        <v>3092417000</v>
      </c>
      <c r="O27" s="6">
        <f t="shared" si="7"/>
        <v>-6617402000</v>
      </c>
      <c r="P27" s="7">
        <f t="shared" si="8"/>
        <v>0.84999511702854913</v>
      </c>
      <c r="Q27" s="7">
        <f t="shared" si="9"/>
        <v>1.5956832121030173</v>
      </c>
      <c r="T27" s="1" t="s">
        <v>57</v>
      </c>
      <c r="U27" s="10"/>
      <c r="W27" s="125"/>
      <c r="X27" s="126"/>
    </row>
    <row r="28" spans="1:24" ht="20" customHeight="1" x14ac:dyDescent="0.2">
      <c r="A28" s="1">
        <v>26</v>
      </c>
      <c r="B28" s="1" t="s">
        <v>25</v>
      </c>
      <c r="C28" s="1" t="s">
        <v>10</v>
      </c>
      <c r="D28" s="2">
        <v>42335</v>
      </c>
      <c r="E28" s="3">
        <v>4795511000</v>
      </c>
      <c r="F28" s="3">
        <v>744317000</v>
      </c>
      <c r="G28" s="3">
        <v>2215161000</v>
      </c>
      <c r="H28" s="3">
        <v>862730000</v>
      </c>
      <c r="I28" s="3">
        <v>68649000</v>
      </c>
      <c r="J28" s="1" t="s">
        <v>16</v>
      </c>
      <c r="K28" s="1" t="s">
        <v>26</v>
      </c>
      <c r="L28" s="8">
        <f t="shared" si="0"/>
        <v>2015</v>
      </c>
      <c r="M28" s="5">
        <f t="shared" si="10"/>
        <v>-4051194000</v>
      </c>
      <c r="N28" s="6">
        <f t="shared" si="6"/>
        <v>3146540000</v>
      </c>
      <c r="O28" s="6">
        <f t="shared" si="7"/>
        <v>-7197734000</v>
      </c>
      <c r="P28" s="7">
        <f t="shared" si="8"/>
        <v>0.84478880352896701</v>
      </c>
      <c r="Q28" s="7">
        <f t="shared" si="9"/>
        <v>1.5009316004071307</v>
      </c>
      <c r="T28" s="1" t="s">
        <v>59</v>
      </c>
      <c r="U28" s="10"/>
    </row>
    <row r="29" spans="1:24" ht="20" customHeight="1" x14ac:dyDescent="0.2">
      <c r="A29" s="1">
        <v>27</v>
      </c>
      <c r="B29" s="1" t="s">
        <v>25</v>
      </c>
      <c r="C29" s="1" t="s">
        <v>11</v>
      </c>
      <c r="D29" s="2">
        <v>42706</v>
      </c>
      <c r="E29" s="3">
        <v>5854430000</v>
      </c>
      <c r="F29" s="3">
        <v>819908000</v>
      </c>
      <c r="G29" s="3">
        <v>2487907000</v>
      </c>
      <c r="H29" s="3">
        <v>975987000</v>
      </c>
      <c r="I29" s="3">
        <v>78534000</v>
      </c>
      <c r="J29" s="1" t="s">
        <v>16</v>
      </c>
      <c r="K29" s="1" t="s">
        <v>26</v>
      </c>
      <c r="L29" s="8">
        <f t="shared" si="0"/>
        <v>2016</v>
      </c>
      <c r="M29" s="5">
        <f t="shared" si="10"/>
        <v>-5034522000</v>
      </c>
      <c r="N29" s="6">
        <f t="shared" si="6"/>
        <v>3542428000</v>
      </c>
      <c r="O29" s="6">
        <f t="shared" si="7"/>
        <v>-8576950000</v>
      </c>
      <c r="P29" s="7">
        <f t="shared" si="8"/>
        <v>0.8599508406454599</v>
      </c>
      <c r="Q29" s="7">
        <f t="shared" si="9"/>
        <v>1.4650358788131381</v>
      </c>
      <c r="T29" s="1" t="s">
        <v>61</v>
      </c>
      <c r="U29" s="10"/>
    </row>
    <row r="30" spans="1:24" ht="20" customHeight="1" x14ac:dyDescent="0.2">
      <c r="A30" s="1">
        <v>28</v>
      </c>
      <c r="B30" s="1" t="s">
        <v>27</v>
      </c>
      <c r="C30" s="1" t="s">
        <v>6</v>
      </c>
      <c r="D30" s="2">
        <v>41580</v>
      </c>
      <c r="E30" s="3">
        <v>2633689000</v>
      </c>
      <c r="F30" s="3">
        <v>941278000</v>
      </c>
      <c r="G30" s="3">
        <v>396233000</v>
      </c>
      <c r="H30" s="3">
        <v>513035000</v>
      </c>
      <c r="I30" s="3">
        <v>220000</v>
      </c>
      <c r="J30" s="1" t="s">
        <v>16</v>
      </c>
      <c r="K30" s="1" t="s">
        <v>28</v>
      </c>
      <c r="L30" s="8">
        <f t="shared" si="0"/>
        <v>2013</v>
      </c>
      <c r="M30" s="5">
        <f t="shared" si="10"/>
        <v>-1692411000</v>
      </c>
      <c r="N30" s="6">
        <f t="shared" si="6"/>
        <v>909488000</v>
      </c>
      <c r="O30" s="6">
        <f t="shared" si="7"/>
        <v>-2601899000</v>
      </c>
      <c r="P30" s="7">
        <f t="shared" si="8"/>
        <v>0.64260092972252991</v>
      </c>
      <c r="Q30" s="7">
        <f t="shared" si="9"/>
        <v>0.98792947838564082</v>
      </c>
      <c r="T30" s="1" t="s">
        <v>63</v>
      </c>
      <c r="U30" s="10"/>
    </row>
    <row r="31" spans="1:24" ht="20" customHeight="1" x14ac:dyDescent="0.2">
      <c r="A31" s="1">
        <v>29</v>
      </c>
      <c r="B31" s="1" t="s">
        <v>27</v>
      </c>
      <c r="C31" s="1" t="s">
        <v>9</v>
      </c>
      <c r="D31" s="2">
        <v>41944</v>
      </c>
      <c r="E31" s="3">
        <v>2864773000</v>
      </c>
      <c r="F31" s="3">
        <v>1034585000</v>
      </c>
      <c r="G31" s="3">
        <v>454676000</v>
      </c>
      <c r="H31" s="3">
        <v>559686000</v>
      </c>
      <c r="I31" s="3">
        <v>26020000</v>
      </c>
      <c r="J31" s="1" t="s">
        <v>16</v>
      </c>
      <c r="K31" s="1" t="s">
        <v>28</v>
      </c>
      <c r="L31" s="8">
        <f t="shared" si="0"/>
        <v>2014</v>
      </c>
      <c r="M31" s="5">
        <f t="shared" si="10"/>
        <v>-1830188000</v>
      </c>
      <c r="N31" s="6">
        <f t="shared" si="6"/>
        <v>1040382000</v>
      </c>
      <c r="O31" s="6">
        <f t="shared" si="7"/>
        <v>-2870570000</v>
      </c>
      <c r="P31" s="7">
        <f t="shared" si="8"/>
        <v>0.6388596932462014</v>
      </c>
      <c r="Q31" s="7">
        <f t="shared" si="9"/>
        <v>1.0020235460191784</v>
      </c>
      <c r="T31" s="1" t="s">
        <v>65</v>
      </c>
      <c r="U31" s="10"/>
    </row>
    <row r="32" spans="1:24" ht="20" customHeight="1" x14ac:dyDescent="0.2">
      <c r="A32" s="1">
        <v>30</v>
      </c>
      <c r="B32" s="1" t="s">
        <v>27</v>
      </c>
      <c r="C32" s="1" t="s">
        <v>10</v>
      </c>
      <c r="D32" s="2">
        <v>42308</v>
      </c>
      <c r="E32" s="3">
        <v>3435092000</v>
      </c>
      <c r="F32" s="3">
        <v>1175830000</v>
      </c>
      <c r="G32" s="3">
        <v>702644000</v>
      </c>
      <c r="H32" s="3">
        <v>637459000</v>
      </c>
      <c r="I32" s="3">
        <v>88318000</v>
      </c>
      <c r="J32" s="1" t="s">
        <v>16</v>
      </c>
      <c r="K32" s="1" t="s">
        <v>28</v>
      </c>
      <c r="L32" s="8">
        <f t="shared" si="0"/>
        <v>2015</v>
      </c>
      <c r="M32" s="5">
        <f t="shared" si="10"/>
        <v>-2259262000</v>
      </c>
      <c r="N32" s="6">
        <f t="shared" si="6"/>
        <v>1428421000</v>
      </c>
      <c r="O32" s="6">
        <f t="shared" si="7"/>
        <v>-3687683000</v>
      </c>
      <c r="P32" s="7">
        <f t="shared" si="8"/>
        <v>0.65770057978068708</v>
      </c>
      <c r="Q32" s="7">
        <f t="shared" si="9"/>
        <v>1.0735325283864303</v>
      </c>
      <c r="T32" s="1" t="s">
        <v>66</v>
      </c>
      <c r="U32" s="10"/>
    </row>
    <row r="33" spans="1:21" ht="20" customHeight="1" x14ac:dyDescent="0.2">
      <c r="A33" s="1">
        <v>31</v>
      </c>
      <c r="B33" s="1" t="s">
        <v>27</v>
      </c>
      <c r="C33" s="1" t="s">
        <v>11</v>
      </c>
      <c r="D33" s="2">
        <v>42672</v>
      </c>
      <c r="E33" s="3">
        <v>3421409000</v>
      </c>
      <c r="F33" s="3">
        <v>1194236000</v>
      </c>
      <c r="G33" s="3">
        <v>461438000</v>
      </c>
      <c r="H33" s="3">
        <v>653816000</v>
      </c>
      <c r="I33" s="3">
        <v>70123000</v>
      </c>
      <c r="J33" s="1" t="s">
        <v>16</v>
      </c>
      <c r="K33" s="1" t="s">
        <v>28</v>
      </c>
      <c r="L33" s="8">
        <f t="shared" si="0"/>
        <v>2016</v>
      </c>
      <c r="M33" s="5">
        <f t="shared" si="10"/>
        <v>-2227173000</v>
      </c>
      <c r="N33" s="6">
        <f t="shared" si="6"/>
        <v>1185377000</v>
      </c>
      <c r="O33" s="6">
        <f t="shared" si="7"/>
        <v>-3412550000</v>
      </c>
      <c r="P33" s="7">
        <f t="shared" si="8"/>
        <v>0.65095199083184729</v>
      </c>
      <c r="Q33" s="7">
        <f t="shared" si="9"/>
        <v>0.99741071587758146</v>
      </c>
      <c r="T33" s="1" t="s">
        <v>68</v>
      </c>
      <c r="U33" s="10"/>
    </row>
    <row r="34" spans="1:21" ht="20" customHeight="1" x14ac:dyDescent="0.2">
      <c r="A34" s="1">
        <v>32</v>
      </c>
      <c r="B34" s="1" t="s">
        <v>29</v>
      </c>
      <c r="C34" s="1" t="s">
        <v>6</v>
      </c>
      <c r="D34" s="2">
        <v>41274</v>
      </c>
      <c r="E34" s="3">
        <v>90559000000</v>
      </c>
      <c r="F34" s="3">
        <v>86936000000</v>
      </c>
      <c r="G34" s="3">
        <v>1665000000</v>
      </c>
      <c r="H34" s="1">
        <v>0</v>
      </c>
      <c r="I34" s="1">
        <v>0</v>
      </c>
      <c r="J34" s="1" t="s">
        <v>30</v>
      </c>
      <c r="K34" s="1" t="s">
        <v>31</v>
      </c>
      <c r="L34" s="8">
        <f t="shared" si="0"/>
        <v>2012</v>
      </c>
      <c r="M34" s="5">
        <f t="shared" si="10"/>
        <v>-3623000000</v>
      </c>
      <c r="N34" s="6">
        <f t="shared" si="6"/>
        <v>1665000000</v>
      </c>
      <c r="O34" s="6">
        <f t="shared" si="7"/>
        <v>-5288000000</v>
      </c>
      <c r="P34" s="7">
        <f t="shared" si="8"/>
        <v>4.0007067215848229E-2</v>
      </c>
      <c r="Q34" s="7">
        <f t="shared" si="9"/>
        <v>5.8392870946013094E-2</v>
      </c>
      <c r="T34" s="1" t="s">
        <v>70</v>
      </c>
      <c r="U34" s="10"/>
    </row>
    <row r="35" spans="1:21" ht="20" customHeight="1" x14ac:dyDescent="0.2">
      <c r="A35" s="1">
        <v>33</v>
      </c>
      <c r="B35" s="1" t="s">
        <v>29</v>
      </c>
      <c r="C35" s="1" t="s">
        <v>9</v>
      </c>
      <c r="D35" s="2">
        <v>41639</v>
      </c>
      <c r="E35" s="3">
        <v>89804000000</v>
      </c>
      <c r="F35" s="3">
        <v>85915000000</v>
      </c>
      <c r="G35" s="3">
        <v>1759000000</v>
      </c>
      <c r="H35" s="1">
        <v>0</v>
      </c>
      <c r="I35" s="1">
        <v>0</v>
      </c>
      <c r="J35" s="1" t="s">
        <v>30</v>
      </c>
      <c r="K35" s="1" t="s">
        <v>31</v>
      </c>
      <c r="L35" s="8">
        <f t="shared" si="0"/>
        <v>2013</v>
      </c>
      <c r="M35" s="5">
        <f t="shared" si="10"/>
        <v>-3889000000</v>
      </c>
      <c r="N35" s="6">
        <f t="shared" si="6"/>
        <v>1759000000</v>
      </c>
      <c r="O35" s="6">
        <f t="shared" si="7"/>
        <v>-5648000000</v>
      </c>
      <c r="P35" s="7">
        <f t="shared" si="8"/>
        <v>4.3305420693955723E-2</v>
      </c>
      <c r="Q35" s="7">
        <f t="shared" si="9"/>
        <v>6.2892521491247605E-2</v>
      </c>
      <c r="T35" s="1" t="s">
        <v>72</v>
      </c>
      <c r="U35" s="10"/>
    </row>
    <row r="36" spans="1:21" ht="20" customHeight="1" x14ac:dyDescent="0.2">
      <c r="A36" s="1">
        <v>34</v>
      </c>
      <c r="B36" s="1" t="s">
        <v>29</v>
      </c>
      <c r="C36" s="1" t="s">
        <v>10</v>
      </c>
      <c r="D36" s="2">
        <v>42004</v>
      </c>
      <c r="E36" s="3">
        <v>81201000000</v>
      </c>
      <c r="F36" s="3">
        <v>76433000000</v>
      </c>
      <c r="G36" s="3">
        <v>1907000000</v>
      </c>
      <c r="H36" s="1">
        <v>0</v>
      </c>
      <c r="I36" s="1">
        <v>0</v>
      </c>
      <c r="J36" s="1" t="s">
        <v>30</v>
      </c>
      <c r="K36" s="1" t="s">
        <v>31</v>
      </c>
      <c r="L36" s="8">
        <f t="shared" si="0"/>
        <v>2014</v>
      </c>
      <c r="M36" s="5">
        <f t="shared" si="10"/>
        <v>-4768000000</v>
      </c>
      <c r="N36" s="6">
        <f t="shared" si="6"/>
        <v>1907000000</v>
      </c>
      <c r="O36" s="6">
        <f t="shared" si="7"/>
        <v>-6675000000</v>
      </c>
      <c r="P36" s="7">
        <f t="shared" si="8"/>
        <v>5.8718488688562949E-2</v>
      </c>
      <c r="Q36" s="7">
        <f t="shared" si="9"/>
        <v>8.2203421140133737E-2</v>
      </c>
      <c r="T36" s="1" t="s">
        <v>74</v>
      </c>
      <c r="U36" s="10"/>
    </row>
    <row r="37" spans="1:21" ht="20" customHeight="1" x14ac:dyDescent="0.2">
      <c r="A37" s="1">
        <v>35</v>
      </c>
      <c r="B37" s="1" t="s">
        <v>29</v>
      </c>
      <c r="C37" s="1" t="s">
        <v>11</v>
      </c>
      <c r="D37" s="2">
        <v>42369</v>
      </c>
      <c r="E37" s="3">
        <v>67702000000</v>
      </c>
      <c r="F37" s="3">
        <v>63682000000</v>
      </c>
      <c r="G37" s="3">
        <v>2010000000</v>
      </c>
      <c r="H37" s="1">
        <v>0</v>
      </c>
      <c r="I37" s="1">
        <v>0</v>
      </c>
      <c r="J37" s="1" t="s">
        <v>30</v>
      </c>
      <c r="K37" s="1" t="s">
        <v>31</v>
      </c>
      <c r="L37" s="8">
        <f t="shared" si="0"/>
        <v>2015</v>
      </c>
      <c r="M37" s="5">
        <f t="shared" si="10"/>
        <v>-4020000000</v>
      </c>
      <c r="N37" s="6">
        <f t="shared" si="6"/>
        <v>2010000000</v>
      </c>
      <c r="O37" s="6">
        <f t="shared" si="7"/>
        <v>-6030000000</v>
      </c>
      <c r="P37" s="7">
        <f t="shared" si="8"/>
        <v>5.9377861806150484E-2</v>
      </c>
      <c r="Q37" s="7">
        <f t="shared" si="9"/>
        <v>8.9066792709225726E-2</v>
      </c>
      <c r="T37" s="1" t="s">
        <v>76</v>
      </c>
      <c r="U37" s="10"/>
    </row>
    <row r="38" spans="1:21" ht="20" customHeight="1" x14ac:dyDescent="0.2">
      <c r="A38" s="1">
        <v>36</v>
      </c>
      <c r="B38" s="1" t="s">
        <v>32</v>
      </c>
      <c r="C38" s="1" t="s">
        <v>6</v>
      </c>
      <c r="D38" s="2">
        <v>41274</v>
      </c>
      <c r="E38" s="3">
        <v>3641390000</v>
      </c>
      <c r="F38" s="3">
        <v>2392091000</v>
      </c>
      <c r="G38" s="3">
        <v>108059000</v>
      </c>
      <c r="H38" s="1">
        <v>0</v>
      </c>
      <c r="I38" s="3">
        <v>166876000</v>
      </c>
      <c r="J38" s="1" t="s">
        <v>16</v>
      </c>
      <c r="K38" s="1" t="s">
        <v>33</v>
      </c>
      <c r="L38" s="8">
        <f t="shared" si="0"/>
        <v>2012</v>
      </c>
      <c r="M38" s="5">
        <f t="shared" si="10"/>
        <v>-1249299000</v>
      </c>
      <c r="N38" s="6">
        <f t="shared" si="6"/>
        <v>274935000</v>
      </c>
      <c r="O38" s="6">
        <f t="shared" si="7"/>
        <v>-1524234000</v>
      </c>
      <c r="P38" s="7">
        <f t="shared" si="8"/>
        <v>0.3430829985252884</v>
      </c>
      <c r="Q38" s="7">
        <f t="shared" si="9"/>
        <v>0.41858575983347018</v>
      </c>
      <c r="T38" s="1" t="s">
        <v>79</v>
      </c>
      <c r="U38" s="10"/>
    </row>
    <row r="39" spans="1:21" ht="20" customHeight="1" x14ac:dyDescent="0.2">
      <c r="A39" s="1">
        <v>37</v>
      </c>
      <c r="B39" s="1" t="s">
        <v>32</v>
      </c>
      <c r="C39" s="1" t="s">
        <v>9</v>
      </c>
      <c r="D39" s="2">
        <v>41639</v>
      </c>
      <c r="E39" s="3">
        <v>4319063000</v>
      </c>
      <c r="F39" s="3">
        <v>2894917000</v>
      </c>
      <c r="G39" s="3">
        <v>109115000</v>
      </c>
      <c r="H39" s="1">
        <v>0</v>
      </c>
      <c r="I39" s="3">
        <v>216119000</v>
      </c>
      <c r="J39" s="1" t="s">
        <v>16</v>
      </c>
      <c r="K39" s="1" t="s">
        <v>33</v>
      </c>
      <c r="L39" s="8">
        <f t="shared" si="0"/>
        <v>2013</v>
      </c>
      <c r="M39" s="5">
        <f t="shared" si="10"/>
        <v>-1424146000</v>
      </c>
      <c r="N39" s="6">
        <f t="shared" si="6"/>
        <v>325234000</v>
      </c>
      <c r="O39" s="6">
        <f t="shared" si="7"/>
        <v>-1749380000</v>
      </c>
      <c r="P39" s="7">
        <f t="shared" si="8"/>
        <v>0.32973494482483817</v>
      </c>
      <c r="Q39" s="7">
        <f t="shared" si="9"/>
        <v>0.40503692583321893</v>
      </c>
      <c r="T39" s="1" t="s">
        <v>80</v>
      </c>
      <c r="U39" s="10"/>
    </row>
    <row r="40" spans="1:21" ht="20" customHeight="1" x14ac:dyDescent="0.2">
      <c r="A40" s="1">
        <v>38</v>
      </c>
      <c r="B40" s="1" t="s">
        <v>32</v>
      </c>
      <c r="C40" s="1" t="s">
        <v>10</v>
      </c>
      <c r="D40" s="2">
        <v>42004</v>
      </c>
      <c r="E40" s="3">
        <v>5302940000</v>
      </c>
      <c r="F40" s="3">
        <v>3643979000</v>
      </c>
      <c r="G40" s="3">
        <v>247412000</v>
      </c>
      <c r="H40" s="1">
        <v>0</v>
      </c>
      <c r="I40" s="3">
        <v>313082000</v>
      </c>
      <c r="J40" s="1" t="s">
        <v>16</v>
      </c>
      <c r="K40" s="1" t="s">
        <v>33</v>
      </c>
      <c r="L40" s="8">
        <f t="shared" si="0"/>
        <v>2014</v>
      </c>
      <c r="M40" s="5">
        <f t="shared" si="10"/>
        <v>-1658961000</v>
      </c>
      <c r="N40" s="6">
        <f t="shared" si="6"/>
        <v>560494000</v>
      </c>
      <c r="O40" s="6">
        <f t="shared" si="7"/>
        <v>-2219455000</v>
      </c>
      <c r="P40" s="7">
        <f t="shared" si="8"/>
        <v>0.31283797289805276</v>
      </c>
      <c r="Q40" s="7">
        <f t="shared" si="9"/>
        <v>0.41853292701784295</v>
      </c>
      <c r="T40" s="1" t="s">
        <v>82</v>
      </c>
      <c r="U40" s="10"/>
    </row>
    <row r="41" spans="1:21" ht="20" customHeight="1" x14ac:dyDescent="0.2">
      <c r="A41" s="1">
        <v>39</v>
      </c>
      <c r="B41" s="1" t="s">
        <v>32</v>
      </c>
      <c r="C41" s="1" t="s">
        <v>11</v>
      </c>
      <c r="D41" s="2">
        <v>42369</v>
      </c>
      <c r="E41" s="3">
        <v>6439746000</v>
      </c>
      <c r="F41" s="3">
        <v>4482700000</v>
      </c>
      <c r="G41" s="3">
        <v>203046000</v>
      </c>
      <c r="H41" s="1">
        <v>0</v>
      </c>
      <c r="I41" s="3">
        <v>492140000</v>
      </c>
      <c r="J41" s="1" t="s">
        <v>16</v>
      </c>
      <c r="K41" s="1" t="s">
        <v>33</v>
      </c>
      <c r="L41" s="8">
        <f t="shared" si="0"/>
        <v>2015</v>
      </c>
      <c r="M41" s="5">
        <f t="shared" si="10"/>
        <v>-1957046000</v>
      </c>
      <c r="N41" s="6">
        <f t="shared" si="6"/>
        <v>695186000</v>
      </c>
      <c r="O41" s="6">
        <f t="shared" si="7"/>
        <v>-2652232000</v>
      </c>
      <c r="P41" s="7">
        <f t="shared" si="8"/>
        <v>0.30390111659683472</v>
      </c>
      <c r="Q41" s="7">
        <f t="shared" si="9"/>
        <v>0.41185351099251433</v>
      </c>
      <c r="T41" s="1" t="s">
        <v>84</v>
      </c>
      <c r="U41" s="10"/>
    </row>
    <row r="42" spans="1:21" ht="20" customHeight="1" x14ac:dyDescent="0.2">
      <c r="A42" s="1">
        <v>40</v>
      </c>
      <c r="B42" s="1" t="s">
        <v>34</v>
      </c>
      <c r="C42" s="1" t="s">
        <v>6</v>
      </c>
      <c r="D42" s="2">
        <v>41305</v>
      </c>
      <c r="E42" s="3">
        <v>2312200000</v>
      </c>
      <c r="F42" s="3">
        <v>238500000</v>
      </c>
      <c r="G42" s="3">
        <v>1081800000</v>
      </c>
      <c r="H42" s="3">
        <v>600000000</v>
      </c>
      <c r="I42" s="3">
        <v>42100000</v>
      </c>
      <c r="J42" s="1" t="s">
        <v>16</v>
      </c>
      <c r="K42" s="1" t="s">
        <v>26</v>
      </c>
      <c r="L42" s="8">
        <f t="shared" si="0"/>
        <v>2013</v>
      </c>
      <c r="M42" s="5">
        <f t="shared" si="10"/>
        <v>-2073700000</v>
      </c>
      <c r="N42" s="6">
        <f t="shared" si="6"/>
        <v>1723900000</v>
      </c>
      <c r="O42" s="6">
        <f t="shared" si="7"/>
        <v>-3797600000</v>
      </c>
      <c r="P42" s="7">
        <f t="shared" si="8"/>
        <v>0.89685148343568899</v>
      </c>
      <c r="Q42" s="7">
        <f t="shared" si="9"/>
        <v>1.6424184759103884</v>
      </c>
      <c r="T42" s="1" t="s">
        <v>86</v>
      </c>
      <c r="U42" s="10"/>
    </row>
    <row r="43" spans="1:21" ht="20" customHeight="1" x14ac:dyDescent="0.2">
      <c r="A43" s="1">
        <v>41</v>
      </c>
      <c r="B43" s="1" t="s">
        <v>34</v>
      </c>
      <c r="C43" s="1" t="s">
        <v>9</v>
      </c>
      <c r="D43" s="2">
        <v>41670</v>
      </c>
      <c r="E43" s="3">
        <v>2273900000</v>
      </c>
      <c r="F43" s="3">
        <v>274300000</v>
      </c>
      <c r="G43" s="3">
        <v>1054400000</v>
      </c>
      <c r="H43" s="3">
        <v>611100000</v>
      </c>
      <c r="I43" s="3">
        <v>36500000</v>
      </c>
      <c r="J43" s="1" t="s">
        <v>16</v>
      </c>
      <c r="K43" s="1" t="s">
        <v>26</v>
      </c>
      <c r="L43" s="8">
        <f t="shared" si="0"/>
        <v>2014</v>
      </c>
      <c r="M43" s="5">
        <f t="shared" si="10"/>
        <v>-1999600000</v>
      </c>
      <c r="N43" s="6">
        <f t="shared" si="6"/>
        <v>1702000000</v>
      </c>
      <c r="O43" s="6">
        <f t="shared" si="7"/>
        <v>-3701600000</v>
      </c>
      <c r="P43" s="7">
        <f t="shared" si="8"/>
        <v>0.87937024495360394</v>
      </c>
      <c r="Q43" s="7">
        <f t="shared" si="9"/>
        <v>1.6278640221645631</v>
      </c>
      <c r="T43" s="1" t="s">
        <v>88</v>
      </c>
      <c r="U43" s="10"/>
    </row>
    <row r="44" spans="1:21" ht="20" customHeight="1" x14ac:dyDescent="0.2">
      <c r="A44" s="1">
        <v>42</v>
      </c>
      <c r="B44" s="1" t="s">
        <v>34</v>
      </c>
      <c r="C44" s="1" t="s">
        <v>10</v>
      </c>
      <c r="D44" s="2">
        <v>42035</v>
      </c>
      <c r="E44" s="3">
        <v>2512200000</v>
      </c>
      <c r="F44" s="3">
        <v>342100000</v>
      </c>
      <c r="G44" s="3">
        <v>1281300000</v>
      </c>
      <c r="H44" s="3">
        <v>725200000</v>
      </c>
      <c r="I44" s="3">
        <v>39800000</v>
      </c>
      <c r="J44" s="1" t="s">
        <v>16</v>
      </c>
      <c r="K44" s="1" t="s">
        <v>26</v>
      </c>
      <c r="L44" s="8">
        <f t="shared" si="0"/>
        <v>2015</v>
      </c>
      <c r="M44" s="5">
        <f t="shared" si="10"/>
        <v>-2170100000</v>
      </c>
      <c r="N44" s="6">
        <f t="shared" si="6"/>
        <v>2046300000</v>
      </c>
      <c r="O44" s="6">
        <f t="shared" si="7"/>
        <v>-4216400000</v>
      </c>
      <c r="P44" s="7">
        <f t="shared" si="8"/>
        <v>0.86382453626303635</v>
      </c>
      <c r="Q44" s="7">
        <f t="shared" si="9"/>
        <v>1.6783695565639678</v>
      </c>
      <c r="T44" s="1" t="s">
        <v>89</v>
      </c>
      <c r="U44" s="10"/>
    </row>
    <row r="45" spans="1:21" ht="20" customHeight="1" x14ac:dyDescent="0.2">
      <c r="A45" s="1">
        <v>43</v>
      </c>
      <c r="B45" s="1" t="s">
        <v>34</v>
      </c>
      <c r="C45" s="1" t="s">
        <v>11</v>
      </c>
      <c r="D45" s="2">
        <v>42400</v>
      </c>
      <c r="E45" s="3">
        <v>2504100000</v>
      </c>
      <c r="F45" s="3">
        <v>370700000</v>
      </c>
      <c r="G45" s="3">
        <v>1308900000</v>
      </c>
      <c r="H45" s="3">
        <v>790000000</v>
      </c>
      <c r="I45" s="3">
        <v>33200000</v>
      </c>
      <c r="J45" s="1" t="s">
        <v>16</v>
      </c>
      <c r="K45" s="1" t="s">
        <v>26</v>
      </c>
      <c r="L45" s="8">
        <f t="shared" si="0"/>
        <v>2016</v>
      </c>
      <c r="M45" s="5">
        <f t="shared" si="10"/>
        <v>-2133400000</v>
      </c>
      <c r="N45" s="6">
        <f t="shared" si="6"/>
        <v>2132100000</v>
      </c>
      <c r="O45" s="6">
        <f t="shared" si="7"/>
        <v>-4265500000</v>
      </c>
      <c r="P45" s="7">
        <f t="shared" si="8"/>
        <v>0.85196278103909584</v>
      </c>
      <c r="Q45" s="7">
        <f t="shared" si="9"/>
        <v>1.7034064134818896</v>
      </c>
      <c r="T45" s="1" t="s">
        <v>91</v>
      </c>
      <c r="U45" s="10"/>
    </row>
    <row r="46" spans="1:21" ht="20" customHeight="1" x14ac:dyDescent="0.2">
      <c r="A46" s="1">
        <v>44</v>
      </c>
      <c r="B46" s="1" t="s">
        <v>35</v>
      </c>
      <c r="C46" s="1" t="s">
        <v>6</v>
      </c>
      <c r="D46" s="2">
        <v>41274</v>
      </c>
      <c r="E46" s="3">
        <v>5781000000</v>
      </c>
      <c r="F46" s="3">
        <v>3477000000</v>
      </c>
      <c r="G46" s="3">
        <v>443000000</v>
      </c>
      <c r="H46" s="1">
        <v>0</v>
      </c>
      <c r="I46" s="3">
        <v>673000000</v>
      </c>
      <c r="J46" s="1" t="s">
        <v>36</v>
      </c>
      <c r="K46" s="1" t="s">
        <v>37</v>
      </c>
      <c r="L46" s="8">
        <f t="shared" si="0"/>
        <v>2012</v>
      </c>
      <c r="M46" s="5">
        <f t="shared" si="10"/>
        <v>-2304000000</v>
      </c>
      <c r="N46" s="6">
        <f t="shared" si="6"/>
        <v>1116000000</v>
      </c>
      <c r="O46" s="6">
        <f t="shared" si="7"/>
        <v>-3420000000</v>
      </c>
      <c r="P46" s="7">
        <f t="shared" si="8"/>
        <v>0.39854696419304619</v>
      </c>
      <c r="Q46" s="7">
        <f t="shared" si="9"/>
        <v>0.59159314997405288</v>
      </c>
      <c r="T46" s="1" t="s">
        <v>93</v>
      </c>
      <c r="U46" s="10"/>
    </row>
    <row r="47" spans="1:21" ht="20" customHeight="1" x14ac:dyDescent="0.2">
      <c r="A47" s="1">
        <v>45</v>
      </c>
      <c r="B47" s="1" t="s">
        <v>35</v>
      </c>
      <c r="C47" s="1" t="s">
        <v>9</v>
      </c>
      <c r="D47" s="2">
        <v>41639</v>
      </c>
      <c r="E47" s="3">
        <v>5838000000</v>
      </c>
      <c r="F47" s="3">
        <v>3490000000</v>
      </c>
      <c r="G47" s="3">
        <v>458000000</v>
      </c>
      <c r="H47" s="1">
        <v>0</v>
      </c>
      <c r="I47" s="3">
        <v>706000000</v>
      </c>
      <c r="J47" s="1" t="s">
        <v>36</v>
      </c>
      <c r="K47" s="1" t="s">
        <v>37</v>
      </c>
      <c r="L47" s="8">
        <f t="shared" si="0"/>
        <v>2013</v>
      </c>
      <c r="M47" s="5">
        <f t="shared" si="10"/>
        <v>-2348000000</v>
      </c>
      <c r="N47" s="6">
        <f t="shared" si="6"/>
        <v>1164000000</v>
      </c>
      <c r="O47" s="6">
        <f t="shared" si="7"/>
        <v>-3512000000</v>
      </c>
      <c r="P47" s="7">
        <f t="shared" si="8"/>
        <v>0.40219253168893454</v>
      </c>
      <c r="Q47" s="7">
        <f t="shared" si="9"/>
        <v>0.60157588215142177</v>
      </c>
      <c r="T47" s="1" t="s">
        <v>95</v>
      </c>
      <c r="U47" s="10"/>
    </row>
    <row r="48" spans="1:21" ht="20" customHeight="1" x14ac:dyDescent="0.2">
      <c r="A48" s="1">
        <v>46</v>
      </c>
      <c r="B48" s="1" t="s">
        <v>35</v>
      </c>
      <c r="C48" s="1" t="s">
        <v>10</v>
      </c>
      <c r="D48" s="2">
        <v>42004</v>
      </c>
      <c r="E48" s="3">
        <v>6053000000</v>
      </c>
      <c r="F48" s="3">
        <v>3586000000</v>
      </c>
      <c r="G48" s="3">
        <v>468000000</v>
      </c>
      <c r="H48" s="1">
        <v>0</v>
      </c>
      <c r="I48" s="3">
        <v>745000000</v>
      </c>
      <c r="J48" s="1" t="s">
        <v>36</v>
      </c>
      <c r="K48" s="1" t="s">
        <v>37</v>
      </c>
      <c r="L48" s="8">
        <f t="shared" si="0"/>
        <v>2014</v>
      </c>
      <c r="M48" s="5">
        <f t="shared" si="10"/>
        <v>-2467000000</v>
      </c>
      <c r="N48" s="6">
        <f t="shared" si="6"/>
        <v>1213000000</v>
      </c>
      <c r="O48" s="6">
        <f t="shared" si="7"/>
        <v>-3680000000</v>
      </c>
      <c r="P48" s="7">
        <f t="shared" si="8"/>
        <v>0.40756649595242028</v>
      </c>
      <c r="Q48" s="7">
        <f t="shared" si="9"/>
        <v>0.60796299355691397</v>
      </c>
      <c r="T48" s="1" t="s">
        <v>96</v>
      </c>
      <c r="U48" s="10"/>
    </row>
    <row r="49" spans="1:21" ht="20" customHeight="1" x14ac:dyDescent="0.2">
      <c r="A49" s="1">
        <v>47</v>
      </c>
      <c r="B49" s="1" t="s">
        <v>35</v>
      </c>
      <c r="C49" s="1" t="s">
        <v>11</v>
      </c>
      <c r="D49" s="2">
        <v>42369</v>
      </c>
      <c r="E49" s="3">
        <v>6098000000</v>
      </c>
      <c r="F49" s="3">
        <v>3501000000</v>
      </c>
      <c r="G49" s="3">
        <v>542000000</v>
      </c>
      <c r="H49" s="1">
        <v>0</v>
      </c>
      <c r="I49" s="3">
        <v>796000000</v>
      </c>
      <c r="J49" s="1" t="s">
        <v>36</v>
      </c>
      <c r="K49" s="1" t="s">
        <v>37</v>
      </c>
      <c r="L49" s="8">
        <f t="shared" si="0"/>
        <v>2015</v>
      </c>
      <c r="M49" s="5">
        <f t="shared" si="10"/>
        <v>-2597000000</v>
      </c>
      <c r="N49" s="6">
        <f t="shared" si="6"/>
        <v>1338000000</v>
      </c>
      <c r="O49" s="6">
        <f t="shared" si="7"/>
        <v>-3935000000</v>
      </c>
      <c r="P49" s="7">
        <f t="shared" si="8"/>
        <v>0.42587733683174811</v>
      </c>
      <c r="Q49" s="7">
        <f t="shared" si="9"/>
        <v>0.64529353886520169</v>
      </c>
      <c r="T49" s="1" t="s">
        <v>97</v>
      </c>
      <c r="U49" s="10"/>
    </row>
    <row r="50" spans="1:21" ht="20" customHeight="1" x14ac:dyDescent="0.2">
      <c r="A50" s="1">
        <v>48</v>
      </c>
      <c r="B50" s="1" t="s">
        <v>38</v>
      </c>
      <c r="C50" s="1" t="s">
        <v>6</v>
      </c>
      <c r="D50" s="2">
        <v>41274</v>
      </c>
      <c r="E50" s="3">
        <v>14945000000</v>
      </c>
      <c r="F50" s="3">
        <v>6395000000</v>
      </c>
      <c r="G50" s="3">
        <v>3812000000</v>
      </c>
      <c r="H50" s="1">
        <v>0</v>
      </c>
      <c r="I50" s="3">
        <v>1782000000</v>
      </c>
      <c r="J50" s="1" t="s">
        <v>36</v>
      </c>
      <c r="K50" s="1" t="s">
        <v>39</v>
      </c>
      <c r="L50" s="8">
        <f t="shared" si="0"/>
        <v>2012</v>
      </c>
      <c r="M50" s="5">
        <f t="shared" si="10"/>
        <v>-8550000000</v>
      </c>
      <c r="N50" s="6">
        <f t="shared" si="6"/>
        <v>5594000000</v>
      </c>
      <c r="O50" s="6">
        <f t="shared" si="7"/>
        <v>-14144000000</v>
      </c>
      <c r="P50" s="7">
        <f t="shared" si="8"/>
        <v>0.57209769153563061</v>
      </c>
      <c r="Q50" s="7">
        <f t="shared" si="9"/>
        <v>0.94640347942455672</v>
      </c>
      <c r="T50" s="1" t="s">
        <v>98</v>
      </c>
      <c r="U50" s="10"/>
    </row>
    <row r="51" spans="1:21" ht="20" customHeight="1" x14ac:dyDescent="0.2">
      <c r="A51" s="1">
        <v>49</v>
      </c>
      <c r="B51" s="1" t="s">
        <v>38</v>
      </c>
      <c r="C51" s="1" t="s">
        <v>9</v>
      </c>
      <c r="D51" s="2">
        <v>41639</v>
      </c>
      <c r="E51" s="3">
        <v>14813500000</v>
      </c>
      <c r="F51" s="3">
        <v>6722300000</v>
      </c>
      <c r="G51" s="3">
        <v>3329800000</v>
      </c>
      <c r="H51" s="1">
        <v>0</v>
      </c>
      <c r="I51" s="3">
        <v>1712500000</v>
      </c>
      <c r="J51" s="1" t="s">
        <v>36</v>
      </c>
      <c r="K51" s="1" t="s">
        <v>39</v>
      </c>
      <c r="L51" s="8">
        <f t="shared" si="0"/>
        <v>2013</v>
      </c>
      <c r="M51" s="5">
        <f t="shared" si="10"/>
        <v>-8091200000</v>
      </c>
      <c r="N51" s="6">
        <f t="shared" si="6"/>
        <v>5042300000</v>
      </c>
      <c r="O51" s="6">
        <f t="shared" si="7"/>
        <v>-13133500000</v>
      </c>
      <c r="P51" s="7">
        <f t="shared" si="8"/>
        <v>0.54620447564721364</v>
      </c>
      <c r="Q51" s="7">
        <f t="shared" si="9"/>
        <v>0.88658993485671855</v>
      </c>
      <c r="T51" s="1" t="s">
        <v>100</v>
      </c>
      <c r="U51" s="10"/>
    </row>
    <row r="52" spans="1:21" ht="20" customHeight="1" x14ac:dyDescent="0.2">
      <c r="A52" s="1">
        <v>50</v>
      </c>
      <c r="B52" s="1" t="s">
        <v>38</v>
      </c>
      <c r="C52" s="1" t="s">
        <v>10</v>
      </c>
      <c r="D52" s="2">
        <v>42004</v>
      </c>
      <c r="E52" s="3">
        <v>16378600000</v>
      </c>
      <c r="F52" s="3">
        <v>7685700000</v>
      </c>
      <c r="G52" s="3">
        <v>3667900000</v>
      </c>
      <c r="H52" s="1">
        <v>0</v>
      </c>
      <c r="I52" s="3">
        <v>1897600000</v>
      </c>
      <c r="J52" s="1" t="s">
        <v>36</v>
      </c>
      <c r="K52" s="1" t="s">
        <v>39</v>
      </c>
      <c r="L52" s="8">
        <f t="shared" si="0"/>
        <v>2014</v>
      </c>
      <c r="M52" s="5">
        <f t="shared" si="10"/>
        <v>-8692900000</v>
      </c>
      <c r="N52" s="6">
        <f t="shared" si="6"/>
        <v>5565500000</v>
      </c>
      <c r="O52" s="6">
        <f t="shared" si="7"/>
        <v>-14258400000</v>
      </c>
      <c r="P52" s="7">
        <f t="shared" si="8"/>
        <v>0.53074743873102703</v>
      </c>
      <c r="Q52" s="7">
        <f t="shared" si="9"/>
        <v>0.87055059651008027</v>
      </c>
      <c r="T52" s="1" t="s">
        <v>101</v>
      </c>
      <c r="U52" s="10"/>
    </row>
    <row r="53" spans="1:21" ht="20" customHeight="1" x14ac:dyDescent="0.2">
      <c r="A53" s="1">
        <v>51</v>
      </c>
      <c r="B53" s="1" t="s">
        <v>38</v>
      </c>
      <c r="C53" s="1" t="s">
        <v>11</v>
      </c>
      <c r="D53" s="2">
        <v>42369</v>
      </c>
      <c r="E53" s="3">
        <v>16453200000</v>
      </c>
      <c r="F53" s="3">
        <v>7433500000</v>
      </c>
      <c r="G53" s="3">
        <v>3676500000</v>
      </c>
      <c r="H53" s="1">
        <v>0</v>
      </c>
      <c r="I53" s="3">
        <v>2009700000</v>
      </c>
      <c r="J53" s="1" t="s">
        <v>36</v>
      </c>
      <c r="K53" s="1" t="s">
        <v>39</v>
      </c>
      <c r="L53" s="8">
        <f t="shared" si="0"/>
        <v>2015</v>
      </c>
      <c r="M53" s="5">
        <f t="shared" si="10"/>
        <v>-9019700000</v>
      </c>
      <c r="N53" s="6">
        <f t="shared" si="6"/>
        <v>5686200000</v>
      </c>
      <c r="O53" s="6">
        <f t="shared" si="7"/>
        <v>-14705900000</v>
      </c>
      <c r="P53" s="7">
        <f t="shared" si="8"/>
        <v>0.54820338900639387</v>
      </c>
      <c r="Q53" s="7">
        <f t="shared" si="9"/>
        <v>0.89380181362895972</v>
      </c>
      <c r="T53" s="1" t="s">
        <v>102</v>
      </c>
      <c r="U53" s="10"/>
    </row>
    <row r="54" spans="1:21" ht="20" customHeight="1" x14ac:dyDescent="0.2">
      <c r="A54" s="1">
        <v>52</v>
      </c>
      <c r="B54" s="1" t="s">
        <v>40</v>
      </c>
      <c r="C54" s="1" t="s">
        <v>6</v>
      </c>
      <c r="D54" s="2">
        <v>41274</v>
      </c>
      <c r="E54" s="3">
        <v>25364000000</v>
      </c>
      <c r="F54" s="3">
        <v>17074000000</v>
      </c>
      <c r="G54" s="1">
        <v>0</v>
      </c>
      <c r="H54" s="1">
        <v>0</v>
      </c>
      <c r="I54" s="3">
        <v>3727000000</v>
      </c>
      <c r="J54" s="1" t="s">
        <v>41</v>
      </c>
      <c r="K54" s="1" t="s">
        <v>42</v>
      </c>
      <c r="L54" s="8">
        <f t="shared" si="0"/>
        <v>2012</v>
      </c>
      <c r="M54" s="5">
        <f t="shared" si="10"/>
        <v>-8290000000</v>
      </c>
      <c r="N54" s="6">
        <f t="shared" si="6"/>
        <v>3727000000</v>
      </c>
      <c r="O54" s="6">
        <f t="shared" si="7"/>
        <v>-12017000000</v>
      </c>
      <c r="P54" s="7">
        <f t="shared" si="8"/>
        <v>0.32684119224097147</v>
      </c>
      <c r="Q54" s="7">
        <f t="shared" si="9"/>
        <v>0.4737817378962309</v>
      </c>
      <c r="T54" s="1" t="s">
        <v>103</v>
      </c>
      <c r="U54" s="10"/>
    </row>
    <row r="55" spans="1:21" ht="20" customHeight="1" x14ac:dyDescent="0.2">
      <c r="A55" s="1">
        <v>53</v>
      </c>
      <c r="B55" s="1" t="s">
        <v>40</v>
      </c>
      <c r="C55" s="1" t="s">
        <v>9</v>
      </c>
      <c r="D55" s="2">
        <v>41639</v>
      </c>
      <c r="E55" s="3">
        <v>23939000000</v>
      </c>
      <c r="F55" s="3">
        <v>15341000000</v>
      </c>
      <c r="G55" s="1">
        <v>0</v>
      </c>
      <c r="H55" s="1">
        <v>0</v>
      </c>
      <c r="I55" s="3">
        <v>3489000000</v>
      </c>
      <c r="J55" s="1" t="s">
        <v>41</v>
      </c>
      <c r="K55" s="1" t="s">
        <v>42</v>
      </c>
      <c r="L55" s="8">
        <f t="shared" si="0"/>
        <v>2013</v>
      </c>
      <c r="M55" s="5">
        <f t="shared" si="10"/>
        <v>-8598000000</v>
      </c>
      <c r="N55" s="6">
        <f t="shared" si="6"/>
        <v>3489000000</v>
      </c>
      <c r="O55" s="6">
        <f t="shared" si="7"/>
        <v>-12087000000</v>
      </c>
      <c r="P55" s="7">
        <f t="shared" si="8"/>
        <v>0.35916287230043026</v>
      </c>
      <c r="Q55" s="7">
        <f t="shared" si="9"/>
        <v>0.50490830861773672</v>
      </c>
      <c r="T55" s="1" t="s">
        <v>105</v>
      </c>
      <c r="U55" s="10"/>
    </row>
    <row r="56" spans="1:21" ht="20" customHeight="1" x14ac:dyDescent="0.2">
      <c r="A56" s="1">
        <v>54</v>
      </c>
      <c r="B56" s="1" t="s">
        <v>40</v>
      </c>
      <c r="C56" s="1" t="s">
        <v>10</v>
      </c>
      <c r="D56" s="2">
        <v>42004</v>
      </c>
      <c r="E56" s="3">
        <v>22728000000</v>
      </c>
      <c r="F56" s="3">
        <v>14373000000</v>
      </c>
      <c r="G56" s="1">
        <v>0</v>
      </c>
      <c r="H56" s="1">
        <v>0</v>
      </c>
      <c r="I56" s="3">
        <v>3547000000</v>
      </c>
      <c r="J56" s="1" t="s">
        <v>41</v>
      </c>
      <c r="K56" s="1" t="s">
        <v>42</v>
      </c>
      <c r="L56" s="8">
        <f t="shared" si="0"/>
        <v>2014</v>
      </c>
      <c r="M56" s="5">
        <f t="shared" si="10"/>
        <v>-8355000000</v>
      </c>
      <c r="N56" s="6">
        <f t="shared" si="6"/>
        <v>3547000000</v>
      </c>
      <c r="O56" s="6">
        <f t="shared" si="7"/>
        <v>-11902000000</v>
      </c>
      <c r="P56" s="7">
        <f t="shared" si="8"/>
        <v>0.36760823653643082</v>
      </c>
      <c r="Q56" s="7">
        <f t="shared" si="9"/>
        <v>0.52367124252023933</v>
      </c>
      <c r="T56" s="1" t="s">
        <v>106</v>
      </c>
      <c r="U56" s="10"/>
    </row>
    <row r="57" spans="1:21" ht="20" customHeight="1" x14ac:dyDescent="0.2">
      <c r="A57" s="1">
        <v>55</v>
      </c>
      <c r="B57" s="1" t="s">
        <v>40</v>
      </c>
      <c r="C57" s="1" t="s">
        <v>11</v>
      </c>
      <c r="D57" s="2">
        <v>42369</v>
      </c>
      <c r="E57" s="3">
        <v>20872000000</v>
      </c>
      <c r="F57" s="3">
        <v>13049000000</v>
      </c>
      <c r="G57" s="1">
        <v>0</v>
      </c>
      <c r="H57" s="1">
        <v>0</v>
      </c>
      <c r="I57" s="3">
        <v>3672000000</v>
      </c>
      <c r="J57" s="1" t="s">
        <v>41</v>
      </c>
      <c r="K57" s="1" t="s">
        <v>42</v>
      </c>
      <c r="L57" s="8">
        <f t="shared" si="0"/>
        <v>2015</v>
      </c>
      <c r="M57" s="5">
        <f t="shared" si="10"/>
        <v>-7823000000</v>
      </c>
      <c r="N57" s="6">
        <f t="shared" si="6"/>
        <v>3672000000</v>
      </c>
      <c r="O57" s="6">
        <f t="shared" si="7"/>
        <v>-11495000000</v>
      </c>
      <c r="P57" s="7">
        <f t="shared" si="8"/>
        <v>0.37480835569183596</v>
      </c>
      <c r="Q57" s="7">
        <f t="shared" si="9"/>
        <v>0.55073783058643155</v>
      </c>
      <c r="T57" s="1" t="s">
        <v>107</v>
      </c>
      <c r="U57" s="10"/>
    </row>
    <row r="58" spans="1:21" ht="20" customHeight="1" x14ac:dyDescent="0.2">
      <c r="A58" s="1">
        <v>56</v>
      </c>
      <c r="B58" s="1" t="s">
        <v>43</v>
      </c>
      <c r="C58" s="1" t="s">
        <v>6</v>
      </c>
      <c r="D58" s="2">
        <v>41274</v>
      </c>
      <c r="E58" s="3">
        <v>71214000000</v>
      </c>
      <c r="F58" s="3">
        <v>37745000000</v>
      </c>
      <c r="G58" s="3">
        <v>21491000000</v>
      </c>
      <c r="H58" s="1">
        <v>0</v>
      </c>
      <c r="I58" s="1">
        <v>0</v>
      </c>
      <c r="J58" s="1" t="s">
        <v>41</v>
      </c>
      <c r="K58" s="1" t="s">
        <v>44</v>
      </c>
      <c r="L58" s="8">
        <f t="shared" si="0"/>
        <v>2012</v>
      </c>
      <c r="M58" s="5">
        <f t="shared" si="10"/>
        <v>-33469000000</v>
      </c>
      <c r="N58" s="6">
        <f t="shared" si="6"/>
        <v>21491000000</v>
      </c>
      <c r="O58" s="6">
        <f t="shared" si="7"/>
        <v>-54960000000</v>
      </c>
      <c r="P58" s="7">
        <f t="shared" si="8"/>
        <v>0.46997781335130734</v>
      </c>
      <c r="Q58" s="7">
        <f t="shared" si="9"/>
        <v>0.77175836211980786</v>
      </c>
      <c r="T58" s="1" t="s">
        <v>109</v>
      </c>
      <c r="U58" s="10"/>
    </row>
    <row r="59" spans="1:21" ht="20" customHeight="1" x14ac:dyDescent="0.2">
      <c r="A59" s="1">
        <v>57</v>
      </c>
      <c r="B59" s="1" t="s">
        <v>43</v>
      </c>
      <c r="C59" s="1" t="s">
        <v>9</v>
      </c>
      <c r="D59" s="2">
        <v>41639</v>
      </c>
      <c r="E59" s="3">
        <v>68874000000</v>
      </c>
      <c r="F59" s="3">
        <v>34660000000</v>
      </c>
      <c r="G59" s="3">
        <v>22005000000</v>
      </c>
      <c r="H59" s="1">
        <v>0</v>
      </c>
      <c r="I59" s="1">
        <v>0</v>
      </c>
      <c r="J59" s="1" t="s">
        <v>41</v>
      </c>
      <c r="K59" s="1" t="s">
        <v>44</v>
      </c>
      <c r="L59" s="8">
        <f t="shared" si="0"/>
        <v>2013</v>
      </c>
      <c r="M59" s="5">
        <f t="shared" si="10"/>
        <v>-34214000000</v>
      </c>
      <c r="N59" s="6">
        <f t="shared" si="6"/>
        <v>22005000000</v>
      </c>
      <c r="O59" s="6">
        <f t="shared" si="7"/>
        <v>-56219000000</v>
      </c>
      <c r="P59" s="7">
        <f t="shared" si="8"/>
        <v>0.49676220344397015</v>
      </c>
      <c r="Q59" s="7">
        <f t="shared" si="9"/>
        <v>0.81625867526207274</v>
      </c>
      <c r="T59" s="1" t="s">
        <v>110</v>
      </c>
      <c r="U59" s="10"/>
    </row>
    <row r="60" spans="1:21" ht="20" customHeight="1" x14ac:dyDescent="0.2">
      <c r="A60" s="1">
        <v>58</v>
      </c>
      <c r="B60" s="1" t="s">
        <v>43</v>
      </c>
      <c r="C60" s="1" t="s">
        <v>10</v>
      </c>
      <c r="D60" s="2">
        <v>42004</v>
      </c>
      <c r="E60" s="3">
        <v>64406000000</v>
      </c>
      <c r="F60" s="3">
        <v>33611000000</v>
      </c>
      <c r="G60" s="3">
        <v>18491000000</v>
      </c>
      <c r="H60" s="1">
        <v>0</v>
      </c>
      <c r="I60" s="1">
        <v>0</v>
      </c>
      <c r="J60" s="1" t="s">
        <v>41</v>
      </c>
      <c r="K60" s="1" t="s">
        <v>44</v>
      </c>
      <c r="L60" s="8">
        <f t="shared" si="0"/>
        <v>2014</v>
      </c>
      <c r="M60" s="5">
        <f t="shared" si="10"/>
        <v>-30795000000</v>
      </c>
      <c r="N60" s="6">
        <f t="shared" si="6"/>
        <v>18491000000</v>
      </c>
      <c r="O60" s="6">
        <f t="shared" si="7"/>
        <v>-49286000000</v>
      </c>
      <c r="P60" s="7">
        <f t="shared" si="8"/>
        <v>0.47813868273142252</v>
      </c>
      <c r="Q60" s="7">
        <f t="shared" si="9"/>
        <v>0.76523926342266246</v>
      </c>
      <c r="T60" s="1" t="s">
        <v>112</v>
      </c>
      <c r="U60" s="10"/>
    </row>
    <row r="61" spans="1:21" ht="20" customHeight="1" x14ac:dyDescent="0.2">
      <c r="A61" s="1">
        <v>59</v>
      </c>
      <c r="B61" s="1" t="s">
        <v>43</v>
      </c>
      <c r="C61" s="1" t="s">
        <v>11</v>
      </c>
      <c r="D61" s="2">
        <v>42369</v>
      </c>
      <c r="E61" s="3">
        <v>58327000000</v>
      </c>
      <c r="F61" s="3">
        <v>36581000000</v>
      </c>
      <c r="G61" s="3">
        <v>16417000000</v>
      </c>
      <c r="H61" s="1">
        <v>0</v>
      </c>
      <c r="I61" s="1">
        <v>0</v>
      </c>
      <c r="J61" s="1" t="s">
        <v>41</v>
      </c>
      <c r="K61" s="1" t="s">
        <v>44</v>
      </c>
      <c r="L61" s="8">
        <f t="shared" si="0"/>
        <v>2015</v>
      </c>
      <c r="M61" s="5">
        <f t="shared" si="10"/>
        <v>-21746000000</v>
      </c>
      <c r="N61" s="6">
        <f t="shared" si="6"/>
        <v>16417000000</v>
      </c>
      <c r="O61" s="6">
        <f t="shared" si="7"/>
        <v>-38163000000</v>
      </c>
      <c r="P61" s="7">
        <f t="shared" si="8"/>
        <v>0.37282905001114408</v>
      </c>
      <c r="Q61" s="7">
        <f t="shared" si="9"/>
        <v>0.65429389476571742</v>
      </c>
      <c r="T61" s="1" t="s">
        <v>113</v>
      </c>
      <c r="U61" s="10"/>
    </row>
    <row r="62" spans="1:21" ht="20" customHeight="1" x14ac:dyDescent="0.2">
      <c r="A62" s="1">
        <v>60</v>
      </c>
      <c r="B62" s="1" t="s">
        <v>45</v>
      </c>
      <c r="C62" s="1" t="s">
        <v>6</v>
      </c>
      <c r="D62" s="2">
        <v>41274</v>
      </c>
      <c r="E62" s="3">
        <v>958511000</v>
      </c>
      <c r="F62" s="3">
        <v>386355000</v>
      </c>
      <c r="G62" s="3">
        <v>61732000</v>
      </c>
      <c r="H62" s="1">
        <v>0</v>
      </c>
      <c r="I62" s="3">
        <v>325173000</v>
      </c>
      <c r="J62" s="1" t="s">
        <v>46</v>
      </c>
      <c r="K62" s="1" t="s">
        <v>47</v>
      </c>
      <c r="L62" s="8">
        <f t="shared" si="0"/>
        <v>2012</v>
      </c>
      <c r="M62" s="5">
        <f t="shared" si="10"/>
        <v>-572156000</v>
      </c>
      <c r="N62" s="6">
        <f t="shared" si="6"/>
        <v>386905000</v>
      </c>
      <c r="O62" s="6">
        <f t="shared" si="7"/>
        <v>-959061000</v>
      </c>
      <c r="P62" s="7">
        <f t="shared" si="8"/>
        <v>0.59692168373654553</v>
      </c>
      <c r="Q62" s="7">
        <f t="shared" si="9"/>
        <v>1.0005738066647123</v>
      </c>
      <c r="T62" s="1" t="s">
        <v>114</v>
      </c>
      <c r="U62" s="10"/>
    </row>
    <row r="63" spans="1:21" ht="20" customHeight="1" x14ac:dyDescent="0.2">
      <c r="A63" s="1">
        <v>61</v>
      </c>
      <c r="B63" s="1" t="s">
        <v>45</v>
      </c>
      <c r="C63" s="1" t="s">
        <v>9</v>
      </c>
      <c r="D63" s="2">
        <v>41639</v>
      </c>
      <c r="E63" s="3">
        <v>974053000</v>
      </c>
      <c r="F63" s="3">
        <v>380051000</v>
      </c>
      <c r="G63" s="3">
        <v>53073000</v>
      </c>
      <c r="H63" s="1">
        <v>0</v>
      </c>
      <c r="I63" s="3">
        <v>291910000</v>
      </c>
      <c r="J63" s="1" t="s">
        <v>46</v>
      </c>
      <c r="K63" s="1" t="s">
        <v>47</v>
      </c>
      <c r="L63" s="8">
        <f t="shared" si="0"/>
        <v>2013</v>
      </c>
      <c r="M63" s="5">
        <f t="shared" si="10"/>
        <v>-594002000</v>
      </c>
      <c r="N63" s="6">
        <f t="shared" si="6"/>
        <v>344983000</v>
      </c>
      <c r="O63" s="6">
        <f t="shared" si="7"/>
        <v>-938985000</v>
      </c>
      <c r="P63" s="7">
        <f t="shared" si="8"/>
        <v>0.6098251327186508</v>
      </c>
      <c r="Q63" s="7">
        <f t="shared" si="9"/>
        <v>0.96399785227292556</v>
      </c>
      <c r="T63" s="1" t="s">
        <v>116</v>
      </c>
      <c r="U63" s="10"/>
    </row>
    <row r="64" spans="1:21" ht="20" customHeight="1" x14ac:dyDescent="0.2">
      <c r="A64" s="1">
        <v>62</v>
      </c>
      <c r="B64" s="1" t="s">
        <v>45</v>
      </c>
      <c r="C64" s="1" t="s">
        <v>10</v>
      </c>
      <c r="D64" s="2">
        <v>42004</v>
      </c>
      <c r="E64" s="3">
        <v>984363000</v>
      </c>
      <c r="F64" s="3">
        <v>380964000</v>
      </c>
      <c r="G64" s="3">
        <v>56621000</v>
      </c>
      <c r="H64" s="1">
        <v>0</v>
      </c>
      <c r="I64" s="3">
        <v>282608000</v>
      </c>
      <c r="J64" s="1" t="s">
        <v>46</v>
      </c>
      <c r="K64" s="1" t="s">
        <v>47</v>
      </c>
      <c r="L64" s="8">
        <f t="shared" si="0"/>
        <v>2014</v>
      </c>
      <c r="M64" s="5">
        <f t="shared" si="10"/>
        <v>-603399000</v>
      </c>
      <c r="N64" s="6">
        <f t="shared" si="6"/>
        <v>339229000</v>
      </c>
      <c r="O64" s="6">
        <f t="shared" si="7"/>
        <v>-942628000</v>
      </c>
      <c r="P64" s="7">
        <f t="shared" si="8"/>
        <v>0.61298423447447736</v>
      </c>
      <c r="Q64" s="7">
        <f t="shared" si="9"/>
        <v>0.95760202283100848</v>
      </c>
      <c r="T64" s="1" t="s">
        <v>117</v>
      </c>
      <c r="U64" s="10"/>
    </row>
    <row r="65" spans="1:21" ht="20" customHeight="1" x14ac:dyDescent="0.2">
      <c r="A65" s="1">
        <v>63</v>
      </c>
      <c r="B65" s="1" t="s">
        <v>45</v>
      </c>
      <c r="C65" s="1" t="s">
        <v>11</v>
      </c>
      <c r="D65" s="2">
        <v>42369</v>
      </c>
      <c r="E65" s="3">
        <v>981310000</v>
      </c>
      <c r="F65" s="3">
        <v>365248000</v>
      </c>
      <c r="G65" s="3">
        <v>53546000</v>
      </c>
      <c r="H65" s="1">
        <v>0</v>
      </c>
      <c r="I65" s="3">
        <v>306301000</v>
      </c>
      <c r="J65" s="1" t="s">
        <v>46</v>
      </c>
      <c r="K65" s="1" t="s">
        <v>47</v>
      </c>
      <c r="L65" s="8">
        <f t="shared" si="0"/>
        <v>2015</v>
      </c>
      <c r="M65" s="5">
        <f t="shared" si="10"/>
        <v>-616062000</v>
      </c>
      <c r="N65" s="6">
        <f t="shared" si="6"/>
        <v>359847000</v>
      </c>
      <c r="O65" s="6">
        <f t="shared" si="7"/>
        <v>-975909000</v>
      </c>
      <c r="P65" s="7">
        <f t="shared" si="8"/>
        <v>0.62779549785490818</v>
      </c>
      <c r="Q65" s="7">
        <f t="shared" si="9"/>
        <v>0.99449613272054704</v>
      </c>
      <c r="T65" s="1" t="s">
        <v>119</v>
      </c>
      <c r="U65" s="10"/>
    </row>
    <row r="66" spans="1:21" ht="20" customHeight="1" x14ac:dyDescent="0.2">
      <c r="A66" s="1">
        <v>64</v>
      </c>
      <c r="B66" s="1" t="s">
        <v>48</v>
      </c>
      <c r="C66" s="1" t="s">
        <v>6</v>
      </c>
      <c r="D66" s="2">
        <v>41639</v>
      </c>
      <c r="E66" s="3">
        <v>9047657000</v>
      </c>
      <c r="F66" s="3">
        <v>6709936000</v>
      </c>
      <c r="G66" s="1">
        <v>0</v>
      </c>
      <c r="H66" s="1">
        <v>0</v>
      </c>
      <c r="I66" s="3">
        <v>1470287000</v>
      </c>
      <c r="J66" s="1" t="s">
        <v>41</v>
      </c>
      <c r="K66" s="1" t="s">
        <v>49</v>
      </c>
      <c r="L66" s="8">
        <f t="shared" si="0"/>
        <v>2013</v>
      </c>
      <c r="M66" s="5">
        <f t="shared" si="10"/>
        <v>-2337721000</v>
      </c>
      <c r="N66" s="6">
        <f t="shared" si="6"/>
        <v>1470287000</v>
      </c>
      <c r="O66" s="6">
        <f t="shared" si="7"/>
        <v>-3808008000</v>
      </c>
      <c r="P66" s="7">
        <f t="shared" si="8"/>
        <v>0.25837860564342791</v>
      </c>
      <c r="Q66" s="7">
        <f t="shared" si="9"/>
        <v>0.4208833292420347</v>
      </c>
      <c r="T66" s="1" t="s">
        <v>120</v>
      </c>
      <c r="U66" s="10"/>
    </row>
    <row r="67" spans="1:21" ht="20" customHeight="1" x14ac:dyDescent="0.2">
      <c r="A67" s="1">
        <v>65</v>
      </c>
      <c r="B67" s="1" t="s">
        <v>48</v>
      </c>
      <c r="C67" s="1" t="s">
        <v>9</v>
      </c>
      <c r="D67" s="2">
        <v>42004</v>
      </c>
      <c r="E67" s="3">
        <v>10381653000</v>
      </c>
      <c r="F67" s="3">
        <v>8093563000</v>
      </c>
      <c r="G67" s="1">
        <v>0</v>
      </c>
      <c r="H67" s="1">
        <v>0</v>
      </c>
      <c r="I67" s="3">
        <v>1485558000</v>
      </c>
      <c r="J67" s="1" t="s">
        <v>41</v>
      </c>
      <c r="K67" s="1" t="s">
        <v>49</v>
      </c>
      <c r="L67" s="8">
        <f t="shared" ref="L67:L130" si="11">YEAR(D67)</f>
        <v>2014</v>
      </c>
      <c r="M67" s="5">
        <f t="shared" si="10"/>
        <v>-2288090000</v>
      </c>
      <c r="N67" s="6">
        <f t="shared" si="6"/>
        <v>1485558000</v>
      </c>
      <c r="O67" s="6">
        <f t="shared" si="7"/>
        <v>-3773648000</v>
      </c>
      <c r="P67" s="7">
        <f t="shared" si="8"/>
        <v>0.22039746464267299</v>
      </c>
      <c r="Q67" s="7">
        <f t="shared" si="9"/>
        <v>0.36349201808228421</v>
      </c>
      <c r="T67" s="1" t="s">
        <v>122</v>
      </c>
      <c r="U67" s="10"/>
    </row>
    <row r="68" spans="1:21" ht="20" customHeight="1" x14ac:dyDescent="0.2">
      <c r="A68" s="1">
        <v>66</v>
      </c>
      <c r="B68" s="1" t="s">
        <v>48</v>
      </c>
      <c r="C68" s="1" t="s">
        <v>10</v>
      </c>
      <c r="D68" s="2">
        <v>42369</v>
      </c>
      <c r="E68" s="3">
        <v>10325494000</v>
      </c>
      <c r="F68" s="3">
        <v>8666624000</v>
      </c>
      <c r="G68" s="1">
        <v>0</v>
      </c>
      <c r="H68" s="1">
        <v>0</v>
      </c>
      <c r="I68" s="3">
        <v>1402573000</v>
      </c>
      <c r="J68" s="1" t="s">
        <v>41</v>
      </c>
      <c r="K68" s="1" t="s">
        <v>49</v>
      </c>
      <c r="L68" s="8">
        <f t="shared" si="11"/>
        <v>2015</v>
      </c>
      <c r="M68" s="5">
        <f t="shared" si="10"/>
        <v>-1658870000</v>
      </c>
      <c r="N68" s="6">
        <f t="shared" si="6"/>
        <v>1402573000</v>
      </c>
      <c r="O68" s="6">
        <f t="shared" si="7"/>
        <v>-3061443000</v>
      </c>
      <c r="P68" s="7">
        <f t="shared" si="8"/>
        <v>0.16065768862971591</v>
      </c>
      <c r="Q68" s="7">
        <f t="shared" si="9"/>
        <v>0.29649361086258924</v>
      </c>
      <c r="T68" s="1" t="s">
        <v>123</v>
      </c>
      <c r="U68" s="10"/>
    </row>
    <row r="69" spans="1:21" ht="20" customHeight="1" x14ac:dyDescent="0.2">
      <c r="A69" s="1">
        <v>67</v>
      </c>
      <c r="B69" s="1" t="s">
        <v>48</v>
      </c>
      <c r="C69" s="1" t="s">
        <v>11</v>
      </c>
      <c r="D69" s="2">
        <v>42735</v>
      </c>
      <c r="E69" s="3">
        <v>7531780000</v>
      </c>
      <c r="F69" s="3">
        <v>5251228000</v>
      </c>
      <c r="G69" s="1">
        <v>0</v>
      </c>
      <c r="H69" s="1">
        <v>0</v>
      </c>
      <c r="I69" s="3">
        <v>1351314000</v>
      </c>
      <c r="J69" s="1" t="s">
        <v>41</v>
      </c>
      <c r="K69" s="1" t="s">
        <v>49</v>
      </c>
      <c r="L69" s="8">
        <f t="shared" si="11"/>
        <v>2016</v>
      </c>
      <c r="M69" s="5">
        <f t="shared" si="10"/>
        <v>-2280552000</v>
      </c>
      <c r="N69" s="6">
        <f t="shared" ref="N69:N132" si="12">G69+H69+I69</f>
        <v>1351314000</v>
      </c>
      <c r="O69" s="6">
        <f t="shared" ref="O69:O132" si="13">M69-N69</f>
        <v>-3631866000</v>
      </c>
      <c r="P69" s="7">
        <f t="shared" ref="P69:P132" si="14">ABS(M69/E69)</f>
        <v>0.30279057540183063</v>
      </c>
      <c r="Q69" s="7">
        <f t="shared" ref="Q69:Q132" si="15">ABS(O69/E69)</f>
        <v>0.4822055344155034</v>
      </c>
      <c r="T69" s="1" t="s">
        <v>125</v>
      </c>
      <c r="U69" s="10"/>
    </row>
    <row r="70" spans="1:21" ht="20" customHeight="1" x14ac:dyDescent="0.2">
      <c r="A70" s="1">
        <v>72</v>
      </c>
      <c r="B70" s="1" t="s">
        <v>50</v>
      </c>
      <c r="C70" s="1" t="s">
        <v>6</v>
      </c>
      <c r="D70" s="2">
        <v>41274</v>
      </c>
      <c r="E70" s="3">
        <v>1373947000</v>
      </c>
      <c r="F70" s="3">
        <v>529900000</v>
      </c>
      <c r="G70" s="3">
        <v>433448000</v>
      </c>
      <c r="H70" s="3">
        <v>74744000</v>
      </c>
      <c r="I70" s="3">
        <v>20962000</v>
      </c>
      <c r="J70" s="1" t="s">
        <v>16</v>
      </c>
      <c r="K70" s="1" t="s">
        <v>51</v>
      </c>
      <c r="L70" s="8">
        <f t="shared" si="11"/>
        <v>2012</v>
      </c>
      <c r="M70" s="5">
        <f t="shared" si="10"/>
        <v>-844047000</v>
      </c>
      <c r="N70" s="6">
        <f t="shared" si="12"/>
        <v>529154000</v>
      </c>
      <c r="O70" s="6">
        <f t="shared" si="13"/>
        <v>-1373201000</v>
      </c>
      <c r="P70" s="7">
        <f t="shared" si="14"/>
        <v>0.61432282322389442</v>
      </c>
      <c r="Q70" s="7">
        <f t="shared" si="15"/>
        <v>0.99945703873584646</v>
      </c>
      <c r="T70" s="1" t="s">
        <v>126</v>
      </c>
      <c r="U70" s="10"/>
    </row>
    <row r="71" spans="1:21" ht="20" customHeight="1" x14ac:dyDescent="0.2">
      <c r="A71" s="1">
        <v>73</v>
      </c>
      <c r="B71" s="1" t="s">
        <v>50</v>
      </c>
      <c r="C71" s="1" t="s">
        <v>9</v>
      </c>
      <c r="D71" s="2">
        <v>41639</v>
      </c>
      <c r="E71" s="3">
        <v>1577922000</v>
      </c>
      <c r="F71" s="3">
        <v>511087000</v>
      </c>
      <c r="G71" s="3">
        <v>535598000</v>
      </c>
      <c r="H71" s="3">
        <v>93879000</v>
      </c>
      <c r="I71" s="3">
        <v>21547000</v>
      </c>
      <c r="J71" s="1" t="s">
        <v>16</v>
      </c>
      <c r="K71" s="1" t="s">
        <v>51</v>
      </c>
      <c r="L71" s="8">
        <f t="shared" si="11"/>
        <v>2013</v>
      </c>
      <c r="M71" s="5">
        <f t="shared" si="10"/>
        <v>-1066835000</v>
      </c>
      <c r="N71" s="6">
        <f t="shared" si="12"/>
        <v>651024000</v>
      </c>
      <c r="O71" s="6">
        <f t="shared" si="13"/>
        <v>-1717859000</v>
      </c>
      <c r="P71" s="7">
        <f t="shared" si="14"/>
        <v>0.67610122680335272</v>
      </c>
      <c r="Q71" s="7">
        <f t="shared" si="15"/>
        <v>1.0886843582889396</v>
      </c>
      <c r="T71" s="1" t="s">
        <v>128</v>
      </c>
      <c r="U71" s="10"/>
    </row>
    <row r="72" spans="1:21" ht="20" customHeight="1" x14ac:dyDescent="0.2">
      <c r="A72" s="1">
        <v>74</v>
      </c>
      <c r="B72" s="1" t="s">
        <v>50</v>
      </c>
      <c r="C72" s="1" t="s">
        <v>10</v>
      </c>
      <c r="D72" s="2">
        <v>42004</v>
      </c>
      <c r="E72" s="3">
        <v>1963874000</v>
      </c>
      <c r="F72" s="3">
        <v>610943000</v>
      </c>
      <c r="G72" s="3">
        <v>704880000</v>
      </c>
      <c r="H72" s="3">
        <v>125286000</v>
      </c>
      <c r="I72" s="3">
        <v>32057000</v>
      </c>
      <c r="J72" s="1" t="s">
        <v>16</v>
      </c>
      <c r="K72" s="1" t="s">
        <v>51</v>
      </c>
      <c r="L72" s="8">
        <f t="shared" si="11"/>
        <v>2014</v>
      </c>
      <c r="M72" s="5">
        <f t="shared" si="10"/>
        <v>-1352931000</v>
      </c>
      <c r="N72" s="6">
        <f t="shared" si="12"/>
        <v>862223000</v>
      </c>
      <c r="O72" s="6">
        <f t="shared" si="13"/>
        <v>-2215154000</v>
      </c>
      <c r="P72" s="7">
        <f t="shared" si="14"/>
        <v>0.68890926810986852</v>
      </c>
      <c r="Q72" s="7">
        <f t="shared" si="15"/>
        <v>1.1279511822041537</v>
      </c>
      <c r="T72" s="1" t="s">
        <v>129</v>
      </c>
      <c r="U72" s="10"/>
    </row>
    <row r="73" spans="1:21" ht="20" customHeight="1" x14ac:dyDescent="0.2">
      <c r="A73" s="1">
        <v>75</v>
      </c>
      <c r="B73" s="1" t="s">
        <v>50</v>
      </c>
      <c r="C73" s="1" t="s">
        <v>11</v>
      </c>
      <c r="D73" s="2">
        <v>42369</v>
      </c>
      <c r="E73" s="3">
        <v>2197448000</v>
      </c>
      <c r="F73" s="3">
        <v>725620000</v>
      </c>
      <c r="G73" s="3">
        <v>829253000</v>
      </c>
      <c r="H73" s="3">
        <v>148591000</v>
      </c>
      <c r="I73" s="3">
        <v>27067000</v>
      </c>
      <c r="J73" s="1" t="s">
        <v>16</v>
      </c>
      <c r="K73" s="1" t="s">
        <v>51</v>
      </c>
      <c r="L73" s="8">
        <f t="shared" si="11"/>
        <v>2015</v>
      </c>
      <c r="M73" s="5">
        <f t="shared" si="10"/>
        <v>-1471828000</v>
      </c>
      <c r="N73" s="6">
        <f t="shared" si="12"/>
        <v>1004911000</v>
      </c>
      <c r="O73" s="6">
        <f t="shared" si="13"/>
        <v>-2476739000</v>
      </c>
      <c r="P73" s="7">
        <f t="shared" si="14"/>
        <v>0.66978968330536148</v>
      </c>
      <c r="Q73" s="7">
        <f t="shared" si="15"/>
        <v>1.1270978880956455</v>
      </c>
      <c r="T73" s="1" t="s">
        <v>131</v>
      </c>
      <c r="U73" s="10"/>
    </row>
    <row r="74" spans="1:21" ht="20" customHeight="1" x14ac:dyDescent="0.2">
      <c r="A74" s="1">
        <v>76</v>
      </c>
      <c r="B74" s="1" t="s">
        <v>52</v>
      </c>
      <c r="C74" s="1" t="s">
        <v>6</v>
      </c>
      <c r="D74" s="2">
        <v>41274</v>
      </c>
      <c r="E74" s="3">
        <v>2519154000</v>
      </c>
      <c r="F74" s="3">
        <v>1620311000</v>
      </c>
      <c r="G74" s="3">
        <v>308456000</v>
      </c>
      <c r="H74" s="3">
        <v>78919000</v>
      </c>
      <c r="I74" s="1">
        <v>0</v>
      </c>
      <c r="J74" s="1" t="s">
        <v>53</v>
      </c>
      <c r="K74" s="1" t="s">
        <v>54</v>
      </c>
      <c r="L74" s="8">
        <f t="shared" si="11"/>
        <v>2012</v>
      </c>
      <c r="M74" s="5">
        <f t="shared" si="10"/>
        <v>-898843000</v>
      </c>
      <c r="N74" s="6">
        <f t="shared" si="12"/>
        <v>387375000</v>
      </c>
      <c r="O74" s="6">
        <f t="shared" si="13"/>
        <v>-1286218000</v>
      </c>
      <c r="P74" s="7">
        <f t="shared" si="14"/>
        <v>0.35680351419563872</v>
      </c>
      <c r="Q74" s="7">
        <f t="shared" si="15"/>
        <v>0.51057537570152522</v>
      </c>
      <c r="T74" s="1" t="s">
        <v>133</v>
      </c>
      <c r="U74" s="10"/>
    </row>
    <row r="75" spans="1:21" ht="20" customHeight="1" x14ac:dyDescent="0.2">
      <c r="A75" s="1">
        <v>77</v>
      </c>
      <c r="B75" s="1" t="s">
        <v>52</v>
      </c>
      <c r="C75" s="1" t="s">
        <v>9</v>
      </c>
      <c r="D75" s="2">
        <v>41639</v>
      </c>
      <c r="E75" s="3">
        <v>2394270000</v>
      </c>
      <c r="F75" s="3">
        <v>1543799000</v>
      </c>
      <c r="G75" s="3">
        <v>158189000</v>
      </c>
      <c r="H75" s="3">
        <v>82246000</v>
      </c>
      <c r="I75" s="1">
        <v>0</v>
      </c>
      <c r="J75" s="1" t="s">
        <v>53</v>
      </c>
      <c r="K75" s="1" t="s">
        <v>54</v>
      </c>
      <c r="L75" s="8">
        <f t="shared" si="11"/>
        <v>2013</v>
      </c>
      <c r="M75" s="5">
        <f t="shared" si="10"/>
        <v>-850471000</v>
      </c>
      <c r="N75" s="6">
        <f t="shared" si="12"/>
        <v>240435000</v>
      </c>
      <c r="O75" s="6">
        <f t="shared" si="13"/>
        <v>-1090906000</v>
      </c>
      <c r="P75" s="7">
        <f t="shared" si="14"/>
        <v>0.35521098288831249</v>
      </c>
      <c r="Q75" s="7">
        <f t="shared" si="15"/>
        <v>0.45563198803810767</v>
      </c>
      <c r="T75" s="1" t="s">
        <v>135</v>
      </c>
      <c r="U75" s="10"/>
    </row>
    <row r="76" spans="1:21" ht="20" customHeight="1" x14ac:dyDescent="0.2">
      <c r="A76" s="1">
        <v>78</v>
      </c>
      <c r="B76" s="1" t="s">
        <v>52</v>
      </c>
      <c r="C76" s="1" t="s">
        <v>10</v>
      </c>
      <c r="D76" s="2">
        <v>42004</v>
      </c>
      <c r="E76" s="3">
        <v>2445548000</v>
      </c>
      <c r="F76" s="3">
        <v>1674700000</v>
      </c>
      <c r="G76" s="3">
        <v>355135000</v>
      </c>
      <c r="H76" s="3">
        <v>88310000</v>
      </c>
      <c r="I76" s="1">
        <v>0</v>
      </c>
      <c r="J76" s="1" t="s">
        <v>53</v>
      </c>
      <c r="K76" s="1" t="s">
        <v>54</v>
      </c>
      <c r="L76" s="8">
        <f t="shared" si="11"/>
        <v>2014</v>
      </c>
      <c r="M76" s="5">
        <f t="shared" si="10"/>
        <v>-770848000</v>
      </c>
      <c r="N76" s="6">
        <f t="shared" si="12"/>
        <v>443445000</v>
      </c>
      <c r="O76" s="6">
        <f t="shared" si="13"/>
        <v>-1214293000</v>
      </c>
      <c r="P76" s="7">
        <f t="shared" si="14"/>
        <v>0.31520460853763654</v>
      </c>
      <c r="Q76" s="7">
        <f t="shared" si="15"/>
        <v>0.49653206561474156</v>
      </c>
      <c r="T76" s="1" t="s">
        <v>137</v>
      </c>
      <c r="U76" s="10"/>
    </row>
    <row r="77" spans="1:21" ht="20" customHeight="1" x14ac:dyDescent="0.2">
      <c r="A77" s="1">
        <v>79</v>
      </c>
      <c r="B77" s="1" t="s">
        <v>52</v>
      </c>
      <c r="C77" s="1" t="s">
        <v>11</v>
      </c>
      <c r="D77" s="2">
        <v>42369</v>
      </c>
      <c r="E77" s="3">
        <v>3651335000</v>
      </c>
      <c r="F77" s="3">
        <v>2454463000</v>
      </c>
      <c r="G77" s="3">
        <v>512274000</v>
      </c>
      <c r="H77" s="3">
        <v>102871000</v>
      </c>
      <c r="I77" s="1">
        <v>0</v>
      </c>
      <c r="J77" s="1" t="s">
        <v>53</v>
      </c>
      <c r="K77" s="1" t="s">
        <v>54</v>
      </c>
      <c r="L77" s="8">
        <f t="shared" si="11"/>
        <v>2015</v>
      </c>
      <c r="M77" s="5">
        <f t="shared" si="10"/>
        <v>-1196872000</v>
      </c>
      <c r="N77" s="6">
        <f t="shared" si="12"/>
        <v>615145000</v>
      </c>
      <c r="O77" s="6">
        <f t="shared" si="13"/>
        <v>-1812017000</v>
      </c>
      <c r="P77" s="7">
        <f t="shared" si="14"/>
        <v>0.327790246581045</v>
      </c>
      <c r="Q77" s="7">
        <f t="shared" si="15"/>
        <v>0.496261504353887</v>
      </c>
      <c r="T77" s="1" t="s">
        <v>139</v>
      </c>
      <c r="U77" s="10"/>
    </row>
    <row r="78" spans="1:21" ht="20" customHeight="1" x14ac:dyDescent="0.2">
      <c r="A78" s="1">
        <v>80</v>
      </c>
      <c r="B78" s="1" t="s">
        <v>55</v>
      </c>
      <c r="C78" s="1" t="s">
        <v>6</v>
      </c>
      <c r="D78" s="2">
        <v>41274</v>
      </c>
      <c r="E78" s="3">
        <v>4657000000</v>
      </c>
      <c r="F78" s="3">
        <v>2319000000</v>
      </c>
      <c r="G78" s="3">
        <v>1542000000</v>
      </c>
      <c r="H78" s="1">
        <v>0</v>
      </c>
      <c r="I78" s="3">
        <v>264000000</v>
      </c>
      <c r="J78" s="1" t="s">
        <v>7</v>
      </c>
      <c r="K78" s="1" t="s">
        <v>8</v>
      </c>
      <c r="L78" s="8">
        <f t="shared" si="11"/>
        <v>2012</v>
      </c>
      <c r="M78" s="5">
        <f t="shared" si="10"/>
        <v>-2338000000</v>
      </c>
      <c r="N78" s="6">
        <f t="shared" si="12"/>
        <v>1806000000</v>
      </c>
      <c r="O78" s="6">
        <f t="shared" si="13"/>
        <v>-4144000000</v>
      </c>
      <c r="P78" s="7">
        <f t="shared" si="14"/>
        <v>0.50203993987545625</v>
      </c>
      <c r="Q78" s="7">
        <f t="shared" si="15"/>
        <v>0.88984324672535964</v>
      </c>
      <c r="T78" s="1" t="s">
        <v>141</v>
      </c>
      <c r="U78" s="10"/>
    </row>
    <row r="79" spans="1:21" ht="20" customHeight="1" x14ac:dyDescent="0.2">
      <c r="A79" s="1">
        <v>81</v>
      </c>
      <c r="B79" s="1" t="s">
        <v>55</v>
      </c>
      <c r="C79" s="1" t="s">
        <v>9</v>
      </c>
      <c r="D79" s="2">
        <v>41639</v>
      </c>
      <c r="E79" s="3">
        <v>5156000000</v>
      </c>
      <c r="F79" s="3">
        <v>2355000000</v>
      </c>
      <c r="G79" s="3">
        <v>1693000000</v>
      </c>
      <c r="H79" s="1">
        <v>0</v>
      </c>
      <c r="I79" s="3">
        <v>270000000</v>
      </c>
      <c r="J79" s="1" t="s">
        <v>7</v>
      </c>
      <c r="K79" s="1" t="s">
        <v>8</v>
      </c>
      <c r="L79" s="8">
        <f t="shared" si="11"/>
        <v>2013</v>
      </c>
      <c r="M79" s="5">
        <f t="shared" si="10"/>
        <v>-2801000000</v>
      </c>
      <c r="N79" s="6">
        <f t="shared" si="12"/>
        <v>1963000000</v>
      </c>
      <c r="O79" s="6">
        <f t="shared" si="13"/>
        <v>-4764000000</v>
      </c>
      <c r="P79" s="7">
        <f t="shared" si="14"/>
        <v>0.54325058184639252</v>
      </c>
      <c r="Q79" s="7">
        <f t="shared" si="15"/>
        <v>0.92397207137315751</v>
      </c>
      <c r="T79" s="1" t="s">
        <v>143</v>
      </c>
      <c r="U79" s="10"/>
    </row>
    <row r="80" spans="1:21" ht="20" customHeight="1" x14ac:dyDescent="0.2">
      <c r="A80" s="1">
        <v>82</v>
      </c>
      <c r="B80" s="1" t="s">
        <v>55</v>
      </c>
      <c r="C80" s="1" t="s">
        <v>10</v>
      </c>
      <c r="D80" s="2">
        <v>42004</v>
      </c>
      <c r="E80" s="3">
        <v>5368000000</v>
      </c>
      <c r="F80" s="3">
        <v>2325000000</v>
      </c>
      <c r="G80" s="3">
        <v>1817000000</v>
      </c>
      <c r="H80" s="1">
        <v>0</v>
      </c>
      <c r="I80" s="3">
        <v>294000000</v>
      </c>
      <c r="J80" s="1" t="s">
        <v>7</v>
      </c>
      <c r="K80" s="1" t="s">
        <v>8</v>
      </c>
      <c r="L80" s="8">
        <f t="shared" si="11"/>
        <v>2014</v>
      </c>
      <c r="M80" s="5">
        <f t="shared" si="10"/>
        <v>-3043000000</v>
      </c>
      <c r="N80" s="6">
        <f t="shared" si="12"/>
        <v>2111000000</v>
      </c>
      <c r="O80" s="6">
        <f t="shared" si="13"/>
        <v>-5154000000</v>
      </c>
      <c r="P80" s="7">
        <f t="shared" si="14"/>
        <v>0.56687779433681074</v>
      </c>
      <c r="Q80" s="7">
        <f t="shared" si="15"/>
        <v>0.96013412816691501</v>
      </c>
      <c r="T80" s="1" t="s">
        <v>144</v>
      </c>
      <c r="U80" s="10"/>
    </row>
    <row r="81" spans="1:21" ht="20" customHeight="1" x14ac:dyDescent="0.2">
      <c r="A81" s="1">
        <v>83</v>
      </c>
      <c r="B81" s="1" t="s">
        <v>55</v>
      </c>
      <c r="C81" s="1" t="s">
        <v>11</v>
      </c>
      <c r="D81" s="2">
        <v>42369</v>
      </c>
      <c r="E81" s="3">
        <v>5598000000</v>
      </c>
      <c r="F81" s="3">
        <v>1935000000</v>
      </c>
      <c r="G81" s="3">
        <v>2013000000</v>
      </c>
      <c r="H81" s="1">
        <v>0</v>
      </c>
      <c r="I81" s="3">
        <v>320000000</v>
      </c>
      <c r="J81" s="1" t="s">
        <v>7</v>
      </c>
      <c r="K81" s="1" t="s">
        <v>8</v>
      </c>
      <c r="L81" s="8">
        <f t="shared" si="11"/>
        <v>2015</v>
      </c>
      <c r="M81" s="5">
        <f t="shared" ref="M81:M144" si="16">F81-E81</f>
        <v>-3663000000</v>
      </c>
      <c r="N81" s="6">
        <f t="shared" si="12"/>
        <v>2333000000</v>
      </c>
      <c r="O81" s="6">
        <f t="shared" si="13"/>
        <v>-5996000000</v>
      </c>
      <c r="P81" s="7">
        <f t="shared" si="14"/>
        <v>0.65434083601286175</v>
      </c>
      <c r="Q81" s="7">
        <f t="shared" si="15"/>
        <v>1.0710968202929618</v>
      </c>
      <c r="T81" s="1" t="s">
        <v>145</v>
      </c>
      <c r="U81" s="10"/>
    </row>
    <row r="82" spans="1:21" ht="20" customHeight="1" x14ac:dyDescent="0.2">
      <c r="A82" s="1">
        <v>84</v>
      </c>
      <c r="B82" s="1" t="s">
        <v>56</v>
      </c>
      <c r="C82" s="1" t="s">
        <v>6</v>
      </c>
      <c r="D82" s="2">
        <v>41274</v>
      </c>
      <c r="E82" s="3">
        <v>33315000000</v>
      </c>
      <c r="F82" s="3">
        <v>21618000000</v>
      </c>
      <c r="G82" s="1">
        <v>0</v>
      </c>
      <c r="H82" s="1">
        <v>0</v>
      </c>
      <c r="I82" s="3">
        <v>8002000000</v>
      </c>
      <c r="J82" s="1" t="s">
        <v>41</v>
      </c>
      <c r="K82" s="1" t="s">
        <v>44</v>
      </c>
      <c r="L82" s="8">
        <f t="shared" si="11"/>
        <v>2012</v>
      </c>
      <c r="M82" s="5">
        <f t="shared" si="16"/>
        <v>-11697000000</v>
      </c>
      <c r="N82" s="6">
        <f t="shared" si="12"/>
        <v>8002000000</v>
      </c>
      <c r="O82" s="6">
        <f t="shared" si="13"/>
        <v>-19699000000</v>
      </c>
      <c r="P82" s="7">
        <f t="shared" si="14"/>
        <v>0.35110310670868977</v>
      </c>
      <c r="Q82" s="7">
        <f t="shared" si="15"/>
        <v>0.59129521236680171</v>
      </c>
      <c r="T82" s="1" t="s">
        <v>146</v>
      </c>
      <c r="U82" s="10"/>
    </row>
    <row r="83" spans="1:21" ht="20" customHeight="1" x14ac:dyDescent="0.2">
      <c r="A83" s="1">
        <v>85</v>
      </c>
      <c r="B83" s="1" t="s">
        <v>56</v>
      </c>
      <c r="C83" s="1" t="s">
        <v>9</v>
      </c>
      <c r="D83" s="2">
        <v>41639</v>
      </c>
      <c r="E83" s="3">
        <v>34507000000</v>
      </c>
      <c r="F83" s="3">
        <v>19828000000</v>
      </c>
      <c r="G83" s="3">
        <v>1278000000</v>
      </c>
      <c r="H83" s="1">
        <v>0</v>
      </c>
      <c r="I83" s="3">
        <v>8389000000</v>
      </c>
      <c r="J83" s="1" t="s">
        <v>41</v>
      </c>
      <c r="K83" s="1" t="s">
        <v>44</v>
      </c>
      <c r="L83" s="8">
        <f t="shared" si="11"/>
        <v>2013</v>
      </c>
      <c r="M83" s="5">
        <f t="shared" si="16"/>
        <v>-14679000000</v>
      </c>
      <c r="N83" s="6">
        <f t="shared" si="12"/>
        <v>9667000000</v>
      </c>
      <c r="O83" s="6">
        <f t="shared" si="13"/>
        <v>-24346000000</v>
      </c>
      <c r="P83" s="7">
        <f t="shared" si="14"/>
        <v>0.42539194945952996</v>
      </c>
      <c r="Q83" s="7">
        <f t="shared" si="15"/>
        <v>0.7055380067812328</v>
      </c>
      <c r="T83" s="1" t="s">
        <v>147</v>
      </c>
      <c r="U83" s="10"/>
    </row>
    <row r="84" spans="1:21" ht="20" customHeight="1" x14ac:dyDescent="0.2">
      <c r="A84" s="1">
        <v>86</v>
      </c>
      <c r="B84" s="1" t="s">
        <v>56</v>
      </c>
      <c r="C84" s="1" t="s">
        <v>10</v>
      </c>
      <c r="D84" s="2">
        <v>42004</v>
      </c>
      <c r="E84" s="3">
        <v>35239000000</v>
      </c>
      <c r="F84" s="3">
        <v>21193000000</v>
      </c>
      <c r="G84" s="3">
        <v>919000000</v>
      </c>
      <c r="H84" s="1">
        <v>0</v>
      </c>
      <c r="I84" s="3">
        <v>8476000000</v>
      </c>
      <c r="J84" s="1" t="s">
        <v>41</v>
      </c>
      <c r="K84" s="1" t="s">
        <v>44</v>
      </c>
      <c r="L84" s="8">
        <f t="shared" si="11"/>
        <v>2014</v>
      </c>
      <c r="M84" s="5">
        <f t="shared" si="16"/>
        <v>-14046000000</v>
      </c>
      <c r="N84" s="6">
        <f t="shared" si="12"/>
        <v>9395000000</v>
      </c>
      <c r="O84" s="6">
        <f t="shared" si="13"/>
        <v>-23441000000</v>
      </c>
      <c r="P84" s="7">
        <f t="shared" si="14"/>
        <v>0.3985924685717529</v>
      </c>
      <c r="Q84" s="7">
        <f t="shared" si="15"/>
        <v>0.66520048809557597</v>
      </c>
      <c r="T84" s="1" t="s">
        <v>148</v>
      </c>
      <c r="U84" s="10"/>
    </row>
    <row r="85" spans="1:21" ht="20" customHeight="1" x14ac:dyDescent="0.2">
      <c r="A85" s="1">
        <v>87</v>
      </c>
      <c r="B85" s="1" t="s">
        <v>56</v>
      </c>
      <c r="C85" s="1" t="s">
        <v>11</v>
      </c>
      <c r="D85" s="2">
        <v>42369</v>
      </c>
      <c r="E85" s="3">
        <v>35653000000</v>
      </c>
      <c r="F85" s="3">
        <v>22837000000</v>
      </c>
      <c r="G85" s="3">
        <v>761000000</v>
      </c>
      <c r="H85" s="1">
        <v>0</v>
      </c>
      <c r="I85" s="3">
        <v>8445000000</v>
      </c>
      <c r="J85" s="1" t="s">
        <v>41</v>
      </c>
      <c r="K85" s="1" t="s">
        <v>44</v>
      </c>
      <c r="L85" s="8">
        <f t="shared" si="11"/>
        <v>2015</v>
      </c>
      <c r="M85" s="5">
        <f t="shared" si="16"/>
        <v>-12816000000</v>
      </c>
      <c r="N85" s="6">
        <f t="shared" si="12"/>
        <v>9206000000</v>
      </c>
      <c r="O85" s="6">
        <f t="shared" si="13"/>
        <v>-22022000000</v>
      </c>
      <c r="P85" s="7">
        <f t="shared" si="14"/>
        <v>0.35946484166830278</v>
      </c>
      <c r="Q85" s="7">
        <f t="shared" si="15"/>
        <v>0.61767593189913894</v>
      </c>
      <c r="T85" s="1" t="s">
        <v>150</v>
      </c>
      <c r="U85" s="10"/>
    </row>
    <row r="86" spans="1:21" ht="20" customHeight="1" x14ac:dyDescent="0.2">
      <c r="A86" s="1">
        <v>88</v>
      </c>
      <c r="B86" s="1" t="s">
        <v>57</v>
      </c>
      <c r="C86" s="1" t="s">
        <v>6</v>
      </c>
      <c r="D86" s="2">
        <v>41639</v>
      </c>
      <c r="E86" s="3">
        <v>2069600000</v>
      </c>
      <c r="F86" s="3">
        <v>1208100000</v>
      </c>
      <c r="G86" s="3">
        <v>483100000</v>
      </c>
      <c r="H86" s="1">
        <v>0</v>
      </c>
      <c r="I86" s="1">
        <v>0</v>
      </c>
      <c r="J86" s="1" t="s">
        <v>7</v>
      </c>
      <c r="K86" s="1" t="s">
        <v>58</v>
      </c>
      <c r="L86" s="8">
        <f t="shared" si="11"/>
        <v>2013</v>
      </c>
      <c r="M86" s="5">
        <f t="shared" si="16"/>
        <v>-861500000</v>
      </c>
      <c r="N86" s="6">
        <f t="shared" si="12"/>
        <v>483100000</v>
      </c>
      <c r="O86" s="6">
        <f t="shared" si="13"/>
        <v>-1344600000</v>
      </c>
      <c r="P86" s="7">
        <f t="shared" si="14"/>
        <v>0.41626401236954003</v>
      </c>
      <c r="Q86" s="7">
        <f t="shared" si="15"/>
        <v>0.64969076149980676</v>
      </c>
      <c r="T86" s="1" t="s">
        <v>152</v>
      </c>
      <c r="U86" s="10"/>
    </row>
    <row r="87" spans="1:21" ht="20" customHeight="1" x14ac:dyDescent="0.2">
      <c r="A87" s="1">
        <v>89</v>
      </c>
      <c r="B87" s="1" t="s">
        <v>57</v>
      </c>
      <c r="C87" s="1" t="s">
        <v>9</v>
      </c>
      <c r="D87" s="2">
        <v>42004</v>
      </c>
      <c r="E87" s="3">
        <v>2118300000</v>
      </c>
      <c r="F87" s="3">
        <v>1264600000</v>
      </c>
      <c r="G87" s="3">
        <v>527400000</v>
      </c>
      <c r="H87" s="1">
        <v>0</v>
      </c>
      <c r="I87" s="1">
        <v>0</v>
      </c>
      <c r="J87" s="1" t="s">
        <v>7</v>
      </c>
      <c r="K87" s="1" t="s">
        <v>58</v>
      </c>
      <c r="L87" s="8">
        <f t="shared" si="11"/>
        <v>2014</v>
      </c>
      <c r="M87" s="5">
        <f t="shared" si="16"/>
        <v>-853700000</v>
      </c>
      <c r="N87" s="6">
        <f t="shared" si="12"/>
        <v>527400000</v>
      </c>
      <c r="O87" s="6">
        <f t="shared" si="13"/>
        <v>-1381100000</v>
      </c>
      <c r="P87" s="7">
        <f t="shared" si="14"/>
        <v>0.40301184912429777</v>
      </c>
      <c r="Q87" s="7">
        <f t="shared" si="15"/>
        <v>0.65198508237737807</v>
      </c>
      <c r="T87" s="1" t="s">
        <v>153</v>
      </c>
      <c r="U87" s="10"/>
    </row>
    <row r="88" spans="1:21" ht="20" customHeight="1" x14ac:dyDescent="0.2">
      <c r="A88" s="1">
        <v>90</v>
      </c>
      <c r="B88" s="1" t="s">
        <v>57</v>
      </c>
      <c r="C88" s="1" t="s">
        <v>10</v>
      </c>
      <c r="D88" s="2">
        <v>42369</v>
      </c>
      <c r="E88" s="3">
        <v>2068100000</v>
      </c>
      <c r="F88" s="3">
        <v>1199000000</v>
      </c>
      <c r="G88" s="3">
        <v>510500000</v>
      </c>
      <c r="H88" s="1">
        <v>0</v>
      </c>
      <c r="I88" s="1">
        <v>0</v>
      </c>
      <c r="J88" s="1" t="s">
        <v>7</v>
      </c>
      <c r="K88" s="1" t="s">
        <v>58</v>
      </c>
      <c r="L88" s="8">
        <f t="shared" si="11"/>
        <v>2015</v>
      </c>
      <c r="M88" s="5">
        <f t="shared" si="16"/>
        <v>-869100000</v>
      </c>
      <c r="N88" s="6">
        <f t="shared" si="12"/>
        <v>510500000</v>
      </c>
      <c r="O88" s="6">
        <f t="shared" si="13"/>
        <v>-1379600000</v>
      </c>
      <c r="P88" s="7">
        <f t="shared" si="14"/>
        <v>0.42024080073497411</v>
      </c>
      <c r="Q88" s="7">
        <f t="shared" si="15"/>
        <v>0.66708573086407819</v>
      </c>
      <c r="T88" s="1" t="s">
        <v>154</v>
      </c>
      <c r="U88" s="10"/>
    </row>
    <row r="89" spans="1:21" ht="20" customHeight="1" x14ac:dyDescent="0.2">
      <c r="A89" s="1">
        <v>91</v>
      </c>
      <c r="B89" s="1" t="s">
        <v>57</v>
      </c>
      <c r="C89" s="1" t="s">
        <v>11</v>
      </c>
      <c r="D89" s="2">
        <v>42735</v>
      </c>
      <c r="E89" s="3">
        <v>2238000000</v>
      </c>
      <c r="F89" s="3">
        <v>1252700000</v>
      </c>
      <c r="G89" s="3">
        <v>559800000</v>
      </c>
      <c r="H89" s="1">
        <v>0</v>
      </c>
      <c r="I89" s="1">
        <v>0</v>
      </c>
      <c r="J89" s="1" t="s">
        <v>7</v>
      </c>
      <c r="K89" s="1" t="s">
        <v>58</v>
      </c>
      <c r="L89" s="8">
        <f t="shared" si="11"/>
        <v>2016</v>
      </c>
      <c r="M89" s="5">
        <f t="shared" si="16"/>
        <v>-985300000</v>
      </c>
      <c r="N89" s="6">
        <f t="shared" si="12"/>
        <v>559800000</v>
      </c>
      <c r="O89" s="6">
        <f t="shared" si="13"/>
        <v>-1545100000</v>
      </c>
      <c r="P89" s="7">
        <f t="shared" si="14"/>
        <v>0.4402591599642538</v>
      </c>
      <c r="Q89" s="7">
        <f t="shared" si="15"/>
        <v>0.69039320822162642</v>
      </c>
      <c r="T89" s="1" t="s">
        <v>155</v>
      </c>
      <c r="U89" s="10"/>
    </row>
    <row r="90" spans="1:21" ht="20" customHeight="1" x14ac:dyDescent="0.2">
      <c r="A90" s="1">
        <v>92</v>
      </c>
      <c r="B90" s="1" t="s">
        <v>59</v>
      </c>
      <c r="C90" s="1" t="s">
        <v>6</v>
      </c>
      <c r="D90" s="2">
        <v>41639</v>
      </c>
      <c r="E90" s="3">
        <v>1551346000</v>
      </c>
      <c r="F90" s="3">
        <v>177556000</v>
      </c>
      <c r="G90" s="3">
        <v>493726000</v>
      </c>
      <c r="H90" s="3">
        <v>317093000</v>
      </c>
      <c r="I90" s="3">
        <v>417000</v>
      </c>
      <c r="J90" s="1" t="s">
        <v>19</v>
      </c>
      <c r="K90" s="1" t="s">
        <v>60</v>
      </c>
      <c r="L90" s="8">
        <f t="shared" si="11"/>
        <v>2013</v>
      </c>
      <c r="M90" s="5">
        <f t="shared" si="16"/>
        <v>-1373790000</v>
      </c>
      <c r="N90" s="6">
        <f t="shared" si="12"/>
        <v>811236000</v>
      </c>
      <c r="O90" s="6">
        <f t="shared" si="13"/>
        <v>-2185026000</v>
      </c>
      <c r="P90" s="7">
        <f t="shared" si="14"/>
        <v>0.88554713132982588</v>
      </c>
      <c r="Q90" s="7">
        <f t="shared" si="15"/>
        <v>1.4084710954229425</v>
      </c>
      <c r="T90" s="1" t="s">
        <v>156</v>
      </c>
      <c r="U90" s="10"/>
    </row>
    <row r="91" spans="1:21" ht="20" customHeight="1" x14ac:dyDescent="0.2">
      <c r="A91" s="1">
        <v>93</v>
      </c>
      <c r="B91" s="1" t="s">
        <v>59</v>
      </c>
      <c r="C91" s="1" t="s">
        <v>9</v>
      </c>
      <c r="D91" s="2">
        <v>42004</v>
      </c>
      <c r="E91" s="3">
        <v>2234000000</v>
      </c>
      <c r="F91" s="3">
        <v>174000000</v>
      </c>
      <c r="G91" s="3">
        <v>650000000</v>
      </c>
      <c r="H91" s="3">
        <v>514000000</v>
      </c>
      <c r="I91" s="1">
        <v>0</v>
      </c>
      <c r="J91" s="1" t="s">
        <v>19</v>
      </c>
      <c r="K91" s="1" t="s">
        <v>60</v>
      </c>
      <c r="L91" s="8">
        <f t="shared" si="11"/>
        <v>2014</v>
      </c>
      <c r="M91" s="5">
        <f t="shared" si="16"/>
        <v>-2060000000</v>
      </c>
      <c r="N91" s="6">
        <f t="shared" si="12"/>
        <v>1164000000</v>
      </c>
      <c r="O91" s="6">
        <f t="shared" si="13"/>
        <v>-3224000000</v>
      </c>
      <c r="P91" s="7">
        <f t="shared" si="14"/>
        <v>0.92211280214861235</v>
      </c>
      <c r="Q91" s="7">
        <f t="shared" si="15"/>
        <v>1.4431512981199641</v>
      </c>
      <c r="T91" s="1" t="s">
        <v>157</v>
      </c>
      <c r="U91" s="10"/>
    </row>
    <row r="92" spans="1:21" ht="20" customHeight="1" x14ac:dyDescent="0.2">
      <c r="A92" s="1">
        <v>94</v>
      </c>
      <c r="B92" s="1" t="s">
        <v>59</v>
      </c>
      <c r="C92" s="1" t="s">
        <v>10</v>
      </c>
      <c r="D92" s="2">
        <v>42369</v>
      </c>
      <c r="E92" s="3">
        <v>2604000000</v>
      </c>
      <c r="F92" s="3">
        <v>233000000</v>
      </c>
      <c r="G92" s="3">
        <v>927000000</v>
      </c>
      <c r="H92" s="3">
        <v>709000000</v>
      </c>
      <c r="I92" s="3">
        <v>117000000</v>
      </c>
      <c r="J92" s="1" t="s">
        <v>19</v>
      </c>
      <c r="K92" s="1" t="s">
        <v>60</v>
      </c>
      <c r="L92" s="8">
        <f t="shared" si="11"/>
        <v>2015</v>
      </c>
      <c r="M92" s="5">
        <f t="shared" si="16"/>
        <v>-2371000000</v>
      </c>
      <c r="N92" s="6">
        <f t="shared" si="12"/>
        <v>1753000000</v>
      </c>
      <c r="O92" s="6">
        <f t="shared" si="13"/>
        <v>-4124000000</v>
      </c>
      <c r="P92" s="7">
        <f t="shared" si="14"/>
        <v>0.91052227342549918</v>
      </c>
      <c r="Q92" s="7">
        <f t="shared" si="15"/>
        <v>1.5837173579109063</v>
      </c>
      <c r="T92" s="1" t="s">
        <v>159</v>
      </c>
      <c r="U92" s="10"/>
    </row>
    <row r="93" spans="1:21" ht="20" customHeight="1" x14ac:dyDescent="0.2">
      <c r="A93" s="1">
        <v>95</v>
      </c>
      <c r="B93" s="1" t="s">
        <v>59</v>
      </c>
      <c r="C93" s="1" t="s">
        <v>11</v>
      </c>
      <c r="D93" s="2">
        <v>42735</v>
      </c>
      <c r="E93" s="3">
        <v>3084000000</v>
      </c>
      <c r="F93" s="3">
        <v>258000000</v>
      </c>
      <c r="G93" s="3">
        <v>990000000</v>
      </c>
      <c r="H93" s="3">
        <v>757000000</v>
      </c>
      <c r="I93" s="3">
        <v>322000000</v>
      </c>
      <c r="J93" s="1" t="s">
        <v>19</v>
      </c>
      <c r="K93" s="1" t="s">
        <v>60</v>
      </c>
      <c r="L93" s="8">
        <f t="shared" si="11"/>
        <v>2016</v>
      </c>
      <c r="M93" s="5">
        <f t="shared" si="16"/>
        <v>-2826000000</v>
      </c>
      <c r="N93" s="6">
        <f t="shared" si="12"/>
        <v>2069000000</v>
      </c>
      <c r="O93" s="6">
        <f t="shared" si="13"/>
        <v>-4895000000</v>
      </c>
      <c r="P93" s="7">
        <f t="shared" si="14"/>
        <v>0.91634241245136183</v>
      </c>
      <c r="Q93" s="7">
        <f t="shared" si="15"/>
        <v>1.5872243839169908</v>
      </c>
      <c r="T93" s="1" t="s">
        <v>161</v>
      </c>
      <c r="U93" s="10"/>
    </row>
    <row r="94" spans="1:21" ht="20" customHeight="1" x14ac:dyDescent="0.2">
      <c r="A94" s="1">
        <v>96</v>
      </c>
      <c r="B94" s="1" t="s">
        <v>61</v>
      </c>
      <c r="C94" s="1" t="s">
        <v>6</v>
      </c>
      <c r="D94" s="2">
        <v>41574</v>
      </c>
      <c r="E94" s="3">
        <v>7509000000</v>
      </c>
      <c r="F94" s="3">
        <v>4518000000</v>
      </c>
      <c r="G94" s="3">
        <v>898000000</v>
      </c>
      <c r="H94" s="3">
        <v>1320000000</v>
      </c>
      <c r="I94" s="1">
        <v>0</v>
      </c>
      <c r="J94" s="1" t="s">
        <v>16</v>
      </c>
      <c r="K94" s="1" t="s">
        <v>62</v>
      </c>
      <c r="L94" s="8">
        <f t="shared" si="11"/>
        <v>2013</v>
      </c>
      <c r="M94" s="5">
        <f t="shared" si="16"/>
        <v>-2991000000</v>
      </c>
      <c r="N94" s="6">
        <f t="shared" si="12"/>
        <v>2218000000</v>
      </c>
      <c r="O94" s="6">
        <f t="shared" si="13"/>
        <v>-5209000000</v>
      </c>
      <c r="P94" s="7">
        <f t="shared" si="14"/>
        <v>0.39832201358369956</v>
      </c>
      <c r="Q94" s="7">
        <f t="shared" si="15"/>
        <v>0.69370089226261822</v>
      </c>
      <c r="T94" s="1" t="s">
        <v>163</v>
      </c>
      <c r="U94" s="10"/>
    </row>
    <row r="95" spans="1:21" ht="20" customHeight="1" x14ac:dyDescent="0.2">
      <c r="A95" s="1">
        <v>97</v>
      </c>
      <c r="B95" s="1" t="s">
        <v>61</v>
      </c>
      <c r="C95" s="1" t="s">
        <v>9</v>
      </c>
      <c r="D95" s="2">
        <v>41938</v>
      </c>
      <c r="E95" s="3">
        <v>9072000000</v>
      </c>
      <c r="F95" s="3">
        <v>5229000000</v>
      </c>
      <c r="G95" s="3">
        <v>895000000</v>
      </c>
      <c r="H95" s="3">
        <v>1428000000</v>
      </c>
      <c r="I95" s="1">
        <v>0</v>
      </c>
      <c r="J95" s="1" t="s">
        <v>16</v>
      </c>
      <c r="K95" s="1" t="s">
        <v>62</v>
      </c>
      <c r="L95" s="8">
        <f t="shared" si="11"/>
        <v>2014</v>
      </c>
      <c r="M95" s="5">
        <f t="shared" si="16"/>
        <v>-3843000000</v>
      </c>
      <c r="N95" s="6">
        <f t="shared" si="12"/>
        <v>2323000000</v>
      </c>
      <c r="O95" s="6">
        <f t="shared" si="13"/>
        <v>-6166000000</v>
      </c>
      <c r="P95" s="7">
        <f t="shared" si="14"/>
        <v>0.4236111111111111</v>
      </c>
      <c r="Q95" s="7">
        <f t="shared" si="15"/>
        <v>0.67967372134038806</v>
      </c>
      <c r="T95" s="1" t="s">
        <v>165</v>
      </c>
      <c r="U95" s="10"/>
    </row>
    <row r="96" spans="1:21" ht="20" customHeight="1" x14ac:dyDescent="0.2">
      <c r="A96" s="1">
        <v>98</v>
      </c>
      <c r="B96" s="1" t="s">
        <v>61</v>
      </c>
      <c r="C96" s="1" t="s">
        <v>10</v>
      </c>
      <c r="D96" s="2">
        <v>42302</v>
      </c>
      <c r="E96" s="3">
        <v>9659000000</v>
      </c>
      <c r="F96" s="3">
        <v>5707000000</v>
      </c>
      <c r="G96" s="3">
        <v>808000000</v>
      </c>
      <c r="H96" s="3">
        <v>1451000000</v>
      </c>
      <c r="I96" s="1">
        <v>0</v>
      </c>
      <c r="J96" s="1" t="s">
        <v>16</v>
      </c>
      <c r="K96" s="1" t="s">
        <v>62</v>
      </c>
      <c r="L96" s="8">
        <f t="shared" si="11"/>
        <v>2015</v>
      </c>
      <c r="M96" s="5">
        <f t="shared" si="16"/>
        <v>-3952000000</v>
      </c>
      <c r="N96" s="6">
        <f t="shared" si="12"/>
        <v>2259000000</v>
      </c>
      <c r="O96" s="6">
        <f t="shared" si="13"/>
        <v>-6211000000</v>
      </c>
      <c r="P96" s="7">
        <f t="shared" si="14"/>
        <v>0.40915208613728127</v>
      </c>
      <c r="Q96" s="7">
        <f t="shared" si="15"/>
        <v>0.64302722849156224</v>
      </c>
      <c r="T96" s="1" t="s">
        <v>166</v>
      </c>
      <c r="U96" s="10"/>
    </row>
    <row r="97" spans="1:21" ht="20" customHeight="1" x14ac:dyDescent="0.2">
      <c r="A97" s="1">
        <v>99</v>
      </c>
      <c r="B97" s="1" t="s">
        <v>61</v>
      </c>
      <c r="C97" s="1" t="s">
        <v>11</v>
      </c>
      <c r="D97" s="2">
        <v>42673</v>
      </c>
      <c r="E97" s="3">
        <v>10825000000</v>
      </c>
      <c r="F97" s="3">
        <v>6314000000</v>
      </c>
      <c r="G97" s="3">
        <v>819000000</v>
      </c>
      <c r="H97" s="3">
        <v>1540000000</v>
      </c>
      <c r="I97" s="1">
        <v>0</v>
      </c>
      <c r="J97" s="1" t="s">
        <v>16</v>
      </c>
      <c r="K97" s="1" t="s">
        <v>62</v>
      </c>
      <c r="L97" s="8">
        <f t="shared" si="11"/>
        <v>2016</v>
      </c>
      <c r="M97" s="5">
        <f t="shared" si="16"/>
        <v>-4511000000</v>
      </c>
      <c r="N97" s="6">
        <f t="shared" si="12"/>
        <v>2359000000</v>
      </c>
      <c r="O97" s="6">
        <f t="shared" si="13"/>
        <v>-6870000000</v>
      </c>
      <c r="P97" s="7">
        <f t="shared" si="14"/>
        <v>0.41672055427251731</v>
      </c>
      <c r="Q97" s="7">
        <f t="shared" si="15"/>
        <v>0.63464203233256355</v>
      </c>
      <c r="T97" s="1" t="s">
        <v>167</v>
      </c>
      <c r="U97" s="10"/>
    </row>
    <row r="98" spans="1:21" ht="20" customHeight="1" x14ac:dyDescent="0.2">
      <c r="A98" s="1">
        <v>100</v>
      </c>
      <c r="B98" s="1" t="s">
        <v>63</v>
      </c>
      <c r="C98" s="1" t="s">
        <v>6</v>
      </c>
      <c r="D98" s="2">
        <v>41274</v>
      </c>
      <c r="E98" s="3">
        <v>3334213000</v>
      </c>
      <c r="F98" s="3">
        <v>2154132000</v>
      </c>
      <c r="G98" s="3">
        <v>380532000</v>
      </c>
      <c r="H98" s="1">
        <v>0</v>
      </c>
      <c r="I98" s="3">
        <v>53677000</v>
      </c>
      <c r="J98" s="1" t="s">
        <v>7</v>
      </c>
      <c r="K98" s="1" t="s">
        <v>64</v>
      </c>
      <c r="L98" s="8">
        <f t="shared" si="11"/>
        <v>2012</v>
      </c>
      <c r="M98" s="5">
        <f t="shared" si="16"/>
        <v>-1180081000</v>
      </c>
      <c r="N98" s="6">
        <f t="shared" si="12"/>
        <v>434209000</v>
      </c>
      <c r="O98" s="6">
        <f t="shared" si="13"/>
        <v>-1614290000</v>
      </c>
      <c r="P98" s="7">
        <f t="shared" si="14"/>
        <v>0.35393089763611385</v>
      </c>
      <c r="Q98" s="7">
        <f t="shared" si="15"/>
        <v>0.48415923037910297</v>
      </c>
      <c r="T98" s="1" t="s">
        <v>169</v>
      </c>
      <c r="U98" s="10"/>
    </row>
    <row r="99" spans="1:21" ht="20" customHeight="1" x14ac:dyDescent="0.2">
      <c r="A99" s="1">
        <v>101</v>
      </c>
      <c r="B99" s="1" t="s">
        <v>63</v>
      </c>
      <c r="C99" s="1" t="s">
        <v>9</v>
      </c>
      <c r="D99" s="2">
        <v>41639</v>
      </c>
      <c r="E99" s="3">
        <v>3594136000</v>
      </c>
      <c r="F99" s="3">
        <v>2323642000</v>
      </c>
      <c r="G99" s="3">
        <v>398177000</v>
      </c>
      <c r="H99" s="1">
        <v>0</v>
      </c>
      <c r="I99" s="3">
        <v>57238000</v>
      </c>
      <c r="J99" s="1" t="s">
        <v>7</v>
      </c>
      <c r="K99" s="1" t="s">
        <v>64</v>
      </c>
      <c r="L99" s="8">
        <f t="shared" si="11"/>
        <v>2013</v>
      </c>
      <c r="M99" s="5">
        <f t="shared" si="16"/>
        <v>-1270494000</v>
      </c>
      <c r="N99" s="6">
        <f t="shared" si="12"/>
        <v>455415000</v>
      </c>
      <c r="O99" s="6">
        <f t="shared" si="13"/>
        <v>-1725909000</v>
      </c>
      <c r="P99" s="7">
        <f t="shared" si="14"/>
        <v>0.35349079723193555</v>
      </c>
      <c r="Q99" s="7">
        <f t="shared" si="15"/>
        <v>0.48020136132856406</v>
      </c>
      <c r="T99" s="1" t="s">
        <v>171</v>
      </c>
      <c r="U99" s="10"/>
    </row>
    <row r="100" spans="1:21" ht="20" customHeight="1" x14ac:dyDescent="0.2">
      <c r="A100" s="1">
        <v>102</v>
      </c>
      <c r="B100" s="1" t="s">
        <v>63</v>
      </c>
      <c r="C100" s="1" t="s">
        <v>10</v>
      </c>
      <c r="D100" s="2">
        <v>42004</v>
      </c>
      <c r="E100" s="3">
        <v>4021964000</v>
      </c>
      <c r="F100" s="3">
        <v>2597017000</v>
      </c>
      <c r="G100" s="3">
        <v>462637000</v>
      </c>
      <c r="H100" s="1">
        <v>0</v>
      </c>
      <c r="I100" s="3">
        <v>63724000</v>
      </c>
      <c r="J100" s="1" t="s">
        <v>7</v>
      </c>
      <c r="K100" s="1" t="s">
        <v>64</v>
      </c>
      <c r="L100" s="8">
        <f t="shared" si="11"/>
        <v>2014</v>
      </c>
      <c r="M100" s="5">
        <f t="shared" si="16"/>
        <v>-1424947000</v>
      </c>
      <c r="N100" s="6">
        <f t="shared" si="12"/>
        <v>526361000</v>
      </c>
      <c r="O100" s="6">
        <f t="shared" si="13"/>
        <v>-1951308000</v>
      </c>
      <c r="P100" s="7">
        <f t="shared" si="14"/>
        <v>0.35429133627252757</v>
      </c>
      <c r="Q100" s="7">
        <f t="shared" si="15"/>
        <v>0.48516297013101062</v>
      </c>
      <c r="T100" s="1" t="s">
        <v>173</v>
      </c>
      <c r="U100" s="10"/>
    </row>
    <row r="101" spans="1:21" ht="20" customHeight="1" x14ac:dyDescent="0.2">
      <c r="A101" s="1">
        <v>103</v>
      </c>
      <c r="B101" s="1" t="s">
        <v>63</v>
      </c>
      <c r="C101" s="1" t="s">
        <v>11</v>
      </c>
      <c r="D101" s="2">
        <v>42369</v>
      </c>
      <c r="E101" s="3">
        <v>3974295000</v>
      </c>
      <c r="F101" s="3">
        <v>2549280000</v>
      </c>
      <c r="G101" s="3">
        <v>448592000</v>
      </c>
      <c r="H101" s="1">
        <v>0</v>
      </c>
      <c r="I101" s="3">
        <v>68707000</v>
      </c>
      <c r="J101" s="1" t="s">
        <v>7</v>
      </c>
      <c r="K101" s="1" t="s">
        <v>64</v>
      </c>
      <c r="L101" s="8">
        <f t="shared" si="11"/>
        <v>2015</v>
      </c>
      <c r="M101" s="5">
        <f t="shared" si="16"/>
        <v>-1425015000</v>
      </c>
      <c r="N101" s="6">
        <f t="shared" si="12"/>
        <v>517299000</v>
      </c>
      <c r="O101" s="6">
        <f t="shared" si="13"/>
        <v>-1942314000</v>
      </c>
      <c r="P101" s="7">
        <f t="shared" si="14"/>
        <v>0.35855793291640403</v>
      </c>
      <c r="Q101" s="7">
        <f t="shared" si="15"/>
        <v>0.4887191313176299</v>
      </c>
      <c r="T101" s="1" t="s">
        <v>175</v>
      </c>
      <c r="U101" s="10"/>
    </row>
    <row r="102" spans="1:21" ht="20" customHeight="1" x14ac:dyDescent="0.2">
      <c r="A102" s="1">
        <v>108</v>
      </c>
      <c r="B102" s="1" t="s">
        <v>65</v>
      </c>
      <c r="C102" s="1" t="s">
        <v>6</v>
      </c>
      <c r="D102" s="2">
        <v>41639</v>
      </c>
      <c r="E102" s="3">
        <v>18676000000</v>
      </c>
      <c r="F102" s="3">
        <v>3346000000</v>
      </c>
      <c r="G102" s="3">
        <v>5380000000</v>
      </c>
      <c r="H102" s="3">
        <v>4083000000</v>
      </c>
      <c r="I102" s="1">
        <v>0</v>
      </c>
      <c r="J102" s="1" t="s">
        <v>19</v>
      </c>
      <c r="K102" s="1" t="s">
        <v>60</v>
      </c>
      <c r="L102" s="8">
        <f t="shared" si="11"/>
        <v>2013</v>
      </c>
      <c r="M102" s="5">
        <f t="shared" si="16"/>
        <v>-15330000000</v>
      </c>
      <c r="N102" s="6">
        <f t="shared" si="12"/>
        <v>9463000000</v>
      </c>
      <c r="O102" s="6">
        <f t="shared" si="13"/>
        <v>-24793000000</v>
      </c>
      <c r="P102" s="7">
        <f t="shared" si="14"/>
        <v>0.820839580209895</v>
      </c>
      <c r="Q102" s="7">
        <f t="shared" si="15"/>
        <v>1.3275326622403085</v>
      </c>
      <c r="T102" s="1" t="s">
        <v>178</v>
      </c>
      <c r="U102" s="10"/>
    </row>
    <row r="103" spans="1:21" ht="20" customHeight="1" x14ac:dyDescent="0.2">
      <c r="A103" s="1">
        <v>109</v>
      </c>
      <c r="B103" s="1" t="s">
        <v>65</v>
      </c>
      <c r="C103" s="1" t="s">
        <v>9</v>
      </c>
      <c r="D103" s="2">
        <v>42004</v>
      </c>
      <c r="E103" s="3">
        <v>20063000000</v>
      </c>
      <c r="F103" s="3">
        <v>4422000000</v>
      </c>
      <c r="G103" s="3">
        <v>5153000000</v>
      </c>
      <c r="H103" s="3">
        <v>4297000000</v>
      </c>
      <c r="I103" s="1">
        <v>0</v>
      </c>
      <c r="J103" s="1" t="s">
        <v>19</v>
      </c>
      <c r="K103" s="1" t="s">
        <v>60</v>
      </c>
      <c r="L103" s="8">
        <f t="shared" si="11"/>
        <v>2014</v>
      </c>
      <c r="M103" s="5">
        <f t="shared" si="16"/>
        <v>-15641000000</v>
      </c>
      <c r="N103" s="6">
        <f t="shared" si="12"/>
        <v>9450000000</v>
      </c>
      <c r="O103" s="6">
        <f t="shared" si="13"/>
        <v>-25091000000</v>
      </c>
      <c r="P103" s="7">
        <f t="shared" si="14"/>
        <v>0.77959427802422365</v>
      </c>
      <c r="Q103" s="7">
        <f t="shared" si="15"/>
        <v>1.2506105766834472</v>
      </c>
      <c r="T103" s="1" t="s">
        <v>179</v>
      </c>
      <c r="U103" s="10"/>
    </row>
    <row r="104" spans="1:21" ht="20" customHeight="1" x14ac:dyDescent="0.2">
      <c r="A104" s="1">
        <v>110</v>
      </c>
      <c r="B104" s="1" t="s">
        <v>65</v>
      </c>
      <c r="C104" s="1" t="s">
        <v>10</v>
      </c>
      <c r="D104" s="2">
        <v>42369</v>
      </c>
      <c r="E104" s="3">
        <v>21662000000</v>
      </c>
      <c r="F104" s="3">
        <v>4227000000</v>
      </c>
      <c r="G104" s="3">
        <v>4895000000</v>
      </c>
      <c r="H104" s="3">
        <v>4070000000</v>
      </c>
      <c r="I104" s="1">
        <v>0</v>
      </c>
      <c r="J104" s="1" t="s">
        <v>19</v>
      </c>
      <c r="K104" s="1" t="s">
        <v>60</v>
      </c>
      <c r="L104" s="8">
        <f t="shared" si="11"/>
        <v>2015</v>
      </c>
      <c r="M104" s="5">
        <f t="shared" si="16"/>
        <v>-17435000000</v>
      </c>
      <c r="N104" s="6">
        <f t="shared" si="12"/>
        <v>8965000000</v>
      </c>
      <c r="O104" s="6">
        <f t="shared" si="13"/>
        <v>-26400000000</v>
      </c>
      <c r="P104" s="7">
        <f t="shared" si="14"/>
        <v>0.80486566337364973</v>
      </c>
      <c r="Q104" s="7">
        <f t="shared" si="15"/>
        <v>1.2187240328686177</v>
      </c>
      <c r="T104" s="1" t="s">
        <v>180</v>
      </c>
      <c r="U104" s="10"/>
    </row>
    <row r="105" spans="1:21" ht="20" customHeight="1" x14ac:dyDescent="0.2">
      <c r="A105" s="1">
        <v>111</v>
      </c>
      <c r="B105" s="1" t="s">
        <v>65</v>
      </c>
      <c r="C105" s="1" t="s">
        <v>11</v>
      </c>
      <c r="D105" s="2">
        <v>42735</v>
      </c>
      <c r="E105" s="3">
        <v>22991000000</v>
      </c>
      <c r="F105" s="3">
        <v>4162000000</v>
      </c>
      <c r="G105" s="3">
        <v>5195000000</v>
      </c>
      <c r="H105" s="3">
        <v>3840000000</v>
      </c>
      <c r="I105" s="1">
        <v>0</v>
      </c>
      <c r="J105" s="1" t="s">
        <v>19</v>
      </c>
      <c r="K105" s="1" t="s">
        <v>60</v>
      </c>
      <c r="L105" s="8">
        <f t="shared" si="11"/>
        <v>2016</v>
      </c>
      <c r="M105" s="5">
        <f t="shared" si="16"/>
        <v>-18829000000</v>
      </c>
      <c r="N105" s="6">
        <f t="shared" si="12"/>
        <v>9035000000</v>
      </c>
      <c r="O105" s="6">
        <f t="shared" si="13"/>
        <v>-27864000000</v>
      </c>
      <c r="P105" s="7">
        <f t="shared" si="14"/>
        <v>0.81897264146840065</v>
      </c>
      <c r="Q105" s="7">
        <f t="shared" si="15"/>
        <v>1.2119525031534077</v>
      </c>
      <c r="T105" s="1" t="s">
        <v>182</v>
      </c>
      <c r="U105" s="10"/>
    </row>
    <row r="106" spans="1:21" ht="20" customHeight="1" x14ac:dyDescent="0.2">
      <c r="A106" s="1">
        <v>112</v>
      </c>
      <c r="B106" s="1" t="s">
        <v>66</v>
      </c>
      <c r="C106" s="1" t="s">
        <v>6</v>
      </c>
      <c r="D106" s="2">
        <v>41274</v>
      </c>
      <c r="E106" s="3">
        <v>10259000000</v>
      </c>
      <c r="F106" s="3">
        <v>1899000000</v>
      </c>
      <c r="G106" s="3">
        <v>3927000000</v>
      </c>
      <c r="H106" s="1">
        <v>0</v>
      </c>
      <c r="I106" s="3">
        <v>2877000000</v>
      </c>
      <c r="J106" s="1" t="s">
        <v>41</v>
      </c>
      <c r="K106" s="1" t="s">
        <v>67</v>
      </c>
      <c r="L106" s="8">
        <f t="shared" si="11"/>
        <v>2012</v>
      </c>
      <c r="M106" s="5">
        <f t="shared" si="16"/>
        <v>-8360000000</v>
      </c>
      <c r="N106" s="6">
        <f t="shared" si="12"/>
        <v>6804000000</v>
      </c>
      <c r="O106" s="6">
        <f t="shared" si="13"/>
        <v>-15164000000</v>
      </c>
      <c r="P106" s="7">
        <f t="shared" si="14"/>
        <v>0.8148942392046008</v>
      </c>
      <c r="Q106" s="7">
        <f t="shared" si="15"/>
        <v>1.4781167755141826</v>
      </c>
      <c r="T106" s="1" t="s">
        <v>183</v>
      </c>
      <c r="U106" s="10"/>
    </row>
    <row r="107" spans="1:21" ht="20" customHeight="1" x14ac:dyDescent="0.2">
      <c r="A107" s="1">
        <v>113</v>
      </c>
      <c r="B107" s="1" t="s">
        <v>66</v>
      </c>
      <c r="C107" s="1" t="s">
        <v>9</v>
      </c>
      <c r="D107" s="2">
        <v>41639</v>
      </c>
      <c r="E107" s="3">
        <v>11230000000</v>
      </c>
      <c r="F107" s="3">
        <v>1954000000</v>
      </c>
      <c r="G107" s="3">
        <v>3862000000</v>
      </c>
      <c r="H107" s="1">
        <v>0</v>
      </c>
      <c r="I107" s="3">
        <v>3132000000</v>
      </c>
      <c r="J107" s="1" t="s">
        <v>41</v>
      </c>
      <c r="K107" s="1" t="s">
        <v>67</v>
      </c>
      <c r="L107" s="8">
        <f t="shared" si="11"/>
        <v>2013</v>
      </c>
      <c r="M107" s="5">
        <f t="shared" si="16"/>
        <v>-9276000000</v>
      </c>
      <c r="N107" s="6">
        <f t="shared" si="12"/>
        <v>6994000000</v>
      </c>
      <c r="O107" s="6">
        <f t="shared" si="13"/>
        <v>-16270000000</v>
      </c>
      <c r="P107" s="7">
        <f t="shared" si="14"/>
        <v>0.82600178094390031</v>
      </c>
      <c r="Q107" s="7">
        <f t="shared" si="15"/>
        <v>1.4487978628673197</v>
      </c>
      <c r="T107" s="1" t="s">
        <v>184</v>
      </c>
      <c r="U107" s="10"/>
    </row>
    <row r="108" spans="1:21" ht="20" customHeight="1" x14ac:dyDescent="0.2">
      <c r="A108" s="1">
        <v>114</v>
      </c>
      <c r="B108" s="1" t="s">
        <v>66</v>
      </c>
      <c r="C108" s="1" t="s">
        <v>10</v>
      </c>
      <c r="D108" s="2">
        <v>42004</v>
      </c>
      <c r="E108" s="3">
        <v>12296000000</v>
      </c>
      <c r="F108" s="3">
        <v>1982000000</v>
      </c>
      <c r="G108" s="3">
        <v>3808000000</v>
      </c>
      <c r="H108" s="1">
        <v>0</v>
      </c>
      <c r="I108" s="3">
        <v>3603000000</v>
      </c>
      <c r="J108" s="1" t="s">
        <v>41</v>
      </c>
      <c r="K108" s="1" t="s">
        <v>67</v>
      </c>
      <c r="L108" s="8">
        <f t="shared" si="11"/>
        <v>2014</v>
      </c>
      <c r="M108" s="5">
        <f t="shared" si="16"/>
        <v>-10314000000</v>
      </c>
      <c r="N108" s="6">
        <f t="shared" si="12"/>
        <v>7411000000</v>
      </c>
      <c r="O108" s="6">
        <f t="shared" si="13"/>
        <v>-17725000000</v>
      </c>
      <c r="P108" s="7">
        <f t="shared" si="14"/>
        <v>0.83880936890045543</v>
      </c>
      <c r="Q108" s="7">
        <f t="shared" si="15"/>
        <v>1.4415256994144436</v>
      </c>
      <c r="T108" s="1" t="s">
        <v>185</v>
      </c>
      <c r="U108" s="10"/>
    </row>
    <row r="109" spans="1:21" ht="20" customHeight="1" x14ac:dyDescent="0.2">
      <c r="A109" s="1">
        <v>115</v>
      </c>
      <c r="B109" s="1" t="s">
        <v>66</v>
      </c>
      <c r="C109" s="1" t="s">
        <v>11</v>
      </c>
      <c r="D109" s="2">
        <v>42369</v>
      </c>
      <c r="E109" s="3">
        <v>12200000000</v>
      </c>
      <c r="F109" s="3">
        <v>2261000000</v>
      </c>
      <c r="G109" s="3">
        <v>3750000000</v>
      </c>
      <c r="H109" s="1">
        <v>0</v>
      </c>
      <c r="I109" s="3">
        <v>3630000000</v>
      </c>
      <c r="J109" s="1" t="s">
        <v>41</v>
      </c>
      <c r="K109" s="1" t="s">
        <v>67</v>
      </c>
      <c r="L109" s="8">
        <f t="shared" si="11"/>
        <v>2015</v>
      </c>
      <c r="M109" s="5">
        <f t="shared" si="16"/>
        <v>-9939000000</v>
      </c>
      <c r="N109" s="6">
        <f t="shared" si="12"/>
        <v>7380000000</v>
      </c>
      <c r="O109" s="6">
        <f t="shared" si="13"/>
        <v>-17319000000</v>
      </c>
      <c r="P109" s="7">
        <f t="shared" si="14"/>
        <v>0.814672131147541</v>
      </c>
      <c r="Q109" s="7">
        <f t="shared" si="15"/>
        <v>1.4195901639344262</v>
      </c>
      <c r="T109" s="1" t="s">
        <v>186</v>
      </c>
      <c r="U109" s="10"/>
    </row>
    <row r="110" spans="1:21" ht="20" customHeight="1" x14ac:dyDescent="0.2">
      <c r="A110" s="1">
        <v>116</v>
      </c>
      <c r="B110" s="1" t="s">
        <v>68</v>
      </c>
      <c r="C110" s="1" t="s">
        <v>6</v>
      </c>
      <c r="D110" s="2">
        <v>41274</v>
      </c>
      <c r="E110" s="3">
        <v>2875960000</v>
      </c>
      <c r="F110" s="3">
        <v>722479000</v>
      </c>
      <c r="G110" s="3">
        <v>389486000</v>
      </c>
      <c r="H110" s="1">
        <v>0</v>
      </c>
      <c r="I110" s="3">
        <v>644276000</v>
      </c>
      <c r="J110" s="1" t="s">
        <v>46</v>
      </c>
      <c r="K110" s="1" t="s">
        <v>69</v>
      </c>
      <c r="L110" s="8">
        <f t="shared" si="11"/>
        <v>2012</v>
      </c>
      <c r="M110" s="5">
        <f t="shared" si="16"/>
        <v>-2153481000</v>
      </c>
      <c r="N110" s="6">
        <f t="shared" si="12"/>
        <v>1033762000</v>
      </c>
      <c r="O110" s="6">
        <f t="shared" si="13"/>
        <v>-3187243000</v>
      </c>
      <c r="P110" s="7">
        <f t="shared" si="14"/>
        <v>0.74878683987259909</v>
      </c>
      <c r="Q110" s="7">
        <f t="shared" si="15"/>
        <v>1.1082362063450117</v>
      </c>
      <c r="T110" s="1" t="s">
        <v>188</v>
      </c>
      <c r="U110" s="10"/>
    </row>
    <row r="111" spans="1:21" ht="20" customHeight="1" x14ac:dyDescent="0.2">
      <c r="A111" s="1">
        <v>117</v>
      </c>
      <c r="B111" s="1" t="s">
        <v>68</v>
      </c>
      <c r="C111" s="1" t="s">
        <v>9</v>
      </c>
      <c r="D111" s="2">
        <v>41639</v>
      </c>
      <c r="E111" s="3">
        <v>3361407000</v>
      </c>
      <c r="F111" s="3">
        <v>859873000</v>
      </c>
      <c r="G111" s="3">
        <v>487084000</v>
      </c>
      <c r="H111" s="1">
        <v>0</v>
      </c>
      <c r="I111" s="3">
        <v>800145000</v>
      </c>
      <c r="J111" s="1" t="s">
        <v>46</v>
      </c>
      <c r="K111" s="1" t="s">
        <v>69</v>
      </c>
      <c r="L111" s="8">
        <f t="shared" si="11"/>
        <v>2013</v>
      </c>
      <c r="M111" s="5">
        <f t="shared" si="16"/>
        <v>-2501534000</v>
      </c>
      <c r="N111" s="6">
        <f t="shared" si="12"/>
        <v>1287229000</v>
      </c>
      <c r="O111" s="6">
        <f t="shared" si="13"/>
        <v>-3788763000</v>
      </c>
      <c r="P111" s="7">
        <f t="shared" si="14"/>
        <v>0.74419253604219904</v>
      </c>
      <c r="Q111" s="7">
        <f t="shared" si="15"/>
        <v>1.1271360474943974</v>
      </c>
      <c r="T111" s="1" t="s">
        <v>189</v>
      </c>
      <c r="U111" s="10"/>
    </row>
    <row r="112" spans="1:21" ht="20" customHeight="1" x14ac:dyDescent="0.2">
      <c r="A112" s="1">
        <v>118</v>
      </c>
      <c r="B112" s="1" t="s">
        <v>68</v>
      </c>
      <c r="C112" s="1" t="s">
        <v>10</v>
      </c>
      <c r="D112" s="2">
        <v>42004</v>
      </c>
      <c r="E112" s="3">
        <v>4100048000</v>
      </c>
      <c r="F112" s="3">
        <v>1094265000</v>
      </c>
      <c r="G112" s="3">
        <v>515059000</v>
      </c>
      <c r="H112" s="1">
        <v>0</v>
      </c>
      <c r="I112" s="3">
        <v>1003802000</v>
      </c>
      <c r="J112" s="1" t="s">
        <v>46</v>
      </c>
      <c r="K112" s="1" t="s">
        <v>69</v>
      </c>
      <c r="L112" s="8">
        <f t="shared" si="11"/>
        <v>2014</v>
      </c>
      <c r="M112" s="5">
        <f t="shared" si="16"/>
        <v>-3005783000</v>
      </c>
      <c r="N112" s="6">
        <f t="shared" si="12"/>
        <v>1518861000</v>
      </c>
      <c r="O112" s="6">
        <f t="shared" si="13"/>
        <v>-4524644000</v>
      </c>
      <c r="P112" s="7">
        <f t="shared" si="14"/>
        <v>0.73310922213593599</v>
      </c>
      <c r="Q112" s="7">
        <f t="shared" si="15"/>
        <v>1.1035587876044377</v>
      </c>
      <c r="T112" s="1" t="s">
        <v>190</v>
      </c>
      <c r="U112" s="10"/>
    </row>
    <row r="113" spans="1:21" ht="20" customHeight="1" x14ac:dyDescent="0.2">
      <c r="A113" s="1">
        <v>119</v>
      </c>
      <c r="B113" s="1" t="s">
        <v>68</v>
      </c>
      <c r="C113" s="1" t="s">
        <v>11</v>
      </c>
      <c r="D113" s="2">
        <v>42369</v>
      </c>
      <c r="E113" s="3">
        <v>4771516000</v>
      </c>
      <c r="F113" s="3">
        <v>1308868000</v>
      </c>
      <c r="G113" s="3">
        <v>564531000</v>
      </c>
      <c r="H113" s="1">
        <v>0</v>
      </c>
      <c r="I113" s="3">
        <v>1285328000</v>
      </c>
      <c r="J113" s="1" t="s">
        <v>46</v>
      </c>
      <c r="K113" s="1" t="s">
        <v>69</v>
      </c>
      <c r="L113" s="8">
        <f t="shared" si="11"/>
        <v>2015</v>
      </c>
      <c r="M113" s="5">
        <f t="shared" si="16"/>
        <v>-3462648000</v>
      </c>
      <c r="N113" s="6">
        <f t="shared" si="12"/>
        <v>1849859000</v>
      </c>
      <c r="O113" s="6">
        <f t="shared" si="13"/>
        <v>-5312507000</v>
      </c>
      <c r="P113" s="7">
        <f t="shared" si="14"/>
        <v>0.72569137355926294</v>
      </c>
      <c r="Q113" s="7">
        <f t="shared" si="15"/>
        <v>1.1133792698169722</v>
      </c>
      <c r="T113" s="1" t="s">
        <v>192</v>
      </c>
      <c r="U113" s="10"/>
    </row>
    <row r="114" spans="1:21" ht="20" customHeight="1" x14ac:dyDescent="0.2">
      <c r="A114" s="1">
        <v>120</v>
      </c>
      <c r="B114" s="1" t="s">
        <v>70</v>
      </c>
      <c r="C114" s="1" t="s">
        <v>6</v>
      </c>
      <c r="D114" s="2">
        <v>41639</v>
      </c>
      <c r="E114" s="3">
        <v>74452000000</v>
      </c>
      <c r="F114" s="3">
        <v>54181000000</v>
      </c>
      <c r="G114" s="3">
        <v>19526000000</v>
      </c>
      <c r="H114" s="1">
        <v>0</v>
      </c>
      <c r="I114" s="1">
        <v>0</v>
      </c>
      <c r="J114" s="1" t="s">
        <v>13</v>
      </c>
      <c r="K114" s="1" t="s">
        <v>71</v>
      </c>
      <c r="L114" s="8">
        <f t="shared" si="11"/>
        <v>2013</v>
      </c>
      <c r="M114" s="5">
        <f t="shared" si="16"/>
        <v>-20271000000</v>
      </c>
      <c r="N114" s="6">
        <f t="shared" si="12"/>
        <v>19526000000</v>
      </c>
      <c r="O114" s="6">
        <f t="shared" si="13"/>
        <v>-39797000000</v>
      </c>
      <c r="P114" s="7">
        <f t="shared" si="14"/>
        <v>0.27226938161500025</v>
      </c>
      <c r="Q114" s="7">
        <f t="shared" si="15"/>
        <v>0.53453231612313978</v>
      </c>
      <c r="T114" s="1" t="s">
        <v>194</v>
      </c>
      <c r="U114" s="10"/>
    </row>
    <row r="115" spans="1:21" ht="20" customHeight="1" x14ac:dyDescent="0.2">
      <c r="A115" s="1">
        <v>121</v>
      </c>
      <c r="B115" s="1" t="s">
        <v>70</v>
      </c>
      <c r="C115" s="1" t="s">
        <v>9</v>
      </c>
      <c r="D115" s="2">
        <v>42004</v>
      </c>
      <c r="E115" s="3">
        <v>88988000000</v>
      </c>
      <c r="F115" s="3">
        <v>62752000000</v>
      </c>
      <c r="G115" s="3">
        <v>26058000000</v>
      </c>
      <c r="H115" s="1">
        <v>0</v>
      </c>
      <c r="I115" s="1">
        <v>0</v>
      </c>
      <c r="J115" s="1" t="s">
        <v>13</v>
      </c>
      <c r="K115" s="1" t="s">
        <v>71</v>
      </c>
      <c r="L115" s="8">
        <f t="shared" si="11"/>
        <v>2014</v>
      </c>
      <c r="M115" s="5">
        <f t="shared" si="16"/>
        <v>-26236000000</v>
      </c>
      <c r="N115" s="6">
        <f t="shared" si="12"/>
        <v>26058000000</v>
      </c>
      <c r="O115" s="6">
        <f t="shared" si="13"/>
        <v>-52294000000</v>
      </c>
      <c r="P115" s="7">
        <f t="shared" si="14"/>
        <v>0.29482626871038792</v>
      </c>
      <c r="Q115" s="7">
        <f t="shared" si="15"/>
        <v>0.58765226772149048</v>
      </c>
      <c r="T115" s="1" t="s">
        <v>196</v>
      </c>
      <c r="U115" s="10"/>
    </row>
    <row r="116" spans="1:21" ht="20" customHeight="1" x14ac:dyDescent="0.2">
      <c r="A116" s="1">
        <v>122</v>
      </c>
      <c r="B116" s="1" t="s">
        <v>70</v>
      </c>
      <c r="C116" s="1" t="s">
        <v>10</v>
      </c>
      <c r="D116" s="2">
        <v>42369</v>
      </c>
      <c r="E116" s="3">
        <v>107006000000</v>
      </c>
      <c r="F116" s="3">
        <v>71651000000</v>
      </c>
      <c r="G116" s="3">
        <v>33122000000</v>
      </c>
      <c r="H116" s="1">
        <v>0</v>
      </c>
      <c r="I116" s="1">
        <v>0</v>
      </c>
      <c r="J116" s="1" t="s">
        <v>13</v>
      </c>
      <c r="K116" s="1" t="s">
        <v>71</v>
      </c>
      <c r="L116" s="8">
        <f t="shared" si="11"/>
        <v>2015</v>
      </c>
      <c r="M116" s="5">
        <f t="shared" si="16"/>
        <v>-35355000000</v>
      </c>
      <c r="N116" s="6">
        <f t="shared" si="12"/>
        <v>33122000000</v>
      </c>
      <c r="O116" s="6">
        <f t="shared" si="13"/>
        <v>-68477000000</v>
      </c>
      <c r="P116" s="7">
        <f t="shared" si="14"/>
        <v>0.33040203353083003</v>
      </c>
      <c r="Q116" s="7">
        <f t="shared" si="15"/>
        <v>0.63993607835074673</v>
      </c>
      <c r="T116" s="1" t="s">
        <v>197</v>
      </c>
      <c r="U116" s="10"/>
    </row>
    <row r="117" spans="1:21" ht="20" customHeight="1" x14ac:dyDescent="0.2">
      <c r="A117" s="1">
        <v>123</v>
      </c>
      <c r="B117" s="1" t="s">
        <v>70</v>
      </c>
      <c r="C117" s="1" t="s">
        <v>11</v>
      </c>
      <c r="D117" s="2">
        <v>42735</v>
      </c>
      <c r="E117" s="3">
        <v>135987000000</v>
      </c>
      <c r="F117" s="3">
        <v>88265000000</v>
      </c>
      <c r="G117" s="3">
        <v>43536000000</v>
      </c>
      <c r="H117" s="1">
        <v>0</v>
      </c>
      <c r="I117" s="1">
        <v>0</v>
      </c>
      <c r="J117" s="1" t="s">
        <v>13</v>
      </c>
      <c r="K117" s="1" t="s">
        <v>71</v>
      </c>
      <c r="L117" s="8">
        <f t="shared" si="11"/>
        <v>2016</v>
      </c>
      <c r="M117" s="5">
        <f t="shared" si="16"/>
        <v>-47722000000</v>
      </c>
      <c r="N117" s="6">
        <f t="shared" si="12"/>
        <v>43536000000</v>
      </c>
      <c r="O117" s="6">
        <f t="shared" si="13"/>
        <v>-91258000000</v>
      </c>
      <c r="P117" s="7">
        <f t="shared" si="14"/>
        <v>0.35093060366064405</v>
      </c>
      <c r="Q117" s="7">
        <f t="shared" si="15"/>
        <v>0.6710788531256664</v>
      </c>
      <c r="T117" s="1" t="s">
        <v>199</v>
      </c>
      <c r="U117" s="10"/>
    </row>
    <row r="118" spans="1:21" ht="20" customHeight="1" x14ac:dyDescent="0.2">
      <c r="A118" s="1">
        <v>124</v>
      </c>
      <c r="B118" s="1" t="s">
        <v>72</v>
      </c>
      <c r="C118" s="1" t="s">
        <v>6</v>
      </c>
      <c r="D118" s="2">
        <v>41639</v>
      </c>
      <c r="E118" s="3">
        <v>17517600000</v>
      </c>
      <c r="F118" s="3">
        <v>14757700000</v>
      </c>
      <c r="G118" s="3">
        <v>1924300000</v>
      </c>
      <c r="H118" s="1">
        <v>0</v>
      </c>
      <c r="I118" s="3">
        <v>95300000</v>
      </c>
      <c r="J118" s="1" t="s">
        <v>13</v>
      </c>
      <c r="K118" s="1" t="s">
        <v>73</v>
      </c>
      <c r="L118" s="8">
        <f t="shared" si="11"/>
        <v>2013</v>
      </c>
      <c r="M118" s="5">
        <f t="shared" si="16"/>
        <v>-2759900000</v>
      </c>
      <c r="N118" s="6">
        <f t="shared" si="12"/>
        <v>2019600000</v>
      </c>
      <c r="O118" s="6">
        <f t="shared" si="13"/>
        <v>-4779500000</v>
      </c>
      <c r="P118" s="7">
        <f t="shared" si="14"/>
        <v>0.15755012102114446</v>
      </c>
      <c r="Q118" s="7">
        <f t="shared" si="15"/>
        <v>0.27283988674247611</v>
      </c>
      <c r="T118" s="1" t="s">
        <v>200</v>
      </c>
      <c r="U118" s="10"/>
    </row>
    <row r="119" spans="1:21" ht="20" customHeight="1" x14ac:dyDescent="0.2">
      <c r="A119" s="1">
        <v>125</v>
      </c>
      <c r="B119" s="1" t="s">
        <v>72</v>
      </c>
      <c r="C119" s="1" t="s">
        <v>9</v>
      </c>
      <c r="D119" s="2">
        <v>42004</v>
      </c>
      <c r="E119" s="3">
        <v>19108800000</v>
      </c>
      <c r="F119" s="3">
        <v>16120100000</v>
      </c>
      <c r="G119" s="3">
        <v>2061000000</v>
      </c>
      <c r="H119" s="1">
        <v>0</v>
      </c>
      <c r="I119" s="3">
        <v>106900000</v>
      </c>
      <c r="J119" s="1" t="s">
        <v>13</v>
      </c>
      <c r="K119" s="1" t="s">
        <v>73</v>
      </c>
      <c r="L119" s="8">
        <f t="shared" si="11"/>
        <v>2014</v>
      </c>
      <c r="M119" s="5">
        <f t="shared" si="16"/>
        <v>-2988700000</v>
      </c>
      <c r="N119" s="6">
        <f t="shared" si="12"/>
        <v>2167900000</v>
      </c>
      <c r="O119" s="6">
        <f t="shared" si="13"/>
        <v>-5156600000</v>
      </c>
      <c r="P119" s="7">
        <f t="shared" si="14"/>
        <v>0.15640437913422089</v>
      </c>
      <c r="Q119" s="7">
        <f t="shared" si="15"/>
        <v>0.26985472661810267</v>
      </c>
      <c r="T119" s="1" t="s">
        <v>201</v>
      </c>
      <c r="U119" s="10"/>
    </row>
    <row r="120" spans="1:21" ht="20" customHeight="1" x14ac:dyDescent="0.2">
      <c r="A120" s="1">
        <v>126</v>
      </c>
      <c r="B120" s="1" t="s">
        <v>72</v>
      </c>
      <c r="C120" s="1" t="s">
        <v>10</v>
      </c>
      <c r="D120" s="2">
        <v>42369</v>
      </c>
      <c r="E120" s="3">
        <v>20862000000</v>
      </c>
      <c r="F120" s="3">
        <v>17600500000</v>
      </c>
      <c r="G120" s="3">
        <v>2245600000</v>
      </c>
      <c r="H120" s="1">
        <v>0</v>
      </c>
      <c r="I120" s="3">
        <v>127400000</v>
      </c>
      <c r="J120" s="1" t="s">
        <v>13</v>
      </c>
      <c r="K120" s="1" t="s">
        <v>73</v>
      </c>
      <c r="L120" s="8">
        <f t="shared" si="11"/>
        <v>2015</v>
      </c>
      <c r="M120" s="5">
        <f t="shared" si="16"/>
        <v>-3261500000</v>
      </c>
      <c r="N120" s="6">
        <f t="shared" si="12"/>
        <v>2373000000</v>
      </c>
      <c r="O120" s="6">
        <f t="shared" si="13"/>
        <v>-5634500000</v>
      </c>
      <c r="P120" s="7">
        <f t="shared" si="14"/>
        <v>0.15633688045249736</v>
      </c>
      <c r="Q120" s="7">
        <f t="shared" si="15"/>
        <v>0.27008436391525259</v>
      </c>
      <c r="T120" s="1" t="s">
        <v>202</v>
      </c>
      <c r="U120" s="10"/>
    </row>
    <row r="121" spans="1:21" ht="20" customHeight="1" x14ac:dyDescent="0.2">
      <c r="A121" s="1">
        <v>127</v>
      </c>
      <c r="B121" s="1" t="s">
        <v>72</v>
      </c>
      <c r="C121" s="1" t="s">
        <v>11</v>
      </c>
      <c r="D121" s="2">
        <v>42735</v>
      </c>
      <c r="E121" s="3">
        <v>21609000000</v>
      </c>
      <c r="F121" s="3">
        <v>18295800000</v>
      </c>
      <c r="G121" s="3">
        <v>2280300000</v>
      </c>
      <c r="H121" s="1">
        <v>0</v>
      </c>
      <c r="I121" s="3">
        <v>143400000</v>
      </c>
      <c r="J121" s="1" t="s">
        <v>13</v>
      </c>
      <c r="K121" s="1" t="s">
        <v>73</v>
      </c>
      <c r="L121" s="8">
        <f t="shared" si="11"/>
        <v>2016</v>
      </c>
      <c r="M121" s="5">
        <f t="shared" si="16"/>
        <v>-3313200000</v>
      </c>
      <c r="N121" s="6">
        <f t="shared" si="12"/>
        <v>2423700000</v>
      </c>
      <c r="O121" s="6">
        <f t="shared" si="13"/>
        <v>-5736900000</v>
      </c>
      <c r="P121" s="7">
        <f t="shared" si="14"/>
        <v>0.15332500347077607</v>
      </c>
      <c r="Q121" s="7">
        <f t="shared" si="15"/>
        <v>0.26548660280438707</v>
      </c>
      <c r="T121" s="1" t="s">
        <v>203</v>
      </c>
      <c r="U121" s="10"/>
    </row>
    <row r="122" spans="1:21" ht="20" customHeight="1" x14ac:dyDescent="0.2">
      <c r="A122" s="1">
        <v>128</v>
      </c>
      <c r="B122" s="1" t="s">
        <v>74</v>
      </c>
      <c r="C122" s="1" t="s">
        <v>6</v>
      </c>
      <c r="D122" s="2">
        <v>41274</v>
      </c>
      <c r="E122" s="3">
        <v>61497200000</v>
      </c>
      <c r="F122" s="3">
        <v>48213600000</v>
      </c>
      <c r="G122" s="3">
        <v>8680500000</v>
      </c>
      <c r="H122" s="1">
        <v>0</v>
      </c>
      <c r="I122" s="3">
        <v>233000000</v>
      </c>
      <c r="J122" s="1" t="s">
        <v>19</v>
      </c>
      <c r="K122" s="1" t="s">
        <v>75</v>
      </c>
      <c r="L122" s="8">
        <f t="shared" si="11"/>
        <v>2012</v>
      </c>
      <c r="M122" s="5">
        <f t="shared" si="16"/>
        <v>-13283600000</v>
      </c>
      <c r="N122" s="6">
        <f t="shared" si="12"/>
        <v>8913500000</v>
      </c>
      <c r="O122" s="6">
        <f t="shared" si="13"/>
        <v>-22197100000</v>
      </c>
      <c r="P122" s="7">
        <f t="shared" si="14"/>
        <v>0.21600333023292118</v>
      </c>
      <c r="Q122" s="7">
        <f t="shared" si="15"/>
        <v>0.36094488854777129</v>
      </c>
      <c r="T122" s="1" t="s">
        <v>204</v>
      </c>
      <c r="U122" s="10"/>
    </row>
    <row r="123" spans="1:21" ht="20" customHeight="1" x14ac:dyDescent="0.2">
      <c r="A123" s="1">
        <v>129</v>
      </c>
      <c r="B123" s="1" t="s">
        <v>74</v>
      </c>
      <c r="C123" s="1" t="s">
        <v>9</v>
      </c>
      <c r="D123" s="2">
        <v>41639</v>
      </c>
      <c r="E123" s="3">
        <v>71023500000</v>
      </c>
      <c r="F123" s="3">
        <v>56237100000</v>
      </c>
      <c r="G123" s="3">
        <v>9952900000</v>
      </c>
      <c r="H123" s="1">
        <v>0</v>
      </c>
      <c r="I123" s="3">
        <v>245300000</v>
      </c>
      <c r="J123" s="1" t="s">
        <v>19</v>
      </c>
      <c r="K123" s="1" t="s">
        <v>75</v>
      </c>
      <c r="L123" s="8">
        <f t="shared" si="11"/>
        <v>2013</v>
      </c>
      <c r="M123" s="5">
        <f t="shared" si="16"/>
        <v>-14786400000</v>
      </c>
      <c r="N123" s="6">
        <f t="shared" si="12"/>
        <v>10198200000</v>
      </c>
      <c r="O123" s="6">
        <f t="shared" si="13"/>
        <v>-24984600000</v>
      </c>
      <c r="P123" s="7">
        <f t="shared" si="14"/>
        <v>0.20819024689011384</v>
      </c>
      <c r="Q123" s="7">
        <f t="shared" si="15"/>
        <v>0.35177934064077382</v>
      </c>
      <c r="T123" s="1" t="s">
        <v>206</v>
      </c>
      <c r="U123" s="10"/>
    </row>
    <row r="124" spans="1:21" ht="20" customHeight="1" x14ac:dyDescent="0.2">
      <c r="A124" s="1">
        <v>130</v>
      </c>
      <c r="B124" s="1" t="s">
        <v>74</v>
      </c>
      <c r="C124" s="1" t="s">
        <v>10</v>
      </c>
      <c r="D124" s="2">
        <v>42004</v>
      </c>
      <c r="E124" s="3">
        <v>73874100000</v>
      </c>
      <c r="F124" s="3">
        <v>56854900000</v>
      </c>
      <c r="G124" s="3">
        <v>11748400000</v>
      </c>
      <c r="H124" s="1">
        <v>0</v>
      </c>
      <c r="I124" s="3">
        <v>220900000</v>
      </c>
      <c r="J124" s="1" t="s">
        <v>19</v>
      </c>
      <c r="K124" s="1" t="s">
        <v>75</v>
      </c>
      <c r="L124" s="8">
        <f t="shared" si="11"/>
        <v>2014</v>
      </c>
      <c r="M124" s="5">
        <f t="shared" si="16"/>
        <v>-17019200000</v>
      </c>
      <c r="N124" s="6">
        <f t="shared" si="12"/>
        <v>11969300000</v>
      </c>
      <c r="O124" s="6">
        <f t="shared" si="13"/>
        <v>-28988500000</v>
      </c>
      <c r="P124" s="7">
        <f t="shared" si="14"/>
        <v>0.23038114846746019</v>
      </c>
      <c r="Q124" s="7">
        <f t="shared" si="15"/>
        <v>0.39240410373865808</v>
      </c>
      <c r="T124" s="1" t="s">
        <v>207</v>
      </c>
      <c r="U124" s="10"/>
    </row>
    <row r="125" spans="1:21" ht="20" customHeight="1" x14ac:dyDescent="0.2">
      <c r="A125" s="1">
        <v>131</v>
      </c>
      <c r="B125" s="1" t="s">
        <v>74</v>
      </c>
      <c r="C125" s="1" t="s">
        <v>11</v>
      </c>
      <c r="D125" s="2">
        <v>42369</v>
      </c>
      <c r="E125" s="3">
        <v>79156500000</v>
      </c>
      <c r="F125" s="3">
        <v>61116900000</v>
      </c>
      <c r="G125" s="3">
        <v>12534800000</v>
      </c>
      <c r="H125" s="1">
        <v>0</v>
      </c>
      <c r="I125" s="3">
        <v>230100000</v>
      </c>
      <c r="J125" s="1" t="s">
        <v>19</v>
      </c>
      <c r="K125" s="1" t="s">
        <v>75</v>
      </c>
      <c r="L125" s="8">
        <f t="shared" si="11"/>
        <v>2015</v>
      </c>
      <c r="M125" s="5">
        <f t="shared" si="16"/>
        <v>-18039600000</v>
      </c>
      <c r="N125" s="6">
        <f t="shared" si="12"/>
        <v>12764900000</v>
      </c>
      <c r="O125" s="6">
        <f t="shared" si="13"/>
        <v>-30804500000</v>
      </c>
      <c r="P125" s="7">
        <f t="shared" si="14"/>
        <v>0.22789789846696101</v>
      </c>
      <c r="Q125" s="7">
        <f t="shared" si="15"/>
        <v>0.38915944995041468</v>
      </c>
      <c r="T125" s="1" t="s">
        <v>209</v>
      </c>
      <c r="U125" s="10"/>
    </row>
    <row r="126" spans="1:21" ht="20" customHeight="1" x14ac:dyDescent="0.2">
      <c r="A126" s="1">
        <v>136</v>
      </c>
      <c r="B126" s="1" t="s">
        <v>76</v>
      </c>
      <c r="C126" s="1" t="s">
        <v>6</v>
      </c>
      <c r="D126" s="2">
        <v>41274</v>
      </c>
      <c r="E126" s="3">
        <v>16428000000</v>
      </c>
      <c r="F126" s="3">
        <v>3079000000</v>
      </c>
      <c r="G126" s="3">
        <v>1333000000</v>
      </c>
      <c r="H126" s="1">
        <v>0</v>
      </c>
      <c r="I126" s="3">
        <v>6881000000</v>
      </c>
      <c r="J126" s="1" t="s">
        <v>77</v>
      </c>
      <c r="K126" s="1" t="s">
        <v>78</v>
      </c>
      <c r="L126" s="8">
        <f t="shared" si="11"/>
        <v>2012</v>
      </c>
      <c r="M126" s="5">
        <f t="shared" si="16"/>
        <v>-13349000000</v>
      </c>
      <c r="N126" s="6">
        <f t="shared" si="12"/>
        <v>8214000000</v>
      </c>
      <c r="O126" s="6">
        <f t="shared" si="13"/>
        <v>-21563000000</v>
      </c>
      <c r="P126" s="7">
        <f t="shared" si="14"/>
        <v>0.81257608960311667</v>
      </c>
      <c r="Q126" s="7">
        <f t="shared" si="15"/>
        <v>1.3125760896031167</v>
      </c>
      <c r="T126" s="1" t="s">
        <v>210</v>
      </c>
      <c r="U126" s="10"/>
    </row>
    <row r="127" spans="1:21" ht="20" customHeight="1" x14ac:dyDescent="0.2">
      <c r="A127" s="1">
        <v>137</v>
      </c>
      <c r="B127" s="1" t="s">
        <v>76</v>
      </c>
      <c r="C127" s="1" t="s">
        <v>9</v>
      </c>
      <c r="D127" s="2">
        <v>41639</v>
      </c>
      <c r="E127" s="3">
        <v>14771000000</v>
      </c>
      <c r="F127" s="3">
        <v>2938000000</v>
      </c>
      <c r="G127" s="3">
        <v>1286000000</v>
      </c>
      <c r="H127" s="1">
        <v>0</v>
      </c>
      <c r="I127" s="3">
        <v>5866000000</v>
      </c>
      <c r="J127" s="1" t="s">
        <v>77</v>
      </c>
      <c r="K127" s="1" t="s">
        <v>78</v>
      </c>
      <c r="L127" s="8">
        <f t="shared" si="11"/>
        <v>2013</v>
      </c>
      <c r="M127" s="5">
        <f t="shared" si="16"/>
        <v>-11833000000</v>
      </c>
      <c r="N127" s="6">
        <f t="shared" si="12"/>
        <v>7152000000</v>
      </c>
      <c r="O127" s="6">
        <f t="shared" si="13"/>
        <v>-18985000000</v>
      </c>
      <c r="P127" s="7">
        <f t="shared" si="14"/>
        <v>0.80109674361925398</v>
      </c>
      <c r="Q127" s="7">
        <f t="shared" si="15"/>
        <v>1.2852887414528469</v>
      </c>
      <c r="T127" s="1" t="s">
        <v>211</v>
      </c>
      <c r="U127" s="10"/>
    </row>
    <row r="128" spans="1:21" ht="20" customHeight="1" x14ac:dyDescent="0.2">
      <c r="A128" s="1">
        <v>138</v>
      </c>
      <c r="B128" s="1" t="s">
        <v>76</v>
      </c>
      <c r="C128" s="1" t="s">
        <v>10</v>
      </c>
      <c r="D128" s="2">
        <v>42004</v>
      </c>
      <c r="E128" s="3">
        <v>12691000000</v>
      </c>
      <c r="F128" s="3">
        <v>2511000000</v>
      </c>
      <c r="G128" s="3">
        <v>1095000000</v>
      </c>
      <c r="H128" s="1">
        <v>0</v>
      </c>
      <c r="I128" s="3">
        <v>9720000000</v>
      </c>
      <c r="J128" s="1" t="s">
        <v>77</v>
      </c>
      <c r="K128" s="1" t="s">
        <v>78</v>
      </c>
      <c r="L128" s="8">
        <f t="shared" si="11"/>
        <v>2014</v>
      </c>
      <c r="M128" s="5">
        <f t="shared" si="16"/>
        <v>-10180000000</v>
      </c>
      <c r="N128" s="6">
        <f t="shared" si="12"/>
        <v>10815000000</v>
      </c>
      <c r="O128" s="6">
        <f t="shared" si="13"/>
        <v>-20995000000</v>
      </c>
      <c r="P128" s="7">
        <f t="shared" si="14"/>
        <v>0.8021432511228429</v>
      </c>
      <c r="Q128" s="7">
        <f t="shared" si="15"/>
        <v>1.6543219604444095</v>
      </c>
      <c r="T128" s="1" t="s">
        <v>212</v>
      </c>
      <c r="U128" s="10"/>
    </row>
    <row r="129" spans="1:21" ht="20" customHeight="1" x14ac:dyDescent="0.2">
      <c r="A129" s="1">
        <v>139</v>
      </c>
      <c r="B129" s="1" t="s">
        <v>76</v>
      </c>
      <c r="C129" s="1" t="s">
        <v>11</v>
      </c>
      <c r="D129" s="2">
        <v>42369</v>
      </c>
      <c r="E129" s="3">
        <v>6383000000</v>
      </c>
      <c r="F129" s="3">
        <v>2065000000</v>
      </c>
      <c r="G129" s="3">
        <v>791000000</v>
      </c>
      <c r="H129" s="1">
        <v>0</v>
      </c>
      <c r="I129" s="3">
        <v>29372000000</v>
      </c>
      <c r="J129" s="1" t="s">
        <v>77</v>
      </c>
      <c r="K129" s="1" t="s">
        <v>78</v>
      </c>
      <c r="L129" s="8">
        <f t="shared" si="11"/>
        <v>2015</v>
      </c>
      <c r="M129" s="5">
        <f t="shared" si="16"/>
        <v>-4318000000</v>
      </c>
      <c r="N129" s="6">
        <f t="shared" si="12"/>
        <v>30163000000</v>
      </c>
      <c r="O129" s="6">
        <f t="shared" si="13"/>
        <v>-34481000000</v>
      </c>
      <c r="P129" s="7">
        <f t="shared" si="14"/>
        <v>0.67648441171862761</v>
      </c>
      <c r="Q129" s="7">
        <f t="shared" si="15"/>
        <v>5.4020053266489114</v>
      </c>
      <c r="T129" s="1" t="s">
        <v>213</v>
      </c>
      <c r="U129" s="10"/>
    </row>
    <row r="130" spans="1:21" ht="20" customHeight="1" x14ac:dyDescent="0.2">
      <c r="A130" s="1">
        <v>140</v>
      </c>
      <c r="B130" s="1" t="s">
        <v>79</v>
      </c>
      <c r="C130" s="1" t="s">
        <v>6</v>
      </c>
      <c r="D130" s="2">
        <v>41639</v>
      </c>
      <c r="E130" s="3">
        <v>14581000000</v>
      </c>
      <c r="F130" s="3">
        <v>2942000000</v>
      </c>
      <c r="G130" s="3">
        <v>2256000000</v>
      </c>
      <c r="H130" s="1">
        <v>0</v>
      </c>
      <c r="I130" s="3">
        <v>3927000000</v>
      </c>
      <c r="J130" s="1" t="s">
        <v>77</v>
      </c>
      <c r="K130" s="1" t="s">
        <v>78</v>
      </c>
      <c r="L130" s="8">
        <f t="shared" si="11"/>
        <v>2013</v>
      </c>
      <c r="M130" s="5">
        <f t="shared" si="16"/>
        <v>-11639000000</v>
      </c>
      <c r="N130" s="6">
        <f t="shared" si="12"/>
        <v>6183000000</v>
      </c>
      <c r="O130" s="6">
        <f t="shared" si="13"/>
        <v>-17822000000</v>
      </c>
      <c r="P130" s="7">
        <f t="shared" si="14"/>
        <v>0.79823057403470266</v>
      </c>
      <c r="Q130" s="7">
        <f t="shared" si="15"/>
        <v>1.2222755640902545</v>
      </c>
      <c r="T130" s="1" t="s">
        <v>214</v>
      </c>
      <c r="U130" s="10"/>
    </row>
    <row r="131" spans="1:21" ht="20" customHeight="1" x14ac:dyDescent="0.2">
      <c r="A131" s="1">
        <v>141</v>
      </c>
      <c r="B131" s="1" t="s">
        <v>79</v>
      </c>
      <c r="C131" s="1" t="s">
        <v>9</v>
      </c>
      <c r="D131" s="2">
        <v>42004</v>
      </c>
      <c r="E131" s="3">
        <v>18470000000</v>
      </c>
      <c r="F131" s="3">
        <v>3317000000</v>
      </c>
      <c r="G131" s="3">
        <v>2725000000</v>
      </c>
      <c r="H131" s="1">
        <v>0</v>
      </c>
      <c r="I131" s="3">
        <v>4550000000</v>
      </c>
      <c r="J131" s="1" t="s">
        <v>77</v>
      </c>
      <c r="K131" s="1" t="s">
        <v>78</v>
      </c>
      <c r="L131" s="8">
        <f t="shared" ref="L131:L194" si="17">YEAR(D131)</f>
        <v>2014</v>
      </c>
      <c r="M131" s="5">
        <f t="shared" si="16"/>
        <v>-15153000000</v>
      </c>
      <c r="N131" s="6">
        <f t="shared" si="12"/>
        <v>7275000000</v>
      </c>
      <c r="O131" s="6">
        <f t="shared" si="13"/>
        <v>-22428000000</v>
      </c>
      <c r="P131" s="7">
        <f t="shared" si="14"/>
        <v>0.8204114780725501</v>
      </c>
      <c r="Q131" s="7">
        <f t="shared" si="15"/>
        <v>1.2142934488359503</v>
      </c>
      <c r="T131" s="1" t="s">
        <v>215</v>
      </c>
      <c r="U131" s="10"/>
    </row>
    <row r="132" spans="1:21" ht="20" customHeight="1" x14ac:dyDescent="0.2">
      <c r="A132" s="1">
        <v>142</v>
      </c>
      <c r="B132" s="1" t="s">
        <v>79</v>
      </c>
      <c r="C132" s="1" t="s">
        <v>10</v>
      </c>
      <c r="D132" s="2">
        <v>42369</v>
      </c>
      <c r="E132" s="3">
        <v>8698000000</v>
      </c>
      <c r="F132" s="3">
        <v>3185000000</v>
      </c>
      <c r="G132" s="3">
        <v>2000000000</v>
      </c>
      <c r="H132" s="1">
        <v>0</v>
      </c>
      <c r="I132" s="3">
        <v>4603000000</v>
      </c>
      <c r="J132" s="1" t="s">
        <v>77</v>
      </c>
      <c r="K132" s="1" t="s">
        <v>78</v>
      </c>
      <c r="L132" s="8">
        <f t="shared" si="17"/>
        <v>2015</v>
      </c>
      <c r="M132" s="5">
        <f t="shared" si="16"/>
        <v>-5513000000</v>
      </c>
      <c r="N132" s="6">
        <f t="shared" si="12"/>
        <v>6603000000</v>
      </c>
      <c r="O132" s="6">
        <f t="shared" si="13"/>
        <v>-12116000000</v>
      </c>
      <c r="P132" s="7">
        <f t="shared" si="14"/>
        <v>0.63382386755575992</v>
      </c>
      <c r="Q132" s="7">
        <f t="shared" si="15"/>
        <v>1.3929638997470684</v>
      </c>
      <c r="T132" s="1" t="s">
        <v>216</v>
      </c>
      <c r="U132" s="10"/>
    </row>
    <row r="133" spans="1:21" ht="20" customHeight="1" x14ac:dyDescent="0.2">
      <c r="A133" s="1">
        <v>143</v>
      </c>
      <c r="B133" s="1" t="s">
        <v>79</v>
      </c>
      <c r="C133" s="1" t="s">
        <v>11</v>
      </c>
      <c r="D133" s="2">
        <v>42735</v>
      </c>
      <c r="E133" s="3">
        <v>7869000000</v>
      </c>
      <c r="F133" s="3">
        <v>2900000000</v>
      </c>
      <c r="G133" s="3">
        <v>2094000000</v>
      </c>
      <c r="H133" s="1">
        <v>0</v>
      </c>
      <c r="I133" s="3">
        <v>4301000000</v>
      </c>
      <c r="J133" s="1" t="s">
        <v>77</v>
      </c>
      <c r="K133" s="1" t="s">
        <v>78</v>
      </c>
      <c r="L133" s="8">
        <f t="shared" si="17"/>
        <v>2016</v>
      </c>
      <c r="M133" s="5">
        <f t="shared" si="16"/>
        <v>-4969000000</v>
      </c>
      <c r="N133" s="6">
        <f t="shared" ref="N133:N196" si="18">G133+H133+I133</f>
        <v>6395000000</v>
      </c>
      <c r="O133" s="6">
        <f t="shared" ref="O133:O196" si="19">M133-N133</f>
        <v>-11364000000</v>
      </c>
      <c r="P133" s="7">
        <f t="shared" ref="P133:P196" si="20">ABS(M133/E133)</f>
        <v>0.6314652433600203</v>
      </c>
      <c r="Q133" s="7">
        <f t="shared" ref="Q133:Q196" si="21">ABS(O133/E133)</f>
        <v>1.4441479222264582</v>
      </c>
      <c r="T133" s="1" t="s">
        <v>217</v>
      </c>
      <c r="U133" s="10"/>
    </row>
    <row r="134" spans="1:21" ht="20" customHeight="1" x14ac:dyDescent="0.2">
      <c r="A134" s="1">
        <v>144</v>
      </c>
      <c r="B134" s="1" t="s">
        <v>80</v>
      </c>
      <c r="C134" s="1" t="s">
        <v>6</v>
      </c>
      <c r="D134" s="2">
        <v>41547</v>
      </c>
      <c r="E134" s="3">
        <v>10180400000</v>
      </c>
      <c r="F134" s="3">
        <v>7472100000</v>
      </c>
      <c r="G134" s="3">
        <v>1018600000</v>
      </c>
      <c r="H134" s="3">
        <v>133700000</v>
      </c>
      <c r="I134" s="1">
        <v>0</v>
      </c>
      <c r="J134" s="1" t="s">
        <v>53</v>
      </c>
      <c r="K134" s="1" t="s">
        <v>81</v>
      </c>
      <c r="L134" s="8">
        <f t="shared" si="17"/>
        <v>2013</v>
      </c>
      <c r="M134" s="5">
        <f t="shared" si="16"/>
        <v>-2708300000</v>
      </c>
      <c r="N134" s="6">
        <f t="shared" si="18"/>
        <v>1152300000</v>
      </c>
      <c r="O134" s="6">
        <f t="shared" si="19"/>
        <v>-3860600000</v>
      </c>
      <c r="P134" s="7">
        <f t="shared" si="20"/>
        <v>0.26603080429059761</v>
      </c>
      <c r="Q134" s="7">
        <f t="shared" si="21"/>
        <v>0.37921889120270325</v>
      </c>
      <c r="T134" s="1" t="s">
        <v>218</v>
      </c>
      <c r="U134" s="10"/>
    </row>
    <row r="135" spans="1:21" ht="20" customHeight="1" x14ac:dyDescent="0.2">
      <c r="A135" s="1">
        <v>145</v>
      </c>
      <c r="B135" s="1" t="s">
        <v>80</v>
      </c>
      <c r="C135" s="1" t="s">
        <v>9</v>
      </c>
      <c r="D135" s="2">
        <v>41912</v>
      </c>
      <c r="E135" s="3">
        <v>10439000000</v>
      </c>
      <c r="F135" s="3">
        <v>7629900000</v>
      </c>
      <c r="G135" s="3">
        <v>1007400000</v>
      </c>
      <c r="H135" s="3">
        <v>139800000</v>
      </c>
      <c r="I135" s="1">
        <v>0</v>
      </c>
      <c r="J135" s="1" t="s">
        <v>53</v>
      </c>
      <c r="K135" s="1" t="s">
        <v>81</v>
      </c>
      <c r="L135" s="8">
        <f t="shared" si="17"/>
        <v>2014</v>
      </c>
      <c r="M135" s="5">
        <f t="shared" si="16"/>
        <v>-2809100000</v>
      </c>
      <c r="N135" s="6">
        <f t="shared" si="18"/>
        <v>1147200000</v>
      </c>
      <c r="O135" s="6">
        <f t="shared" si="19"/>
        <v>-3956300000</v>
      </c>
      <c r="P135" s="7">
        <f t="shared" si="20"/>
        <v>0.26909665676788963</v>
      </c>
      <c r="Q135" s="7">
        <f t="shared" si="21"/>
        <v>0.37899224063607623</v>
      </c>
      <c r="T135" s="1" t="s">
        <v>219</v>
      </c>
      <c r="U135" s="10"/>
    </row>
    <row r="136" spans="1:21" ht="20" customHeight="1" x14ac:dyDescent="0.2">
      <c r="A136" s="1">
        <v>146</v>
      </c>
      <c r="B136" s="1" t="s">
        <v>80</v>
      </c>
      <c r="C136" s="1" t="s">
        <v>10</v>
      </c>
      <c r="D136" s="2">
        <v>42277</v>
      </c>
      <c r="E136" s="3">
        <v>9894900000</v>
      </c>
      <c r="F136" s="3">
        <v>6939000000</v>
      </c>
      <c r="G136" s="3">
        <v>895300000</v>
      </c>
      <c r="H136" s="3">
        <v>137100000</v>
      </c>
      <c r="I136" s="1">
        <v>0</v>
      </c>
      <c r="J136" s="1" t="s">
        <v>53</v>
      </c>
      <c r="K136" s="1" t="s">
        <v>81</v>
      </c>
      <c r="L136" s="8">
        <f t="shared" si="17"/>
        <v>2015</v>
      </c>
      <c r="M136" s="5">
        <f t="shared" si="16"/>
        <v>-2955900000</v>
      </c>
      <c r="N136" s="6">
        <f t="shared" si="18"/>
        <v>1032400000</v>
      </c>
      <c r="O136" s="6">
        <f t="shared" si="19"/>
        <v>-3988300000</v>
      </c>
      <c r="P136" s="7">
        <f t="shared" si="20"/>
        <v>0.29872964860685808</v>
      </c>
      <c r="Q136" s="7">
        <f t="shared" si="21"/>
        <v>0.40306622603563452</v>
      </c>
      <c r="T136" s="1" t="s">
        <v>220</v>
      </c>
      <c r="U136" s="10"/>
    </row>
    <row r="137" spans="1:21" ht="20" customHeight="1" x14ac:dyDescent="0.2">
      <c r="A137" s="1">
        <v>147</v>
      </c>
      <c r="B137" s="1" t="s">
        <v>80</v>
      </c>
      <c r="C137" s="1" t="s">
        <v>11</v>
      </c>
      <c r="D137" s="2">
        <v>42643</v>
      </c>
      <c r="E137" s="3">
        <v>9524400000</v>
      </c>
      <c r="F137" s="3">
        <v>6402700000</v>
      </c>
      <c r="G137" s="3">
        <v>797600000</v>
      </c>
      <c r="H137" s="3">
        <v>132000000</v>
      </c>
      <c r="I137" s="1">
        <v>0</v>
      </c>
      <c r="J137" s="1" t="s">
        <v>53</v>
      </c>
      <c r="K137" s="1" t="s">
        <v>81</v>
      </c>
      <c r="L137" s="8">
        <f t="shared" si="17"/>
        <v>2016</v>
      </c>
      <c r="M137" s="5">
        <f t="shared" si="16"/>
        <v>-3121700000</v>
      </c>
      <c r="N137" s="6">
        <f t="shared" si="18"/>
        <v>929600000</v>
      </c>
      <c r="O137" s="6">
        <f t="shared" si="19"/>
        <v>-4051300000</v>
      </c>
      <c r="P137" s="7">
        <f t="shared" si="20"/>
        <v>0.32775817899290244</v>
      </c>
      <c r="Q137" s="7">
        <f t="shared" si="21"/>
        <v>0.42536012767208431</v>
      </c>
      <c r="T137" s="1" t="s">
        <v>221</v>
      </c>
      <c r="U137" s="10"/>
    </row>
    <row r="138" spans="1:21" ht="20" customHeight="1" x14ac:dyDescent="0.2">
      <c r="A138" s="1">
        <v>148</v>
      </c>
      <c r="B138" s="1" t="s">
        <v>82</v>
      </c>
      <c r="C138" s="1" t="s">
        <v>6</v>
      </c>
      <c r="D138" s="2">
        <v>41274</v>
      </c>
      <c r="E138" s="3">
        <v>4292100000</v>
      </c>
      <c r="F138" s="3">
        <v>2948900000</v>
      </c>
      <c r="G138" s="3">
        <v>512900000</v>
      </c>
      <c r="H138" s="1">
        <v>0</v>
      </c>
      <c r="I138" s="1">
        <v>0</v>
      </c>
      <c r="J138" s="1" t="s">
        <v>16</v>
      </c>
      <c r="K138" s="1" t="s">
        <v>83</v>
      </c>
      <c r="L138" s="8">
        <f t="shared" si="17"/>
        <v>2012</v>
      </c>
      <c r="M138" s="5">
        <f t="shared" si="16"/>
        <v>-1343200000</v>
      </c>
      <c r="N138" s="6">
        <f t="shared" si="18"/>
        <v>512900000</v>
      </c>
      <c r="O138" s="6">
        <f t="shared" si="19"/>
        <v>-1856100000</v>
      </c>
      <c r="P138" s="7">
        <f t="shared" si="20"/>
        <v>0.31294704224039516</v>
      </c>
      <c r="Q138" s="7">
        <f t="shared" si="21"/>
        <v>0.43244565597260082</v>
      </c>
      <c r="T138" s="1" t="s">
        <v>222</v>
      </c>
      <c r="U138" s="10"/>
    </row>
    <row r="139" spans="1:21" ht="20" customHeight="1" x14ac:dyDescent="0.2">
      <c r="A139" s="1">
        <v>149</v>
      </c>
      <c r="B139" s="1" t="s">
        <v>82</v>
      </c>
      <c r="C139" s="1" t="s">
        <v>9</v>
      </c>
      <c r="D139" s="2">
        <v>41639</v>
      </c>
      <c r="E139" s="3">
        <v>4614700000</v>
      </c>
      <c r="F139" s="3">
        <v>3163900000</v>
      </c>
      <c r="G139" s="3">
        <v>548000000</v>
      </c>
      <c r="H139" s="1">
        <v>0</v>
      </c>
      <c r="I139" s="1">
        <v>0</v>
      </c>
      <c r="J139" s="1" t="s">
        <v>16</v>
      </c>
      <c r="K139" s="1" t="s">
        <v>83</v>
      </c>
      <c r="L139" s="8">
        <f t="shared" si="17"/>
        <v>2013</v>
      </c>
      <c r="M139" s="5">
        <f t="shared" si="16"/>
        <v>-1450800000</v>
      </c>
      <c r="N139" s="6">
        <f t="shared" si="18"/>
        <v>548000000</v>
      </c>
      <c r="O139" s="6">
        <f t="shared" si="19"/>
        <v>-1998800000</v>
      </c>
      <c r="P139" s="7">
        <f t="shared" si="20"/>
        <v>0.31438663401737926</v>
      </c>
      <c r="Q139" s="7">
        <f t="shared" si="21"/>
        <v>0.4331375820746744</v>
      </c>
      <c r="T139" s="1" t="s">
        <v>223</v>
      </c>
      <c r="U139" s="10"/>
    </row>
    <row r="140" spans="1:21" ht="20" customHeight="1" x14ac:dyDescent="0.2">
      <c r="A140" s="1">
        <v>150</v>
      </c>
      <c r="B140" s="1" t="s">
        <v>82</v>
      </c>
      <c r="C140" s="1" t="s">
        <v>10</v>
      </c>
      <c r="D140" s="2">
        <v>42004</v>
      </c>
      <c r="E140" s="3">
        <v>5345500000</v>
      </c>
      <c r="F140" s="3">
        <v>3651700000</v>
      </c>
      <c r="G140" s="3">
        <v>645100000</v>
      </c>
      <c r="H140" s="1">
        <v>0</v>
      </c>
      <c r="I140" s="1">
        <v>0</v>
      </c>
      <c r="J140" s="1" t="s">
        <v>16</v>
      </c>
      <c r="K140" s="1" t="s">
        <v>83</v>
      </c>
      <c r="L140" s="8">
        <f t="shared" si="17"/>
        <v>2014</v>
      </c>
      <c r="M140" s="5">
        <f t="shared" si="16"/>
        <v>-1693800000</v>
      </c>
      <c r="N140" s="6">
        <f t="shared" si="18"/>
        <v>645100000</v>
      </c>
      <c r="O140" s="6">
        <f t="shared" si="19"/>
        <v>-2338900000</v>
      </c>
      <c r="P140" s="7">
        <f t="shared" si="20"/>
        <v>0.31686465251145823</v>
      </c>
      <c r="Q140" s="7">
        <f t="shared" si="21"/>
        <v>0.43754559910204843</v>
      </c>
      <c r="T140" s="1" t="s">
        <v>224</v>
      </c>
      <c r="U140" s="10"/>
    </row>
    <row r="141" spans="1:21" ht="20" customHeight="1" x14ac:dyDescent="0.2">
      <c r="A141" s="1">
        <v>151</v>
      </c>
      <c r="B141" s="1" t="s">
        <v>82</v>
      </c>
      <c r="C141" s="1" t="s">
        <v>11</v>
      </c>
      <c r="D141" s="2">
        <v>42369</v>
      </c>
      <c r="E141" s="3">
        <v>5568700000</v>
      </c>
      <c r="F141" s="3">
        <v>3789200000</v>
      </c>
      <c r="G141" s="3">
        <v>669100000</v>
      </c>
      <c r="H141" s="1">
        <v>0</v>
      </c>
      <c r="I141" s="1">
        <v>0</v>
      </c>
      <c r="J141" s="1" t="s">
        <v>16</v>
      </c>
      <c r="K141" s="1" t="s">
        <v>83</v>
      </c>
      <c r="L141" s="8">
        <f t="shared" si="17"/>
        <v>2015</v>
      </c>
      <c r="M141" s="5">
        <f t="shared" si="16"/>
        <v>-1779500000</v>
      </c>
      <c r="N141" s="6">
        <f t="shared" si="18"/>
        <v>669100000</v>
      </c>
      <c r="O141" s="6">
        <f t="shared" si="19"/>
        <v>-2448600000</v>
      </c>
      <c r="P141" s="7">
        <f t="shared" si="20"/>
        <v>0.31955393538886995</v>
      </c>
      <c r="Q141" s="7">
        <f t="shared" si="21"/>
        <v>0.43970765169608705</v>
      </c>
      <c r="T141" s="1" t="s">
        <v>225</v>
      </c>
      <c r="U141" s="10"/>
    </row>
    <row r="142" spans="1:21" ht="20" customHeight="1" x14ac:dyDescent="0.2">
      <c r="A142" s="1">
        <v>152</v>
      </c>
      <c r="B142" s="1" t="s">
        <v>84</v>
      </c>
      <c r="C142" s="1" t="s">
        <v>6</v>
      </c>
      <c r="D142" s="2">
        <v>41274</v>
      </c>
      <c r="E142" s="3">
        <v>23700000000</v>
      </c>
      <c r="F142" s="3">
        <v>20401000000</v>
      </c>
      <c r="G142" s="3">
        <v>997000000</v>
      </c>
      <c r="H142" s="3">
        <v>197000000</v>
      </c>
      <c r="I142" s="3">
        <v>1460000000</v>
      </c>
      <c r="J142" s="1" t="s">
        <v>7</v>
      </c>
      <c r="K142" s="1" t="s">
        <v>85</v>
      </c>
      <c r="L142" s="8">
        <f t="shared" si="17"/>
        <v>2012</v>
      </c>
      <c r="M142" s="5">
        <f t="shared" si="16"/>
        <v>-3299000000</v>
      </c>
      <c r="N142" s="6">
        <f t="shared" si="18"/>
        <v>2654000000</v>
      </c>
      <c r="O142" s="6">
        <f t="shared" si="19"/>
        <v>-5953000000</v>
      </c>
      <c r="P142" s="7">
        <f t="shared" si="20"/>
        <v>0.13919831223628693</v>
      </c>
      <c r="Q142" s="7">
        <f t="shared" si="21"/>
        <v>0.25118143459915609</v>
      </c>
      <c r="T142" s="1" t="s">
        <v>226</v>
      </c>
      <c r="U142" s="10"/>
    </row>
    <row r="143" spans="1:21" ht="20" customHeight="1" x14ac:dyDescent="0.2">
      <c r="A143" s="1">
        <v>153</v>
      </c>
      <c r="B143" s="1" t="s">
        <v>84</v>
      </c>
      <c r="C143" s="1" t="s">
        <v>9</v>
      </c>
      <c r="D143" s="2">
        <v>41639</v>
      </c>
      <c r="E143" s="3">
        <v>23032000000</v>
      </c>
      <c r="F143" s="3">
        <v>19286000000</v>
      </c>
      <c r="G143" s="3">
        <v>1008000000</v>
      </c>
      <c r="H143" s="3">
        <v>192000000</v>
      </c>
      <c r="I143" s="3">
        <v>1421000000</v>
      </c>
      <c r="J143" s="1" t="s">
        <v>7</v>
      </c>
      <c r="K143" s="1" t="s">
        <v>85</v>
      </c>
      <c r="L143" s="8">
        <f t="shared" si="17"/>
        <v>2013</v>
      </c>
      <c r="M143" s="5">
        <f t="shared" si="16"/>
        <v>-3746000000</v>
      </c>
      <c r="N143" s="6">
        <f t="shared" si="18"/>
        <v>2621000000</v>
      </c>
      <c r="O143" s="6">
        <f t="shared" si="19"/>
        <v>-6367000000</v>
      </c>
      <c r="P143" s="7">
        <f t="shared" si="20"/>
        <v>0.16264327891629038</v>
      </c>
      <c r="Q143" s="7">
        <f t="shared" si="21"/>
        <v>0.27644147273358805</v>
      </c>
      <c r="T143" s="1" t="s">
        <v>227</v>
      </c>
      <c r="U143" s="10"/>
    </row>
    <row r="144" spans="1:21" ht="20" customHeight="1" x14ac:dyDescent="0.2">
      <c r="A144" s="1">
        <v>154</v>
      </c>
      <c r="B144" s="1" t="s">
        <v>84</v>
      </c>
      <c r="C144" s="1" t="s">
        <v>10</v>
      </c>
      <c r="D144" s="2">
        <v>42004</v>
      </c>
      <c r="E144" s="3">
        <v>23906000000</v>
      </c>
      <c r="F144" s="3">
        <v>19137000000</v>
      </c>
      <c r="G144" s="3">
        <v>995000000</v>
      </c>
      <c r="H144" s="3">
        <v>218000000</v>
      </c>
      <c r="I144" s="3">
        <v>1371000000</v>
      </c>
      <c r="J144" s="1" t="s">
        <v>7</v>
      </c>
      <c r="K144" s="1" t="s">
        <v>85</v>
      </c>
      <c r="L144" s="8">
        <f t="shared" si="17"/>
        <v>2014</v>
      </c>
      <c r="M144" s="5">
        <f t="shared" si="16"/>
        <v>-4769000000</v>
      </c>
      <c r="N144" s="6">
        <f t="shared" si="18"/>
        <v>2584000000</v>
      </c>
      <c r="O144" s="6">
        <f t="shared" si="19"/>
        <v>-7353000000</v>
      </c>
      <c r="P144" s="7">
        <f t="shared" si="20"/>
        <v>0.19948966786580774</v>
      </c>
      <c r="Q144" s="7">
        <f t="shared" si="21"/>
        <v>0.30757968710783906</v>
      </c>
      <c r="T144" s="1" t="s">
        <v>229</v>
      </c>
      <c r="U144" s="10"/>
    </row>
    <row r="145" spans="1:21" ht="20" customHeight="1" x14ac:dyDescent="0.2">
      <c r="A145" s="1">
        <v>155</v>
      </c>
      <c r="B145" s="1" t="s">
        <v>84</v>
      </c>
      <c r="C145" s="1" t="s">
        <v>11</v>
      </c>
      <c r="D145" s="2">
        <v>42369</v>
      </c>
      <c r="E145" s="3">
        <v>22534000000</v>
      </c>
      <c r="F145" s="3">
        <v>18069000000</v>
      </c>
      <c r="G145" s="3">
        <v>979000000</v>
      </c>
      <c r="H145" s="3">
        <v>238000000</v>
      </c>
      <c r="I145" s="3">
        <v>1280000000</v>
      </c>
      <c r="J145" s="1" t="s">
        <v>7</v>
      </c>
      <c r="K145" s="1" t="s">
        <v>85</v>
      </c>
      <c r="L145" s="8">
        <f t="shared" si="17"/>
        <v>2015</v>
      </c>
      <c r="M145" s="5">
        <f t="shared" ref="M145:M208" si="22">F145-E145</f>
        <v>-4465000000</v>
      </c>
      <c r="N145" s="6">
        <f t="shared" si="18"/>
        <v>2497000000</v>
      </c>
      <c r="O145" s="6">
        <f t="shared" si="19"/>
        <v>-6962000000</v>
      </c>
      <c r="P145" s="7">
        <f t="shared" si="20"/>
        <v>0.19814502529510961</v>
      </c>
      <c r="Q145" s="7">
        <f t="shared" si="21"/>
        <v>0.30895535635040383</v>
      </c>
      <c r="T145" s="1" t="s">
        <v>231</v>
      </c>
      <c r="U145" s="10"/>
    </row>
    <row r="146" spans="1:21" ht="20" customHeight="1" x14ac:dyDescent="0.2">
      <c r="A146" s="1">
        <v>156</v>
      </c>
      <c r="B146" s="1" t="s">
        <v>86</v>
      </c>
      <c r="C146" s="1" t="s">
        <v>6</v>
      </c>
      <c r="D146" s="2">
        <v>41274</v>
      </c>
      <c r="E146" s="3">
        <v>4856000000</v>
      </c>
      <c r="F146" s="3">
        <v>1662000000</v>
      </c>
      <c r="G146" s="3">
        <v>1139000000</v>
      </c>
      <c r="H146" s="3">
        <v>604000000</v>
      </c>
      <c r="I146" s="1">
        <v>0</v>
      </c>
      <c r="J146" s="1" t="s">
        <v>16</v>
      </c>
      <c r="K146" s="1" t="s">
        <v>87</v>
      </c>
      <c r="L146" s="8">
        <f t="shared" si="17"/>
        <v>2012</v>
      </c>
      <c r="M146" s="5">
        <f t="shared" si="22"/>
        <v>-3194000000</v>
      </c>
      <c r="N146" s="6">
        <f t="shared" si="18"/>
        <v>1743000000</v>
      </c>
      <c r="O146" s="6">
        <f t="shared" si="19"/>
        <v>-4937000000</v>
      </c>
      <c r="P146" s="7">
        <f t="shared" si="20"/>
        <v>0.65774299835255357</v>
      </c>
      <c r="Q146" s="7">
        <f t="shared" si="21"/>
        <v>1.0166803953871499</v>
      </c>
      <c r="T146" s="1" t="s">
        <v>232</v>
      </c>
      <c r="U146" s="10"/>
    </row>
    <row r="147" spans="1:21" ht="20" customHeight="1" x14ac:dyDescent="0.2">
      <c r="A147" s="1">
        <v>157</v>
      </c>
      <c r="B147" s="1" t="s">
        <v>86</v>
      </c>
      <c r="C147" s="1" t="s">
        <v>9</v>
      </c>
      <c r="D147" s="2">
        <v>41639</v>
      </c>
      <c r="E147" s="3">
        <v>4583000000</v>
      </c>
      <c r="F147" s="3">
        <v>1531000000</v>
      </c>
      <c r="G147" s="3">
        <v>1096000000</v>
      </c>
      <c r="H147" s="3">
        <v>584000000</v>
      </c>
      <c r="I147" s="1">
        <v>0</v>
      </c>
      <c r="J147" s="1" t="s">
        <v>16</v>
      </c>
      <c r="K147" s="1" t="s">
        <v>87</v>
      </c>
      <c r="L147" s="8">
        <f t="shared" si="17"/>
        <v>2013</v>
      </c>
      <c r="M147" s="5">
        <f t="shared" si="22"/>
        <v>-3052000000</v>
      </c>
      <c r="N147" s="6">
        <f t="shared" si="18"/>
        <v>1680000000</v>
      </c>
      <c r="O147" s="6">
        <f t="shared" si="19"/>
        <v>-4732000000</v>
      </c>
      <c r="P147" s="7">
        <f t="shared" si="20"/>
        <v>0.66593934104298491</v>
      </c>
      <c r="Q147" s="7">
        <f t="shared" si="21"/>
        <v>1.032511455378573</v>
      </c>
      <c r="T147" s="1" t="s">
        <v>233</v>
      </c>
      <c r="U147" s="10"/>
    </row>
    <row r="148" spans="1:21" ht="20" customHeight="1" x14ac:dyDescent="0.2">
      <c r="A148" s="1">
        <v>158</v>
      </c>
      <c r="B148" s="1" t="s">
        <v>86</v>
      </c>
      <c r="C148" s="1" t="s">
        <v>10</v>
      </c>
      <c r="D148" s="2">
        <v>42004</v>
      </c>
      <c r="E148" s="3">
        <v>4408000000</v>
      </c>
      <c r="F148" s="3">
        <v>1525000000</v>
      </c>
      <c r="G148" s="3">
        <v>1129000000</v>
      </c>
      <c r="H148" s="3">
        <v>571000000</v>
      </c>
      <c r="I148" s="1">
        <v>0</v>
      </c>
      <c r="J148" s="1" t="s">
        <v>16</v>
      </c>
      <c r="K148" s="1" t="s">
        <v>87</v>
      </c>
      <c r="L148" s="8">
        <f t="shared" si="17"/>
        <v>2014</v>
      </c>
      <c r="M148" s="5">
        <f t="shared" si="22"/>
        <v>-2883000000</v>
      </c>
      <c r="N148" s="6">
        <f t="shared" si="18"/>
        <v>1700000000</v>
      </c>
      <c r="O148" s="6">
        <f t="shared" si="19"/>
        <v>-4583000000</v>
      </c>
      <c r="P148" s="7">
        <f t="shared" si="20"/>
        <v>0.65403811252268607</v>
      </c>
      <c r="Q148" s="7">
        <f t="shared" si="21"/>
        <v>1.0397005444646099</v>
      </c>
      <c r="T148" s="1" t="s">
        <v>234</v>
      </c>
      <c r="U148" s="10"/>
    </row>
    <row r="149" spans="1:21" ht="20" customHeight="1" x14ac:dyDescent="0.2">
      <c r="A149" s="1">
        <v>159</v>
      </c>
      <c r="B149" s="1" t="s">
        <v>86</v>
      </c>
      <c r="C149" s="1" t="s">
        <v>11</v>
      </c>
      <c r="D149" s="2">
        <v>42369</v>
      </c>
      <c r="E149" s="3">
        <v>4664000000</v>
      </c>
      <c r="F149" s="3">
        <v>1585000000</v>
      </c>
      <c r="G149" s="3">
        <v>1114000000</v>
      </c>
      <c r="H149" s="3">
        <v>646000000</v>
      </c>
      <c r="I149" s="1">
        <v>0</v>
      </c>
      <c r="J149" s="1" t="s">
        <v>16</v>
      </c>
      <c r="K149" s="1" t="s">
        <v>87</v>
      </c>
      <c r="L149" s="8">
        <f t="shared" si="17"/>
        <v>2015</v>
      </c>
      <c r="M149" s="5">
        <f t="shared" si="22"/>
        <v>-3079000000</v>
      </c>
      <c r="N149" s="6">
        <f t="shared" si="18"/>
        <v>1760000000</v>
      </c>
      <c r="O149" s="6">
        <f t="shared" si="19"/>
        <v>-4839000000</v>
      </c>
      <c r="P149" s="7">
        <f t="shared" si="20"/>
        <v>0.66016295025728988</v>
      </c>
      <c r="Q149" s="7">
        <f t="shared" si="21"/>
        <v>1.0375214408233275</v>
      </c>
      <c r="T149" s="1" t="s">
        <v>235</v>
      </c>
      <c r="U149" s="10"/>
    </row>
    <row r="150" spans="1:21" ht="20" customHeight="1" x14ac:dyDescent="0.2">
      <c r="A150" s="1">
        <v>164</v>
      </c>
      <c r="B150" s="1" t="s">
        <v>88</v>
      </c>
      <c r="C150" s="1" t="s">
        <v>6</v>
      </c>
      <c r="D150" s="2">
        <v>42309</v>
      </c>
      <c r="E150" s="3">
        <v>6824000000</v>
      </c>
      <c r="F150" s="3">
        <v>3271000000</v>
      </c>
      <c r="G150" s="3">
        <v>486000000</v>
      </c>
      <c r="H150" s="3">
        <v>1049000000</v>
      </c>
      <c r="I150" s="3">
        <v>249000000</v>
      </c>
      <c r="J150" s="1" t="s">
        <v>16</v>
      </c>
      <c r="K150" s="1" t="s">
        <v>28</v>
      </c>
      <c r="L150" s="8">
        <f t="shared" si="17"/>
        <v>2015</v>
      </c>
      <c r="M150" s="5">
        <f t="shared" si="22"/>
        <v>-3553000000</v>
      </c>
      <c r="N150" s="6">
        <f t="shared" si="18"/>
        <v>1784000000</v>
      </c>
      <c r="O150" s="6">
        <f t="shared" si="19"/>
        <v>-5337000000</v>
      </c>
      <c r="P150" s="7">
        <f t="shared" si="20"/>
        <v>0.52066236811254396</v>
      </c>
      <c r="Q150" s="7">
        <f t="shared" si="21"/>
        <v>0.78209261430246191</v>
      </c>
      <c r="T150" s="1" t="s">
        <v>236</v>
      </c>
      <c r="U150" s="10"/>
    </row>
    <row r="151" spans="1:21" ht="20" customHeight="1" x14ac:dyDescent="0.2">
      <c r="A151" s="1">
        <v>165</v>
      </c>
      <c r="B151" s="1" t="s">
        <v>88</v>
      </c>
      <c r="C151" s="1" t="s">
        <v>9</v>
      </c>
      <c r="D151" s="2">
        <v>42673</v>
      </c>
      <c r="E151" s="3">
        <v>13240000000</v>
      </c>
      <c r="F151" s="3">
        <v>7300000000</v>
      </c>
      <c r="G151" s="3">
        <v>806000000</v>
      </c>
      <c r="H151" s="3">
        <v>2674000000</v>
      </c>
      <c r="I151" s="3">
        <v>1873000000</v>
      </c>
      <c r="J151" s="1" t="s">
        <v>16</v>
      </c>
      <c r="K151" s="1" t="s">
        <v>28</v>
      </c>
      <c r="L151" s="8">
        <f t="shared" si="17"/>
        <v>2016</v>
      </c>
      <c r="M151" s="5">
        <f t="shared" si="22"/>
        <v>-5940000000</v>
      </c>
      <c r="N151" s="6">
        <f t="shared" si="18"/>
        <v>5353000000</v>
      </c>
      <c r="O151" s="6">
        <f t="shared" si="19"/>
        <v>-11293000000</v>
      </c>
      <c r="P151" s="7">
        <f t="shared" si="20"/>
        <v>0.44864048338368578</v>
      </c>
      <c r="Q151" s="7">
        <f t="shared" si="21"/>
        <v>0.8529456193353474</v>
      </c>
      <c r="T151" s="1" t="s">
        <v>237</v>
      </c>
      <c r="U151" s="10"/>
    </row>
    <row r="152" spans="1:21" ht="20" customHeight="1" x14ac:dyDescent="0.2">
      <c r="A152" s="1">
        <v>166</v>
      </c>
      <c r="B152" s="1" t="s">
        <v>89</v>
      </c>
      <c r="C152" s="1" t="s">
        <v>6</v>
      </c>
      <c r="D152" s="2">
        <v>41274</v>
      </c>
      <c r="E152" s="3">
        <v>5863500000</v>
      </c>
      <c r="F152" s="3">
        <v>4335300000</v>
      </c>
      <c r="G152" s="3">
        <v>1148900000</v>
      </c>
      <c r="H152" s="1">
        <v>0</v>
      </c>
      <c r="I152" s="1">
        <v>0</v>
      </c>
      <c r="J152" s="1" t="s">
        <v>53</v>
      </c>
      <c r="K152" s="1" t="s">
        <v>90</v>
      </c>
      <c r="L152" s="8">
        <f t="shared" si="17"/>
        <v>2012</v>
      </c>
      <c r="M152" s="5">
        <f t="shared" si="22"/>
        <v>-1528200000</v>
      </c>
      <c r="N152" s="6">
        <f t="shared" si="18"/>
        <v>1148900000</v>
      </c>
      <c r="O152" s="6">
        <f t="shared" si="19"/>
        <v>-2677100000</v>
      </c>
      <c r="P152" s="7">
        <f t="shared" si="20"/>
        <v>0.26062931696085956</v>
      </c>
      <c r="Q152" s="7">
        <f t="shared" si="21"/>
        <v>0.45657030783661634</v>
      </c>
      <c r="T152" s="1" t="s">
        <v>238</v>
      </c>
      <c r="U152" s="10"/>
    </row>
    <row r="153" spans="1:21" ht="20" customHeight="1" x14ac:dyDescent="0.2">
      <c r="A153" s="1">
        <v>167</v>
      </c>
      <c r="B153" s="1" t="s">
        <v>89</v>
      </c>
      <c r="C153" s="1" t="s">
        <v>9</v>
      </c>
      <c r="D153" s="2">
        <v>41636</v>
      </c>
      <c r="E153" s="3">
        <v>6140000000</v>
      </c>
      <c r="F153" s="3">
        <v>4502300000</v>
      </c>
      <c r="G153" s="3">
        <v>1174200000</v>
      </c>
      <c r="H153" s="1">
        <v>0</v>
      </c>
      <c r="I153" s="1">
        <v>0</v>
      </c>
      <c r="J153" s="1" t="s">
        <v>53</v>
      </c>
      <c r="K153" s="1" t="s">
        <v>90</v>
      </c>
      <c r="L153" s="8">
        <f t="shared" si="17"/>
        <v>2013</v>
      </c>
      <c r="M153" s="5">
        <f t="shared" si="22"/>
        <v>-1637700000</v>
      </c>
      <c r="N153" s="6">
        <f t="shared" si="18"/>
        <v>1174200000</v>
      </c>
      <c r="O153" s="6">
        <f t="shared" si="19"/>
        <v>-2811900000</v>
      </c>
      <c r="P153" s="7">
        <f t="shared" si="20"/>
        <v>0.26672638436482082</v>
      </c>
      <c r="Q153" s="7">
        <f t="shared" si="21"/>
        <v>0.45796416938110751</v>
      </c>
      <c r="T153" s="1" t="s">
        <v>240</v>
      </c>
      <c r="U153" s="10"/>
    </row>
    <row r="154" spans="1:21" ht="20" customHeight="1" x14ac:dyDescent="0.2">
      <c r="A154" s="1">
        <v>168</v>
      </c>
      <c r="B154" s="1" t="s">
        <v>89</v>
      </c>
      <c r="C154" s="1" t="s">
        <v>10</v>
      </c>
      <c r="D154" s="2">
        <v>42007</v>
      </c>
      <c r="E154" s="3">
        <v>6330300000</v>
      </c>
      <c r="F154" s="3">
        <v>4679100000</v>
      </c>
      <c r="G154" s="3">
        <v>1158900000</v>
      </c>
      <c r="H154" s="1">
        <v>0</v>
      </c>
      <c r="I154" s="1">
        <v>0</v>
      </c>
      <c r="J154" s="1" t="s">
        <v>53</v>
      </c>
      <c r="K154" s="1" t="s">
        <v>90</v>
      </c>
      <c r="L154" s="8">
        <f t="shared" si="17"/>
        <v>2015</v>
      </c>
      <c r="M154" s="5">
        <f t="shared" si="22"/>
        <v>-1651200000</v>
      </c>
      <c r="N154" s="6">
        <f t="shared" si="18"/>
        <v>1158900000</v>
      </c>
      <c r="O154" s="6">
        <f t="shared" si="19"/>
        <v>-2810100000</v>
      </c>
      <c r="P154" s="7">
        <f t="shared" si="20"/>
        <v>0.26084071844936257</v>
      </c>
      <c r="Q154" s="7">
        <f t="shared" si="21"/>
        <v>0.44391261077674044</v>
      </c>
      <c r="T154" s="1" t="s">
        <v>241</v>
      </c>
      <c r="U154" s="10"/>
    </row>
    <row r="155" spans="1:21" ht="20" customHeight="1" x14ac:dyDescent="0.2">
      <c r="A155" s="1">
        <v>169</v>
      </c>
      <c r="B155" s="1" t="s">
        <v>89</v>
      </c>
      <c r="C155" s="1" t="s">
        <v>11</v>
      </c>
      <c r="D155" s="2">
        <v>42371</v>
      </c>
      <c r="E155" s="3">
        <v>5966900000</v>
      </c>
      <c r="F155" s="3">
        <v>4321100000</v>
      </c>
      <c r="G155" s="3">
        <v>1108100000</v>
      </c>
      <c r="H155" s="1">
        <v>0</v>
      </c>
      <c r="I155" s="1">
        <v>0</v>
      </c>
      <c r="J155" s="1" t="s">
        <v>53</v>
      </c>
      <c r="K155" s="1" t="s">
        <v>90</v>
      </c>
      <c r="L155" s="8">
        <f t="shared" si="17"/>
        <v>2016</v>
      </c>
      <c r="M155" s="5">
        <f t="shared" si="22"/>
        <v>-1645800000</v>
      </c>
      <c r="N155" s="6">
        <f t="shared" si="18"/>
        <v>1108100000</v>
      </c>
      <c r="O155" s="6">
        <f t="shared" si="19"/>
        <v>-2753900000</v>
      </c>
      <c r="P155" s="7">
        <f t="shared" si="20"/>
        <v>0.27582161591446147</v>
      </c>
      <c r="Q155" s="7">
        <f t="shared" si="21"/>
        <v>0.46152943739630292</v>
      </c>
      <c r="T155" s="1" t="s">
        <v>242</v>
      </c>
      <c r="U155" s="10"/>
    </row>
    <row r="156" spans="1:21" ht="20" customHeight="1" x14ac:dyDescent="0.2">
      <c r="A156" s="1">
        <v>170</v>
      </c>
      <c r="B156" s="1" t="s">
        <v>91</v>
      </c>
      <c r="C156" s="1" t="s">
        <v>6</v>
      </c>
      <c r="D156" s="2">
        <v>41274</v>
      </c>
      <c r="E156" s="3">
        <v>2853926000</v>
      </c>
      <c r="F156" s="3">
        <v>1329500000</v>
      </c>
      <c r="G156" s="3">
        <v>220758000</v>
      </c>
      <c r="H156" s="1">
        <v>0</v>
      </c>
      <c r="I156" s="3">
        <v>380402000</v>
      </c>
      <c r="J156" s="1" t="s">
        <v>36</v>
      </c>
      <c r="K156" s="1" t="s">
        <v>92</v>
      </c>
      <c r="L156" s="8">
        <f t="shared" si="17"/>
        <v>2012</v>
      </c>
      <c r="M156" s="5">
        <f t="shared" si="22"/>
        <v>-1524426000</v>
      </c>
      <c r="N156" s="6">
        <f t="shared" si="18"/>
        <v>601160000</v>
      </c>
      <c r="O156" s="6">
        <f t="shared" si="19"/>
        <v>-2125586000</v>
      </c>
      <c r="P156" s="7">
        <f t="shared" si="20"/>
        <v>0.53415050004800402</v>
      </c>
      <c r="Q156" s="7">
        <f t="shared" si="21"/>
        <v>0.74479366318538043</v>
      </c>
      <c r="T156" s="1" t="s">
        <v>243</v>
      </c>
      <c r="U156" s="10"/>
    </row>
    <row r="157" spans="1:21" ht="20" customHeight="1" x14ac:dyDescent="0.2">
      <c r="A157" s="1">
        <v>171</v>
      </c>
      <c r="B157" s="1" t="s">
        <v>91</v>
      </c>
      <c r="C157" s="1" t="s">
        <v>9</v>
      </c>
      <c r="D157" s="2">
        <v>41639</v>
      </c>
      <c r="E157" s="3">
        <v>2879000000</v>
      </c>
      <c r="F157" s="3">
        <v>1289000000</v>
      </c>
      <c r="G157" s="3">
        <v>234000000</v>
      </c>
      <c r="H157" s="1">
        <v>0</v>
      </c>
      <c r="I157" s="3">
        <v>407000000</v>
      </c>
      <c r="J157" s="1" t="s">
        <v>36</v>
      </c>
      <c r="K157" s="1" t="s">
        <v>92</v>
      </c>
      <c r="L157" s="8">
        <f t="shared" si="17"/>
        <v>2013</v>
      </c>
      <c r="M157" s="5">
        <f t="shared" si="22"/>
        <v>-1590000000</v>
      </c>
      <c r="N157" s="6">
        <f t="shared" si="18"/>
        <v>641000000</v>
      </c>
      <c r="O157" s="6">
        <f t="shared" si="19"/>
        <v>-2231000000</v>
      </c>
      <c r="P157" s="7">
        <f t="shared" si="20"/>
        <v>0.55227509551927756</v>
      </c>
      <c r="Q157" s="7">
        <f t="shared" si="21"/>
        <v>0.77492184786384166</v>
      </c>
      <c r="T157" s="1" t="s">
        <v>245</v>
      </c>
      <c r="U157" s="10"/>
    </row>
    <row r="158" spans="1:21" ht="20" customHeight="1" x14ac:dyDescent="0.2">
      <c r="A158" s="1">
        <v>172</v>
      </c>
      <c r="B158" s="1" t="s">
        <v>91</v>
      </c>
      <c r="C158" s="1" t="s">
        <v>10</v>
      </c>
      <c r="D158" s="2">
        <v>42004</v>
      </c>
      <c r="E158" s="3">
        <v>3011000000</v>
      </c>
      <c r="F158" s="3">
        <v>1350000000</v>
      </c>
      <c r="G158" s="3">
        <v>236000000</v>
      </c>
      <c r="H158" s="1">
        <v>0</v>
      </c>
      <c r="I158" s="3">
        <v>424000000</v>
      </c>
      <c r="J158" s="1" t="s">
        <v>36</v>
      </c>
      <c r="K158" s="1" t="s">
        <v>92</v>
      </c>
      <c r="L158" s="8">
        <f t="shared" si="17"/>
        <v>2014</v>
      </c>
      <c r="M158" s="5">
        <f t="shared" si="22"/>
        <v>-1661000000</v>
      </c>
      <c r="N158" s="6">
        <f t="shared" si="18"/>
        <v>660000000</v>
      </c>
      <c r="O158" s="6">
        <f t="shared" si="19"/>
        <v>-2321000000</v>
      </c>
      <c r="P158" s="7">
        <f t="shared" si="20"/>
        <v>0.55164397210229155</v>
      </c>
      <c r="Q158" s="7">
        <f t="shared" si="21"/>
        <v>0.77084025240783793</v>
      </c>
      <c r="T158" s="1" t="s">
        <v>246</v>
      </c>
      <c r="U158" s="10"/>
    </row>
    <row r="159" spans="1:21" ht="20" customHeight="1" x14ac:dyDescent="0.2">
      <c r="A159" s="1">
        <v>173</v>
      </c>
      <c r="B159" s="1" t="s">
        <v>91</v>
      </c>
      <c r="C159" s="1" t="s">
        <v>11</v>
      </c>
      <c r="D159" s="2">
        <v>42369</v>
      </c>
      <c r="E159" s="3">
        <v>3159000000</v>
      </c>
      <c r="F159" s="3">
        <v>1404000000</v>
      </c>
      <c r="G159" s="3">
        <v>243000000</v>
      </c>
      <c r="H159" s="1">
        <v>0</v>
      </c>
      <c r="I159" s="3">
        <v>440000000</v>
      </c>
      <c r="J159" s="1" t="s">
        <v>36</v>
      </c>
      <c r="K159" s="1" t="s">
        <v>92</v>
      </c>
      <c r="L159" s="8">
        <f t="shared" si="17"/>
        <v>2015</v>
      </c>
      <c r="M159" s="5">
        <f t="shared" si="22"/>
        <v>-1755000000</v>
      </c>
      <c r="N159" s="6">
        <f t="shared" si="18"/>
        <v>683000000</v>
      </c>
      <c r="O159" s="6">
        <f t="shared" si="19"/>
        <v>-2438000000</v>
      </c>
      <c r="P159" s="7">
        <f t="shared" si="20"/>
        <v>0.55555555555555558</v>
      </c>
      <c r="Q159" s="7">
        <f t="shared" si="21"/>
        <v>0.77176321620766064</v>
      </c>
      <c r="T159" s="1" t="s">
        <v>247</v>
      </c>
      <c r="U159" s="10"/>
    </row>
    <row r="160" spans="1:21" ht="20" customHeight="1" x14ac:dyDescent="0.2">
      <c r="A160" s="1">
        <v>174</v>
      </c>
      <c r="B160" s="1" t="s">
        <v>93</v>
      </c>
      <c r="C160" s="1" t="s">
        <v>6</v>
      </c>
      <c r="D160" s="2">
        <v>41274</v>
      </c>
      <c r="E160" s="3">
        <v>33781000000</v>
      </c>
      <c r="F160" s="3">
        <v>480000000</v>
      </c>
      <c r="G160" s="3">
        <v>23392000000</v>
      </c>
      <c r="H160" s="1">
        <v>0</v>
      </c>
      <c r="I160" s="3">
        <v>1712000000</v>
      </c>
      <c r="J160" s="1" t="s">
        <v>41</v>
      </c>
      <c r="K160" s="1" t="s">
        <v>94</v>
      </c>
      <c r="L160" s="8">
        <f t="shared" si="17"/>
        <v>2012</v>
      </c>
      <c r="M160" s="5">
        <f t="shared" si="22"/>
        <v>-33301000000</v>
      </c>
      <c r="N160" s="6">
        <f t="shared" si="18"/>
        <v>25104000000</v>
      </c>
      <c r="O160" s="6">
        <f t="shared" si="19"/>
        <v>-58405000000</v>
      </c>
      <c r="P160" s="7">
        <f t="shared" si="20"/>
        <v>0.98579082916432315</v>
      </c>
      <c r="Q160" s="7">
        <f t="shared" si="21"/>
        <v>1.728930463870223</v>
      </c>
      <c r="T160" s="1" t="s">
        <v>248</v>
      </c>
      <c r="U160" s="10"/>
    </row>
    <row r="161" spans="1:21" ht="20" customHeight="1" x14ac:dyDescent="0.2">
      <c r="A161" s="1">
        <v>175</v>
      </c>
      <c r="B161" s="1" t="s">
        <v>93</v>
      </c>
      <c r="C161" s="1" t="s">
        <v>9</v>
      </c>
      <c r="D161" s="2">
        <v>41639</v>
      </c>
      <c r="E161" s="3">
        <v>34828000000</v>
      </c>
      <c r="F161" s="3">
        <v>442000000</v>
      </c>
      <c r="G161" s="3">
        <v>23150000000</v>
      </c>
      <c r="H161" s="1">
        <v>0</v>
      </c>
      <c r="I161" s="3">
        <v>1832000000</v>
      </c>
      <c r="J161" s="1" t="s">
        <v>41</v>
      </c>
      <c r="K161" s="1" t="s">
        <v>94</v>
      </c>
      <c r="L161" s="8">
        <f t="shared" si="17"/>
        <v>2013</v>
      </c>
      <c r="M161" s="5">
        <f t="shared" si="22"/>
        <v>-34386000000</v>
      </c>
      <c r="N161" s="6">
        <f t="shared" si="18"/>
        <v>24982000000</v>
      </c>
      <c r="O161" s="6">
        <f t="shared" si="19"/>
        <v>-59368000000</v>
      </c>
      <c r="P161" s="7">
        <f t="shared" si="20"/>
        <v>0.98730906167451471</v>
      </c>
      <c r="Q161" s="7">
        <f t="shared" si="21"/>
        <v>1.7046054898357643</v>
      </c>
      <c r="T161" s="1" t="s">
        <v>249</v>
      </c>
      <c r="U161" s="10"/>
    </row>
    <row r="162" spans="1:21" ht="20" customHeight="1" x14ac:dyDescent="0.2">
      <c r="A162" s="1">
        <v>176</v>
      </c>
      <c r="B162" s="1" t="s">
        <v>93</v>
      </c>
      <c r="C162" s="1" t="s">
        <v>10</v>
      </c>
      <c r="D162" s="2">
        <v>42004</v>
      </c>
      <c r="E162" s="3">
        <v>35895000000</v>
      </c>
      <c r="F162" s="3">
        <v>373000000</v>
      </c>
      <c r="G162" s="3">
        <v>23153000000</v>
      </c>
      <c r="H162" s="1">
        <v>0</v>
      </c>
      <c r="I162" s="3">
        <v>2044000000</v>
      </c>
      <c r="J162" s="1" t="s">
        <v>41</v>
      </c>
      <c r="K162" s="1" t="s">
        <v>94</v>
      </c>
      <c r="L162" s="8">
        <f t="shared" si="17"/>
        <v>2014</v>
      </c>
      <c r="M162" s="5">
        <f t="shared" si="22"/>
        <v>-35522000000</v>
      </c>
      <c r="N162" s="6">
        <f t="shared" si="18"/>
        <v>25197000000</v>
      </c>
      <c r="O162" s="6">
        <f t="shared" si="19"/>
        <v>-60719000000</v>
      </c>
      <c r="P162" s="7">
        <f t="shared" si="20"/>
        <v>0.98960858058225376</v>
      </c>
      <c r="Q162" s="7">
        <f t="shared" si="21"/>
        <v>1.6915726424293076</v>
      </c>
      <c r="T162" s="1" t="s">
        <v>250</v>
      </c>
      <c r="U162" s="10"/>
    </row>
    <row r="163" spans="1:21" ht="20" customHeight="1" x14ac:dyDescent="0.2">
      <c r="A163" s="1">
        <v>177</v>
      </c>
      <c r="B163" s="1" t="s">
        <v>93</v>
      </c>
      <c r="C163" s="1" t="s">
        <v>11</v>
      </c>
      <c r="D163" s="2">
        <v>42369</v>
      </c>
      <c r="E163" s="3">
        <v>34441000000</v>
      </c>
      <c r="F163" s="3">
        <v>475000000</v>
      </c>
      <c r="G163" s="3">
        <v>22892000000</v>
      </c>
      <c r="H163" s="1">
        <v>0</v>
      </c>
      <c r="I163" s="3">
        <v>1988000000</v>
      </c>
      <c r="J163" s="1" t="s">
        <v>41</v>
      </c>
      <c r="K163" s="1" t="s">
        <v>94</v>
      </c>
      <c r="L163" s="8">
        <f t="shared" si="17"/>
        <v>2015</v>
      </c>
      <c r="M163" s="5">
        <f t="shared" si="22"/>
        <v>-33966000000</v>
      </c>
      <c r="N163" s="6">
        <f t="shared" si="18"/>
        <v>24880000000</v>
      </c>
      <c r="O163" s="6">
        <f t="shared" si="19"/>
        <v>-58846000000</v>
      </c>
      <c r="P163" s="7">
        <f t="shared" si="20"/>
        <v>0.98620829824917977</v>
      </c>
      <c r="Q163" s="7">
        <f t="shared" si="21"/>
        <v>1.7086031183763537</v>
      </c>
      <c r="T163" s="1" t="s">
        <v>252</v>
      </c>
      <c r="U163" s="10"/>
    </row>
    <row r="164" spans="1:21" ht="20" customHeight="1" x14ac:dyDescent="0.2">
      <c r="A164" s="1">
        <v>178</v>
      </c>
      <c r="B164" s="1" t="s">
        <v>95</v>
      </c>
      <c r="C164" s="1" t="s">
        <v>6</v>
      </c>
      <c r="D164" s="2">
        <v>41517</v>
      </c>
      <c r="E164" s="3">
        <v>2089100000</v>
      </c>
      <c r="F164" s="3">
        <v>1251500000</v>
      </c>
      <c r="G164" s="3">
        <v>607600000</v>
      </c>
      <c r="H164" s="1">
        <v>0</v>
      </c>
      <c r="I164" s="1">
        <v>0</v>
      </c>
      <c r="J164" s="1" t="s">
        <v>7</v>
      </c>
      <c r="K164" s="1" t="s">
        <v>64</v>
      </c>
      <c r="L164" s="8">
        <f t="shared" si="17"/>
        <v>2013</v>
      </c>
      <c r="M164" s="5">
        <f t="shared" si="22"/>
        <v>-837600000</v>
      </c>
      <c r="N164" s="6">
        <f t="shared" si="18"/>
        <v>607600000</v>
      </c>
      <c r="O164" s="6">
        <f t="shared" si="19"/>
        <v>-1445200000</v>
      </c>
      <c r="P164" s="7">
        <f t="shared" si="20"/>
        <v>0.40093820305394667</v>
      </c>
      <c r="Q164" s="7">
        <f t="shared" si="21"/>
        <v>0.69178114977741612</v>
      </c>
      <c r="T164" s="1" t="s">
        <v>254</v>
      </c>
      <c r="U164" s="10"/>
    </row>
    <row r="165" spans="1:21" ht="20" customHeight="1" x14ac:dyDescent="0.2">
      <c r="A165" s="1">
        <v>179</v>
      </c>
      <c r="B165" s="1" t="s">
        <v>95</v>
      </c>
      <c r="C165" s="1" t="s">
        <v>9</v>
      </c>
      <c r="D165" s="2">
        <v>41882</v>
      </c>
      <c r="E165" s="3">
        <v>2393500000</v>
      </c>
      <c r="F165" s="3">
        <v>1414300000</v>
      </c>
      <c r="G165" s="3">
        <v>680300000</v>
      </c>
      <c r="H165" s="1">
        <v>0</v>
      </c>
      <c r="I165" s="1">
        <v>0</v>
      </c>
      <c r="J165" s="1" t="s">
        <v>7</v>
      </c>
      <c r="K165" s="1" t="s">
        <v>64</v>
      </c>
      <c r="L165" s="8">
        <f t="shared" si="17"/>
        <v>2014</v>
      </c>
      <c r="M165" s="5">
        <f t="shared" si="22"/>
        <v>-979200000</v>
      </c>
      <c r="N165" s="6">
        <f t="shared" si="18"/>
        <v>680300000</v>
      </c>
      <c r="O165" s="6">
        <f t="shared" si="19"/>
        <v>-1659500000</v>
      </c>
      <c r="P165" s="7">
        <f t="shared" si="20"/>
        <v>0.4091080008355964</v>
      </c>
      <c r="Q165" s="7">
        <f t="shared" si="21"/>
        <v>0.6933361186546898</v>
      </c>
      <c r="T165" s="1" t="s">
        <v>256</v>
      </c>
      <c r="U165" s="10"/>
    </row>
    <row r="166" spans="1:21" ht="20" customHeight="1" x14ac:dyDescent="0.2">
      <c r="A166" s="1">
        <v>180</v>
      </c>
      <c r="B166" s="1" t="s">
        <v>95</v>
      </c>
      <c r="C166" s="1" t="s">
        <v>10</v>
      </c>
      <c r="D166" s="2">
        <v>42247</v>
      </c>
      <c r="E166" s="3">
        <v>2706700000</v>
      </c>
      <c r="F166" s="3">
        <v>1561100000</v>
      </c>
      <c r="G166" s="3">
        <v>756900000</v>
      </c>
      <c r="H166" s="1">
        <v>0</v>
      </c>
      <c r="I166" s="1">
        <v>0</v>
      </c>
      <c r="J166" s="1" t="s">
        <v>7</v>
      </c>
      <c r="K166" s="1" t="s">
        <v>64</v>
      </c>
      <c r="L166" s="8">
        <f t="shared" si="17"/>
        <v>2015</v>
      </c>
      <c r="M166" s="5">
        <f t="shared" si="22"/>
        <v>-1145600000</v>
      </c>
      <c r="N166" s="6">
        <f t="shared" si="18"/>
        <v>756900000</v>
      </c>
      <c r="O166" s="6">
        <f t="shared" si="19"/>
        <v>-1902500000</v>
      </c>
      <c r="P166" s="7">
        <f t="shared" si="20"/>
        <v>0.42324601913769533</v>
      </c>
      <c r="Q166" s="7">
        <f t="shared" si="21"/>
        <v>0.70288543244541324</v>
      </c>
      <c r="T166" s="1" t="s">
        <v>257</v>
      </c>
      <c r="U166" s="10"/>
    </row>
    <row r="167" spans="1:21" ht="20" customHeight="1" x14ac:dyDescent="0.2">
      <c r="A167" s="1">
        <v>181</v>
      </c>
      <c r="B167" s="1" t="s">
        <v>95</v>
      </c>
      <c r="C167" s="1" t="s">
        <v>11</v>
      </c>
      <c r="D167" s="2">
        <v>42613</v>
      </c>
      <c r="E167" s="3">
        <v>3291300000</v>
      </c>
      <c r="F167" s="3">
        <v>1855100000</v>
      </c>
      <c r="G167" s="3">
        <v>946000000</v>
      </c>
      <c r="H167" s="1">
        <v>0</v>
      </c>
      <c r="I167" s="1">
        <v>0</v>
      </c>
      <c r="J167" s="1" t="s">
        <v>7</v>
      </c>
      <c r="K167" s="1" t="s">
        <v>64</v>
      </c>
      <c r="L167" s="8">
        <f t="shared" si="17"/>
        <v>2016</v>
      </c>
      <c r="M167" s="5">
        <f t="shared" si="22"/>
        <v>-1436200000</v>
      </c>
      <c r="N167" s="6">
        <f t="shared" si="18"/>
        <v>946000000</v>
      </c>
      <c r="O167" s="6">
        <f t="shared" si="19"/>
        <v>-2382200000</v>
      </c>
      <c r="P167" s="7">
        <f t="shared" si="20"/>
        <v>0.43636253152249871</v>
      </c>
      <c r="Q167" s="7">
        <f t="shared" si="21"/>
        <v>0.72378695348342603</v>
      </c>
      <c r="T167" s="1" t="s">
        <v>258</v>
      </c>
      <c r="U167" s="10"/>
    </row>
    <row r="168" spans="1:21" ht="20" customHeight="1" x14ac:dyDescent="0.2">
      <c r="A168" s="1">
        <v>182</v>
      </c>
      <c r="B168" s="1" t="s">
        <v>96</v>
      </c>
      <c r="C168" s="1" t="s">
        <v>6</v>
      </c>
      <c r="D168" s="2">
        <v>41517</v>
      </c>
      <c r="E168" s="3">
        <v>9147530000</v>
      </c>
      <c r="F168" s="3">
        <v>4406595000</v>
      </c>
      <c r="G168" s="3">
        <v>2967837000</v>
      </c>
      <c r="H168" s="1">
        <v>0</v>
      </c>
      <c r="I168" s="1">
        <v>0</v>
      </c>
      <c r="J168" s="1" t="s">
        <v>13</v>
      </c>
      <c r="K168" s="1" t="s">
        <v>73</v>
      </c>
      <c r="L168" s="8">
        <f t="shared" si="17"/>
        <v>2013</v>
      </c>
      <c r="M168" s="5">
        <f t="shared" si="22"/>
        <v>-4740935000</v>
      </c>
      <c r="N168" s="6">
        <f t="shared" si="18"/>
        <v>2967837000</v>
      </c>
      <c r="O168" s="6">
        <f t="shared" si="19"/>
        <v>-7708772000</v>
      </c>
      <c r="P168" s="7">
        <f t="shared" si="20"/>
        <v>0.51827487857377896</v>
      </c>
      <c r="Q168" s="7">
        <f t="shared" si="21"/>
        <v>0.84271623050156708</v>
      </c>
      <c r="T168" s="1" t="s">
        <v>260</v>
      </c>
      <c r="U168" s="10"/>
    </row>
    <row r="169" spans="1:21" ht="20" customHeight="1" x14ac:dyDescent="0.2">
      <c r="A169" s="1">
        <v>183</v>
      </c>
      <c r="B169" s="1" t="s">
        <v>96</v>
      </c>
      <c r="C169" s="1" t="s">
        <v>9</v>
      </c>
      <c r="D169" s="2">
        <v>41881</v>
      </c>
      <c r="E169" s="3">
        <v>9475313000</v>
      </c>
      <c r="F169" s="3">
        <v>4540406000</v>
      </c>
      <c r="G169" s="3">
        <v>3104684000</v>
      </c>
      <c r="H169" s="1">
        <v>0</v>
      </c>
      <c r="I169" s="1">
        <v>0</v>
      </c>
      <c r="J169" s="1" t="s">
        <v>13</v>
      </c>
      <c r="K169" s="1" t="s">
        <v>73</v>
      </c>
      <c r="L169" s="8">
        <f t="shared" si="17"/>
        <v>2014</v>
      </c>
      <c r="M169" s="5">
        <f t="shared" si="22"/>
        <v>-4934907000</v>
      </c>
      <c r="N169" s="6">
        <f t="shared" si="18"/>
        <v>3104684000</v>
      </c>
      <c r="O169" s="6">
        <f t="shared" si="19"/>
        <v>-8039591000</v>
      </c>
      <c r="P169" s="7">
        <f t="shared" si="20"/>
        <v>0.52081730703777274</v>
      </c>
      <c r="Q169" s="7">
        <f t="shared" si="21"/>
        <v>0.84847761757316087</v>
      </c>
      <c r="T169" s="1" t="s">
        <v>261</v>
      </c>
      <c r="U169" s="10"/>
    </row>
    <row r="170" spans="1:21" ht="20" customHeight="1" x14ac:dyDescent="0.2">
      <c r="A170" s="1">
        <v>184</v>
      </c>
      <c r="B170" s="1" t="s">
        <v>96</v>
      </c>
      <c r="C170" s="1" t="s">
        <v>10</v>
      </c>
      <c r="D170" s="2">
        <v>42245</v>
      </c>
      <c r="E170" s="3">
        <v>10187340000</v>
      </c>
      <c r="F170" s="3">
        <v>4860309000</v>
      </c>
      <c r="G170" s="3">
        <v>3373980000</v>
      </c>
      <c r="H170" s="1">
        <v>0</v>
      </c>
      <c r="I170" s="1">
        <v>0</v>
      </c>
      <c r="J170" s="1" t="s">
        <v>13</v>
      </c>
      <c r="K170" s="1" t="s">
        <v>73</v>
      </c>
      <c r="L170" s="8">
        <f t="shared" si="17"/>
        <v>2015</v>
      </c>
      <c r="M170" s="5">
        <f t="shared" si="22"/>
        <v>-5327031000</v>
      </c>
      <c r="N170" s="6">
        <f t="shared" si="18"/>
        <v>3373980000</v>
      </c>
      <c r="O170" s="6">
        <f t="shared" si="19"/>
        <v>-8701011000</v>
      </c>
      <c r="P170" s="7">
        <f t="shared" si="20"/>
        <v>0.52290696099276157</v>
      </c>
      <c r="Q170" s="7">
        <f t="shared" si="21"/>
        <v>0.85410038341706473</v>
      </c>
      <c r="T170" s="1" t="s">
        <v>262</v>
      </c>
      <c r="U170" s="10"/>
    </row>
    <row r="171" spans="1:21" ht="20" customHeight="1" x14ac:dyDescent="0.2">
      <c r="A171" s="1">
        <v>185</v>
      </c>
      <c r="B171" s="1" t="s">
        <v>96</v>
      </c>
      <c r="C171" s="1" t="s">
        <v>11</v>
      </c>
      <c r="D171" s="2">
        <v>42609</v>
      </c>
      <c r="E171" s="3">
        <v>10635676000</v>
      </c>
      <c r="F171" s="3">
        <v>5026940000</v>
      </c>
      <c r="G171" s="3">
        <v>3548341000</v>
      </c>
      <c r="H171" s="1">
        <v>0</v>
      </c>
      <c r="I171" s="1">
        <v>0</v>
      </c>
      <c r="J171" s="1" t="s">
        <v>13</v>
      </c>
      <c r="K171" s="1" t="s">
        <v>73</v>
      </c>
      <c r="L171" s="8">
        <f t="shared" si="17"/>
        <v>2016</v>
      </c>
      <c r="M171" s="5">
        <f t="shared" si="22"/>
        <v>-5608736000</v>
      </c>
      <c r="N171" s="6">
        <f t="shared" si="18"/>
        <v>3548341000</v>
      </c>
      <c r="O171" s="6">
        <f t="shared" si="19"/>
        <v>-9157077000</v>
      </c>
      <c r="P171" s="7">
        <f t="shared" si="20"/>
        <v>0.5273511528557282</v>
      </c>
      <c r="Q171" s="7">
        <f t="shared" si="21"/>
        <v>0.8609774310537478</v>
      </c>
      <c r="T171" s="1" t="s">
        <v>263</v>
      </c>
      <c r="U171" s="10"/>
    </row>
    <row r="172" spans="1:21" ht="20" customHeight="1" x14ac:dyDescent="0.2">
      <c r="A172" s="1">
        <v>186</v>
      </c>
      <c r="B172" s="1" t="s">
        <v>97</v>
      </c>
      <c r="C172" s="1" t="s">
        <v>6</v>
      </c>
      <c r="D172" s="2">
        <v>41639</v>
      </c>
      <c r="E172" s="3">
        <v>86623000000</v>
      </c>
      <c r="F172" s="3">
        <v>73268000000</v>
      </c>
      <c r="G172" s="3">
        <v>3742000000</v>
      </c>
      <c r="H172" s="3">
        <v>3071000000</v>
      </c>
      <c r="I172" s="1">
        <v>0</v>
      </c>
      <c r="J172" s="1" t="s">
        <v>7</v>
      </c>
      <c r="K172" s="1" t="s">
        <v>85</v>
      </c>
      <c r="L172" s="8">
        <f t="shared" si="17"/>
        <v>2013</v>
      </c>
      <c r="M172" s="5">
        <f t="shared" si="22"/>
        <v>-13355000000</v>
      </c>
      <c r="N172" s="6">
        <f t="shared" si="18"/>
        <v>6813000000</v>
      </c>
      <c r="O172" s="6">
        <f t="shared" si="19"/>
        <v>-20168000000</v>
      </c>
      <c r="P172" s="7">
        <f t="shared" si="20"/>
        <v>0.15417383373930713</v>
      </c>
      <c r="Q172" s="7">
        <f t="shared" si="21"/>
        <v>0.23282500028860695</v>
      </c>
      <c r="T172" s="1" t="s">
        <v>264</v>
      </c>
      <c r="U172" s="10"/>
    </row>
    <row r="173" spans="1:21" ht="20" customHeight="1" x14ac:dyDescent="0.2">
      <c r="A173" s="1">
        <v>187</v>
      </c>
      <c r="B173" s="1" t="s">
        <v>97</v>
      </c>
      <c r="C173" s="1" t="s">
        <v>9</v>
      </c>
      <c r="D173" s="2">
        <v>42004</v>
      </c>
      <c r="E173" s="3">
        <v>90762000000</v>
      </c>
      <c r="F173" s="3">
        <v>76752000000</v>
      </c>
      <c r="G173" s="3">
        <v>3480000000</v>
      </c>
      <c r="H173" s="3">
        <v>3047000000</v>
      </c>
      <c r="I173" s="1">
        <v>0</v>
      </c>
      <c r="J173" s="1" t="s">
        <v>7</v>
      </c>
      <c r="K173" s="1" t="s">
        <v>85</v>
      </c>
      <c r="L173" s="8">
        <f t="shared" si="17"/>
        <v>2014</v>
      </c>
      <c r="M173" s="5">
        <f t="shared" si="22"/>
        <v>-14010000000</v>
      </c>
      <c r="N173" s="6">
        <f t="shared" si="18"/>
        <v>6527000000</v>
      </c>
      <c r="O173" s="6">
        <f t="shared" si="19"/>
        <v>-20537000000</v>
      </c>
      <c r="P173" s="7">
        <f t="shared" si="20"/>
        <v>0.15435975408210484</v>
      </c>
      <c r="Q173" s="7">
        <f t="shared" si="21"/>
        <v>0.22627310989180494</v>
      </c>
      <c r="T173" s="1" t="s">
        <v>265</v>
      </c>
      <c r="U173" s="10"/>
    </row>
    <row r="174" spans="1:21" ht="20" customHeight="1" x14ac:dyDescent="0.2">
      <c r="A174" s="1">
        <v>188</v>
      </c>
      <c r="B174" s="1" t="s">
        <v>97</v>
      </c>
      <c r="C174" s="1" t="s">
        <v>10</v>
      </c>
      <c r="D174" s="2">
        <v>42369</v>
      </c>
      <c r="E174" s="3">
        <v>96114000000</v>
      </c>
      <c r="F174" s="3">
        <v>82088000000</v>
      </c>
      <c r="G174" s="3">
        <v>3251000000</v>
      </c>
      <c r="H174" s="3">
        <v>3331000000</v>
      </c>
      <c r="I174" s="1">
        <v>0</v>
      </c>
      <c r="J174" s="1" t="s">
        <v>7</v>
      </c>
      <c r="K174" s="1" t="s">
        <v>85</v>
      </c>
      <c r="L174" s="8">
        <f t="shared" si="17"/>
        <v>2015</v>
      </c>
      <c r="M174" s="5">
        <f t="shared" si="22"/>
        <v>-14026000000</v>
      </c>
      <c r="N174" s="6">
        <f t="shared" si="18"/>
        <v>6582000000</v>
      </c>
      <c r="O174" s="6">
        <f t="shared" si="19"/>
        <v>-20608000000</v>
      </c>
      <c r="P174" s="7">
        <f t="shared" si="20"/>
        <v>0.1459308737540837</v>
      </c>
      <c r="Q174" s="7">
        <f t="shared" si="21"/>
        <v>0.2144120523544957</v>
      </c>
      <c r="T174" s="1" t="s">
        <v>266</v>
      </c>
      <c r="U174" s="10"/>
    </row>
    <row r="175" spans="1:21" ht="20" customHeight="1" x14ac:dyDescent="0.2">
      <c r="A175" s="1">
        <v>189</v>
      </c>
      <c r="B175" s="1" t="s">
        <v>97</v>
      </c>
      <c r="C175" s="1" t="s">
        <v>11</v>
      </c>
      <c r="D175" s="2">
        <v>42735</v>
      </c>
      <c r="E175" s="3">
        <v>94571000000</v>
      </c>
      <c r="F175" s="3">
        <v>80790000000</v>
      </c>
      <c r="G175" s="3">
        <v>3313000000</v>
      </c>
      <c r="H175" s="3">
        <v>4627000000</v>
      </c>
      <c r="I175" s="1">
        <v>0</v>
      </c>
      <c r="J175" s="1" t="s">
        <v>7</v>
      </c>
      <c r="K175" s="1" t="s">
        <v>85</v>
      </c>
      <c r="L175" s="8">
        <f t="shared" si="17"/>
        <v>2016</v>
      </c>
      <c r="M175" s="5">
        <f t="shared" si="22"/>
        <v>-13781000000</v>
      </c>
      <c r="N175" s="6">
        <f t="shared" si="18"/>
        <v>7940000000</v>
      </c>
      <c r="O175" s="6">
        <f t="shared" si="19"/>
        <v>-21721000000</v>
      </c>
      <c r="P175" s="7">
        <f t="shared" si="20"/>
        <v>0.14572120417464127</v>
      </c>
      <c r="Q175" s="7">
        <f t="shared" si="21"/>
        <v>0.22967928857683645</v>
      </c>
      <c r="T175" s="1" t="s">
        <v>267</v>
      </c>
      <c r="U175" s="10"/>
    </row>
    <row r="176" spans="1:21" ht="20" customHeight="1" x14ac:dyDescent="0.2">
      <c r="A176" s="1">
        <v>190</v>
      </c>
      <c r="B176" s="1" t="s">
        <v>98</v>
      </c>
      <c r="C176" s="1" t="s">
        <v>6</v>
      </c>
      <c r="D176" s="2">
        <v>41274</v>
      </c>
      <c r="E176" s="3">
        <v>100078000000</v>
      </c>
      <c r="F176" s="3">
        <v>3753000000</v>
      </c>
      <c r="G176" s="3">
        <v>70829000000</v>
      </c>
      <c r="H176" s="1">
        <v>0</v>
      </c>
      <c r="I176" s="3">
        <v>9433000000</v>
      </c>
      <c r="J176" s="1" t="s">
        <v>41</v>
      </c>
      <c r="K176" s="1" t="s">
        <v>99</v>
      </c>
      <c r="L176" s="8">
        <f t="shared" si="17"/>
        <v>2012</v>
      </c>
      <c r="M176" s="5">
        <f t="shared" si="22"/>
        <v>-96325000000</v>
      </c>
      <c r="N176" s="6">
        <f t="shared" si="18"/>
        <v>80262000000</v>
      </c>
      <c r="O176" s="6">
        <f t="shared" si="19"/>
        <v>-176587000000</v>
      </c>
      <c r="P176" s="7">
        <f t="shared" si="20"/>
        <v>0.96249925058454411</v>
      </c>
      <c r="Q176" s="7">
        <f t="shared" si="21"/>
        <v>1.7644936949179639</v>
      </c>
      <c r="T176" s="1" t="s">
        <v>268</v>
      </c>
      <c r="U176" s="10"/>
    </row>
    <row r="177" spans="1:21" ht="20" customHeight="1" x14ac:dyDescent="0.2">
      <c r="A177" s="1">
        <v>191</v>
      </c>
      <c r="B177" s="1" t="s">
        <v>98</v>
      </c>
      <c r="C177" s="1" t="s">
        <v>9</v>
      </c>
      <c r="D177" s="2">
        <v>41639</v>
      </c>
      <c r="E177" s="3">
        <v>101697000000</v>
      </c>
      <c r="F177" s="3">
        <v>3034000000</v>
      </c>
      <c r="G177" s="3">
        <v>68128000000</v>
      </c>
      <c r="H177" s="1">
        <v>0</v>
      </c>
      <c r="I177" s="3">
        <v>4642000000</v>
      </c>
      <c r="J177" s="1" t="s">
        <v>41</v>
      </c>
      <c r="K177" s="1" t="s">
        <v>99</v>
      </c>
      <c r="L177" s="8">
        <f t="shared" si="17"/>
        <v>2013</v>
      </c>
      <c r="M177" s="5">
        <f t="shared" si="22"/>
        <v>-98663000000</v>
      </c>
      <c r="N177" s="6">
        <f t="shared" si="18"/>
        <v>72770000000</v>
      </c>
      <c r="O177" s="6">
        <f t="shared" si="19"/>
        <v>-171433000000</v>
      </c>
      <c r="P177" s="7">
        <f t="shared" si="20"/>
        <v>0.97016627825796242</v>
      </c>
      <c r="Q177" s="7">
        <f t="shared" si="21"/>
        <v>1.6857232760061751</v>
      </c>
      <c r="T177" s="1" t="s">
        <v>269</v>
      </c>
      <c r="U177" s="10"/>
    </row>
    <row r="178" spans="1:21" ht="20" customHeight="1" x14ac:dyDescent="0.2">
      <c r="A178" s="1">
        <v>192</v>
      </c>
      <c r="B178" s="1" t="s">
        <v>98</v>
      </c>
      <c r="C178" s="1" t="s">
        <v>10</v>
      </c>
      <c r="D178" s="2">
        <v>42004</v>
      </c>
      <c r="E178" s="3">
        <v>95181000000</v>
      </c>
      <c r="F178" s="3">
        <v>2656000000</v>
      </c>
      <c r="G178" s="3">
        <v>74181000000</v>
      </c>
      <c r="H178" s="1">
        <v>0</v>
      </c>
      <c r="I178" s="3">
        <v>3211000000</v>
      </c>
      <c r="J178" s="1" t="s">
        <v>41</v>
      </c>
      <c r="K178" s="1" t="s">
        <v>99</v>
      </c>
      <c r="L178" s="8">
        <f t="shared" si="17"/>
        <v>2014</v>
      </c>
      <c r="M178" s="5">
        <f t="shared" si="22"/>
        <v>-92525000000</v>
      </c>
      <c r="N178" s="6">
        <f t="shared" si="18"/>
        <v>77392000000</v>
      </c>
      <c r="O178" s="6">
        <f t="shared" si="19"/>
        <v>-169917000000</v>
      </c>
      <c r="P178" s="7">
        <f t="shared" si="20"/>
        <v>0.97209527111503347</v>
      </c>
      <c r="Q178" s="7">
        <f t="shared" si="21"/>
        <v>1.7851987266366187</v>
      </c>
      <c r="T178" s="1" t="s">
        <v>270</v>
      </c>
      <c r="U178" s="10"/>
    </row>
    <row r="179" spans="1:21" ht="20" customHeight="1" x14ac:dyDescent="0.2">
      <c r="A179" s="1">
        <v>193</v>
      </c>
      <c r="B179" s="1" t="s">
        <v>98</v>
      </c>
      <c r="C179" s="1" t="s">
        <v>11</v>
      </c>
      <c r="D179" s="2">
        <v>42369</v>
      </c>
      <c r="E179" s="3">
        <v>93056000000</v>
      </c>
      <c r="F179" s="3">
        <v>2204000000</v>
      </c>
      <c r="G179" s="3">
        <v>56358000000</v>
      </c>
      <c r="H179" s="1">
        <v>0</v>
      </c>
      <c r="I179" s="3">
        <v>3995000000</v>
      </c>
      <c r="J179" s="1" t="s">
        <v>41</v>
      </c>
      <c r="K179" s="1" t="s">
        <v>99</v>
      </c>
      <c r="L179" s="8">
        <f t="shared" si="17"/>
        <v>2015</v>
      </c>
      <c r="M179" s="5">
        <f t="shared" si="22"/>
        <v>-90852000000</v>
      </c>
      <c r="N179" s="6">
        <f t="shared" si="18"/>
        <v>60353000000</v>
      </c>
      <c r="O179" s="6">
        <f t="shared" si="19"/>
        <v>-151205000000</v>
      </c>
      <c r="P179" s="7">
        <f t="shared" si="20"/>
        <v>0.97631533700137552</v>
      </c>
      <c r="Q179" s="7">
        <f t="shared" si="21"/>
        <v>1.6248817916093534</v>
      </c>
      <c r="T179" s="1" t="s">
        <v>271</v>
      </c>
      <c r="U179" s="10"/>
    </row>
    <row r="180" spans="1:21" ht="20" customHeight="1" x14ac:dyDescent="0.2">
      <c r="A180" s="1">
        <v>194</v>
      </c>
      <c r="B180" s="1" t="s">
        <v>100</v>
      </c>
      <c r="C180" s="1" t="s">
        <v>6</v>
      </c>
      <c r="D180" s="2">
        <v>41274</v>
      </c>
      <c r="E180" s="3">
        <v>13936000000</v>
      </c>
      <c r="F180" s="3">
        <v>6802000000</v>
      </c>
      <c r="G180" s="3">
        <v>3283000000</v>
      </c>
      <c r="H180" s="3">
        <v>1081000000</v>
      </c>
      <c r="I180" s="1">
        <v>0</v>
      </c>
      <c r="J180" s="1" t="s">
        <v>19</v>
      </c>
      <c r="K180" s="1" t="s">
        <v>24</v>
      </c>
      <c r="L180" s="8">
        <f t="shared" si="17"/>
        <v>2012</v>
      </c>
      <c r="M180" s="5">
        <f t="shared" si="22"/>
        <v>-7134000000</v>
      </c>
      <c r="N180" s="6">
        <f t="shared" si="18"/>
        <v>4364000000</v>
      </c>
      <c r="O180" s="6">
        <f t="shared" si="19"/>
        <v>-11498000000</v>
      </c>
      <c r="P180" s="7">
        <f t="shared" si="20"/>
        <v>0.51191159586681978</v>
      </c>
      <c r="Q180" s="7">
        <f t="shared" si="21"/>
        <v>0.8250574052812859</v>
      </c>
      <c r="T180" s="1" t="s">
        <v>273</v>
      </c>
      <c r="U180" s="10"/>
    </row>
    <row r="181" spans="1:21" ht="20" customHeight="1" x14ac:dyDescent="0.2">
      <c r="A181" s="1">
        <v>195</v>
      </c>
      <c r="B181" s="1" t="s">
        <v>100</v>
      </c>
      <c r="C181" s="1" t="s">
        <v>9</v>
      </c>
      <c r="D181" s="2">
        <v>41639</v>
      </c>
      <c r="E181" s="3">
        <v>9413000000</v>
      </c>
      <c r="F181" s="3">
        <v>5251000000</v>
      </c>
      <c r="G181" s="3">
        <v>3084000000</v>
      </c>
      <c r="H181" s="3">
        <v>582000000</v>
      </c>
      <c r="I181" s="1">
        <v>0</v>
      </c>
      <c r="J181" s="1" t="s">
        <v>19</v>
      </c>
      <c r="K181" s="1" t="s">
        <v>24</v>
      </c>
      <c r="L181" s="8">
        <f t="shared" si="17"/>
        <v>2013</v>
      </c>
      <c r="M181" s="5">
        <f t="shared" si="22"/>
        <v>-4162000000</v>
      </c>
      <c r="N181" s="6">
        <f t="shared" si="18"/>
        <v>3666000000</v>
      </c>
      <c r="O181" s="6">
        <f t="shared" si="19"/>
        <v>-7828000000</v>
      </c>
      <c r="P181" s="7">
        <f t="shared" si="20"/>
        <v>0.44215446722617657</v>
      </c>
      <c r="Q181" s="7">
        <f t="shared" si="21"/>
        <v>0.83161585041963237</v>
      </c>
      <c r="T181" s="1" t="s">
        <v>275</v>
      </c>
      <c r="U181" s="10"/>
    </row>
    <row r="182" spans="1:21" ht="20" customHeight="1" x14ac:dyDescent="0.2">
      <c r="A182" s="1">
        <v>196</v>
      </c>
      <c r="B182" s="1" t="s">
        <v>100</v>
      </c>
      <c r="C182" s="1" t="s">
        <v>10</v>
      </c>
      <c r="D182" s="2">
        <v>42004</v>
      </c>
      <c r="E182" s="3">
        <v>10719000000</v>
      </c>
      <c r="F182" s="3">
        <v>6138000000</v>
      </c>
      <c r="G182" s="3">
        <v>3315000000</v>
      </c>
      <c r="H182" s="3">
        <v>610000000</v>
      </c>
      <c r="I182" s="1">
        <v>0</v>
      </c>
      <c r="J182" s="1" t="s">
        <v>19</v>
      </c>
      <c r="K182" s="1" t="s">
        <v>24</v>
      </c>
      <c r="L182" s="8">
        <f t="shared" si="17"/>
        <v>2014</v>
      </c>
      <c r="M182" s="5">
        <f t="shared" si="22"/>
        <v>-4581000000</v>
      </c>
      <c r="N182" s="6">
        <f t="shared" si="18"/>
        <v>3925000000</v>
      </c>
      <c r="O182" s="6">
        <f t="shared" si="19"/>
        <v>-8506000000</v>
      </c>
      <c r="P182" s="7">
        <f t="shared" si="20"/>
        <v>0.42737195633921077</v>
      </c>
      <c r="Q182" s="7">
        <f t="shared" si="21"/>
        <v>0.79354417389681875</v>
      </c>
      <c r="T182" s="1" t="s">
        <v>277</v>
      </c>
      <c r="U182" s="10"/>
    </row>
    <row r="183" spans="1:21" ht="20" customHeight="1" x14ac:dyDescent="0.2">
      <c r="A183" s="1">
        <v>197</v>
      </c>
      <c r="B183" s="1" t="s">
        <v>100</v>
      </c>
      <c r="C183" s="1" t="s">
        <v>11</v>
      </c>
      <c r="D183" s="2">
        <v>42369</v>
      </c>
      <c r="E183" s="3">
        <v>9968000000</v>
      </c>
      <c r="F183" s="3">
        <v>5822000000</v>
      </c>
      <c r="G183" s="3">
        <v>3094000000</v>
      </c>
      <c r="H183" s="3">
        <v>603000000</v>
      </c>
      <c r="I183" s="1">
        <v>0</v>
      </c>
      <c r="J183" s="1" t="s">
        <v>19</v>
      </c>
      <c r="K183" s="1" t="s">
        <v>24</v>
      </c>
      <c r="L183" s="8">
        <f t="shared" si="17"/>
        <v>2015</v>
      </c>
      <c r="M183" s="5">
        <f t="shared" si="22"/>
        <v>-4146000000</v>
      </c>
      <c r="N183" s="6">
        <f t="shared" si="18"/>
        <v>3697000000</v>
      </c>
      <c r="O183" s="6">
        <f t="shared" si="19"/>
        <v>-7843000000</v>
      </c>
      <c r="P183" s="7">
        <f t="shared" si="20"/>
        <v>0.4159309791332263</v>
      </c>
      <c r="Q183" s="7">
        <f t="shared" si="21"/>
        <v>0.7868178170144462</v>
      </c>
      <c r="T183" s="1" t="s">
        <v>278</v>
      </c>
      <c r="U183" s="10"/>
    </row>
    <row r="184" spans="1:21" ht="20" customHeight="1" x14ac:dyDescent="0.2">
      <c r="A184" s="1">
        <v>198</v>
      </c>
      <c r="B184" s="1" t="s">
        <v>101</v>
      </c>
      <c r="C184" s="1" t="s">
        <v>6</v>
      </c>
      <c r="D184" s="2">
        <v>41335</v>
      </c>
      <c r="E184" s="3">
        <v>10914585000</v>
      </c>
      <c r="F184" s="3">
        <v>6525830000</v>
      </c>
      <c r="G184" s="3">
        <v>2750537000</v>
      </c>
      <c r="H184" s="1">
        <v>0</v>
      </c>
      <c r="I184" s="1">
        <v>0</v>
      </c>
      <c r="J184" s="1" t="s">
        <v>13</v>
      </c>
      <c r="K184" s="1" t="s">
        <v>73</v>
      </c>
      <c r="L184" s="8">
        <f t="shared" si="17"/>
        <v>2013</v>
      </c>
      <c r="M184" s="5">
        <f t="shared" si="22"/>
        <v>-4388755000</v>
      </c>
      <c r="N184" s="6">
        <f t="shared" si="18"/>
        <v>2750537000</v>
      </c>
      <c r="O184" s="6">
        <f t="shared" si="19"/>
        <v>-7139292000</v>
      </c>
      <c r="P184" s="7">
        <f t="shared" si="20"/>
        <v>0.40210003403702477</v>
      </c>
      <c r="Q184" s="7">
        <f t="shared" si="21"/>
        <v>0.6541056760289099</v>
      </c>
      <c r="T184" s="1" t="s">
        <v>279</v>
      </c>
      <c r="U184" s="10"/>
    </row>
    <row r="185" spans="1:21" ht="20" customHeight="1" x14ac:dyDescent="0.2">
      <c r="A185" s="1">
        <v>199</v>
      </c>
      <c r="B185" s="1" t="s">
        <v>101</v>
      </c>
      <c r="C185" s="1" t="s">
        <v>9</v>
      </c>
      <c r="D185" s="2">
        <v>41699</v>
      </c>
      <c r="E185" s="3">
        <v>11503963000</v>
      </c>
      <c r="F185" s="3">
        <v>6938381000</v>
      </c>
      <c r="G185" s="3">
        <v>2950995000</v>
      </c>
      <c r="H185" s="1">
        <v>0</v>
      </c>
      <c r="I185" s="1">
        <v>0</v>
      </c>
      <c r="J185" s="1" t="s">
        <v>13</v>
      </c>
      <c r="K185" s="1" t="s">
        <v>73</v>
      </c>
      <c r="L185" s="8">
        <f t="shared" si="17"/>
        <v>2014</v>
      </c>
      <c r="M185" s="5">
        <f t="shared" si="22"/>
        <v>-4565582000</v>
      </c>
      <c r="N185" s="6">
        <f t="shared" si="18"/>
        <v>2950995000</v>
      </c>
      <c r="O185" s="6">
        <f t="shared" si="19"/>
        <v>-7516577000</v>
      </c>
      <c r="P185" s="7">
        <f t="shared" si="20"/>
        <v>0.3968703654557999</v>
      </c>
      <c r="Q185" s="7">
        <f t="shared" si="21"/>
        <v>0.6533902273503488</v>
      </c>
      <c r="T185" s="1" t="s">
        <v>281</v>
      </c>
      <c r="U185" s="10"/>
    </row>
    <row r="186" spans="1:21" ht="20" customHeight="1" x14ac:dyDescent="0.2">
      <c r="A186" s="1">
        <v>200</v>
      </c>
      <c r="B186" s="1" t="s">
        <v>101</v>
      </c>
      <c r="C186" s="1" t="s">
        <v>10</v>
      </c>
      <c r="D186" s="2">
        <v>42063</v>
      </c>
      <c r="E186" s="3">
        <v>11881176000</v>
      </c>
      <c r="F186" s="3">
        <v>7261397000</v>
      </c>
      <c r="G186" s="3">
        <v>3065486000</v>
      </c>
      <c r="H186" s="1">
        <v>0</v>
      </c>
      <c r="I186" s="1">
        <v>0</v>
      </c>
      <c r="J186" s="1" t="s">
        <v>13</v>
      </c>
      <c r="K186" s="1" t="s">
        <v>73</v>
      </c>
      <c r="L186" s="8">
        <f t="shared" si="17"/>
        <v>2015</v>
      </c>
      <c r="M186" s="5">
        <f t="shared" si="22"/>
        <v>-4619779000</v>
      </c>
      <c r="N186" s="6">
        <f t="shared" si="18"/>
        <v>3065486000</v>
      </c>
      <c r="O186" s="6">
        <f t="shared" si="19"/>
        <v>-7685265000</v>
      </c>
      <c r="P186" s="7">
        <f t="shared" si="20"/>
        <v>0.38883179577509835</v>
      </c>
      <c r="Q186" s="7">
        <f t="shared" si="21"/>
        <v>0.64684379728067321</v>
      </c>
      <c r="T186" s="1" t="s">
        <v>282</v>
      </c>
      <c r="U186" s="10"/>
    </row>
    <row r="187" spans="1:21" ht="20" customHeight="1" x14ac:dyDescent="0.2">
      <c r="A187" s="1">
        <v>201</v>
      </c>
      <c r="B187" s="1" t="s">
        <v>101</v>
      </c>
      <c r="C187" s="1" t="s">
        <v>11</v>
      </c>
      <c r="D187" s="2">
        <v>42427</v>
      </c>
      <c r="E187" s="3">
        <v>12103887000</v>
      </c>
      <c r="F187" s="3">
        <v>7483577000</v>
      </c>
      <c r="G187" s="3">
        <v>3205407000</v>
      </c>
      <c r="H187" s="1">
        <v>0</v>
      </c>
      <c r="I187" s="1">
        <v>0</v>
      </c>
      <c r="J187" s="1" t="s">
        <v>13</v>
      </c>
      <c r="K187" s="1" t="s">
        <v>73</v>
      </c>
      <c r="L187" s="8">
        <f t="shared" si="17"/>
        <v>2016</v>
      </c>
      <c r="M187" s="5">
        <f t="shared" si="22"/>
        <v>-4620310000</v>
      </c>
      <c r="N187" s="6">
        <f t="shared" si="18"/>
        <v>3205407000</v>
      </c>
      <c r="O187" s="6">
        <f t="shared" si="19"/>
        <v>-7825717000</v>
      </c>
      <c r="P187" s="7">
        <f t="shared" si="20"/>
        <v>0.38172117766796732</v>
      </c>
      <c r="Q187" s="7">
        <f t="shared" si="21"/>
        <v>0.64654577492337795</v>
      </c>
      <c r="T187" s="1" t="s">
        <v>284</v>
      </c>
      <c r="U187" s="10"/>
    </row>
    <row r="188" spans="1:21" ht="20" customHeight="1" x14ac:dyDescent="0.2">
      <c r="A188" s="1">
        <v>202</v>
      </c>
      <c r="B188" s="1" t="s">
        <v>102</v>
      </c>
      <c r="C188" s="1" t="s">
        <v>6</v>
      </c>
      <c r="D188" s="2">
        <v>41274</v>
      </c>
      <c r="E188" s="3">
        <v>10737000000</v>
      </c>
      <c r="F188" s="3">
        <v>429000000</v>
      </c>
      <c r="G188" s="3">
        <v>5650000000</v>
      </c>
      <c r="H188" s="1">
        <v>0</v>
      </c>
      <c r="I188" s="3">
        <v>1167000000</v>
      </c>
      <c r="J188" s="1" t="s">
        <v>41</v>
      </c>
      <c r="K188" s="1" t="s">
        <v>99</v>
      </c>
      <c r="L188" s="8">
        <f t="shared" si="17"/>
        <v>2012</v>
      </c>
      <c r="M188" s="5">
        <f t="shared" si="22"/>
        <v>-10308000000</v>
      </c>
      <c r="N188" s="6">
        <f t="shared" si="18"/>
        <v>6817000000</v>
      </c>
      <c r="O188" s="6">
        <f t="shared" si="19"/>
        <v>-17125000000</v>
      </c>
      <c r="P188" s="7">
        <f t="shared" si="20"/>
        <v>0.96004470522492313</v>
      </c>
      <c r="Q188" s="7">
        <f t="shared" si="21"/>
        <v>1.5949520350190929</v>
      </c>
      <c r="T188" s="1" t="s">
        <v>285</v>
      </c>
      <c r="U188" s="10"/>
    </row>
    <row r="189" spans="1:21" ht="20" customHeight="1" x14ac:dyDescent="0.2">
      <c r="A189" s="1">
        <v>203</v>
      </c>
      <c r="B189" s="1" t="s">
        <v>102</v>
      </c>
      <c r="C189" s="1" t="s">
        <v>9</v>
      </c>
      <c r="D189" s="2">
        <v>41639</v>
      </c>
      <c r="E189" s="3">
        <v>10543000000</v>
      </c>
      <c r="F189" s="3">
        <v>301000000</v>
      </c>
      <c r="G189" s="3">
        <v>5625000000</v>
      </c>
      <c r="H189" s="1">
        <v>0</v>
      </c>
      <c r="I189" s="3">
        <v>698000000</v>
      </c>
      <c r="J189" s="1" t="s">
        <v>41</v>
      </c>
      <c r="K189" s="1" t="s">
        <v>99</v>
      </c>
      <c r="L189" s="8">
        <f t="shared" si="17"/>
        <v>2013</v>
      </c>
      <c r="M189" s="5">
        <f t="shared" si="22"/>
        <v>-10242000000</v>
      </c>
      <c r="N189" s="6">
        <f t="shared" si="18"/>
        <v>6323000000</v>
      </c>
      <c r="O189" s="6">
        <f t="shared" si="19"/>
        <v>-16565000000</v>
      </c>
      <c r="P189" s="7">
        <f t="shared" si="20"/>
        <v>0.97145025135160767</v>
      </c>
      <c r="Q189" s="7">
        <f t="shared" si="21"/>
        <v>1.5711846722944134</v>
      </c>
      <c r="T189" s="1" t="s">
        <v>286</v>
      </c>
      <c r="U189" s="10"/>
    </row>
    <row r="190" spans="1:21" ht="20" customHeight="1" x14ac:dyDescent="0.2">
      <c r="A190" s="1">
        <v>204</v>
      </c>
      <c r="B190" s="1" t="s">
        <v>102</v>
      </c>
      <c r="C190" s="1" t="s">
        <v>10</v>
      </c>
      <c r="D190" s="2">
        <v>42004</v>
      </c>
      <c r="E190" s="3">
        <v>9998000000</v>
      </c>
      <c r="F190" s="3">
        <v>239000000</v>
      </c>
      <c r="G190" s="3">
        <v>5715000000</v>
      </c>
      <c r="H190" s="1">
        <v>0</v>
      </c>
      <c r="I190" s="3">
        <v>342000000</v>
      </c>
      <c r="J190" s="1" t="s">
        <v>41</v>
      </c>
      <c r="K190" s="1" t="s">
        <v>99</v>
      </c>
      <c r="L190" s="8">
        <f t="shared" si="17"/>
        <v>2014</v>
      </c>
      <c r="M190" s="5">
        <f t="shared" si="22"/>
        <v>-9759000000</v>
      </c>
      <c r="N190" s="6">
        <f t="shared" si="18"/>
        <v>6057000000</v>
      </c>
      <c r="O190" s="6">
        <f t="shared" si="19"/>
        <v>-15816000000</v>
      </c>
      <c r="P190" s="7">
        <f t="shared" si="20"/>
        <v>0.9760952190438088</v>
      </c>
      <c r="Q190" s="7">
        <f t="shared" si="21"/>
        <v>1.5819163832766554</v>
      </c>
      <c r="T190" s="1" t="s">
        <v>287</v>
      </c>
      <c r="U190" s="10"/>
    </row>
    <row r="191" spans="1:21" ht="20" customHeight="1" x14ac:dyDescent="0.2">
      <c r="A191" s="1">
        <v>205</v>
      </c>
      <c r="B191" s="1" t="s">
        <v>102</v>
      </c>
      <c r="C191" s="1" t="s">
        <v>11</v>
      </c>
      <c r="D191" s="2">
        <v>42369</v>
      </c>
      <c r="E191" s="3">
        <v>10346000000</v>
      </c>
      <c r="F191" s="3">
        <v>233000000</v>
      </c>
      <c r="G191" s="3">
        <v>5996000000</v>
      </c>
      <c r="H191" s="1">
        <v>0</v>
      </c>
      <c r="I191" s="3">
        <v>533000000</v>
      </c>
      <c r="J191" s="1" t="s">
        <v>41</v>
      </c>
      <c r="K191" s="1" t="s">
        <v>99</v>
      </c>
      <c r="L191" s="8">
        <f t="shared" si="17"/>
        <v>2015</v>
      </c>
      <c r="M191" s="5">
        <f t="shared" si="22"/>
        <v>-10113000000</v>
      </c>
      <c r="N191" s="6">
        <f t="shared" si="18"/>
        <v>6529000000</v>
      </c>
      <c r="O191" s="6">
        <f t="shared" si="19"/>
        <v>-16642000000</v>
      </c>
      <c r="P191" s="7">
        <f t="shared" si="20"/>
        <v>0.9774792190218442</v>
      </c>
      <c r="Q191" s="7">
        <f t="shared" si="21"/>
        <v>1.60854436497197</v>
      </c>
      <c r="T191" s="1" t="s">
        <v>289</v>
      </c>
      <c r="U191" s="10"/>
    </row>
    <row r="192" spans="1:21" ht="20" customHeight="1" x14ac:dyDescent="0.2">
      <c r="A192" s="1">
        <v>206</v>
      </c>
      <c r="B192" s="1" t="s">
        <v>103</v>
      </c>
      <c r="C192" s="1" t="s">
        <v>6</v>
      </c>
      <c r="D192" s="2">
        <v>40971</v>
      </c>
      <c r="E192" s="3">
        <v>45457000000</v>
      </c>
      <c r="F192" s="3">
        <v>34473000000</v>
      </c>
      <c r="G192" s="3">
        <v>8755000000</v>
      </c>
      <c r="H192" s="1">
        <v>0</v>
      </c>
      <c r="I192" s="1">
        <v>0</v>
      </c>
      <c r="J192" s="1" t="s">
        <v>13</v>
      </c>
      <c r="K192" s="1" t="s">
        <v>104</v>
      </c>
      <c r="L192" s="8">
        <f t="shared" si="17"/>
        <v>2012</v>
      </c>
      <c r="M192" s="5">
        <f t="shared" si="22"/>
        <v>-10984000000</v>
      </c>
      <c r="N192" s="6">
        <f t="shared" si="18"/>
        <v>8755000000</v>
      </c>
      <c r="O192" s="6">
        <f t="shared" si="19"/>
        <v>-19739000000</v>
      </c>
      <c r="P192" s="7">
        <f t="shared" si="20"/>
        <v>0.24163495171260752</v>
      </c>
      <c r="Q192" s="7">
        <f t="shared" si="21"/>
        <v>0.43423455133422795</v>
      </c>
      <c r="T192" s="1" t="s">
        <v>290</v>
      </c>
      <c r="U192" s="10"/>
    </row>
    <row r="193" spans="1:21" ht="20" customHeight="1" x14ac:dyDescent="0.2">
      <c r="A193" s="1">
        <v>207</v>
      </c>
      <c r="B193" s="1" t="s">
        <v>103</v>
      </c>
      <c r="C193" s="1" t="s">
        <v>9</v>
      </c>
      <c r="D193" s="2">
        <v>41671</v>
      </c>
      <c r="E193" s="3">
        <v>40611000000</v>
      </c>
      <c r="F193" s="3">
        <v>31212000000</v>
      </c>
      <c r="G193" s="3">
        <v>8106000000</v>
      </c>
      <c r="H193" s="1">
        <v>0</v>
      </c>
      <c r="I193" s="1">
        <v>0</v>
      </c>
      <c r="J193" s="1" t="s">
        <v>13</v>
      </c>
      <c r="K193" s="1" t="s">
        <v>104</v>
      </c>
      <c r="L193" s="8">
        <f t="shared" si="17"/>
        <v>2014</v>
      </c>
      <c r="M193" s="5">
        <f t="shared" si="22"/>
        <v>-9399000000</v>
      </c>
      <c r="N193" s="6">
        <f t="shared" si="18"/>
        <v>8106000000</v>
      </c>
      <c r="O193" s="6">
        <f t="shared" si="19"/>
        <v>-17505000000</v>
      </c>
      <c r="P193" s="7">
        <f t="shared" si="20"/>
        <v>0.23143975770111547</v>
      </c>
      <c r="Q193" s="7">
        <f t="shared" si="21"/>
        <v>0.43104085100096035</v>
      </c>
      <c r="T193" s="1" t="s">
        <v>291</v>
      </c>
      <c r="U193" s="10"/>
    </row>
    <row r="194" spans="1:21" ht="20" customHeight="1" x14ac:dyDescent="0.2">
      <c r="A194" s="1">
        <v>208</v>
      </c>
      <c r="B194" s="1" t="s">
        <v>103</v>
      </c>
      <c r="C194" s="1" t="s">
        <v>10</v>
      </c>
      <c r="D194" s="2">
        <v>42035</v>
      </c>
      <c r="E194" s="3">
        <v>40339000000</v>
      </c>
      <c r="F194" s="3">
        <v>31292000000</v>
      </c>
      <c r="G194" s="3">
        <v>7592000000</v>
      </c>
      <c r="H194" s="1">
        <v>0</v>
      </c>
      <c r="I194" s="1">
        <v>0</v>
      </c>
      <c r="J194" s="1" t="s">
        <v>13</v>
      </c>
      <c r="K194" s="1" t="s">
        <v>104</v>
      </c>
      <c r="L194" s="8">
        <f t="shared" si="17"/>
        <v>2015</v>
      </c>
      <c r="M194" s="5">
        <f t="shared" si="22"/>
        <v>-9047000000</v>
      </c>
      <c r="N194" s="6">
        <f t="shared" si="18"/>
        <v>7592000000</v>
      </c>
      <c r="O194" s="6">
        <f t="shared" si="19"/>
        <v>-16639000000</v>
      </c>
      <c r="P194" s="7">
        <f t="shared" si="20"/>
        <v>0.22427427551501028</v>
      </c>
      <c r="Q194" s="7">
        <f t="shared" si="21"/>
        <v>0.4124792384541015</v>
      </c>
      <c r="T194" s="1" t="s">
        <v>293</v>
      </c>
      <c r="U194" s="10"/>
    </row>
    <row r="195" spans="1:21" ht="20" customHeight="1" x14ac:dyDescent="0.2">
      <c r="A195" s="1">
        <v>209</v>
      </c>
      <c r="B195" s="1" t="s">
        <v>103</v>
      </c>
      <c r="C195" s="1" t="s">
        <v>11</v>
      </c>
      <c r="D195" s="2">
        <v>42399</v>
      </c>
      <c r="E195" s="3">
        <v>39528000000</v>
      </c>
      <c r="F195" s="3">
        <v>30337000000</v>
      </c>
      <c r="G195" s="3">
        <v>7618000000</v>
      </c>
      <c r="H195" s="1">
        <v>0</v>
      </c>
      <c r="I195" s="1">
        <v>0</v>
      </c>
      <c r="J195" s="1" t="s">
        <v>13</v>
      </c>
      <c r="K195" s="1" t="s">
        <v>104</v>
      </c>
      <c r="L195" s="8">
        <f t="shared" ref="L195:L258" si="23">YEAR(D195)</f>
        <v>2016</v>
      </c>
      <c r="M195" s="5">
        <f t="shared" si="22"/>
        <v>-9191000000</v>
      </c>
      <c r="N195" s="6">
        <f t="shared" si="18"/>
        <v>7618000000</v>
      </c>
      <c r="O195" s="6">
        <f t="shared" si="19"/>
        <v>-16809000000</v>
      </c>
      <c r="P195" s="7">
        <f t="shared" si="20"/>
        <v>0.23251872090669906</v>
      </c>
      <c r="Q195" s="7">
        <f t="shared" si="21"/>
        <v>0.42524286581663628</v>
      </c>
      <c r="T195" s="1" t="s">
        <v>294</v>
      </c>
      <c r="U195" s="10"/>
    </row>
    <row r="196" spans="1:21" ht="20" customHeight="1" x14ac:dyDescent="0.2">
      <c r="A196" s="1">
        <v>210</v>
      </c>
      <c r="B196" s="1" t="s">
        <v>105</v>
      </c>
      <c r="C196" s="1" t="s">
        <v>6</v>
      </c>
      <c r="D196" s="2">
        <v>41639</v>
      </c>
      <c r="E196" s="3">
        <v>3049500000</v>
      </c>
      <c r="F196" s="3">
        <v>1194400000</v>
      </c>
      <c r="G196" s="3">
        <v>920300000</v>
      </c>
      <c r="H196" s="3">
        <v>295700000</v>
      </c>
      <c r="I196" s="1">
        <v>0</v>
      </c>
      <c r="J196" s="1" t="s">
        <v>19</v>
      </c>
      <c r="K196" s="1" t="s">
        <v>24</v>
      </c>
      <c r="L196" s="8">
        <f t="shared" si="23"/>
        <v>2013</v>
      </c>
      <c r="M196" s="5">
        <f t="shared" si="22"/>
        <v>-1855100000</v>
      </c>
      <c r="N196" s="6">
        <f t="shared" si="18"/>
        <v>1216000000</v>
      </c>
      <c r="O196" s="6">
        <f t="shared" si="19"/>
        <v>-3071100000</v>
      </c>
      <c r="P196" s="7">
        <f t="shared" si="20"/>
        <v>0.60832923430070507</v>
      </c>
      <c r="Q196" s="7">
        <f t="shared" si="21"/>
        <v>1.0070831283817019</v>
      </c>
      <c r="T196" s="1" t="s">
        <v>295</v>
      </c>
      <c r="U196" s="10"/>
    </row>
    <row r="197" spans="1:21" ht="20" customHeight="1" x14ac:dyDescent="0.2">
      <c r="A197" s="1">
        <v>211</v>
      </c>
      <c r="B197" s="1" t="s">
        <v>105</v>
      </c>
      <c r="C197" s="1" t="s">
        <v>9</v>
      </c>
      <c r="D197" s="2">
        <v>42004</v>
      </c>
      <c r="E197" s="3">
        <v>3323600000</v>
      </c>
      <c r="F197" s="3">
        <v>1258600000</v>
      </c>
      <c r="G197" s="3">
        <v>981500000</v>
      </c>
      <c r="H197" s="3">
        <v>302000000</v>
      </c>
      <c r="I197" s="1">
        <v>0</v>
      </c>
      <c r="J197" s="1" t="s">
        <v>19</v>
      </c>
      <c r="K197" s="1" t="s">
        <v>24</v>
      </c>
      <c r="L197" s="8">
        <f t="shared" si="23"/>
        <v>2014</v>
      </c>
      <c r="M197" s="5">
        <f t="shared" si="22"/>
        <v>-2065000000</v>
      </c>
      <c r="N197" s="6">
        <f t="shared" ref="N197:N260" si="24">G197+H197+I197</f>
        <v>1283500000</v>
      </c>
      <c r="O197" s="6">
        <f t="shared" ref="O197:O260" si="25">M197-N197</f>
        <v>-3348500000</v>
      </c>
      <c r="P197" s="7">
        <f t="shared" ref="P197:P260" si="26">ABS(M197/E197)</f>
        <v>0.62131423757371529</v>
      </c>
      <c r="Q197" s="7">
        <f t="shared" ref="Q197:Q260" si="27">ABS(O197/E197)</f>
        <v>1.0074918762787339</v>
      </c>
      <c r="T197" s="1" t="s">
        <v>297</v>
      </c>
      <c r="U197" s="10"/>
    </row>
    <row r="198" spans="1:21" ht="20" customHeight="1" x14ac:dyDescent="0.2">
      <c r="A198" s="1">
        <v>212</v>
      </c>
      <c r="B198" s="1" t="s">
        <v>105</v>
      </c>
      <c r="C198" s="1" t="s">
        <v>10</v>
      </c>
      <c r="D198" s="2">
        <v>42369</v>
      </c>
      <c r="E198" s="3">
        <v>3416000000</v>
      </c>
      <c r="F198" s="3">
        <v>1301200000</v>
      </c>
      <c r="G198" s="3">
        <v>1012100000</v>
      </c>
      <c r="H198" s="3">
        <v>259200000</v>
      </c>
      <c r="I198" s="1">
        <v>0</v>
      </c>
      <c r="J198" s="1" t="s">
        <v>19</v>
      </c>
      <c r="K198" s="1" t="s">
        <v>24</v>
      </c>
      <c r="L198" s="8">
        <f t="shared" si="23"/>
        <v>2015</v>
      </c>
      <c r="M198" s="5">
        <f t="shared" si="22"/>
        <v>-2114800000</v>
      </c>
      <c r="N198" s="6">
        <f t="shared" si="24"/>
        <v>1271300000</v>
      </c>
      <c r="O198" s="6">
        <f t="shared" si="25"/>
        <v>-3386100000</v>
      </c>
      <c r="P198" s="7">
        <f t="shared" si="26"/>
        <v>0.61908665105386418</v>
      </c>
      <c r="Q198" s="7">
        <f t="shared" si="27"/>
        <v>0.9912470725995316</v>
      </c>
      <c r="T198" s="1" t="s">
        <v>299</v>
      </c>
      <c r="U198" s="10"/>
    </row>
    <row r="199" spans="1:21" ht="20" customHeight="1" x14ac:dyDescent="0.2">
      <c r="A199" s="1">
        <v>213</v>
      </c>
      <c r="B199" s="1" t="s">
        <v>105</v>
      </c>
      <c r="C199" s="1" t="s">
        <v>11</v>
      </c>
      <c r="D199" s="2">
        <v>42735</v>
      </c>
      <c r="E199" s="3">
        <v>3714000000</v>
      </c>
      <c r="F199" s="3">
        <v>1371700000</v>
      </c>
      <c r="G199" s="3">
        <v>1101900000</v>
      </c>
      <c r="H199" s="3">
        <v>292800000</v>
      </c>
      <c r="I199" s="1">
        <v>0</v>
      </c>
      <c r="J199" s="1" t="s">
        <v>19</v>
      </c>
      <c r="K199" s="1" t="s">
        <v>24</v>
      </c>
      <c r="L199" s="8">
        <f t="shared" si="23"/>
        <v>2016</v>
      </c>
      <c r="M199" s="5">
        <f t="shared" si="22"/>
        <v>-2342300000</v>
      </c>
      <c r="N199" s="6">
        <f t="shared" si="24"/>
        <v>1394700000</v>
      </c>
      <c r="O199" s="6">
        <f t="shared" si="25"/>
        <v>-3737000000</v>
      </c>
      <c r="P199" s="7">
        <f t="shared" si="26"/>
        <v>0.63066774367259015</v>
      </c>
      <c r="Q199" s="7">
        <f t="shared" si="27"/>
        <v>1.0061927840603124</v>
      </c>
      <c r="T199" s="1" t="s">
        <v>300</v>
      </c>
      <c r="U199" s="10"/>
    </row>
    <row r="200" spans="1:21" ht="20" customHeight="1" x14ac:dyDescent="0.2">
      <c r="A200" s="1">
        <v>214</v>
      </c>
      <c r="B200" s="1" t="s">
        <v>106</v>
      </c>
      <c r="C200" s="1" t="s">
        <v>6</v>
      </c>
      <c r="D200" s="2">
        <v>41547</v>
      </c>
      <c r="E200" s="3">
        <v>8054000000</v>
      </c>
      <c r="F200" s="3">
        <v>3883000000</v>
      </c>
      <c r="G200" s="3">
        <v>2422000000</v>
      </c>
      <c r="H200" s="3">
        <v>494000000</v>
      </c>
      <c r="I200" s="1">
        <v>0</v>
      </c>
      <c r="J200" s="1" t="s">
        <v>19</v>
      </c>
      <c r="K200" s="1" t="s">
        <v>24</v>
      </c>
      <c r="L200" s="8">
        <f t="shared" si="23"/>
        <v>2013</v>
      </c>
      <c r="M200" s="5">
        <f t="shared" si="22"/>
        <v>-4171000000</v>
      </c>
      <c r="N200" s="6">
        <f t="shared" si="24"/>
        <v>2916000000</v>
      </c>
      <c r="O200" s="6">
        <f t="shared" si="25"/>
        <v>-7087000000</v>
      </c>
      <c r="P200" s="7">
        <f t="shared" si="26"/>
        <v>0.51787931462627268</v>
      </c>
      <c r="Q200" s="7">
        <f t="shared" si="27"/>
        <v>0.87993543580829403</v>
      </c>
      <c r="T200" s="1" t="s">
        <v>301</v>
      </c>
      <c r="U200" s="10"/>
    </row>
    <row r="201" spans="1:21" ht="20" customHeight="1" x14ac:dyDescent="0.2">
      <c r="A201" s="1">
        <v>215</v>
      </c>
      <c r="B201" s="1" t="s">
        <v>106</v>
      </c>
      <c r="C201" s="1" t="s">
        <v>9</v>
      </c>
      <c r="D201" s="2">
        <v>41912</v>
      </c>
      <c r="E201" s="3">
        <v>8446000000</v>
      </c>
      <c r="F201" s="3">
        <v>4145000000</v>
      </c>
      <c r="G201" s="3">
        <v>2145000000</v>
      </c>
      <c r="H201" s="3">
        <v>550000000</v>
      </c>
      <c r="I201" s="1">
        <v>0</v>
      </c>
      <c r="J201" s="1" t="s">
        <v>19</v>
      </c>
      <c r="K201" s="1" t="s">
        <v>24</v>
      </c>
      <c r="L201" s="8">
        <f t="shared" si="23"/>
        <v>2014</v>
      </c>
      <c r="M201" s="5">
        <f t="shared" si="22"/>
        <v>-4301000000</v>
      </c>
      <c r="N201" s="6">
        <f t="shared" si="24"/>
        <v>2695000000</v>
      </c>
      <c r="O201" s="6">
        <f t="shared" si="25"/>
        <v>-6996000000</v>
      </c>
      <c r="P201" s="7">
        <f t="shared" si="26"/>
        <v>0.50923514089509825</v>
      </c>
      <c r="Q201" s="7">
        <f t="shared" si="27"/>
        <v>0.82832109874496807</v>
      </c>
      <c r="T201" s="1" t="s">
        <v>302</v>
      </c>
      <c r="U201" s="10"/>
    </row>
    <row r="202" spans="1:21" ht="20" customHeight="1" x14ac:dyDescent="0.2">
      <c r="A202" s="1">
        <v>216</v>
      </c>
      <c r="B202" s="1" t="s">
        <v>106</v>
      </c>
      <c r="C202" s="1" t="s">
        <v>10</v>
      </c>
      <c r="D202" s="2">
        <v>42277</v>
      </c>
      <c r="E202" s="3">
        <v>10282000000</v>
      </c>
      <c r="F202" s="3">
        <v>5587000000</v>
      </c>
      <c r="G202" s="3">
        <v>2563000000</v>
      </c>
      <c r="H202" s="3">
        <v>632000000</v>
      </c>
      <c r="I202" s="1">
        <v>0</v>
      </c>
      <c r="J202" s="1" t="s">
        <v>19</v>
      </c>
      <c r="K202" s="1" t="s">
        <v>24</v>
      </c>
      <c r="L202" s="8">
        <f t="shared" si="23"/>
        <v>2015</v>
      </c>
      <c r="M202" s="5">
        <f t="shared" si="22"/>
        <v>-4695000000</v>
      </c>
      <c r="N202" s="6">
        <f t="shared" si="24"/>
        <v>3195000000</v>
      </c>
      <c r="O202" s="6">
        <f t="shared" si="25"/>
        <v>-7890000000</v>
      </c>
      <c r="P202" s="7">
        <f t="shared" si="26"/>
        <v>0.45662322505349157</v>
      </c>
      <c r="Q202" s="7">
        <f t="shared" si="27"/>
        <v>0.76736043571289636</v>
      </c>
      <c r="T202" s="1" t="s">
        <v>304</v>
      </c>
      <c r="U202" s="10"/>
    </row>
    <row r="203" spans="1:21" ht="20" customHeight="1" x14ac:dyDescent="0.2">
      <c r="A203" s="1">
        <v>217</v>
      </c>
      <c r="B203" s="1" t="s">
        <v>106</v>
      </c>
      <c r="C203" s="1" t="s">
        <v>11</v>
      </c>
      <c r="D203" s="2">
        <v>42643</v>
      </c>
      <c r="E203" s="3">
        <v>12483000000</v>
      </c>
      <c r="F203" s="3">
        <v>6492000000</v>
      </c>
      <c r="G203" s="3">
        <v>3005000000</v>
      </c>
      <c r="H203" s="3">
        <v>828000000</v>
      </c>
      <c r="I203" s="1">
        <v>0</v>
      </c>
      <c r="J203" s="1" t="s">
        <v>19</v>
      </c>
      <c r="K203" s="1" t="s">
        <v>24</v>
      </c>
      <c r="L203" s="8">
        <f t="shared" si="23"/>
        <v>2016</v>
      </c>
      <c r="M203" s="5">
        <f t="shared" si="22"/>
        <v>-5991000000</v>
      </c>
      <c r="N203" s="6">
        <f t="shared" si="24"/>
        <v>3833000000</v>
      </c>
      <c r="O203" s="6">
        <f t="shared" si="25"/>
        <v>-9824000000</v>
      </c>
      <c r="P203" s="7">
        <f t="shared" si="26"/>
        <v>0.47993270848353758</v>
      </c>
      <c r="Q203" s="7">
        <f t="shared" si="27"/>
        <v>0.78699030681727145</v>
      </c>
      <c r="T203" s="1" t="s">
        <v>305</v>
      </c>
      <c r="U203" s="10"/>
    </row>
    <row r="204" spans="1:21" ht="20" customHeight="1" x14ac:dyDescent="0.2">
      <c r="A204" s="1">
        <v>218</v>
      </c>
      <c r="B204" s="1" t="s">
        <v>107</v>
      </c>
      <c r="C204" s="1" t="s">
        <v>6</v>
      </c>
      <c r="D204" s="2">
        <v>41639</v>
      </c>
      <c r="E204" s="3">
        <v>22364000000</v>
      </c>
      <c r="F204" s="3">
        <v>18553000000</v>
      </c>
      <c r="G204" s="3">
        <v>1306000000</v>
      </c>
      <c r="H204" s="3">
        <v>556000000</v>
      </c>
      <c r="I204" s="1">
        <v>0</v>
      </c>
      <c r="J204" s="1" t="s">
        <v>77</v>
      </c>
      <c r="K204" s="1" t="s">
        <v>108</v>
      </c>
      <c r="L204" s="8">
        <f t="shared" si="23"/>
        <v>2013</v>
      </c>
      <c r="M204" s="5">
        <f t="shared" si="22"/>
        <v>-3811000000</v>
      </c>
      <c r="N204" s="6">
        <f t="shared" si="24"/>
        <v>1862000000</v>
      </c>
      <c r="O204" s="6">
        <f t="shared" si="25"/>
        <v>-5673000000</v>
      </c>
      <c r="P204" s="7">
        <f t="shared" si="26"/>
        <v>0.17040779824718297</v>
      </c>
      <c r="Q204" s="7">
        <f t="shared" si="27"/>
        <v>0.25366660704703986</v>
      </c>
      <c r="T204" s="1" t="s">
        <v>306</v>
      </c>
      <c r="U204" s="10"/>
    </row>
    <row r="205" spans="1:21" ht="20" customHeight="1" x14ac:dyDescent="0.2">
      <c r="A205" s="1">
        <v>219</v>
      </c>
      <c r="B205" s="1" t="s">
        <v>107</v>
      </c>
      <c r="C205" s="1" t="s">
        <v>9</v>
      </c>
      <c r="D205" s="2">
        <v>42004</v>
      </c>
      <c r="E205" s="3">
        <v>24551000000</v>
      </c>
      <c r="F205" s="3">
        <v>19746000000</v>
      </c>
      <c r="G205" s="3">
        <v>1333000000</v>
      </c>
      <c r="H205" s="3">
        <v>613000000</v>
      </c>
      <c r="I205" s="1">
        <v>0</v>
      </c>
      <c r="J205" s="1" t="s">
        <v>77</v>
      </c>
      <c r="K205" s="1" t="s">
        <v>108</v>
      </c>
      <c r="L205" s="8">
        <f t="shared" si="23"/>
        <v>2014</v>
      </c>
      <c r="M205" s="5">
        <f t="shared" si="22"/>
        <v>-4805000000</v>
      </c>
      <c r="N205" s="6">
        <f t="shared" si="24"/>
        <v>1946000000</v>
      </c>
      <c r="O205" s="6">
        <f t="shared" si="25"/>
        <v>-6751000000</v>
      </c>
      <c r="P205" s="7">
        <f t="shared" si="26"/>
        <v>0.19571504215714228</v>
      </c>
      <c r="Q205" s="7">
        <f t="shared" si="27"/>
        <v>0.27497861594232414</v>
      </c>
      <c r="T205" s="1" t="s">
        <v>307</v>
      </c>
      <c r="U205" s="10"/>
    </row>
    <row r="206" spans="1:21" ht="20" customHeight="1" x14ac:dyDescent="0.2">
      <c r="A206" s="1">
        <v>220</v>
      </c>
      <c r="B206" s="1" t="s">
        <v>107</v>
      </c>
      <c r="C206" s="1" t="s">
        <v>10</v>
      </c>
      <c r="D206" s="2">
        <v>42369</v>
      </c>
      <c r="E206" s="3">
        <v>15742000000</v>
      </c>
      <c r="F206" s="3">
        <v>14415000000</v>
      </c>
      <c r="G206" s="3">
        <v>969000000</v>
      </c>
      <c r="H206" s="3">
        <v>466000000</v>
      </c>
      <c r="I206" s="1">
        <v>0</v>
      </c>
      <c r="J206" s="1" t="s">
        <v>77</v>
      </c>
      <c r="K206" s="1" t="s">
        <v>108</v>
      </c>
      <c r="L206" s="8">
        <f t="shared" si="23"/>
        <v>2015</v>
      </c>
      <c r="M206" s="5">
        <f t="shared" si="22"/>
        <v>-1327000000</v>
      </c>
      <c r="N206" s="6">
        <f t="shared" si="24"/>
        <v>1435000000</v>
      </c>
      <c r="O206" s="6">
        <f t="shared" si="25"/>
        <v>-2762000000</v>
      </c>
      <c r="P206" s="7">
        <f t="shared" si="26"/>
        <v>8.4296785668911189E-2</v>
      </c>
      <c r="Q206" s="7">
        <f t="shared" si="27"/>
        <v>0.175454198958201</v>
      </c>
      <c r="T206" s="1" t="s">
        <v>308</v>
      </c>
      <c r="U206" s="10"/>
    </row>
    <row r="207" spans="1:21" ht="20" customHeight="1" x14ac:dyDescent="0.2">
      <c r="A207" s="1">
        <v>221</v>
      </c>
      <c r="B207" s="1" t="s">
        <v>107</v>
      </c>
      <c r="C207" s="1" t="s">
        <v>11</v>
      </c>
      <c r="D207" s="2">
        <v>42735</v>
      </c>
      <c r="E207" s="3">
        <v>9841000000</v>
      </c>
      <c r="F207" s="3">
        <v>9973000000</v>
      </c>
      <c r="G207" s="3">
        <v>815000000</v>
      </c>
      <c r="H207" s="3">
        <v>384000000</v>
      </c>
      <c r="I207" s="1">
        <v>0</v>
      </c>
      <c r="J207" s="1" t="s">
        <v>77</v>
      </c>
      <c r="K207" s="1" t="s">
        <v>108</v>
      </c>
      <c r="L207" s="8">
        <f t="shared" si="23"/>
        <v>2016</v>
      </c>
      <c r="M207" s="5">
        <f t="shared" si="22"/>
        <v>132000000</v>
      </c>
      <c r="N207" s="6">
        <f t="shared" si="24"/>
        <v>1199000000</v>
      </c>
      <c r="O207" s="6">
        <f t="shared" si="25"/>
        <v>-1067000000</v>
      </c>
      <c r="P207" s="7">
        <f t="shared" si="26"/>
        <v>1.3413271009043796E-2</v>
      </c>
      <c r="Q207" s="7">
        <f t="shared" si="27"/>
        <v>0.10842394065643736</v>
      </c>
      <c r="T207" s="1" t="s">
        <v>309</v>
      </c>
      <c r="U207" s="10"/>
    </row>
    <row r="208" spans="1:21" ht="20" customHeight="1" x14ac:dyDescent="0.2">
      <c r="A208" s="1">
        <v>222</v>
      </c>
      <c r="B208" s="1" t="s">
        <v>109</v>
      </c>
      <c r="C208" s="1" t="s">
        <v>6</v>
      </c>
      <c r="D208" s="2">
        <v>41639</v>
      </c>
      <c r="E208" s="3">
        <v>6932200000</v>
      </c>
      <c r="F208" s="3">
        <v>857700000</v>
      </c>
      <c r="G208" s="3">
        <v>1797000000</v>
      </c>
      <c r="H208" s="3">
        <v>1444100000</v>
      </c>
      <c r="I208" s="3">
        <v>342900000</v>
      </c>
      <c r="J208" s="1" t="s">
        <v>19</v>
      </c>
      <c r="K208" s="1" t="s">
        <v>60</v>
      </c>
      <c r="L208" s="8">
        <f t="shared" si="23"/>
        <v>2013</v>
      </c>
      <c r="M208" s="5">
        <f t="shared" si="22"/>
        <v>-6074500000</v>
      </c>
      <c r="N208" s="6">
        <f t="shared" si="24"/>
        <v>3584000000</v>
      </c>
      <c r="O208" s="6">
        <f t="shared" si="25"/>
        <v>-9658500000</v>
      </c>
      <c r="P208" s="7">
        <f t="shared" si="26"/>
        <v>0.87627304463229572</v>
      </c>
      <c r="Q208" s="7">
        <f t="shared" si="27"/>
        <v>1.3932806324110671</v>
      </c>
      <c r="T208" s="1" t="s">
        <v>310</v>
      </c>
      <c r="U208" s="10"/>
    </row>
    <row r="209" spans="1:21" ht="20" customHeight="1" x14ac:dyDescent="0.2">
      <c r="A209" s="1">
        <v>223</v>
      </c>
      <c r="B209" s="1" t="s">
        <v>109</v>
      </c>
      <c r="C209" s="1" t="s">
        <v>9</v>
      </c>
      <c r="D209" s="2">
        <v>42004</v>
      </c>
      <c r="E209" s="3">
        <v>9703300000</v>
      </c>
      <c r="F209" s="3">
        <v>1171000000</v>
      </c>
      <c r="G209" s="3">
        <v>2193400000</v>
      </c>
      <c r="H209" s="3">
        <v>1893400000</v>
      </c>
      <c r="I209" s="3">
        <v>489800000</v>
      </c>
      <c r="J209" s="1" t="s">
        <v>19</v>
      </c>
      <c r="K209" s="1" t="s">
        <v>60</v>
      </c>
      <c r="L209" s="8">
        <f t="shared" si="23"/>
        <v>2014</v>
      </c>
      <c r="M209" s="5">
        <f t="shared" ref="M209:M272" si="28">F209-E209</f>
        <v>-8532300000</v>
      </c>
      <c r="N209" s="6">
        <f t="shared" si="24"/>
        <v>4576600000</v>
      </c>
      <c r="O209" s="6">
        <f t="shared" si="25"/>
        <v>-13108900000</v>
      </c>
      <c r="P209" s="7">
        <f t="shared" si="26"/>
        <v>0.87931940679974852</v>
      </c>
      <c r="Q209" s="7">
        <f t="shared" si="27"/>
        <v>1.3509733801902446</v>
      </c>
      <c r="T209" s="1" t="s">
        <v>311</v>
      </c>
      <c r="U209" s="10"/>
    </row>
    <row r="210" spans="1:21" ht="20" customHeight="1" x14ac:dyDescent="0.2">
      <c r="A210" s="1">
        <v>224</v>
      </c>
      <c r="B210" s="1" t="s">
        <v>109</v>
      </c>
      <c r="C210" s="1" t="s">
        <v>10</v>
      </c>
      <c r="D210" s="2">
        <v>42369</v>
      </c>
      <c r="E210" s="3">
        <v>10763800000</v>
      </c>
      <c r="F210" s="3">
        <v>1240400000</v>
      </c>
      <c r="G210" s="3">
        <v>2143600000</v>
      </c>
      <c r="H210" s="3">
        <v>2012800000</v>
      </c>
      <c r="I210" s="3">
        <v>382600000</v>
      </c>
      <c r="J210" s="1" t="s">
        <v>19</v>
      </c>
      <c r="K210" s="1" t="s">
        <v>60</v>
      </c>
      <c r="L210" s="8">
        <f t="shared" si="23"/>
        <v>2015</v>
      </c>
      <c r="M210" s="5">
        <f t="shared" si="28"/>
        <v>-9523400000</v>
      </c>
      <c r="N210" s="6">
        <f t="shared" si="24"/>
        <v>4539000000</v>
      </c>
      <c r="O210" s="6">
        <f t="shared" si="25"/>
        <v>-14062400000</v>
      </c>
      <c r="P210" s="7">
        <f t="shared" si="26"/>
        <v>0.88476188706590608</v>
      </c>
      <c r="Q210" s="7">
        <f t="shared" si="27"/>
        <v>1.306453111354726</v>
      </c>
      <c r="T210" s="1" t="s">
        <v>313</v>
      </c>
      <c r="U210" s="10"/>
    </row>
    <row r="211" spans="1:21" ht="20" customHeight="1" x14ac:dyDescent="0.2">
      <c r="A211" s="1">
        <v>225</v>
      </c>
      <c r="B211" s="1" t="s">
        <v>109</v>
      </c>
      <c r="C211" s="1" t="s">
        <v>11</v>
      </c>
      <c r="D211" s="2">
        <v>42735</v>
      </c>
      <c r="E211" s="3">
        <v>11448800000</v>
      </c>
      <c r="F211" s="3">
        <v>1478700000</v>
      </c>
      <c r="G211" s="3">
        <v>1972900000</v>
      </c>
      <c r="H211" s="3">
        <v>1973300000</v>
      </c>
      <c r="I211" s="3">
        <v>385600000</v>
      </c>
      <c r="J211" s="1" t="s">
        <v>19</v>
      </c>
      <c r="K211" s="1" t="s">
        <v>60</v>
      </c>
      <c r="L211" s="8">
        <f t="shared" si="23"/>
        <v>2016</v>
      </c>
      <c r="M211" s="5">
        <f t="shared" si="28"/>
        <v>-9970100000</v>
      </c>
      <c r="N211" s="6">
        <f t="shared" si="24"/>
        <v>4331800000</v>
      </c>
      <c r="O211" s="6">
        <f t="shared" si="25"/>
        <v>-14301900000</v>
      </c>
      <c r="P211" s="7">
        <f t="shared" si="26"/>
        <v>0.87084235902452656</v>
      </c>
      <c r="Q211" s="7">
        <f t="shared" si="27"/>
        <v>1.2492051568723359</v>
      </c>
      <c r="T211" s="1" t="s">
        <v>314</v>
      </c>
      <c r="U211" s="10"/>
    </row>
    <row r="212" spans="1:21" ht="20" customHeight="1" x14ac:dyDescent="0.2">
      <c r="A212" s="1">
        <v>230</v>
      </c>
      <c r="B212" s="1" t="s">
        <v>110</v>
      </c>
      <c r="C212" s="1" t="s">
        <v>6</v>
      </c>
      <c r="D212" s="2">
        <v>41274</v>
      </c>
      <c r="E212" s="3">
        <v>8735700000</v>
      </c>
      <c r="F212" s="3">
        <v>7174000000</v>
      </c>
      <c r="G212" s="3">
        <v>488300000</v>
      </c>
      <c r="H212" s="1">
        <v>0</v>
      </c>
      <c r="I212" s="3">
        <v>282900000</v>
      </c>
      <c r="J212" s="1" t="s">
        <v>53</v>
      </c>
      <c r="K212" s="1" t="s">
        <v>111</v>
      </c>
      <c r="L212" s="8">
        <f t="shared" si="23"/>
        <v>2012</v>
      </c>
      <c r="M212" s="5">
        <f t="shared" si="28"/>
        <v>-1561700000</v>
      </c>
      <c r="N212" s="6">
        <f t="shared" si="24"/>
        <v>771200000</v>
      </c>
      <c r="O212" s="6">
        <f t="shared" si="25"/>
        <v>-2332900000</v>
      </c>
      <c r="P212" s="7">
        <f t="shared" si="26"/>
        <v>0.17877216479503646</v>
      </c>
      <c r="Q212" s="7">
        <f t="shared" si="27"/>
        <v>0.26705358471559232</v>
      </c>
      <c r="T212" s="1" t="s">
        <v>315</v>
      </c>
      <c r="U212" s="10"/>
    </row>
    <row r="213" spans="1:21" ht="20" customHeight="1" x14ac:dyDescent="0.2">
      <c r="A213" s="1">
        <v>231</v>
      </c>
      <c r="B213" s="1" t="s">
        <v>110</v>
      </c>
      <c r="C213" s="1" t="s">
        <v>9</v>
      </c>
      <c r="D213" s="2">
        <v>41639</v>
      </c>
      <c r="E213" s="3">
        <v>8468100000</v>
      </c>
      <c r="F213" s="3">
        <v>6875400000</v>
      </c>
      <c r="G213" s="3">
        <v>497400000</v>
      </c>
      <c r="H213" s="1">
        <v>0</v>
      </c>
      <c r="I213" s="3">
        <v>299900000</v>
      </c>
      <c r="J213" s="1" t="s">
        <v>53</v>
      </c>
      <c r="K213" s="1" t="s">
        <v>111</v>
      </c>
      <c r="L213" s="8">
        <f t="shared" si="23"/>
        <v>2013</v>
      </c>
      <c r="M213" s="5">
        <f t="shared" si="28"/>
        <v>-1592700000</v>
      </c>
      <c r="N213" s="6">
        <f t="shared" si="24"/>
        <v>797300000</v>
      </c>
      <c r="O213" s="6">
        <f t="shared" si="25"/>
        <v>-2390000000</v>
      </c>
      <c r="P213" s="7">
        <f t="shared" si="26"/>
        <v>0.18808233251851064</v>
      </c>
      <c r="Q213" s="7">
        <f t="shared" si="27"/>
        <v>0.28223568451010261</v>
      </c>
      <c r="T213" s="1" t="s">
        <v>316</v>
      </c>
      <c r="U213" s="10"/>
    </row>
    <row r="214" spans="1:21" ht="20" customHeight="1" x14ac:dyDescent="0.2">
      <c r="A214" s="1">
        <v>232</v>
      </c>
      <c r="B214" s="1" t="s">
        <v>110</v>
      </c>
      <c r="C214" s="1" t="s">
        <v>10</v>
      </c>
      <c r="D214" s="2">
        <v>42004</v>
      </c>
      <c r="E214" s="3">
        <v>8570000000</v>
      </c>
      <c r="F214" s="3">
        <v>6903500000</v>
      </c>
      <c r="G214" s="3">
        <v>547000000</v>
      </c>
      <c r="H214" s="1">
        <v>0</v>
      </c>
      <c r="I214" s="3">
        <v>280900000</v>
      </c>
      <c r="J214" s="1" t="s">
        <v>53</v>
      </c>
      <c r="K214" s="1" t="s">
        <v>111</v>
      </c>
      <c r="L214" s="8">
        <f t="shared" si="23"/>
        <v>2014</v>
      </c>
      <c r="M214" s="5">
        <f t="shared" si="28"/>
        <v>-1666500000</v>
      </c>
      <c r="N214" s="6">
        <f t="shared" si="24"/>
        <v>827900000</v>
      </c>
      <c r="O214" s="6">
        <f t="shared" si="25"/>
        <v>-2494400000</v>
      </c>
      <c r="P214" s="7">
        <f t="shared" si="26"/>
        <v>0.19445740956826138</v>
      </c>
      <c r="Q214" s="7">
        <f t="shared" si="27"/>
        <v>0.29106184364060678</v>
      </c>
      <c r="T214" s="1" t="s">
        <v>318</v>
      </c>
      <c r="U214" s="10"/>
    </row>
    <row r="215" spans="1:21" ht="20" customHeight="1" x14ac:dyDescent="0.2">
      <c r="A215" s="1">
        <v>233</v>
      </c>
      <c r="B215" s="1" t="s">
        <v>110</v>
      </c>
      <c r="C215" s="1" t="s">
        <v>11</v>
      </c>
      <c r="D215" s="2">
        <v>42369</v>
      </c>
      <c r="E215" s="3">
        <v>7997000000</v>
      </c>
      <c r="F215" s="3">
        <v>6460300000</v>
      </c>
      <c r="G215" s="3">
        <v>646000000</v>
      </c>
      <c r="H215" s="1">
        <v>0</v>
      </c>
      <c r="I215" s="3">
        <v>285500000</v>
      </c>
      <c r="J215" s="1" t="s">
        <v>53</v>
      </c>
      <c r="K215" s="1" t="s">
        <v>111</v>
      </c>
      <c r="L215" s="8">
        <f t="shared" si="23"/>
        <v>2015</v>
      </c>
      <c r="M215" s="5">
        <f t="shared" si="28"/>
        <v>-1536700000</v>
      </c>
      <c r="N215" s="6">
        <f t="shared" si="24"/>
        <v>931500000</v>
      </c>
      <c r="O215" s="6">
        <f t="shared" si="25"/>
        <v>-2468200000</v>
      </c>
      <c r="P215" s="7">
        <f t="shared" si="26"/>
        <v>0.1921595598349381</v>
      </c>
      <c r="Q215" s="7">
        <f t="shared" si="27"/>
        <v>0.30864074027760408</v>
      </c>
      <c r="T215" s="1" t="s">
        <v>319</v>
      </c>
      <c r="U215" s="10"/>
    </row>
    <row r="216" spans="1:21" ht="20" customHeight="1" x14ac:dyDescent="0.2">
      <c r="A216" s="1">
        <v>234</v>
      </c>
      <c r="B216" s="1" t="s">
        <v>112</v>
      </c>
      <c r="C216" s="1" t="s">
        <v>6</v>
      </c>
      <c r="D216" s="2">
        <v>41274</v>
      </c>
      <c r="E216" s="3">
        <v>17621000000</v>
      </c>
      <c r="F216" s="3">
        <v>4610000000</v>
      </c>
      <c r="G216" s="3">
        <v>5017000000</v>
      </c>
      <c r="H216" s="3">
        <v>3904000000</v>
      </c>
      <c r="I216" s="1">
        <v>0</v>
      </c>
      <c r="J216" s="1" t="s">
        <v>19</v>
      </c>
      <c r="K216" s="1" t="s">
        <v>22</v>
      </c>
      <c r="L216" s="8">
        <f t="shared" si="23"/>
        <v>2012</v>
      </c>
      <c r="M216" s="5">
        <f t="shared" si="28"/>
        <v>-13011000000</v>
      </c>
      <c r="N216" s="6">
        <f t="shared" si="24"/>
        <v>8921000000</v>
      </c>
      <c r="O216" s="6">
        <f t="shared" si="25"/>
        <v>-21932000000</v>
      </c>
      <c r="P216" s="7">
        <f t="shared" si="26"/>
        <v>0.73838034163781852</v>
      </c>
      <c r="Q216" s="7">
        <f t="shared" si="27"/>
        <v>1.244651268372964</v>
      </c>
      <c r="T216" s="1" t="s">
        <v>320</v>
      </c>
      <c r="U216" s="10"/>
    </row>
    <row r="217" spans="1:21" ht="20" customHeight="1" x14ac:dyDescent="0.2">
      <c r="A217" s="1">
        <v>235</v>
      </c>
      <c r="B217" s="1" t="s">
        <v>112</v>
      </c>
      <c r="C217" s="1" t="s">
        <v>9</v>
      </c>
      <c r="D217" s="2">
        <v>41639</v>
      </c>
      <c r="E217" s="3">
        <v>16385000000</v>
      </c>
      <c r="F217" s="3">
        <v>4619000000</v>
      </c>
      <c r="G217" s="3">
        <v>4939000000</v>
      </c>
      <c r="H217" s="3">
        <v>3731000000</v>
      </c>
      <c r="I217" s="1">
        <v>0</v>
      </c>
      <c r="J217" s="1" t="s">
        <v>19</v>
      </c>
      <c r="K217" s="1" t="s">
        <v>22</v>
      </c>
      <c r="L217" s="8">
        <f t="shared" si="23"/>
        <v>2013</v>
      </c>
      <c r="M217" s="5">
        <f t="shared" si="28"/>
        <v>-11766000000</v>
      </c>
      <c r="N217" s="6">
        <f t="shared" si="24"/>
        <v>8670000000</v>
      </c>
      <c r="O217" s="6">
        <f t="shared" si="25"/>
        <v>-20436000000</v>
      </c>
      <c r="P217" s="7">
        <f t="shared" si="26"/>
        <v>0.71809581934696365</v>
      </c>
      <c r="Q217" s="7">
        <f t="shared" si="27"/>
        <v>1.2472383277387855</v>
      </c>
      <c r="T217" s="1" t="s">
        <v>321</v>
      </c>
      <c r="U217" s="10"/>
    </row>
    <row r="218" spans="1:21" ht="20" customHeight="1" x14ac:dyDescent="0.2">
      <c r="A218" s="1">
        <v>236</v>
      </c>
      <c r="B218" s="1" t="s">
        <v>112</v>
      </c>
      <c r="C218" s="1" t="s">
        <v>10</v>
      </c>
      <c r="D218" s="2">
        <v>42004</v>
      </c>
      <c r="E218" s="3">
        <v>15879000000</v>
      </c>
      <c r="F218" s="3">
        <v>3932000000</v>
      </c>
      <c r="G218" s="3">
        <v>4822000000</v>
      </c>
      <c r="H218" s="3">
        <v>4534000000</v>
      </c>
      <c r="I218" s="1">
        <v>0</v>
      </c>
      <c r="J218" s="1" t="s">
        <v>19</v>
      </c>
      <c r="K218" s="1" t="s">
        <v>22</v>
      </c>
      <c r="L218" s="8">
        <f t="shared" si="23"/>
        <v>2014</v>
      </c>
      <c r="M218" s="5">
        <f t="shared" si="28"/>
        <v>-11947000000</v>
      </c>
      <c r="N218" s="6">
        <f t="shared" si="24"/>
        <v>9356000000</v>
      </c>
      <c r="O218" s="6">
        <f t="shared" si="25"/>
        <v>-21303000000</v>
      </c>
      <c r="P218" s="7">
        <f t="shared" si="26"/>
        <v>0.75237735373764092</v>
      </c>
      <c r="Q218" s="7">
        <f t="shared" si="27"/>
        <v>1.3415832231248819</v>
      </c>
      <c r="T218" s="1" t="s">
        <v>322</v>
      </c>
      <c r="U218" s="10"/>
    </row>
    <row r="219" spans="1:21" ht="20" customHeight="1" x14ac:dyDescent="0.2">
      <c r="A219" s="1">
        <v>237</v>
      </c>
      <c r="B219" s="1" t="s">
        <v>112</v>
      </c>
      <c r="C219" s="1" t="s">
        <v>11</v>
      </c>
      <c r="D219" s="2">
        <v>42369</v>
      </c>
      <c r="E219" s="3">
        <v>16560000000</v>
      </c>
      <c r="F219" s="3">
        <v>3909000000</v>
      </c>
      <c r="G219" s="3">
        <v>4841000000</v>
      </c>
      <c r="H219" s="3">
        <v>5920000000</v>
      </c>
      <c r="I219" s="1">
        <v>0</v>
      </c>
      <c r="J219" s="1" t="s">
        <v>19</v>
      </c>
      <c r="K219" s="1" t="s">
        <v>22</v>
      </c>
      <c r="L219" s="8">
        <f t="shared" si="23"/>
        <v>2015</v>
      </c>
      <c r="M219" s="5">
        <f t="shared" si="28"/>
        <v>-12651000000</v>
      </c>
      <c r="N219" s="6">
        <f t="shared" si="24"/>
        <v>10761000000</v>
      </c>
      <c r="O219" s="6">
        <f t="shared" si="25"/>
        <v>-23412000000</v>
      </c>
      <c r="P219" s="7">
        <f t="shared" si="26"/>
        <v>0.76394927536231882</v>
      </c>
      <c r="Q219" s="7">
        <f t="shared" si="27"/>
        <v>1.413768115942029</v>
      </c>
      <c r="T219" s="1" t="s">
        <v>324</v>
      </c>
      <c r="U219" s="10"/>
    </row>
    <row r="220" spans="1:21" ht="20" customHeight="1" x14ac:dyDescent="0.2">
      <c r="A220" s="1">
        <v>238</v>
      </c>
      <c r="B220" s="1" t="s">
        <v>113</v>
      </c>
      <c r="C220" s="1" t="s">
        <v>6</v>
      </c>
      <c r="D220" s="2">
        <v>41274</v>
      </c>
      <c r="E220" s="3">
        <v>7249000000</v>
      </c>
      <c r="F220" s="3">
        <v>2349000000</v>
      </c>
      <c r="G220" s="3">
        <v>2529000000</v>
      </c>
      <c r="H220" s="3">
        <v>886000000</v>
      </c>
      <c r="I220" s="3">
        <v>395000000</v>
      </c>
      <c r="J220" s="1" t="s">
        <v>19</v>
      </c>
      <c r="K220" s="1" t="s">
        <v>24</v>
      </c>
      <c r="L220" s="8">
        <f t="shared" si="23"/>
        <v>2012</v>
      </c>
      <c r="M220" s="5">
        <f t="shared" si="28"/>
        <v>-4900000000</v>
      </c>
      <c r="N220" s="6">
        <f t="shared" si="24"/>
        <v>3810000000</v>
      </c>
      <c r="O220" s="6">
        <f t="shared" si="25"/>
        <v>-8710000000</v>
      </c>
      <c r="P220" s="7">
        <f t="shared" si="26"/>
        <v>0.67595530417988692</v>
      </c>
      <c r="Q220" s="7">
        <f t="shared" si="27"/>
        <v>1.2015450406952684</v>
      </c>
      <c r="T220" s="1" t="s">
        <v>325</v>
      </c>
      <c r="U220" s="10"/>
    </row>
    <row r="221" spans="1:21" ht="20" customHeight="1" x14ac:dyDescent="0.2">
      <c r="A221" s="1">
        <v>239</v>
      </c>
      <c r="B221" s="1" t="s">
        <v>113</v>
      </c>
      <c r="C221" s="1" t="s">
        <v>9</v>
      </c>
      <c r="D221" s="2">
        <v>41639</v>
      </c>
      <c r="E221" s="3">
        <v>7143000000</v>
      </c>
      <c r="F221" s="3">
        <v>2174000000</v>
      </c>
      <c r="G221" s="3">
        <v>2678000000</v>
      </c>
      <c r="H221" s="3">
        <v>861000000</v>
      </c>
      <c r="I221" s="3">
        <v>410000000</v>
      </c>
      <c r="J221" s="1" t="s">
        <v>19</v>
      </c>
      <c r="K221" s="1" t="s">
        <v>24</v>
      </c>
      <c r="L221" s="8">
        <f t="shared" si="23"/>
        <v>2013</v>
      </c>
      <c r="M221" s="5">
        <f t="shared" si="28"/>
        <v>-4969000000</v>
      </c>
      <c r="N221" s="6">
        <f t="shared" si="24"/>
        <v>3949000000</v>
      </c>
      <c r="O221" s="6">
        <f t="shared" si="25"/>
        <v>-8918000000</v>
      </c>
      <c r="P221" s="7">
        <f t="shared" si="26"/>
        <v>0.69564608707825848</v>
      </c>
      <c r="Q221" s="7">
        <f t="shared" si="27"/>
        <v>1.248495030099398</v>
      </c>
      <c r="T221" s="1" t="s">
        <v>326</v>
      </c>
      <c r="U221" s="10"/>
    </row>
    <row r="222" spans="1:21" ht="20" customHeight="1" x14ac:dyDescent="0.2">
      <c r="A222" s="1">
        <v>240</v>
      </c>
      <c r="B222" s="1" t="s">
        <v>113</v>
      </c>
      <c r="C222" s="1" t="s">
        <v>10</v>
      </c>
      <c r="D222" s="2">
        <v>42004</v>
      </c>
      <c r="E222" s="3">
        <v>7380000000</v>
      </c>
      <c r="F222" s="3">
        <v>2210000000</v>
      </c>
      <c r="G222" s="3">
        <v>2817000000</v>
      </c>
      <c r="H222" s="3">
        <v>817000000</v>
      </c>
      <c r="I222" s="3">
        <v>438000000</v>
      </c>
      <c r="J222" s="1" t="s">
        <v>19</v>
      </c>
      <c r="K222" s="1" t="s">
        <v>24</v>
      </c>
      <c r="L222" s="8">
        <f t="shared" si="23"/>
        <v>2014</v>
      </c>
      <c r="M222" s="5">
        <f t="shared" si="28"/>
        <v>-5170000000</v>
      </c>
      <c r="N222" s="6">
        <f t="shared" si="24"/>
        <v>4072000000</v>
      </c>
      <c r="O222" s="6">
        <f t="shared" si="25"/>
        <v>-9242000000</v>
      </c>
      <c r="P222" s="7">
        <f t="shared" si="26"/>
        <v>0.70054200542005418</v>
      </c>
      <c r="Q222" s="7">
        <f t="shared" si="27"/>
        <v>1.2523035230352304</v>
      </c>
      <c r="T222" s="1" t="s">
        <v>327</v>
      </c>
      <c r="U222" s="10"/>
    </row>
    <row r="223" spans="1:21" ht="20" customHeight="1" x14ac:dyDescent="0.2">
      <c r="A223" s="1">
        <v>241</v>
      </c>
      <c r="B223" s="1" t="s">
        <v>113</v>
      </c>
      <c r="C223" s="1" t="s">
        <v>11</v>
      </c>
      <c r="D223" s="2">
        <v>42369</v>
      </c>
      <c r="E223" s="3">
        <v>7477000000</v>
      </c>
      <c r="F223" s="3">
        <v>2173000000</v>
      </c>
      <c r="G223" s="3">
        <v>2996000000</v>
      </c>
      <c r="H223" s="3">
        <v>876000000</v>
      </c>
      <c r="I223" s="3">
        <v>495000000</v>
      </c>
      <c r="J223" s="1" t="s">
        <v>19</v>
      </c>
      <c r="K223" s="1" t="s">
        <v>24</v>
      </c>
      <c r="L223" s="8">
        <f t="shared" si="23"/>
        <v>2015</v>
      </c>
      <c r="M223" s="5">
        <f t="shared" si="28"/>
        <v>-5304000000</v>
      </c>
      <c r="N223" s="6">
        <f t="shared" si="24"/>
        <v>4367000000</v>
      </c>
      <c r="O223" s="6">
        <f t="shared" si="25"/>
        <v>-9671000000</v>
      </c>
      <c r="P223" s="7">
        <f t="shared" si="26"/>
        <v>0.709375417948375</v>
      </c>
      <c r="Q223" s="7">
        <f t="shared" si="27"/>
        <v>1.2934331951317373</v>
      </c>
      <c r="T223" s="1" t="s">
        <v>329</v>
      </c>
      <c r="U223" s="10"/>
    </row>
    <row r="224" spans="1:21" ht="20" customHeight="1" x14ac:dyDescent="0.2">
      <c r="A224" s="1">
        <v>242</v>
      </c>
      <c r="B224" s="1" t="s">
        <v>114</v>
      </c>
      <c r="C224" s="1" t="s">
        <v>6</v>
      </c>
      <c r="D224" s="2">
        <v>41639</v>
      </c>
      <c r="E224" s="3">
        <v>7436600000</v>
      </c>
      <c r="F224" s="3">
        <v>5879100000</v>
      </c>
      <c r="G224" s="3">
        <v>702300000</v>
      </c>
      <c r="H224" s="1">
        <v>0</v>
      </c>
      <c r="I224" s="1">
        <v>0</v>
      </c>
      <c r="J224" s="1" t="s">
        <v>13</v>
      </c>
      <c r="K224" s="1" t="s">
        <v>115</v>
      </c>
      <c r="L224" s="8">
        <f t="shared" si="23"/>
        <v>2013</v>
      </c>
      <c r="M224" s="5">
        <f t="shared" si="28"/>
        <v>-1557500000</v>
      </c>
      <c r="N224" s="6">
        <f t="shared" si="24"/>
        <v>702300000</v>
      </c>
      <c r="O224" s="6">
        <f t="shared" si="25"/>
        <v>-2259800000</v>
      </c>
      <c r="P224" s="7">
        <f t="shared" si="26"/>
        <v>0.20943710835596913</v>
      </c>
      <c r="Q224" s="7">
        <f t="shared" si="27"/>
        <v>0.30387542694241992</v>
      </c>
      <c r="T224" s="1" t="s">
        <v>330</v>
      </c>
      <c r="U224" s="10"/>
    </row>
    <row r="225" spans="1:21" ht="20" customHeight="1" x14ac:dyDescent="0.2">
      <c r="A225" s="1">
        <v>243</v>
      </c>
      <c r="B225" s="1" t="s">
        <v>114</v>
      </c>
      <c r="C225" s="1" t="s">
        <v>9</v>
      </c>
      <c r="D225" s="2">
        <v>42004</v>
      </c>
      <c r="E225" s="3">
        <v>8305100000</v>
      </c>
      <c r="F225" s="3">
        <v>6548700000</v>
      </c>
      <c r="G225" s="3">
        <v>792700000</v>
      </c>
      <c r="H225" s="1">
        <v>0</v>
      </c>
      <c r="I225" s="1">
        <v>0</v>
      </c>
      <c r="J225" s="1" t="s">
        <v>13</v>
      </c>
      <c r="K225" s="1" t="s">
        <v>115</v>
      </c>
      <c r="L225" s="8">
        <f t="shared" si="23"/>
        <v>2014</v>
      </c>
      <c r="M225" s="5">
        <f t="shared" si="28"/>
        <v>-1756400000</v>
      </c>
      <c r="N225" s="6">
        <f t="shared" si="24"/>
        <v>792700000</v>
      </c>
      <c r="O225" s="6">
        <f t="shared" si="25"/>
        <v>-2549100000</v>
      </c>
      <c r="P225" s="7">
        <f t="shared" si="26"/>
        <v>0.21148450951824782</v>
      </c>
      <c r="Q225" s="7">
        <f t="shared" si="27"/>
        <v>0.30693188522714959</v>
      </c>
      <c r="T225" s="1" t="s">
        <v>331</v>
      </c>
      <c r="U225" s="10"/>
    </row>
    <row r="226" spans="1:21" ht="20" customHeight="1" x14ac:dyDescent="0.2">
      <c r="A226" s="1">
        <v>244</v>
      </c>
      <c r="B226" s="1" t="s">
        <v>114</v>
      </c>
      <c r="C226" s="1" t="s">
        <v>10</v>
      </c>
      <c r="D226" s="2">
        <v>42369</v>
      </c>
      <c r="E226" s="3">
        <v>8023200000</v>
      </c>
      <c r="F226" s="3">
        <v>6320100000</v>
      </c>
      <c r="G226" s="3">
        <v>763400000</v>
      </c>
      <c r="H226" s="1">
        <v>0</v>
      </c>
      <c r="I226" s="1">
        <v>0</v>
      </c>
      <c r="J226" s="1" t="s">
        <v>13</v>
      </c>
      <c r="K226" s="1" t="s">
        <v>115</v>
      </c>
      <c r="L226" s="8">
        <f t="shared" si="23"/>
        <v>2015</v>
      </c>
      <c r="M226" s="5">
        <f t="shared" si="28"/>
        <v>-1703100000</v>
      </c>
      <c r="N226" s="6">
        <f t="shared" si="24"/>
        <v>763400000</v>
      </c>
      <c r="O226" s="6">
        <f t="shared" si="25"/>
        <v>-2466500000</v>
      </c>
      <c r="P226" s="7">
        <f t="shared" si="26"/>
        <v>0.21227191145677535</v>
      </c>
      <c r="Q226" s="7">
        <f t="shared" si="27"/>
        <v>0.30742097916043476</v>
      </c>
      <c r="T226" s="1" t="s">
        <v>332</v>
      </c>
      <c r="U226" s="10"/>
    </row>
    <row r="227" spans="1:21" ht="20" customHeight="1" x14ac:dyDescent="0.2">
      <c r="A227" s="1">
        <v>245</v>
      </c>
      <c r="B227" s="1" t="s">
        <v>114</v>
      </c>
      <c r="C227" s="1" t="s">
        <v>11</v>
      </c>
      <c r="D227" s="2">
        <v>42735</v>
      </c>
      <c r="E227" s="3">
        <v>9071000000</v>
      </c>
      <c r="F227" s="3">
        <v>7137900000</v>
      </c>
      <c r="G227" s="3">
        <v>1707200000</v>
      </c>
      <c r="H227" s="1">
        <v>0</v>
      </c>
      <c r="I227" s="1">
        <v>0</v>
      </c>
      <c r="J227" s="1" t="s">
        <v>13</v>
      </c>
      <c r="K227" s="1" t="s">
        <v>115</v>
      </c>
      <c r="L227" s="8">
        <f t="shared" si="23"/>
        <v>2016</v>
      </c>
      <c r="M227" s="5">
        <f t="shared" si="28"/>
        <v>-1933100000</v>
      </c>
      <c r="N227" s="6">
        <f t="shared" si="24"/>
        <v>1707200000</v>
      </c>
      <c r="O227" s="6">
        <f t="shared" si="25"/>
        <v>-3640300000</v>
      </c>
      <c r="P227" s="7">
        <f t="shared" si="26"/>
        <v>0.21310770587586816</v>
      </c>
      <c r="Q227" s="7">
        <f t="shared" si="27"/>
        <v>0.4013118730018741</v>
      </c>
      <c r="T227" s="1" t="s">
        <v>333</v>
      </c>
      <c r="U227" s="10"/>
    </row>
    <row r="228" spans="1:21" ht="20" customHeight="1" x14ac:dyDescent="0.2">
      <c r="A228" s="1">
        <v>246</v>
      </c>
      <c r="B228" s="1" t="s">
        <v>116</v>
      </c>
      <c r="C228" s="1" t="s">
        <v>6</v>
      </c>
      <c r="D228" s="2">
        <v>41274</v>
      </c>
      <c r="E228" s="3">
        <v>1847186000</v>
      </c>
      <c r="F228" s="3">
        <v>667208000</v>
      </c>
      <c r="G228" s="3">
        <v>93782000</v>
      </c>
      <c r="H228" s="1">
        <v>0</v>
      </c>
      <c r="I228" s="3">
        <v>445875000</v>
      </c>
      <c r="J228" s="1" t="s">
        <v>46</v>
      </c>
      <c r="K228" s="1" t="s">
        <v>47</v>
      </c>
      <c r="L228" s="8">
        <f t="shared" si="23"/>
        <v>2012</v>
      </c>
      <c r="M228" s="5">
        <f t="shared" si="28"/>
        <v>-1179978000</v>
      </c>
      <c r="N228" s="6">
        <f t="shared" si="24"/>
        <v>539657000</v>
      </c>
      <c r="O228" s="6">
        <f t="shared" si="25"/>
        <v>-1719635000</v>
      </c>
      <c r="P228" s="7">
        <f t="shared" si="26"/>
        <v>0.63879760890348891</v>
      </c>
      <c r="Q228" s="7">
        <f t="shared" si="27"/>
        <v>0.93094848055366375</v>
      </c>
      <c r="T228" s="1" t="s">
        <v>334</v>
      </c>
      <c r="U228" s="10"/>
    </row>
    <row r="229" spans="1:21" ht="20" customHeight="1" x14ac:dyDescent="0.2">
      <c r="A229" s="1">
        <v>247</v>
      </c>
      <c r="B229" s="1" t="s">
        <v>116</v>
      </c>
      <c r="C229" s="1" t="s">
        <v>9</v>
      </c>
      <c r="D229" s="2">
        <v>41639</v>
      </c>
      <c r="E229" s="3">
        <v>2135539000</v>
      </c>
      <c r="F229" s="3">
        <v>771403000</v>
      </c>
      <c r="G229" s="3">
        <v>117073000</v>
      </c>
      <c r="H229" s="1">
        <v>0</v>
      </c>
      <c r="I229" s="3">
        <v>560637000</v>
      </c>
      <c r="J229" s="1" t="s">
        <v>46</v>
      </c>
      <c r="K229" s="1" t="s">
        <v>47</v>
      </c>
      <c r="L229" s="8">
        <f t="shared" si="23"/>
        <v>2013</v>
      </c>
      <c r="M229" s="5">
        <f t="shared" si="28"/>
        <v>-1364136000</v>
      </c>
      <c r="N229" s="6">
        <f t="shared" si="24"/>
        <v>677710000</v>
      </c>
      <c r="O229" s="6">
        <f t="shared" si="25"/>
        <v>-2041846000</v>
      </c>
      <c r="P229" s="7">
        <f t="shared" si="26"/>
        <v>0.63877831310971145</v>
      </c>
      <c r="Q229" s="7">
        <f t="shared" si="27"/>
        <v>0.95612676705974464</v>
      </c>
      <c r="T229" s="1" t="s">
        <v>336</v>
      </c>
      <c r="U229" s="10"/>
    </row>
    <row r="230" spans="1:21" ht="20" customHeight="1" x14ac:dyDescent="0.2">
      <c r="A230" s="1">
        <v>248</v>
      </c>
      <c r="B230" s="1" t="s">
        <v>116</v>
      </c>
      <c r="C230" s="1" t="s">
        <v>10</v>
      </c>
      <c r="D230" s="2">
        <v>42004</v>
      </c>
      <c r="E230" s="3">
        <v>2396998000</v>
      </c>
      <c r="F230" s="3">
        <v>864526000</v>
      </c>
      <c r="G230" s="3">
        <v>102077000</v>
      </c>
      <c r="H230" s="1">
        <v>0</v>
      </c>
      <c r="I230" s="3">
        <v>628573000</v>
      </c>
      <c r="J230" s="1" t="s">
        <v>46</v>
      </c>
      <c r="K230" s="1" t="s">
        <v>47</v>
      </c>
      <c r="L230" s="8">
        <f t="shared" si="23"/>
        <v>2014</v>
      </c>
      <c r="M230" s="5">
        <f t="shared" si="28"/>
        <v>-1532472000</v>
      </c>
      <c r="N230" s="6">
        <f t="shared" si="24"/>
        <v>730650000</v>
      </c>
      <c r="O230" s="6">
        <f t="shared" si="25"/>
        <v>-2263122000</v>
      </c>
      <c r="P230" s="7">
        <f t="shared" si="26"/>
        <v>0.63932969489336244</v>
      </c>
      <c r="Q230" s="7">
        <f t="shared" si="27"/>
        <v>0.94414847238086974</v>
      </c>
      <c r="T230" s="1" t="s">
        <v>337</v>
      </c>
      <c r="U230" s="10"/>
    </row>
    <row r="231" spans="1:21" ht="20" customHeight="1" x14ac:dyDescent="0.2">
      <c r="A231" s="1">
        <v>249</v>
      </c>
      <c r="B231" s="1" t="s">
        <v>116</v>
      </c>
      <c r="C231" s="1" t="s">
        <v>11</v>
      </c>
      <c r="D231" s="2">
        <v>42369</v>
      </c>
      <c r="E231" s="3">
        <v>2490821000</v>
      </c>
      <c r="F231" s="3">
        <v>904336000</v>
      </c>
      <c r="G231" s="3">
        <v>97578000</v>
      </c>
      <c r="H231" s="1">
        <v>0</v>
      </c>
      <c r="I231" s="3">
        <v>639542000</v>
      </c>
      <c r="J231" s="1" t="s">
        <v>46</v>
      </c>
      <c r="K231" s="1" t="s">
        <v>47</v>
      </c>
      <c r="L231" s="8">
        <f t="shared" si="23"/>
        <v>2015</v>
      </c>
      <c r="M231" s="5">
        <f t="shared" si="28"/>
        <v>-1586485000</v>
      </c>
      <c r="N231" s="6">
        <f t="shared" si="24"/>
        <v>737120000</v>
      </c>
      <c r="O231" s="6">
        <f t="shared" si="25"/>
        <v>-2323605000</v>
      </c>
      <c r="P231" s="7">
        <f t="shared" si="26"/>
        <v>0.63693256159314537</v>
      </c>
      <c r="Q231" s="7">
        <f t="shared" si="27"/>
        <v>0.93286711489906338</v>
      </c>
      <c r="T231" s="1" t="s">
        <v>338</v>
      </c>
      <c r="U231" s="10"/>
    </row>
    <row r="232" spans="1:21" ht="20" customHeight="1" x14ac:dyDescent="0.2">
      <c r="A232" s="1">
        <v>254</v>
      </c>
      <c r="B232" s="1" t="s">
        <v>117</v>
      </c>
      <c r="C232" s="1" t="s">
        <v>6</v>
      </c>
      <c r="D232" s="2">
        <v>41420</v>
      </c>
      <c r="E232" s="3">
        <v>13469300000</v>
      </c>
      <c r="F232" s="3">
        <v>10104400000</v>
      </c>
      <c r="G232" s="3">
        <v>2065900000</v>
      </c>
      <c r="H232" s="1">
        <v>0</v>
      </c>
      <c r="I232" s="1">
        <v>0</v>
      </c>
      <c r="J232" s="1" t="s">
        <v>30</v>
      </c>
      <c r="K232" s="1" t="s">
        <v>118</v>
      </c>
      <c r="L232" s="8">
        <f t="shared" si="23"/>
        <v>2013</v>
      </c>
      <c r="M232" s="5">
        <f t="shared" si="28"/>
        <v>-3364900000</v>
      </c>
      <c r="N232" s="6">
        <f t="shared" si="24"/>
        <v>2065900000</v>
      </c>
      <c r="O232" s="6">
        <f t="shared" si="25"/>
        <v>-5430800000</v>
      </c>
      <c r="P232" s="7">
        <f t="shared" si="26"/>
        <v>0.24981996094823042</v>
      </c>
      <c r="Q232" s="7">
        <f t="shared" si="27"/>
        <v>0.4031983844743231</v>
      </c>
      <c r="T232" s="1" t="s">
        <v>339</v>
      </c>
      <c r="U232" s="10"/>
    </row>
    <row r="233" spans="1:21" ht="20" customHeight="1" x14ac:dyDescent="0.2">
      <c r="A233" s="1">
        <v>255</v>
      </c>
      <c r="B233" s="1" t="s">
        <v>117</v>
      </c>
      <c r="C233" s="1" t="s">
        <v>9</v>
      </c>
      <c r="D233" s="2">
        <v>41784</v>
      </c>
      <c r="E233" s="3">
        <v>11838200000</v>
      </c>
      <c r="F233" s="3">
        <v>8910800000</v>
      </c>
      <c r="G233" s="3">
        <v>1778900000</v>
      </c>
      <c r="H233" s="1">
        <v>0</v>
      </c>
      <c r="I233" s="1">
        <v>0</v>
      </c>
      <c r="J233" s="1" t="s">
        <v>30</v>
      </c>
      <c r="K233" s="1" t="s">
        <v>118</v>
      </c>
      <c r="L233" s="8">
        <f t="shared" si="23"/>
        <v>2014</v>
      </c>
      <c r="M233" s="5">
        <f t="shared" si="28"/>
        <v>-2927400000</v>
      </c>
      <c r="N233" s="6">
        <f t="shared" si="24"/>
        <v>1778900000</v>
      </c>
      <c r="O233" s="6">
        <f t="shared" si="25"/>
        <v>-4706300000</v>
      </c>
      <c r="P233" s="7">
        <f t="shared" si="26"/>
        <v>0.24728421550573568</v>
      </c>
      <c r="Q233" s="7">
        <f t="shared" si="27"/>
        <v>0.39755199270159314</v>
      </c>
      <c r="T233" s="1" t="s">
        <v>341</v>
      </c>
      <c r="U233" s="10"/>
    </row>
    <row r="234" spans="1:21" ht="20" customHeight="1" x14ac:dyDescent="0.2">
      <c r="A234" s="1">
        <v>256</v>
      </c>
      <c r="B234" s="1" t="s">
        <v>117</v>
      </c>
      <c r="C234" s="1" t="s">
        <v>10</v>
      </c>
      <c r="D234" s="2">
        <v>42155</v>
      </c>
      <c r="E234" s="3">
        <v>11937000000</v>
      </c>
      <c r="F234" s="3">
        <v>9061400000</v>
      </c>
      <c r="G234" s="3">
        <v>1545300000</v>
      </c>
      <c r="H234" s="1">
        <v>0</v>
      </c>
      <c r="I234" s="1">
        <v>0</v>
      </c>
      <c r="J234" s="1" t="s">
        <v>30</v>
      </c>
      <c r="K234" s="1" t="s">
        <v>118</v>
      </c>
      <c r="L234" s="8">
        <f t="shared" si="23"/>
        <v>2015</v>
      </c>
      <c r="M234" s="5">
        <f t="shared" si="28"/>
        <v>-2875600000</v>
      </c>
      <c r="N234" s="6">
        <f t="shared" si="24"/>
        <v>1545300000</v>
      </c>
      <c r="O234" s="6">
        <f t="shared" si="25"/>
        <v>-4420900000</v>
      </c>
      <c r="P234" s="7">
        <f t="shared" si="26"/>
        <v>0.24089804808578369</v>
      </c>
      <c r="Q234" s="7">
        <f t="shared" si="27"/>
        <v>0.3703526849292117</v>
      </c>
      <c r="T234" s="1" t="s">
        <v>342</v>
      </c>
      <c r="U234" s="10"/>
    </row>
    <row r="235" spans="1:21" ht="20" customHeight="1" x14ac:dyDescent="0.2">
      <c r="A235" s="1">
        <v>257</v>
      </c>
      <c r="B235" s="1" t="s">
        <v>117</v>
      </c>
      <c r="C235" s="1" t="s">
        <v>11</v>
      </c>
      <c r="D235" s="2">
        <v>42519</v>
      </c>
      <c r="E235" s="3">
        <v>11642900000</v>
      </c>
      <c r="F235" s="3">
        <v>8552100000</v>
      </c>
      <c r="G235" s="3">
        <v>2209400000</v>
      </c>
      <c r="H235" s="1">
        <v>0</v>
      </c>
      <c r="I235" s="1">
        <v>0</v>
      </c>
      <c r="J235" s="1" t="s">
        <v>30</v>
      </c>
      <c r="K235" s="1" t="s">
        <v>118</v>
      </c>
      <c r="L235" s="8">
        <f t="shared" si="23"/>
        <v>2016</v>
      </c>
      <c r="M235" s="5">
        <f t="shared" si="28"/>
        <v>-3090800000</v>
      </c>
      <c r="N235" s="6">
        <f t="shared" si="24"/>
        <v>2209400000</v>
      </c>
      <c r="O235" s="6">
        <f t="shared" si="25"/>
        <v>-5300200000</v>
      </c>
      <c r="P235" s="7">
        <f t="shared" si="26"/>
        <v>0.26546650748524853</v>
      </c>
      <c r="Q235" s="7">
        <f t="shared" si="27"/>
        <v>0.45523022614640685</v>
      </c>
      <c r="T235" s="1" t="s">
        <v>343</v>
      </c>
      <c r="U235" s="10"/>
    </row>
    <row r="236" spans="1:21" ht="20" customHeight="1" x14ac:dyDescent="0.2">
      <c r="A236" s="1">
        <v>258</v>
      </c>
      <c r="B236" s="1" t="s">
        <v>119</v>
      </c>
      <c r="C236" s="1" t="s">
        <v>6</v>
      </c>
      <c r="D236" s="2">
        <v>41455</v>
      </c>
      <c r="E236" s="3">
        <v>101093000000</v>
      </c>
      <c r="F236" s="3">
        <v>96172000000</v>
      </c>
      <c r="G236" s="3">
        <v>2875000000</v>
      </c>
      <c r="H236" s="1">
        <v>0</v>
      </c>
      <c r="I236" s="3">
        <v>158000000</v>
      </c>
      <c r="J236" s="1" t="s">
        <v>19</v>
      </c>
      <c r="K236" s="1" t="s">
        <v>22</v>
      </c>
      <c r="L236" s="8">
        <f t="shared" si="23"/>
        <v>2013</v>
      </c>
      <c r="M236" s="5">
        <f t="shared" si="28"/>
        <v>-4921000000</v>
      </c>
      <c r="N236" s="6">
        <f t="shared" si="24"/>
        <v>3033000000</v>
      </c>
      <c r="O236" s="6">
        <f t="shared" si="25"/>
        <v>-7954000000</v>
      </c>
      <c r="P236" s="7">
        <f t="shared" si="26"/>
        <v>4.8677950006429722E-2</v>
      </c>
      <c r="Q236" s="7">
        <f t="shared" si="27"/>
        <v>7.8680027301593583E-2</v>
      </c>
      <c r="T236" s="1" t="s">
        <v>344</v>
      </c>
      <c r="U236" s="10"/>
    </row>
    <row r="237" spans="1:21" ht="20" customHeight="1" x14ac:dyDescent="0.2">
      <c r="A237" s="1">
        <v>259</v>
      </c>
      <c r="B237" s="1" t="s">
        <v>119</v>
      </c>
      <c r="C237" s="1" t="s">
        <v>9</v>
      </c>
      <c r="D237" s="2">
        <v>41820</v>
      </c>
      <c r="E237" s="3">
        <v>91084000000</v>
      </c>
      <c r="F237" s="3">
        <v>85923000000</v>
      </c>
      <c r="G237" s="3">
        <v>3028000000</v>
      </c>
      <c r="H237" s="1">
        <v>0</v>
      </c>
      <c r="I237" s="3">
        <v>223000000</v>
      </c>
      <c r="J237" s="1" t="s">
        <v>19</v>
      </c>
      <c r="K237" s="1" t="s">
        <v>22</v>
      </c>
      <c r="L237" s="8">
        <f t="shared" si="23"/>
        <v>2014</v>
      </c>
      <c r="M237" s="5">
        <f t="shared" si="28"/>
        <v>-5161000000</v>
      </c>
      <c r="N237" s="6">
        <f t="shared" si="24"/>
        <v>3251000000</v>
      </c>
      <c r="O237" s="6">
        <f t="shared" si="25"/>
        <v>-8412000000</v>
      </c>
      <c r="P237" s="7">
        <f t="shared" si="26"/>
        <v>5.6661982345966359E-2</v>
      </c>
      <c r="Q237" s="7">
        <f t="shared" si="27"/>
        <v>9.2354310306969389E-2</v>
      </c>
      <c r="T237" s="1" t="s">
        <v>345</v>
      </c>
      <c r="U237" s="10"/>
    </row>
    <row r="238" spans="1:21" ht="20" customHeight="1" x14ac:dyDescent="0.2">
      <c r="A238" s="1">
        <v>260</v>
      </c>
      <c r="B238" s="1" t="s">
        <v>119</v>
      </c>
      <c r="C238" s="1" t="s">
        <v>10</v>
      </c>
      <c r="D238" s="2">
        <v>42185</v>
      </c>
      <c r="E238" s="3">
        <v>102531000000</v>
      </c>
      <c r="F238" s="3">
        <v>96819000000</v>
      </c>
      <c r="G238" s="3">
        <v>3240000000</v>
      </c>
      <c r="H238" s="1">
        <v>0</v>
      </c>
      <c r="I238" s="3">
        <v>281000000</v>
      </c>
      <c r="J238" s="1" t="s">
        <v>19</v>
      </c>
      <c r="K238" s="1" t="s">
        <v>22</v>
      </c>
      <c r="L238" s="8">
        <f t="shared" si="23"/>
        <v>2015</v>
      </c>
      <c r="M238" s="5">
        <f t="shared" si="28"/>
        <v>-5712000000</v>
      </c>
      <c r="N238" s="6">
        <f t="shared" si="24"/>
        <v>3521000000</v>
      </c>
      <c r="O238" s="6">
        <f t="shared" si="25"/>
        <v>-9233000000</v>
      </c>
      <c r="P238" s="7">
        <f t="shared" si="26"/>
        <v>5.5709980396172865E-2</v>
      </c>
      <c r="Q238" s="7">
        <f t="shared" si="27"/>
        <v>9.005081390018628E-2</v>
      </c>
      <c r="T238" s="1" t="s">
        <v>346</v>
      </c>
      <c r="U238" s="10"/>
    </row>
    <row r="239" spans="1:21" ht="20" customHeight="1" x14ac:dyDescent="0.2">
      <c r="A239" s="1">
        <v>261</v>
      </c>
      <c r="B239" s="1" t="s">
        <v>119</v>
      </c>
      <c r="C239" s="1" t="s">
        <v>11</v>
      </c>
      <c r="D239" s="2">
        <v>42551</v>
      </c>
      <c r="E239" s="3">
        <v>121546000000</v>
      </c>
      <c r="F239" s="3">
        <v>115003000000</v>
      </c>
      <c r="G239" s="3">
        <v>3648000000</v>
      </c>
      <c r="H239" s="1">
        <v>0</v>
      </c>
      <c r="I239" s="3">
        <v>459000000</v>
      </c>
      <c r="J239" s="1" t="s">
        <v>19</v>
      </c>
      <c r="K239" s="1" t="s">
        <v>22</v>
      </c>
      <c r="L239" s="8">
        <f t="shared" si="23"/>
        <v>2016</v>
      </c>
      <c r="M239" s="5">
        <f t="shared" si="28"/>
        <v>-6543000000</v>
      </c>
      <c r="N239" s="6">
        <f t="shared" si="24"/>
        <v>4107000000</v>
      </c>
      <c r="O239" s="6">
        <f t="shared" si="25"/>
        <v>-10650000000</v>
      </c>
      <c r="P239" s="7">
        <f t="shared" si="26"/>
        <v>5.3831471212545043E-2</v>
      </c>
      <c r="Q239" s="7">
        <f t="shared" si="27"/>
        <v>8.7621147549076073E-2</v>
      </c>
      <c r="T239" s="1" t="s">
        <v>347</v>
      </c>
      <c r="U239" s="10"/>
    </row>
    <row r="240" spans="1:21" ht="20" customHeight="1" x14ac:dyDescent="0.2">
      <c r="A240" s="1">
        <v>262</v>
      </c>
      <c r="B240" s="1" t="s">
        <v>120</v>
      </c>
      <c r="C240" s="1" t="s">
        <v>6</v>
      </c>
      <c r="D240" s="2">
        <v>41639</v>
      </c>
      <c r="E240" s="3">
        <v>55656000000</v>
      </c>
      <c r="F240" s="3">
        <v>41454000000</v>
      </c>
      <c r="G240" s="3">
        <v>6528000000</v>
      </c>
      <c r="H240" s="3">
        <v>2046000000</v>
      </c>
      <c r="I240" s="1">
        <v>0</v>
      </c>
      <c r="J240" s="1" t="s">
        <v>7</v>
      </c>
      <c r="K240" s="1" t="s">
        <v>121</v>
      </c>
      <c r="L240" s="8">
        <f t="shared" si="23"/>
        <v>2013</v>
      </c>
      <c r="M240" s="5">
        <f t="shared" si="28"/>
        <v>-14202000000</v>
      </c>
      <c r="N240" s="6">
        <f t="shared" si="24"/>
        <v>8574000000</v>
      </c>
      <c r="O240" s="6">
        <f t="shared" si="25"/>
        <v>-22776000000</v>
      </c>
      <c r="P240" s="7">
        <f t="shared" si="26"/>
        <v>0.25517464424320829</v>
      </c>
      <c r="Q240" s="7">
        <f t="shared" si="27"/>
        <v>0.40922811556705474</v>
      </c>
      <c r="T240" s="1" t="s">
        <v>349</v>
      </c>
      <c r="U240" s="10"/>
    </row>
    <row r="241" spans="1:21" ht="20" customHeight="1" x14ac:dyDescent="0.2">
      <c r="A241" s="1">
        <v>263</v>
      </c>
      <c r="B241" s="1" t="s">
        <v>120</v>
      </c>
      <c r="C241" s="1" t="s">
        <v>9</v>
      </c>
      <c r="D241" s="2">
        <v>42004</v>
      </c>
      <c r="E241" s="3">
        <v>55184000000</v>
      </c>
      <c r="F241" s="3">
        <v>41342000000</v>
      </c>
      <c r="G241" s="3">
        <v>8148000000</v>
      </c>
      <c r="H241" s="3">
        <v>2380000000</v>
      </c>
      <c r="I241" s="1">
        <v>0</v>
      </c>
      <c r="J241" s="1" t="s">
        <v>7</v>
      </c>
      <c r="K241" s="1" t="s">
        <v>121</v>
      </c>
      <c r="L241" s="8">
        <f t="shared" si="23"/>
        <v>2014</v>
      </c>
      <c r="M241" s="5">
        <f t="shared" si="28"/>
        <v>-13842000000</v>
      </c>
      <c r="N241" s="6">
        <f t="shared" si="24"/>
        <v>10528000000</v>
      </c>
      <c r="O241" s="6">
        <f t="shared" si="25"/>
        <v>-24370000000</v>
      </c>
      <c r="P241" s="7">
        <f t="shared" si="26"/>
        <v>0.25083357494926067</v>
      </c>
      <c r="Q241" s="7">
        <f t="shared" si="27"/>
        <v>0.44161351116265585</v>
      </c>
      <c r="T241" s="1" t="s">
        <v>350</v>
      </c>
      <c r="U241" s="10"/>
    </row>
    <row r="242" spans="1:21" ht="20" customHeight="1" x14ac:dyDescent="0.2">
      <c r="A242" s="1">
        <v>264</v>
      </c>
      <c r="B242" s="1" t="s">
        <v>120</v>
      </c>
      <c r="C242" s="1" t="s">
        <v>10</v>
      </c>
      <c r="D242" s="2">
        <v>42369</v>
      </c>
      <c r="E242" s="3">
        <v>47011000000</v>
      </c>
      <c r="F242" s="3">
        <v>34133000000</v>
      </c>
      <c r="G242" s="3">
        <v>6974000000</v>
      </c>
      <c r="H242" s="3">
        <v>2119000000</v>
      </c>
      <c r="I242" s="1">
        <v>0</v>
      </c>
      <c r="J242" s="1" t="s">
        <v>7</v>
      </c>
      <c r="K242" s="1" t="s">
        <v>121</v>
      </c>
      <c r="L242" s="8">
        <f t="shared" si="23"/>
        <v>2015</v>
      </c>
      <c r="M242" s="5">
        <f t="shared" si="28"/>
        <v>-12878000000</v>
      </c>
      <c r="N242" s="6">
        <f t="shared" si="24"/>
        <v>9093000000</v>
      </c>
      <c r="O242" s="6">
        <f t="shared" si="25"/>
        <v>-21971000000</v>
      </c>
      <c r="P242" s="7">
        <f t="shared" si="26"/>
        <v>0.27393588734551488</v>
      </c>
      <c r="Q242" s="7">
        <f t="shared" si="27"/>
        <v>0.46735870328221052</v>
      </c>
      <c r="T242" s="1" t="s">
        <v>351</v>
      </c>
      <c r="U242" s="10"/>
    </row>
    <row r="243" spans="1:21" ht="20" customHeight="1" x14ac:dyDescent="0.2">
      <c r="A243" s="1">
        <v>265</v>
      </c>
      <c r="B243" s="1" t="s">
        <v>120</v>
      </c>
      <c r="C243" s="1" t="s">
        <v>11</v>
      </c>
      <c r="D243" s="2">
        <v>42735</v>
      </c>
      <c r="E243" s="3">
        <v>38537000000</v>
      </c>
      <c r="F243" s="3">
        <v>28905000000</v>
      </c>
      <c r="G243" s="3">
        <v>6588000000</v>
      </c>
      <c r="H243" s="3">
        <v>1951000000</v>
      </c>
      <c r="I243" s="1">
        <v>0</v>
      </c>
      <c r="J243" s="1" t="s">
        <v>7</v>
      </c>
      <c r="K243" s="1" t="s">
        <v>121</v>
      </c>
      <c r="L243" s="8">
        <f t="shared" si="23"/>
        <v>2016</v>
      </c>
      <c r="M243" s="5">
        <f t="shared" si="28"/>
        <v>-9632000000</v>
      </c>
      <c r="N243" s="6">
        <f t="shared" si="24"/>
        <v>8539000000</v>
      </c>
      <c r="O243" s="6">
        <f t="shared" si="25"/>
        <v>-18171000000</v>
      </c>
      <c r="P243" s="7">
        <f t="shared" si="26"/>
        <v>0.24994161455224848</v>
      </c>
      <c r="Q243" s="7">
        <f t="shared" si="27"/>
        <v>0.47152087604120713</v>
      </c>
      <c r="T243" s="1" t="s">
        <v>352</v>
      </c>
      <c r="U243" s="10"/>
    </row>
    <row r="244" spans="1:21" ht="20" customHeight="1" x14ac:dyDescent="0.2">
      <c r="A244" s="1">
        <v>266</v>
      </c>
      <c r="B244" s="1" t="s">
        <v>122</v>
      </c>
      <c r="C244" s="1" t="s">
        <v>6</v>
      </c>
      <c r="D244" s="2">
        <v>41274</v>
      </c>
      <c r="E244" s="3">
        <v>17936000000</v>
      </c>
      <c r="F244" s="3">
        <v>12620000000</v>
      </c>
      <c r="G244" s="3">
        <v>2096000000</v>
      </c>
      <c r="H244" s="1">
        <v>0</v>
      </c>
      <c r="I244" s="3">
        <v>-6000000</v>
      </c>
      <c r="J244" s="1" t="s">
        <v>41</v>
      </c>
      <c r="K244" s="1" t="s">
        <v>44</v>
      </c>
      <c r="L244" s="8">
        <f t="shared" si="23"/>
        <v>2012</v>
      </c>
      <c r="M244" s="5">
        <f t="shared" si="28"/>
        <v>-5316000000</v>
      </c>
      <c r="N244" s="6">
        <f t="shared" si="24"/>
        <v>2090000000</v>
      </c>
      <c r="O244" s="6">
        <f t="shared" si="25"/>
        <v>-7406000000</v>
      </c>
      <c r="P244" s="7">
        <f t="shared" si="26"/>
        <v>0.29638715432649421</v>
      </c>
      <c r="Q244" s="7">
        <f t="shared" si="27"/>
        <v>0.41291257805530779</v>
      </c>
      <c r="T244" s="1" t="s">
        <v>353</v>
      </c>
      <c r="U244" s="10"/>
    </row>
    <row r="245" spans="1:21" ht="20" customHeight="1" x14ac:dyDescent="0.2">
      <c r="A245" s="1">
        <v>267</v>
      </c>
      <c r="B245" s="1" t="s">
        <v>122</v>
      </c>
      <c r="C245" s="1" t="s">
        <v>9</v>
      </c>
      <c r="D245" s="2">
        <v>41639</v>
      </c>
      <c r="E245" s="3">
        <v>19261000000</v>
      </c>
      <c r="F245" s="3">
        <v>12522000000</v>
      </c>
      <c r="G245" s="3">
        <v>2211000000</v>
      </c>
      <c r="H245" s="1">
        <v>0</v>
      </c>
      <c r="I245" s="3">
        <v>15000000</v>
      </c>
      <c r="J245" s="1" t="s">
        <v>41</v>
      </c>
      <c r="K245" s="1" t="s">
        <v>44</v>
      </c>
      <c r="L245" s="8">
        <f t="shared" si="23"/>
        <v>2013</v>
      </c>
      <c r="M245" s="5">
        <f t="shared" si="28"/>
        <v>-6739000000</v>
      </c>
      <c r="N245" s="6">
        <f t="shared" si="24"/>
        <v>2226000000</v>
      </c>
      <c r="O245" s="6">
        <f t="shared" si="25"/>
        <v>-8965000000</v>
      </c>
      <c r="P245" s="7">
        <f t="shared" si="26"/>
        <v>0.34987799179689527</v>
      </c>
      <c r="Q245" s="7">
        <f t="shared" si="27"/>
        <v>0.46544831524842945</v>
      </c>
      <c r="T245" s="1" t="s">
        <v>354</v>
      </c>
      <c r="U245" s="10"/>
    </row>
    <row r="246" spans="1:21" ht="20" customHeight="1" x14ac:dyDescent="0.2">
      <c r="A246" s="1">
        <v>268</v>
      </c>
      <c r="B246" s="1" t="s">
        <v>122</v>
      </c>
      <c r="C246" s="1" t="s">
        <v>10</v>
      </c>
      <c r="D246" s="2">
        <v>42004</v>
      </c>
      <c r="E246" s="3">
        <v>19171000000</v>
      </c>
      <c r="F246" s="3">
        <v>13241000000</v>
      </c>
      <c r="G246" s="3">
        <v>2245000000</v>
      </c>
      <c r="H246" s="1">
        <v>0</v>
      </c>
      <c r="I246" s="3">
        <v>-82000000</v>
      </c>
      <c r="J246" s="1" t="s">
        <v>41</v>
      </c>
      <c r="K246" s="1" t="s">
        <v>44</v>
      </c>
      <c r="L246" s="8">
        <f t="shared" si="23"/>
        <v>2014</v>
      </c>
      <c r="M246" s="5">
        <f t="shared" si="28"/>
        <v>-5930000000</v>
      </c>
      <c r="N246" s="6">
        <f t="shared" si="24"/>
        <v>2163000000</v>
      </c>
      <c r="O246" s="6">
        <f t="shared" si="25"/>
        <v>-8093000000</v>
      </c>
      <c r="P246" s="7">
        <f t="shared" si="26"/>
        <v>0.30932137082051014</v>
      </c>
      <c r="Q246" s="7">
        <f t="shared" si="27"/>
        <v>0.42214803609618695</v>
      </c>
      <c r="T246" s="1" t="s">
        <v>355</v>
      </c>
      <c r="U246" s="10"/>
    </row>
    <row r="247" spans="1:21" ht="20" customHeight="1" x14ac:dyDescent="0.2">
      <c r="A247" s="1">
        <v>269</v>
      </c>
      <c r="B247" s="1" t="s">
        <v>122</v>
      </c>
      <c r="C247" s="1" t="s">
        <v>11</v>
      </c>
      <c r="D247" s="2">
        <v>42369</v>
      </c>
      <c r="E247" s="3">
        <v>18987000000</v>
      </c>
      <c r="F247" s="3">
        <v>12968000000</v>
      </c>
      <c r="G247" s="3">
        <v>2270000000</v>
      </c>
      <c r="H247" s="1">
        <v>0</v>
      </c>
      <c r="I247" s="3">
        <v>120000000</v>
      </c>
      <c r="J247" s="1" t="s">
        <v>41</v>
      </c>
      <c r="K247" s="1" t="s">
        <v>44</v>
      </c>
      <c r="L247" s="8">
        <f t="shared" si="23"/>
        <v>2015</v>
      </c>
      <c r="M247" s="5">
        <f t="shared" si="28"/>
        <v>-6019000000</v>
      </c>
      <c r="N247" s="6">
        <f t="shared" si="24"/>
        <v>2390000000</v>
      </c>
      <c r="O247" s="6">
        <f t="shared" si="25"/>
        <v>-8409000000</v>
      </c>
      <c r="P247" s="7">
        <f t="shared" si="26"/>
        <v>0.31700637278137672</v>
      </c>
      <c r="Q247" s="7">
        <f t="shared" si="27"/>
        <v>0.44288197187549377</v>
      </c>
      <c r="T247" s="1" t="s">
        <v>356</v>
      </c>
      <c r="U247" s="10"/>
    </row>
    <row r="248" spans="1:21" ht="20" customHeight="1" x14ac:dyDescent="0.2">
      <c r="A248" s="1">
        <v>270</v>
      </c>
      <c r="B248" s="1" t="s">
        <v>123</v>
      </c>
      <c r="C248" s="1" t="s">
        <v>6</v>
      </c>
      <c r="D248" s="2">
        <v>41274</v>
      </c>
      <c r="E248" s="3">
        <v>6514099000</v>
      </c>
      <c r="F248" s="3">
        <v>5745428000</v>
      </c>
      <c r="G248" s="1">
        <v>0</v>
      </c>
      <c r="H248" s="1">
        <v>0</v>
      </c>
      <c r="I248" s="3">
        <v>169645000</v>
      </c>
      <c r="J248" s="1" t="s">
        <v>46</v>
      </c>
      <c r="K248" s="1" t="s">
        <v>124</v>
      </c>
      <c r="L248" s="8">
        <f t="shared" si="23"/>
        <v>2012</v>
      </c>
      <c r="M248" s="5">
        <f t="shared" si="28"/>
        <v>-768671000</v>
      </c>
      <c r="N248" s="6">
        <f t="shared" si="24"/>
        <v>169645000</v>
      </c>
      <c r="O248" s="6">
        <f t="shared" si="25"/>
        <v>-938316000</v>
      </c>
      <c r="P248" s="7">
        <f t="shared" si="26"/>
        <v>0.11800112340939246</v>
      </c>
      <c r="Q248" s="7">
        <f t="shared" si="27"/>
        <v>0.14404386546781067</v>
      </c>
      <c r="T248" s="1" t="s">
        <v>358</v>
      </c>
      <c r="U248" s="10"/>
    </row>
    <row r="249" spans="1:21" ht="20" customHeight="1" x14ac:dyDescent="0.2">
      <c r="A249" s="1">
        <v>271</v>
      </c>
      <c r="B249" s="1" t="s">
        <v>123</v>
      </c>
      <c r="C249" s="1" t="s">
        <v>9</v>
      </c>
      <c r="D249" s="2">
        <v>41639</v>
      </c>
      <c r="E249" s="3">
        <v>7184794000</v>
      </c>
      <c r="F249" s="3">
        <v>6293699000</v>
      </c>
      <c r="G249" s="1">
        <v>0</v>
      </c>
      <c r="H249" s="1">
        <v>0</v>
      </c>
      <c r="I249" s="3">
        <v>190390000</v>
      </c>
      <c r="J249" s="1" t="s">
        <v>46</v>
      </c>
      <c r="K249" s="1" t="s">
        <v>124</v>
      </c>
      <c r="L249" s="8">
        <f t="shared" si="23"/>
        <v>2013</v>
      </c>
      <c r="M249" s="5">
        <f t="shared" si="28"/>
        <v>-891095000</v>
      </c>
      <c r="N249" s="6">
        <f t="shared" si="24"/>
        <v>190390000</v>
      </c>
      <c r="O249" s="6">
        <f t="shared" si="25"/>
        <v>-1081485000</v>
      </c>
      <c r="P249" s="7">
        <f t="shared" si="26"/>
        <v>0.12402512862581724</v>
      </c>
      <c r="Q249" s="7">
        <f t="shared" si="27"/>
        <v>0.15052414863947386</v>
      </c>
      <c r="T249" s="1" t="s">
        <v>359</v>
      </c>
      <c r="U249" s="10"/>
    </row>
    <row r="250" spans="1:21" ht="20" customHeight="1" x14ac:dyDescent="0.2">
      <c r="A250" s="1">
        <v>272</v>
      </c>
      <c r="B250" s="1" t="s">
        <v>123</v>
      </c>
      <c r="C250" s="1" t="s">
        <v>10</v>
      </c>
      <c r="D250" s="2">
        <v>42004</v>
      </c>
      <c r="E250" s="3">
        <v>9049918000</v>
      </c>
      <c r="F250" s="3">
        <v>8050222000</v>
      </c>
      <c r="G250" s="1">
        <v>0</v>
      </c>
      <c r="H250" s="1">
        <v>0</v>
      </c>
      <c r="I250" s="3">
        <v>265101000</v>
      </c>
      <c r="J250" s="1" t="s">
        <v>46</v>
      </c>
      <c r="K250" s="1" t="s">
        <v>124</v>
      </c>
      <c r="L250" s="8">
        <f t="shared" si="23"/>
        <v>2014</v>
      </c>
      <c r="M250" s="5">
        <f t="shared" si="28"/>
        <v>-999696000</v>
      </c>
      <c r="N250" s="6">
        <f t="shared" si="24"/>
        <v>265101000</v>
      </c>
      <c r="O250" s="6">
        <f t="shared" si="25"/>
        <v>-1264797000</v>
      </c>
      <c r="P250" s="7">
        <f t="shared" si="26"/>
        <v>0.11046464730398663</v>
      </c>
      <c r="Q250" s="7">
        <f t="shared" si="27"/>
        <v>0.13975784089977389</v>
      </c>
      <c r="T250" s="1" t="s">
        <v>361</v>
      </c>
      <c r="U250" s="10"/>
    </row>
    <row r="251" spans="1:21" ht="20" customHeight="1" x14ac:dyDescent="0.2">
      <c r="A251" s="1">
        <v>273</v>
      </c>
      <c r="B251" s="1" t="s">
        <v>123</v>
      </c>
      <c r="C251" s="1" t="s">
        <v>11</v>
      </c>
      <c r="D251" s="2">
        <v>42369</v>
      </c>
      <c r="E251" s="3">
        <v>10855810000</v>
      </c>
      <c r="F251" s="3">
        <v>9716541000</v>
      </c>
      <c r="G251" s="1">
        <v>0</v>
      </c>
      <c r="H251" s="1">
        <v>0</v>
      </c>
      <c r="I251" s="3">
        <v>314096000</v>
      </c>
      <c r="J251" s="1" t="s">
        <v>46</v>
      </c>
      <c r="K251" s="1" t="s">
        <v>124</v>
      </c>
      <c r="L251" s="8">
        <f t="shared" si="23"/>
        <v>2015</v>
      </c>
      <c r="M251" s="5">
        <f t="shared" si="28"/>
        <v>-1139269000</v>
      </c>
      <c r="N251" s="6">
        <f t="shared" si="24"/>
        <v>314096000</v>
      </c>
      <c r="O251" s="6">
        <f t="shared" si="25"/>
        <v>-1453365000</v>
      </c>
      <c r="P251" s="7">
        <f t="shared" si="26"/>
        <v>0.10494555450030905</v>
      </c>
      <c r="Q251" s="7">
        <f t="shared" si="27"/>
        <v>0.1338790011984366</v>
      </c>
      <c r="T251" s="1" t="s">
        <v>362</v>
      </c>
      <c r="U251" s="10"/>
    </row>
    <row r="252" spans="1:21" ht="20" customHeight="1" x14ac:dyDescent="0.2">
      <c r="A252" s="1">
        <v>274</v>
      </c>
      <c r="B252" s="1" t="s">
        <v>125</v>
      </c>
      <c r="C252" s="1" t="s">
        <v>6</v>
      </c>
      <c r="D252" s="2">
        <v>41274</v>
      </c>
      <c r="E252" s="3">
        <v>2432680000</v>
      </c>
      <c r="F252" s="3">
        <v>728989000</v>
      </c>
      <c r="G252" s="3">
        <v>212572000</v>
      </c>
      <c r="H252" s="1">
        <v>0</v>
      </c>
      <c r="I252" s="3">
        <v>622592000</v>
      </c>
      <c r="J252" s="1" t="s">
        <v>46</v>
      </c>
      <c r="K252" s="1" t="s">
        <v>47</v>
      </c>
      <c r="L252" s="8">
        <f t="shared" si="23"/>
        <v>2012</v>
      </c>
      <c r="M252" s="5">
        <f t="shared" si="28"/>
        <v>-1703691000</v>
      </c>
      <c r="N252" s="6">
        <f t="shared" si="24"/>
        <v>835164000</v>
      </c>
      <c r="O252" s="6">
        <f t="shared" si="25"/>
        <v>-2538855000</v>
      </c>
      <c r="P252" s="7">
        <f t="shared" si="26"/>
        <v>0.70033502145781612</v>
      </c>
      <c r="Q252" s="7">
        <f t="shared" si="27"/>
        <v>1.0436452801026028</v>
      </c>
      <c r="T252" s="1" t="s">
        <v>363</v>
      </c>
      <c r="U252" s="10"/>
    </row>
    <row r="253" spans="1:21" ht="20" customHeight="1" x14ac:dyDescent="0.2">
      <c r="A253" s="1">
        <v>275</v>
      </c>
      <c r="B253" s="1" t="s">
        <v>125</v>
      </c>
      <c r="C253" s="1" t="s">
        <v>9</v>
      </c>
      <c r="D253" s="2">
        <v>41639</v>
      </c>
      <c r="E253" s="3">
        <v>2865751000</v>
      </c>
      <c r="F253" s="3">
        <v>991017000</v>
      </c>
      <c r="G253" s="3">
        <v>213519000</v>
      </c>
      <c r="H253" s="1">
        <v>0</v>
      </c>
      <c r="I253" s="3">
        <v>741342000</v>
      </c>
      <c r="J253" s="1" t="s">
        <v>46</v>
      </c>
      <c r="K253" s="1" t="s">
        <v>47</v>
      </c>
      <c r="L253" s="8">
        <f t="shared" si="23"/>
        <v>2013</v>
      </c>
      <c r="M253" s="5">
        <f t="shared" si="28"/>
        <v>-1874734000</v>
      </c>
      <c r="N253" s="6">
        <f t="shared" si="24"/>
        <v>954861000</v>
      </c>
      <c r="O253" s="6">
        <f t="shared" si="25"/>
        <v>-2829595000</v>
      </c>
      <c r="P253" s="7">
        <f t="shared" si="26"/>
        <v>0.65418593590301455</v>
      </c>
      <c r="Q253" s="7">
        <f t="shared" si="27"/>
        <v>0.98738341188749479</v>
      </c>
      <c r="T253" s="1" t="s">
        <v>364</v>
      </c>
      <c r="U253" s="10"/>
    </row>
    <row r="254" spans="1:21" ht="20" customHeight="1" x14ac:dyDescent="0.2">
      <c r="A254" s="1">
        <v>276</v>
      </c>
      <c r="B254" s="1" t="s">
        <v>125</v>
      </c>
      <c r="C254" s="1" t="s">
        <v>10</v>
      </c>
      <c r="D254" s="2">
        <v>42004</v>
      </c>
      <c r="E254" s="3">
        <v>3538756000</v>
      </c>
      <c r="F254" s="3">
        <v>1306606000</v>
      </c>
      <c r="G254" s="3">
        <v>257296000</v>
      </c>
      <c r="H254" s="1">
        <v>0</v>
      </c>
      <c r="I254" s="3">
        <v>985781000</v>
      </c>
      <c r="J254" s="1" t="s">
        <v>46</v>
      </c>
      <c r="K254" s="1" t="s">
        <v>47</v>
      </c>
      <c r="L254" s="8">
        <f t="shared" si="23"/>
        <v>2014</v>
      </c>
      <c r="M254" s="5">
        <f t="shared" si="28"/>
        <v>-2232150000</v>
      </c>
      <c r="N254" s="6">
        <f t="shared" si="24"/>
        <v>1243077000</v>
      </c>
      <c r="O254" s="6">
        <f t="shared" si="25"/>
        <v>-3475227000</v>
      </c>
      <c r="P254" s="7">
        <f t="shared" si="26"/>
        <v>0.63077250875731472</v>
      </c>
      <c r="Q254" s="7">
        <f t="shared" si="27"/>
        <v>0.9820476461219706</v>
      </c>
      <c r="T254" s="1" t="s">
        <v>365</v>
      </c>
      <c r="U254" s="10"/>
    </row>
    <row r="255" spans="1:21" ht="20" customHeight="1" x14ac:dyDescent="0.2">
      <c r="A255" s="1">
        <v>277</v>
      </c>
      <c r="B255" s="1" t="s">
        <v>125</v>
      </c>
      <c r="C255" s="1" t="s">
        <v>11</v>
      </c>
      <c r="D255" s="2">
        <v>42369</v>
      </c>
      <c r="E255" s="3">
        <v>3663851000</v>
      </c>
      <c r="F255" s="3">
        <v>1321426000</v>
      </c>
      <c r="G255" s="3">
        <v>310921000</v>
      </c>
      <c r="H255" s="1">
        <v>0</v>
      </c>
      <c r="I255" s="3">
        <v>1036178000</v>
      </c>
      <c r="J255" s="1" t="s">
        <v>46</v>
      </c>
      <c r="K255" s="1" t="s">
        <v>47</v>
      </c>
      <c r="L255" s="8">
        <f t="shared" si="23"/>
        <v>2015</v>
      </c>
      <c r="M255" s="5">
        <f t="shared" si="28"/>
        <v>-2342425000</v>
      </c>
      <c r="N255" s="6">
        <f t="shared" si="24"/>
        <v>1347099000</v>
      </c>
      <c r="O255" s="6">
        <f t="shared" si="25"/>
        <v>-3689524000</v>
      </c>
      <c r="P255" s="7">
        <f t="shared" si="26"/>
        <v>0.6393341323105115</v>
      </c>
      <c r="Q255" s="7">
        <f t="shared" si="27"/>
        <v>1.0070071080947343</v>
      </c>
      <c r="T255" s="1" t="s">
        <v>367</v>
      </c>
      <c r="U255" s="10"/>
    </row>
    <row r="256" spans="1:21" ht="20" customHeight="1" x14ac:dyDescent="0.2">
      <c r="A256" s="1">
        <v>278</v>
      </c>
      <c r="B256" s="1" t="s">
        <v>126</v>
      </c>
      <c r="C256" s="1" t="s">
        <v>6</v>
      </c>
      <c r="D256" s="2">
        <v>41608</v>
      </c>
      <c r="E256" s="3">
        <v>15456000000</v>
      </c>
      <c r="F256" s="3">
        <v>10645000000</v>
      </c>
      <c r="G256" s="3">
        <v>1879000000</v>
      </c>
      <c r="H256" s="1">
        <v>0</v>
      </c>
      <c r="I256" s="3">
        <v>1590000000</v>
      </c>
      <c r="J256" s="1" t="s">
        <v>13</v>
      </c>
      <c r="K256" s="1" t="s">
        <v>127</v>
      </c>
      <c r="L256" s="8">
        <f t="shared" si="23"/>
        <v>2013</v>
      </c>
      <c r="M256" s="5">
        <f t="shared" si="28"/>
        <v>-4811000000</v>
      </c>
      <c r="N256" s="6">
        <f t="shared" si="24"/>
        <v>3469000000</v>
      </c>
      <c r="O256" s="6">
        <f t="shared" si="25"/>
        <v>-8280000000</v>
      </c>
      <c r="P256" s="7">
        <f t="shared" si="26"/>
        <v>0.31127070393374739</v>
      </c>
      <c r="Q256" s="7">
        <f t="shared" si="27"/>
        <v>0.5357142857142857</v>
      </c>
      <c r="T256" s="1" t="s">
        <v>368</v>
      </c>
      <c r="U256" s="10"/>
    </row>
    <row r="257" spans="1:21" ht="20" customHeight="1" x14ac:dyDescent="0.2">
      <c r="A257" s="1">
        <v>279</v>
      </c>
      <c r="B257" s="1" t="s">
        <v>126</v>
      </c>
      <c r="C257" s="1" t="s">
        <v>9</v>
      </c>
      <c r="D257" s="2">
        <v>41973</v>
      </c>
      <c r="E257" s="3">
        <v>15884000000</v>
      </c>
      <c r="F257" s="3">
        <v>10421000000</v>
      </c>
      <c r="G257" s="3">
        <v>2054000000</v>
      </c>
      <c r="H257" s="1">
        <v>0</v>
      </c>
      <c r="I257" s="3">
        <v>1637000000</v>
      </c>
      <c r="J257" s="1" t="s">
        <v>13</v>
      </c>
      <c r="K257" s="1" t="s">
        <v>127</v>
      </c>
      <c r="L257" s="8">
        <f t="shared" si="23"/>
        <v>2014</v>
      </c>
      <c r="M257" s="5">
        <f t="shared" si="28"/>
        <v>-5463000000</v>
      </c>
      <c r="N257" s="6">
        <f t="shared" si="24"/>
        <v>3691000000</v>
      </c>
      <c r="O257" s="6">
        <f t="shared" si="25"/>
        <v>-9154000000</v>
      </c>
      <c r="P257" s="7">
        <f t="shared" si="26"/>
        <v>0.34393099974817426</v>
      </c>
      <c r="Q257" s="7">
        <f t="shared" si="27"/>
        <v>0.57630319818685471</v>
      </c>
      <c r="T257" s="1" t="s">
        <v>369</v>
      </c>
      <c r="U257" s="10"/>
    </row>
    <row r="258" spans="1:21" ht="20" customHeight="1" x14ac:dyDescent="0.2">
      <c r="A258" s="1">
        <v>280</v>
      </c>
      <c r="B258" s="1" t="s">
        <v>126</v>
      </c>
      <c r="C258" s="1" t="s">
        <v>10</v>
      </c>
      <c r="D258" s="2">
        <v>42338</v>
      </c>
      <c r="E258" s="3">
        <v>15714000000</v>
      </c>
      <c r="F258" s="3">
        <v>9447000000</v>
      </c>
      <c r="G258" s="3">
        <v>2067000000</v>
      </c>
      <c r="H258" s="1">
        <v>0</v>
      </c>
      <c r="I258" s="3">
        <v>1626000000</v>
      </c>
      <c r="J258" s="1" t="s">
        <v>13</v>
      </c>
      <c r="K258" s="1" t="s">
        <v>127</v>
      </c>
      <c r="L258" s="8">
        <f t="shared" si="23"/>
        <v>2015</v>
      </c>
      <c r="M258" s="5">
        <f t="shared" si="28"/>
        <v>-6267000000</v>
      </c>
      <c r="N258" s="6">
        <f t="shared" si="24"/>
        <v>3693000000</v>
      </c>
      <c r="O258" s="6">
        <f t="shared" si="25"/>
        <v>-9960000000</v>
      </c>
      <c r="P258" s="7">
        <f t="shared" si="26"/>
        <v>0.3988163421153112</v>
      </c>
      <c r="Q258" s="7">
        <f t="shared" si="27"/>
        <v>0.63382970599465449</v>
      </c>
      <c r="T258" s="1" t="s">
        <v>370</v>
      </c>
      <c r="U258" s="10"/>
    </row>
    <row r="259" spans="1:21" ht="20" customHeight="1" x14ac:dyDescent="0.2">
      <c r="A259" s="1">
        <v>281</v>
      </c>
      <c r="B259" s="1" t="s">
        <v>126</v>
      </c>
      <c r="C259" s="1" t="s">
        <v>11</v>
      </c>
      <c r="D259" s="2">
        <v>42704</v>
      </c>
      <c r="E259" s="3">
        <v>16389000000</v>
      </c>
      <c r="F259" s="3">
        <v>9383000000</v>
      </c>
      <c r="G259" s="3">
        <v>2197000000</v>
      </c>
      <c r="H259" s="1">
        <v>0</v>
      </c>
      <c r="I259" s="3">
        <v>1738000000</v>
      </c>
      <c r="J259" s="1" t="s">
        <v>13</v>
      </c>
      <c r="K259" s="1" t="s">
        <v>127</v>
      </c>
      <c r="L259" s="8">
        <f t="shared" ref="L259:L322" si="29">YEAR(D259)</f>
        <v>2016</v>
      </c>
      <c r="M259" s="5">
        <f t="shared" si="28"/>
        <v>-7006000000</v>
      </c>
      <c r="N259" s="6">
        <f t="shared" si="24"/>
        <v>3935000000</v>
      </c>
      <c r="O259" s="6">
        <f t="shared" si="25"/>
        <v>-10941000000</v>
      </c>
      <c r="P259" s="7">
        <f t="shared" si="26"/>
        <v>0.42748184758069435</v>
      </c>
      <c r="Q259" s="7">
        <f t="shared" si="27"/>
        <v>0.66758191469888339</v>
      </c>
      <c r="T259" s="1" t="s">
        <v>371</v>
      </c>
      <c r="U259" s="10"/>
    </row>
    <row r="260" spans="1:21" ht="20" customHeight="1" x14ac:dyDescent="0.2">
      <c r="A260" s="1">
        <v>282</v>
      </c>
      <c r="B260" s="1" t="s">
        <v>128</v>
      </c>
      <c r="C260" s="1" t="s">
        <v>6</v>
      </c>
      <c r="D260" s="2">
        <v>41639</v>
      </c>
      <c r="E260" s="3">
        <v>6493900000</v>
      </c>
      <c r="F260" s="3">
        <v>340400000</v>
      </c>
      <c r="G260" s="3">
        <v>1684500000</v>
      </c>
      <c r="H260" s="3">
        <v>2226200000</v>
      </c>
      <c r="I260" s="3">
        <v>262800000</v>
      </c>
      <c r="J260" s="1" t="s">
        <v>19</v>
      </c>
      <c r="K260" s="1" t="s">
        <v>60</v>
      </c>
      <c r="L260" s="8">
        <f t="shared" si="29"/>
        <v>2013</v>
      </c>
      <c r="M260" s="5">
        <f t="shared" si="28"/>
        <v>-6153500000</v>
      </c>
      <c r="N260" s="6">
        <f t="shared" si="24"/>
        <v>4173500000</v>
      </c>
      <c r="O260" s="6">
        <f t="shared" si="25"/>
        <v>-10327000000</v>
      </c>
      <c r="P260" s="7">
        <f t="shared" si="26"/>
        <v>0.94758157655646069</v>
      </c>
      <c r="Q260" s="7">
        <f t="shared" si="27"/>
        <v>1.5902616301452133</v>
      </c>
      <c r="T260" s="1" t="s">
        <v>372</v>
      </c>
      <c r="U260" s="10"/>
    </row>
    <row r="261" spans="1:21" ht="20" customHeight="1" x14ac:dyDescent="0.2">
      <c r="A261" s="1">
        <v>283</v>
      </c>
      <c r="B261" s="1" t="s">
        <v>128</v>
      </c>
      <c r="C261" s="1" t="s">
        <v>9</v>
      </c>
      <c r="D261" s="2">
        <v>42004</v>
      </c>
      <c r="E261" s="3">
        <v>7670400000</v>
      </c>
      <c r="F261" s="3">
        <v>385900000</v>
      </c>
      <c r="G261" s="3">
        <v>2027900000</v>
      </c>
      <c r="H261" s="3">
        <v>2430600000</v>
      </c>
      <c r="I261" s="3">
        <v>258300000</v>
      </c>
      <c r="J261" s="1" t="s">
        <v>19</v>
      </c>
      <c r="K261" s="1" t="s">
        <v>60</v>
      </c>
      <c r="L261" s="8">
        <f t="shared" si="29"/>
        <v>2014</v>
      </c>
      <c r="M261" s="5">
        <f t="shared" si="28"/>
        <v>-7284500000</v>
      </c>
      <c r="N261" s="6">
        <f t="shared" ref="N261:N324" si="30">G261+H261+I261</f>
        <v>4716800000</v>
      </c>
      <c r="O261" s="6">
        <f t="shared" ref="O261:O324" si="31">M261-N261</f>
        <v>-12001300000</v>
      </c>
      <c r="P261" s="7">
        <f t="shared" ref="P261:P324" si="32">ABS(M261/E261)</f>
        <v>0.94968971631205679</v>
      </c>
      <c r="Q261" s="7">
        <f t="shared" ref="Q261:Q324" si="33">ABS(O261/E261)</f>
        <v>1.564625052148519</v>
      </c>
      <c r="T261" s="1" t="s">
        <v>374</v>
      </c>
      <c r="U261" s="10"/>
    </row>
    <row r="262" spans="1:21" ht="20" customHeight="1" x14ac:dyDescent="0.2">
      <c r="A262" s="1">
        <v>284</v>
      </c>
      <c r="B262" s="1" t="s">
        <v>128</v>
      </c>
      <c r="C262" s="1" t="s">
        <v>10</v>
      </c>
      <c r="D262" s="2">
        <v>42369</v>
      </c>
      <c r="E262" s="3">
        <v>9256000000</v>
      </c>
      <c r="F262" s="3">
        <v>420100000</v>
      </c>
      <c r="G262" s="3">
        <v>2305400000</v>
      </c>
      <c r="H262" s="3">
        <v>3697300000</v>
      </c>
      <c r="I262" s="3">
        <v>279000000</v>
      </c>
      <c r="J262" s="1" t="s">
        <v>19</v>
      </c>
      <c r="K262" s="1" t="s">
        <v>60</v>
      </c>
      <c r="L262" s="8">
        <f t="shared" si="29"/>
        <v>2015</v>
      </c>
      <c r="M262" s="5">
        <f t="shared" si="28"/>
        <v>-8835900000</v>
      </c>
      <c r="N262" s="6">
        <f t="shared" si="30"/>
        <v>6281700000</v>
      </c>
      <c r="O262" s="6">
        <f t="shared" si="31"/>
        <v>-15117600000</v>
      </c>
      <c r="P262" s="7">
        <f t="shared" si="32"/>
        <v>0.95461322385479686</v>
      </c>
      <c r="Q262" s="7">
        <f t="shared" si="33"/>
        <v>1.6332757130509941</v>
      </c>
      <c r="T262" s="1" t="s">
        <v>375</v>
      </c>
      <c r="U262" s="10"/>
    </row>
    <row r="263" spans="1:21" ht="20" customHeight="1" x14ac:dyDescent="0.2">
      <c r="A263" s="1">
        <v>285</v>
      </c>
      <c r="B263" s="1" t="s">
        <v>128</v>
      </c>
      <c r="C263" s="1" t="s">
        <v>11</v>
      </c>
      <c r="D263" s="2">
        <v>42735</v>
      </c>
      <c r="E263" s="3">
        <v>11229200000</v>
      </c>
      <c r="F263" s="3">
        <v>438000000</v>
      </c>
      <c r="G263" s="3">
        <v>2657700000</v>
      </c>
      <c r="H263" s="3">
        <v>4470100000</v>
      </c>
      <c r="I263" s="3">
        <v>459000000</v>
      </c>
      <c r="J263" s="1" t="s">
        <v>19</v>
      </c>
      <c r="K263" s="1" t="s">
        <v>60</v>
      </c>
      <c r="L263" s="8">
        <f t="shared" si="29"/>
        <v>2016</v>
      </c>
      <c r="M263" s="5">
        <f t="shared" si="28"/>
        <v>-10791200000</v>
      </c>
      <c r="N263" s="6">
        <f t="shared" si="30"/>
        <v>7586800000</v>
      </c>
      <c r="O263" s="6">
        <f t="shared" si="31"/>
        <v>-18378000000</v>
      </c>
      <c r="P263" s="7">
        <f t="shared" si="32"/>
        <v>0.96099454992341393</v>
      </c>
      <c r="Q263" s="7">
        <f t="shared" si="33"/>
        <v>1.6366259395148364</v>
      </c>
      <c r="T263" s="1" t="s">
        <v>376</v>
      </c>
      <c r="U263" s="10"/>
    </row>
    <row r="264" spans="1:21" ht="20" customHeight="1" x14ac:dyDescent="0.2">
      <c r="A264" s="1">
        <v>286</v>
      </c>
      <c r="B264" s="1" t="s">
        <v>129</v>
      </c>
      <c r="C264" s="1" t="s">
        <v>6</v>
      </c>
      <c r="D264" s="2">
        <v>41636</v>
      </c>
      <c r="E264" s="3">
        <v>2910748000</v>
      </c>
      <c r="F264" s="3">
        <v>514722000</v>
      </c>
      <c r="G264" s="3">
        <v>1468434000</v>
      </c>
      <c r="H264" s="3">
        <v>338786000</v>
      </c>
      <c r="I264" s="3">
        <v>12794000</v>
      </c>
      <c r="J264" s="1" t="s">
        <v>19</v>
      </c>
      <c r="K264" s="1" t="s">
        <v>130</v>
      </c>
      <c r="L264" s="8">
        <f t="shared" si="29"/>
        <v>2013</v>
      </c>
      <c r="M264" s="5">
        <f t="shared" si="28"/>
        <v>-2396026000</v>
      </c>
      <c r="N264" s="6">
        <f t="shared" si="30"/>
        <v>1820014000</v>
      </c>
      <c r="O264" s="6">
        <f t="shared" si="31"/>
        <v>-4216040000</v>
      </c>
      <c r="P264" s="7">
        <f t="shared" si="32"/>
        <v>0.82316504211288644</v>
      </c>
      <c r="Q264" s="7">
        <f t="shared" si="33"/>
        <v>1.4484386831151306</v>
      </c>
      <c r="T264" s="1" t="s">
        <v>378</v>
      </c>
      <c r="U264" s="10"/>
    </row>
    <row r="265" spans="1:21" ht="20" customHeight="1" x14ac:dyDescent="0.2">
      <c r="A265" s="1">
        <v>287</v>
      </c>
      <c r="B265" s="1" t="s">
        <v>129</v>
      </c>
      <c r="C265" s="1" t="s">
        <v>9</v>
      </c>
      <c r="D265" s="2">
        <v>42007</v>
      </c>
      <c r="E265" s="3">
        <v>3402703000</v>
      </c>
      <c r="F265" s="3">
        <v>604377000</v>
      </c>
      <c r="G265" s="3">
        <v>1628961000</v>
      </c>
      <c r="H265" s="3">
        <v>392805000</v>
      </c>
      <c r="I265" s="3">
        <v>13476000</v>
      </c>
      <c r="J265" s="1" t="s">
        <v>19</v>
      </c>
      <c r="K265" s="1" t="s">
        <v>130</v>
      </c>
      <c r="L265" s="8">
        <f t="shared" si="29"/>
        <v>2015</v>
      </c>
      <c r="M265" s="5">
        <f t="shared" si="28"/>
        <v>-2798326000</v>
      </c>
      <c r="N265" s="6">
        <f t="shared" si="30"/>
        <v>2035242000</v>
      </c>
      <c r="O265" s="6">
        <f t="shared" si="31"/>
        <v>-4833568000</v>
      </c>
      <c r="P265" s="7">
        <f t="shared" si="32"/>
        <v>0.82238326412854723</v>
      </c>
      <c r="Q265" s="7">
        <f t="shared" si="33"/>
        <v>1.4205083429261971</v>
      </c>
      <c r="T265" s="1" t="s">
        <v>379</v>
      </c>
      <c r="U265" s="10"/>
    </row>
    <row r="266" spans="1:21" ht="20" customHeight="1" x14ac:dyDescent="0.2">
      <c r="A266" s="1">
        <v>288</v>
      </c>
      <c r="B266" s="1" t="s">
        <v>129</v>
      </c>
      <c r="C266" s="1" t="s">
        <v>10</v>
      </c>
      <c r="D266" s="2">
        <v>42371</v>
      </c>
      <c r="E266" s="3">
        <v>4425267000</v>
      </c>
      <c r="F266" s="3">
        <v>750781000</v>
      </c>
      <c r="G266" s="3">
        <v>2262024000</v>
      </c>
      <c r="H266" s="3">
        <v>539799000</v>
      </c>
      <c r="I266" s="3">
        <v>91527000</v>
      </c>
      <c r="J266" s="1" t="s">
        <v>19</v>
      </c>
      <c r="K266" s="1" t="s">
        <v>130</v>
      </c>
      <c r="L266" s="8">
        <f t="shared" si="29"/>
        <v>2016</v>
      </c>
      <c r="M266" s="5">
        <f t="shared" si="28"/>
        <v>-3674486000</v>
      </c>
      <c r="N266" s="6">
        <f t="shared" si="30"/>
        <v>2893350000</v>
      </c>
      <c r="O266" s="6">
        <f t="shared" si="31"/>
        <v>-6567836000</v>
      </c>
      <c r="P266" s="7">
        <f t="shared" si="32"/>
        <v>0.83034221437938094</v>
      </c>
      <c r="Q266" s="7">
        <f t="shared" si="33"/>
        <v>1.484167170026125</v>
      </c>
      <c r="T266" s="1" t="s">
        <v>380</v>
      </c>
      <c r="U266" s="10"/>
    </row>
    <row r="267" spans="1:21" ht="20" customHeight="1" x14ac:dyDescent="0.2">
      <c r="A267" s="1">
        <v>289</v>
      </c>
      <c r="B267" s="1" t="s">
        <v>129</v>
      </c>
      <c r="C267" s="1" t="s">
        <v>11</v>
      </c>
      <c r="D267" s="2">
        <v>42735</v>
      </c>
      <c r="E267" s="3">
        <v>4796473000</v>
      </c>
      <c r="F267" s="3">
        <v>779116000</v>
      </c>
      <c r="G267" s="3">
        <v>2464380000</v>
      </c>
      <c r="H267" s="3">
        <v>551418000</v>
      </c>
      <c r="I267" s="3">
        <v>90546000</v>
      </c>
      <c r="J267" s="1" t="s">
        <v>19</v>
      </c>
      <c r="K267" s="1" t="s">
        <v>130</v>
      </c>
      <c r="L267" s="8">
        <f t="shared" si="29"/>
        <v>2016</v>
      </c>
      <c r="M267" s="5">
        <f t="shared" si="28"/>
        <v>-4017357000</v>
      </c>
      <c r="N267" s="6">
        <f t="shared" si="30"/>
        <v>3106344000</v>
      </c>
      <c r="O267" s="6">
        <f t="shared" si="31"/>
        <v>-7123701000</v>
      </c>
      <c r="P267" s="7">
        <f t="shared" si="32"/>
        <v>0.8375648106431538</v>
      </c>
      <c r="Q267" s="7">
        <f t="shared" si="33"/>
        <v>1.4851956844122753</v>
      </c>
      <c r="T267" s="1" t="s">
        <v>382</v>
      </c>
      <c r="U267" s="10"/>
    </row>
    <row r="268" spans="1:21" ht="20" customHeight="1" x14ac:dyDescent="0.2">
      <c r="A268" s="1">
        <v>290</v>
      </c>
      <c r="B268" s="1" t="s">
        <v>131</v>
      </c>
      <c r="C268" s="1" t="s">
        <v>6</v>
      </c>
      <c r="D268" s="2">
        <v>41274</v>
      </c>
      <c r="E268" s="3">
        <v>6104000000</v>
      </c>
      <c r="F268" s="3">
        <v>2990700000</v>
      </c>
      <c r="G268" s="3">
        <v>200900000</v>
      </c>
      <c r="H268" s="1">
        <v>0</v>
      </c>
      <c r="I268" s="1">
        <v>0</v>
      </c>
      <c r="J268" s="1" t="s">
        <v>53</v>
      </c>
      <c r="K268" s="1" t="s">
        <v>132</v>
      </c>
      <c r="L268" s="8">
        <f t="shared" si="29"/>
        <v>2012</v>
      </c>
      <c r="M268" s="5">
        <f t="shared" si="28"/>
        <v>-3113300000</v>
      </c>
      <c r="N268" s="6">
        <f t="shared" si="30"/>
        <v>200900000</v>
      </c>
      <c r="O268" s="6">
        <f t="shared" si="31"/>
        <v>-3314200000</v>
      </c>
      <c r="P268" s="7">
        <f t="shared" si="32"/>
        <v>0.51004259501965921</v>
      </c>
      <c r="Q268" s="7">
        <f t="shared" si="33"/>
        <v>0.54295543905635646</v>
      </c>
      <c r="T268" s="1" t="s">
        <v>384</v>
      </c>
      <c r="U268" s="10"/>
    </row>
    <row r="269" spans="1:21" ht="20" customHeight="1" x14ac:dyDescent="0.2">
      <c r="A269" s="1">
        <v>291</v>
      </c>
      <c r="B269" s="1" t="s">
        <v>131</v>
      </c>
      <c r="C269" s="1" t="s">
        <v>9</v>
      </c>
      <c r="D269" s="2">
        <v>41639</v>
      </c>
      <c r="E269" s="3">
        <v>5474700000</v>
      </c>
      <c r="F269" s="3">
        <v>2954500000</v>
      </c>
      <c r="G269" s="3">
        <v>150200000</v>
      </c>
      <c r="H269" s="1">
        <v>0</v>
      </c>
      <c r="I269" s="1">
        <v>0</v>
      </c>
      <c r="J269" s="1" t="s">
        <v>53</v>
      </c>
      <c r="K269" s="1" t="s">
        <v>132</v>
      </c>
      <c r="L269" s="8">
        <f t="shared" si="29"/>
        <v>2013</v>
      </c>
      <c r="M269" s="5">
        <f t="shared" si="28"/>
        <v>-2520200000</v>
      </c>
      <c r="N269" s="6">
        <f t="shared" si="30"/>
        <v>150200000</v>
      </c>
      <c r="O269" s="6">
        <f t="shared" si="31"/>
        <v>-2670400000</v>
      </c>
      <c r="P269" s="7">
        <f t="shared" si="32"/>
        <v>0.46033572615851098</v>
      </c>
      <c r="Q269" s="7">
        <f t="shared" si="33"/>
        <v>0.48777101941658901</v>
      </c>
      <c r="T269" s="1" t="s">
        <v>385</v>
      </c>
      <c r="U269" s="10"/>
    </row>
    <row r="270" spans="1:21" ht="20" customHeight="1" x14ac:dyDescent="0.2">
      <c r="A270" s="1">
        <v>292</v>
      </c>
      <c r="B270" s="1" t="s">
        <v>131</v>
      </c>
      <c r="C270" s="1" t="s">
        <v>10</v>
      </c>
      <c r="D270" s="2">
        <v>42004</v>
      </c>
      <c r="E270" s="3">
        <v>4743200000</v>
      </c>
      <c r="F270" s="3">
        <v>2964700000</v>
      </c>
      <c r="G270" s="3">
        <v>205200000</v>
      </c>
      <c r="H270" s="1">
        <v>0</v>
      </c>
      <c r="I270" s="1">
        <v>0</v>
      </c>
      <c r="J270" s="1" t="s">
        <v>53</v>
      </c>
      <c r="K270" s="1" t="s">
        <v>132</v>
      </c>
      <c r="L270" s="8">
        <f t="shared" si="29"/>
        <v>2014</v>
      </c>
      <c r="M270" s="5">
        <f t="shared" si="28"/>
        <v>-1778500000</v>
      </c>
      <c r="N270" s="6">
        <f t="shared" si="30"/>
        <v>205200000</v>
      </c>
      <c r="O270" s="6">
        <f t="shared" si="31"/>
        <v>-1983700000</v>
      </c>
      <c r="P270" s="7">
        <f t="shared" si="32"/>
        <v>0.37495783437341879</v>
      </c>
      <c r="Q270" s="7">
        <f t="shared" si="33"/>
        <v>0.41821976724574128</v>
      </c>
      <c r="T270" s="1" t="s">
        <v>386</v>
      </c>
      <c r="U270" s="10"/>
    </row>
    <row r="271" spans="1:21" ht="20" customHeight="1" x14ac:dyDescent="0.2">
      <c r="A271" s="1">
        <v>293</v>
      </c>
      <c r="B271" s="1" t="s">
        <v>131</v>
      </c>
      <c r="C271" s="1" t="s">
        <v>11</v>
      </c>
      <c r="D271" s="2">
        <v>42369</v>
      </c>
      <c r="E271" s="3">
        <v>4308300000</v>
      </c>
      <c r="F271" s="3">
        <v>2761200000</v>
      </c>
      <c r="G271" s="3">
        <v>319000000</v>
      </c>
      <c r="H271" s="1">
        <v>0</v>
      </c>
      <c r="I271" s="1">
        <v>0</v>
      </c>
      <c r="J271" s="1" t="s">
        <v>53</v>
      </c>
      <c r="K271" s="1" t="s">
        <v>132</v>
      </c>
      <c r="L271" s="8">
        <f t="shared" si="29"/>
        <v>2015</v>
      </c>
      <c r="M271" s="5">
        <f t="shared" si="28"/>
        <v>-1547100000</v>
      </c>
      <c r="N271" s="6">
        <f t="shared" si="30"/>
        <v>319000000</v>
      </c>
      <c r="O271" s="6">
        <f t="shared" si="31"/>
        <v>-1866100000</v>
      </c>
      <c r="P271" s="7">
        <f t="shared" si="32"/>
        <v>0.35909755588050973</v>
      </c>
      <c r="Q271" s="7">
        <f t="shared" si="33"/>
        <v>0.43314068193951211</v>
      </c>
      <c r="T271" s="1" t="s">
        <v>389</v>
      </c>
      <c r="U271" s="10"/>
    </row>
    <row r="272" spans="1:21" ht="20" customHeight="1" x14ac:dyDescent="0.2">
      <c r="A272" s="1">
        <v>294</v>
      </c>
      <c r="B272" s="1" t="s">
        <v>133</v>
      </c>
      <c r="C272" s="1" t="s">
        <v>6</v>
      </c>
      <c r="D272" s="2">
        <v>41274</v>
      </c>
      <c r="E272" s="3">
        <v>5513000000</v>
      </c>
      <c r="F272" s="3">
        <v>375000000</v>
      </c>
      <c r="G272" s="3">
        <v>3380000000</v>
      </c>
      <c r="H272" s="1">
        <v>0</v>
      </c>
      <c r="I272" s="3">
        <v>490000000</v>
      </c>
      <c r="J272" s="1" t="s">
        <v>41</v>
      </c>
      <c r="K272" s="1" t="s">
        <v>134</v>
      </c>
      <c r="L272" s="8">
        <f t="shared" si="29"/>
        <v>2012</v>
      </c>
      <c r="M272" s="5">
        <f t="shared" si="28"/>
        <v>-5138000000</v>
      </c>
      <c r="N272" s="6">
        <f t="shared" si="30"/>
        <v>3870000000</v>
      </c>
      <c r="O272" s="6">
        <f t="shared" si="31"/>
        <v>-9008000000</v>
      </c>
      <c r="P272" s="7">
        <f t="shared" si="32"/>
        <v>0.93197895882459636</v>
      </c>
      <c r="Q272" s="7">
        <f t="shared" si="33"/>
        <v>1.6339561037547614</v>
      </c>
      <c r="T272" s="1" t="s">
        <v>390</v>
      </c>
      <c r="U272" s="10"/>
    </row>
    <row r="273" spans="1:21" ht="20" customHeight="1" x14ac:dyDescent="0.2">
      <c r="A273" s="1">
        <v>295</v>
      </c>
      <c r="B273" s="1" t="s">
        <v>133</v>
      </c>
      <c r="C273" s="1" t="s">
        <v>9</v>
      </c>
      <c r="D273" s="2">
        <v>41639</v>
      </c>
      <c r="E273" s="3">
        <v>5133000000</v>
      </c>
      <c r="F273" s="3">
        <v>216000000</v>
      </c>
      <c r="G273" s="3">
        <v>3142000000</v>
      </c>
      <c r="H273" s="1">
        <v>0</v>
      </c>
      <c r="I273" s="3">
        <v>581000000</v>
      </c>
      <c r="J273" s="1" t="s">
        <v>41</v>
      </c>
      <c r="K273" s="1" t="s">
        <v>134</v>
      </c>
      <c r="L273" s="8">
        <f t="shared" si="29"/>
        <v>2013</v>
      </c>
      <c r="M273" s="5">
        <f t="shared" ref="M273:M336" si="34">F273-E273</f>
        <v>-4917000000</v>
      </c>
      <c r="N273" s="6">
        <f t="shared" si="30"/>
        <v>3723000000</v>
      </c>
      <c r="O273" s="6">
        <f t="shared" si="31"/>
        <v>-8640000000</v>
      </c>
      <c r="P273" s="7">
        <f t="shared" si="32"/>
        <v>0.95791934541203971</v>
      </c>
      <c r="Q273" s="7">
        <f t="shared" si="33"/>
        <v>1.6832261835184104</v>
      </c>
      <c r="T273" s="1" t="s">
        <v>391</v>
      </c>
      <c r="U273" s="10"/>
    </row>
    <row r="274" spans="1:21" ht="20" customHeight="1" x14ac:dyDescent="0.2">
      <c r="A274" s="1">
        <v>296</v>
      </c>
      <c r="B274" s="1" t="s">
        <v>133</v>
      </c>
      <c r="C274" s="1" t="s">
        <v>10</v>
      </c>
      <c r="D274" s="2">
        <v>42004</v>
      </c>
      <c r="E274" s="3">
        <v>5342000000</v>
      </c>
      <c r="F274" s="3">
        <v>160000000</v>
      </c>
      <c r="G274" s="3">
        <v>3247000000</v>
      </c>
      <c r="H274" s="1">
        <v>0</v>
      </c>
      <c r="I274" s="3">
        <v>464000000</v>
      </c>
      <c r="J274" s="1" t="s">
        <v>41</v>
      </c>
      <c r="K274" s="1" t="s">
        <v>134</v>
      </c>
      <c r="L274" s="8">
        <f t="shared" si="29"/>
        <v>2014</v>
      </c>
      <c r="M274" s="5">
        <f t="shared" si="34"/>
        <v>-5182000000</v>
      </c>
      <c r="N274" s="6">
        <f t="shared" si="30"/>
        <v>3711000000</v>
      </c>
      <c r="O274" s="6">
        <f t="shared" si="31"/>
        <v>-8893000000</v>
      </c>
      <c r="P274" s="7">
        <f t="shared" si="32"/>
        <v>0.97004867090977165</v>
      </c>
      <c r="Q274" s="7">
        <f t="shared" si="33"/>
        <v>1.6647323099962561</v>
      </c>
      <c r="T274" s="1" t="s">
        <v>392</v>
      </c>
      <c r="U274" s="10"/>
    </row>
    <row r="275" spans="1:21" ht="20" customHeight="1" x14ac:dyDescent="0.2">
      <c r="A275" s="1">
        <v>297</v>
      </c>
      <c r="B275" s="1" t="s">
        <v>133</v>
      </c>
      <c r="C275" s="1" t="s">
        <v>11</v>
      </c>
      <c r="D275" s="2">
        <v>42369</v>
      </c>
      <c r="E275" s="3">
        <v>5276000000</v>
      </c>
      <c r="F275" s="3">
        <v>237000000</v>
      </c>
      <c r="G275" s="3">
        <v>3113000000</v>
      </c>
      <c r="H275" s="1">
        <v>0</v>
      </c>
      <c r="I275" s="3">
        <v>448000000</v>
      </c>
      <c r="J275" s="1" t="s">
        <v>41</v>
      </c>
      <c r="K275" s="1" t="s">
        <v>134</v>
      </c>
      <c r="L275" s="8">
        <f t="shared" si="29"/>
        <v>2015</v>
      </c>
      <c r="M275" s="5">
        <f t="shared" si="34"/>
        <v>-5039000000</v>
      </c>
      <c r="N275" s="6">
        <f t="shared" si="30"/>
        <v>3561000000</v>
      </c>
      <c r="O275" s="6">
        <f t="shared" si="31"/>
        <v>-8600000000</v>
      </c>
      <c r="P275" s="7">
        <f t="shared" si="32"/>
        <v>0.95507960576194084</v>
      </c>
      <c r="Q275" s="7">
        <f t="shared" si="33"/>
        <v>1.6300227445034117</v>
      </c>
      <c r="T275" s="1" t="s">
        <v>393</v>
      </c>
      <c r="U275" s="10"/>
    </row>
    <row r="276" spans="1:21" ht="20" customHeight="1" x14ac:dyDescent="0.2">
      <c r="A276" s="1">
        <v>298</v>
      </c>
      <c r="B276" s="1" t="s">
        <v>135</v>
      </c>
      <c r="C276" s="1" t="s">
        <v>6</v>
      </c>
      <c r="D276" s="2">
        <v>41274</v>
      </c>
      <c r="E276" s="3">
        <v>2921900000</v>
      </c>
      <c r="F276" s="3">
        <v>1630500000</v>
      </c>
      <c r="G276" s="3">
        <v>746300000</v>
      </c>
      <c r="H276" s="1">
        <v>0</v>
      </c>
      <c r="I276" s="1">
        <v>0</v>
      </c>
      <c r="J276" s="1" t="s">
        <v>30</v>
      </c>
      <c r="K276" s="1" t="s">
        <v>136</v>
      </c>
      <c r="L276" s="8">
        <f t="shared" si="29"/>
        <v>2012</v>
      </c>
      <c r="M276" s="5">
        <f t="shared" si="34"/>
        <v>-1291400000</v>
      </c>
      <c r="N276" s="6">
        <f t="shared" si="30"/>
        <v>746300000</v>
      </c>
      <c r="O276" s="6">
        <f t="shared" si="31"/>
        <v>-2037700000</v>
      </c>
      <c r="P276" s="7">
        <f t="shared" si="32"/>
        <v>0.44197268900373043</v>
      </c>
      <c r="Q276" s="7">
        <f t="shared" si="33"/>
        <v>0.69738868544440258</v>
      </c>
      <c r="T276" s="1" t="s">
        <v>395</v>
      </c>
      <c r="U276" s="10"/>
    </row>
    <row r="277" spans="1:21" ht="20" customHeight="1" x14ac:dyDescent="0.2">
      <c r="A277" s="1">
        <v>299</v>
      </c>
      <c r="B277" s="1" t="s">
        <v>135</v>
      </c>
      <c r="C277" s="1" t="s">
        <v>9</v>
      </c>
      <c r="D277" s="2">
        <v>41639</v>
      </c>
      <c r="E277" s="3">
        <v>3194300000</v>
      </c>
      <c r="F277" s="3">
        <v>1756300000</v>
      </c>
      <c r="G277" s="3">
        <v>815800000</v>
      </c>
      <c r="H277" s="1">
        <v>0</v>
      </c>
      <c r="I277" s="1">
        <v>0</v>
      </c>
      <c r="J277" s="1" t="s">
        <v>30</v>
      </c>
      <c r="K277" s="1" t="s">
        <v>136</v>
      </c>
      <c r="L277" s="8">
        <f t="shared" si="29"/>
        <v>2013</v>
      </c>
      <c r="M277" s="5">
        <f t="shared" si="34"/>
        <v>-1438000000</v>
      </c>
      <c r="N277" s="6">
        <f t="shared" si="30"/>
        <v>815800000</v>
      </c>
      <c r="O277" s="6">
        <f t="shared" si="31"/>
        <v>-2253800000</v>
      </c>
      <c r="P277" s="7">
        <f t="shared" si="32"/>
        <v>0.45017687756315938</v>
      </c>
      <c r="Q277" s="7">
        <f t="shared" si="33"/>
        <v>0.70556929530726609</v>
      </c>
      <c r="T277" s="1" t="s">
        <v>396</v>
      </c>
      <c r="U277" s="10"/>
    </row>
    <row r="278" spans="1:21" ht="20" customHeight="1" x14ac:dyDescent="0.2">
      <c r="A278" s="1">
        <v>300</v>
      </c>
      <c r="B278" s="1" t="s">
        <v>135</v>
      </c>
      <c r="C278" s="1" t="s">
        <v>10</v>
      </c>
      <c r="D278" s="2">
        <v>42004</v>
      </c>
      <c r="E278" s="3">
        <v>3297600000</v>
      </c>
      <c r="F278" s="3">
        <v>1844700000</v>
      </c>
      <c r="G278" s="3">
        <v>811700000</v>
      </c>
      <c r="H278" s="1">
        <v>0</v>
      </c>
      <c r="I278" s="1">
        <v>0</v>
      </c>
      <c r="J278" s="1" t="s">
        <v>30</v>
      </c>
      <c r="K278" s="1" t="s">
        <v>136</v>
      </c>
      <c r="L278" s="8">
        <f t="shared" si="29"/>
        <v>2014</v>
      </c>
      <c r="M278" s="5">
        <f t="shared" si="34"/>
        <v>-1452900000</v>
      </c>
      <c r="N278" s="6">
        <f t="shared" si="30"/>
        <v>811700000</v>
      </c>
      <c r="O278" s="6">
        <f t="shared" si="31"/>
        <v>-2264600000</v>
      </c>
      <c r="P278" s="7">
        <f t="shared" si="32"/>
        <v>0.44059315866084425</v>
      </c>
      <c r="Q278" s="7">
        <f t="shared" si="33"/>
        <v>0.68674187287724409</v>
      </c>
      <c r="T278" s="1" t="s">
        <v>397</v>
      </c>
      <c r="U278" s="10"/>
    </row>
    <row r="279" spans="1:21" ht="20" customHeight="1" x14ac:dyDescent="0.2">
      <c r="A279" s="1">
        <v>301</v>
      </c>
      <c r="B279" s="1" t="s">
        <v>135</v>
      </c>
      <c r="C279" s="1" t="s">
        <v>11</v>
      </c>
      <c r="D279" s="2">
        <v>42369</v>
      </c>
      <c r="E279" s="3">
        <v>3394800000</v>
      </c>
      <c r="F279" s="3">
        <v>1883000000</v>
      </c>
      <c r="G279" s="3">
        <v>837600000</v>
      </c>
      <c r="H279" s="1">
        <v>0</v>
      </c>
      <c r="I279" s="1">
        <v>0</v>
      </c>
      <c r="J279" s="1" t="s">
        <v>30</v>
      </c>
      <c r="K279" s="1" t="s">
        <v>136</v>
      </c>
      <c r="L279" s="8">
        <f t="shared" si="29"/>
        <v>2015</v>
      </c>
      <c r="M279" s="5">
        <f t="shared" si="34"/>
        <v>-1511800000</v>
      </c>
      <c r="N279" s="6">
        <f t="shared" si="30"/>
        <v>837600000</v>
      </c>
      <c r="O279" s="6">
        <f t="shared" si="31"/>
        <v>-2349400000</v>
      </c>
      <c r="P279" s="7">
        <f t="shared" si="32"/>
        <v>0.44532814893366324</v>
      </c>
      <c r="Q279" s="7">
        <f t="shared" si="33"/>
        <v>0.69205844232355362</v>
      </c>
      <c r="T279" s="1" t="s">
        <v>398</v>
      </c>
      <c r="U279" s="10"/>
    </row>
    <row r="280" spans="1:21" ht="20" customHeight="1" x14ac:dyDescent="0.2">
      <c r="A280" s="1">
        <v>302</v>
      </c>
      <c r="B280" s="1" t="s">
        <v>137</v>
      </c>
      <c r="C280" s="1" t="s">
        <v>6</v>
      </c>
      <c r="D280" s="2">
        <v>41274</v>
      </c>
      <c r="E280" s="3">
        <v>12316000000</v>
      </c>
      <c r="F280" s="3">
        <v>7081000000</v>
      </c>
      <c r="G280" s="3">
        <v>723000000</v>
      </c>
      <c r="H280" s="1">
        <v>0</v>
      </c>
      <c r="I280" s="3">
        <v>2811000000</v>
      </c>
      <c r="J280" s="1" t="s">
        <v>77</v>
      </c>
      <c r="K280" s="1" t="s">
        <v>138</v>
      </c>
      <c r="L280" s="8">
        <f t="shared" si="29"/>
        <v>2012</v>
      </c>
      <c r="M280" s="5">
        <f t="shared" si="34"/>
        <v>-5235000000</v>
      </c>
      <c r="N280" s="6">
        <f t="shared" si="30"/>
        <v>3534000000</v>
      </c>
      <c r="O280" s="6">
        <f t="shared" si="31"/>
        <v>-8769000000</v>
      </c>
      <c r="P280" s="7">
        <f t="shared" si="32"/>
        <v>0.42505683663527122</v>
      </c>
      <c r="Q280" s="7">
        <f t="shared" si="33"/>
        <v>0.71200064956154596</v>
      </c>
      <c r="T280" s="1" t="s">
        <v>399</v>
      </c>
      <c r="U280" s="10"/>
    </row>
    <row r="281" spans="1:21" ht="20" customHeight="1" x14ac:dyDescent="0.2">
      <c r="A281" s="1">
        <v>303</v>
      </c>
      <c r="B281" s="1" t="s">
        <v>137</v>
      </c>
      <c r="C281" s="1" t="s">
        <v>9</v>
      </c>
      <c r="D281" s="2">
        <v>41639</v>
      </c>
      <c r="E281" s="3">
        <v>19080000000</v>
      </c>
      <c r="F281" s="3">
        <v>12930000000</v>
      </c>
      <c r="G281" s="3">
        <v>686000000</v>
      </c>
      <c r="H281" s="1">
        <v>0</v>
      </c>
      <c r="I281" s="3">
        <v>2903000000</v>
      </c>
      <c r="J281" s="1" t="s">
        <v>77</v>
      </c>
      <c r="K281" s="1" t="s">
        <v>138</v>
      </c>
      <c r="L281" s="8">
        <f t="shared" si="29"/>
        <v>2013</v>
      </c>
      <c r="M281" s="5">
        <f t="shared" si="34"/>
        <v>-6150000000</v>
      </c>
      <c r="N281" s="6">
        <f t="shared" si="30"/>
        <v>3589000000</v>
      </c>
      <c r="O281" s="6">
        <f t="shared" si="31"/>
        <v>-9739000000</v>
      </c>
      <c r="P281" s="7">
        <f t="shared" si="32"/>
        <v>0.32232704402515722</v>
      </c>
      <c r="Q281" s="7">
        <f t="shared" si="33"/>
        <v>0.51042976939203355</v>
      </c>
      <c r="T281" s="1" t="s">
        <v>400</v>
      </c>
      <c r="U281" s="10"/>
    </row>
    <row r="282" spans="1:21" ht="20" customHeight="1" x14ac:dyDescent="0.2">
      <c r="A282" s="1">
        <v>304</v>
      </c>
      <c r="B282" s="1" t="s">
        <v>137</v>
      </c>
      <c r="C282" s="1" t="s">
        <v>10</v>
      </c>
      <c r="D282" s="2">
        <v>42004</v>
      </c>
      <c r="E282" s="3">
        <v>23125000000</v>
      </c>
      <c r="F282" s="3">
        <v>16049000000</v>
      </c>
      <c r="G282" s="3">
        <v>554000000</v>
      </c>
      <c r="H282" s="1">
        <v>0</v>
      </c>
      <c r="I282" s="3">
        <v>2915000000</v>
      </c>
      <c r="J282" s="1" t="s">
        <v>77</v>
      </c>
      <c r="K282" s="1" t="s">
        <v>138</v>
      </c>
      <c r="L282" s="8">
        <f t="shared" si="29"/>
        <v>2014</v>
      </c>
      <c r="M282" s="5">
        <f t="shared" si="34"/>
        <v>-7076000000</v>
      </c>
      <c r="N282" s="6">
        <f t="shared" si="30"/>
        <v>3469000000</v>
      </c>
      <c r="O282" s="6">
        <f t="shared" si="31"/>
        <v>-10545000000</v>
      </c>
      <c r="P282" s="7">
        <f t="shared" si="32"/>
        <v>0.30598918918918921</v>
      </c>
      <c r="Q282" s="7">
        <f t="shared" si="33"/>
        <v>0.45600000000000002</v>
      </c>
      <c r="T282" s="1" t="s">
        <v>401</v>
      </c>
      <c r="U282" s="10"/>
    </row>
    <row r="283" spans="1:21" ht="20" customHeight="1" x14ac:dyDescent="0.2">
      <c r="A283" s="1">
        <v>305</v>
      </c>
      <c r="B283" s="1" t="s">
        <v>137</v>
      </c>
      <c r="C283" s="1" t="s">
        <v>11</v>
      </c>
      <c r="D283" s="2">
        <v>42369</v>
      </c>
      <c r="E283" s="3">
        <v>12764000000</v>
      </c>
      <c r="F283" s="3">
        <v>10295000000</v>
      </c>
      <c r="G283" s="3">
        <v>334000000</v>
      </c>
      <c r="H283" s="1">
        <v>0</v>
      </c>
      <c r="I283" s="3">
        <v>2229000000</v>
      </c>
      <c r="J283" s="1" t="s">
        <v>77</v>
      </c>
      <c r="K283" s="1" t="s">
        <v>138</v>
      </c>
      <c r="L283" s="8">
        <f t="shared" si="29"/>
        <v>2015</v>
      </c>
      <c r="M283" s="5">
        <f t="shared" si="34"/>
        <v>-2469000000</v>
      </c>
      <c r="N283" s="6">
        <f t="shared" si="30"/>
        <v>2563000000</v>
      </c>
      <c r="O283" s="6">
        <f t="shared" si="31"/>
        <v>-5032000000</v>
      </c>
      <c r="P283" s="7">
        <f t="shared" si="32"/>
        <v>0.1934346599811971</v>
      </c>
      <c r="Q283" s="7">
        <f t="shared" si="33"/>
        <v>0.3942337825133187</v>
      </c>
      <c r="T283" s="1" t="s">
        <v>402</v>
      </c>
      <c r="U283" s="10"/>
    </row>
    <row r="284" spans="1:21" ht="20" customHeight="1" x14ac:dyDescent="0.2">
      <c r="A284" s="1">
        <v>306</v>
      </c>
      <c r="B284" s="1" t="s">
        <v>139</v>
      </c>
      <c r="C284" s="1" t="s">
        <v>6</v>
      </c>
      <c r="D284" s="2">
        <v>41274</v>
      </c>
      <c r="E284" s="3">
        <v>11359113000</v>
      </c>
      <c r="F284" s="3">
        <v>9641542000</v>
      </c>
      <c r="G284" s="3">
        <v>1042251000</v>
      </c>
      <c r="H284" s="1">
        <v>0</v>
      </c>
      <c r="I284" s="1">
        <v>0</v>
      </c>
      <c r="J284" s="1" t="s">
        <v>7</v>
      </c>
      <c r="K284" s="1" t="s">
        <v>140</v>
      </c>
      <c r="L284" s="8">
        <f t="shared" si="29"/>
        <v>2012</v>
      </c>
      <c r="M284" s="5">
        <f t="shared" si="34"/>
        <v>-1717571000</v>
      </c>
      <c r="N284" s="6">
        <f t="shared" si="30"/>
        <v>1042251000</v>
      </c>
      <c r="O284" s="6">
        <f t="shared" si="31"/>
        <v>-2759822000</v>
      </c>
      <c r="P284" s="7">
        <f t="shared" si="32"/>
        <v>0.15120643662933894</v>
      </c>
      <c r="Q284" s="7">
        <f t="shared" si="33"/>
        <v>0.24296104810296368</v>
      </c>
      <c r="T284" s="1" t="s">
        <v>403</v>
      </c>
      <c r="U284" s="10"/>
    </row>
    <row r="285" spans="1:21" ht="20" customHeight="1" x14ac:dyDescent="0.2">
      <c r="A285" s="1">
        <v>307</v>
      </c>
      <c r="B285" s="1" t="s">
        <v>139</v>
      </c>
      <c r="C285" s="1" t="s">
        <v>9</v>
      </c>
      <c r="D285" s="2">
        <v>41639</v>
      </c>
      <c r="E285" s="3">
        <v>12752076000</v>
      </c>
      <c r="F285" s="3">
        <v>10915981000</v>
      </c>
      <c r="G285" s="3">
        <v>1153445000</v>
      </c>
      <c r="H285" s="1">
        <v>0</v>
      </c>
      <c r="I285" s="1">
        <v>0</v>
      </c>
      <c r="J285" s="1" t="s">
        <v>7</v>
      </c>
      <c r="K285" s="1" t="s">
        <v>140</v>
      </c>
      <c r="L285" s="8">
        <f t="shared" si="29"/>
        <v>2013</v>
      </c>
      <c r="M285" s="5">
        <f t="shared" si="34"/>
        <v>-1836095000</v>
      </c>
      <c r="N285" s="6">
        <f t="shared" si="30"/>
        <v>1153445000</v>
      </c>
      <c r="O285" s="6">
        <f t="shared" si="31"/>
        <v>-2989540000</v>
      </c>
      <c r="P285" s="7">
        <f t="shared" si="32"/>
        <v>0.14398400699619418</v>
      </c>
      <c r="Q285" s="7">
        <f t="shared" si="33"/>
        <v>0.23443555386589604</v>
      </c>
      <c r="T285" s="1" t="s">
        <v>405</v>
      </c>
      <c r="U285" s="10"/>
    </row>
    <row r="286" spans="1:21" ht="20" customHeight="1" x14ac:dyDescent="0.2">
      <c r="A286" s="1">
        <v>308</v>
      </c>
      <c r="B286" s="1" t="s">
        <v>139</v>
      </c>
      <c r="C286" s="1" t="s">
        <v>10</v>
      </c>
      <c r="D286" s="2">
        <v>42004</v>
      </c>
      <c r="E286" s="3">
        <v>13470067000</v>
      </c>
      <c r="F286" s="3">
        <v>11462415000</v>
      </c>
      <c r="G286" s="3">
        <v>1259234000</v>
      </c>
      <c r="H286" s="1">
        <v>0</v>
      </c>
      <c r="I286" s="1">
        <v>0</v>
      </c>
      <c r="J286" s="1" t="s">
        <v>7</v>
      </c>
      <c r="K286" s="1" t="s">
        <v>140</v>
      </c>
      <c r="L286" s="8">
        <f t="shared" si="29"/>
        <v>2014</v>
      </c>
      <c r="M286" s="5">
        <f t="shared" si="34"/>
        <v>-2007652000</v>
      </c>
      <c r="N286" s="6">
        <f t="shared" si="30"/>
        <v>1259234000</v>
      </c>
      <c r="O286" s="6">
        <f t="shared" si="31"/>
        <v>-3266886000</v>
      </c>
      <c r="P286" s="7">
        <f t="shared" si="32"/>
        <v>0.14904543533450873</v>
      </c>
      <c r="Q286" s="7">
        <f t="shared" si="33"/>
        <v>0.2425293059047145</v>
      </c>
      <c r="T286" s="1" t="s">
        <v>406</v>
      </c>
      <c r="U286" s="10"/>
    </row>
    <row r="287" spans="1:21" ht="20" customHeight="1" x14ac:dyDescent="0.2">
      <c r="A287" s="1">
        <v>309</v>
      </c>
      <c r="B287" s="1" t="s">
        <v>139</v>
      </c>
      <c r="C287" s="1" t="s">
        <v>11</v>
      </c>
      <c r="D287" s="2">
        <v>42369</v>
      </c>
      <c r="E287" s="3">
        <v>13476084000</v>
      </c>
      <c r="F287" s="3">
        <v>11207604000</v>
      </c>
      <c r="G287" s="3">
        <v>1410170000</v>
      </c>
      <c r="H287" s="1">
        <v>0</v>
      </c>
      <c r="I287" s="1">
        <v>0</v>
      </c>
      <c r="J287" s="1" t="s">
        <v>7</v>
      </c>
      <c r="K287" s="1" t="s">
        <v>140</v>
      </c>
      <c r="L287" s="8">
        <f t="shared" si="29"/>
        <v>2015</v>
      </c>
      <c r="M287" s="5">
        <f t="shared" si="34"/>
        <v>-2268480000</v>
      </c>
      <c r="N287" s="6">
        <f t="shared" si="30"/>
        <v>1410170000</v>
      </c>
      <c r="O287" s="6">
        <f t="shared" si="31"/>
        <v>-3678650000</v>
      </c>
      <c r="P287" s="7">
        <f t="shared" si="32"/>
        <v>0.16833376817775847</v>
      </c>
      <c r="Q287" s="7">
        <f t="shared" si="33"/>
        <v>0.27297618506978732</v>
      </c>
      <c r="T287" s="1" t="s">
        <v>407</v>
      </c>
      <c r="U287" s="10"/>
    </row>
    <row r="288" spans="1:21" ht="20" customHeight="1" x14ac:dyDescent="0.2">
      <c r="A288" s="1">
        <v>310</v>
      </c>
      <c r="B288" s="1" t="s">
        <v>141</v>
      </c>
      <c r="C288" s="1" t="s">
        <v>6</v>
      </c>
      <c r="D288" s="2">
        <v>41639</v>
      </c>
      <c r="E288" s="3">
        <v>8155000000</v>
      </c>
      <c r="F288" s="3">
        <v>5345000000</v>
      </c>
      <c r="G288" s="3">
        <v>47000000</v>
      </c>
      <c r="H288" s="1">
        <v>0</v>
      </c>
      <c r="I288" s="3">
        <v>1854000000</v>
      </c>
      <c r="J288" s="1" t="s">
        <v>13</v>
      </c>
      <c r="K288" s="1" t="s">
        <v>142</v>
      </c>
      <c r="L288" s="8">
        <f t="shared" si="29"/>
        <v>2013</v>
      </c>
      <c r="M288" s="5">
        <f t="shared" si="34"/>
        <v>-2810000000</v>
      </c>
      <c r="N288" s="6">
        <f t="shared" si="30"/>
        <v>1901000000</v>
      </c>
      <c r="O288" s="6">
        <f t="shared" si="31"/>
        <v>-4711000000</v>
      </c>
      <c r="P288" s="7">
        <f t="shared" si="32"/>
        <v>0.34457388105456777</v>
      </c>
      <c r="Q288" s="7">
        <f t="shared" si="33"/>
        <v>0.57768240343347643</v>
      </c>
      <c r="T288" s="1" t="s">
        <v>408</v>
      </c>
      <c r="U288" s="10"/>
    </row>
    <row r="289" spans="1:21" ht="20" customHeight="1" x14ac:dyDescent="0.2">
      <c r="A289" s="1">
        <v>311</v>
      </c>
      <c r="B289" s="1" t="s">
        <v>141</v>
      </c>
      <c r="C289" s="1" t="s">
        <v>9</v>
      </c>
      <c r="D289" s="2">
        <v>42004</v>
      </c>
      <c r="E289" s="3">
        <v>9108000000</v>
      </c>
      <c r="F289" s="3">
        <v>5973000000</v>
      </c>
      <c r="G289" s="3">
        <v>62000000</v>
      </c>
      <c r="H289" s="1">
        <v>0</v>
      </c>
      <c r="I289" s="3">
        <v>2102000000</v>
      </c>
      <c r="J289" s="1" t="s">
        <v>13</v>
      </c>
      <c r="K289" s="1" t="s">
        <v>142</v>
      </c>
      <c r="L289" s="8">
        <f t="shared" si="29"/>
        <v>2014</v>
      </c>
      <c r="M289" s="5">
        <f t="shared" si="34"/>
        <v>-3135000000</v>
      </c>
      <c r="N289" s="6">
        <f t="shared" si="30"/>
        <v>2164000000</v>
      </c>
      <c r="O289" s="6">
        <f t="shared" si="31"/>
        <v>-5299000000</v>
      </c>
      <c r="P289" s="7">
        <f t="shared" si="32"/>
        <v>0.34420289855072461</v>
      </c>
      <c r="Q289" s="7">
        <f t="shared" si="33"/>
        <v>0.58179622310057089</v>
      </c>
      <c r="T289" s="1" t="s">
        <v>410</v>
      </c>
      <c r="U289" s="10"/>
    </row>
    <row r="290" spans="1:21" ht="20" customHeight="1" x14ac:dyDescent="0.2">
      <c r="A290" s="1">
        <v>312</v>
      </c>
      <c r="B290" s="1" t="s">
        <v>141</v>
      </c>
      <c r="C290" s="1" t="s">
        <v>10</v>
      </c>
      <c r="D290" s="2">
        <v>42369</v>
      </c>
      <c r="E290" s="3">
        <v>9754000000</v>
      </c>
      <c r="F290" s="3">
        <v>6426000000</v>
      </c>
      <c r="G290" s="3">
        <v>89000000</v>
      </c>
      <c r="H290" s="1">
        <v>0</v>
      </c>
      <c r="I290" s="3">
        <v>2125000000</v>
      </c>
      <c r="J290" s="1" t="s">
        <v>13</v>
      </c>
      <c r="K290" s="1" t="s">
        <v>142</v>
      </c>
      <c r="L290" s="8">
        <f t="shared" si="29"/>
        <v>2015</v>
      </c>
      <c r="M290" s="5">
        <f t="shared" si="34"/>
        <v>-3328000000</v>
      </c>
      <c r="N290" s="6">
        <f t="shared" si="30"/>
        <v>2214000000</v>
      </c>
      <c r="O290" s="6">
        <f t="shared" si="31"/>
        <v>-5542000000</v>
      </c>
      <c r="P290" s="7">
        <f t="shared" si="32"/>
        <v>0.34119335657166289</v>
      </c>
      <c r="Q290" s="7">
        <f t="shared" si="33"/>
        <v>0.56817715808898916</v>
      </c>
      <c r="T290" s="1" t="s">
        <v>411</v>
      </c>
      <c r="U290" s="10"/>
    </row>
    <row r="291" spans="1:21" ht="20" customHeight="1" x14ac:dyDescent="0.2">
      <c r="A291" s="1">
        <v>313</v>
      </c>
      <c r="B291" s="1" t="s">
        <v>141</v>
      </c>
      <c r="C291" s="1" t="s">
        <v>11</v>
      </c>
      <c r="D291" s="2">
        <v>42735</v>
      </c>
      <c r="E291" s="3">
        <v>29003000000</v>
      </c>
      <c r="F291" s="3">
        <v>18655000000</v>
      </c>
      <c r="G291" s="3">
        <v>86000000</v>
      </c>
      <c r="H291" s="1">
        <v>0</v>
      </c>
      <c r="I291" s="3">
        <v>6907000000</v>
      </c>
      <c r="J291" s="1" t="s">
        <v>13</v>
      </c>
      <c r="K291" s="1" t="s">
        <v>142</v>
      </c>
      <c r="L291" s="8">
        <f t="shared" si="29"/>
        <v>2016</v>
      </c>
      <c r="M291" s="5">
        <f t="shared" si="34"/>
        <v>-10348000000</v>
      </c>
      <c r="N291" s="6">
        <f t="shared" si="30"/>
        <v>6993000000</v>
      </c>
      <c r="O291" s="6">
        <f t="shared" si="31"/>
        <v>-17341000000</v>
      </c>
      <c r="P291" s="7">
        <f t="shared" si="32"/>
        <v>0.3567906768265352</v>
      </c>
      <c r="Q291" s="7">
        <f t="shared" si="33"/>
        <v>0.59790366513808912</v>
      </c>
      <c r="T291" s="1" t="s">
        <v>412</v>
      </c>
      <c r="U291" s="10"/>
    </row>
    <row r="292" spans="1:21" ht="20" customHeight="1" x14ac:dyDescent="0.2">
      <c r="A292" s="1">
        <v>314</v>
      </c>
      <c r="B292" s="1" t="s">
        <v>143</v>
      </c>
      <c r="C292" s="1" t="s">
        <v>6</v>
      </c>
      <c r="D292" s="2">
        <v>41274</v>
      </c>
      <c r="E292" s="3">
        <v>29119000000</v>
      </c>
      <c r="F292" s="3">
        <v>17900000000</v>
      </c>
      <c r="G292" s="1">
        <v>0</v>
      </c>
      <c r="H292" s="1">
        <v>0</v>
      </c>
      <c r="I292" s="3">
        <v>8742000000</v>
      </c>
      <c r="J292" s="1" t="s">
        <v>19</v>
      </c>
      <c r="K292" s="1" t="s">
        <v>75</v>
      </c>
      <c r="L292" s="8">
        <f t="shared" si="29"/>
        <v>2012</v>
      </c>
      <c r="M292" s="5">
        <f t="shared" si="34"/>
        <v>-11219000000</v>
      </c>
      <c r="N292" s="6">
        <f t="shared" si="30"/>
        <v>8742000000</v>
      </c>
      <c r="O292" s="6">
        <f t="shared" si="31"/>
        <v>-19961000000</v>
      </c>
      <c r="P292" s="7">
        <f t="shared" si="32"/>
        <v>0.38528108794944882</v>
      </c>
      <c r="Q292" s="7">
        <f t="shared" si="33"/>
        <v>0.68549744153301972</v>
      </c>
      <c r="T292" s="1" t="s">
        <v>414</v>
      </c>
      <c r="U292" s="10"/>
    </row>
    <row r="293" spans="1:21" ht="20" customHeight="1" x14ac:dyDescent="0.2">
      <c r="A293" s="1">
        <v>315</v>
      </c>
      <c r="B293" s="1" t="s">
        <v>143</v>
      </c>
      <c r="C293" s="1" t="s">
        <v>9</v>
      </c>
      <c r="D293" s="2">
        <v>41639</v>
      </c>
      <c r="E293" s="3">
        <v>32380000000</v>
      </c>
      <c r="F293" s="3">
        <v>20865000000</v>
      </c>
      <c r="G293" s="1">
        <v>0</v>
      </c>
      <c r="H293" s="1">
        <v>0</v>
      </c>
      <c r="I293" s="3">
        <v>9339000000</v>
      </c>
      <c r="J293" s="1" t="s">
        <v>19</v>
      </c>
      <c r="K293" s="1" t="s">
        <v>75</v>
      </c>
      <c r="L293" s="8">
        <f t="shared" si="29"/>
        <v>2013</v>
      </c>
      <c r="M293" s="5">
        <f t="shared" si="34"/>
        <v>-11515000000</v>
      </c>
      <c r="N293" s="6">
        <f t="shared" si="30"/>
        <v>9339000000</v>
      </c>
      <c r="O293" s="6">
        <f t="shared" si="31"/>
        <v>-20854000000</v>
      </c>
      <c r="P293" s="7">
        <f t="shared" si="32"/>
        <v>0.35562075355157502</v>
      </c>
      <c r="Q293" s="7">
        <f t="shared" si="33"/>
        <v>0.64403953057442864</v>
      </c>
      <c r="T293" s="1" t="s">
        <v>415</v>
      </c>
      <c r="U293" s="10"/>
    </row>
    <row r="294" spans="1:21" ht="20" customHeight="1" x14ac:dyDescent="0.2">
      <c r="A294" s="1">
        <v>316</v>
      </c>
      <c r="B294" s="1" t="s">
        <v>143</v>
      </c>
      <c r="C294" s="1" t="s">
        <v>10</v>
      </c>
      <c r="D294" s="2">
        <v>42004</v>
      </c>
      <c r="E294" s="3">
        <v>34914000000</v>
      </c>
      <c r="F294" s="3">
        <v>21334000000</v>
      </c>
      <c r="G294" s="1">
        <v>0</v>
      </c>
      <c r="H294" s="1">
        <v>0</v>
      </c>
      <c r="I294" s="3">
        <v>10276000000</v>
      </c>
      <c r="J294" s="1" t="s">
        <v>19</v>
      </c>
      <c r="K294" s="1" t="s">
        <v>75</v>
      </c>
      <c r="L294" s="8">
        <f t="shared" si="29"/>
        <v>2014</v>
      </c>
      <c r="M294" s="5">
        <f t="shared" si="34"/>
        <v>-13580000000</v>
      </c>
      <c r="N294" s="6">
        <f t="shared" si="30"/>
        <v>10276000000</v>
      </c>
      <c r="O294" s="6">
        <f t="shared" si="31"/>
        <v>-23856000000</v>
      </c>
      <c r="P294" s="7">
        <f t="shared" si="32"/>
        <v>0.38895571976857424</v>
      </c>
      <c r="Q294" s="7">
        <f t="shared" si="33"/>
        <v>0.68327891390273243</v>
      </c>
      <c r="T294" s="1" t="s">
        <v>417</v>
      </c>
      <c r="U294" s="10"/>
    </row>
    <row r="295" spans="1:21" ht="20" customHeight="1" x14ac:dyDescent="0.2">
      <c r="A295" s="1">
        <v>317</v>
      </c>
      <c r="B295" s="1" t="s">
        <v>143</v>
      </c>
      <c r="C295" s="1" t="s">
        <v>11</v>
      </c>
      <c r="D295" s="2">
        <v>42369</v>
      </c>
      <c r="E295" s="3">
        <v>37876000000</v>
      </c>
      <c r="F295" s="3">
        <v>23290000000</v>
      </c>
      <c r="G295" s="1">
        <v>0</v>
      </c>
      <c r="H295" s="1">
        <v>0</v>
      </c>
      <c r="I295" s="3">
        <v>11259000000</v>
      </c>
      <c r="J295" s="1" t="s">
        <v>19</v>
      </c>
      <c r="K295" s="1" t="s">
        <v>75</v>
      </c>
      <c r="L295" s="8">
        <f t="shared" si="29"/>
        <v>2015</v>
      </c>
      <c r="M295" s="5">
        <f t="shared" si="34"/>
        <v>-14586000000</v>
      </c>
      <c r="N295" s="6">
        <f t="shared" si="30"/>
        <v>11259000000</v>
      </c>
      <c r="O295" s="6">
        <f t="shared" si="31"/>
        <v>-25845000000</v>
      </c>
      <c r="P295" s="7">
        <f t="shared" si="32"/>
        <v>0.38509874326750448</v>
      </c>
      <c r="Q295" s="7">
        <f t="shared" si="33"/>
        <v>0.68235822156510717</v>
      </c>
      <c r="T295" s="1" t="s">
        <v>418</v>
      </c>
      <c r="U295" s="10"/>
    </row>
    <row r="296" spans="1:21" ht="20" customHeight="1" x14ac:dyDescent="0.2">
      <c r="A296" s="1">
        <v>318</v>
      </c>
      <c r="B296" s="1" t="s">
        <v>144</v>
      </c>
      <c r="C296" s="1" t="s">
        <v>6</v>
      </c>
      <c r="D296" s="2">
        <v>41274</v>
      </c>
      <c r="E296" s="3">
        <v>4111000000</v>
      </c>
      <c r="F296" s="3">
        <v>3477000000</v>
      </c>
      <c r="G296" s="1">
        <v>0</v>
      </c>
      <c r="H296" s="1">
        <v>0</v>
      </c>
      <c r="I296" s="3">
        <v>14000000</v>
      </c>
      <c r="J296" s="1" t="s">
        <v>41</v>
      </c>
      <c r="K296" s="1" t="s">
        <v>44</v>
      </c>
      <c r="L296" s="8">
        <f t="shared" si="29"/>
        <v>2012</v>
      </c>
      <c r="M296" s="5">
        <f t="shared" si="34"/>
        <v>-634000000</v>
      </c>
      <c r="N296" s="6">
        <f t="shared" si="30"/>
        <v>14000000</v>
      </c>
      <c r="O296" s="6">
        <f t="shared" si="31"/>
        <v>-648000000</v>
      </c>
      <c r="P296" s="7">
        <f t="shared" si="32"/>
        <v>0.15422038433471175</v>
      </c>
      <c r="Q296" s="7">
        <f t="shared" si="33"/>
        <v>0.15762588178058867</v>
      </c>
      <c r="T296" s="1" t="s">
        <v>419</v>
      </c>
      <c r="U296" s="10"/>
    </row>
    <row r="297" spans="1:21" ht="20" customHeight="1" x14ac:dyDescent="0.2">
      <c r="A297" s="1">
        <v>319</v>
      </c>
      <c r="B297" s="1" t="s">
        <v>144</v>
      </c>
      <c r="C297" s="1" t="s">
        <v>9</v>
      </c>
      <c r="D297" s="2">
        <v>41639</v>
      </c>
      <c r="E297" s="3">
        <v>4531000000</v>
      </c>
      <c r="F297" s="3">
        <v>3748000000</v>
      </c>
      <c r="G297" s="1">
        <v>0</v>
      </c>
      <c r="H297" s="1">
        <v>0</v>
      </c>
      <c r="I297" s="3">
        <v>15000000</v>
      </c>
      <c r="J297" s="1" t="s">
        <v>41</v>
      </c>
      <c r="K297" s="1" t="s">
        <v>44</v>
      </c>
      <c r="L297" s="8">
        <f t="shared" si="29"/>
        <v>2013</v>
      </c>
      <c r="M297" s="5">
        <f t="shared" si="34"/>
        <v>-783000000</v>
      </c>
      <c r="N297" s="6">
        <f t="shared" si="30"/>
        <v>15000000</v>
      </c>
      <c r="O297" s="6">
        <f t="shared" si="31"/>
        <v>-798000000</v>
      </c>
      <c r="P297" s="7">
        <f t="shared" si="32"/>
        <v>0.17280953431913484</v>
      </c>
      <c r="Q297" s="7">
        <f t="shared" si="33"/>
        <v>0.17612006179651291</v>
      </c>
      <c r="T297" s="1" t="s">
        <v>420</v>
      </c>
      <c r="U297" s="10"/>
    </row>
    <row r="298" spans="1:21" ht="20" customHeight="1" x14ac:dyDescent="0.2">
      <c r="A298" s="1">
        <v>320</v>
      </c>
      <c r="B298" s="1" t="s">
        <v>144</v>
      </c>
      <c r="C298" s="1" t="s">
        <v>10</v>
      </c>
      <c r="D298" s="2">
        <v>42004</v>
      </c>
      <c r="E298" s="3">
        <v>4945000000</v>
      </c>
      <c r="F298" s="3">
        <v>4157000000</v>
      </c>
      <c r="G298" s="1">
        <v>0</v>
      </c>
      <c r="H298" s="1">
        <v>0</v>
      </c>
      <c r="I298" s="3">
        <v>14000000</v>
      </c>
      <c r="J298" s="1" t="s">
        <v>41</v>
      </c>
      <c r="K298" s="1" t="s">
        <v>44</v>
      </c>
      <c r="L298" s="8">
        <f t="shared" si="29"/>
        <v>2014</v>
      </c>
      <c r="M298" s="5">
        <f t="shared" si="34"/>
        <v>-788000000</v>
      </c>
      <c r="N298" s="6">
        <f t="shared" si="30"/>
        <v>14000000</v>
      </c>
      <c r="O298" s="6">
        <f t="shared" si="31"/>
        <v>-802000000</v>
      </c>
      <c r="P298" s="7">
        <f t="shared" si="32"/>
        <v>0.15935288169868553</v>
      </c>
      <c r="Q298" s="7">
        <f t="shared" si="33"/>
        <v>0.16218402426693629</v>
      </c>
      <c r="T298" s="1" t="s">
        <v>421</v>
      </c>
      <c r="U298" s="10"/>
    </row>
    <row r="299" spans="1:21" ht="20" customHeight="1" x14ac:dyDescent="0.2">
      <c r="A299" s="1">
        <v>321</v>
      </c>
      <c r="B299" s="1" t="s">
        <v>144</v>
      </c>
      <c r="C299" s="1" t="s">
        <v>11</v>
      </c>
      <c r="D299" s="2">
        <v>42369</v>
      </c>
      <c r="E299" s="3">
        <v>5142000000</v>
      </c>
      <c r="F299" s="3">
        <v>4195000000</v>
      </c>
      <c r="G299" s="1">
        <v>0</v>
      </c>
      <c r="H299" s="1">
        <v>0</v>
      </c>
      <c r="I299" s="3">
        <v>13000000</v>
      </c>
      <c r="J299" s="1" t="s">
        <v>41</v>
      </c>
      <c r="K299" s="1" t="s">
        <v>44</v>
      </c>
      <c r="L299" s="8">
        <f t="shared" si="29"/>
        <v>2015</v>
      </c>
      <c r="M299" s="5">
        <f t="shared" si="34"/>
        <v>-947000000</v>
      </c>
      <c r="N299" s="6">
        <f t="shared" si="30"/>
        <v>13000000</v>
      </c>
      <c r="O299" s="6">
        <f t="shared" si="31"/>
        <v>-960000000</v>
      </c>
      <c r="P299" s="7">
        <f t="shared" si="32"/>
        <v>0.18416958381952547</v>
      </c>
      <c r="Q299" s="7">
        <f t="shared" si="33"/>
        <v>0.1866977829638273</v>
      </c>
      <c r="T299" s="1" t="s">
        <v>422</v>
      </c>
      <c r="U299" s="10"/>
    </row>
    <row r="300" spans="1:21" ht="20" customHeight="1" x14ac:dyDescent="0.2">
      <c r="A300" s="1">
        <v>322</v>
      </c>
      <c r="B300" s="1" t="s">
        <v>145</v>
      </c>
      <c r="C300" s="1" t="s">
        <v>6</v>
      </c>
      <c r="D300" s="2">
        <v>41274</v>
      </c>
      <c r="E300" s="3">
        <v>17085000000</v>
      </c>
      <c r="F300" s="3">
        <v>7153000000</v>
      </c>
      <c r="G300" s="3">
        <v>6043000000</v>
      </c>
      <c r="H300" s="1">
        <v>0</v>
      </c>
      <c r="I300" s="1">
        <v>0</v>
      </c>
      <c r="J300" s="1" t="s">
        <v>30</v>
      </c>
      <c r="K300" s="1" t="s">
        <v>136</v>
      </c>
      <c r="L300" s="8">
        <f t="shared" si="29"/>
        <v>2012</v>
      </c>
      <c r="M300" s="5">
        <f t="shared" si="34"/>
        <v>-9932000000</v>
      </c>
      <c r="N300" s="6">
        <f t="shared" si="30"/>
        <v>6043000000</v>
      </c>
      <c r="O300" s="6">
        <f t="shared" si="31"/>
        <v>-15975000000</v>
      </c>
      <c r="P300" s="7">
        <f t="shared" si="32"/>
        <v>0.58132865086333041</v>
      </c>
      <c r="Q300" s="7">
        <f t="shared" si="33"/>
        <v>0.93503072870939419</v>
      </c>
      <c r="T300" s="1" t="s">
        <v>424</v>
      </c>
      <c r="U300" s="10"/>
    </row>
    <row r="301" spans="1:21" ht="20" customHeight="1" x14ac:dyDescent="0.2">
      <c r="A301" s="1">
        <v>323</v>
      </c>
      <c r="B301" s="1" t="s">
        <v>145</v>
      </c>
      <c r="C301" s="1" t="s">
        <v>9</v>
      </c>
      <c r="D301" s="2">
        <v>41639</v>
      </c>
      <c r="E301" s="3">
        <v>17420000000</v>
      </c>
      <c r="F301" s="3">
        <v>7219000000</v>
      </c>
      <c r="G301" s="3">
        <v>6645000000</v>
      </c>
      <c r="H301" s="1">
        <v>0</v>
      </c>
      <c r="I301" s="1">
        <v>0</v>
      </c>
      <c r="J301" s="1" t="s">
        <v>30</v>
      </c>
      <c r="K301" s="1" t="s">
        <v>136</v>
      </c>
      <c r="L301" s="8">
        <f t="shared" si="29"/>
        <v>2013</v>
      </c>
      <c r="M301" s="5">
        <f t="shared" si="34"/>
        <v>-10201000000</v>
      </c>
      <c r="N301" s="6">
        <f t="shared" si="30"/>
        <v>6645000000</v>
      </c>
      <c r="O301" s="6">
        <f t="shared" si="31"/>
        <v>-16846000000</v>
      </c>
      <c r="P301" s="7">
        <f t="shared" si="32"/>
        <v>0.58559127439724457</v>
      </c>
      <c r="Q301" s="7">
        <f t="shared" si="33"/>
        <v>0.96704936854190582</v>
      </c>
      <c r="T301" s="1" t="s">
        <v>426</v>
      </c>
      <c r="U301" s="10"/>
    </row>
    <row r="302" spans="1:21" ht="20" customHeight="1" x14ac:dyDescent="0.2">
      <c r="A302" s="1">
        <v>324</v>
      </c>
      <c r="B302" s="1" t="s">
        <v>145</v>
      </c>
      <c r="C302" s="1" t="s">
        <v>10</v>
      </c>
      <c r="D302" s="2">
        <v>42004</v>
      </c>
      <c r="E302" s="3">
        <v>17277000000</v>
      </c>
      <c r="F302" s="3">
        <v>7168000000</v>
      </c>
      <c r="G302" s="3">
        <v>6552000000</v>
      </c>
      <c r="H302" s="1">
        <v>0</v>
      </c>
      <c r="I302" s="1">
        <v>0</v>
      </c>
      <c r="J302" s="1" t="s">
        <v>30</v>
      </c>
      <c r="K302" s="1" t="s">
        <v>136</v>
      </c>
      <c r="L302" s="8">
        <f t="shared" si="29"/>
        <v>2014</v>
      </c>
      <c r="M302" s="5">
        <f t="shared" si="34"/>
        <v>-10109000000</v>
      </c>
      <c r="N302" s="6">
        <f t="shared" si="30"/>
        <v>6552000000</v>
      </c>
      <c r="O302" s="6">
        <f t="shared" si="31"/>
        <v>-16661000000</v>
      </c>
      <c r="P302" s="7">
        <f t="shared" si="32"/>
        <v>0.58511315621925097</v>
      </c>
      <c r="Q302" s="7">
        <f t="shared" si="33"/>
        <v>0.96434566186259185</v>
      </c>
      <c r="T302" s="1" t="s">
        <v>427</v>
      </c>
      <c r="U302" s="10"/>
    </row>
    <row r="303" spans="1:21" ht="20" customHeight="1" x14ac:dyDescent="0.2">
      <c r="A303" s="1">
        <v>325</v>
      </c>
      <c r="B303" s="1" t="s">
        <v>145</v>
      </c>
      <c r="C303" s="1" t="s">
        <v>11</v>
      </c>
      <c r="D303" s="2">
        <v>42369</v>
      </c>
      <c r="E303" s="3">
        <v>16034000000</v>
      </c>
      <c r="F303" s="3">
        <v>6635000000</v>
      </c>
      <c r="G303" s="3">
        <v>6610000000</v>
      </c>
      <c r="H303" s="1">
        <v>0</v>
      </c>
      <c r="I303" s="1">
        <v>0</v>
      </c>
      <c r="J303" s="1" t="s">
        <v>30</v>
      </c>
      <c r="K303" s="1" t="s">
        <v>136</v>
      </c>
      <c r="L303" s="8">
        <f t="shared" si="29"/>
        <v>2015</v>
      </c>
      <c r="M303" s="5">
        <f t="shared" si="34"/>
        <v>-9399000000</v>
      </c>
      <c r="N303" s="6">
        <f t="shared" si="30"/>
        <v>6610000000</v>
      </c>
      <c r="O303" s="6">
        <f t="shared" si="31"/>
        <v>-16009000000</v>
      </c>
      <c r="P303" s="7">
        <f t="shared" si="32"/>
        <v>0.58619184233503807</v>
      </c>
      <c r="Q303" s="7">
        <f t="shared" si="33"/>
        <v>0.99844081327179746</v>
      </c>
      <c r="T303" s="1" t="s">
        <v>428</v>
      </c>
      <c r="U303" s="10"/>
    </row>
    <row r="304" spans="1:21" ht="20" customHeight="1" x14ac:dyDescent="0.2">
      <c r="A304" s="1">
        <v>326</v>
      </c>
      <c r="B304" s="1" t="s">
        <v>146</v>
      </c>
      <c r="C304" s="1" t="s">
        <v>6</v>
      </c>
      <c r="D304" s="2">
        <v>41455</v>
      </c>
      <c r="E304" s="3">
        <v>5533000000</v>
      </c>
      <c r="F304" s="3">
        <v>3142000000</v>
      </c>
      <c r="G304" s="3">
        <v>1291000000</v>
      </c>
      <c r="H304" s="3">
        <v>130000000</v>
      </c>
      <c r="I304" s="1">
        <v>0</v>
      </c>
      <c r="J304" s="1" t="s">
        <v>30</v>
      </c>
      <c r="K304" s="1" t="s">
        <v>136</v>
      </c>
      <c r="L304" s="8">
        <f t="shared" si="29"/>
        <v>2013</v>
      </c>
      <c r="M304" s="5">
        <f t="shared" si="34"/>
        <v>-2391000000</v>
      </c>
      <c r="N304" s="6">
        <f t="shared" si="30"/>
        <v>1421000000</v>
      </c>
      <c r="O304" s="6">
        <f t="shared" si="31"/>
        <v>-3812000000</v>
      </c>
      <c r="P304" s="7">
        <f t="shared" si="32"/>
        <v>0.43213446593168264</v>
      </c>
      <c r="Q304" s="7">
        <f t="shared" si="33"/>
        <v>0.68895716609434299</v>
      </c>
      <c r="T304" s="1" t="s">
        <v>429</v>
      </c>
      <c r="U304" s="10"/>
    </row>
    <row r="305" spans="1:21" ht="20" customHeight="1" x14ac:dyDescent="0.2">
      <c r="A305" s="1">
        <v>327</v>
      </c>
      <c r="B305" s="1" t="s">
        <v>146</v>
      </c>
      <c r="C305" s="1" t="s">
        <v>9</v>
      </c>
      <c r="D305" s="2">
        <v>41820</v>
      </c>
      <c r="E305" s="3">
        <v>5514000000</v>
      </c>
      <c r="F305" s="3">
        <v>3158000000</v>
      </c>
      <c r="G305" s="3">
        <v>1254000000</v>
      </c>
      <c r="H305" s="3">
        <v>125000000</v>
      </c>
      <c r="I305" s="1">
        <v>0</v>
      </c>
      <c r="J305" s="1" t="s">
        <v>30</v>
      </c>
      <c r="K305" s="1" t="s">
        <v>136</v>
      </c>
      <c r="L305" s="8">
        <f t="shared" si="29"/>
        <v>2014</v>
      </c>
      <c r="M305" s="5">
        <f t="shared" si="34"/>
        <v>-2356000000</v>
      </c>
      <c r="N305" s="6">
        <f t="shared" si="30"/>
        <v>1379000000</v>
      </c>
      <c r="O305" s="6">
        <f t="shared" si="31"/>
        <v>-3735000000</v>
      </c>
      <c r="P305" s="7">
        <f t="shared" si="32"/>
        <v>0.42727602466449038</v>
      </c>
      <c r="Q305" s="7">
        <f t="shared" si="33"/>
        <v>0.67736670293797607</v>
      </c>
      <c r="T305" s="1" t="s">
        <v>430</v>
      </c>
      <c r="U305" s="10"/>
    </row>
    <row r="306" spans="1:21" ht="20" customHeight="1" x14ac:dyDescent="0.2">
      <c r="A306" s="1">
        <v>328</v>
      </c>
      <c r="B306" s="1" t="s">
        <v>146</v>
      </c>
      <c r="C306" s="1" t="s">
        <v>10</v>
      </c>
      <c r="D306" s="2">
        <v>42185</v>
      </c>
      <c r="E306" s="3">
        <v>5655000000</v>
      </c>
      <c r="F306" s="3">
        <v>3190000000</v>
      </c>
      <c r="G306" s="3">
        <v>1321000000</v>
      </c>
      <c r="H306" s="3">
        <v>136000000</v>
      </c>
      <c r="I306" s="1">
        <v>0</v>
      </c>
      <c r="J306" s="1" t="s">
        <v>30</v>
      </c>
      <c r="K306" s="1" t="s">
        <v>136</v>
      </c>
      <c r="L306" s="8">
        <f t="shared" si="29"/>
        <v>2015</v>
      </c>
      <c r="M306" s="5">
        <f t="shared" si="34"/>
        <v>-2465000000</v>
      </c>
      <c r="N306" s="6">
        <f t="shared" si="30"/>
        <v>1457000000</v>
      </c>
      <c r="O306" s="6">
        <f t="shared" si="31"/>
        <v>-3922000000</v>
      </c>
      <c r="P306" s="7">
        <f t="shared" si="32"/>
        <v>0.4358974358974359</v>
      </c>
      <c r="Q306" s="7">
        <f t="shared" si="33"/>
        <v>0.69354553492484527</v>
      </c>
      <c r="T306" s="1" t="s">
        <v>431</v>
      </c>
      <c r="U306" s="10"/>
    </row>
    <row r="307" spans="1:21" ht="20" customHeight="1" x14ac:dyDescent="0.2">
      <c r="A307" s="1">
        <v>329</v>
      </c>
      <c r="B307" s="1" t="s">
        <v>146</v>
      </c>
      <c r="C307" s="1" t="s">
        <v>11</v>
      </c>
      <c r="D307" s="2">
        <v>42551</v>
      </c>
      <c r="E307" s="3">
        <v>5761000000</v>
      </c>
      <c r="F307" s="3">
        <v>3163000000</v>
      </c>
      <c r="G307" s="3">
        <v>1393000000</v>
      </c>
      <c r="H307" s="3">
        <v>141000000</v>
      </c>
      <c r="I307" s="1">
        <v>0</v>
      </c>
      <c r="J307" s="1" t="s">
        <v>30</v>
      </c>
      <c r="K307" s="1" t="s">
        <v>136</v>
      </c>
      <c r="L307" s="8">
        <f t="shared" si="29"/>
        <v>2016</v>
      </c>
      <c r="M307" s="5">
        <f t="shared" si="34"/>
        <v>-2598000000</v>
      </c>
      <c r="N307" s="6">
        <f t="shared" si="30"/>
        <v>1534000000</v>
      </c>
      <c r="O307" s="6">
        <f t="shared" si="31"/>
        <v>-4132000000</v>
      </c>
      <c r="P307" s="7">
        <f t="shared" si="32"/>
        <v>0.45096337441416423</v>
      </c>
      <c r="Q307" s="7">
        <f t="shared" si="33"/>
        <v>0.71723659086964064</v>
      </c>
      <c r="T307" s="1" t="s">
        <v>432</v>
      </c>
      <c r="U307" s="10"/>
    </row>
    <row r="308" spans="1:21" ht="20" customHeight="1" x14ac:dyDescent="0.2">
      <c r="A308" s="1">
        <v>330</v>
      </c>
      <c r="B308" s="1" t="s">
        <v>147</v>
      </c>
      <c r="C308" s="1" t="s">
        <v>6</v>
      </c>
      <c r="D308" s="2">
        <v>41639</v>
      </c>
      <c r="E308" s="3">
        <v>2666000000</v>
      </c>
      <c r="F308" s="3">
        <v>55000000</v>
      </c>
      <c r="G308" s="3">
        <v>1670000000</v>
      </c>
      <c r="H308" s="1">
        <v>0</v>
      </c>
      <c r="I308" s="3">
        <v>46000000</v>
      </c>
      <c r="J308" s="1" t="s">
        <v>41</v>
      </c>
      <c r="K308" s="1" t="s">
        <v>134</v>
      </c>
      <c r="L308" s="8">
        <f t="shared" si="29"/>
        <v>2013</v>
      </c>
      <c r="M308" s="5">
        <f t="shared" si="34"/>
        <v>-2611000000</v>
      </c>
      <c r="N308" s="6">
        <f t="shared" si="30"/>
        <v>1716000000</v>
      </c>
      <c r="O308" s="6">
        <f t="shared" si="31"/>
        <v>-4327000000</v>
      </c>
      <c r="P308" s="7">
        <f t="shared" si="32"/>
        <v>0.9793698424606152</v>
      </c>
      <c r="Q308" s="7">
        <f t="shared" si="33"/>
        <v>1.6230307576894223</v>
      </c>
      <c r="T308" s="1" t="s">
        <v>433</v>
      </c>
      <c r="U308" s="10"/>
    </row>
    <row r="309" spans="1:21" ht="20" customHeight="1" x14ac:dyDescent="0.2">
      <c r="A309" s="1">
        <v>331</v>
      </c>
      <c r="B309" s="1" t="s">
        <v>147</v>
      </c>
      <c r="C309" s="1" t="s">
        <v>9</v>
      </c>
      <c r="D309" s="2">
        <v>42004</v>
      </c>
      <c r="E309" s="3">
        <v>2607000000</v>
      </c>
      <c r="F309" s="3">
        <v>45000000</v>
      </c>
      <c r="G309" s="3">
        <v>1611000000</v>
      </c>
      <c r="H309" s="1">
        <v>0</v>
      </c>
      <c r="I309" s="3">
        <v>27000000</v>
      </c>
      <c r="J309" s="1" t="s">
        <v>41</v>
      </c>
      <c r="K309" s="1" t="s">
        <v>134</v>
      </c>
      <c r="L309" s="8">
        <f t="shared" si="29"/>
        <v>2014</v>
      </c>
      <c r="M309" s="5">
        <f t="shared" si="34"/>
        <v>-2562000000</v>
      </c>
      <c r="N309" s="6">
        <f t="shared" si="30"/>
        <v>1638000000</v>
      </c>
      <c r="O309" s="6">
        <f t="shared" si="31"/>
        <v>-4200000000</v>
      </c>
      <c r="P309" s="7">
        <f t="shared" si="32"/>
        <v>0.98273878020713468</v>
      </c>
      <c r="Q309" s="7">
        <f t="shared" si="33"/>
        <v>1.6110471806674338</v>
      </c>
      <c r="T309" s="1" t="s">
        <v>434</v>
      </c>
      <c r="U309" s="10"/>
    </row>
    <row r="310" spans="1:21" ht="20" customHeight="1" x14ac:dyDescent="0.2">
      <c r="A310" s="1">
        <v>332</v>
      </c>
      <c r="B310" s="1" t="s">
        <v>147</v>
      </c>
      <c r="C310" s="1" t="s">
        <v>10</v>
      </c>
      <c r="D310" s="2">
        <v>42369</v>
      </c>
      <c r="E310" s="3">
        <v>2819000000</v>
      </c>
      <c r="F310" s="3">
        <v>43000000</v>
      </c>
      <c r="G310" s="3">
        <v>1859000000</v>
      </c>
      <c r="H310" s="1">
        <v>0</v>
      </c>
      <c r="I310" s="3">
        <v>147000000</v>
      </c>
      <c r="J310" s="1" t="s">
        <v>41</v>
      </c>
      <c r="K310" s="1" t="s">
        <v>134</v>
      </c>
      <c r="L310" s="8">
        <f t="shared" si="29"/>
        <v>2015</v>
      </c>
      <c r="M310" s="5">
        <f t="shared" si="34"/>
        <v>-2776000000</v>
      </c>
      <c r="N310" s="6">
        <f t="shared" si="30"/>
        <v>2006000000</v>
      </c>
      <c r="O310" s="6">
        <f t="shared" si="31"/>
        <v>-4782000000</v>
      </c>
      <c r="P310" s="7">
        <f t="shared" si="32"/>
        <v>0.98474636395885062</v>
      </c>
      <c r="Q310" s="7">
        <f t="shared" si="33"/>
        <v>1.696346222064562</v>
      </c>
      <c r="T310" s="1" t="s">
        <v>435</v>
      </c>
      <c r="U310" s="10"/>
    </row>
    <row r="311" spans="1:21" ht="20" customHeight="1" x14ac:dyDescent="0.2">
      <c r="A311" s="1">
        <v>333</v>
      </c>
      <c r="B311" s="1" t="s">
        <v>147</v>
      </c>
      <c r="C311" s="1" t="s">
        <v>11</v>
      </c>
      <c r="D311" s="2">
        <v>42735</v>
      </c>
      <c r="E311" s="3">
        <v>2960000000</v>
      </c>
      <c r="F311" s="3">
        <v>40000000</v>
      </c>
      <c r="G311" s="3">
        <v>1836000000</v>
      </c>
      <c r="H311" s="1">
        <v>0</v>
      </c>
      <c r="I311" s="3">
        <v>248000000</v>
      </c>
      <c r="J311" s="1" t="s">
        <v>41</v>
      </c>
      <c r="K311" s="1" t="s">
        <v>134</v>
      </c>
      <c r="L311" s="8">
        <f t="shared" si="29"/>
        <v>2016</v>
      </c>
      <c r="M311" s="5">
        <f t="shared" si="34"/>
        <v>-2920000000</v>
      </c>
      <c r="N311" s="6">
        <f t="shared" si="30"/>
        <v>2084000000</v>
      </c>
      <c r="O311" s="6">
        <f t="shared" si="31"/>
        <v>-5004000000</v>
      </c>
      <c r="P311" s="7">
        <f t="shared" si="32"/>
        <v>0.98648648648648651</v>
      </c>
      <c r="Q311" s="7">
        <f t="shared" si="33"/>
        <v>1.6905405405405405</v>
      </c>
      <c r="T311" s="1" t="s">
        <v>436</v>
      </c>
      <c r="U311" s="10"/>
    </row>
    <row r="312" spans="1:21" ht="20" customHeight="1" x14ac:dyDescent="0.2">
      <c r="A312" s="1">
        <v>338</v>
      </c>
      <c r="B312" s="1" t="s">
        <v>148</v>
      </c>
      <c r="C312" s="1" t="s">
        <v>6</v>
      </c>
      <c r="D312" s="2">
        <v>41639</v>
      </c>
      <c r="E312" s="3">
        <v>3214591000</v>
      </c>
      <c r="F312" s="3">
        <v>2359822000</v>
      </c>
      <c r="G312" s="3">
        <v>203733000</v>
      </c>
      <c r="H312" s="1">
        <v>0</v>
      </c>
      <c r="I312" s="3">
        <v>96054000</v>
      </c>
      <c r="J312" s="1" t="s">
        <v>13</v>
      </c>
      <c r="K312" s="1" t="s">
        <v>149</v>
      </c>
      <c r="L312" s="8">
        <f t="shared" si="29"/>
        <v>2013</v>
      </c>
      <c r="M312" s="5">
        <f t="shared" si="34"/>
        <v>-854769000</v>
      </c>
      <c r="N312" s="6">
        <f t="shared" si="30"/>
        <v>299787000</v>
      </c>
      <c r="O312" s="6">
        <f t="shared" si="31"/>
        <v>-1154556000</v>
      </c>
      <c r="P312" s="7">
        <f t="shared" si="32"/>
        <v>0.26590287846883165</v>
      </c>
      <c r="Q312" s="7">
        <f t="shared" si="33"/>
        <v>0.35916108767802807</v>
      </c>
      <c r="T312" s="1" t="s">
        <v>437</v>
      </c>
      <c r="U312" s="10"/>
    </row>
    <row r="313" spans="1:21" ht="20" customHeight="1" x14ac:dyDescent="0.2">
      <c r="A313" s="1">
        <v>339</v>
      </c>
      <c r="B313" s="1" t="s">
        <v>148</v>
      </c>
      <c r="C313" s="1" t="s">
        <v>9</v>
      </c>
      <c r="D313" s="2">
        <v>42004</v>
      </c>
      <c r="E313" s="3">
        <v>4108269000</v>
      </c>
      <c r="F313" s="3">
        <v>2990513000</v>
      </c>
      <c r="G313" s="3">
        <v>273897000</v>
      </c>
      <c r="H313" s="1">
        <v>0</v>
      </c>
      <c r="I313" s="3">
        <v>110474000</v>
      </c>
      <c r="J313" s="1" t="s">
        <v>13</v>
      </c>
      <c r="K313" s="1" t="s">
        <v>149</v>
      </c>
      <c r="L313" s="8">
        <f t="shared" si="29"/>
        <v>2014</v>
      </c>
      <c r="M313" s="5">
        <f t="shared" si="34"/>
        <v>-1117756000</v>
      </c>
      <c r="N313" s="6">
        <f t="shared" si="30"/>
        <v>384371000</v>
      </c>
      <c r="O313" s="6">
        <f t="shared" si="31"/>
        <v>-1502127000</v>
      </c>
      <c r="P313" s="7">
        <f t="shared" si="32"/>
        <v>0.2720746864433658</v>
      </c>
      <c r="Q313" s="7">
        <f t="shared" si="33"/>
        <v>0.36563501562336836</v>
      </c>
      <c r="T313" s="1" t="s">
        <v>438</v>
      </c>
      <c r="U313" s="10"/>
    </row>
    <row r="314" spans="1:21" ht="20" customHeight="1" x14ac:dyDescent="0.2">
      <c r="A314" s="1">
        <v>340</v>
      </c>
      <c r="B314" s="1" t="s">
        <v>148</v>
      </c>
      <c r="C314" s="1" t="s">
        <v>10</v>
      </c>
      <c r="D314" s="2">
        <v>42369</v>
      </c>
      <c r="E314" s="3">
        <v>4501223000</v>
      </c>
      <c r="F314" s="3">
        <v>3326936000</v>
      </c>
      <c r="G314" s="3">
        <v>250214000</v>
      </c>
      <c r="H314" s="1">
        <v>0</v>
      </c>
      <c r="I314" s="3">
        <v>130368000</v>
      </c>
      <c r="J314" s="1" t="s">
        <v>13</v>
      </c>
      <c r="K314" s="1" t="s">
        <v>149</v>
      </c>
      <c r="L314" s="8">
        <f t="shared" si="29"/>
        <v>2015</v>
      </c>
      <c r="M314" s="5">
        <f t="shared" si="34"/>
        <v>-1174287000</v>
      </c>
      <c r="N314" s="6">
        <f t="shared" si="30"/>
        <v>380582000</v>
      </c>
      <c r="O314" s="6">
        <f t="shared" si="31"/>
        <v>-1554869000</v>
      </c>
      <c r="P314" s="7">
        <f t="shared" si="32"/>
        <v>0.26088176480036646</v>
      </c>
      <c r="Q314" s="7">
        <f t="shared" si="33"/>
        <v>0.34543256354995078</v>
      </c>
      <c r="T314" s="1" t="s">
        <v>439</v>
      </c>
      <c r="U314" s="10"/>
    </row>
    <row r="315" spans="1:21" ht="20" customHeight="1" x14ac:dyDescent="0.2">
      <c r="A315" s="1">
        <v>341</v>
      </c>
      <c r="B315" s="1" t="s">
        <v>148</v>
      </c>
      <c r="C315" s="1" t="s">
        <v>11</v>
      </c>
      <c r="D315" s="2">
        <v>42735</v>
      </c>
      <c r="E315" s="3">
        <v>3904384000</v>
      </c>
      <c r="F315" s="3">
        <v>3406170000</v>
      </c>
      <c r="G315" s="3">
        <v>276240000</v>
      </c>
      <c r="H315" s="1">
        <v>0</v>
      </c>
      <c r="I315" s="3">
        <v>146368000</v>
      </c>
      <c r="J315" s="1" t="s">
        <v>13</v>
      </c>
      <c r="K315" s="1" t="s">
        <v>149</v>
      </c>
      <c r="L315" s="8">
        <f t="shared" si="29"/>
        <v>2016</v>
      </c>
      <c r="M315" s="5">
        <f t="shared" si="34"/>
        <v>-498214000</v>
      </c>
      <c r="N315" s="6">
        <f t="shared" si="30"/>
        <v>422608000</v>
      </c>
      <c r="O315" s="6">
        <f t="shared" si="31"/>
        <v>-920822000</v>
      </c>
      <c r="P315" s="7">
        <f t="shared" si="32"/>
        <v>0.12760373979608564</v>
      </c>
      <c r="Q315" s="7">
        <f t="shared" si="33"/>
        <v>0.23584309330229813</v>
      </c>
      <c r="T315" s="1" t="s">
        <v>440</v>
      </c>
      <c r="U315" s="10"/>
    </row>
    <row r="316" spans="1:21" ht="20" customHeight="1" x14ac:dyDescent="0.2">
      <c r="A316" s="1">
        <v>342</v>
      </c>
      <c r="B316" s="1" t="s">
        <v>150</v>
      </c>
      <c r="C316" s="1" t="s">
        <v>6</v>
      </c>
      <c r="D316" s="2">
        <v>41639</v>
      </c>
      <c r="E316" s="3">
        <v>17301000000</v>
      </c>
      <c r="F316" s="3">
        <v>13021000000</v>
      </c>
      <c r="G316" s="3">
        <v>1827000000</v>
      </c>
      <c r="H316" s="3">
        <v>713000000</v>
      </c>
      <c r="I316" s="1">
        <v>0</v>
      </c>
      <c r="J316" s="1" t="s">
        <v>7</v>
      </c>
      <c r="K316" s="1" t="s">
        <v>151</v>
      </c>
      <c r="L316" s="8">
        <f t="shared" si="29"/>
        <v>2013</v>
      </c>
      <c r="M316" s="5">
        <f t="shared" si="34"/>
        <v>-4280000000</v>
      </c>
      <c r="N316" s="6">
        <f t="shared" si="30"/>
        <v>2540000000</v>
      </c>
      <c r="O316" s="6">
        <f t="shared" si="31"/>
        <v>-6820000000</v>
      </c>
      <c r="P316" s="7">
        <f t="shared" si="32"/>
        <v>0.24738454424599735</v>
      </c>
      <c r="Q316" s="7">
        <f t="shared" si="33"/>
        <v>0.39419686723310793</v>
      </c>
      <c r="T316" s="1" t="s">
        <v>441</v>
      </c>
      <c r="U316" s="10"/>
    </row>
    <row r="317" spans="1:21" ht="20" customHeight="1" x14ac:dyDescent="0.2">
      <c r="A317" s="1">
        <v>343</v>
      </c>
      <c r="B317" s="1" t="s">
        <v>150</v>
      </c>
      <c r="C317" s="1" t="s">
        <v>9</v>
      </c>
      <c r="D317" s="2">
        <v>42004</v>
      </c>
      <c r="E317" s="3">
        <v>19221000000</v>
      </c>
      <c r="F317" s="3">
        <v>14360000000</v>
      </c>
      <c r="G317" s="3">
        <v>2112000000</v>
      </c>
      <c r="H317" s="3">
        <v>754000000</v>
      </c>
      <c r="I317" s="1">
        <v>0</v>
      </c>
      <c r="J317" s="1" t="s">
        <v>7</v>
      </c>
      <c r="K317" s="1" t="s">
        <v>151</v>
      </c>
      <c r="L317" s="8">
        <f t="shared" si="29"/>
        <v>2014</v>
      </c>
      <c r="M317" s="5">
        <f t="shared" si="34"/>
        <v>-4861000000</v>
      </c>
      <c r="N317" s="6">
        <f t="shared" si="30"/>
        <v>2866000000</v>
      </c>
      <c r="O317" s="6">
        <f t="shared" si="31"/>
        <v>-7727000000</v>
      </c>
      <c r="P317" s="7">
        <f t="shared" si="32"/>
        <v>0.25290047344050776</v>
      </c>
      <c r="Q317" s="7">
        <f t="shared" si="33"/>
        <v>0.40200822017584931</v>
      </c>
      <c r="T317" s="1" t="s">
        <v>442</v>
      </c>
      <c r="U317" s="10"/>
    </row>
    <row r="318" spans="1:21" ht="20" customHeight="1" x14ac:dyDescent="0.2">
      <c r="A318" s="1">
        <v>344</v>
      </c>
      <c r="B318" s="1" t="s">
        <v>150</v>
      </c>
      <c r="C318" s="1" t="s">
        <v>10</v>
      </c>
      <c r="D318" s="2">
        <v>42369</v>
      </c>
      <c r="E318" s="3">
        <v>19110000000</v>
      </c>
      <c r="F318" s="3">
        <v>14163000000</v>
      </c>
      <c r="G318" s="3">
        <v>2169000000</v>
      </c>
      <c r="H318" s="3">
        <v>735000000</v>
      </c>
      <c r="I318" s="1">
        <v>0</v>
      </c>
      <c r="J318" s="1" t="s">
        <v>7</v>
      </c>
      <c r="K318" s="1" t="s">
        <v>151</v>
      </c>
      <c r="L318" s="8">
        <f t="shared" si="29"/>
        <v>2015</v>
      </c>
      <c r="M318" s="5">
        <f t="shared" si="34"/>
        <v>-4947000000</v>
      </c>
      <c r="N318" s="6">
        <f t="shared" si="30"/>
        <v>2904000000</v>
      </c>
      <c r="O318" s="6">
        <f t="shared" si="31"/>
        <v>-7851000000</v>
      </c>
      <c r="P318" s="7">
        <f t="shared" si="32"/>
        <v>0.25886970172684459</v>
      </c>
      <c r="Q318" s="7">
        <f t="shared" si="33"/>
        <v>0.41083202511773942</v>
      </c>
      <c r="T318" s="1" t="s">
        <v>443</v>
      </c>
      <c r="U318" s="10"/>
    </row>
    <row r="319" spans="1:21" ht="20" customHeight="1" x14ac:dyDescent="0.2">
      <c r="A319" s="1">
        <v>345</v>
      </c>
      <c r="B319" s="1" t="s">
        <v>150</v>
      </c>
      <c r="C319" s="1" t="s">
        <v>11</v>
      </c>
      <c r="D319" s="2">
        <v>42735</v>
      </c>
      <c r="E319" s="3">
        <v>17509000000</v>
      </c>
      <c r="F319" s="3">
        <v>13057000000</v>
      </c>
      <c r="G319" s="3">
        <v>2189000000</v>
      </c>
      <c r="H319" s="3">
        <v>636000000</v>
      </c>
      <c r="I319" s="1">
        <v>0</v>
      </c>
      <c r="J319" s="1" t="s">
        <v>7</v>
      </c>
      <c r="K319" s="1" t="s">
        <v>151</v>
      </c>
      <c r="L319" s="8">
        <f t="shared" si="29"/>
        <v>2016</v>
      </c>
      <c r="M319" s="5">
        <f t="shared" si="34"/>
        <v>-4452000000</v>
      </c>
      <c r="N319" s="6">
        <f t="shared" si="30"/>
        <v>2825000000</v>
      </c>
      <c r="O319" s="6">
        <f t="shared" si="31"/>
        <v>-7277000000</v>
      </c>
      <c r="P319" s="7">
        <f t="shared" si="32"/>
        <v>0.25426923296590326</v>
      </c>
      <c r="Q319" s="7">
        <f t="shared" si="33"/>
        <v>0.41561482666057459</v>
      </c>
      <c r="T319" s="1" t="s">
        <v>444</v>
      </c>
      <c r="U319" s="10"/>
    </row>
    <row r="320" spans="1:21" ht="20" customHeight="1" x14ac:dyDescent="0.2">
      <c r="A320" s="1">
        <v>346</v>
      </c>
      <c r="B320" s="1" t="s">
        <v>152</v>
      </c>
      <c r="C320" s="1" t="s">
        <v>6</v>
      </c>
      <c r="D320" s="2">
        <v>41639</v>
      </c>
      <c r="E320" s="3">
        <v>6566000000</v>
      </c>
      <c r="F320" s="3">
        <v>4562000000</v>
      </c>
      <c r="G320" s="3">
        <v>234000000</v>
      </c>
      <c r="H320" s="1">
        <v>0</v>
      </c>
      <c r="I320" s="3">
        <v>628000000</v>
      </c>
      <c r="J320" s="1" t="s">
        <v>36</v>
      </c>
      <c r="K320" s="1" t="s">
        <v>37</v>
      </c>
      <c r="L320" s="8">
        <f t="shared" si="29"/>
        <v>2013</v>
      </c>
      <c r="M320" s="5">
        <f t="shared" si="34"/>
        <v>-2004000000</v>
      </c>
      <c r="N320" s="6">
        <f t="shared" si="30"/>
        <v>862000000</v>
      </c>
      <c r="O320" s="6">
        <f t="shared" si="31"/>
        <v>-2866000000</v>
      </c>
      <c r="P320" s="7">
        <f t="shared" si="32"/>
        <v>0.30520865062442887</v>
      </c>
      <c r="Q320" s="7">
        <f t="shared" si="33"/>
        <v>0.43649101431617421</v>
      </c>
      <c r="T320" s="1" t="s">
        <v>445</v>
      </c>
      <c r="U320" s="10"/>
    </row>
    <row r="321" spans="1:21" ht="20" customHeight="1" x14ac:dyDescent="0.2">
      <c r="A321" s="1">
        <v>347</v>
      </c>
      <c r="B321" s="1" t="s">
        <v>152</v>
      </c>
      <c r="C321" s="1" t="s">
        <v>9</v>
      </c>
      <c r="D321" s="2">
        <v>42004</v>
      </c>
      <c r="E321" s="3">
        <v>7179000000</v>
      </c>
      <c r="F321" s="3">
        <v>5090000000</v>
      </c>
      <c r="G321" s="3">
        <v>252000000</v>
      </c>
      <c r="H321" s="1">
        <v>0</v>
      </c>
      <c r="I321" s="3">
        <v>685000000</v>
      </c>
      <c r="J321" s="1" t="s">
        <v>36</v>
      </c>
      <c r="K321" s="1" t="s">
        <v>37</v>
      </c>
      <c r="L321" s="8">
        <f t="shared" si="29"/>
        <v>2014</v>
      </c>
      <c r="M321" s="5">
        <f t="shared" si="34"/>
        <v>-2089000000</v>
      </c>
      <c r="N321" s="6">
        <f t="shared" si="30"/>
        <v>937000000</v>
      </c>
      <c r="O321" s="6">
        <f t="shared" si="31"/>
        <v>-3026000000</v>
      </c>
      <c r="P321" s="7">
        <f t="shared" si="32"/>
        <v>0.29098760273018526</v>
      </c>
      <c r="Q321" s="7">
        <f t="shared" si="33"/>
        <v>0.42150717370107255</v>
      </c>
      <c r="T321" s="1" t="s">
        <v>446</v>
      </c>
      <c r="U321" s="10"/>
    </row>
    <row r="322" spans="1:21" ht="20" customHeight="1" x14ac:dyDescent="0.2">
      <c r="A322" s="1">
        <v>348</v>
      </c>
      <c r="B322" s="1" t="s">
        <v>152</v>
      </c>
      <c r="C322" s="1" t="s">
        <v>10</v>
      </c>
      <c r="D322" s="2">
        <v>42369</v>
      </c>
      <c r="E322" s="3">
        <v>6456000000</v>
      </c>
      <c r="F322" s="3">
        <v>4281000000</v>
      </c>
      <c r="G322" s="3">
        <v>262000000</v>
      </c>
      <c r="H322" s="1">
        <v>0</v>
      </c>
      <c r="I322" s="3">
        <v>750000000</v>
      </c>
      <c r="J322" s="1" t="s">
        <v>36</v>
      </c>
      <c r="K322" s="1" t="s">
        <v>37</v>
      </c>
      <c r="L322" s="8">
        <f t="shared" si="29"/>
        <v>2015</v>
      </c>
      <c r="M322" s="5">
        <f t="shared" si="34"/>
        <v>-2175000000</v>
      </c>
      <c r="N322" s="6">
        <f t="shared" si="30"/>
        <v>1012000000</v>
      </c>
      <c r="O322" s="6">
        <f t="shared" si="31"/>
        <v>-3187000000</v>
      </c>
      <c r="P322" s="7">
        <f t="shared" si="32"/>
        <v>0.33689591078066916</v>
      </c>
      <c r="Q322" s="7">
        <f t="shared" si="33"/>
        <v>0.49364931846344484</v>
      </c>
      <c r="T322" s="1" t="s">
        <v>447</v>
      </c>
      <c r="U322" s="10"/>
    </row>
    <row r="323" spans="1:21" ht="20" customHeight="1" x14ac:dyDescent="0.2">
      <c r="A323" s="1">
        <v>349</v>
      </c>
      <c r="B323" s="1" t="s">
        <v>152</v>
      </c>
      <c r="C323" s="1" t="s">
        <v>11</v>
      </c>
      <c r="D323" s="2">
        <v>42735</v>
      </c>
      <c r="E323" s="3">
        <v>6399000000</v>
      </c>
      <c r="F323" s="3">
        <v>4010000000</v>
      </c>
      <c r="G323" s="3">
        <v>281000000</v>
      </c>
      <c r="H323" s="1">
        <v>0</v>
      </c>
      <c r="I323" s="3">
        <v>811000000</v>
      </c>
      <c r="J323" s="1" t="s">
        <v>36</v>
      </c>
      <c r="K323" s="1" t="s">
        <v>37</v>
      </c>
      <c r="L323" s="8">
        <f t="shared" ref="L323:L386" si="35">YEAR(D323)</f>
        <v>2016</v>
      </c>
      <c r="M323" s="5">
        <f t="shared" si="34"/>
        <v>-2389000000</v>
      </c>
      <c r="N323" s="6">
        <f t="shared" si="30"/>
        <v>1092000000</v>
      </c>
      <c r="O323" s="6">
        <f t="shared" si="31"/>
        <v>-3481000000</v>
      </c>
      <c r="P323" s="7">
        <f t="shared" si="32"/>
        <v>0.37333958431004843</v>
      </c>
      <c r="Q323" s="7">
        <f t="shared" si="33"/>
        <v>0.54399124863259884</v>
      </c>
      <c r="T323" s="1" t="s">
        <v>448</v>
      </c>
      <c r="U323" s="10"/>
    </row>
    <row r="324" spans="1:21" ht="20" customHeight="1" x14ac:dyDescent="0.2">
      <c r="A324" s="1">
        <v>350</v>
      </c>
      <c r="B324" s="1" t="s">
        <v>153</v>
      </c>
      <c r="C324" s="1" t="s">
        <v>6</v>
      </c>
      <c r="D324" s="2">
        <v>41274</v>
      </c>
      <c r="E324" s="3">
        <v>8110000000</v>
      </c>
      <c r="F324" s="3">
        <v>6781000000</v>
      </c>
      <c r="G324" s="3">
        <v>1105000000</v>
      </c>
      <c r="H324" s="1">
        <v>0</v>
      </c>
      <c r="I324" s="3">
        <v>88000000</v>
      </c>
      <c r="J324" s="1" t="s">
        <v>19</v>
      </c>
      <c r="K324" s="1" t="s">
        <v>75</v>
      </c>
      <c r="L324" s="8">
        <f t="shared" si="35"/>
        <v>2012</v>
      </c>
      <c r="M324" s="5">
        <f t="shared" si="34"/>
        <v>-1329000000</v>
      </c>
      <c r="N324" s="6">
        <f t="shared" si="30"/>
        <v>1193000000</v>
      </c>
      <c r="O324" s="6">
        <f t="shared" si="31"/>
        <v>-2522000000</v>
      </c>
      <c r="P324" s="7">
        <f t="shared" si="32"/>
        <v>0.16387176325524044</v>
      </c>
      <c r="Q324" s="7">
        <f t="shared" si="33"/>
        <v>0.31097410604192355</v>
      </c>
      <c r="T324" s="1" t="s">
        <v>449</v>
      </c>
      <c r="U324" s="10"/>
    </row>
    <row r="325" spans="1:21" ht="20" customHeight="1" x14ac:dyDescent="0.2">
      <c r="A325" s="1">
        <v>351</v>
      </c>
      <c r="B325" s="1" t="s">
        <v>153</v>
      </c>
      <c r="C325" s="1" t="s">
        <v>9</v>
      </c>
      <c r="D325" s="2">
        <v>41639</v>
      </c>
      <c r="E325" s="3">
        <v>10863000000</v>
      </c>
      <c r="F325" s="3">
        <v>8995000000</v>
      </c>
      <c r="G325" s="3">
        <v>1264000000</v>
      </c>
      <c r="H325" s="1">
        <v>0</v>
      </c>
      <c r="I325" s="3">
        <v>327000000</v>
      </c>
      <c r="J325" s="1" t="s">
        <v>19</v>
      </c>
      <c r="K325" s="1" t="s">
        <v>75</v>
      </c>
      <c r="L325" s="8">
        <f t="shared" si="35"/>
        <v>2013</v>
      </c>
      <c r="M325" s="5">
        <f t="shared" si="34"/>
        <v>-1868000000</v>
      </c>
      <c r="N325" s="6">
        <f t="shared" ref="N325:N388" si="36">G325+H325+I325</f>
        <v>1591000000</v>
      </c>
      <c r="O325" s="6">
        <f t="shared" ref="O325:O388" si="37">M325-N325</f>
        <v>-3459000000</v>
      </c>
      <c r="P325" s="7">
        <f t="shared" ref="P325:P388" si="38">ABS(M325/E325)</f>
        <v>0.17195986375770966</v>
      </c>
      <c r="Q325" s="7">
        <f t="shared" ref="Q325:Q388" si="39">ABS(O325/E325)</f>
        <v>0.31842032587682961</v>
      </c>
      <c r="T325" s="1" t="s">
        <v>450</v>
      </c>
      <c r="U325" s="10"/>
    </row>
    <row r="326" spans="1:21" ht="20" customHeight="1" x14ac:dyDescent="0.2">
      <c r="A326" s="1">
        <v>352</v>
      </c>
      <c r="B326" s="1" t="s">
        <v>153</v>
      </c>
      <c r="C326" s="1" t="s">
        <v>10</v>
      </c>
      <c r="D326" s="2">
        <v>42004</v>
      </c>
      <c r="E326" s="3">
        <v>16560000000</v>
      </c>
      <c r="F326" s="3">
        <v>12678000000</v>
      </c>
      <c r="G326" s="3">
        <v>2012000000</v>
      </c>
      <c r="H326" s="1">
        <v>0</v>
      </c>
      <c r="I326" s="3">
        <v>1406000000</v>
      </c>
      <c r="J326" s="1" t="s">
        <v>19</v>
      </c>
      <c r="K326" s="1" t="s">
        <v>75</v>
      </c>
      <c r="L326" s="8">
        <f t="shared" si="35"/>
        <v>2014</v>
      </c>
      <c r="M326" s="5">
        <f t="shared" si="34"/>
        <v>-3882000000</v>
      </c>
      <c r="N326" s="6">
        <f t="shared" si="36"/>
        <v>3418000000</v>
      </c>
      <c r="O326" s="6">
        <f t="shared" si="37"/>
        <v>-7300000000</v>
      </c>
      <c r="P326" s="7">
        <f t="shared" si="38"/>
        <v>0.23442028985507246</v>
      </c>
      <c r="Q326" s="7">
        <f t="shared" si="39"/>
        <v>0.44082125603864736</v>
      </c>
      <c r="T326" s="1" t="s">
        <v>451</v>
      </c>
      <c r="U326" s="10"/>
    </row>
    <row r="327" spans="1:21" ht="20" customHeight="1" x14ac:dyDescent="0.2">
      <c r="A327" s="1">
        <v>353</v>
      </c>
      <c r="B327" s="1" t="s">
        <v>153</v>
      </c>
      <c r="C327" s="1" t="s">
        <v>11</v>
      </c>
      <c r="D327" s="2">
        <v>42369</v>
      </c>
      <c r="E327" s="3">
        <v>22760000000</v>
      </c>
      <c r="F327" s="3">
        <v>17242000000</v>
      </c>
      <c r="G327" s="3">
        <v>2977000000</v>
      </c>
      <c r="H327" s="1">
        <v>0</v>
      </c>
      <c r="I327" s="3">
        <v>1836000000</v>
      </c>
      <c r="J327" s="1" t="s">
        <v>19</v>
      </c>
      <c r="K327" s="1" t="s">
        <v>75</v>
      </c>
      <c r="L327" s="8">
        <f t="shared" si="35"/>
        <v>2015</v>
      </c>
      <c r="M327" s="5">
        <f t="shared" si="34"/>
        <v>-5518000000</v>
      </c>
      <c r="N327" s="6">
        <f t="shared" si="36"/>
        <v>4813000000</v>
      </c>
      <c r="O327" s="6">
        <f t="shared" si="37"/>
        <v>-10331000000</v>
      </c>
      <c r="P327" s="7">
        <f t="shared" si="38"/>
        <v>0.24244288224956062</v>
      </c>
      <c r="Q327" s="7">
        <f t="shared" si="39"/>
        <v>0.45391036906854132</v>
      </c>
      <c r="T327" s="1" t="s">
        <v>452</v>
      </c>
      <c r="U327" s="10"/>
    </row>
    <row r="328" spans="1:21" ht="20" customHeight="1" x14ac:dyDescent="0.2">
      <c r="A328" s="1">
        <v>354</v>
      </c>
      <c r="B328" s="1" t="s">
        <v>154</v>
      </c>
      <c r="C328" s="1" t="s">
        <v>6</v>
      </c>
      <c r="D328" s="2">
        <v>41274</v>
      </c>
      <c r="E328" s="3">
        <v>7452000000</v>
      </c>
      <c r="F328" s="3">
        <v>4747000000</v>
      </c>
      <c r="G328" s="3">
        <v>365000000</v>
      </c>
      <c r="H328" s="1">
        <v>0</v>
      </c>
      <c r="I328" s="3">
        <v>1050000000</v>
      </c>
      <c r="J328" s="1" t="s">
        <v>36</v>
      </c>
      <c r="K328" s="1" t="s">
        <v>37</v>
      </c>
      <c r="L328" s="8">
        <f t="shared" si="35"/>
        <v>2012</v>
      </c>
      <c r="M328" s="5">
        <f t="shared" si="34"/>
        <v>-2705000000</v>
      </c>
      <c r="N328" s="6">
        <f t="shared" si="36"/>
        <v>1415000000</v>
      </c>
      <c r="O328" s="6">
        <f t="shared" si="37"/>
        <v>-4120000000</v>
      </c>
      <c r="P328" s="7">
        <f t="shared" si="38"/>
        <v>0.3629898013955985</v>
      </c>
      <c r="Q328" s="7">
        <f t="shared" si="39"/>
        <v>0.55287171229200216</v>
      </c>
      <c r="T328" s="1" t="s">
        <v>453</v>
      </c>
      <c r="U328" s="10"/>
    </row>
    <row r="329" spans="1:21" ht="20" customHeight="1" x14ac:dyDescent="0.2">
      <c r="A329" s="1">
        <v>355</v>
      </c>
      <c r="B329" s="1" t="s">
        <v>154</v>
      </c>
      <c r="C329" s="1" t="s">
        <v>9</v>
      </c>
      <c r="D329" s="2">
        <v>41639</v>
      </c>
      <c r="E329" s="3">
        <v>8106000000</v>
      </c>
      <c r="F329" s="3">
        <v>5755000000</v>
      </c>
      <c r="G329" s="3">
        <v>387000000</v>
      </c>
      <c r="H329" s="1">
        <v>0</v>
      </c>
      <c r="I329" s="3">
        <v>954000000</v>
      </c>
      <c r="J329" s="1" t="s">
        <v>36</v>
      </c>
      <c r="K329" s="1" t="s">
        <v>37</v>
      </c>
      <c r="L329" s="8">
        <f t="shared" si="35"/>
        <v>2013</v>
      </c>
      <c r="M329" s="5">
        <f t="shared" si="34"/>
        <v>-2351000000</v>
      </c>
      <c r="N329" s="6">
        <f t="shared" si="36"/>
        <v>1341000000</v>
      </c>
      <c r="O329" s="6">
        <f t="shared" si="37"/>
        <v>-3692000000</v>
      </c>
      <c r="P329" s="7">
        <f t="shared" si="38"/>
        <v>0.29003207500616829</v>
      </c>
      <c r="Q329" s="7">
        <f t="shared" si="39"/>
        <v>0.45546508758943993</v>
      </c>
      <c r="T329" s="1" t="s">
        <v>454</v>
      </c>
      <c r="U329" s="10"/>
    </row>
    <row r="330" spans="1:21" ht="20" customHeight="1" x14ac:dyDescent="0.2">
      <c r="A330" s="1">
        <v>356</v>
      </c>
      <c r="B330" s="1" t="s">
        <v>154</v>
      </c>
      <c r="C330" s="1" t="s">
        <v>10</v>
      </c>
      <c r="D330" s="2">
        <v>42004</v>
      </c>
      <c r="E330" s="3">
        <v>9226000000</v>
      </c>
      <c r="F330" s="3">
        <v>6890000000</v>
      </c>
      <c r="G330" s="3">
        <v>388000000</v>
      </c>
      <c r="H330" s="1">
        <v>0</v>
      </c>
      <c r="I330" s="3">
        <v>1013000000</v>
      </c>
      <c r="J330" s="1" t="s">
        <v>36</v>
      </c>
      <c r="K330" s="1" t="s">
        <v>37</v>
      </c>
      <c r="L330" s="8">
        <f t="shared" si="35"/>
        <v>2014</v>
      </c>
      <c r="M330" s="5">
        <f t="shared" si="34"/>
        <v>-2336000000</v>
      </c>
      <c r="N330" s="6">
        <f t="shared" si="36"/>
        <v>1401000000</v>
      </c>
      <c r="O330" s="6">
        <f t="shared" si="37"/>
        <v>-3737000000</v>
      </c>
      <c r="P330" s="7">
        <f t="shared" si="38"/>
        <v>0.25319748536743986</v>
      </c>
      <c r="Q330" s="7">
        <f t="shared" si="39"/>
        <v>0.40505094298721006</v>
      </c>
      <c r="T330" s="1" t="s">
        <v>455</v>
      </c>
      <c r="U330" s="10"/>
    </row>
    <row r="331" spans="1:21" ht="20" customHeight="1" x14ac:dyDescent="0.2">
      <c r="A331" s="1">
        <v>357</v>
      </c>
      <c r="B331" s="1" t="s">
        <v>154</v>
      </c>
      <c r="C331" s="1" t="s">
        <v>11</v>
      </c>
      <c r="D331" s="2">
        <v>42369</v>
      </c>
      <c r="E331" s="3">
        <v>7386000000</v>
      </c>
      <c r="F331" s="3">
        <v>5109000000</v>
      </c>
      <c r="G331" s="3">
        <v>374000000</v>
      </c>
      <c r="H331" s="1">
        <v>0</v>
      </c>
      <c r="I331" s="3">
        <v>970000000</v>
      </c>
      <c r="J331" s="1" t="s">
        <v>36</v>
      </c>
      <c r="K331" s="1" t="s">
        <v>37</v>
      </c>
      <c r="L331" s="8">
        <f t="shared" si="35"/>
        <v>2015</v>
      </c>
      <c r="M331" s="5">
        <f t="shared" si="34"/>
        <v>-2277000000</v>
      </c>
      <c r="N331" s="6">
        <f t="shared" si="36"/>
        <v>1344000000</v>
      </c>
      <c r="O331" s="6">
        <f t="shared" si="37"/>
        <v>-3621000000</v>
      </c>
      <c r="P331" s="7">
        <f t="shared" si="38"/>
        <v>0.3082859463850528</v>
      </c>
      <c r="Q331" s="7">
        <f t="shared" si="39"/>
        <v>0.49025182778229082</v>
      </c>
      <c r="T331" s="1" t="s">
        <v>457</v>
      </c>
      <c r="U331" s="10"/>
    </row>
    <row r="332" spans="1:21" ht="20" customHeight="1" x14ac:dyDescent="0.2">
      <c r="A332" s="1">
        <v>358</v>
      </c>
      <c r="B332" s="1" t="s">
        <v>155</v>
      </c>
      <c r="C332" s="1" t="s">
        <v>6</v>
      </c>
      <c r="D332" s="2">
        <v>41274</v>
      </c>
      <c r="E332" s="3">
        <v>23771000000</v>
      </c>
      <c r="F332" s="3">
        <v>1403000000</v>
      </c>
      <c r="G332" s="3">
        <v>11188000000</v>
      </c>
      <c r="H332" s="1">
        <v>0</v>
      </c>
      <c r="I332" s="3">
        <v>5024000000</v>
      </c>
      <c r="J332" s="1" t="s">
        <v>41</v>
      </c>
      <c r="K332" s="1" t="s">
        <v>94</v>
      </c>
      <c r="L332" s="8">
        <f t="shared" si="35"/>
        <v>2012</v>
      </c>
      <c r="M332" s="5">
        <f t="shared" si="34"/>
        <v>-22368000000</v>
      </c>
      <c r="N332" s="6">
        <f t="shared" si="36"/>
        <v>16212000000</v>
      </c>
      <c r="O332" s="6">
        <f t="shared" si="37"/>
        <v>-38580000000</v>
      </c>
      <c r="P332" s="7">
        <f t="shared" si="38"/>
        <v>0.94097850321820709</v>
      </c>
      <c r="Q332" s="7">
        <f t="shared" si="39"/>
        <v>1.6229859913339784</v>
      </c>
      <c r="T332" s="1" t="s">
        <v>458</v>
      </c>
      <c r="U332" s="10"/>
    </row>
    <row r="333" spans="1:21" ht="20" customHeight="1" x14ac:dyDescent="0.2">
      <c r="A333" s="1">
        <v>359</v>
      </c>
      <c r="B333" s="1" t="s">
        <v>155</v>
      </c>
      <c r="C333" s="1" t="s">
        <v>9</v>
      </c>
      <c r="D333" s="2">
        <v>41639</v>
      </c>
      <c r="E333" s="3">
        <v>24176000000</v>
      </c>
      <c r="F333" s="3">
        <v>1241000000</v>
      </c>
      <c r="G333" s="3">
        <v>11682000000</v>
      </c>
      <c r="H333" s="1">
        <v>0</v>
      </c>
      <c r="I333" s="3">
        <v>4124000000</v>
      </c>
      <c r="J333" s="1" t="s">
        <v>41</v>
      </c>
      <c r="K333" s="1" t="s">
        <v>94</v>
      </c>
      <c r="L333" s="8">
        <f t="shared" si="35"/>
        <v>2013</v>
      </c>
      <c r="M333" s="5">
        <f t="shared" si="34"/>
        <v>-22935000000</v>
      </c>
      <c r="N333" s="6">
        <f t="shared" si="36"/>
        <v>15806000000</v>
      </c>
      <c r="O333" s="6">
        <f t="shared" si="37"/>
        <v>-38741000000</v>
      </c>
      <c r="P333" s="7">
        <f t="shared" si="38"/>
        <v>0.948668100595632</v>
      </c>
      <c r="Q333" s="7">
        <f t="shared" si="39"/>
        <v>1.602456982131039</v>
      </c>
      <c r="T333" s="1" t="s">
        <v>459</v>
      </c>
      <c r="U333" s="10"/>
    </row>
    <row r="334" spans="1:21" ht="20" customHeight="1" x14ac:dyDescent="0.2">
      <c r="A334" s="1">
        <v>360</v>
      </c>
      <c r="B334" s="1" t="s">
        <v>155</v>
      </c>
      <c r="C334" s="1" t="s">
        <v>10</v>
      </c>
      <c r="D334" s="2">
        <v>42004</v>
      </c>
      <c r="E334" s="3">
        <v>23869000000</v>
      </c>
      <c r="F334" s="3">
        <v>1088000000</v>
      </c>
      <c r="G334" s="3">
        <v>11648000000</v>
      </c>
      <c r="H334" s="1">
        <v>0</v>
      </c>
      <c r="I334" s="3">
        <v>4073000000</v>
      </c>
      <c r="J334" s="1" t="s">
        <v>41</v>
      </c>
      <c r="K334" s="1" t="s">
        <v>94</v>
      </c>
      <c r="L334" s="8">
        <f t="shared" si="35"/>
        <v>2014</v>
      </c>
      <c r="M334" s="5">
        <f t="shared" si="34"/>
        <v>-22781000000</v>
      </c>
      <c r="N334" s="6">
        <f t="shared" si="36"/>
        <v>15721000000</v>
      </c>
      <c r="O334" s="6">
        <f t="shared" si="37"/>
        <v>-38502000000</v>
      </c>
      <c r="P334" s="7">
        <f t="shared" si="38"/>
        <v>0.95441786417529018</v>
      </c>
      <c r="Q334" s="7">
        <f t="shared" si="39"/>
        <v>1.6130545896350916</v>
      </c>
      <c r="T334" s="1" t="s">
        <v>460</v>
      </c>
      <c r="U334" s="10"/>
    </row>
    <row r="335" spans="1:21" ht="20" customHeight="1" x14ac:dyDescent="0.2">
      <c r="A335" s="1">
        <v>361</v>
      </c>
      <c r="B335" s="1" t="s">
        <v>155</v>
      </c>
      <c r="C335" s="1" t="s">
        <v>11</v>
      </c>
      <c r="D335" s="2">
        <v>42369</v>
      </c>
      <c r="E335" s="3">
        <v>25038000000</v>
      </c>
      <c r="F335" s="3">
        <v>1091000000</v>
      </c>
      <c r="G335" s="3">
        <v>12566000000</v>
      </c>
      <c r="H335" s="1">
        <v>0</v>
      </c>
      <c r="I335" s="3">
        <v>4966000000</v>
      </c>
      <c r="J335" s="1" t="s">
        <v>41</v>
      </c>
      <c r="K335" s="1" t="s">
        <v>94</v>
      </c>
      <c r="L335" s="8">
        <f t="shared" si="35"/>
        <v>2015</v>
      </c>
      <c r="M335" s="5">
        <f t="shared" si="34"/>
        <v>-23947000000</v>
      </c>
      <c r="N335" s="6">
        <f t="shared" si="36"/>
        <v>17532000000</v>
      </c>
      <c r="O335" s="6">
        <f t="shared" si="37"/>
        <v>-41479000000</v>
      </c>
      <c r="P335" s="7">
        <f t="shared" si="38"/>
        <v>0.95642623212716671</v>
      </c>
      <c r="Q335" s="7">
        <f t="shared" si="39"/>
        <v>1.6566419043054557</v>
      </c>
      <c r="T335" s="1" t="s">
        <v>461</v>
      </c>
      <c r="U335" s="10"/>
    </row>
    <row r="336" spans="1:21" ht="20" customHeight="1" x14ac:dyDescent="0.2">
      <c r="A336" s="1">
        <v>362</v>
      </c>
      <c r="B336" s="1" t="s">
        <v>156</v>
      </c>
      <c r="C336" s="1" t="s">
        <v>6</v>
      </c>
      <c r="D336" s="2">
        <v>41274</v>
      </c>
      <c r="E336" s="3">
        <v>1204546000</v>
      </c>
      <c r="F336" s="3">
        <v>290054000</v>
      </c>
      <c r="G336" s="3">
        <v>170113000</v>
      </c>
      <c r="H336" s="1">
        <v>0</v>
      </c>
      <c r="I336" s="3">
        <v>451405000</v>
      </c>
      <c r="J336" s="1" t="s">
        <v>77</v>
      </c>
      <c r="K336" s="1" t="s">
        <v>78</v>
      </c>
      <c r="L336" s="8">
        <f t="shared" si="35"/>
        <v>2012</v>
      </c>
      <c r="M336" s="5">
        <f t="shared" si="34"/>
        <v>-914492000</v>
      </c>
      <c r="N336" s="6">
        <f t="shared" si="36"/>
        <v>621518000</v>
      </c>
      <c r="O336" s="6">
        <f t="shared" si="37"/>
        <v>-1536010000</v>
      </c>
      <c r="P336" s="7">
        <f t="shared" si="38"/>
        <v>0.75920056187144369</v>
      </c>
      <c r="Q336" s="7">
        <f t="shared" si="39"/>
        <v>1.275177535768663</v>
      </c>
      <c r="T336" s="1" t="s">
        <v>462</v>
      </c>
      <c r="U336" s="10"/>
    </row>
    <row r="337" spans="1:21" ht="20" customHeight="1" x14ac:dyDescent="0.2">
      <c r="A337" s="1">
        <v>363</v>
      </c>
      <c r="B337" s="1" t="s">
        <v>156</v>
      </c>
      <c r="C337" s="1" t="s">
        <v>9</v>
      </c>
      <c r="D337" s="2">
        <v>41639</v>
      </c>
      <c r="E337" s="3">
        <v>1746278000</v>
      </c>
      <c r="F337" s="3">
        <v>400281000</v>
      </c>
      <c r="G337" s="3">
        <v>147651000</v>
      </c>
      <c r="H337" s="1">
        <v>0</v>
      </c>
      <c r="I337" s="3">
        <v>651052000</v>
      </c>
      <c r="J337" s="1" t="s">
        <v>77</v>
      </c>
      <c r="K337" s="1" t="s">
        <v>78</v>
      </c>
      <c r="L337" s="8">
        <f t="shared" si="35"/>
        <v>2013</v>
      </c>
      <c r="M337" s="5">
        <f t="shared" ref="M337:M400" si="40">F337-E337</f>
        <v>-1345997000</v>
      </c>
      <c r="N337" s="6">
        <f t="shared" si="36"/>
        <v>798703000</v>
      </c>
      <c r="O337" s="6">
        <f t="shared" si="37"/>
        <v>-2144700000</v>
      </c>
      <c r="P337" s="7">
        <f t="shared" si="38"/>
        <v>0.77078048283263034</v>
      </c>
      <c r="Q337" s="7">
        <f t="shared" si="39"/>
        <v>1.2281549673076109</v>
      </c>
      <c r="T337" s="1" t="s">
        <v>463</v>
      </c>
      <c r="U337" s="10"/>
    </row>
    <row r="338" spans="1:21" ht="20" customHeight="1" x14ac:dyDescent="0.2">
      <c r="A338" s="1">
        <v>364</v>
      </c>
      <c r="B338" s="1" t="s">
        <v>156</v>
      </c>
      <c r="C338" s="1" t="s">
        <v>10</v>
      </c>
      <c r="D338" s="2">
        <v>42004</v>
      </c>
      <c r="E338" s="3">
        <v>2173011000</v>
      </c>
      <c r="F338" s="3">
        <v>524880000</v>
      </c>
      <c r="G338" s="3">
        <v>129602000</v>
      </c>
      <c r="H338" s="1">
        <v>0</v>
      </c>
      <c r="I338" s="3">
        <v>632760000</v>
      </c>
      <c r="J338" s="1" t="s">
        <v>77</v>
      </c>
      <c r="K338" s="1" t="s">
        <v>78</v>
      </c>
      <c r="L338" s="8">
        <f t="shared" si="35"/>
        <v>2014</v>
      </c>
      <c r="M338" s="5">
        <f t="shared" si="40"/>
        <v>-1648131000</v>
      </c>
      <c r="N338" s="6">
        <f t="shared" si="36"/>
        <v>762362000</v>
      </c>
      <c r="O338" s="6">
        <f t="shared" si="37"/>
        <v>-2410493000</v>
      </c>
      <c r="P338" s="7">
        <f t="shared" si="38"/>
        <v>0.75845497330662381</v>
      </c>
      <c r="Q338" s="7">
        <f t="shared" si="39"/>
        <v>1.10928706757582</v>
      </c>
      <c r="T338" s="1" t="s">
        <v>464</v>
      </c>
      <c r="U338" s="10"/>
    </row>
    <row r="339" spans="1:21" ht="20" customHeight="1" x14ac:dyDescent="0.2">
      <c r="A339" s="1">
        <v>365</v>
      </c>
      <c r="B339" s="1" t="s">
        <v>156</v>
      </c>
      <c r="C339" s="1" t="s">
        <v>11</v>
      </c>
      <c r="D339" s="2">
        <v>42369</v>
      </c>
      <c r="E339" s="3">
        <v>1357150000</v>
      </c>
      <c r="F339" s="3">
        <v>580994000</v>
      </c>
      <c r="G339" s="3">
        <v>112253000</v>
      </c>
      <c r="H339" s="1">
        <v>0</v>
      </c>
      <c r="I339" s="3">
        <v>622211000</v>
      </c>
      <c r="J339" s="1" t="s">
        <v>77</v>
      </c>
      <c r="K339" s="1" t="s">
        <v>78</v>
      </c>
      <c r="L339" s="8">
        <f t="shared" si="35"/>
        <v>2015</v>
      </c>
      <c r="M339" s="5">
        <f t="shared" si="40"/>
        <v>-776156000</v>
      </c>
      <c r="N339" s="6">
        <f t="shared" si="36"/>
        <v>734464000</v>
      </c>
      <c r="O339" s="6">
        <f t="shared" si="37"/>
        <v>-1510620000</v>
      </c>
      <c r="P339" s="7">
        <f t="shared" si="38"/>
        <v>0.57190141104520498</v>
      </c>
      <c r="Q339" s="7">
        <f t="shared" si="39"/>
        <v>1.113082562723354</v>
      </c>
      <c r="T339" s="1" t="s">
        <v>465</v>
      </c>
      <c r="U339" s="10"/>
    </row>
    <row r="340" spans="1:21" ht="20" customHeight="1" x14ac:dyDescent="0.2">
      <c r="A340" s="1">
        <v>366</v>
      </c>
      <c r="B340" s="1" t="s">
        <v>157</v>
      </c>
      <c r="C340" s="1" t="s">
        <v>6</v>
      </c>
      <c r="D340" s="2">
        <v>41547</v>
      </c>
      <c r="E340" s="3">
        <v>4474000000</v>
      </c>
      <c r="F340" s="3">
        <v>3103000000</v>
      </c>
      <c r="G340" s="3">
        <v>495000000</v>
      </c>
      <c r="H340" s="1">
        <v>0</v>
      </c>
      <c r="I340" s="1">
        <v>0</v>
      </c>
      <c r="J340" s="1" t="s">
        <v>7</v>
      </c>
      <c r="K340" s="1" t="s">
        <v>158</v>
      </c>
      <c r="L340" s="8">
        <f t="shared" si="35"/>
        <v>2013</v>
      </c>
      <c r="M340" s="5">
        <f t="shared" si="40"/>
        <v>-1371000000</v>
      </c>
      <c r="N340" s="6">
        <f t="shared" si="36"/>
        <v>495000000</v>
      </c>
      <c r="O340" s="6">
        <f t="shared" si="37"/>
        <v>-1866000000</v>
      </c>
      <c r="P340" s="7">
        <f t="shared" si="38"/>
        <v>0.3064371926687528</v>
      </c>
      <c r="Q340" s="7">
        <f t="shared" si="39"/>
        <v>0.41707644166294144</v>
      </c>
      <c r="T340" s="1" t="s">
        <v>466</v>
      </c>
      <c r="U340" s="10"/>
    </row>
    <row r="341" spans="1:21" ht="20" customHeight="1" x14ac:dyDescent="0.2">
      <c r="A341" s="1">
        <v>367</v>
      </c>
      <c r="B341" s="1" t="s">
        <v>157</v>
      </c>
      <c r="C341" s="1" t="s">
        <v>9</v>
      </c>
      <c r="D341" s="2">
        <v>41912</v>
      </c>
      <c r="E341" s="3">
        <v>4979000000</v>
      </c>
      <c r="F341" s="3">
        <v>3469000000</v>
      </c>
      <c r="G341" s="3">
        <v>594000000</v>
      </c>
      <c r="H341" s="1">
        <v>0</v>
      </c>
      <c r="I341" s="1">
        <v>0</v>
      </c>
      <c r="J341" s="1" t="s">
        <v>7</v>
      </c>
      <c r="K341" s="1" t="s">
        <v>158</v>
      </c>
      <c r="L341" s="8">
        <f t="shared" si="35"/>
        <v>2014</v>
      </c>
      <c r="M341" s="5">
        <f t="shared" si="40"/>
        <v>-1510000000</v>
      </c>
      <c r="N341" s="6">
        <f t="shared" si="36"/>
        <v>594000000</v>
      </c>
      <c r="O341" s="6">
        <f t="shared" si="37"/>
        <v>-2104000000</v>
      </c>
      <c r="P341" s="7">
        <f t="shared" si="38"/>
        <v>0.30327374974894555</v>
      </c>
      <c r="Q341" s="7">
        <f t="shared" si="39"/>
        <v>0.42257481421972282</v>
      </c>
      <c r="T341" s="1" t="s">
        <v>467</v>
      </c>
      <c r="U341" s="10"/>
    </row>
    <row r="342" spans="1:21" ht="20" customHeight="1" x14ac:dyDescent="0.2">
      <c r="A342" s="1">
        <v>368</v>
      </c>
      <c r="B342" s="1" t="s">
        <v>157</v>
      </c>
      <c r="C342" s="1" t="s">
        <v>10</v>
      </c>
      <c r="D342" s="2">
        <v>42277</v>
      </c>
      <c r="E342" s="3">
        <v>5244000000</v>
      </c>
      <c r="F342" s="3">
        <v>3630000000</v>
      </c>
      <c r="G342" s="3">
        <v>606000000</v>
      </c>
      <c r="H342" s="1">
        <v>0</v>
      </c>
      <c r="I342" s="1">
        <v>0</v>
      </c>
      <c r="J342" s="1" t="s">
        <v>7</v>
      </c>
      <c r="K342" s="1" t="s">
        <v>158</v>
      </c>
      <c r="L342" s="8">
        <f t="shared" si="35"/>
        <v>2015</v>
      </c>
      <c r="M342" s="5">
        <f t="shared" si="40"/>
        <v>-1614000000</v>
      </c>
      <c r="N342" s="6">
        <f t="shared" si="36"/>
        <v>606000000</v>
      </c>
      <c r="O342" s="6">
        <f t="shared" si="37"/>
        <v>-2220000000</v>
      </c>
      <c r="P342" s="7">
        <f t="shared" si="38"/>
        <v>0.30778032036613273</v>
      </c>
      <c r="Q342" s="7">
        <f t="shared" si="39"/>
        <v>0.42334096109839819</v>
      </c>
      <c r="T342" s="1" t="s">
        <v>468</v>
      </c>
      <c r="U342" s="10"/>
    </row>
    <row r="343" spans="1:21" ht="20" customHeight="1" x14ac:dyDescent="0.2">
      <c r="A343" s="1">
        <v>369</v>
      </c>
      <c r="B343" s="1" t="s">
        <v>157</v>
      </c>
      <c r="C343" s="1" t="s">
        <v>11</v>
      </c>
      <c r="D343" s="2">
        <v>42643</v>
      </c>
      <c r="E343" s="3">
        <v>5259000000</v>
      </c>
      <c r="F343" s="3">
        <v>3642000000</v>
      </c>
      <c r="G343" s="3">
        <v>638000000</v>
      </c>
      <c r="H343" s="1">
        <v>0</v>
      </c>
      <c r="I343" s="1">
        <v>0</v>
      </c>
      <c r="J343" s="1" t="s">
        <v>7</v>
      </c>
      <c r="K343" s="1" t="s">
        <v>158</v>
      </c>
      <c r="L343" s="8">
        <f t="shared" si="35"/>
        <v>2016</v>
      </c>
      <c r="M343" s="5">
        <f t="shared" si="40"/>
        <v>-1617000000</v>
      </c>
      <c r="N343" s="6">
        <f t="shared" si="36"/>
        <v>638000000</v>
      </c>
      <c r="O343" s="6">
        <f t="shared" si="37"/>
        <v>-2255000000</v>
      </c>
      <c r="P343" s="7">
        <f t="shared" si="38"/>
        <v>0.30747290359383911</v>
      </c>
      <c r="Q343" s="7">
        <f t="shared" si="39"/>
        <v>0.42878874310705456</v>
      </c>
      <c r="T343" s="1" t="s">
        <v>469</v>
      </c>
      <c r="U343" s="10"/>
    </row>
    <row r="344" spans="1:21" ht="20" customHeight="1" x14ac:dyDescent="0.2">
      <c r="A344" s="1">
        <v>370</v>
      </c>
      <c r="B344" s="1" t="s">
        <v>159</v>
      </c>
      <c r="C344" s="1" t="s">
        <v>6</v>
      </c>
      <c r="D344" s="2">
        <v>41578</v>
      </c>
      <c r="E344" s="3">
        <v>1587725000</v>
      </c>
      <c r="F344" s="3">
        <v>560917000</v>
      </c>
      <c r="G344" s="3">
        <v>610735000</v>
      </c>
      <c r="H344" s="3">
        <v>58827000</v>
      </c>
      <c r="I344" s="3">
        <v>30239000</v>
      </c>
      <c r="J344" s="1" t="s">
        <v>19</v>
      </c>
      <c r="K344" s="1" t="s">
        <v>160</v>
      </c>
      <c r="L344" s="8">
        <f t="shared" si="35"/>
        <v>2013</v>
      </c>
      <c r="M344" s="5">
        <f t="shared" si="40"/>
        <v>-1026808000</v>
      </c>
      <c r="N344" s="6">
        <f t="shared" si="36"/>
        <v>699801000</v>
      </c>
      <c r="O344" s="6">
        <f t="shared" si="37"/>
        <v>-1726609000</v>
      </c>
      <c r="P344" s="7">
        <f t="shared" si="38"/>
        <v>0.64671652836605831</v>
      </c>
      <c r="Q344" s="7">
        <f t="shared" si="39"/>
        <v>1.0874735864208223</v>
      </c>
      <c r="T344" s="1" t="s">
        <v>470</v>
      </c>
      <c r="U344" s="10"/>
    </row>
    <row r="345" spans="1:21" ht="20" customHeight="1" x14ac:dyDescent="0.2">
      <c r="A345" s="1">
        <v>371</v>
      </c>
      <c r="B345" s="1" t="s">
        <v>159</v>
      </c>
      <c r="C345" s="1" t="s">
        <v>9</v>
      </c>
      <c r="D345" s="2">
        <v>41943</v>
      </c>
      <c r="E345" s="3">
        <v>1717776000</v>
      </c>
      <c r="F345" s="3">
        <v>626206000</v>
      </c>
      <c r="G345" s="3">
        <v>683115000</v>
      </c>
      <c r="H345" s="3">
        <v>66259000</v>
      </c>
      <c r="I345" s="3">
        <v>35710000</v>
      </c>
      <c r="J345" s="1" t="s">
        <v>19</v>
      </c>
      <c r="K345" s="1" t="s">
        <v>160</v>
      </c>
      <c r="L345" s="8">
        <f t="shared" si="35"/>
        <v>2014</v>
      </c>
      <c r="M345" s="5">
        <f t="shared" si="40"/>
        <v>-1091570000</v>
      </c>
      <c r="N345" s="6">
        <f t="shared" si="36"/>
        <v>785084000</v>
      </c>
      <c r="O345" s="6">
        <f t="shared" si="37"/>
        <v>-1876654000</v>
      </c>
      <c r="P345" s="7">
        <f t="shared" si="38"/>
        <v>0.63545537951397624</v>
      </c>
      <c r="Q345" s="7">
        <f t="shared" si="39"/>
        <v>1.0924905226292601</v>
      </c>
      <c r="T345" s="1" t="s">
        <v>471</v>
      </c>
      <c r="U345" s="10"/>
    </row>
    <row r="346" spans="1:21" ht="20" customHeight="1" x14ac:dyDescent="0.2">
      <c r="A346" s="1">
        <v>372</v>
      </c>
      <c r="B346" s="1" t="s">
        <v>159</v>
      </c>
      <c r="C346" s="1" t="s">
        <v>10</v>
      </c>
      <c r="D346" s="2">
        <v>42308</v>
      </c>
      <c r="E346" s="3">
        <v>1797060000</v>
      </c>
      <c r="F346" s="3">
        <v>726798000</v>
      </c>
      <c r="G346" s="3">
        <v>712543000</v>
      </c>
      <c r="H346" s="3">
        <v>69589000</v>
      </c>
      <c r="I346" s="3">
        <v>51459000</v>
      </c>
      <c r="J346" s="1" t="s">
        <v>19</v>
      </c>
      <c r="K346" s="1" t="s">
        <v>160</v>
      </c>
      <c r="L346" s="8">
        <f t="shared" si="35"/>
        <v>2015</v>
      </c>
      <c r="M346" s="5">
        <f t="shared" si="40"/>
        <v>-1070262000</v>
      </c>
      <c r="N346" s="6">
        <f t="shared" si="36"/>
        <v>833591000</v>
      </c>
      <c r="O346" s="6">
        <f t="shared" si="37"/>
        <v>-1903853000</v>
      </c>
      <c r="P346" s="7">
        <f t="shared" si="38"/>
        <v>0.59556275249574309</v>
      </c>
      <c r="Q346" s="7">
        <f t="shared" si="39"/>
        <v>1.0594265077404206</v>
      </c>
      <c r="T346" s="1" t="s">
        <v>473</v>
      </c>
      <c r="U346" s="10"/>
    </row>
    <row r="347" spans="1:21" ht="20" customHeight="1" x14ac:dyDescent="0.2">
      <c r="A347" s="1">
        <v>373</v>
      </c>
      <c r="B347" s="1" t="s">
        <v>159</v>
      </c>
      <c r="C347" s="1" t="s">
        <v>11</v>
      </c>
      <c r="D347" s="2">
        <v>42674</v>
      </c>
      <c r="E347" s="3">
        <v>1966814000</v>
      </c>
      <c r="F347" s="3">
        <v>793735000</v>
      </c>
      <c r="G347" s="3">
        <v>722798000</v>
      </c>
      <c r="H347" s="3">
        <v>65411000</v>
      </c>
      <c r="I347" s="3">
        <v>60790000</v>
      </c>
      <c r="J347" s="1" t="s">
        <v>19</v>
      </c>
      <c r="K347" s="1" t="s">
        <v>160</v>
      </c>
      <c r="L347" s="8">
        <f t="shared" si="35"/>
        <v>2016</v>
      </c>
      <c r="M347" s="5">
        <f t="shared" si="40"/>
        <v>-1173079000</v>
      </c>
      <c r="N347" s="6">
        <f t="shared" si="36"/>
        <v>848999000</v>
      </c>
      <c r="O347" s="6">
        <f t="shared" si="37"/>
        <v>-2022078000</v>
      </c>
      <c r="P347" s="7">
        <f t="shared" si="38"/>
        <v>0.59643616529066801</v>
      </c>
      <c r="Q347" s="7">
        <f t="shared" si="39"/>
        <v>1.0280982339967073</v>
      </c>
      <c r="T347" s="1" t="s">
        <v>475</v>
      </c>
      <c r="U347" s="10"/>
    </row>
    <row r="348" spans="1:21" ht="20" customHeight="1" x14ac:dyDescent="0.2">
      <c r="A348" s="1">
        <v>374</v>
      </c>
      <c r="B348" s="1" t="s">
        <v>161</v>
      </c>
      <c r="C348" s="1" t="s">
        <v>6</v>
      </c>
      <c r="D348" s="2">
        <v>41518</v>
      </c>
      <c r="E348" s="3">
        <v>105156000000</v>
      </c>
      <c r="F348" s="3">
        <v>91948000000</v>
      </c>
      <c r="G348" s="3">
        <v>10104000000</v>
      </c>
      <c r="H348" s="1">
        <v>0</v>
      </c>
      <c r="I348" s="1">
        <v>0</v>
      </c>
      <c r="J348" s="1" t="s">
        <v>30</v>
      </c>
      <c r="K348" s="1" t="s">
        <v>162</v>
      </c>
      <c r="L348" s="8">
        <f t="shared" si="35"/>
        <v>2013</v>
      </c>
      <c r="M348" s="5">
        <f t="shared" si="40"/>
        <v>-13208000000</v>
      </c>
      <c r="N348" s="6">
        <f t="shared" si="36"/>
        <v>10104000000</v>
      </c>
      <c r="O348" s="6">
        <f t="shared" si="37"/>
        <v>-23312000000</v>
      </c>
      <c r="P348" s="7">
        <f t="shared" si="38"/>
        <v>0.12560386473429952</v>
      </c>
      <c r="Q348" s="7">
        <f t="shared" si="39"/>
        <v>0.22168968009433604</v>
      </c>
      <c r="T348" s="1" t="s">
        <v>476</v>
      </c>
      <c r="U348" s="10"/>
    </row>
    <row r="349" spans="1:21" ht="20" customHeight="1" x14ac:dyDescent="0.2">
      <c r="A349" s="1">
        <v>375</v>
      </c>
      <c r="B349" s="1" t="s">
        <v>161</v>
      </c>
      <c r="C349" s="1" t="s">
        <v>9</v>
      </c>
      <c r="D349" s="2">
        <v>41882</v>
      </c>
      <c r="E349" s="3">
        <v>112640000000</v>
      </c>
      <c r="F349" s="3">
        <v>98458000000</v>
      </c>
      <c r="G349" s="3">
        <v>10899000000</v>
      </c>
      <c r="H349" s="1">
        <v>0</v>
      </c>
      <c r="I349" s="1">
        <v>0</v>
      </c>
      <c r="J349" s="1" t="s">
        <v>30</v>
      </c>
      <c r="K349" s="1" t="s">
        <v>162</v>
      </c>
      <c r="L349" s="8">
        <f t="shared" si="35"/>
        <v>2014</v>
      </c>
      <c r="M349" s="5">
        <f t="shared" si="40"/>
        <v>-14182000000</v>
      </c>
      <c r="N349" s="6">
        <f t="shared" si="36"/>
        <v>10899000000</v>
      </c>
      <c r="O349" s="6">
        <f t="shared" si="37"/>
        <v>-25081000000</v>
      </c>
      <c r="P349" s="7">
        <f t="shared" si="38"/>
        <v>0.12590553977272728</v>
      </c>
      <c r="Q349" s="7">
        <f t="shared" si="39"/>
        <v>0.22266512784090908</v>
      </c>
      <c r="T349" s="1" t="s">
        <v>477</v>
      </c>
      <c r="U349" s="10"/>
    </row>
    <row r="350" spans="1:21" ht="20" customHeight="1" x14ac:dyDescent="0.2">
      <c r="A350" s="1">
        <v>376</v>
      </c>
      <c r="B350" s="1" t="s">
        <v>161</v>
      </c>
      <c r="C350" s="1" t="s">
        <v>10</v>
      </c>
      <c r="D350" s="2">
        <v>42246</v>
      </c>
      <c r="E350" s="3">
        <v>116199000000</v>
      </c>
      <c r="F350" s="3">
        <v>101065000000</v>
      </c>
      <c r="G350" s="3">
        <v>11445000000</v>
      </c>
      <c r="H350" s="1">
        <v>0</v>
      </c>
      <c r="I350" s="1">
        <v>0</v>
      </c>
      <c r="J350" s="1" t="s">
        <v>30</v>
      </c>
      <c r="K350" s="1" t="s">
        <v>162</v>
      </c>
      <c r="L350" s="8">
        <f t="shared" si="35"/>
        <v>2015</v>
      </c>
      <c r="M350" s="5">
        <f t="shared" si="40"/>
        <v>-15134000000</v>
      </c>
      <c r="N350" s="6">
        <f t="shared" si="36"/>
        <v>11445000000</v>
      </c>
      <c r="O350" s="6">
        <f t="shared" si="37"/>
        <v>-26579000000</v>
      </c>
      <c r="P350" s="7">
        <f t="shared" si="38"/>
        <v>0.13024208469952409</v>
      </c>
      <c r="Q350" s="7">
        <f t="shared" si="39"/>
        <v>0.22873690823501064</v>
      </c>
      <c r="T350" s="1" t="s">
        <v>478</v>
      </c>
      <c r="U350" s="10"/>
    </row>
    <row r="351" spans="1:21" ht="20" customHeight="1" x14ac:dyDescent="0.2">
      <c r="A351" s="1">
        <v>377</v>
      </c>
      <c r="B351" s="1" t="s">
        <v>161</v>
      </c>
      <c r="C351" s="1" t="s">
        <v>11</v>
      </c>
      <c r="D351" s="2">
        <v>42610</v>
      </c>
      <c r="E351" s="3">
        <v>118719000000</v>
      </c>
      <c r="F351" s="3">
        <v>102901000000</v>
      </c>
      <c r="G351" s="3">
        <v>12068000000</v>
      </c>
      <c r="H351" s="1">
        <v>0</v>
      </c>
      <c r="I351" s="1">
        <v>0</v>
      </c>
      <c r="J351" s="1" t="s">
        <v>30</v>
      </c>
      <c r="K351" s="1" t="s">
        <v>162</v>
      </c>
      <c r="L351" s="8">
        <f t="shared" si="35"/>
        <v>2016</v>
      </c>
      <c r="M351" s="5">
        <f t="shared" si="40"/>
        <v>-15818000000</v>
      </c>
      <c r="N351" s="6">
        <f t="shared" si="36"/>
        <v>12068000000</v>
      </c>
      <c r="O351" s="6">
        <f t="shared" si="37"/>
        <v>-27886000000</v>
      </c>
      <c r="P351" s="7">
        <f t="shared" si="38"/>
        <v>0.13323899291604546</v>
      </c>
      <c r="Q351" s="7">
        <f t="shared" si="39"/>
        <v>0.23489079254373774</v>
      </c>
      <c r="T351" s="1" t="s">
        <v>479</v>
      </c>
      <c r="U351" s="10"/>
    </row>
    <row r="352" spans="1:21" ht="20" customHeight="1" x14ac:dyDescent="0.2">
      <c r="A352" s="1">
        <v>378</v>
      </c>
      <c r="B352" s="1" t="s">
        <v>163</v>
      </c>
      <c r="C352" s="1" t="s">
        <v>6</v>
      </c>
      <c r="D352" s="2">
        <v>37802</v>
      </c>
      <c r="E352" s="3">
        <v>1577000</v>
      </c>
      <c r="F352" s="3">
        <v>258000</v>
      </c>
      <c r="G352" s="3">
        <v>2410000</v>
      </c>
      <c r="H352" s="3">
        <v>65000</v>
      </c>
      <c r="I352" s="1">
        <v>0</v>
      </c>
      <c r="J352" s="1" t="s">
        <v>30</v>
      </c>
      <c r="K352" s="1" t="s">
        <v>164</v>
      </c>
      <c r="L352" s="8">
        <f t="shared" si="35"/>
        <v>2003</v>
      </c>
      <c r="M352" s="5">
        <f t="shared" si="40"/>
        <v>-1319000</v>
      </c>
      <c r="N352" s="6">
        <f t="shared" si="36"/>
        <v>2475000</v>
      </c>
      <c r="O352" s="6">
        <f t="shared" si="37"/>
        <v>-3794000</v>
      </c>
      <c r="P352" s="7">
        <f t="shared" si="38"/>
        <v>0.83639822447685475</v>
      </c>
      <c r="Q352" s="7">
        <f t="shared" si="39"/>
        <v>2.405833861762841</v>
      </c>
      <c r="T352" s="1" t="s">
        <v>480</v>
      </c>
      <c r="U352" s="10"/>
    </row>
    <row r="353" spans="1:21" ht="20" customHeight="1" x14ac:dyDescent="0.2">
      <c r="A353" s="1">
        <v>379</v>
      </c>
      <c r="B353" s="1" t="s">
        <v>163</v>
      </c>
      <c r="C353" s="1" t="s">
        <v>9</v>
      </c>
      <c r="D353" s="2">
        <v>38168</v>
      </c>
      <c r="E353" s="3">
        <v>1514000</v>
      </c>
      <c r="F353" s="3">
        <v>142000</v>
      </c>
      <c r="G353" s="3">
        <v>3940000</v>
      </c>
      <c r="H353" s="3">
        <v>30000</v>
      </c>
      <c r="I353" s="3">
        <v>163000</v>
      </c>
      <c r="J353" s="1" t="s">
        <v>30</v>
      </c>
      <c r="K353" s="1" t="s">
        <v>164</v>
      </c>
      <c r="L353" s="8">
        <f t="shared" si="35"/>
        <v>2004</v>
      </c>
      <c r="M353" s="5">
        <f t="shared" si="40"/>
        <v>-1372000</v>
      </c>
      <c r="N353" s="6">
        <f t="shared" si="36"/>
        <v>4133000</v>
      </c>
      <c r="O353" s="6">
        <f t="shared" si="37"/>
        <v>-5505000</v>
      </c>
      <c r="P353" s="7">
        <f t="shared" si="38"/>
        <v>0.90620871862615593</v>
      </c>
      <c r="Q353" s="7">
        <f t="shared" si="39"/>
        <v>3.6360634081902248</v>
      </c>
      <c r="T353" s="1" t="s">
        <v>481</v>
      </c>
      <c r="U353" s="10"/>
    </row>
    <row r="354" spans="1:21" ht="20" customHeight="1" x14ac:dyDescent="0.2">
      <c r="A354" s="1">
        <v>380</v>
      </c>
      <c r="B354" s="1" t="s">
        <v>163</v>
      </c>
      <c r="C354" s="1" t="s">
        <v>10</v>
      </c>
      <c r="D354" s="2">
        <v>38776</v>
      </c>
      <c r="E354" s="3">
        <v>79562000</v>
      </c>
      <c r="F354" s="3">
        <v>75508000</v>
      </c>
      <c r="G354" s="3">
        <v>15359000</v>
      </c>
      <c r="H354" s="1">
        <v>0</v>
      </c>
      <c r="I354" s="1">
        <v>0</v>
      </c>
      <c r="J354" s="1" t="s">
        <v>30</v>
      </c>
      <c r="K354" s="1" t="s">
        <v>164</v>
      </c>
      <c r="L354" s="8">
        <f t="shared" si="35"/>
        <v>2006</v>
      </c>
      <c r="M354" s="5">
        <f t="shared" si="40"/>
        <v>-4054000</v>
      </c>
      <c r="N354" s="6">
        <f t="shared" si="36"/>
        <v>15359000</v>
      </c>
      <c r="O354" s="6">
        <f t="shared" si="37"/>
        <v>-19413000</v>
      </c>
      <c r="P354" s="7">
        <f t="shared" si="38"/>
        <v>5.0953973002186972E-2</v>
      </c>
      <c r="Q354" s="7">
        <f t="shared" si="39"/>
        <v>0.24399839119177497</v>
      </c>
      <c r="T354" s="1" t="s">
        <v>482</v>
      </c>
      <c r="U354" s="10"/>
    </row>
    <row r="355" spans="1:21" ht="20" customHeight="1" x14ac:dyDescent="0.2">
      <c r="A355" s="1">
        <v>381</v>
      </c>
      <c r="B355" s="1" t="s">
        <v>163</v>
      </c>
      <c r="C355" s="1" t="s">
        <v>11</v>
      </c>
      <c r="D355" s="2">
        <v>39141</v>
      </c>
      <c r="E355" s="3">
        <v>99642000</v>
      </c>
      <c r="F355" s="3">
        <v>84477000</v>
      </c>
      <c r="G355" s="3">
        <v>25853000</v>
      </c>
      <c r="H355" s="1">
        <v>0</v>
      </c>
      <c r="I355" s="1">
        <v>0</v>
      </c>
      <c r="J355" s="1" t="s">
        <v>30</v>
      </c>
      <c r="K355" s="1" t="s">
        <v>164</v>
      </c>
      <c r="L355" s="8">
        <f t="shared" si="35"/>
        <v>2007</v>
      </c>
      <c r="M355" s="5">
        <f t="shared" si="40"/>
        <v>-15165000</v>
      </c>
      <c r="N355" s="6">
        <f t="shared" si="36"/>
        <v>25853000</v>
      </c>
      <c r="O355" s="6">
        <f t="shared" si="37"/>
        <v>-41018000</v>
      </c>
      <c r="P355" s="7">
        <f t="shared" si="38"/>
        <v>0.15219485759017282</v>
      </c>
      <c r="Q355" s="7">
        <f t="shared" si="39"/>
        <v>0.41165372031874109</v>
      </c>
      <c r="T355" s="1" t="s">
        <v>484</v>
      </c>
      <c r="U355" s="10"/>
    </row>
    <row r="356" spans="1:21" ht="20" customHeight="1" x14ac:dyDescent="0.2">
      <c r="A356" s="1">
        <v>382</v>
      </c>
      <c r="B356" s="1" t="s">
        <v>165</v>
      </c>
      <c r="C356" s="1" t="s">
        <v>6</v>
      </c>
      <c r="D356" s="2">
        <v>41483</v>
      </c>
      <c r="E356" s="3">
        <v>8052000000</v>
      </c>
      <c r="F356" s="3">
        <v>5140000000</v>
      </c>
      <c r="G356" s="3">
        <v>1653000000</v>
      </c>
      <c r="H356" s="3">
        <v>128000000</v>
      </c>
      <c r="I356" s="1">
        <v>0</v>
      </c>
      <c r="J356" s="1" t="s">
        <v>30</v>
      </c>
      <c r="K356" s="1" t="s">
        <v>118</v>
      </c>
      <c r="L356" s="8">
        <f t="shared" si="35"/>
        <v>2013</v>
      </c>
      <c r="M356" s="5">
        <f t="shared" si="40"/>
        <v>-2912000000</v>
      </c>
      <c r="N356" s="6">
        <f t="shared" si="36"/>
        <v>1781000000</v>
      </c>
      <c r="O356" s="6">
        <f t="shared" si="37"/>
        <v>-4693000000</v>
      </c>
      <c r="P356" s="7">
        <f t="shared" si="38"/>
        <v>0.36164927968206656</v>
      </c>
      <c r="Q356" s="7">
        <f t="shared" si="39"/>
        <v>0.58283656234475911</v>
      </c>
      <c r="T356" s="1" t="s">
        <v>486</v>
      </c>
      <c r="U356" s="10"/>
    </row>
    <row r="357" spans="1:21" ht="20" customHeight="1" x14ac:dyDescent="0.2">
      <c r="A357" s="1">
        <v>383</v>
      </c>
      <c r="B357" s="1" t="s">
        <v>165</v>
      </c>
      <c r="C357" s="1" t="s">
        <v>9</v>
      </c>
      <c r="D357" s="2">
        <v>41854</v>
      </c>
      <c r="E357" s="3">
        <v>8268000000</v>
      </c>
      <c r="F357" s="3">
        <v>5297000000</v>
      </c>
      <c r="G357" s="3">
        <v>1527000000</v>
      </c>
      <c r="H357" s="3">
        <v>122000000</v>
      </c>
      <c r="I357" s="1">
        <v>0</v>
      </c>
      <c r="J357" s="1" t="s">
        <v>30</v>
      </c>
      <c r="K357" s="1" t="s">
        <v>118</v>
      </c>
      <c r="L357" s="8">
        <f t="shared" si="35"/>
        <v>2014</v>
      </c>
      <c r="M357" s="5">
        <f t="shared" si="40"/>
        <v>-2971000000</v>
      </c>
      <c r="N357" s="6">
        <f t="shared" si="36"/>
        <v>1649000000</v>
      </c>
      <c r="O357" s="6">
        <f t="shared" si="37"/>
        <v>-4620000000</v>
      </c>
      <c r="P357" s="7">
        <f t="shared" si="38"/>
        <v>0.35933720367682631</v>
      </c>
      <c r="Q357" s="7">
        <f t="shared" si="39"/>
        <v>0.55878084179970977</v>
      </c>
      <c r="T357" s="1" t="s">
        <v>487</v>
      </c>
      <c r="U357" s="10"/>
    </row>
    <row r="358" spans="1:21" ht="20" customHeight="1" x14ac:dyDescent="0.2">
      <c r="A358" s="1">
        <v>384</v>
      </c>
      <c r="B358" s="1" t="s">
        <v>165</v>
      </c>
      <c r="C358" s="1" t="s">
        <v>10</v>
      </c>
      <c r="D358" s="2">
        <v>42218</v>
      </c>
      <c r="E358" s="3">
        <v>8082000000</v>
      </c>
      <c r="F358" s="3">
        <v>5300000000</v>
      </c>
      <c r="G358" s="3">
        <v>1509000000</v>
      </c>
      <c r="H358" s="3">
        <v>117000000</v>
      </c>
      <c r="I358" s="1">
        <v>0</v>
      </c>
      <c r="J358" s="1" t="s">
        <v>30</v>
      </c>
      <c r="K358" s="1" t="s">
        <v>118</v>
      </c>
      <c r="L358" s="8">
        <f t="shared" si="35"/>
        <v>2015</v>
      </c>
      <c r="M358" s="5">
        <f t="shared" si="40"/>
        <v>-2782000000</v>
      </c>
      <c r="N358" s="6">
        <f t="shared" si="36"/>
        <v>1626000000</v>
      </c>
      <c r="O358" s="6">
        <f t="shared" si="37"/>
        <v>-4408000000</v>
      </c>
      <c r="P358" s="7">
        <f t="shared" si="38"/>
        <v>0.34422172729522393</v>
      </c>
      <c r="Q358" s="7">
        <f t="shared" si="39"/>
        <v>0.54540955209106656</v>
      </c>
      <c r="T358" s="1" t="s">
        <v>488</v>
      </c>
      <c r="U358" s="10"/>
    </row>
    <row r="359" spans="1:21" ht="20" customHeight="1" x14ac:dyDescent="0.2">
      <c r="A359" s="1">
        <v>385</v>
      </c>
      <c r="B359" s="1" t="s">
        <v>165</v>
      </c>
      <c r="C359" s="1" t="s">
        <v>11</v>
      </c>
      <c r="D359" s="2">
        <v>42582</v>
      </c>
      <c r="E359" s="3">
        <v>7961000000</v>
      </c>
      <c r="F359" s="3">
        <v>5181000000</v>
      </c>
      <c r="G359" s="3">
        <v>1665000000</v>
      </c>
      <c r="H359" s="3">
        <v>124000000</v>
      </c>
      <c r="I359" s="1">
        <v>0</v>
      </c>
      <c r="J359" s="1" t="s">
        <v>30</v>
      </c>
      <c r="K359" s="1" t="s">
        <v>118</v>
      </c>
      <c r="L359" s="8">
        <f t="shared" si="35"/>
        <v>2016</v>
      </c>
      <c r="M359" s="5">
        <f t="shared" si="40"/>
        <v>-2780000000</v>
      </c>
      <c r="N359" s="6">
        <f t="shared" si="36"/>
        <v>1789000000</v>
      </c>
      <c r="O359" s="6">
        <f t="shared" si="37"/>
        <v>-4569000000</v>
      </c>
      <c r="P359" s="7">
        <f t="shared" si="38"/>
        <v>0.34920236151237283</v>
      </c>
      <c r="Q359" s="7">
        <f t="shared" si="39"/>
        <v>0.57392287401080266</v>
      </c>
      <c r="T359" s="1" t="s">
        <v>489</v>
      </c>
      <c r="U359" s="10"/>
    </row>
    <row r="360" spans="1:21" ht="20" customHeight="1" x14ac:dyDescent="0.2">
      <c r="A360" s="1">
        <v>386</v>
      </c>
      <c r="B360" s="1" t="s">
        <v>166</v>
      </c>
      <c r="C360" s="1" t="s">
        <v>6</v>
      </c>
      <c r="D360" s="2">
        <v>41305</v>
      </c>
      <c r="E360" s="3">
        <v>3050195000</v>
      </c>
      <c r="F360" s="3">
        <v>683579000</v>
      </c>
      <c r="G360" s="3">
        <v>2047847000</v>
      </c>
      <c r="H360" s="3">
        <v>429479000</v>
      </c>
      <c r="I360" s="1">
        <v>0</v>
      </c>
      <c r="J360" s="1" t="s">
        <v>16</v>
      </c>
      <c r="K360" s="1" t="s">
        <v>51</v>
      </c>
      <c r="L360" s="8">
        <f t="shared" si="35"/>
        <v>2013</v>
      </c>
      <c r="M360" s="5">
        <f t="shared" si="40"/>
        <v>-2366616000</v>
      </c>
      <c r="N360" s="6">
        <f t="shared" si="36"/>
        <v>2477326000</v>
      </c>
      <c r="O360" s="6">
        <f t="shared" si="37"/>
        <v>-4843942000</v>
      </c>
      <c r="P360" s="7">
        <f t="shared" si="38"/>
        <v>0.7758900660449578</v>
      </c>
      <c r="Q360" s="7">
        <f t="shared" si="39"/>
        <v>1.5880761721791559</v>
      </c>
      <c r="T360" s="1" t="s">
        <v>490</v>
      </c>
      <c r="U360" s="10"/>
    </row>
    <row r="361" spans="1:21" ht="20" customHeight="1" x14ac:dyDescent="0.2">
      <c r="A361" s="1">
        <v>387</v>
      </c>
      <c r="B361" s="1" t="s">
        <v>166</v>
      </c>
      <c r="C361" s="1" t="s">
        <v>9</v>
      </c>
      <c r="D361" s="2">
        <v>41670</v>
      </c>
      <c r="E361" s="3">
        <v>4071003000</v>
      </c>
      <c r="F361" s="3">
        <v>968428000</v>
      </c>
      <c r="G361" s="3">
        <v>2764851000</v>
      </c>
      <c r="H361" s="3">
        <v>623798000</v>
      </c>
      <c r="I361" s="1">
        <v>0</v>
      </c>
      <c r="J361" s="1" t="s">
        <v>16</v>
      </c>
      <c r="K361" s="1" t="s">
        <v>51</v>
      </c>
      <c r="L361" s="8">
        <f t="shared" si="35"/>
        <v>2014</v>
      </c>
      <c r="M361" s="5">
        <f t="shared" si="40"/>
        <v>-3102575000</v>
      </c>
      <c r="N361" s="6">
        <f t="shared" si="36"/>
        <v>3388649000</v>
      </c>
      <c r="O361" s="6">
        <f t="shared" si="37"/>
        <v>-6491224000</v>
      </c>
      <c r="P361" s="7">
        <f t="shared" si="38"/>
        <v>0.76211562605087735</v>
      </c>
      <c r="Q361" s="7">
        <f t="shared" si="39"/>
        <v>1.5945023867582511</v>
      </c>
      <c r="T361" s="1" t="s">
        <v>491</v>
      </c>
      <c r="U361" s="10"/>
    </row>
    <row r="362" spans="1:21" ht="20" customHeight="1" x14ac:dyDescent="0.2">
      <c r="A362" s="1">
        <v>388</v>
      </c>
      <c r="B362" s="1" t="s">
        <v>166</v>
      </c>
      <c r="C362" s="1" t="s">
        <v>10</v>
      </c>
      <c r="D362" s="2">
        <v>42035</v>
      </c>
      <c r="E362" s="3">
        <v>5373586000</v>
      </c>
      <c r="F362" s="3">
        <v>1289270000</v>
      </c>
      <c r="G362" s="3">
        <v>3437032000</v>
      </c>
      <c r="H362" s="3">
        <v>792917000</v>
      </c>
      <c r="I362" s="1">
        <v>0</v>
      </c>
      <c r="J362" s="1" t="s">
        <v>16</v>
      </c>
      <c r="K362" s="1" t="s">
        <v>51</v>
      </c>
      <c r="L362" s="8">
        <f t="shared" si="35"/>
        <v>2015</v>
      </c>
      <c r="M362" s="5">
        <f t="shared" si="40"/>
        <v>-4084316000</v>
      </c>
      <c r="N362" s="6">
        <f t="shared" si="36"/>
        <v>4229949000</v>
      </c>
      <c r="O362" s="6">
        <f t="shared" si="37"/>
        <v>-8314265000</v>
      </c>
      <c r="P362" s="7">
        <f t="shared" si="38"/>
        <v>0.76007269633350982</v>
      </c>
      <c r="Q362" s="7">
        <f t="shared" si="39"/>
        <v>1.5472470339173878</v>
      </c>
      <c r="T362" s="1" t="s">
        <v>492</v>
      </c>
      <c r="U362" s="10"/>
    </row>
    <row r="363" spans="1:21" ht="20" customHeight="1" x14ac:dyDescent="0.2">
      <c r="A363" s="1">
        <v>389</v>
      </c>
      <c r="B363" s="1" t="s">
        <v>166</v>
      </c>
      <c r="C363" s="1" t="s">
        <v>11</v>
      </c>
      <c r="D363" s="2">
        <v>42400</v>
      </c>
      <c r="E363" s="3">
        <v>6667216000</v>
      </c>
      <c r="F363" s="3">
        <v>1654548000</v>
      </c>
      <c r="G363" s="3">
        <v>3951445000</v>
      </c>
      <c r="H363" s="3">
        <v>946300000</v>
      </c>
      <c r="I363" s="1">
        <v>0</v>
      </c>
      <c r="J363" s="1" t="s">
        <v>16</v>
      </c>
      <c r="K363" s="1" t="s">
        <v>51</v>
      </c>
      <c r="L363" s="8">
        <f t="shared" si="35"/>
        <v>2016</v>
      </c>
      <c r="M363" s="5">
        <f t="shared" si="40"/>
        <v>-5012668000</v>
      </c>
      <c r="N363" s="6">
        <f t="shared" si="36"/>
        <v>4897745000</v>
      </c>
      <c r="O363" s="6">
        <f t="shared" si="37"/>
        <v>-9910413000</v>
      </c>
      <c r="P363" s="7">
        <f t="shared" si="38"/>
        <v>0.75183824852832126</v>
      </c>
      <c r="Q363" s="7">
        <f t="shared" si="39"/>
        <v>1.4864394673878873</v>
      </c>
      <c r="T363" s="1" t="s">
        <v>494</v>
      </c>
      <c r="U363" s="10"/>
    </row>
    <row r="364" spans="1:21" ht="20" customHeight="1" x14ac:dyDescent="0.2">
      <c r="A364" s="1">
        <v>390</v>
      </c>
      <c r="B364" s="1" t="s">
        <v>167</v>
      </c>
      <c r="C364" s="1" t="s">
        <v>6</v>
      </c>
      <c r="D364" s="2">
        <v>41482</v>
      </c>
      <c r="E364" s="3">
        <v>48607000000</v>
      </c>
      <c r="F364" s="3">
        <v>19167000000</v>
      </c>
      <c r="G364" s="3">
        <v>11802000000</v>
      </c>
      <c r="H364" s="3">
        <v>5942000000</v>
      </c>
      <c r="I364" s="3">
        <v>395000000</v>
      </c>
      <c r="J364" s="1" t="s">
        <v>16</v>
      </c>
      <c r="K364" s="1" t="s">
        <v>168</v>
      </c>
      <c r="L364" s="8">
        <f t="shared" si="35"/>
        <v>2013</v>
      </c>
      <c r="M364" s="5">
        <f t="shared" si="40"/>
        <v>-29440000000</v>
      </c>
      <c r="N364" s="6">
        <f t="shared" si="36"/>
        <v>18139000000</v>
      </c>
      <c r="O364" s="6">
        <f t="shared" si="37"/>
        <v>-47579000000</v>
      </c>
      <c r="P364" s="7">
        <f t="shared" si="38"/>
        <v>0.60567407986503996</v>
      </c>
      <c r="Q364" s="7">
        <f t="shared" si="39"/>
        <v>0.97885078280906046</v>
      </c>
      <c r="T364" s="1" t="s">
        <v>495</v>
      </c>
      <c r="U364" s="10"/>
    </row>
    <row r="365" spans="1:21" ht="20" customHeight="1" x14ac:dyDescent="0.2">
      <c r="A365" s="1">
        <v>391</v>
      </c>
      <c r="B365" s="1" t="s">
        <v>167</v>
      </c>
      <c r="C365" s="1" t="s">
        <v>9</v>
      </c>
      <c r="D365" s="2">
        <v>41846</v>
      </c>
      <c r="E365" s="3">
        <v>47142000000</v>
      </c>
      <c r="F365" s="3">
        <v>19373000000</v>
      </c>
      <c r="G365" s="3">
        <v>11437000000</v>
      </c>
      <c r="H365" s="3">
        <v>6294000000</v>
      </c>
      <c r="I365" s="3">
        <v>275000000</v>
      </c>
      <c r="J365" s="1" t="s">
        <v>16</v>
      </c>
      <c r="K365" s="1" t="s">
        <v>168</v>
      </c>
      <c r="L365" s="8">
        <f t="shared" si="35"/>
        <v>2014</v>
      </c>
      <c r="M365" s="5">
        <f t="shared" si="40"/>
        <v>-27769000000</v>
      </c>
      <c r="N365" s="6">
        <f t="shared" si="36"/>
        <v>18006000000</v>
      </c>
      <c r="O365" s="6">
        <f t="shared" si="37"/>
        <v>-45775000000</v>
      </c>
      <c r="P365" s="7">
        <f t="shared" si="38"/>
        <v>0.58905010394128376</v>
      </c>
      <c r="Q365" s="7">
        <f t="shared" si="39"/>
        <v>0.97100250307581348</v>
      </c>
      <c r="T365" s="1" t="s">
        <v>497</v>
      </c>
      <c r="U365" s="10"/>
    </row>
    <row r="366" spans="1:21" ht="20" customHeight="1" x14ac:dyDescent="0.2">
      <c r="A366" s="1">
        <v>392</v>
      </c>
      <c r="B366" s="1" t="s">
        <v>167</v>
      </c>
      <c r="C366" s="1" t="s">
        <v>10</v>
      </c>
      <c r="D366" s="2">
        <v>42210</v>
      </c>
      <c r="E366" s="3">
        <v>49161000000</v>
      </c>
      <c r="F366" s="3">
        <v>19480000000</v>
      </c>
      <c r="G366" s="3">
        <v>11861000000</v>
      </c>
      <c r="H366" s="3">
        <v>6207000000</v>
      </c>
      <c r="I366" s="3">
        <v>359000000</v>
      </c>
      <c r="J366" s="1" t="s">
        <v>16</v>
      </c>
      <c r="K366" s="1" t="s">
        <v>168</v>
      </c>
      <c r="L366" s="8">
        <f t="shared" si="35"/>
        <v>2015</v>
      </c>
      <c r="M366" s="5">
        <f t="shared" si="40"/>
        <v>-29681000000</v>
      </c>
      <c r="N366" s="6">
        <f t="shared" si="36"/>
        <v>18427000000</v>
      </c>
      <c r="O366" s="6">
        <f t="shared" si="37"/>
        <v>-48108000000</v>
      </c>
      <c r="P366" s="7">
        <f t="shared" si="38"/>
        <v>0.60375094078639568</v>
      </c>
      <c r="Q366" s="7">
        <f t="shared" si="39"/>
        <v>0.97858058216879229</v>
      </c>
      <c r="T366" s="1" t="s">
        <v>498</v>
      </c>
      <c r="U366" s="10"/>
    </row>
    <row r="367" spans="1:21" ht="20" customHeight="1" x14ac:dyDescent="0.2">
      <c r="A367" s="1">
        <v>393</v>
      </c>
      <c r="B367" s="1" t="s">
        <v>167</v>
      </c>
      <c r="C367" s="1" t="s">
        <v>11</v>
      </c>
      <c r="D367" s="2">
        <v>42581</v>
      </c>
      <c r="E367" s="3">
        <v>49247000000</v>
      </c>
      <c r="F367" s="3">
        <v>18287000000</v>
      </c>
      <c r="G367" s="3">
        <v>11433000000</v>
      </c>
      <c r="H367" s="3">
        <v>6296000000</v>
      </c>
      <c r="I367" s="3">
        <v>303000000</v>
      </c>
      <c r="J367" s="1" t="s">
        <v>16</v>
      </c>
      <c r="K367" s="1" t="s">
        <v>168</v>
      </c>
      <c r="L367" s="8">
        <f t="shared" si="35"/>
        <v>2016</v>
      </c>
      <c r="M367" s="5">
        <f t="shared" si="40"/>
        <v>-30960000000</v>
      </c>
      <c r="N367" s="6">
        <f t="shared" si="36"/>
        <v>18032000000</v>
      </c>
      <c r="O367" s="6">
        <f t="shared" si="37"/>
        <v>-48992000000</v>
      </c>
      <c r="P367" s="7">
        <f t="shared" si="38"/>
        <v>0.62866773610575266</v>
      </c>
      <c r="Q367" s="7">
        <f t="shared" si="39"/>
        <v>0.99482201961540806</v>
      </c>
      <c r="T367" s="1" t="s">
        <v>499</v>
      </c>
      <c r="U367" s="10"/>
    </row>
    <row r="368" spans="1:21" ht="20" customHeight="1" x14ac:dyDescent="0.2">
      <c r="A368" s="1">
        <v>394</v>
      </c>
      <c r="B368" s="1" t="s">
        <v>169</v>
      </c>
      <c r="C368" s="1" t="s">
        <v>6</v>
      </c>
      <c r="D368" s="2">
        <v>42097</v>
      </c>
      <c r="E368" s="3">
        <v>4069746000</v>
      </c>
      <c r="F368" s="3">
        <v>3282301000</v>
      </c>
      <c r="G368" s="3">
        <v>194207000</v>
      </c>
      <c r="H368" s="1">
        <v>0</v>
      </c>
      <c r="I368" s="3">
        <v>137058000</v>
      </c>
      <c r="J368" s="1" t="s">
        <v>16</v>
      </c>
      <c r="K368" s="1" t="s">
        <v>170</v>
      </c>
      <c r="L368" s="8">
        <f t="shared" si="35"/>
        <v>2015</v>
      </c>
      <c r="M368" s="5">
        <f t="shared" si="40"/>
        <v>-787445000</v>
      </c>
      <c r="N368" s="6">
        <f t="shared" si="36"/>
        <v>331265000</v>
      </c>
      <c r="O368" s="6">
        <f t="shared" si="37"/>
        <v>-1118710000</v>
      </c>
      <c r="P368" s="7">
        <f t="shared" si="38"/>
        <v>0.19348750511702695</v>
      </c>
      <c r="Q368" s="7">
        <f t="shared" si="39"/>
        <v>0.27488447681992928</v>
      </c>
      <c r="T368" s="1" t="s">
        <v>501</v>
      </c>
      <c r="U368" s="10"/>
    </row>
    <row r="369" spans="1:21" ht="20" customHeight="1" x14ac:dyDescent="0.2">
      <c r="A369" s="1">
        <v>395</v>
      </c>
      <c r="B369" s="1" t="s">
        <v>169</v>
      </c>
      <c r="C369" s="1" t="s">
        <v>9</v>
      </c>
      <c r="D369" s="2">
        <v>42461</v>
      </c>
      <c r="E369" s="3">
        <v>4250447000</v>
      </c>
      <c r="F369" s="3">
        <v>3575631000</v>
      </c>
      <c r="G369" s="3">
        <v>187244000</v>
      </c>
      <c r="H369" s="1">
        <v>0</v>
      </c>
      <c r="I369" s="3">
        <v>182242000</v>
      </c>
      <c r="J369" s="1" t="s">
        <v>16</v>
      </c>
      <c r="K369" s="1" t="s">
        <v>170</v>
      </c>
      <c r="L369" s="8">
        <f t="shared" si="35"/>
        <v>2016</v>
      </c>
      <c r="M369" s="5">
        <f t="shared" si="40"/>
        <v>-674816000</v>
      </c>
      <c r="N369" s="6">
        <f t="shared" si="36"/>
        <v>369486000</v>
      </c>
      <c r="O369" s="6">
        <f t="shared" si="37"/>
        <v>-1044302000</v>
      </c>
      <c r="P369" s="7">
        <f t="shared" si="38"/>
        <v>0.15876353710562677</v>
      </c>
      <c r="Q369" s="7">
        <f t="shared" si="39"/>
        <v>0.24569227660055518</v>
      </c>
      <c r="T369" s="1" t="s">
        <v>503</v>
      </c>
      <c r="U369" s="10"/>
    </row>
    <row r="370" spans="1:21" ht="20" customHeight="1" x14ac:dyDescent="0.2">
      <c r="A370" s="1">
        <v>396</v>
      </c>
      <c r="B370" s="1" t="s">
        <v>171</v>
      </c>
      <c r="C370" s="1" t="s">
        <v>6</v>
      </c>
      <c r="D370" s="2">
        <v>41639</v>
      </c>
      <c r="E370" s="3">
        <v>12026000000</v>
      </c>
      <c r="F370" s="3">
        <v>3931000000</v>
      </c>
      <c r="G370" s="3">
        <v>3518000000</v>
      </c>
      <c r="H370" s="1">
        <v>0</v>
      </c>
      <c r="I370" s="3">
        <v>1104000000</v>
      </c>
      <c r="J370" s="1" t="s">
        <v>7</v>
      </c>
      <c r="K370" s="1" t="s">
        <v>172</v>
      </c>
      <c r="L370" s="8">
        <f t="shared" si="35"/>
        <v>2013</v>
      </c>
      <c r="M370" s="5">
        <f t="shared" si="40"/>
        <v>-8095000000</v>
      </c>
      <c r="N370" s="6">
        <f t="shared" si="36"/>
        <v>4622000000</v>
      </c>
      <c r="O370" s="6">
        <f t="shared" si="37"/>
        <v>-12717000000</v>
      </c>
      <c r="P370" s="7">
        <f t="shared" si="38"/>
        <v>0.67312489605853987</v>
      </c>
      <c r="Q370" s="7">
        <f t="shared" si="39"/>
        <v>1.0574588391817727</v>
      </c>
      <c r="T370" s="1" t="s">
        <v>504</v>
      </c>
      <c r="U370" s="10"/>
    </row>
    <row r="371" spans="1:21" ht="20" customHeight="1" x14ac:dyDescent="0.2">
      <c r="A371" s="1">
        <v>397</v>
      </c>
      <c r="B371" s="1" t="s">
        <v>171</v>
      </c>
      <c r="C371" s="1" t="s">
        <v>9</v>
      </c>
      <c r="D371" s="2">
        <v>41999</v>
      </c>
      <c r="E371" s="3">
        <v>12669000000</v>
      </c>
      <c r="F371" s="3">
        <v>4100000000</v>
      </c>
      <c r="G371" s="3">
        <v>3805000000</v>
      </c>
      <c r="H371" s="1">
        <v>0</v>
      </c>
      <c r="I371" s="3">
        <v>1151000000</v>
      </c>
      <c r="J371" s="1" t="s">
        <v>7</v>
      </c>
      <c r="K371" s="1" t="s">
        <v>172</v>
      </c>
      <c r="L371" s="8">
        <f t="shared" si="35"/>
        <v>2014</v>
      </c>
      <c r="M371" s="5">
        <f t="shared" si="40"/>
        <v>-8569000000</v>
      </c>
      <c r="N371" s="6">
        <f t="shared" si="36"/>
        <v>4956000000</v>
      </c>
      <c r="O371" s="6">
        <f t="shared" si="37"/>
        <v>-13525000000</v>
      </c>
      <c r="P371" s="7">
        <f t="shared" si="38"/>
        <v>0.6763754045307443</v>
      </c>
      <c r="Q371" s="7">
        <f t="shared" si="39"/>
        <v>1.0675665009077275</v>
      </c>
      <c r="T371" s="1" t="s">
        <v>505</v>
      </c>
      <c r="U371" s="10"/>
    </row>
    <row r="372" spans="1:21" ht="20" customHeight="1" x14ac:dyDescent="0.2">
      <c r="A372" s="1">
        <v>398</v>
      </c>
      <c r="B372" s="1" t="s">
        <v>171</v>
      </c>
      <c r="C372" s="1" t="s">
        <v>10</v>
      </c>
      <c r="D372" s="2">
        <v>42363</v>
      </c>
      <c r="E372" s="3">
        <v>11811000000</v>
      </c>
      <c r="F372" s="3">
        <v>3293000000</v>
      </c>
      <c r="G372" s="3">
        <v>3726000000</v>
      </c>
      <c r="H372" s="1">
        <v>0</v>
      </c>
      <c r="I372" s="3">
        <v>1208000000</v>
      </c>
      <c r="J372" s="1" t="s">
        <v>7</v>
      </c>
      <c r="K372" s="1" t="s">
        <v>172</v>
      </c>
      <c r="L372" s="8">
        <f t="shared" si="35"/>
        <v>2015</v>
      </c>
      <c r="M372" s="5">
        <f t="shared" si="40"/>
        <v>-8518000000</v>
      </c>
      <c r="N372" s="6">
        <f t="shared" si="36"/>
        <v>4934000000</v>
      </c>
      <c r="O372" s="6">
        <f t="shared" si="37"/>
        <v>-13452000000</v>
      </c>
      <c r="P372" s="7">
        <f t="shared" si="38"/>
        <v>0.72119210905088482</v>
      </c>
      <c r="Q372" s="7">
        <f t="shared" si="39"/>
        <v>1.1389382778765558</v>
      </c>
      <c r="T372" s="1" t="s">
        <v>506</v>
      </c>
      <c r="U372" s="10"/>
    </row>
    <row r="373" spans="1:21" ht="20" customHeight="1" x14ac:dyDescent="0.2">
      <c r="A373" s="1">
        <v>399</v>
      </c>
      <c r="B373" s="1" t="s">
        <v>171</v>
      </c>
      <c r="C373" s="1" t="s">
        <v>11</v>
      </c>
      <c r="D373" s="2">
        <v>42734</v>
      </c>
      <c r="E373" s="3">
        <v>11069000000</v>
      </c>
      <c r="F373" s="3">
        <v>2782000000</v>
      </c>
      <c r="G373" s="3">
        <v>3597000000</v>
      </c>
      <c r="H373" s="1">
        <v>0</v>
      </c>
      <c r="I373" s="3">
        <v>1301000000</v>
      </c>
      <c r="J373" s="1" t="s">
        <v>7</v>
      </c>
      <c r="K373" s="1" t="s">
        <v>172</v>
      </c>
      <c r="L373" s="8">
        <f t="shared" si="35"/>
        <v>2016</v>
      </c>
      <c r="M373" s="5">
        <f t="shared" si="40"/>
        <v>-8287000000</v>
      </c>
      <c r="N373" s="6">
        <f t="shared" si="36"/>
        <v>4898000000</v>
      </c>
      <c r="O373" s="6">
        <f t="shared" si="37"/>
        <v>-13185000000</v>
      </c>
      <c r="P373" s="7">
        <f t="shared" si="38"/>
        <v>0.74866744963411325</v>
      </c>
      <c r="Q373" s="7">
        <f t="shared" si="39"/>
        <v>1.1911645135061883</v>
      </c>
      <c r="T373" s="1" t="s">
        <v>507</v>
      </c>
      <c r="U373" s="10"/>
    </row>
    <row r="374" spans="1:21" ht="20" customHeight="1" x14ac:dyDescent="0.2">
      <c r="A374" s="1">
        <v>400</v>
      </c>
      <c r="B374" s="1" t="s">
        <v>173</v>
      </c>
      <c r="C374" s="1" t="s">
        <v>6</v>
      </c>
      <c r="D374" s="2">
        <v>41425</v>
      </c>
      <c r="E374" s="3">
        <v>4245964000</v>
      </c>
      <c r="F374" s="3">
        <v>2492655000</v>
      </c>
      <c r="G374" s="3">
        <v>1187331000</v>
      </c>
      <c r="H374" s="1">
        <v>0</v>
      </c>
      <c r="I374" s="1">
        <v>0</v>
      </c>
      <c r="J374" s="1" t="s">
        <v>7</v>
      </c>
      <c r="K374" s="1" t="s">
        <v>174</v>
      </c>
      <c r="L374" s="8">
        <f t="shared" si="35"/>
        <v>2013</v>
      </c>
      <c r="M374" s="5">
        <f t="shared" si="40"/>
        <v>-1753309000</v>
      </c>
      <c r="N374" s="6">
        <f t="shared" si="36"/>
        <v>1187331000</v>
      </c>
      <c r="O374" s="6">
        <f t="shared" si="37"/>
        <v>-2940640000</v>
      </c>
      <c r="P374" s="7">
        <f t="shared" si="38"/>
        <v>0.41293543704091695</v>
      </c>
      <c r="Q374" s="7">
        <f t="shared" si="39"/>
        <v>0.69257299402444295</v>
      </c>
      <c r="T374" s="1" t="s">
        <v>508</v>
      </c>
      <c r="U374" s="10"/>
    </row>
    <row r="375" spans="1:21" ht="20" customHeight="1" x14ac:dyDescent="0.2">
      <c r="A375" s="1">
        <v>401</v>
      </c>
      <c r="B375" s="1" t="s">
        <v>173</v>
      </c>
      <c r="C375" s="1" t="s">
        <v>9</v>
      </c>
      <c r="D375" s="2">
        <v>41790</v>
      </c>
      <c r="E375" s="3">
        <v>4193844000</v>
      </c>
      <c r="F375" s="3">
        <v>2444085000</v>
      </c>
      <c r="G375" s="3">
        <v>1147039000</v>
      </c>
      <c r="H375" s="1">
        <v>0</v>
      </c>
      <c r="I375" s="1">
        <v>0</v>
      </c>
      <c r="J375" s="1" t="s">
        <v>7</v>
      </c>
      <c r="K375" s="1" t="s">
        <v>174</v>
      </c>
      <c r="L375" s="8">
        <f t="shared" si="35"/>
        <v>2014</v>
      </c>
      <c r="M375" s="5">
        <f t="shared" si="40"/>
        <v>-1749759000</v>
      </c>
      <c r="N375" s="6">
        <f t="shared" si="36"/>
        <v>1147039000</v>
      </c>
      <c r="O375" s="6">
        <f t="shared" si="37"/>
        <v>-2896798000</v>
      </c>
      <c r="P375" s="7">
        <f t="shared" si="38"/>
        <v>0.41722081221905249</v>
      </c>
      <c r="Q375" s="7">
        <f t="shared" si="39"/>
        <v>0.6907262168073014</v>
      </c>
      <c r="T375" s="1" t="s">
        <v>509</v>
      </c>
      <c r="U375" s="10"/>
    </row>
    <row r="376" spans="1:21" ht="20" customHeight="1" x14ac:dyDescent="0.2">
      <c r="A376" s="1">
        <v>402</v>
      </c>
      <c r="B376" s="1" t="s">
        <v>173</v>
      </c>
      <c r="C376" s="1" t="s">
        <v>10</v>
      </c>
      <c r="D376" s="2">
        <v>42155</v>
      </c>
      <c r="E376" s="3">
        <v>4476886000</v>
      </c>
      <c r="F376" s="3">
        <v>2555549000</v>
      </c>
      <c r="G376" s="3">
        <v>1224930000</v>
      </c>
      <c r="H376" s="1">
        <v>0</v>
      </c>
      <c r="I376" s="1">
        <v>0</v>
      </c>
      <c r="J376" s="1" t="s">
        <v>7</v>
      </c>
      <c r="K376" s="1" t="s">
        <v>174</v>
      </c>
      <c r="L376" s="8">
        <f t="shared" si="35"/>
        <v>2015</v>
      </c>
      <c r="M376" s="5">
        <f t="shared" si="40"/>
        <v>-1921337000</v>
      </c>
      <c r="N376" s="6">
        <f t="shared" si="36"/>
        <v>1224930000</v>
      </c>
      <c r="O376" s="6">
        <f t="shared" si="37"/>
        <v>-3146267000</v>
      </c>
      <c r="P376" s="7">
        <f t="shared" si="38"/>
        <v>0.42916817627252513</v>
      </c>
      <c r="Q376" s="7">
        <f t="shared" si="39"/>
        <v>0.70278023608374218</v>
      </c>
      <c r="T376" s="1" t="s">
        <v>510</v>
      </c>
      <c r="U376" s="10"/>
    </row>
    <row r="377" spans="1:21" ht="20" customHeight="1" x14ac:dyDescent="0.2">
      <c r="A377" s="1">
        <v>403</v>
      </c>
      <c r="B377" s="1" t="s">
        <v>173</v>
      </c>
      <c r="C377" s="1" t="s">
        <v>11</v>
      </c>
      <c r="D377" s="2">
        <v>42521</v>
      </c>
      <c r="E377" s="3">
        <v>4905458000</v>
      </c>
      <c r="F377" s="3">
        <v>2775588000</v>
      </c>
      <c r="G377" s="3">
        <v>1348122000</v>
      </c>
      <c r="H377" s="1">
        <v>0</v>
      </c>
      <c r="I377" s="1">
        <v>0</v>
      </c>
      <c r="J377" s="1" t="s">
        <v>7</v>
      </c>
      <c r="K377" s="1" t="s">
        <v>174</v>
      </c>
      <c r="L377" s="8">
        <f t="shared" si="35"/>
        <v>2016</v>
      </c>
      <c r="M377" s="5">
        <f t="shared" si="40"/>
        <v>-2129870000</v>
      </c>
      <c r="N377" s="6">
        <f t="shared" si="36"/>
        <v>1348122000</v>
      </c>
      <c r="O377" s="6">
        <f t="shared" si="37"/>
        <v>-3477992000</v>
      </c>
      <c r="P377" s="7">
        <f t="shared" si="38"/>
        <v>0.43418371944067202</v>
      </c>
      <c r="Q377" s="7">
        <f t="shared" si="39"/>
        <v>0.70900454147196856</v>
      </c>
      <c r="T377" s="1" t="s">
        <v>512</v>
      </c>
      <c r="U377" s="10"/>
    </row>
    <row r="378" spans="1:21" ht="20" customHeight="1" x14ac:dyDescent="0.2">
      <c r="A378" s="1">
        <v>404</v>
      </c>
      <c r="B378" s="1" t="s">
        <v>175</v>
      </c>
      <c r="C378" s="1" t="s">
        <v>6</v>
      </c>
      <c r="D378" s="2">
        <v>41274</v>
      </c>
      <c r="E378" s="3">
        <v>18376000000</v>
      </c>
      <c r="F378" s="3">
        <v>7639000000</v>
      </c>
      <c r="G378" s="3">
        <v>3244000000</v>
      </c>
      <c r="H378" s="1">
        <v>0</v>
      </c>
      <c r="I378" s="3">
        <v>4780000000</v>
      </c>
      <c r="J378" s="1" t="s">
        <v>176</v>
      </c>
      <c r="K378" s="1" t="s">
        <v>177</v>
      </c>
      <c r="L378" s="8">
        <f t="shared" si="35"/>
        <v>2012</v>
      </c>
      <c r="M378" s="5">
        <f t="shared" si="40"/>
        <v>-10737000000</v>
      </c>
      <c r="N378" s="6">
        <f t="shared" si="36"/>
        <v>8024000000</v>
      </c>
      <c r="O378" s="6">
        <f t="shared" si="37"/>
        <v>-18761000000</v>
      </c>
      <c r="P378" s="7">
        <f t="shared" si="38"/>
        <v>0.58429473225946882</v>
      </c>
      <c r="Q378" s="7">
        <f t="shared" si="39"/>
        <v>1.0209512407488028</v>
      </c>
      <c r="T378" s="1" t="s">
        <v>513</v>
      </c>
      <c r="U378" s="10"/>
    </row>
    <row r="379" spans="1:21" ht="20" customHeight="1" x14ac:dyDescent="0.2">
      <c r="A379" s="1">
        <v>405</v>
      </c>
      <c r="B379" s="1" t="s">
        <v>175</v>
      </c>
      <c r="C379" s="1" t="s">
        <v>9</v>
      </c>
      <c r="D379" s="2">
        <v>41639</v>
      </c>
      <c r="E379" s="3">
        <v>18095000000</v>
      </c>
      <c r="F379" s="3">
        <v>7507000000</v>
      </c>
      <c r="G379" s="3">
        <v>3502000000</v>
      </c>
      <c r="H379" s="1">
        <v>0</v>
      </c>
      <c r="I379" s="3">
        <v>4541000000</v>
      </c>
      <c r="J379" s="1" t="s">
        <v>176</v>
      </c>
      <c r="K379" s="1" t="s">
        <v>177</v>
      </c>
      <c r="L379" s="8">
        <f t="shared" si="35"/>
        <v>2013</v>
      </c>
      <c r="M379" s="5">
        <f t="shared" si="40"/>
        <v>-10588000000</v>
      </c>
      <c r="N379" s="6">
        <f t="shared" si="36"/>
        <v>8043000000</v>
      </c>
      <c r="O379" s="6">
        <f t="shared" si="37"/>
        <v>-18631000000</v>
      </c>
      <c r="P379" s="7">
        <f t="shared" si="38"/>
        <v>0.58513401492124895</v>
      </c>
      <c r="Q379" s="7">
        <f t="shared" si="39"/>
        <v>1.0296214423873999</v>
      </c>
      <c r="T379" s="1" t="s">
        <v>514</v>
      </c>
      <c r="U379" s="10"/>
    </row>
    <row r="380" spans="1:21" ht="20" customHeight="1" x14ac:dyDescent="0.2">
      <c r="A380" s="1">
        <v>406</v>
      </c>
      <c r="B380" s="1" t="s">
        <v>175</v>
      </c>
      <c r="C380" s="1" t="s">
        <v>10</v>
      </c>
      <c r="D380" s="2">
        <v>42004</v>
      </c>
      <c r="E380" s="3">
        <v>18031000000</v>
      </c>
      <c r="F380" s="3">
        <v>7846000000</v>
      </c>
      <c r="G380" s="3">
        <v>3347000000</v>
      </c>
      <c r="H380" s="1">
        <v>0</v>
      </c>
      <c r="I380" s="3">
        <v>4428000000</v>
      </c>
      <c r="J380" s="1" t="s">
        <v>176</v>
      </c>
      <c r="K380" s="1" t="s">
        <v>177</v>
      </c>
      <c r="L380" s="8">
        <f t="shared" si="35"/>
        <v>2014</v>
      </c>
      <c r="M380" s="5">
        <f t="shared" si="40"/>
        <v>-10185000000</v>
      </c>
      <c r="N380" s="6">
        <f t="shared" si="36"/>
        <v>7775000000</v>
      </c>
      <c r="O380" s="6">
        <f t="shared" si="37"/>
        <v>-17960000000</v>
      </c>
      <c r="P380" s="7">
        <f t="shared" si="38"/>
        <v>0.56486051799678327</v>
      </c>
      <c r="Q380" s="7">
        <f t="shared" si="39"/>
        <v>0.99606233708612946</v>
      </c>
      <c r="T380" s="1" t="s">
        <v>515</v>
      </c>
      <c r="U380" s="10"/>
    </row>
    <row r="381" spans="1:21" ht="20" customHeight="1" x14ac:dyDescent="0.2">
      <c r="A381" s="1">
        <v>407</v>
      </c>
      <c r="B381" s="1" t="s">
        <v>175</v>
      </c>
      <c r="C381" s="1" t="s">
        <v>11</v>
      </c>
      <c r="D381" s="2">
        <v>42369</v>
      </c>
      <c r="E381" s="3">
        <v>17900000000</v>
      </c>
      <c r="F381" s="3">
        <v>7778000000</v>
      </c>
      <c r="G381" s="3">
        <v>3328000000</v>
      </c>
      <c r="H381" s="1">
        <v>0</v>
      </c>
      <c r="I381" s="3">
        <v>4189000000</v>
      </c>
      <c r="J381" s="1" t="s">
        <v>176</v>
      </c>
      <c r="K381" s="1" t="s">
        <v>177</v>
      </c>
      <c r="L381" s="8">
        <f t="shared" si="35"/>
        <v>2015</v>
      </c>
      <c r="M381" s="5">
        <f t="shared" si="40"/>
        <v>-10122000000</v>
      </c>
      <c r="N381" s="6">
        <f t="shared" si="36"/>
        <v>7517000000</v>
      </c>
      <c r="O381" s="6">
        <f t="shared" si="37"/>
        <v>-17639000000</v>
      </c>
      <c r="P381" s="7">
        <f t="shared" si="38"/>
        <v>0.56547486033519556</v>
      </c>
      <c r="Q381" s="7">
        <f t="shared" si="39"/>
        <v>0.98541899441340786</v>
      </c>
      <c r="T381" s="1" t="s">
        <v>516</v>
      </c>
      <c r="U381" s="10"/>
    </row>
    <row r="382" spans="1:21" ht="20" customHeight="1" x14ac:dyDescent="0.2">
      <c r="A382" s="1">
        <v>408</v>
      </c>
      <c r="B382" s="1" t="s">
        <v>178</v>
      </c>
      <c r="C382" s="1" t="s">
        <v>6</v>
      </c>
      <c r="D382" s="2">
        <v>41274</v>
      </c>
      <c r="E382" s="3">
        <v>7346472000</v>
      </c>
      <c r="F382" s="3">
        <v>4278241000</v>
      </c>
      <c r="G382" s="3">
        <v>1557646000</v>
      </c>
      <c r="H382" s="1">
        <v>0</v>
      </c>
      <c r="I382" s="3">
        <v>149089000</v>
      </c>
      <c r="J382" s="1" t="s">
        <v>16</v>
      </c>
      <c r="K382" s="1" t="s">
        <v>170</v>
      </c>
      <c r="L382" s="8">
        <f t="shared" si="35"/>
        <v>2012</v>
      </c>
      <c r="M382" s="5">
        <f t="shared" si="40"/>
        <v>-3068231000</v>
      </c>
      <c r="N382" s="6">
        <f t="shared" si="36"/>
        <v>1706735000</v>
      </c>
      <c r="O382" s="6">
        <f t="shared" si="37"/>
        <v>-4774966000</v>
      </c>
      <c r="P382" s="7">
        <f t="shared" si="38"/>
        <v>0.4176468650530486</v>
      </c>
      <c r="Q382" s="7">
        <f t="shared" si="39"/>
        <v>0.6499672223619718</v>
      </c>
      <c r="T382" s="1" t="s">
        <v>517</v>
      </c>
      <c r="U382" s="10"/>
    </row>
    <row r="383" spans="1:21" ht="20" customHeight="1" x14ac:dyDescent="0.2">
      <c r="A383" s="1">
        <v>409</v>
      </c>
      <c r="B383" s="1" t="s">
        <v>178</v>
      </c>
      <c r="C383" s="1" t="s">
        <v>9</v>
      </c>
      <c r="D383" s="2">
        <v>41639</v>
      </c>
      <c r="E383" s="3">
        <v>8843200000</v>
      </c>
      <c r="F383" s="3">
        <v>5265500000</v>
      </c>
      <c r="G383" s="3">
        <v>1727600000</v>
      </c>
      <c r="H383" s="1">
        <v>0</v>
      </c>
      <c r="I383" s="3">
        <v>172200000</v>
      </c>
      <c r="J383" s="1" t="s">
        <v>16</v>
      </c>
      <c r="K383" s="1" t="s">
        <v>170</v>
      </c>
      <c r="L383" s="8">
        <f t="shared" si="35"/>
        <v>2013</v>
      </c>
      <c r="M383" s="5">
        <f t="shared" si="40"/>
        <v>-3577700000</v>
      </c>
      <c r="N383" s="6">
        <f t="shared" si="36"/>
        <v>1899800000</v>
      </c>
      <c r="O383" s="6">
        <f t="shared" si="37"/>
        <v>-5477500000</v>
      </c>
      <c r="P383" s="7">
        <f t="shared" si="38"/>
        <v>0.40457074362221818</v>
      </c>
      <c r="Q383" s="7">
        <f t="shared" si="39"/>
        <v>0.61940247874072729</v>
      </c>
      <c r="T383" s="1" t="s">
        <v>518</v>
      </c>
      <c r="U383" s="10"/>
    </row>
    <row r="384" spans="1:21" ht="20" customHeight="1" x14ac:dyDescent="0.2">
      <c r="A384" s="1">
        <v>410</v>
      </c>
      <c r="B384" s="1" t="s">
        <v>178</v>
      </c>
      <c r="C384" s="1" t="s">
        <v>10</v>
      </c>
      <c r="D384" s="2">
        <v>42004</v>
      </c>
      <c r="E384" s="3">
        <v>10262700000</v>
      </c>
      <c r="F384" s="3">
        <v>6141100000</v>
      </c>
      <c r="G384" s="3">
        <v>2037000000</v>
      </c>
      <c r="H384" s="1">
        <v>0</v>
      </c>
      <c r="I384" s="3">
        <v>199700000</v>
      </c>
      <c r="J384" s="1" t="s">
        <v>16</v>
      </c>
      <c r="K384" s="1" t="s">
        <v>170</v>
      </c>
      <c r="L384" s="8">
        <f t="shared" si="35"/>
        <v>2014</v>
      </c>
      <c r="M384" s="5">
        <f t="shared" si="40"/>
        <v>-4121600000</v>
      </c>
      <c r="N384" s="6">
        <f t="shared" si="36"/>
        <v>2236700000</v>
      </c>
      <c r="O384" s="6">
        <f t="shared" si="37"/>
        <v>-6358300000</v>
      </c>
      <c r="P384" s="7">
        <f t="shared" si="38"/>
        <v>0.40160971284359864</v>
      </c>
      <c r="Q384" s="7">
        <f t="shared" si="39"/>
        <v>0.61955430832042246</v>
      </c>
      <c r="T384" s="1" t="s">
        <v>519</v>
      </c>
      <c r="U384" s="10"/>
    </row>
    <row r="385" spans="1:21" ht="20" customHeight="1" x14ac:dyDescent="0.2">
      <c r="A385" s="1">
        <v>411</v>
      </c>
      <c r="B385" s="1" t="s">
        <v>178</v>
      </c>
      <c r="C385" s="1" t="s">
        <v>11</v>
      </c>
      <c r="D385" s="2">
        <v>42369</v>
      </c>
      <c r="E385" s="3">
        <v>12416000000</v>
      </c>
      <c r="F385" s="3">
        <v>7440200000</v>
      </c>
      <c r="G385" s="3">
        <v>2508600000</v>
      </c>
      <c r="H385" s="1">
        <v>0</v>
      </c>
      <c r="I385" s="3">
        <v>325200000</v>
      </c>
      <c r="J385" s="1" t="s">
        <v>16</v>
      </c>
      <c r="K385" s="1" t="s">
        <v>170</v>
      </c>
      <c r="L385" s="8">
        <f t="shared" si="35"/>
        <v>2015</v>
      </c>
      <c r="M385" s="5">
        <f t="shared" si="40"/>
        <v>-4975800000</v>
      </c>
      <c r="N385" s="6">
        <f t="shared" si="36"/>
        <v>2833800000</v>
      </c>
      <c r="O385" s="6">
        <f t="shared" si="37"/>
        <v>-7809600000</v>
      </c>
      <c r="P385" s="7">
        <f t="shared" si="38"/>
        <v>0.40075708762886597</v>
      </c>
      <c r="Q385" s="7">
        <f t="shared" si="39"/>
        <v>0.62899484536082473</v>
      </c>
      <c r="T385" s="1" t="s">
        <v>520</v>
      </c>
      <c r="U385" s="10"/>
    </row>
    <row r="386" spans="1:21" ht="20" customHeight="1" x14ac:dyDescent="0.2">
      <c r="A386" s="1">
        <v>412</v>
      </c>
      <c r="B386" s="1" t="s">
        <v>179</v>
      </c>
      <c r="C386" s="1" t="s">
        <v>6</v>
      </c>
      <c r="D386" s="2">
        <v>41639</v>
      </c>
      <c r="E386" s="3">
        <v>2918434000</v>
      </c>
      <c r="F386" s="3">
        <v>502795000</v>
      </c>
      <c r="G386" s="3">
        <v>1476916000</v>
      </c>
      <c r="H386" s="3">
        <v>516338000</v>
      </c>
      <c r="I386" s="3">
        <v>41668000</v>
      </c>
      <c r="J386" s="1" t="s">
        <v>16</v>
      </c>
      <c r="K386" s="1" t="s">
        <v>51</v>
      </c>
      <c r="L386" s="8">
        <f t="shared" si="35"/>
        <v>2013</v>
      </c>
      <c r="M386" s="5">
        <f t="shared" si="40"/>
        <v>-2415639000</v>
      </c>
      <c r="N386" s="6">
        <f t="shared" si="36"/>
        <v>2034922000</v>
      </c>
      <c r="O386" s="6">
        <f t="shared" si="37"/>
        <v>-4450561000</v>
      </c>
      <c r="P386" s="7">
        <f t="shared" si="38"/>
        <v>0.82771753618550226</v>
      </c>
      <c r="Q386" s="7">
        <f t="shared" si="39"/>
        <v>1.5249825762720692</v>
      </c>
      <c r="T386" s="1" t="s">
        <v>521</v>
      </c>
      <c r="U386" s="10"/>
    </row>
    <row r="387" spans="1:21" ht="20" customHeight="1" x14ac:dyDescent="0.2">
      <c r="A387" s="1">
        <v>413</v>
      </c>
      <c r="B387" s="1" t="s">
        <v>179</v>
      </c>
      <c r="C387" s="1" t="s">
        <v>9</v>
      </c>
      <c r="D387" s="2">
        <v>42004</v>
      </c>
      <c r="E387" s="3">
        <v>3142856000</v>
      </c>
      <c r="F387" s="3">
        <v>620219000</v>
      </c>
      <c r="G387" s="3">
        <v>1600187000</v>
      </c>
      <c r="H387" s="3">
        <v>553817000</v>
      </c>
      <c r="I387" s="3">
        <v>39577000</v>
      </c>
      <c r="J387" s="1" t="s">
        <v>16</v>
      </c>
      <c r="K387" s="1" t="s">
        <v>51</v>
      </c>
      <c r="L387" s="8">
        <f t="shared" ref="L387:L450" si="41">YEAR(D387)</f>
        <v>2014</v>
      </c>
      <c r="M387" s="5">
        <f t="shared" si="40"/>
        <v>-2522637000</v>
      </c>
      <c r="N387" s="6">
        <f t="shared" si="36"/>
        <v>2193581000</v>
      </c>
      <c r="O387" s="6">
        <f t="shared" si="37"/>
        <v>-4716218000</v>
      </c>
      <c r="P387" s="7">
        <f t="shared" si="38"/>
        <v>0.80265751914818884</v>
      </c>
      <c r="Q387" s="7">
        <f t="shared" si="39"/>
        <v>1.5006153638601323</v>
      </c>
      <c r="T387" s="1" t="s">
        <v>522</v>
      </c>
      <c r="U387" s="10"/>
    </row>
    <row r="388" spans="1:21" ht="20" customHeight="1" x14ac:dyDescent="0.2">
      <c r="A388" s="1">
        <v>414</v>
      </c>
      <c r="B388" s="1" t="s">
        <v>179</v>
      </c>
      <c r="C388" s="1" t="s">
        <v>10</v>
      </c>
      <c r="D388" s="2">
        <v>42369</v>
      </c>
      <c r="E388" s="3">
        <v>3275594000</v>
      </c>
      <c r="F388" s="3">
        <v>614364000</v>
      </c>
      <c r="G388" s="3">
        <v>1538027000</v>
      </c>
      <c r="H388" s="3">
        <v>563975000</v>
      </c>
      <c r="I388" s="3">
        <v>41595000</v>
      </c>
      <c r="J388" s="1" t="s">
        <v>16</v>
      </c>
      <c r="K388" s="1" t="s">
        <v>51</v>
      </c>
      <c r="L388" s="8">
        <f t="shared" si="41"/>
        <v>2015</v>
      </c>
      <c r="M388" s="5">
        <f t="shared" si="40"/>
        <v>-2661230000</v>
      </c>
      <c r="N388" s="6">
        <f t="shared" si="36"/>
        <v>2143597000</v>
      </c>
      <c r="O388" s="6">
        <f t="shared" si="37"/>
        <v>-4804827000</v>
      </c>
      <c r="P388" s="7">
        <f t="shared" si="38"/>
        <v>0.81244195709236244</v>
      </c>
      <c r="Q388" s="7">
        <f t="shared" si="39"/>
        <v>1.4668566983576108</v>
      </c>
      <c r="T388" s="1" t="s">
        <v>523</v>
      </c>
      <c r="U388" s="10"/>
    </row>
    <row r="389" spans="1:21" ht="20" customHeight="1" x14ac:dyDescent="0.2">
      <c r="A389" s="1">
        <v>415</v>
      </c>
      <c r="B389" s="1" t="s">
        <v>179</v>
      </c>
      <c r="C389" s="1" t="s">
        <v>11</v>
      </c>
      <c r="D389" s="2">
        <v>42735</v>
      </c>
      <c r="E389" s="3">
        <v>3418265000</v>
      </c>
      <c r="F389" s="3">
        <v>559541000</v>
      </c>
      <c r="G389" s="3">
        <v>1620006000</v>
      </c>
      <c r="H389" s="3">
        <v>489265000</v>
      </c>
      <c r="I389" s="3">
        <v>29173000</v>
      </c>
      <c r="J389" s="1" t="s">
        <v>16</v>
      </c>
      <c r="K389" s="1" t="s">
        <v>51</v>
      </c>
      <c r="L389" s="8">
        <f t="shared" si="41"/>
        <v>2016</v>
      </c>
      <c r="M389" s="5">
        <f t="shared" si="40"/>
        <v>-2858724000</v>
      </c>
      <c r="N389" s="6">
        <f t="shared" ref="N389:N452" si="42">G389+H389+I389</f>
        <v>2138444000</v>
      </c>
      <c r="O389" s="6">
        <f t="shared" ref="O389:O452" si="43">M389-N389</f>
        <v>-4997168000</v>
      </c>
      <c r="P389" s="7">
        <f t="shared" ref="P389:P452" si="44">ABS(M389/E389)</f>
        <v>0.83630847813144971</v>
      </c>
      <c r="Q389" s="7">
        <f t="shared" ref="Q389:Q452" si="45">ABS(O389/E389)</f>
        <v>1.4619018712709517</v>
      </c>
      <c r="T389" s="1" t="s">
        <v>524</v>
      </c>
      <c r="U389" s="10"/>
    </row>
    <row r="390" spans="1:21" ht="20" customHeight="1" x14ac:dyDescent="0.2">
      <c r="A390" s="1">
        <v>416</v>
      </c>
      <c r="B390" s="1" t="s">
        <v>180</v>
      </c>
      <c r="C390" s="1" t="s">
        <v>6</v>
      </c>
      <c r="D390" s="2">
        <v>41639</v>
      </c>
      <c r="E390" s="3">
        <v>126761000000</v>
      </c>
      <c r="F390" s="3">
        <v>102978000000</v>
      </c>
      <c r="G390" s="1">
        <v>0</v>
      </c>
      <c r="H390" s="1">
        <v>0</v>
      </c>
      <c r="I390" s="1">
        <v>0</v>
      </c>
      <c r="J390" s="1" t="s">
        <v>30</v>
      </c>
      <c r="K390" s="1" t="s">
        <v>181</v>
      </c>
      <c r="L390" s="8">
        <f t="shared" si="41"/>
        <v>2013</v>
      </c>
      <c r="M390" s="5">
        <f t="shared" si="40"/>
        <v>-23783000000</v>
      </c>
      <c r="N390" s="6">
        <f t="shared" si="42"/>
        <v>0</v>
      </c>
      <c r="O390" s="6">
        <f t="shared" si="43"/>
        <v>-23783000000</v>
      </c>
      <c r="P390" s="7">
        <f t="shared" si="44"/>
        <v>0.18762079819502844</v>
      </c>
      <c r="Q390" s="7">
        <f t="shared" si="45"/>
        <v>0.18762079819502844</v>
      </c>
      <c r="T390" s="1" t="s">
        <v>525</v>
      </c>
      <c r="U390" s="10"/>
    </row>
    <row r="391" spans="1:21" ht="20" customHeight="1" x14ac:dyDescent="0.2">
      <c r="A391" s="1">
        <v>417</v>
      </c>
      <c r="B391" s="1" t="s">
        <v>180</v>
      </c>
      <c r="C391" s="1" t="s">
        <v>9</v>
      </c>
      <c r="D391" s="2">
        <v>42004</v>
      </c>
      <c r="E391" s="3">
        <v>139367000000</v>
      </c>
      <c r="F391" s="3">
        <v>114000000000</v>
      </c>
      <c r="G391" s="1">
        <v>0</v>
      </c>
      <c r="H391" s="1">
        <v>0</v>
      </c>
      <c r="I391" s="1">
        <v>0</v>
      </c>
      <c r="J391" s="1" t="s">
        <v>30</v>
      </c>
      <c r="K391" s="1" t="s">
        <v>181</v>
      </c>
      <c r="L391" s="8">
        <f t="shared" si="41"/>
        <v>2014</v>
      </c>
      <c r="M391" s="5">
        <f t="shared" si="40"/>
        <v>-25367000000</v>
      </c>
      <c r="N391" s="6">
        <f t="shared" si="42"/>
        <v>0</v>
      </c>
      <c r="O391" s="6">
        <f t="shared" si="43"/>
        <v>-25367000000</v>
      </c>
      <c r="P391" s="7">
        <f t="shared" si="44"/>
        <v>0.18201582871124442</v>
      </c>
      <c r="Q391" s="7">
        <f t="shared" si="45"/>
        <v>0.18201582871124442</v>
      </c>
      <c r="T391" s="1" t="s">
        <v>526</v>
      </c>
      <c r="U391" s="10"/>
    </row>
    <row r="392" spans="1:21" ht="20" customHeight="1" x14ac:dyDescent="0.2">
      <c r="A392" s="1">
        <v>418</v>
      </c>
      <c r="B392" s="1" t="s">
        <v>180</v>
      </c>
      <c r="C392" s="1" t="s">
        <v>10</v>
      </c>
      <c r="D392" s="2">
        <v>42369</v>
      </c>
      <c r="E392" s="3">
        <v>153290000000</v>
      </c>
      <c r="F392" s="3">
        <v>126762000000</v>
      </c>
      <c r="G392" s="1">
        <v>0</v>
      </c>
      <c r="H392" s="1">
        <v>0</v>
      </c>
      <c r="I392" s="1">
        <v>0</v>
      </c>
      <c r="J392" s="1" t="s">
        <v>30</v>
      </c>
      <c r="K392" s="1" t="s">
        <v>181</v>
      </c>
      <c r="L392" s="8">
        <f t="shared" si="41"/>
        <v>2015</v>
      </c>
      <c r="M392" s="5">
        <f t="shared" si="40"/>
        <v>-26528000000</v>
      </c>
      <c r="N392" s="6">
        <f t="shared" si="42"/>
        <v>0</v>
      </c>
      <c r="O392" s="6">
        <f t="shared" si="43"/>
        <v>-26528000000</v>
      </c>
      <c r="P392" s="7">
        <f t="shared" si="44"/>
        <v>0.17305760323569705</v>
      </c>
      <c r="Q392" s="7">
        <f t="shared" si="45"/>
        <v>0.17305760323569705</v>
      </c>
      <c r="T392" s="1" t="s">
        <v>527</v>
      </c>
      <c r="U392" s="10"/>
    </row>
    <row r="393" spans="1:21" ht="20" customHeight="1" x14ac:dyDescent="0.2">
      <c r="A393" s="1">
        <v>419</v>
      </c>
      <c r="B393" s="1" t="s">
        <v>180</v>
      </c>
      <c r="C393" s="1" t="s">
        <v>11</v>
      </c>
      <c r="D393" s="2">
        <v>42735</v>
      </c>
      <c r="E393" s="3">
        <v>177526000000</v>
      </c>
      <c r="F393" s="3">
        <v>148669000000</v>
      </c>
      <c r="G393" s="1">
        <v>0</v>
      </c>
      <c r="H393" s="1">
        <v>0</v>
      </c>
      <c r="I393" s="1">
        <v>0</v>
      </c>
      <c r="J393" s="1" t="s">
        <v>30</v>
      </c>
      <c r="K393" s="1" t="s">
        <v>181</v>
      </c>
      <c r="L393" s="8">
        <f t="shared" si="41"/>
        <v>2016</v>
      </c>
      <c r="M393" s="5">
        <f t="shared" si="40"/>
        <v>-28857000000</v>
      </c>
      <c r="N393" s="6">
        <f t="shared" si="42"/>
        <v>0</v>
      </c>
      <c r="O393" s="6">
        <f t="shared" si="43"/>
        <v>-28857000000</v>
      </c>
      <c r="P393" s="7">
        <f t="shared" si="44"/>
        <v>0.16255083762378469</v>
      </c>
      <c r="Q393" s="7">
        <f t="shared" si="45"/>
        <v>0.16255083762378469</v>
      </c>
      <c r="T393" s="1" t="s">
        <v>528</v>
      </c>
      <c r="U393" s="10"/>
    </row>
    <row r="394" spans="1:21" ht="20" customHeight="1" x14ac:dyDescent="0.2">
      <c r="A394" s="1">
        <v>420</v>
      </c>
      <c r="B394" s="1" t="s">
        <v>182</v>
      </c>
      <c r="C394" s="1" t="s">
        <v>6</v>
      </c>
      <c r="D394" s="2">
        <v>41274</v>
      </c>
      <c r="E394" s="3">
        <v>230590000000</v>
      </c>
      <c r="F394" s="3">
        <v>163336000000</v>
      </c>
      <c r="G394" s="3">
        <v>17100000000</v>
      </c>
      <c r="H394" s="1">
        <v>0</v>
      </c>
      <c r="I394" s="3">
        <v>13413000000</v>
      </c>
      <c r="J394" s="1" t="s">
        <v>77</v>
      </c>
      <c r="K394" s="1" t="s">
        <v>138</v>
      </c>
      <c r="L394" s="8">
        <f t="shared" si="41"/>
        <v>2012</v>
      </c>
      <c r="M394" s="5">
        <f t="shared" si="40"/>
        <v>-67254000000</v>
      </c>
      <c r="N394" s="6">
        <f t="shared" si="42"/>
        <v>30513000000</v>
      </c>
      <c r="O394" s="6">
        <f t="shared" si="43"/>
        <v>-97767000000</v>
      </c>
      <c r="P394" s="7">
        <f t="shared" si="44"/>
        <v>0.29166052300620149</v>
      </c>
      <c r="Q394" s="7">
        <f t="shared" si="45"/>
        <v>0.42398629602324472</v>
      </c>
      <c r="T394" s="1" t="s">
        <v>529</v>
      </c>
      <c r="U394" s="10"/>
    </row>
    <row r="395" spans="1:21" ht="20" customHeight="1" x14ac:dyDescent="0.2">
      <c r="A395" s="1">
        <v>421</v>
      </c>
      <c r="B395" s="1" t="s">
        <v>182</v>
      </c>
      <c r="C395" s="1" t="s">
        <v>9</v>
      </c>
      <c r="D395" s="2">
        <v>41639</v>
      </c>
      <c r="E395" s="3">
        <v>220156000000</v>
      </c>
      <c r="F395" s="3">
        <v>159323000000</v>
      </c>
      <c r="G395" s="3">
        <v>17573000000</v>
      </c>
      <c r="H395" s="1">
        <v>0</v>
      </c>
      <c r="I395" s="3">
        <v>14186000000</v>
      </c>
      <c r="J395" s="1" t="s">
        <v>77</v>
      </c>
      <c r="K395" s="1" t="s">
        <v>138</v>
      </c>
      <c r="L395" s="8">
        <f t="shared" si="41"/>
        <v>2013</v>
      </c>
      <c r="M395" s="5">
        <f t="shared" si="40"/>
        <v>-60833000000</v>
      </c>
      <c r="N395" s="6">
        <f t="shared" si="42"/>
        <v>31759000000</v>
      </c>
      <c r="O395" s="6">
        <f t="shared" si="43"/>
        <v>-92592000000</v>
      </c>
      <c r="P395" s="7">
        <f t="shared" si="44"/>
        <v>0.27631770199313216</v>
      </c>
      <c r="Q395" s="7">
        <f t="shared" si="45"/>
        <v>0.42057450171696431</v>
      </c>
      <c r="T395" s="1" t="s">
        <v>530</v>
      </c>
      <c r="U395" s="10"/>
    </row>
    <row r="396" spans="1:21" ht="20" customHeight="1" x14ac:dyDescent="0.2">
      <c r="A396" s="1">
        <v>422</v>
      </c>
      <c r="B396" s="1" t="s">
        <v>182</v>
      </c>
      <c r="C396" s="1" t="s">
        <v>10</v>
      </c>
      <c r="D396" s="2">
        <v>42004</v>
      </c>
      <c r="E396" s="3">
        <v>200494000000</v>
      </c>
      <c r="F396" s="3">
        <v>144956000000</v>
      </c>
      <c r="G396" s="3">
        <v>17034000000</v>
      </c>
      <c r="H396" s="1">
        <v>0</v>
      </c>
      <c r="I396" s="3">
        <v>16793000000</v>
      </c>
      <c r="J396" s="1" t="s">
        <v>77</v>
      </c>
      <c r="K396" s="1" t="s">
        <v>138</v>
      </c>
      <c r="L396" s="8">
        <f t="shared" si="41"/>
        <v>2014</v>
      </c>
      <c r="M396" s="5">
        <f t="shared" si="40"/>
        <v>-55538000000</v>
      </c>
      <c r="N396" s="6">
        <f t="shared" si="42"/>
        <v>33827000000</v>
      </c>
      <c r="O396" s="6">
        <f t="shared" si="43"/>
        <v>-89365000000</v>
      </c>
      <c r="P396" s="7">
        <f t="shared" si="44"/>
        <v>0.27700579568465888</v>
      </c>
      <c r="Q396" s="7">
        <f t="shared" si="45"/>
        <v>0.44572406156792721</v>
      </c>
      <c r="T396" s="1" t="s">
        <v>531</v>
      </c>
      <c r="U396" s="10"/>
    </row>
    <row r="397" spans="1:21" ht="20" customHeight="1" x14ac:dyDescent="0.2">
      <c r="A397" s="1">
        <v>423</v>
      </c>
      <c r="B397" s="1" t="s">
        <v>182</v>
      </c>
      <c r="C397" s="1" t="s">
        <v>11</v>
      </c>
      <c r="D397" s="2">
        <v>42369</v>
      </c>
      <c r="E397" s="3">
        <v>129925000000</v>
      </c>
      <c r="F397" s="3">
        <v>92785000000</v>
      </c>
      <c r="G397" s="3">
        <v>16473000000</v>
      </c>
      <c r="H397" s="1">
        <v>0</v>
      </c>
      <c r="I397" s="3">
        <v>21037000000</v>
      </c>
      <c r="J397" s="1" t="s">
        <v>77</v>
      </c>
      <c r="K397" s="1" t="s">
        <v>138</v>
      </c>
      <c r="L397" s="8">
        <f t="shared" si="41"/>
        <v>2015</v>
      </c>
      <c r="M397" s="5">
        <f t="shared" si="40"/>
        <v>-37140000000</v>
      </c>
      <c r="N397" s="6">
        <f t="shared" si="42"/>
        <v>37510000000</v>
      </c>
      <c r="O397" s="6">
        <f t="shared" si="43"/>
        <v>-74650000000</v>
      </c>
      <c r="P397" s="7">
        <f t="shared" si="44"/>
        <v>0.28585722532230134</v>
      </c>
      <c r="Q397" s="7">
        <f t="shared" si="45"/>
        <v>0.57456224745045215</v>
      </c>
      <c r="T397" s="1" t="s">
        <v>532</v>
      </c>
      <c r="U397" s="10"/>
    </row>
    <row r="398" spans="1:21" ht="20" customHeight="1" x14ac:dyDescent="0.2">
      <c r="A398" s="1">
        <v>424</v>
      </c>
      <c r="B398" s="1" t="s">
        <v>183</v>
      </c>
      <c r="C398" s="1" t="s">
        <v>6</v>
      </c>
      <c r="D398" s="2">
        <v>41274</v>
      </c>
      <c r="E398" s="3">
        <v>1819814000</v>
      </c>
      <c r="F398" s="3">
        <v>343743000</v>
      </c>
      <c r="G398" s="3">
        <v>133796000</v>
      </c>
      <c r="H398" s="1">
        <v>0</v>
      </c>
      <c r="I398" s="3">
        <v>579315000</v>
      </c>
      <c r="J398" s="1" t="s">
        <v>77</v>
      </c>
      <c r="K398" s="1" t="s">
        <v>78</v>
      </c>
      <c r="L398" s="8">
        <f t="shared" si="41"/>
        <v>2012</v>
      </c>
      <c r="M398" s="5">
        <f t="shared" si="40"/>
        <v>-1476071000</v>
      </c>
      <c r="N398" s="6">
        <f t="shared" si="42"/>
        <v>713111000</v>
      </c>
      <c r="O398" s="6">
        <f t="shared" si="43"/>
        <v>-2189182000</v>
      </c>
      <c r="P398" s="7">
        <f t="shared" si="44"/>
        <v>0.81111091573094829</v>
      </c>
      <c r="Q398" s="7">
        <f t="shared" si="45"/>
        <v>1.202970193657154</v>
      </c>
      <c r="T398" s="1" t="s">
        <v>533</v>
      </c>
      <c r="U398" s="10"/>
    </row>
    <row r="399" spans="1:21" ht="20" customHeight="1" x14ac:dyDescent="0.2">
      <c r="A399" s="1">
        <v>425</v>
      </c>
      <c r="B399" s="1" t="s">
        <v>183</v>
      </c>
      <c r="C399" s="1" t="s">
        <v>9</v>
      </c>
      <c r="D399" s="2">
        <v>41639</v>
      </c>
      <c r="E399" s="3">
        <v>2319919000</v>
      </c>
      <c r="F399" s="3">
        <v>455436000</v>
      </c>
      <c r="G399" s="3">
        <v>169815000</v>
      </c>
      <c r="H399" s="1">
        <v>0</v>
      </c>
      <c r="I399" s="3">
        <v>778655000</v>
      </c>
      <c r="J399" s="1" t="s">
        <v>77</v>
      </c>
      <c r="K399" s="1" t="s">
        <v>78</v>
      </c>
      <c r="L399" s="8">
        <f t="shared" si="41"/>
        <v>2013</v>
      </c>
      <c r="M399" s="5">
        <f t="shared" si="40"/>
        <v>-1864483000</v>
      </c>
      <c r="N399" s="6">
        <f t="shared" si="42"/>
        <v>948470000</v>
      </c>
      <c r="O399" s="6">
        <f t="shared" si="43"/>
        <v>-2812953000</v>
      </c>
      <c r="P399" s="7">
        <f t="shared" si="44"/>
        <v>0.80368452519247435</v>
      </c>
      <c r="Q399" s="7">
        <f t="shared" si="45"/>
        <v>1.2125220751241745</v>
      </c>
      <c r="T399" s="1" t="s">
        <v>534</v>
      </c>
      <c r="U399" s="10"/>
    </row>
    <row r="400" spans="1:21" ht="20" customHeight="1" x14ac:dyDescent="0.2">
      <c r="A400" s="1">
        <v>426</v>
      </c>
      <c r="B400" s="1" t="s">
        <v>183</v>
      </c>
      <c r="C400" s="1" t="s">
        <v>10</v>
      </c>
      <c r="D400" s="2">
        <v>42004</v>
      </c>
      <c r="E400" s="3">
        <v>2660147000</v>
      </c>
      <c r="F400" s="3">
        <v>538374000</v>
      </c>
      <c r="G400" s="3">
        <v>204161000</v>
      </c>
      <c r="H400" s="1">
        <v>0</v>
      </c>
      <c r="I400" s="3">
        <v>986812000</v>
      </c>
      <c r="J400" s="1" t="s">
        <v>77</v>
      </c>
      <c r="K400" s="1" t="s">
        <v>78</v>
      </c>
      <c r="L400" s="8">
        <f t="shared" si="41"/>
        <v>2014</v>
      </c>
      <c r="M400" s="5">
        <f t="shared" si="40"/>
        <v>-2121773000</v>
      </c>
      <c r="N400" s="6">
        <f t="shared" si="42"/>
        <v>1190973000</v>
      </c>
      <c r="O400" s="6">
        <f t="shared" si="43"/>
        <v>-3312746000</v>
      </c>
      <c r="P400" s="7">
        <f t="shared" si="44"/>
        <v>0.79761494383581055</v>
      </c>
      <c r="Q400" s="7">
        <f t="shared" si="45"/>
        <v>1.2453244125230674</v>
      </c>
      <c r="T400" s="1" t="s">
        <v>535</v>
      </c>
      <c r="U400" s="10"/>
    </row>
    <row r="401" spans="1:21" ht="20" customHeight="1" x14ac:dyDescent="0.2">
      <c r="A401" s="1">
        <v>427</v>
      </c>
      <c r="B401" s="1" t="s">
        <v>183</v>
      </c>
      <c r="C401" s="1" t="s">
        <v>11</v>
      </c>
      <c r="D401" s="2">
        <v>42369</v>
      </c>
      <c r="E401" s="3">
        <v>1803573000</v>
      </c>
      <c r="F401" s="3">
        <v>541359000</v>
      </c>
      <c r="G401" s="3">
        <v>230734000</v>
      </c>
      <c r="H401" s="1">
        <v>0</v>
      </c>
      <c r="I401" s="3">
        <v>1230853000</v>
      </c>
      <c r="J401" s="1" t="s">
        <v>77</v>
      </c>
      <c r="K401" s="1" t="s">
        <v>78</v>
      </c>
      <c r="L401" s="8">
        <f t="shared" si="41"/>
        <v>2015</v>
      </c>
      <c r="M401" s="5">
        <f t="shared" ref="M401:M464" si="46">F401-E401</f>
        <v>-1262214000</v>
      </c>
      <c r="N401" s="6">
        <f t="shared" si="42"/>
        <v>1461587000</v>
      </c>
      <c r="O401" s="6">
        <f t="shared" si="43"/>
        <v>-2723801000</v>
      </c>
      <c r="P401" s="7">
        <f t="shared" si="44"/>
        <v>0.69984081598027914</v>
      </c>
      <c r="Q401" s="7">
        <f t="shared" si="45"/>
        <v>1.5102249811901154</v>
      </c>
      <c r="T401" s="1" t="s">
        <v>536</v>
      </c>
      <c r="U401" s="10"/>
    </row>
    <row r="402" spans="1:21" ht="20" customHeight="1" x14ac:dyDescent="0.2">
      <c r="A402" s="1">
        <v>428</v>
      </c>
      <c r="B402" s="1" t="s">
        <v>184</v>
      </c>
      <c r="C402" s="1" t="s">
        <v>6</v>
      </c>
      <c r="D402" s="2">
        <v>41274</v>
      </c>
      <c r="E402" s="3">
        <v>12835000000</v>
      </c>
      <c r="F402" s="3">
        <v>8300000000</v>
      </c>
      <c r="G402" s="3">
        <v>550000000</v>
      </c>
      <c r="H402" s="1">
        <v>0</v>
      </c>
      <c r="I402" s="3">
        <v>1127000000</v>
      </c>
      <c r="J402" s="1" t="s">
        <v>36</v>
      </c>
      <c r="K402" s="1" t="s">
        <v>39</v>
      </c>
      <c r="L402" s="8">
        <f t="shared" si="41"/>
        <v>2012</v>
      </c>
      <c r="M402" s="5">
        <f t="shared" si="46"/>
        <v>-4535000000</v>
      </c>
      <c r="N402" s="6">
        <f t="shared" si="42"/>
        <v>1677000000</v>
      </c>
      <c r="O402" s="6">
        <f t="shared" si="43"/>
        <v>-6212000000</v>
      </c>
      <c r="P402" s="7">
        <f t="shared" si="44"/>
        <v>0.35333073626801714</v>
      </c>
      <c r="Q402" s="7">
        <f t="shared" si="45"/>
        <v>0.483989092325672</v>
      </c>
      <c r="T402" s="1" t="s">
        <v>537</v>
      </c>
      <c r="U402" s="10"/>
    </row>
    <row r="403" spans="1:21" ht="20" customHeight="1" x14ac:dyDescent="0.2">
      <c r="A403" s="1">
        <v>429</v>
      </c>
      <c r="B403" s="1" t="s">
        <v>184</v>
      </c>
      <c r="C403" s="1" t="s">
        <v>9</v>
      </c>
      <c r="D403" s="2">
        <v>41639</v>
      </c>
      <c r="E403" s="3">
        <v>13120000000</v>
      </c>
      <c r="F403" s="3">
        <v>8033000000</v>
      </c>
      <c r="G403" s="3">
        <v>563000000</v>
      </c>
      <c r="H403" s="1">
        <v>0</v>
      </c>
      <c r="I403" s="3">
        <v>1208000000</v>
      </c>
      <c r="J403" s="1" t="s">
        <v>36</v>
      </c>
      <c r="K403" s="1" t="s">
        <v>39</v>
      </c>
      <c r="L403" s="8">
        <f t="shared" si="41"/>
        <v>2013</v>
      </c>
      <c r="M403" s="5">
        <f t="shared" si="46"/>
        <v>-5087000000</v>
      </c>
      <c r="N403" s="6">
        <f t="shared" si="42"/>
        <v>1771000000</v>
      </c>
      <c r="O403" s="6">
        <f t="shared" si="43"/>
        <v>-6858000000</v>
      </c>
      <c r="P403" s="7">
        <f t="shared" si="44"/>
        <v>0.38772865853658539</v>
      </c>
      <c r="Q403" s="7">
        <f t="shared" si="45"/>
        <v>0.52271341463414633</v>
      </c>
      <c r="T403" s="1" t="s">
        <v>538</v>
      </c>
      <c r="U403" s="10"/>
    </row>
    <row r="404" spans="1:21" ht="20" customHeight="1" x14ac:dyDescent="0.2">
      <c r="A404" s="1">
        <v>430</v>
      </c>
      <c r="B404" s="1" t="s">
        <v>184</v>
      </c>
      <c r="C404" s="1" t="s">
        <v>10</v>
      </c>
      <c r="D404" s="2">
        <v>42004</v>
      </c>
      <c r="E404" s="3">
        <v>12436000000</v>
      </c>
      <c r="F404" s="3">
        <v>7881000000</v>
      </c>
      <c r="G404" s="3">
        <v>542000000</v>
      </c>
      <c r="H404" s="1">
        <v>0</v>
      </c>
      <c r="I404" s="3">
        <v>1292000000</v>
      </c>
      <c r="J404" s="1" t="s">
        <v>36</v>
      </c>
      <c r="K404" s="1" t="s">
        <v>39</v>
      </c>
      <c r="L404" s="8">
        <f t="shared" si="41"/>
        <v>2014</v>
      </c>
      <c r="M404" s="5">
        <f t="shared" si="46"/>
        <v>-4555000000</v>
      </c>
      <c r="N404" s="6">
        <f t="shared" si="42"/>
        <v>1834000000</v>
      </c>
      <c r="O404" s="6">
        <f t="shared" si="43"/>
        <v>-6389000000</v>
      </c>
      <c r="P404" s="7">
        <f t="shared" si="44"/>
        <v>0.36627532968800258</v>
      </c>
      <c r="Q404" s="7">
        <f t="shared" si="45"/>
        <v>0.51375040205853972</v>
      </c>
      <c r="T404" s="1" t="s">
        <v>539</v>
      </c>
      <c r="U404" s="10"/>
    </row>
    <row r="405" spans="1:21" ht="20" customHeight="1" x14ac:dyDescent="0.2">
      <c r="A405" s="1">
        <v>431</v>
      </c>
      <c r="B405" s="1" t="s">
        <v>184</v>
      </c>
      <c r="C405" s="1" t="s">
        <v>11</v>
      </c>
      <c r="D405" s="2">
        <v>42369</v>
      </c>
      <c r="E405" s="3">
        <v>11683000000</v>
      </c>
      <c r="F405" s="3">
        <v>6201000000</v>
      </c>
      <c r="G405" s="3">
        <v>551000000</v>
      </c>
      <c r="H405" s="1">
        <v>0</v>
      </c>
      <c r="I405" s="3">
        <v>1395000000</v>
      </c>
      <c r="J405" s="1" t="s">
        <v>36</v>
      </c>
      <c r="K405" s="1" t="s">
        <v>39</v>
      </c>
      <c r="L405" s="8">
        <f t="shared" si="41"/>
        <v>2015</v>
      </c>
      <c r="M405" s="5">
        <f t="shared" si="46"/>
        <v>-5482000000</v>
      </c>
      <c r="N405" s="6">
        <f t="shared" si="42"/>
        <v>1946000000</v>
      </c>
      <c r="O405" s="6">
        <f t="shared" si="43"/>
        <v>-7428000000</v>
      </c>
      <c r="P405" s="7">
        <f t="shared" si="44"/>
        <v>0.46922879397415046</v>
      </c>
      <c r="Q405" s="7">
        <f t="shared" si="45"/>
        <v>0.6357956004450912</v>
      </c>
      <c r="T405" s="1" t="s">
        <v>540</v>
      </c>
      <c r="U405" s="10"/>
    </row>
    <row r="406" spans="1:21" ht="20" customHeight="1" x14ac:dyDescent="0.2">
      <c r="A406" s="1">
        <v>432</v>
      </c>
      <c r="B406" s="1" t="s">
        <v>185</v>
      </c>
      <c r="C406" s="1" t="s">
        <v>6</v>
      </c>
      <c r="D406" s="2">
        <v>41639</v>
      </c>
      <c r="E406" s="3">
        <v>37773000000</v>
      </c>
      <c r="F406" s="3">
        <v>20964000000</v>
      </c>
      <c r="G406" s="3">
        <v>11349000000</v>
      </c>
      <c r="H406" s="1">
        <v>0</v>
      </c>
      <c r="I406" s="3">
        <v>1658000000</v>
      </c>
      <c r="J406" s="1" t="s">
        <v>7</v>
      </c>
      <c r="K406" s="1" t="s">
        <v>8</v>
      </c>
      <c r="L406" s="8">
        <f t="shared" si="41"/>
        <v>2013</v>
      </c>
      <c r="M406" s="5">
        <f t="shared" si="46"/>
        <v>-16809000000</v>
      </c>
      <c r="N406" s="6">
        <f t="shared" si="42"/>
        <v>13007000000</v>
      </c>
      <c r="O406" s="6">
        <f t="shared" si="43"/>
        <v>-29816000000</v>
      </c>
      <c r="P406" s="7">
        <f t="shared" si="44"/>
        <v>0.44500039710904615</v>
      </c>
      <c r="Q406" s="7">
        <f t="shared" si="45"/>
        <v>0.78934688798877506</v>
      </c>
      <c r="T406" s="1" t="s">
        <v>541</v>
      </c>
      <c r="U406" s="10"/>
    </row>
    <row r="407" spans="1:21" ht="20" customHeight="1" x14ac:dyDescent="0.2">
      <c r="A407" s="1">
        <v>433</v>
      </c>
      <c r="B407" s="1" t="s">
        <v>185</v>
      </c>
      <c r="C407" s="1" t="s">
        <v>9</v>
      </c>
      <c r="D407" s="2">
        <v>42004</v>
      </c>
      <c r="E407" s="3">
        <v>40362000000</v>
      </c>
      <c r="F407" s="3">
        <v>22967000000</v>
      </c>
      <c r="G407" s="3">
        <v>12702000000</v>
      </c>
      <c r="H407" s="1">
        <v>0</v>
      </c>
      <c r="I407" s="3">
        <v>1771000000</v>
      </c>
      <c r="J407" s="1" t="s">
        <v>7</v>
      </c>
      <c r="K407" s="1" t="s">
        <v>8</v>
      </c>
      <c r="L407" s="8">
        <f t="shared" si="41"/>
        <v>2014</v>
      </c>
      <c r="M407" s="5">
        <f t="shared" si="46"/>
        <v>-17395000000</v>
      </c>
      <c r="N407" s="6">
        <f t="shared" si="42"/>
        <v>14473000000</v>
      </c>
      <c r="O407" s="6">
        <f t="shared" si="43"/>
        <v>-31868000000</v>
      </c>
      <c r="P407" s="7">
        <f t="shared" si="44"/>
        <v>0.43097467915365939</v>
      </c>
      <c r="Q407" s="7">
        <f t="shared" si="45"/>
        <v>0.78955453149001531</v>
      </c>
      <c r="T407" s="1" t="s">
        <v>542</v>
      </c>
      <c r="U407" s="10"/>
    </row>
    <row r="408" spans="1:21" ht="20" customHeight="1" x14ac:dyDescent="0.2">
      <c r="A408" s="1">
        <v>434</v>
      </c>
      <c r="B408" s="1" t="s">
        <v>185</v>
      </c>
      <c r="C408" s="1" t="s">
        <v>10</v>
      </c>
      <c r="D408" s="2">
        <v>42369</v>
      </c>
      <c r="E408" s="3">
        <v>40704000000</v>
      </c>
      <c r="F408" s="3">
        <v>17096000000</v>
      </c>
      <c r="G408" s="3">
        <v>13936000000</v>
      </c>
      <c r="H408" s="1">
        <v>0</v>
      </c>
      <c r="I408" s="3">
        <v>1835000000</v>
      </c>
      <c r="J408" s="1" t="s">
        <v>7</v>
      </c>
      <c r="K408" s="1" t="s">
        <v>8</v>
      </c>
      <c r="L408" s="8">
        <f t="shared" si="41"/>
        <v>2015</v>
      </c>
      <c r="M408" s="5">
        <f t="shared" si="46"/>
        <v>-23608000000</v>
      </c>
      <c r="N408" s="6">
        <f t="shared" si="42"/>
        <v>15771000000</v>
      </c>
      <c r="O408" s="6">
        <f t="shared" si="43"/>
        <v>-39379000000</v>
      </c>
      <c r="P408" s="7">
        <f t="shared" si="44"/>
        <v>0.57999213836477992</v>
      </c>
      <c r="Q408" s="7">
        <f t="shared" si="45"/>
        <v>0.96744791666666663</v>
      </c>
      <c r="T408" s="1" t="s">
        <v>543</v>
      </c>
      <c r="U408" s="10"/>
    </row>
    <row r="409" spans="1:21" ht="20" customHeight="1" x14ac:dyDescent="0.2">
      <c r="A409" s="1">
        <v>435</v>
      </c>
      <c r="B409" s="1" t="s">
        <v>185</v>
      </c>
      <c r="C409" s="1" t="s">
        <v>11</v>
      </c>
      <c r="D409" s="2">
        <v>42735</v>
      </c>
      <c r="E409" s="3">
        <v>39639000000</v>
      </c>
      <c r="F409" s="3">
        <v>15940000000</v>
      </c>
      <c r="G409" s="3">
        <v>14845000000</v>
      </c>
      <c r="H409" s="1">
        <v>0</v>
      </c>
      <c r="I409" s="3">
        <v>1902000000</v>
      </c>
      <c r="J409" s="1" t="s">
        <v>7</v>
      </c>
      <c r="K409" s="1" t="s">
        <v>8</v>
      </c>
      <c r="L409" s="8">
        <f t="shared" si="41"/>
        <v>2016</v>
      </c>
      <c r="M409" s="5">
        <f t="shared" si="46"/>
        <v>-23699000000</v>
      </c>
      <c r="N409" s="6">
        <f t="shared" si="42"/>
        <v>16747000000</v>
      </c>
      <c r="O409" s="6">
        <f t="shared" si="43"/>
        <v>-40446000000</v>
      </c>
      <c r="P409" s="7">
        <f t="shared" si="44"/>
        <v>0.59787078382401171</v>
      </c>
      <c r="Q409" s="7">
        <f t="shared" si="45"/>
        <v>1.0203587376069023</v>
      </c>
      <c r="T409" s="1" t="s">
        <v>544</v>
      </c>
      <c r="U409" s="10"/>
    </row>
    <row r="410" spans="1:21" ht="20" customHeight="1" x14ac:dyDescent="0.2">
      <c r="A410" s="1">
        <v>436</v>
      </c>
      <c r="B410" s="1" t="s">
        <v>186</v>
      </c>
      <c r="C410" s="1" t="s">
        <v>6</v>
      </c>
      <c r="D410" s="2">
        <v>41639</v>
      </c>
      <c r="E410" s="3">
        <v>28998000000</v>
      </c>
      <c r="F410" s="3">
        <v>17642000000</v>
      </c>
      <c r="G410" s="3">
        <v>6564000000</v>
      </c>
      <c r="H410" s="3">
        <v>2037000000</v>
      </c>
      <c r="I410" s="1">
        <v>0</v>
      </c>
      <c r="J410" s="1" t="s">
        <v>53</v>
      </c>
      <c r="K410" s="1" t="s">
        <v>187</v>
      </c>
      <c r="L410" s="8">
        <f t="shared" si="41"/>
        <v>2013</v>
      </c>
      <c r="M410" s="5">
        <f t="shared" si="46"/>
        <v>-11356000000</v>
      </c>
      <c r="N410" s="6">
        <f t="shared" si="42"/>
        <v>8601000000</v>
      </c>
      <c r="O410" s="6">
        <f t="shared" si="43"/>
        <v>-19957000000</v>
      </c>
      <c r="P410" s="7">
        <f t="shared" si="44"/>
        <v>0.39161321470446236</v>
      </c>
      <c r="Q410" s="7">
        <f t="shared" si="45"/>
        <v>0.68821987723291267</v>
      </c>
      <c r="T410" s="1" t="s">
        <v>545</v>
      </c>
      <c r="U410" s="10"/>
    </row>
    <row r="411" spans="1:21" ht="20" customHeight="1" x14ac:dyDescent="0.2">
      <c r="A411" s="1">
        <v>437</v>
      </c>
      <c r="B411" s="1" t="s">
        <v>186</v>
      </c>
      <c r="C411" s="1" t="s">
        <v>9</v>
      </c>
      <c r="D411" s="2">
        <v>42004</v>
      </c>
      <c r="E411" s="3">
        <v>28406000000</v>
      </c>
      <c r="F411" s="3">
        <v>17023000000</v>
      </c>
      <c r="G411" s="3">
        <v>5536000000</v>
      </c>
      <c r="H411" s="3">
        <v>1958000000</v>
      </c>
      <c r="I411" s="1">
        <v>0</v>
      </c>
      <c r="J411" s="1" t="s">
        <v>53</v>
      </c>
      <c r="K411" s="1" t="s">
        <v>187</v>
      </c>
      <c r="L411" s="8">
        <f t="shared" si="41"/>
        <v>2014</v>
      </c>
      <c r="M411" s="5">
        <f t="shared" si="46"/>
        <v>-11383000000</v>
      </c>
      <c r="N411" s="6">
        <f t="shared" si="42"/>
        <v>7494000000</v>
      </c>
      <c r="O411" s="6">
        <f t="shared" si="43"/>
        <v>-18877000000</v>
      </c>
      <c r="P411" s="7">
        <f t="shared" si="44"/>
        <v>0.40072519890164049</v>
      </c>
      <c r="Q411" s="7">
        <f t="shared" si="45"/>
        <v>0.66454270224600431</v>
      </c>
      <c r="T411" s="1" t="s">
        <v>546</v>
      </c>
      <c r="U411" s="10"/>
    </row>
    <row r="412" spans="1:21" ht="20" customHeight="1" x14ac:dyDescent="0.2">
      <c r="A412" s="1">
        <v>438</v>
      </c>
      <c r="B412" s="1" t="s">
        <v>186</v>
      </c>
      <c r="C412" s="1" t="s">
        <v>10</v>
      </c>
      <c r="D412" s="2">
        <v>42369</v>
      </c>
      <c r="E412" s="3">
        <v>25130000000</v>
      </c>
      <c r="F412" s="3">
        <v>15112000000</v>
      </c>
      <c r="G412" s="3">
        <v>5074000000</v>
      </c>
      <c r="H412" s="3">
        <v>1898000000</v>
      </c>
      <c r="I412" s="1">
        <v>0</v>
      </c>
      <c r="J412" s="1" t="s">
        <v>53</v>
      </c>
      <c r="K412" s="1" t="s">
        <v>187</v>
      </c>
      <c r="L412" s="8">
        <f t="shared" si="41"/>
        <v>2015</v>
      </c>
      <c r="M412" s="5">
        <f t="shared" si="46"/>
        <v>-10018000000</v>
      </c>
      <c r="N412" s="6">
        <f t="shared" si="42"/>
        <v>6972000000</v>
      </c>
      <c r="O412" s="6">
        <f t="shared" si="43"/>
        <v>-16990000000</v>
      </c>
      <c r="P412" s="7">
        <f t="shared" si="44"/>
        <v>0.39864703541583763</v>
      </c>
      <c r="Q412" s="7">
        <f t="shared" si="45"/>
        <v>0.67608436132113015</v>
      </c>
      <c r="T412" s="1" t="s">
        <v>547</v>
      </c>
      <c r="U412" s="10"/>
    </row>
    <row r="413" spans="1:21" ht="20" customHeight="1" x14ac:dyDescent="0.2">
      <c r="A413" s="1">
        <v>439</v>
      </c>
      <c r="B413" s="1" t="s">
        <v>186</v>
      </c>
      <c r="C413" s="1" t="s">
        <v>11</v>
      </c>
      <c r="D413" s="2">
        <v>42735</v>
      </c>
      <c r="E413" s="3">
        <v>24594000000</v>
      </c>
      <c r="F413" s="3">
        <v>14469000000</v>
      </c>
      <c r="G413" s="3">
        <v>5005000000</v>
      </c>
      <c r="H413" s="3">
        <v>1641000000</v>
      </c>
      <c r="I413" s="1">
        <v>0</v>
      </c>
      <c r="J413" s="1" t="s">
        <v>53</v>
      </c>
      <c r="K413" s="1" t="s">
        <v>187</v>
      </c>
      <c r="L413" s="8">
        <f t="shared" si="41"/>
        <v>2016</v>
      </c>
      <c r="M413" s="5">
        <f t="shared" si="46"/>
        <v>-10125000000</v>
      </c>
      <c r="N413" s="6">
        <f t="shared" si="42"/>
        <v>6646000000</v>
      </c>
      <c r="O413" s="6">
        <f t="shared" si="43"/>
        <v>-16771000000</v>
      </c>
      <c r="P413" s="7">
        <f t="shared" si="44"/>
        <v>0.41168577701878506</v>
      </c>
      <c r="Q413" s="7">
        <f t="shared" si="45"/>
        <v>0.6819142880377328</v>
      </c>
      <c r="T413" s="1" t="s">
        <v>549</v>
      </c>
      <c r="U413" s="10"/>
    </row>
    <row r="414" spans="1:21" ht="20" customHeight="1" x14ac:dyDescent="0.2">
      <c r="A414" s="1">
        <v>440</v>
      </c>
      <c r="B414" s="1" t="s">
        <v>188</v>
      </c>
      <c r="C414" s="1" t="s">
        <v>6</v>
      </c>
      <c r="D414" s="2">
        <v>41578</v>
      </c>
      <c r="E414" s="3">
        <v>37795400000</v>
      </c>
      <c r="F414" s="3">
        <v>25667300000</v>
      </c>
      <c r="G414" s="3">
        <v>4426100000</v>
      </c>
      <c r="H414" s="3">
        <v>1477300000</v>
      </c>
      <c r="I414" s="1">
        <v>0</v>
      </c>
      <c r="J414" s="1" t="s">
        <v>7</v>
      </c>
      <c r="K414" s="1" t="s">
        <v>121</v>
      </c>
      <c r="L414" s="8">
        <f t="shared" si="41"/>
        <v>2013</v>
      </c>
      <c r="M414" s="5">
        <f t="shared" si="46"/>
        <v>-12128100000</v>
      </c>
      <c r="N414" s="6">
        <f t="shared" si="42"/>
        <v>5903400000</v>
      </c>
      <c r="O414" s="6">
        <f t="shared" si="43"/>
        <v>-18031500000</v>
      </c>
      <c r="P414" s="7">
        <f t="shared" si="44"/>
        <v>0.32088825624282319</v>
      </c>
      <c r="Q414" s="7">
        <f t="shared" si="45"/>
        <v>0.47708186710552075</v>
      </c>
      <c r="T414" s="1" t="s">
        <v>550</v>
      </c>
      <c r="U414" s="10"/>
    </row>
    <row r="415" spans="1:21" ht="20" customHeight="1" x14ac:dyDescent="0.2">
      <c r="A415" s="1">
        <v>441</v>
      </c>
      <c r="B415" s="1" t="s">
        <v>188</v>
      </c>
      <c r="C415" s="1" t="s">
        <v>9</v>
      </c>
      <c r="D415" s="2">
        <v>41943</v>
      </c>
      <c r="E415" s="3">
        <v>36066900000</v>
      </c>
      <c r="F415" s="3">
        <v>24775800000</v>
      </c>
      <c r="G415" s="3">
        <v>4377700000</v>
      </c>
      <c r="H415" s="3">
        <v>1452000000</v>
      </c>
      <c r="I415" s="1">
        <v>0</v>
      </c>
      <c r="J415" s="1" t="s">
        <v>7</v>
      </c>
      <c r="K415" s="1" t="s">
        <v>121</v>
      </c>
      <c r="L415" s="8">
        <f t="shared" si="41"/>
        <v>2014</v>
      </c>
      <c r="M415" s="5">
        <f t="shared" si="46"/>
        <v>-11291100000</v>
      </c>
      <c r="N415" s="6">
        <f t="shared" si="42"/>
        <v>5829700000</v>
      </c>
      <c r="O415" s="6">
        <f t="shared" si="43"/>
        <v>-17120800000</v>
      </c>
      <c r="P415" s="7">
        <f t="shared" si="44"/>
        <v>0.31305989702469578</v>
      </c>
      <c r="Q415" s="7">
        <f t="shared" si="45"/>
        <v>0.47469563505596546</v>
      </c>
      <c r="T415" s="1" t="s">
        <v>551</v>
      </c>
      <c r="U415" s="10"/>
    </row>
    <row r="416" spans="1:21" ht="20" customHeight="1" x14ac:dyDescent="0.2">
      <c r="A416" s="1">
        <v>442</v>
      </c>
      <c r="B416" s="1" t="s">
        <v>188</v>
      </c>
      <c r="C416" s="1" t="s">
        <v>10</v>
      </c>
      <c r="D416" s="2">
        <v>42308</v>
      </c>
      <c r="E416" s="3">
        <v>28862800000</v>
      </c>
      <c r="F416" s="3">
        <v>20143200000</v>
      </c>
      <c r="G416" s="3">
        <v>3834400000</v>
      </c>
      <c r="H416" s="3">
        <v>1425100000</v>
      </c>
      <c r="I416" s="1">
        <v>0</v>
      </c>
      <c r="J416" s="1" t="s">
        <v>7</v>
      </c>
      <c r="K416" s="1" t="s">
        <v>121</v>
      </c>
      <c r="L416" s="8">
        <f t="shared" si="41"/>
        <v>2015</v>
      </c>
      <c r="M416" s="5">
        <f t="shared" si="46"/>
        <v>-8719600000</v>
      </c>
      <c r="N416" s="6">
        <f t="shared" si="42"/>
        <v>5259500000</v>
      </c>
      <c r="O416" s="6">
        <f t="shared" si="43"/>
        <v>-13979100000</v>
      </c>
      <c r="P416" s="7">
        <f t="shared" si="44"/>
        <v>0.3021051318652383</v>
      </c>
      <c r="Q416" s="7">
        <f t="shared" si="45"/>
        <v>0.48432930969968263</v>
      </c>
      <c r="T416" s="1" t="s">
        <v>552</v>
      </c>
      <c r="U416" s="10"/>
    </row>
    <row r="417" spans="1:21" ht="20" customHeight="1" x14ac:dyDescent="0.2">
      <c r="A417" s="1">
        <v>443</v>
      </c>
      <c r="B417" s="1" t="s">
        <v>188</v>
      </c>
      <c r="C417" s="1" t="s">
        <v>11</v>
      </c>
      <c r="D417" s="2">
        <v>42674</v>
      </c>
      <c r="E417" s="3">
        <v>26644000000</v>
      </c>
      <c r="F417" s="3">
        <v>18248900000</v>
      </c>
      <c r="G417" s="3">
        <v>4018300000</v>
      </c>
      <c r="H417" s="3">
        <v>1389100000</v>
      </c>
      <c r="I417" s="1">
        <v>0</v>
      </c>
      <c r="J417" s="1" t="s">
        <v>7</v>
      </c>
      <c r="K417" s="1" t="s">
        <v>121</v>
      </c>
      <c r="L417" s="8">
        <f t="shared" si="41"/>
        <v>2016</v>
      </c>
      <c r="M417" s="5">
        <f t="shared" si="46"/>
        <v>-8395100000</v>
      </c>
      <c r="N417" s="6">
        <f t="shared" si="42"/>
        <v>5407400000</v>
      </c>
      <c r="O417" s="6">
        <f t="shared" si="43"/>
        <v>-13802500000</v>
      </c>
      <c r="P417" s="7">
        <f t="shared" si="44"/>
        <v>0.31508407146074163</v>
      </c>
      <c r="Q417" s="7">
        <f t="shared" si="45"/>
        <v>0.51803407896712206</v>
      </c>
      <c r="T417" s="1" t="s">
        <v>553</v>
      </c>
      <c r="U417" s="10"/>
    </row>
    <row r="418" spans="1:21" ht="20" customHeight="1" x14ac:dyDescent="0.2">
      <c r="A418" s="1">
        <v>444</v>
      </c>
      <c r="B418" s="1" t="s">
        <v>189</v>
      </c>
      <c r="C418" s="1" t="s">
        <v>6</v>
      </c>
      <c r="D418" s="2">
        <v>41243</v>
      </c>
      <c r="E418" s="3">
        <v>8984000000</v>
      </c>
      <c r="F418" s="3">
        <v>845000000</v>
      </c>
      <c r="G418" s="3">
        <v>3052000000</v>
      </c>
      <c r="H418" s="1">
        <v>0</v>
      </c>
      <c r="I418" s="3">
        <v>848000000</v>
      </c>
      <c r="J418" s="1" t="s">
        <v>41</v>
      </c>
      <c r="K418" s="1" t="s">
        <v>94</v>
      </c>
      <c r="L418" s="8">
        <f t="shared" si="41"/>
        <v>2012</v>
      </c>
      <c r="M418" s="5">
        <f t="shared" si="46"/>
        <v>-8139000000</v>
      </c>
      <c r="N418" s="6">
        <f t="shared" si="42"/>
        <v>3900000000</v>
      </c>
      <c r="O418" s="6">
        <f t="shared" si="43"/>
        <v>-12039000000</v>
      </c>
      <c r="P418" s="7">
        <f t="shared" si="44"/>
        <v>0.90594390026714156</v>
      </c>
      <c r="Q418" s="7">
        <f t="shared" si="45"/>
        <v>1.3400489759572574</v>
      </c>
      <c r="T418" s="1" t="s">
        <v>554</v>
      </c>
      <c r="U418" s="10"/>
    </row>
    <row r="419" spans="1:21" ht="20" customHeight="1" x14ac:dyDescent="0.2">
      <c r="A419" s="1">
        <v>445</v>
      </c>
      <c r="B419" s="1" t="s">
        <v>189</v>
      </c>
      <c r="C419" s="1" t="s">
        <v>9</v>
      </c>
      <c r="D419" s="2">
        <v>41639</v>
      </c>
      <c r="E419" s="3">
        <v>9370000000</v>
      </c>
      <c r="F419" s="3">
        <v>698000000</v>
      </c>
      <c r="G419" s="3">
        <v>3194000000</v>
      </c>
      <c r="H419" s="1">
        <v>0</v>
      </c>
      <c r="I419" s="3">
        <v>1086000000</v>
      </c>
      <c r="J419" s="1" t="s">
        <v>41</v>
      </c>
      <c r="K419" s="1" t="s">
        <v>94</v>
      </c>
      <c r="L419" s="8">
        <f t="shared" si="41"/>
        <v>2013</v>
      </c>
      <c r="M419" s="5">
        <f t="shared" si="46"/>
        <v>-8672000000</v>
      </c>
      <c r="N419" s="6">
        <f t="shared" si="42"/>
        <v>4280000000</v>
      </c>
      <c r="O419" s="6">
        <f t="shared" si="43"/>
        <v>-12952000000</v>
      </c>
      <c r="P419" s="7">
        <f t="shared" si="44"/>
        <v>0.92550693703308429</v>
      </c>
      <c r="Q419" s="7">
        <f t="shared" si="45"/>
        <v>1.3822838847385273</v>
      </c>
      <c r="T419" s="1" t="s">
        <v>555</v>
      </c>
      <c r="U419" s="10"/>
    </row>
    <row r="420" spans="1:21" ht="20" customHeight="1" x14ac:dyDescent="0.2">
      <c r="A420" s="1">
        <v>446</v>
      </c>
      <c r="B420" s="1" t="s">
        <v>189</v>
      </c>
      <c r="C420" s="1" t="s">
        <v>10</v>
      </c>
      <c r="D420" s="2">
        <v>42004</v>
      </c>
      <c r="E420" s="3">
        <v>9611000000</v>
      </c>
      <c r="F420" s="3">
        <v>614000000</v>
      </c>
      <c r="G420" s="3">
        <v>3340000000</v>
      </c>
      <c r="H420" s="1">
        <v>0</v>
      </c>
      <c r="I420" s="3">
        <v>1443000000</v>
      </c>
      <c r="J420" s="1" t="s">
        <v>41</v>
      </c>
      <c r="K420" s="1" t="s">
        <v>94</v>
      </c>
      <c r="L420" s="8">
        <f t="shared" si="41"/>
        <v>2014</v>
      </c>
      <c r="M420" s="5">
        <f t="shared" si="46"/>
        <v>-8997000000</v>
      </c>
      <c r="N420" s="6">
        <f t="shared" si="42"/>
        <v>4783000000</v>
      </c>
      <c r="O420" s="6">
        <f t="shared" si="43"/>
        <v>-13780000000</v>
      </c>
      <c r="P420" s="7">
        <f t="shared" si="44"/>
        <v>0.93611486837998126</v>
      </c>
      <c r="Q420" s="7">
        <f t="shared" si="45"/>
        <v>1.4337738008531891</v>
      </c>
      <c r="T420" s="1" t="s">
        <v>557</v>
      </c>
      <c r="U420" s="10"/>
    </row>
    <row r="421" spans="1:21" ht="20" customHeight="1" x14ac:dyDescent="0.2">
      <c r="A421" s="1">
        <v>447</v>
      </c>
      <c r="B421" s="1" t="s">
        <v>189</v>
      </c>
      <c r="C421" s="1" t="s">
        <v>11</v>
      </c>
      <c r="D421" s="2">
        <v>42369</v>
      </c>
      <c r="E421" s="3">
        <v>10002000000</v>
      </c>
      <c r="F421" s="3">
        <v>623000000</v>
      </c>
      <c r="G421" s="3">
        <v>3615000000</v>
      </c>
      <c r="H421" s="1">
        <v>0</v>
      </c>
      <c r="I421" s="3">
        <v>1512000000</v>
      </c>
      <c r="J421" s="1" t="s">
        <v>41</v>
      </c>
      <c r="K421" s="1" t="s">
        <v>94</v>
      </c>
      <c r="L421" s="8">
        <f t="shared" si="41"/>
        <v>2015</v>
      </c>
      <c r="M421" s="5">
        <f t="shared" si="46"/>
        <v>-9379000000</v>
      </c>
      <c r="N421" s="6">
        <f t="shared" si="42"/>
        <v>5127000000</v>
      </c>
      <c r="O421" s="6">
        <f t="shared" si="43"/>
        <v>-14506000000</v>
      </c>
      <c r="P421" s="7">
        <f t="shared" si="44"/>
        <v>0.9377124575084983</v>
      </c>
      <c r="Q421" s="7">
        <f t="shared" si="45"/>
        <v>1.4503099380123976</v>
      </c>
      <c r="T421" s="1" t="s">
        <v>558</v>
      </c>
      <c r="U421" s="10"/>
    </row>
    <row r="422" spans="1:21" ht="20" customHeight="1" x14ac:dyDescent="0.2">
      <c r="A422" s="1">
        <v>448</v>
      </c>
      <c r="B422" s="1" t="s">
        <v>190</v>
      </c>
      <c r="C422" s="1" t="s">
        <v>6</v>
      </c>
      <c r="D422" s="2">
        <v>41306</v>
      </c>
      <c r="E422" s="3">
        <v>16022128000</v>
      </c>
      <c r="F422" s="3">
        <v>10936727000</v>
      </c>
      <c r="G422" s="3">
        <v>3430125000</v>
      </c>
      <c r="H422" s="1">
        <v>0</v>
      </c>
      <c r="I422" s="1">
        <v>0</v>
      </c>
      <c r="J422" s="1" t="s">
        <v>13</v>
      </c>
      <c r="K422" s="1" t="s">
        <v>191</v>
      </c>
      <c r="L422" s="8">
        <f t="shared" si="41"/>
        <v>2013</v>
      </c>
      <c r="M422" s="5">
        <f t="shared" si="46"/>
        <v>-5085401000</v>
      </c>
      <c r="N422" s="6">
        <f t="shared" si="42"/>
        <v>3430125000</v>
      </c>
      <c r="O422" s="6">
        <f t="shared" si="43"/>
        <v>-8515526000</v>
      </c>
      <c r="P422" s="7">
        <f t="shared" si="44"/>
        <v>0.3173986002358738</v>
      </c>
      <c r="Q422" s="7">
        <f t="shared" si="45"/>
        <v>0.5314853307875208</v>
      </c>
      <c r="T422" s="1" t="s">
        <v>559</v>
      </c>
      <c r="U422" s="10"/>
    </row>
    <row r="423" spans="1:21" ht="20" customHeight="1" x14ac:dyDescent="0.2">
      <c r="A423" s="1">
        <v>449</v>
      </c>
      <c r="B423" s="1" t="s">
        <v>190</v>
      </c>
      <c r="C423" s="1" t="s">
        <v>9</v>
      </c>
      <c r="D423" s="2">
        <v>41670</v>
      </c>
      <c r="E423" s="3">
        <v>17504167000</v>
      </c>
      <c r="F423" s="3">
        <v>12068425000</v>
      </c>
      <c r="G423" s="3">
        <v>3699557000</v>
      </c>
      <c r="H423" s="1">
        <v>0</v>
      </c>
      <c r="I423" s="1">
        <v>0</v>
      </c>
      <c r="J423" s="1" t="s">
        <v>13</v>
      </c>
      <c r="K423" s="1" t="s">
        <v>191</v>
      </c>
      <c r="L423" s="8">
        <f t="shared" si="41"/>
        <v>2014</v>
      </c>
      <c r="M423" s="5">
        <f t="shared" si="46"/>
        <v>-5435742000</v>
      </c>
      <c r="N423" s="6">
        <f t="shared" si="42"/>
        <v>3699557000</v>
      </c>
      <c r="O423" s="6">
        <f t="shared" si="43"/>
        <v>-9135299000</v>
      </c>
      <c r="P423" s="7">
        <f t="shared" si="44"/>
        <v>0.31053988458862397</v>
      </c>
      <c r="Q423" s="7">
        <f t="shared" si="45"/>
        <v>0.52189281557928469</v>
      </c>
      <c r="T423" s="1" t="s">
        <v>560</v>
      </c>
      <c r="U423" s="10"/>
    </row>
    <row r="424" spans="1:21" ht="20" customHeight="1" x14ac:dyDescent="0.2">
      <c r="A424" s="1">
        <v>450</v>
      </c>
      <c r="B424" s="1" t="s">
        <v>190</v>
      </c>
      <c r="C424" s="1" t="s">
        <v>10</v>
      </c>
      <c r="D424" s="2">
        <v>42034</v>
      </c>
      <c r="E424" s="3">
        <v>18909588000</v>
      </c>
      <c r="F424" s="3">
        <v>13107081000</v>
      </c>
      <c r="G424" s="3">
        <v>4033414000</v>
      </c>
      <c r="H424" s="1">
        <v>0</v>
      </c>
      <c r="I424" s="1">
        <v>0</v>
      </c>
      <c r="J424" s="1" t="s">
        <v>13</v>
      </c>
      <c r="K424" s="1" t="s">
        <v>191</v>
      </c>
      <c r="L424" s="8">
        <f t="shared" si="41"/>
        <v>2015</v>
      </c>
      <c r="M424" s="5">
        <f t="shared" si="46"/>
        <v>-5802507000</v>
      </c>
      <c r="N424" s="6">
        <f t="shared" si="42"/>
        <v>4033414000</v>
      </c>
      <c r="O424" s="6">
        <f t="shared" si="43"/>
        <v>-9835921000</v>
      </c>
      <c r="P424" s="7">
        <f t="shared" si="44"/>
        <v>0.30685528420820168</v>
      </c>
      <c r="Q424" s="7">
        <f t="shared" si="45"/>
        <v>0.52015522495783617</v>
      </c>
      <c r="T424" s="1" t="s">
        <v>561</v>
      </c>
      <c r="U424" s="10"/>
    </row>
    <row r="425" spans="1:21" ht="20" customHeight="1" x14ac:dyDescent="0.2">
      <c r="A425" s="1">
        <v>451</v>
      </c>
      <c r="B425" s="1" t="s">
        <v>190</v>
      </c>
      <c r="C425" s="1" t="s">
        <v>11</v>
      </c>
      <c r="D425" s="2">
        <v>42398</v>
      </c>
      <c r="E425" s="3">
        <v>20368562000</v>
      </c>
      <c r="F425" s="3">
        <v>14062471000</v>
      </c>
      <c r="G425" s="3">
        <v>4365797000</v>
      </c>
      <c r="H425" s="1">
        <v>0</v>
      </c>
      <c r="I425" s="1">
        <v>0</v>
      </c>
      <c r="J425" s="1" t="s">
        <v>13</v>
      </c>
      <c r="K425" s="1" t="s">
        <v>191</v>
      </c>
      <c r="L425" s="8">
        <f t="shared" si="41"/>
        <v>2016</v>
      </c>
      <c r="M425" s="5">
        <f t="shared" si="46"/>
        <v>-6306091000</v>
      </c>
      <c r="N425" s="6">
        <f t="shared" si="42"/>
        <v>4365797000</v>
      </c>
      <c r="O425" s="6">
        <f t="shared" si="43"/>
        <v>-10671888000</v>
      </c>
      <c r="P425" s="7">
        <f t="shared" si="44"/>
        <v>0.30959922453043076</v>
      </c>
      <c r="Q425" s="7">
        <f t="shared" si="45"/>
        <v>0.52393919610034323</v>
      </c>
      <c r="T425" s="1" t="s">
        <v>562</v>
      </c>
      <c r="U425" s="10"/>
    </row>
    <row r="426" spans="1:21" ht="20" customHeight="1" x14ac:dyDescent="0.2">
      <c r="A426" s="1">
        <v>452</v>
      </c>
      <c r="B426" s="1" t="s">
        <v>192</v>
      </c>
      <c r="C426" s="1" t="s">
        <v>6</v>
      </c>
      <c r="D426" s="2">
        <v>41274</v>
      </c>
      <c r="E426" s="3">
        <v>7383000000</v>
      </c>
      <c r="F426" s="3">
        <v>4365000000</v>
      </c>
      <c r="G426" s="3">
        <v>1742000000</v>
      </c>
      <c r="H426" s="1">
        <v>0</v>
      </c>
      <c r="I426" s="3">
        <v>75000000</v>
      </c>
      <c r="J426" s="1" t="s">
        <v>19</v>
      </c>
      <c r="K426" s="1" t="s">
        <v>193</v>
      </c>
      <c r="L426" s="8">
        <f t="shared" si="41"/>
        <v>2012</v>
      </c>
      <c r="M426" s="5">
        <f t="shared" si="46"/>
        <v>-3018000000</v>
      </c>
      <c r="N426" s="6">
        <f t="shared" si="42"/>
        <v>1817000000</v>
      </c>
      <c r="O426" s="6">
        <f t="shared" si="43"/>
        <v>-4835000000</v>
      </c>
      <c r="P426" s="7">
        <f t="shared" si="44"/>
        <v>0.40877691995123933</v>
      </c>
      <c r="Q426" s="7">
        <f t="shared" si="45"/>
        <v>0.65488283895435462</v>
      </c>
      <c r="T426" s="1" t="s">
        <v>563</v>
      </c>
      <c r="U426" s="10"/>
    </row>
    <row r="427" spans="1:21" ht="20" customHeight="1" x14ac:dyDescent="0.2">
      <c r="A427" s="1">
        <v>453</v>
      </c>
      <c r="B427" s="1" t="s">
        <v>192</v>
      </c>
      <c r="C427" s="1" t="s">
        <v>9</v>
      </c>
      <c r="D427" s="2">
        <v>41639</v>
      </c>
      <c r="E427" s="3">
        <v>7146000000</v>
      </c>
      <c r="F427" s="3">
        <v>4326000000</v>
      </c>
      <c r="G427" s="3">
        <v>1740000000</v>
      </c>
      <c r="H427" s="1">
        <v>0</v>
      </c>
      <c r="I427" s="3">
        <v>79000000</v>
      </c>
      <c r="J427" s="1" t="s">
        <v>19</v>
      </c>
      <c r="K427" s="1" t="s">
        <v>193</v>
      </c>
      <c r="L427" s="8">
        <f t="shared" si="41"/>
        <v>2013</v>
      </c>
      <c r="M427" s="5">
        <f t="shared" si="46"/>
        <v>-2820000000</v>
      </c>
      <c r="N427" s="6">
        <f t="shared" si="42"/>
        <v>1819000000</v>
      </c>
      <c r="O427" s="6">
        <f t="shared" si="43"/>
        <v>-4639000000</v>
      </c>
      <c r="P427" s="7">
        <f t="shared" si="44"/>
        <v>0.39462636439966414</v>
      </c>
      <c r="Q427" s="7">
        <f t="shared" si="45"/>
        <v>0.64917436328015676</v>
      </c>
      <c r="T427" s="1" t="s">
        <v>564</v>
      </c>
      <c r="U427" s="10"/>
    </row>
    <row r="428" spans="1:21" ht="20" customHeight="1" x14ac:dyDescent="0.2">
      <c r="A428" s="1">
        <v>454</v>
      </c>
      <c r="B428" s="1" t="s">
        <v>192</v>
      </c>
      <c r="C428" s="1" t="s">
        <v>10</v>
      </c>
      <c r="D428" s="2">
        <v>42004</v>
      </c>
      <c r="E428" s="3">
        <v>7435000000</v>
      </c>
      <c r="F428" s="3">
        <v>4637000000</v>
      </c>
      <c r="G428" s="3">
        <v>1721000000</v>
      </c>
      <c r="H428" s="1">
        <v>0</v>
      </c>
      <c r="I428" s="3">
        <v>94000000</v>
      </c>
      <c r="J428" s="1" t="s">
        <v>19</v>
      </c>
      <c r="K428" s="1" t="s">
        <v>193</v>
      </c>
      <c r="L428" s="8">
        <f t="shared" si="41"/>
        <v>2014</v>
      </c>
      <c r="M428" s="5">
        <f t="shared" si="46"/>
        <v>-2798000000</v>
      </c>
      <c r="N428" s="6">
        <f t="shared" si="42"/>
        <v>1815000000</v>
      </c>
      <c r="O428" s="6">
        <f t="shared" si="43"/>
        <v>-4613000000</v>
      </c>
      <c r="P428" s="7">
        <f t="shared" si="44"/>
        <v>0.37632817753866848</v>
      </c>
      <c r="Q428" s="7">
        <f t="shared" si="45"/>
        <v>0.62044384667114993</v>
      </c>
      <c r="T428" s="1" t="s">
        <v>565</v>
      </c>
      <c r="U428" s="10"/>
    </row>
    <row r="429" spans="1:21" ht="20" customHeight="1" x14ac:dyDescent="0.2">
      <c r="A429" s="1">
        <v>455</v>
      </c>
      <c r="B429" s="1" t="s">
        <v>192</v>
      </c>
      <c r="C429" s="1" t="s">
        <v>11</v>
      </c>
      <c r="D429" s="2">
        <v>42369</v>
      </c>
      <c r="E429" s="3">
        <v>7493000000</v>
      </c>
      <c r="F429" s="3">
        <v>4657000000</v>
      </c>
      <c r="G429" s="3">
        <v>1356000000</v>
      </c>
      <c r="H429" s="1">
        <v>0</v>
      </c>
      <c r="I429" s="3">
        <v>81000000</v>
      </c>
      <c r="J429" s="1" t="s">
        <v>19</v>
      </c>
      <c r="K429" s="1" t="s">
        <v>193</v>
      </c>
      <c r="L429" s="8">
        <f t="shared" si="41"/>
        <v>2015</v>
      </c>
      <c r="M429" s="5">
        <f t="shared" si="46"/>
        <v>-2836000000</v>
      </c>
      <c r="N429" s="6">
        <f t="shared" si="42"/>
        <v>1437000000</v>
      </c>
      <c r="O429" s="6">
        <f t="shared" si="43"/>
        <v>-4273000000</v>
      </c>
      <c r="P429" s="7">
        <f t="shared" si="44"/>
        <v>0.37848658748164954</v>
      </c>
      <c r="Q429" s="7">
        <f t="shared" si="45"/>
        <v>0.57026558120912851</v>
      </c>
      <c r="T429" s="1" t="s">
        <v>566</v>
      </c>
      <c r="U429" s="10"/>
    </row>
    <row r="430" spans="1:21" ht="20" customHeight="1" x14ac:dyDescent="0.2">
      <c r="A430" s="1">
        <v>456</v>
      </c>
      <c r="B430" s="1" t="s">
        <v>194</v>
      </c>
      <c r="C430" s="1" t="s">
        <v>6</v>
      </c>
      <c r="D430" s="2">
        <v>41547</v>
      </c>
      <c r="E430" s="3">
        <v>6259300000</v>
      </c>
      <c r="F430" s="3">
        <v>4853500000</v>
      </c>
      <c r="G430" s="3">
        <v>649900000</v>
      </c>
      <c r="H430" s="1">
        <v>0</v>
      </c>
      <c r="I430" s="1">
        <v>0</v>
      </c>
      <c r="J430" s="1" t="s">
        <v>13</v>
      </c>
      <c r="K430" s="1" t="s">
        <v>195</v>
      </c>
      <c r="L430" s="8">
        <f t="shared" si="41"/>
        <v>2013</v>
      </c>
      <c r="M430" s="5">
        <f t="shared" si="46"/>
        <v>-1405800000</v>
      </c>
      <c r="N430" s="6">
        <f t="shared" si="42"/>
        <v>649900000</v>
      </c>
      <c r="O430" s="6">
        <f t="shared" si="43"/>
        <v>-2055700000</v>
      </c>
      <c r="P430" s="7">
        <f t="shared" si="44"/>
        <v>0.22459380441902449</v>
      </c>
      <c r="Q430" s="7">
        <f t="shared" si="45"/>
        <v>0.3284233061204927</v>
      </c>
      <c r="T430" s="1" t="s">
        <v>567</v>
      </c>
      <c r="U430" s="10"/>
    </row>
    <row r="431" spans="1:21" ht="20" customHeight="1" x14ac:dyDescent="0.2">
      <c r="A431" s="1">
        <v>457</v>
      </c>
      <c r="B431" s="1" t="s">
        <v>194</v>
      </c>
      <c r="C431" s="1" t="s">
        <v>9</v>
      </c>
      <c r="D431" s="2">
        <v>41912</v>
      </c>
      <c r="E431" s="3">
        <v>8024900000</v>
      </c>
      <c r="F431" s="3">
        <v>6268600000</v>
      </c>
      <c r="G431" s="3">
        <v>826900000</v>
      </c>
      <c r="H431" s="1">
        <v>0</v>
      </c>
      <c r="I431" s="1">
        <v>0</v>
      </c>
      <c r="J431" s="1" t="s">
        <v>13</v>
      </c>
      <c r="K431" s="1" t="s">
        <v>195</v>
      </c>
      <c r="L431" s="8">
        <f t="shared" si="41"/>
        <v>2014</v>
      </c>
      <c r="M431" s="5">
        <f t="shared" si="46"/>
        <v>-1756300000</v>
      </c>
      <c r="N431" s="6">
        <f t="shared" si="42"/>
        <v>826900000</v>
      </c>
      <c r="O431" s="6">
        <f t="shared" si="43"/>
        <v>-2583200000</v>
      </c>
      <c r="P431" s="7">
        <f t="shared" si="44"/>
        <v>0.21885630973594686</v>
      </c>
      <c r="Q431" s="7">
        <f t="shared" si="45"/>
        <v>0.32189809218806464</v>
      </c>
      <c r="T431" s="1" t="s">
        <v>568</v>
      </c>
      <c r="U431" s="10"/>
    </row>
    <row r="432" spans="1:21" ht="20" customHeight="1" x14ac:dyDescent="0.2">
      <c r="A432" s="1">
        <v>458</v>
      </c>
      <c r="B432" s="1" t="s">
        <v>194</v>
      </c>
      <c r="C432" s="1" t="s">
        <v>10</v>
      </c>
      <c r="D432" s="2">
        <v>42277</v>
      </c>
      <c r="E432" s="3">
        <v>10824000000</v>
      </c>
      <c r="F432" s="3">
        <v>8535700000</v>
      </c>
      <c r="G432" s="3">
        <v>1003000000</v>
      </c>
      <c r="H432" s="1">
        <v>0</v>
      </c>
      <c r="I432" s="1">
        <v>0</v>
      </c>
      <c r="J432" s="1" t="s">
        <v>13</v>
      </c>
      <c r="K432" s="1" t="s">
        <v>195</v>
      </c>
      <c r="L432" s="8">
        <f t="shared" si="41"/>
        <v>2015</v>
      </c>
      <c r="M432" s="5">
        <f t="shared" si="46"/>
        <v>-2288300000</v>
      </c>
      <c r="N432" s="6">
        <f t="shared" si="42"/>
        <v>1003000000</v>
      </c>
      <c r="O432" s="6">
        <f t="shared" si="43"/>
        <v>-3291300000</v>
      </c>
      <c r="P432" s="7">
        <f t="shared" si="44"/>
        <v>0.21140983000739097</v>
      </c>
      <c r="Q432" s="7">
        <f t="shared" si="45"/>
        <v>0.30407427937915743</v>
      </c>
      <c r="T432" s="1" t="s">
        <v>569</v>
      </c>
      <c r="U432" s="10"/>
    </row>
    <row r="433" spans="1:17" ht="20" customHeight="1" x14ac:dyDescent="0.2">
      <c r="A433" s="1">
        <v>459</v>
      </c>
      <c r="B433" s="1" t="s">
        <v>194</v>
      </c>
      <c r="C433" s="1" t="s">
        <v>11</v>
      </c>
      <c r="D433" s="2">
        <v>42643</v>
      </c>
      <c r="E433" s="3">
        <v>12157400000</v>
      </c>
      <c r="F433" s="3">
        <v>9502600000</v>
      </c>
      <c r="G433" s="3">
        <v>1100300000</v>
      </c>
      <c r="H433" s="1">
        <v>0</v>
      </c>
      <c r="I433" s="1">
        <v>0</v>
      </c>
      <c r="J433" s="1" t="s">
        <v>13</v>
      </c>
      <c r="K433" s="1" t="s">
        <v>195</v>
      </c>
      <c r="L433" s="8">
        <f t="shared" si="41"/>
        <v>2016</v>
      </c>
      <c r="M433" s="5">
        <f t="shared" si="46"/>
        <v>-2654800000</v>
      </c>
      <c r="N433" s="6">
        <f t="shared" si="42"/>
        <v>1100300000</v>
      </c>
      <c r="O433" s="6">
        <f t="shared" si="43"/>
        <v>-3755100000</v>
      </c>
      <c r="P433" s="7">
        <f t="shared" si="44"/>
        <v>0.2183690591738365</v>
      </c>
      <c r="Q433" s="7">
        <f t="shared" si="45"/>
        <v>0.30887360784378237</v>
      </c>
    </row>
    <row r="434" spans="1:17" ht="20" customHeight="1" x14ac:dyDescent="0.2">
      <c r="A434" s="1">
        <v>460</v>
      </c>
      <c r="B434" s="1" t="s">
        <v>196</v>
      </c>
      <c r="C434" s="1" t="s">
        <v>6</v>
      </c>
      <c r="D434" s="2">
        <v>41274</v>
      </c>
      <c r="E434" s="3">
        <v>18260400000</v>
      </c>
      <c r="F434" s="3">
        <v>8846100000</v>
      </c>
      <c r="G434" s="3">
        <v>5181200000</v>
      </c>
      <c r="H434" s="3">
        <v>1137900000</v>
      </c>
      <c r="I434" s="1">
        <v>0</v>
      </c>
      <c r="J434" s="1" t="s">
        <v>7</v>
      </c>
      <c r="K434" s="1" t="s">
        <v>158</v>
      </c>
      <c r="L434" s="8">
        <f t="shared" si="41"/>
        <v>2012</v>
      </c>
      <c r="M434" s="5">
        <f t="shared" si="46"/>
        <v>-9414300000</v>
      </c>
      <c r="N434" s="6">
        <f t="shared" si="42"/>
        <v>6319100000</v>
      </c>
      <c r="O434" s="6">
        <f t="shared" si="43"/>
        <v>-15733400000</v>
      </c>
      <c r="P434" s="7">
        <f t="shared" si="44"/>
        <v>0.51555825721232829</v>
      </c>
      <c r="Q434" s="7">
        <f t="shared" si="45"/>
        <v>0.86161310814659042</v>
      </c>
    </row>
    <row r="435" spans="1:17" ht="20" customHeight="1" x14ac:dyDescent="0.2">
      <c r="A435" s="1">
        <v>461</v>
      </c>
      <c r="B435" s="1" t="s">
        <v>196</v>
      </c>
      <c r="C435" s="1" t="s">
        <v>9</v>
      </c>
      <c r="D435" s="2">
        <v>41639</v>
      </c>
      <c r="E435" s="3">
        <v>18283100000</v>
      </c>
      <c r="F435" s="3">
        <v>8941100000</v>
      </c>
      <c r="G435" s="3">
        <v>5117100000</v>
      </c>
      <c r="H435" s="3">
        <v>1104400000</v>
      </c>
      <c r="I435" s="1">
        <v>0</v>
      </c>
      <c r="J435" s="1" t="s">
        <v>7</v>
      </c>
      <c r="K435" s="1" t="s">
        <v>158</v>
      </c>
      <c r="L435" s="8">
        <f t="shared" si="41"/>
        <v>2013</v>
      </c>
      <c r="M435" s="5">
        <f t="shared" si="46"/>
        <v>-9342000000</v>
      </c>
      <c r="N435" s="6">
        <f t="shared" si="42"/>
        <v>6221500000</v>
      </c>
      <c r="O435" s="6">
        <f t="shared" si="43"/>
        <v>-15563500000</v>
      </c>
      <c r="P435" s="7">
        <f t="shared" si="44"/>
        <v>0.51096367683817301</v>
      </c>
      <c r="Q435" s="7">
        <f t="shared" si="45"/>
        <v>0.85125060848543188</v>
      </c>
    </row>
    <row r="436" spans="1:17" ht="20" customHeight="1" x14ac:dyDescent="0.2">
      <c r="A436" s="1">
        <v>462</v>
      </c>
      <c r="B436" s="1" t="s">
        <v>196</v>
      </c>
      <c r="C436" s="1" t="s">
        <v>10</v>
      </c>
      <c r="D436" s="2">
        <v>42004</v>
      </c>
      <c r="E436" s="3">
        <v>19154000000</v>
      </c>
      <c r="F436" s="3">
        <v>9261400000</v>
      </c>
      <c r="G436" s="3">
        <v>5389000000</v>
      </c>
      <c r="H436" s="3">
        <v>1157000000</v>
      </c>
      <c r="I436" s="1">
        <v>0</v>
      </c>
      <c r="J436" s="1" t="s">
        <v>7</v>
      </c>
      <c r="K436" s="1" t="s">
        <v>158</v>
      </c>
      <c r="L436" s="8">
        <f t="shared" si="41"/>
        <v>2014</v>
      </c>
      <c r="M436" s="5">
        <f t="shared" si="46"/>
        <v>-9892600000</v>
      </c>
      <c r="N436" s="6">
        <f t="shared" si="42"/>
        <v>6546000000</v>
      </c>
      <c r="O436" s="6">
        <f t="shared" si="43"/>
        <v>-16438600000</v>
      </c>
      <c r="P436" s="7">
        <f t="shared" si="44"/>
        <v>0.51647697608854548</v>
      </c>
      <c r="Q436" s="7">
        <f t="shared" si="45"/>
        <v>0.85823326720267312</v>
      </c>
    </row>
    <row r="437" spans="1:17" ht="20" customHeight="1" x14ac:dyDescent="0.2">
      <c r="A437" s="1">
        <v>463</v>
      </c>
      <c r="B437" s="1" t="s">
        <v>196</v>
      </c>
      <c r="C437" s="1" t="s">
        <v>11</v>
      </c>
      <c r="D437" s="2">
        <v>42369</v>
      </c>
      <c r="E437" s="3">
        <v>20563100000</v>
      </c>
      <c r="F437" s="3">
        <v>9800600000</v>
      </c>
      <c r="G437" s="3">
        <v>6054300000</v>
      </c>
      <c r="H437" s="3">
        <v>1239100000</v>
      </c>
      <c r="I437" s="1">
        <v>0</v>
      </c>
      <c r="J437" s="1" t="s">
        <v>7</v>
      </c>
      <c r="K437" s="1" t="s">
        <v>158</v>
      </c>
      <c r="L437" s="8">
        <f t="shared" si="41"/>
        <v>2015</v>
      </c>
      <c r="M437" s="5">
        <f t="shared" si="46"/>
        <v>-10762500000</v>
      </c>
      <c r="N437" s="6">
        <f t="shared" si="42"/>
        <v>7293400000</v>
      </c>
      <c r="O437" s="6">
        <f t="shared" si="43"/>
        <v>-18055900000</v>
      </c>
      <c r="P437" s="7">
        <f t="shared" si="44"/>
        <v>0.52338898317860638</v>
      </c>
      <c r="Q437" s="7">
        <f t="shared" si="45"/>
        <v>0.8780728586643064</v>
      </c>
    </row>
    <row r="438" spans="1:17" ht="20" customHeight="1" x14ac:dyDescent="0.2">
      <c r="A438" s="1">
        <v>464</v>
      </c>
      <c r="B438" s="1" t="s">
        <v>197</v>
      </c>
      <c r="C438" s="1" t="s">
        <v>6</v>
      </c>
      <c r="D438" s="2">
        <v>41545</v>
      </c>
      <c r="E438" s="3">
        <v>45041000000</v>
      </c>
      <c r="F438" s="3">
        <v>25034000000</v>
      </c>
      <c r="G438" s="3">
        <v>8365000000</v>
      </c>
      <c r="H438" s="1">
        <v>0</v>
      </c>
      <c r="I438" s="3">
        <v>2192000000</v>
      </c>
      <c r="J438" s="1" t="s">
        <v>13</v>
      </c>
      <c r="K438" s="1" t="s">
        <v>198</v>
      </c>
      <c r="L438" s="8">
        <f t="shared" si="41"/>
        <v>2013</v>
      </c>
      <c r="M438" s="5">
        <f t="shared" si="46"/>
        <v>-20007000000</v>
      </c>
      <c r="N438" s="6">
        <f t="shared" si="42"/>
        <v>10557000000</v>
      </c>
      <c r="O438" s="6">
        <f t="shared" si="43"/>
        <v>-30564000000</v>
      </c>
      <c r="P438" s="7">
        <f t="shared" si="44"/>
        <v>0.4441952887369286</v>
      </c>
      <c r="Q438" s="7">
        <f t="shared" si="45"/>
        <v>0.67858173663995025</v>
      </c>
    </row>
    <row r="439" spans="1:17" ht="20" customHeight="1" x14ac:dyDescent="0.2">
      <c r="A439" s="1">
        <v>465</v>
      </c>
      <c r="B439" s="1" t="s">
        <v>197</v>
      </c>
      <c r="C439" s="1" t="s">
        <v>9</v>
      </c>
      <c r="D439" s="2">
        <v>41909</v>
      </c>
      <c r="E439" s="3">
        <v>48813000000</v>
      </c>
      <c r="F439" s="3">
        <v>26420000000</v>
      </c>
      <c r="G439" s="3">
        <v>8565000000</v>
      </c>
      <c r="H439" s="1">
        <v>0</v>
      </c>
      <c r="I439" s="3">
        <v>2288000000</v>
      </c>
      <c r="J439" s="1" t="s">
        <v>13</v>
      </c>
      <c r="K439" s="1" t="s">
        <v>198</v>
      </c>
      <c r="L439" s="8">
        <f t="shared" si="41"/>
        <v>2014</v>
      </c>
      <c r="M439" s="5">
        <f t="shared" si="46"/>
        <v>-22393000000</v>
      </c>
      <c r="N439" s="6">
        <f t="shared" si="42"/>
        <v>10853000000</v>
      </c>
      <c r="O439" s="6">
        <f t="shared" si="43"/>
        <v>-33246000000</v>
      </c>
      <c r="P439" s="7">
        <f t="shared" si="44"/>
        <v>0.45875074263003707</v>
      </c>
      <c r="Q439" s="7">
        <f t="shared" si="45"/>
        <v>0.6810890541454121</v>
      </c>
    </row>
    <row r="440" spans="1:17" ht="20" customHeight="1" x14ac:dyDescent="0.2">
      <c r="A440" s="1">
        <v>466</v>
      </c>
      <c r="B440" s="1" t="s">
        <v>197</v>
      </c>
      <c r="C440" s="1" t="s">
        <v>10</v>
      </c>
      <c r="D440" s="2">
        <v>42280</v>
      </c>
      <c r="E440" s="3">
        <v>52465000000</v>
      </c>
      <c r="F440" s="3">
        <v>28364000000</v>
      </c>
      <c r="G440" s="3">
        <v>8523000000</v>
      </c>
      <c r="H440" s="1">
        <v>0</v>
      </c>
      <c r="I440" s="3">
        <v>2354000000</v>
      </c>
      <c r="J440" s="1" t="s">
        <v>13</v>
      </c>
      <c r="K440" s="1" t="s">
        <v>198</v>
      </c>
      <c r="L440" s="8">
        <f t="shared" si="41"/>
        <v>2015</v>
      </c>
      <c r="M440" s="5">
        <f t="shared" si="46"/>
        <v>-24101000000</v>
      </c>
      <c r="N440" s="6">
        <f t="shared" si="42"/>
        <v>10877000000</v>
      </c>
      <c r="O440" s="6">
        <f t="shared" si="43"/>
        <v>-34978000000</v>
      </c>
      <c r="P440" s="7">
        <f t="shared" si="44"/>
        <v>0.45937291527685126</v>
      </c>
      <c r="Q440" s="7">
        <f t="shared" si="45"/>
        <v>0.6666920804345754</v>
      </c>
    </row>
    <row r="441" spans="1:17" ht="20" customHeight="1" x14ac:dyDescent="0.2">
      <c r="A441" s="1">
        <v>467</v>
      </c>
      <c r="B441" s="1" t="s">
        <v>197</v>
      </c>
      <c r="C441" s="1" t="s">
        <v>11</v>
      </c>
      <c r="D441" s="2">
        <v>42644</v>
      </c>
      <c r="E441" s="3">
        <v>55632000000</v>
      </c>
      <c r="F441" s="3">
        <v>29993000000</v>
      </c>
      <c r="G441" s="3">
        <v>8754000000</v>
      </c>
      <c r="H441" s="1">
        <v>0</v>
      </c>
      <c r="I441" s="3">
        <v>2527000000</v>
      </c>
      <c r="J441" s="1" t="s">
        <v>13</v>
      </c>
      <c r="K441" s="1" t="s">
        <v>198</v>
      </c>
      <c r="L441" s="8">
        <f t="shared" si="41"/>
        <v>2016</v>
      </c>
      <c r="M441" s="5">
        <f t="shared" si="46"/>
        <v>-25639000000</v>
      </c>
      <c r="N441" s="6">
        <f t="shared" si="42"/>
        <v>11281000000</v>
      </c>
      <c r="O441" s="6">
        <f t="shared" si="43"/>
        <v>-36920000000</v>
      </c>
      <c r="P441" s="7">
        <f t="shared" si="44"/>
        <v>0.4608678458441185</v>
      </c>
      <c r="Q441" s="7">
        <f t="shared" si="45"/>
        <v>0.66364682197296521</v>
      </c>
    </row>
    <row r="442" spans="1:17" ht="20" customHeight="1" x14ac:dyDescent="0.2">
      <c r="A442" s="1">
        <v>468</v>
      </c>
      <c r="B442" s="1" t="s">
        <v>199</v>
      </c>
      <c r="C442" s="1" t="s">
        <v>6</v>
      </c>
      <c r="D442" s="2">
        <v>41639</v>
      </c>
      <c r="E442" s="3">
        <v>5535000000</v>
      </c>
      <c r="F442" s="3">
        <v>1689000000</v>
      </c>
      <c r="G442" s="3">
        <v>1598000000</v>
      </c>
      <c r="H442" s="1">
        <v>0</v>
      </c>
      <c r="I442" s="3">
        <v>276000000</v>
      </c>
      <c r="J442" s="1" t="s">
        <v>13</v>
      </c>
      <c r="K442" s="1" t="s">
        <v>142</v>
      </c>
      <c r="L442" s="8">
        <f t="shared" si="41"/>
        <v>2013</v>
      </c>
      <c r="M442" s="5">
        <f t="shared" si="46"/>
        <v>-3846000000</v>
      </c>
      <c r="N442" s="6">
        <f t="shared" si="42"/>
        <v>1874000000</v>
      </c>
      <c r="O442" s="6">
        <f t="shared" si="43"/>
        <v>-5720000000</v>
      </c>
      <c r="P442" s="7">
        <f t="shared" si="44"/>
        <v>0.69485094850948514</v>
      </c>
      <c r="Q442" s="7">
        <f t="shared" si="45"/>
        <v>1.033423667570009</v>
      </c>
    </row>
    <row r="443" spans="1:17" ht="20" customHeight="1" x14ac:dyDescent="0.2">
      <c r="A443" s="1">
        <v>469</v>
      </c>
      <c r="B443" s="1" t="s">
        <v>199</v>
      </c>
      <c r="C443" s="1" t="s">
        <v>9</v>
      </c>
      <c r="D443" s="2">
        <v>42004</v>
      </c>
      <c r="E443" s="3">
        <v>6265000000</v>
      </c>
      <c r="F443" s="3">
        <v>2124000000</v>
      </c>
      <c r="G443" s="3">
        <v>1692000000</v>
      </c>
      <c r="H443" s="1">
        <v>0</v>
      </c>
      <c r="I443" s="3">
        <v>329000000</v>
      </c>
      <c r="J443" s="1" t="s">
        <v>13</v>
      </c>
      <c r="K443" s="1" t="s">
        <v>142</v>
      </c>
      <c r="L443" s="8">
        <f t="shared" si="41"/>
        <v>2014</v>
      </c>
      <c r="M443" s="5">
        <f t="shared" si="46"/>
        <v>-4141000000</v>
      </c>
      <c r="N443" s="6">
        <f t="shared" si="42"/>
        <v>2021000000</v>
      </c>
      <c r="O443" s="6">
        <f t="shared" si="43"/>
        <v>-6162000000</v>
      </c>
      <c r="P443" s="7">
        <f t="shared" si="44"/>
        <v>0.66097366320830009</v>
      </c>
      <c r="Q443" s="7">
        <f t="shared" si="45"/>
        <v>0.98355945730247407</v>
      </c>
    </row>
    <row r="444" spans="1:17" ht="20" customHeight="1" x14ac:dyDescent="0.2">
      <c r="A444" s="1">
        <v>470</v>
      </c>
      <c r="B444" s="1" t="s">
        <v>199</v>
      </c>
      <c r="C444" s="1" t="s">
        <v>10</v>
      </c>
      <c r="D444" s="2">
        <v>42369</v>
      </c>
      <c r="E444" s="3">
        <v>6394000000</v>
      </c>
      <c r="F444" s="3">
        <v>2343000000</v>
      </c>
      <c r="G444" s="3">
        <v>1669000000</v>
      </c>
      <c r="H444" s="1">
        <v>0</v>
      </c>
      <c r="I444" s="3">
        <v>330000000</v>
      </c>
      <c r="J444" s="1" t="s">
        <v>13</v>
      </c>
      <c r="K444" s="1" t="s">
        <v>142</v>
      </c>
      <c r="L444" s="8">
        <f t="shared" si="41"/>
        <v>2015</v>
      </c>
      <c r="M444" s="5">
        <f t="shared" si="46"/>
        <v>-4051000000</v>
      </c>
      <c r="N444" s="6">
        <f t="shared" si="42"/>
        <v>1999000000</v>
      </c>
      <c r="O444" s="6">
        <f t="shared" si="43"/>
        <v>-6050000000</v>
      </c>
      <c r="P444" s="7">
        <f t="shared" si="44"/>
        <v>0.633562715045355</v>
      </c>
      <c r="Q444" s="7">
        <f t="shared" si="45"/>
        <v>0.94619956208945888</v>
      </c>
    </row>
    <row r="445" spans="1:17" ht="20" customHeight="1" x14ac:dyDescent="0.2">
      <c r="A445" s="1">
        <v>471</v>
      </c>
      <c r="B445" s="1" t="s">
        <v>199</v>
      </c>
      <c r="C445" s="1" t="s">
        <v>11</v>
      </c>
      <c r="D445" s="2">
        <v>42735</v>
      </c>
      <c r="E445" s="3">
        <v>6497000000</v>
      </c>
      <c r="F445" s="3">
        <v>2432000000</v>
      </c>
      <c r="G445" s="3">
        <v>1690000000</v>
      </c>
      <c r="H445" s="1">
        <v>0</v>
      </c>
      <c r="I445" s="3">
        <v>322000000</v>
      </c>
      <c r="J445" s="1" t="s">
        <v>13</v>
      </c>
      <c r="K445" s="1" t="s">
        <v>142</v>
      </c>
      <c r="L445" s="8">
        <f t="shared" si="41"/>
        <v>2016</v>
      </c>
      <c r="M445" s="5">
        <f t="shared" si="46"/>
        <v>-4065000000</v>
      </c>
      <c r="N445" s="6">
        <f t="shared" si="42"/>
        <v>2012000000</v>
      </c>
      <c r="O445" s="6">
        <f t="shared" si="43"/>
        <v>-6077000000</v>
      </c>
      <c r="P445" s="7">
        <f t="shared" si="44"/>
        <v>0.62567338771740799</v>
      </c>
      <c r="Q445" s="7">
        <f t="shared" si="45"/>
        <v>0.9353547791288287</v>
      </c>
    </row>
    <row r="446" spans="1:17" ht="20" customHeight="1" x14ac:dyDescent="0.2">
      <c r="A446" s="1">
        <v>472</v>
      </c>
      <c r="B446" s="1" t="s">
        <v>200</v>
      </c>
      <c r="C446" s="1" t="s">
        <v>6</v>
      </c>
      <c r="D446" s="2">
        <v>41639</v>
      </c>
      <c r="E446" s="3">
        <v>5535000000</v>
      </c>
      <c r="F446" s="3">
        <v>1689000000</v>
      </c>
      <c r="G446" s="3">
        <v>1598000000</v>
      </c>
      <c r="H446" s="1">
        <v>0</v>
      </c>
      <c r="I446" s="3">
        <v>276000000</v>
      </c>
      <c r="J446" s="1" t="s">
        <v>13</v>
      </c>
      <c r="K446" s="1" t="s">
        <v>142</v>
      </c>
      <c r="L446" s="8">
        <f t="shared" si="41"/>
        <v>2013</v>
      </c>
      <c r="M446" s="5">
        <f t="shared" si="46"/>
        <v>-3846000000</v>
      </c>
      <c r="N446" s="6">
        <f t="shared" si="42"/>
        <v>1874000000</v>
      </c>
      <c r="O446" s="6">
        <f t="shared" si="43"/>
        <v>-5720000000</v>
      </c>
      <c r="P446" s="7">
        <f t="shared" si="44"/>
        <v>0.69485094850948514</v>
      </c>
      <c r="Q446" s="7">
        <f t="shared" si="45"/>
        <v>1.033423667570009</v>
      </c>
    </row>
    <row r="447" spans="1:17" ht="20" customHeight="1" x14ac:dyDescent="0.2">
      <c r="A447" s="1">
        <v>473</v>
      </c>
      <c r="B447" s="1" t="s">
        <v>200</v>
      </c>
      <c r="C447" s="1" t="s">
        <v>9</v>
      </c>
      <c r="D447" s="2">
        <v>42004</v>
      </c>
      <c r="E447" s="3">
        <v>6265000000</v>
      </c>
      <c r="F447" s="3">
        <v>2124000000</v>
      </c>
      <c r="G447" s="3">
        <v>1692000000</v>
      </c>
      <c r="H447" s="1">
        <v>0</v>
      </c>
      <c r="I447" s="3">
        <v>329000000</v>
      </c>
      <c r="J447" s="1" t="s">
        <v>13</v>
      </c>
      <c r="K447" s="1" t="s">
        <v>142</v>
      </c>
      <c r="L447" s="8">
        <f t="shared" si="41"/>
        <v>2014</v>
      </c>
      <c r="M447" s="5">
        <f t="shared" si="46"/>
        <v>-4141000000</v>
      </c>
      <c r="N447" s="6">
        <f t="shared" si="42"/>
        <v>2021000000</v>
      </c>
      <c r="O447" s="6">
        <f t="shared" si="43"/>
        <v>-6162000000</v>
      </c>
      <c r="P447" s="7">
        <f t="shared" si="44"/>
        <v>0.66097366320830009</v>
      </c>
      <c r="Q447" s="7">
        <f t="shared" si="45"/>
        <v>0.98355945730247407</v>
      </c>
    </row>
    <row r="448" spans="1:17" ht="20" customHeight="1" x14ac:dyDescent="0.2">
      <c r="A448" s="1">
        <v>474</v>
      </c>
      <c r="B448" s="1" t="s">
        <v>200</v>
      </c>
      <c r="C448" s="1" t="s">
        <v>10</v>
      </c>
      <c r="D448" s="2">
        <v>42369</v>
      </c>
      <c r="E448" s="3">
        <v>6394000000</v>
      </c>
      <c r="F448" s="3">
        <v>2343000000</v>
      </c>
      <c r="G448" s="3">
        <v>1669000000</v>
      </c>
      <c r="H448" s="1">
        <v>0</v>
      </c>
      <c r="I448" s="3">
        <v>330000000</v>
      </c>
      <c r="J448" s="1" t="s">
        <v>13</v>
      </c>
      <c r="K448" s="1" t="s">
        <v>142</v>
      </c>
      <c r="L448" s="8">
        <f t="shared" si="41"/>
        <v>2015</v>
      </c>
      <c r="M448" s="5">
        <f t="shared" si="46"/>
        <v>-4051000000</v>
      </c>
      <c r="N448" s="6">
        <f t="shared" si="42"/>
        <v>1999000000</v>
      </c>
      <c r="O448" s="6">
        <f t="shared" si="43"/>
        <v>-6050000000</v>
      </c>
      <c r="P448" s="7">
        <f t="shared" si="44"/>
        <v>0.633562715045355</v>
      </c>
      <c r="Q448" s="7">
        <f t="shared" si="45"/>
        <v>0.94619956208945888</v>
      </c>
    </row>
    <row r="449" spans="1:17" ht="20" customHeight="1" x14ac:dyDescent="0.2">
      <c r="A449" s="1">
        <v>475</v>
      </c>
      <c r="B449" s="1" t="s">
        <v>200</v>
      </c>
      <c r="C449" s="1" t="s">
        <v>11</v>
      </c>
      <c r="D449" s="2">
        <v>42735</v>
      </c>
      <c r="E449" s="3">
        <v>6497000000</v>
      </c>
      <c r="F449" s="3">
        <v>2432000000</v>
      </c>
      <c r="G449" s="3">
        <v>1690000000</v>
      </c>
      <c r="H449" s="1">
        <v>0</v>
      </c>
      <c r="I449" s="3">
        <v>322000000</v>
      </c>
      <c r="J449" s="1" t="s">
        <v>13</v>
      </c>
      <c r="K449" s="1" t="s">
        <v>142</v>
      </c>
      <c r="L449" s="8">
        <f t="shared" si="41"/>
        <v>2016</v>
      </c>
      <c r="M449" s="5">
        <f t="shared" si="46"/>
        <v>-4065000000</v>
      </c>
      <c r="N449" s="6">
        <f t="shared" si="42"/>
        <v>2012000000</v>
      </c>
      <c r="O449" s="6">
        <f t="shared" si="43"/>
        <v>-6077000000</v>
      </c>
      <c r="P449" s="7">
        <f t="shared" si="44"/>
        <v>0.62567338771740799</v>
      </c>
      <c r="Q449" s="7">
        <f t="shared" si="45"/>
        <v>0.9353547791288287</v>
      </c>
    </row>
    <row r="450" spans="1:17" ht="20" customHeight="1" x14ac:dyDescent="0.2">
      <c r="A450" s="1">
        <v>476</v>
      </c>
      <c r="B450" s="1" t="s">
        <v>201</v>
      </c>
      <c r="C450" s="1" t="s">
        <v>6</v>
      </c>
      <c r="D450" s="2">
        <v>41639</v>
      </c>
      <c r="E450" s="3">
        <v>15051000000</v>
      </c>
      <c r="F450" s="3">
        <v>12274000000</v>
      </c>
      <c r="G450" s="3">
        <v>916000000</v>
      </c>
      <c r="H450" s="1">
        <v>0</v>
      </c>
      <c r="I450" s="3">
        <v>97000000</v>
      </c>
      <c r="J450" s="1" t="s">
        <v>13</v>
      </c>
      <c r="K450" s="1" t="s">
        <v>115</v>
      </c>
      <c r="L450" s="8">
        <f t="shared" si="41"/>
        <v>2013</v>
      </c>
      <c r="M450" s="5">
        <f t="shared" si="46"/>
        <v>-2777000000</v>
      </c>
      <c r="N450" s="6">
        <f t="shared" si="42"/>
        <v>1013000000</v>
      </c>
      <c r="O450" s="6">
        <f t="shared" si="43"/>
        <v>-3790000000</v>
      </c>
      <c r="P450" s="7">
        <f t="shared" si="44"/>
        <v>0.18450601288950899</v>
      </c>
      <c r="Q450" s="7">
        <f t="shared" si="45"/>
        <v>0.25181051092950635</v>
      </c>
    </row>
    <row r="451" spans="1:17" ht="20" customHeight="1" x14ac:dyDescent="0.2">
      <c r="A451" s="1">
        <v>477</v>
      </c>
      <c r="B451" s="1" t="s">
        <v>201</v>
      </c>
      <c r="C451" s="1" t="s">
        <v>9</v>
      </c>
      <c r="D451" s="2">
        <v>42004</v>
      </c>
      <c r="E451" s="3">
        <v>15499000000</v>
      </c>
      <c r="F451" s="3">
        <v>12471000000</v>
      </c>
      <c r="G451" s="3">
        <v>1036000000</v>
      </c>
      <c r="H451" s="1">
        <v>0</v>
      </c>
      <c r="I451" s="3">
        <v>94000000</v>
      </c>
      <c r="J451" s="1" t="s">
        <v>13</v>
      </c>
      <c r="K451" s="1" t="s">
        <v>115</v>
      </c>
      <c r="L451" s="8">
        <f t="shared" ref="L451:L514" si="47">YEAR(D451)</f>
        <v>2014</v>
      </c>
      <c r="M451" s="5">
        <f t="shared" si="46"/>
        <v>-3028000000</v>
      </c>
      <c r="N451" s="6">
        <f t="shared" si="42"/>
        <v>1130000000</v>
      </c>
      <c r="O451" s="6">
        <f t="shared" si="43"/>
        <v>-4158000000</v>
      </c>
      <c r="P451" s="7">
        <f t="shared" si="44"/>
        <v>0.19536744306084264</v>
      </c>
      <c r="Q451" s="7">
        <f t="shared" si="45"/>
        <v>0.26827537260468415</v>
      </c>
    </row>
    <row r="452" spans="1:17" ht="20" customHeight="1" x14ac:dyDescent="0.2">
      <c r="A452" s="1">
        <v>478</v>
      </c>
      <c r="B452" s="1" t="s">
        <v>201</v>
      </c>
      <c r="C452" s="1" t="s">
        <v>10</v>
      </c>
      <c r="D452" s="2">
        <v>42369</v>
      </c>
      <c r="E452" s="3">
        <v>15165000000</v>
      </c>
      <c r="F452" s="3">
        <v>12155000000</v>
      </c>
      <c r="G452" s="3">
        <v>1017000000</v>
      </c>
      <c r="H452" s="1">
        <v>0</v>
      </c>
      <c r="I452" s="3">
        <v>93000000</v>
      </c>
      <c r="J452" s="1" t="s">
        <v>13</v>
      </c>
      <c r="K452" s="1" t="s">
        <v>115</v>
      </c>
      <c r="L452" s="8">
        <f t="shared" si="47"/>
        <v>2015</v>
      </c>
      <c r="M452" s="5">
        <f t="shared" si="46"/>
        <v>-3010000000</v>
      </c>
      <c r="N452" s="6">
        <f t="shared" si="42"/>
        <v>1110000000</v>
      </c>
      <c r="O452" s="6">
        <f t="shared" si="43"/>
        <v>-4120000000</v>
      </c>
      <c r="P452" s="7">
        <f t="shared" si="44"/>
        <v>0.19848334981866139</v>
      </c>
      <c r="Q452" s="7">
        <f t="shared" si="45"/>
        <v>0.2716782063963073</v>
      </c>
    </row>
    <row r="453" spans="1:17" ht="20" customHeight="1" x14ac:dyDescent="0.2">
      <c r="A453" s="1">
        <v>479</v>
      </c>
      <c r="B453" s="1" t="s">
        <v>201</v>
      </c>
      <c r="C453" s="1" t="s">
        <v>11</v>
      </c>
      <c r="D453" s="2">
        <v>42735</v>
      </c>
      <c r="E453" s="3">
        <v>16661000000</v>
      </c>
      <c r="F453" s="3">
        <v>13107000000</v>
      </c>
      <c r="G453" s="3">
        <v>1145000000</v>
      </c>
      <c r="H453" s="1">
        <v>0</v>
      </c>
      <c r="I453" s="3">
        <v>134000000</v>
      </c>
      <c r="J453" s="1" t="s">
        <v>13</v>
      </c>
      <c r="K453" s="1" t="s">
        <v>115</v>
      </c>
      <c r="L453" s="8">
        <f t="shared" si="47"/>
        <v>2016</v>
      </c>
      <c r="M453" s="5">
        <f t="shared" si="46"/>
        <v>-3554000000</v>
      </c>
      <c r="N453" s="6">
        <f t="shared" ref="N453:N516" si="48">G453+H453+I453</f>
        <v>1279000000</v>
      </c>
      <c r="O453" s="6">
        <f t="shared" ref="O453:O516" si="49">M453-N453</f>
        <v>-4833000000</v>
      </c>
      <c r="P453" s="7">
        <f t="shared" ref="P453:P516" si="50">ABS(M453/E453)</f>
        <v>0.21331252625892805</v>
      </c>
      <c r="Q453" s="7">
        <f t="shared" ref="Q453:Q516" si="51">ABS(O453/E453)</f>
        <v>0.29007862673308926</v>
      </c>
    </row>
    <row r="454" spans="1:17" ht="20" customHeight="1" x14ac:dyDescent="0.2">
      <c r="A454" s="1">
        <v>480</v>
      </c>
      <c r="B454" s="1" t="s">
        <v>202</v>
      </c>
      <c r="C454" s="1" t="s">
        <v>6</v>
      </c>
      <c r="D454" s="2">
        <v>41274</v>
      </c>
      <c r="E454" s="3">
        <v>1279067000</v>
      </c>
      <c r="F454" s="3">
        <v>461898000</v>
      </c>
      <c r="G454" s="3">
        <v>68538000</v>
      </c>
      <c r="H454" s="1">
        <v>0</v>
      </c>
      <c r="I454" s="3">
        <v>382553000</v>
      </c>
      <c r="J454" s="1" t="s">
        <v>46</v>
      </c>
      <c r="K454" s="1" t="s">
        <v>69</v>
      </c>
      <c r="L454" s="8">
        <f t="shared" si="47"/>
        <v>2012</v>
      </c>
      <c r="M454" s="5">
        <f t="shared" si="46"/>
        <v>-817169000</v>
      </c>
      <c r="N454" s="6">
        <f t="shared" si="48"/>
        <v>451091000</v>
      </c>
      <c r="O454" s="6">
        <f t="shared" si="49"/>
        <v>-1268260000</v>
      </c>
      <c r="P454" s="7">
        <f t="shared" si="50"/>
        <v>0.6388789641199405</v>
      </c>
      <c r="Q454" s="7">
        <f t="shared" si="51"/>
        <v>0.9915508726282517</v>
      </c>
    </row>
    <row r="455" spans="1:17" ht="20" customHeight="1" x14ac:dyDescent="0.2">
      <c r="A455" s="1">
        <v>481</v>
      </c>
      <c r="B455" s="1" t="s">
        <v>202</v>
      </c>
      <c r="C455" s="1" t="s">
        <v>9</v>
      </c>
      <c r="D455" s="2">
        <v>41639</v>
      </c>
      <c r="E455" s="3">
        <v>1482259000</v>
      </c>
      <c r="F455" s="3">
        <v>555660000</v>
      </c>
      <c r="G455" s="3">
        <v>69323000</v>
      </c>
      <c r="H455" s="1">
        <v>0</v>
      </c>
      <c r="I455" s="3">
        <v>475464000</v>
      </c>
      <c r="J455" s="1" t="s">
        <v>46</v>
      </c>
      <c r="K455" s="1" t="s">
        <v>69</v>
      </c>
      <c r="L455" s="8">
        <f t="shared" si="47"/>
        <v>2013</v>
      </c>
      <c r="M455" s="5">
        <f t="shared" si="46"/>
        <v>-926599000</v>
      </c>
      <c r="N455" s="6">
        <f t="shared" si="48"/>
        <v>544787000</v>
      </c>
      <c r="O455" s="6">
        <f t="shared" si="49"/>
        <v>-1471386000</v>
      </c>
      <c r="P455" s="7">
        <f t="shared" si="50"/>
        <v>0.62512624311945486</v>
      </c>
      <c r="Q455" s="7">
        <f t="shared" si="51"/>
        <v>0.99266457481452297</v>
      </c>
    </row>
    <row r="456" spans="1:17" ht="20" customHeight="1" x14ac:dyDescent="0.2">
      <c r="A456" s="1">
        <v>482</v>
      </c>
      <c r="B456" s="1" t="s">
        <v>202</v>
      </c>
      <c r="C456" s="1" t="s">
        <v>10</v>
      </c>
      <c r="D456" s="2">
        <v>42004</v>
      </c>
      <c r="E456" s="3">
        <v>1616438000</v>
      </c>
      <c r="F456" s="3">
        <v>603321000</v>
      </c>
      <c r="G456" s="3">
        <v>89468000</v>
      </c>
      <c r="H456" s="1">
        <v>0</v>
      </c>
      <c r="I456" s="3">
        <v>538513000</v>
      </c>
      <c r="J456" s="1" t="s">
        <v>46</v>
      </c>
      <c r="K456" s="1" t="s">
        <v>69</v>
      </c>
      <c r="L456" s="8">
        <f t="shared" si="47"/>
        <v>2014</v>
      </c>
      <c r="M456" s="5">
        <f t="shared" si="46"/>
        <v>-1013117000</v>
      </c>
      <c r="N456" s="6">
        <f t="shared" si="48"/>
        <v>627981000</v>
      </c>
      <c r="O456" s="6">
        <f t="shared" si="49"/>
        <v>-1641098000</v>
      </c>
      <c r="P456" s="7">
        <f t="shared" si="50"/>
        <v>0.62675896013333021</v>
      </c>
      <c r="Q456" s="7">
        <f t="shared" si="51"/>
        <v>1.0152557660733044</v>
      </c>
    </row>
    <row r="457" spans="1:17" ht="20" customHeight="1" x14ac:dyDescent="0.2">
      <c r="A457" s="1">
        <v>483</v>
      </c>
      <c r="B457" s="1" t="s">
        <v>202</v>
      </c>
      <c r="C457" s="1" t="s">
        <v>11</v>
      </c>
      <c r="D457" s="2">
        <v>42369</v>
      </c>
      <c r="E457" s="3">
        <v>1763336000</v>
      </c>
      <c r="F457" s="3">
        <v>651282000</v>
      </c>
      <c r="G457" s="3">
        <v>139616000</v>
      </c>
      <c r="H457" s="1">
        <v>0</v>
      </c>
      <c r="I457" s="3">
        <v>570527000</v>
      </c>
      <c r="J457" s="1" t="s">
        <v>46</v>
      </c>
      <c r="K457" s="1" t="s">
        <v>69</v>
      </c>
      <c r="L457" s="8">
        <f t="shared" si="47"/>
        <v>2015</v>
      </c>
      <c r="M457" s="5">
        <f t="shared" si="46"/>
        <v>-1112054000</v>
      </c>
      <c r="N457" s="6">
        <f t="shared" si="48"/>
        <v>710143000</v>
      </c>
      <c r="O457" s="6">
        <f t="shared" si="49"/>
        <v>-1822197000</v>
      </c>
      <c r="P457" s="7">
        <f t="shared" si="50"/>
        <v>0.630653488614762</v>
      </c>
      <c r="Q457" s="7">
        <f t="shared" si="51"/>
        <v>1.0333804788196919</v>
      </c>
    </row>
    <row r="458" spans="1:17" ht="20" customHeight="1" x14ac:dyDescent="0.2">
      <c r="A458" s="1">
        <v>484</v>
      </c>
      <c r="B458" s="1" t="s">
        <v>203</v>
      </c>
      <c r="C458" s="1" t="s">
        <v>6</v>
      </c>
      <c r="D458" s="2">
        <v>41307</v>
      </c>
      <c r="E458" s="3">
        <v>7394500000</v>
      </c>
      <c r="F458" s="3">
        <v>4741800000</v>
      </c>
      <c r="G458" s="3">
        <v>1732600000</v>
      </c>
      <c r="H458" s="1">
        <v>0</v>
      </c>
      <c r="I458" s="1">
        <v>0</v>
      </c>
      <c r="J458" s="1" t="s">
        <v>13</v>
      </c>
      <c r="K458" s="1" t="s">
        <v>191</v>
      </c>
      <c r="L458" s="8">
        <f t="shared" si="47"/>
        <v>2013</v>
      </c>
      <c r="M458" s="5">
        <f t="shared" si="46"/>
        <v>-2652700000</v>
      </c>
      <c r="N458" s="6">
        <f t="shared" si="48"/>
        <v>1732600000</v>
      </c>
      <c r="O458" s="6">
        <f t="shared" si="49"/>
        <v>-4385300000</v>
      </c>
      <c r="P458" s="7">
        <f t="shared" si="50"/>
        <v>0.358739603759551</v>
      </c>
      <c r="Q458" s="7">
        <f t="shared" si="51"/>
        <v>0.5930488876867942</v>
      </c>
    </row>
    <row r="459" spans="1:17" ht="20" customHeight="1" x14ac:dyDescent="0.2">
      <c r="A459" s="1">
        <v>485</v>
      </c>
      <c r="B459" s="1" t="s">
        <v>203</v>
      </c>
      <c r="C459" s="1" t="s">
        <v>9</v>
      </c>
      <c r="D459" s="2">
        <v>41671</v>
      </c>
      <c r="E459" s="3">
        <v>7840300000</v>
      </c>
      <c r="F459" s="3">
        <v>5050500000</v>
      </c>
      <c r="G459" s="3">
        <v>1819500000</v>
      </c>
      <c r="H459" s="1">
        <v>0</v>
      </c>
      <c r="I459" s="1">
        <v>0</v>
      </c>
      <c r="J459" s="1" t="s">
        <v>13</v>
      </c>
      <c r="K459" s="1" t="s">
        <v>191</v>
      </c>
      <c r="L459" s="8">
        <f t="shared" si="47"/>
        <v>2014</v>
      </c>
      <c r="M459" s="5">
        <f t="shared" si="46"/>
        <v>-2789800000</v>
      </c>
      <c r="N459" s="6">
        <f t="shared" si="48"/>
        <v>1819500000</v>
      </c>
      <c r="O459" s="6">
        <f t="shared" si="49"/>
        <v>-4609300000</v>
      </c>
      <c r="P459" s="7">
        <f t="shared" si="50"/>
        <v>0.35582822085889571</v>
      </c>
      <c r="Q459" s="7">
        <f t="shared" si="51"/>
        <v>0.58789842225425049</v>
      </c>
    </row>
    <row r="460" spans="1:17" ht="20" customHeight="1" x14ac:dyDescent="0.2">
      <c r="A460" s="1">
        <v>486</v>
      </c>
      <c r="B460" s="1" t="s">
        <v>203</v>
      </c>
      <c r="C460" s="1" t="s">
        <v>10</v>
      </c>
      <c r="D460" s="2">
        <v>42035</v>
      </c>
      <c r="E460" s="3">
        <v>8602200000</v>
      </c>
      <c r="F460" s="3">
        <v>5568200000</v>
      </c>
      <c r="G460" s="3">
        <v>1993800000</v>
      </c>
      <c r="H460" s="1">
        <v>0</v>
      </c>
      <c r="I460" s="1">
        <v>0</v>
      </c>
      <c r="J460" s="1" t="s">
        <v>13</v>
      </c>
      <c r="K460" s="1" t="s">
        <v>191</v>
      </c>
      <c r="L460" s="8">
        <f t="shared" si="47"/>
        <v>2015</v>
      </c>
      <c r="M460" s="5">
        <f t="shared" si="46"/>
        <v>-3034000000</v>
      </c>
      <c r="N460" s="6">
        <f t="shared" si="48"/>
        <v>1993800000</v>
      </c>
      <c r="O460" s="6">
        <f t="shared" si="49"/>
        <v>-5027800000</v>
      </c>
      <c r="P460" s="7">
        <f t="shared" si="50"/>
        <v>0.35270047197228616</v>
      </c>
      <c r="Q460" s="7">
        <f t="shared" si="51"/>
        <v>0.58447838924926176</v>
      </c>
    </row>
    <row r="461" spans="1:17" ht="20" customHeight="1" x14ac:dyDescent="0.2">
      <c r="A461" s="1">
        <v>487</v>
      </c>
      <c r="B461" s="1" t="s">
        <v>203</v>
      </c>
      <c r="C461" s="1" t="s">
        <v>11</v>
      </c>
      <c r="D461" s="2">
        <v>42399</v>
      </c>
      <c r="E461" s="3">
        <v>15498400000</v>
      </c>
      <c r="F461" s="3">
        <v>10841700000</v>
      </c>
      <c r="G461" s="3">
        <v>3607000000</v>
      </c>
      <c r="H461" s="1">
        <v>0</v>
      </c>
      <c r="I461" s="1">
        <v>0</v>
      </c>
      <c r="J461" s="1" t="s">
        <v>13</v>
      </c>
      <c r="K461" s="1" t="s">
        <v>191</v>
      </c>
      <c r="L461" s="8">
        <f t="shared" si="47"/>
        <v>2016</v>
      </c>
      <c r="M461" s="5">
        <f t="shared" si="46"/>
        <v>-4656700000</v>
      </c>
      <c r="N461" s="6">
        <f t="shared" si="48"/>
        <v>3607000000</v>
      </c>
      <c r="O461" s="6">
        <f t="shared" si="49"/>
        <v>-8263700000</v>
      </c>
      <c r="P461" s="7">
        <f t="shared" si="50"/>
        <v>0.30046327362824549</v>
      </c>
      <c r="Q461" s="7">
        <f t="shared" si="51"/>
        <v>0.53319697517163067</v>
      </c>
    </row>
    <row r="462" spans="1:17" ht="20" customHeight="1" x14ac:dyDescent="0.2">
      <c r="A462" s="1">
        <v>488</v>
      </c>
      <c r="B462" s="1" t="s">
        <v>204</v>
      </c>
      <c r="C462" s="1" t="s">
        <v>6</v>
      </c>
      <c r="D462" s="2">
        <v>41274</v>
      </c>
      <c r="E462" s="3">
        <v>1663000000</v>
      </c>
      <c r="F462" s="1">
        <v>0</v>
      </c>
      <c r="G462" s="3">
        <v>1123200000</v>
      </c>
      <c r="H462" s="1">
        <v>0</v>
      </c>
      <c r="I462" s="3">
        <v>78300000</v>
      </c>
      <c r="J462" s="1" t="s">
        <v>7</v>
      </c>
      <c r="K462" s="1" t="s">
        <v>205</v>
      </c>
      <c r="L462" s="8">
        <f t="shared" si="47"/>
        <v>2012</v>
      </c>
      <c r="M462" s="5">
        <f t="shared" si="46"/>
        <v>-1663000000</v>
      </c>
      <c r="N462" s="6">
        <f t="shared" si="48"/>
        <v>1201500000</v>
      </c>
      <c r="O462" s="6">
        <f t="shared" si="49"/>
        <v>-2864500000</v>
      </c>
      <c r="P462" s="7">
        <f t="shared" si="50"/>
        <v>1</v>
      </c>
      <c r="Q462" s="7">
        <f t="shared" si="51"/>
        <v>1.7224894768490679</v>
      </c>
    </row>
    <row r="463" spans="1:17" ht="20" customHeight="1" x14ac:dyDescent="0.2">
      <c r="A463" s="1">
        <v>489</v>
      </c>
      <c r="B463" s="1" t="s">
        <v>204</v>
      </c>
      <c r="C463" s="1" t="s">
        <v>9</v>
      </c>
      <c r="D463" s="2">
        <v>41639</v>
      </c>
      <c r="E463" s="3">
        <v>1558400000</v>
      </c>
      <c r="F463" s="1">
        <v>0</v>
      </c>
      <c r="G463" s="3">
        <v>1058000000</v>
      </c>
      <c r="H463" s="1">
        <v>0</v>
      </c>
      <c r="I463" s="3">
        <v>60400000</v>
      </c>
      <c r="J463" s="1" t="s">
        <v>7</v>
      </c>
      <c r="K463" s="1" t="s">
        <v>205</v>
      </c>
      <c r="L463" s="8">
        <f t="shared" si="47"/>
        <v>2013</v>
      </c>
      <c r="M463" s="5">
        <f t="shared" si="46"/>
        <v>-1558400000</v>
      </c>
      <c r="N463" s="6">
        <f t="shared" si="48"/>
        <v>1118400000</v>
      </c>
      <c r="O463" s="6">
        <f t="shared" si="49"/>
        <v>-2676800000</v>
      </c>
      <c r="P463" s="7">
        <f t="shared" si="50"/>
        <v>1</v>
      </c>
      <c r="Q463" s="7">
        <f t="shared" si="51"/>
        <v>1.7176591375770021</v>
      </c>
    </row>
    <row r="464" spans="1:17" ht="20" customHeight="1" x14ac:dyDescent="0.2">
      <c r="A464" s="1">
        <v>490</v>
      </c>
      <c r="B464" s="1" t="s">
        <v>204</v>
      </c>
      <c r="C464" s="1" t="s">
        <v>10</v>
      </c>
      <c r="D464" s="2">
        <v>42004</v>
      </c>
      <c r="E464" s="3">
        <v>1584500000</v>
      </c>
      <c r="F464" s="1">
        <v>0</v>
      </c>
      <c r="G464" s="3">
        <v>1105700000</v>
      </c>
      <c r="H464" s="1">
        <v>0</v>
      </c>
      <c r="I464" s="3">
        <v>52500000</v>
      </c>
      <c r="J464" s="1" t="s">
        <v>7</v>
      </c>
      <c r="K464" s="1" t="s">
        <v>205</v>
      </c>
      <c r="L464" s="8">
        <f t="shared" si="47"/>
        <v>2014</v>
      </c>
      <c r="M464" s="5">
        <f t="shared" si="46"/>
        <v>-1584500000</v>
      </c>
      <c r="N464" s="6">
        <f t="shared" si="48"/>
        <v>1158200000</v>
      </c>
      <c r="O464" s="6">
        <f t="shared" si="49"/>
        <v>-2742700000</v>
      </c>
      <c r="P464" s="7">
        <f t="shared" si="50"/>
        <v>1</v>
      </c>
      <c r="Q464" s="7">
        <f t="shared" si="51"/>
        <v>1.7309561375828337</v>
      </c>
    </row>
    <row r="465" spans="1:17" ht="20" customHeight="1" x14ac:dyDescent="0.2">
      <c r="A465" s="1">
        <v>491</v>
      </c>
      <c r="B465" s="1" t="s">
        <v>204</v>
      </c>
      <c r="C465" s="1" t="s">
        <v>11</v>
      </c>
      <c r="D465" s="2">
        <v>42369</v>
      </c>
      <c r="E465" s="3">
        <v>1637100000</v>
      </c>
      <c r="F465" s="1">
        <v>0</v>
      </c>
      <c r="G465" s="3">
        <v>1209100000</v>
      </c>
      <c r="H465" s="1">
        <v>0</v>
      </c>
      <c r="I465" s="3">
        <v>58700000</v>
      </c>
      <c r="J465" s="1" t="s">
        <v>7</v>
      </c>
      <c r="K465" s="1" t="s">
        <v>205</v>
      </c>
      <c r="L465" s="8">
        <f t="shared" si="47"/>
        <v>2015</v>
      </c>
      <c r="M465" s="5">
        <f t="shared" ref="M465:M528" si="52">F465-E465</f>
        <v>-1637100000</v>
      </c>
      <c r="N465" s="6">
        <f t="shared" si="48"/>
        <v>1267800000</v>
      </c>
      <c r="O465" s="6">
        <f t="shared" si="49"/>
        <v>-2904900000</v>
      </c>
      <c r="P465" s="7">
        <f t="shared" si="50"/>
        <v>1</v>
      </c>
      <c r="Q465" s="7">
        <f t="shared" si="51"/>
        <v>1.7744181784863478</v>
      </c>
    </row>
    <row r="466" spans="1:17" ht="20" customHeight="1" x14ac:dyDescent="0.2">
      <c r="A466" s="1">
        <v>492</v>
      </c>
      <c r="B466" s="1" t="s">
        <v>206</v>
      </c>
      <c r="C466" s="1" t="s">
        <v>6</v>
      </c>
      <c r="D466" s="2">
        <v>41639</v>
      </c>
      <c r="E466" s="3">
        <v>7155096000</v>
      </c>
      <c r="F466" s="3">
        <v>4376505000</v>
      </c>
      <c r="G466" s="3">
        <v>1616921000</v>
      </c>
      <c r="H466" s="1">
        <v>0</v>
      </c>
      <c r="I466" s="1">
        <v>0</v>
      </c>
      <c r="J466" s="1" t="s">
        <v>7</v>
      </c>
      <c r="K466" s="1" t="s">
        <v>151</v>
      </c>
      <c r="L466" s="8">
        <f t="shared" si="47"/>
        <v>2013</v>
      </c>
      <c r="M466" s="5">
        <f t="shared" si="52"/>
        <v>-2778591000</v>
      </c>
      <c r="N466" s="6">
        <f t="shared" si="48"/>
        <v>1616921000</v>
      </c>
      <c r="O466" s="6">
        <f t="shared" si="49"/>
        <v>-4395512000</v>
      </c>
      <c r="P466" s="7">
        <f t="shared" si="50"/>
        <v>0.38833734725571817</v>
      </c>
      <c r="Q466" s="7">
        <f t="shared" si="51"/>
        <v>0.61431908111365663</v>
      </c>
    </row>
    <row r="467" spans="1:17" ht="20" customHeight="1" x14ac:dyDescent="0.2">
      <c r="A467" s="1">
        <v>493</v>
      </c>
      <c r="B467" s="1" t="s">
        <v>206</v>
      </c>
      <c r="C467" s="1" t="s">
        <v>9</v>
      </c>
      <c r="D467" s="2">
        <v>42004</v>
      </c>
      <c r="E467" s="3">
        <v>7752728000</v>
      </c>
      <c r="F467" s="3">
        <v>4778479000</v>
      </c>
      <c r="G467" s="3">
        <v>1758765000</v>
      </c>
      <c r="H467" s="1">
        <v>0</v>
      </c>
      <c r="I467" s="1">
        <v>0</v>
      </c>
      <c r="J467" s="1" t="s">
        <v>7</v>
      </c>
      <c r="K467" s="1" t="s">
        <v>151</v>
      </c>
      <c r="L467" s="8">
        <f t="shared" si="47"/>
        <v>2014</v>
      </c>
      <c r="M467" s="5">
        <f t="shared" si="52"/>
        <v>-2974249000</v>
      </c>
      <c r="N467" s="6">
        <f t="shared" si="48"/>
        <v>1758765000</v>
      </c>
      <c r="O467" s="6">
        <f t="shared" si="49"/>
        <v>-4733014000</v>
      </c>
      <c r="P467" s="7">
        <f t="shared" si="50"/>
        <v>0.38363902357982893</v>
      </c>
      <c r="Q467" s="7">
        <f t="shared" si="51"/>
        <v>0.61049658907161453</v>
      </c>
    </row>
    <row r="468" spans="1:17" ht="20" customHeight="1" x14ac:dyDescent="0.2">
      <c r="A468" s="1">
        <v>494</v>
      </c>
      <c r="B468" s="1" t="s">
        <v>206</v>
      </c>
      <c r="C468" s="1" t="s">
        <v>10</v>
      </c>
      <c r="D468" s="2">
        <v>42369</v>
      </c>
      <c r="E468" s="3">
        <v>6956311000</v>
      </c>
      <c r="F468" s="3">
        <v>4388167000</v>
      </c>
      <c r="G468" s="3">
        <v>1647382000</v>
      </c>
      <c r="H468" s="1">
        <v>0</v>
      </c>
      <c r="I468" s="1">
        <v>0</v>
      </c>
      <c r="J468" s="1" t="s">
        <v>7</v>
      </c>
      <c r="K468" s="1" t="s">
        <v>151</v>
      </c>
      <c r="L468" s="8">
        <f t="shared" si="47"/>
        <v>2015</v>
      </c>
      <c r="M468" s="5">
        <f t="shared" si="52"/>
        <v>-2568144000</v>
      </c>
      <c r="N468" s="6">
        <f t="shared" si="48"/>
        <v>1647382000</v>
      </c>
      <c r="O468" s="6">
        <f t="shared" si="49"/>
        <v>-4215526000</v>
      </c>
      <c r="P468" s="7">
        <f t="shared" si="50"/>
        <v>0.3691818839036955</v>
      </c>
      <c r="Q468" s="7">
        <f t="shared" si="51"/>
        <v>0.60600022051918034</v>
      </c>
    </row>
    <row r="469" spans="1:17" ht="20" customHeight="1" x14ac:dyDescent="0.2">
      <c r="A469" s="1">
        <v>495</v>
      </c>
      <c r="B469" s="1" t="s">
        <v>206</v>
      </c>
      <c r="C469" s="1" t="s">
        <v>11</v>
      </c>
      <c r="D469" s="2">
        <v>42735</v>
      </c>
      <c r="E469" s="3">
        <v>6794342000</v>
      </c>
      <c r="F469" s="3">
        <v>4322373000</v>
      </c>
      <c r="G469" s="3">
        <v>1757523000</v>
      </c>
      <c r="H469" s="1">
        <v>0</v>
      </c>
      <c r="I469" s="1">
        <v>0</v>
      </c>
      <c r="J469" s="1" t="s">
        <v>7</v>
      </c>
      <c r="K469" s="1" t="s">
        <v>151</v>
      </c>
      <c r="L469" s="8">
        <f t="shared" si="47"/>
        <v>2016</v>
      </c>
      <c r="M469" s="5">
        <f t="shared" si="52"/>
        <v>-2471969000</v>
      </c>
      <c r="N469" s="6">
        <f t="shared" si="48"/>
        <v>1757523000</v>
      </c>
      <c r="O469" s="6">
        <f t="shared" si="49"/>
        <v>-4229492000</v>
      </c>
      <c r="P469" s="7">
        <f t="shared" si="50"/>
        <v>0.36382757888843392</v>
      </c>
      <c r="Q469" s="7">
        <f t="shared" si="51"/>
        <v>0.62250207599205343</v>
      </c>
    </row>
    <row r="470" spans="1:17" ht="20" customHeight="1" x14ac:dyDescent="0.2">
      <c r="A470" s="1">
        <v>496</v>
      </c>
      <c r="B470" s="1" t="s">
        <v>207</v>
      </c>
      <c r="C470" s="1" t="s">
        <v>6</v>
      </c>
      <c r="D470" s="2">
        <v>41639</v>
      </c>
      <c r="E470" s="3">
        <v>5997000000</v>
      </c>
      <c r="F470" s="3">
        <v>2499000000</v>
      </c>
      <c r="G470" s="3">
        <v>2337000000</v>
      </c>
      <c r="H470" s="1">
        <v>0</v>
      </c>
      <c r="I470" s="3">
        <v>115000000</v>
      </c>
      <c r="J470" s="1" t="s">
        <v>30</v>
      </c>
      <c r="K470" s="1" t="s">
        <v>208</v>
      </c>
      <c r="L470" s="8">
        <f t="shared" si="47"/>
        <v>2013</v>
      </c>
      <c r="M470" s="5">
        <f t="shared" si="52"/>
        <v>-3498000000</v>
      </c>
      <c r="N470" s="6">
        <f t="shared" si="48"/>
        <v>2452000000</v>
      </c>
      <c r="O470" s="6">
        <f t="shared" si="49"/>
        <v>-5950000000</v>
      </c>
      <c r="P470" s="7">
        <f t="shared" si="50"/>
        <v>0.58329164582291149</v>
      </c>
      <c r="Q470" s="7">
        <f t="shared" si="51"/>
        <v>0.99216274804068705</v>
      </c>
    </row>
    <row r="471" spans="1:17" ht="20" customHeight="1" x14ac:dyDescent="0.2">
      <c r="A471" s="1">
        <v>497</v>
      </c>
      <c r="B471" s="1" t="s">
        <v>207</v>
      </c>
      <c r="C471" s="1" t="s">
        <v>9</v>
      </c>
      <c r="D471" s="2">
        <v>42004</v>
      </c>
      <c r="E471" s="3">
        <v>6121000000</v>
      </c>
      <c r="F471" s="3">
        <v>2491000000</v>
      </c>
      <c r="G471" s="3">
        <v>2335000000</v>
      </c>
      <c r="H471" s="1">
        <v>0</v>
      </c>
      <c r="I471" s="3">
        <v>115000000</v>
      </c>
      <c r="J471" s="1" t="s">
        <v>30</v>
      </c>
      <c r="K471" s="1" t="s">
        <v>208</v>
      </c>
      <c r="L471" s="8">
        <f t="shared" si="47"/>
        <v>2014</v>
      </c>
      <c r="M471" s="5">
        <f t="shared" si="52"/>
        <v>-3630000000</v>
      </c>
      <c r="N471" s="6">
        <f t="shared" si="48"/>
        <v>2450000000</v>
      </c>
      <c r="O471" s="6">
        <f t="shared" si="49"/>
        <v>-6080000000</v>
      </c>
      <c r="P471" s="7">
        <f t="shared" si="50"/>
        <v>0.59304035288351575</v>
      </c>
      <c r="Q471" s="7">
        <f t="shared" si="51"/>
        <v>0.99330174808037908</v>
      </c>
    </row>
    <row r="472" spans="1:17" ht="20" customHeight="1" x14ac:dyDescent="0.2">
      <c r="A472" s="1">
        <v>498</v>
      </c>
      <c r="B472" s="1" t="s">
        <v>207</v>
      </c>
      <c r="C472" s="1" t="s">
        <v>10</v>
      </c>
      <c r="D472" s="2">
        <v>42369</v>
      </c>
      <c r="E472" s="3">
        <v>6282000000</v>
      </c>
      <c r="F472" s="3">
        <v>2559000000</v>
      </c>
      <c r="G472" s="3">
        <v>2320000000</v>
      </c>
      <c r="H472" s="1">
        <v>0</v>
      </c>
      <c r="I472" s="3">
        <v>105000000</v>
      </c>
      <c r="J472" s="1" t="s">
        <v>30</v>
      </c>
      <c r="K472" s="1" t="s">
        <v>208</v>
      </c>
      <c r="L472" s="8">
        <f t="shared" si="47"/>
        <v>2015</v>
      </c>
      <c r="M472" s="5">
        <f t="shared" si="52"/>
        <v>-3723000000</v>
      </c>
      <c r="N472" s="6">
        <f t="shared" si="48"/>
        <v>2425000000</v>
      </c>
      <c r="O472" s="6">
        <f t="shared" si="49"/>
        <v>-6148000000</v>
      </c>
      <c r="P472" s="7">
        <f t="shared" si="50"/>
        <v>0.59264565425023874</v>
      </c>
      <c r="Q472" s="7">
        <f t="shared" si="51"/>
        <v>0.97866921362623371</v>
      </c>
    </row>
    <row r="473" spans="1:17" ht="20" customHeight="1" x14ac:dyDescent="0.2">
      <c r="A473" s="1">
        <v>499</v>
      </c>
      <c r="B473" s="1" t="s">
        <v>207</v>
      </c>
      <c r="C473" s="1" t="s">
        <v>11</v>
      </c>
      <c r="D473" s="2">
        <v>42735</v>
      </c>
      <c r="E473" s="3">
        <v>6440000000</v>
      </c>
      <c r="F473" s="3">
        <v>2582000000</v>
      </c>
      <c r="G473" s="3">
        <v>2326000000</v>
      </c>
      <c r="H473" s="1">
        <v>0</v>
      </c>
      <c r="I473" s="3">
        <v>99000000</v>
      </c>
      <c r="J473" s="1" t="s">
        <v>30</v>
      </c>
      <c r="K473" s="1" t="s">
        <v>208</v>
      </c>
      <c r="L473" s="8">
        <f t="shared" si="47"/>
        <v>2016</v>
      </c>
      <c r="M473" s="5">
        <f t="shared" si="52"/>
        <v>-3858000000</v>
      </c>
      <c r="N473" s="6">
        <f t="shared" si="48"/>
        <v>2425000000</v>
      </c>
      <c r="O473" s="6">
        <f t="shared" si="49"/>
        <v>-6283000000</v>
      </c>
      <c r="P473" s="7">
        <f t="shared" si="50"/>
        <v>0.59906832298136647</v>
      </c>
      <c r="Q473" s="7">
        <f t="shared" si="51"/>
        <v>0.97562111801242235</v>
      </c>
    </row>
    <row r="474" spans="1:17" ht="20" customHeight="1" x14ac:dyDescent="0.2">
      <c r="A474" s="1">
        <v>500</v>
      </c>
      <c r="B474" s="1" t="s">
        <v>209</v>
      </c>
      <c r="C474" s="1" t="s">
        <v>6</v>
      </c>
      <c r="D474" s="2">
        <v>41420</v>
      </c>
      <c r="E474" s="3">
        <v>5921000000</v>
      </c>
      <c r="F474" s="3">
        <v>4616600000</v>
      </c>
      <c r="G474" s="3">
        <v>625200000</v>
      </c>
      <c r="H474" s="1">
        <v>0</v>
      </c>
      <c r="I474" s="3">
        <v>278300000</v>
      </c>
      <c r="J474" s="1" t="s">
        <v>13</v>
      </c>
      <c r="K474" s="1" t="s">
        <v>149</v>
      </c>
      <c r="L474" s="8">
        <f t="shared" si="47"/>
        <v>2013</v>
      </c>
      <c r="M474" s="5">
        <f t="shared" si="52"/>
        <v>-1304400000</v>
      </c>
      <c r="N474" s="6">
        <f t="shared" si="48"/>
        <v>903500000</v>
      </c>
      <c r="O474" s="6">
        <f t="shared" si="49"/>
        <v>-2207900000</v>
      </c>
      <c r="P474" s="7">
        <f t="shared" si="50"/>
        <v>0.22030062489444352</v>
      </c>
      <c r="Q474" s="7">
        <f t="shared" si="51"/>
        <v>0.37289309238304341</v>
      </c>
    </row>
    <row r="475" spans="1:17" ht="20" customHeight="1" x14ac:dyDescent="0.2">
      <c r="A475" s="1">
        <v>501</v>
      </c>
      <c r="B475" s="1" t="s">
        <v>209</v>
      </c>
      <c r="C475" s="1" t="s">
        <v>9</v>
      </c>
      <c r="D475" s="2">
        <v>41784</v>
      </c>
      <c r="E475" s="3">
        <v>6285600000</v>
      </c>
      <c r="F475" s="3">
        <v>4990500000</v>
      </c>
      <c r="G475" s="3">
        <v>665400000</v>
      </c>
      <c r="H475" s="1">
        <v>0</v>
      </c>
      <c r="I475" s="3">
        <v>304400000</v>
      </c>
      <c r="J475" s="1" t="s">
        <v>13</v>
      </c>
      <c r="K475" s="1" t="s">
        <v>149</v>
      </c>
      <c r="L475" s="8">
        <f t="shared" si="47"/>
        <v>2014</v>
      </c>
      <c r="M475" s="5">
        <f t="shared" si="52"/>
        <v>-1295100000</v>
      </c>
      <c r="N475" s="6">
        <f t="shared" si="48"/>
        <v>969800000</v>
      </c>
      <c r="O475" s="6">
        <f t="shared" si="49"/>
        <v>-2264900000</v>
      </c>
      <c r="P475" s="7">
        <f t="shared" si="50"/>
        <v>0.20604238258877433</v>
      </c>
      <c r="Q475" s="7">
        <f t="shared" si="51"/>
        <v>0.36033155148275425</v>
      </c>
    </row>
    <row r="476" spans="1:17" ht="20" customHeight="1" x14ac:dyDescent="0.2">
      <c r="A476" s="1">
        <v>502</v>
      </c>
      <c r="B476" s="1" t="s">
        <v>209</v>
      </c>
      <c r="C476" s="1" t="s">
        <v>10</v>
      </c>
      <c r="D476" s="2">
        <v>42155</v>
      </c>
      <c r="E476" s="3">
        <v>6764000000</v>
      </c>
      <c r="F476" s="3">
        <v>5341500000</v>
      </c>
      <c r="G476" s="3">
        <v>673500000</v>
      </c>
      <c r="H476" s="1">
        <v>0</v>
      </c>
      <c r="I476" s="3">
        <v>319300000</v>
      </c>
      <c r="J476" s="1" t="s">
        <v>13</v>
      </c>
      <c r="K476" s="1" t="s">
        <v>149</v>
      </c>
      <c r="L476" s="8">
        <f t="shared" si="47"/>
        <v>2015</v>
      </c>
      <c r="M476" s="5">
        <f t="shared" si="52"/>
        <v>-1422500000</v>
      </c>
      <c r="N476" s="6">
        <f t="shared" si="48"/>
        <v>992800000</v>
      </c>
      <c r="O476" s="6">
        <f t="shared" si="49"/>
        <v>-2415300000</v>
      </c>
      <c r="P476" s="7">
        <f t="shared" si="50"/>
        <v>0.21030455351862803</v>
      </c>
      <c r="Q476" s="7">
        <f t="shared" si="51"/>
        <v>0.35708160851567122</v>
      </c>
    </row>
    <row r="477" spans="1:17" ht="20" customHeight="1" x14ac:dyDescent="0.2">
      <c r="A477" s="1">
        <v>503</v>
      </c>
      <c r="B477" s="1" t="s">
        <v>209</v>
      </c>
      <c r="C477" s="1" t="s">
        <v>11</v>
      </c>
      <c r="D477" s="2">
        <v>42519</v>
      </c>
      <c r="E477" s="3">
        <v>6933500000</v>
      </c>
      <c r="F477" s="3">
        <v>5392400000</v>
      </c>
      <c r="G477" s="3">
        <v>622900000</v>
      </c>
      <c r="H477" s="1">
        <v>0</v>
      </c>
      <c r="I477" s="3">
        <v>290200000</v>
      </c>
      <c r="J477" s="1" t="s">
        <v>13</v>
      </c>
      <c r="K477" s="1" t="s">
        <v>149</v>
      </c>
      <c r="L477" s="8">
        <f t="shared" si="47"/>
        <v>2016</v>
      </c>
      <c r="M477" s="5">
        <f t="shared" si="52"/>
        <v>-1541100000</v>
      </c>
      <c r="N477" s="6">
        <f t="shared" si="48"/>
        <v>913100000</v>
      </c>
      <c r="O477" s="6">
        <f t="shared" si="49"/>
        <v>-2454200000</v>
      </c>
      <c r="P477" s="7">
        <f t="shared" si="50"/>
        <v>0.22226869546405134</v>
      </c>
      <c r="Q477" s="7">
        <f t="shared" si="51"/>
        <v>0.35396264512872289</v>
      </c>
    </row>
    <row r="478" spans="1:17" ht="20" customHeight="1" x14ac:dyDescent="0.2">
      <c r="A478" s="1">
        <v>504</v>
      </c>
      <c r="B478" s="1" t="s">
        <v>210</v>
      </c>
      <c r="C478" s="1" t="s">
        <v>6</v>
      </c>
      <c r="D478" s="2">
        <v>41274</v>
      </c>
      <c r="E478" s="3">
        <v>17912000000</v>
      </c>
      <c r="F478" s="3">
        <v>11235000000</v>
      </c>
      <c r="G478" s="3">
        <v>965000000</v>
      </c>
      <c r="H478" s="1">
        <v>0</v>
      </c>
      <c r="I478" s="3">
        <v>2145000000</v>
      </c>
      <c r="J478" s="1" t="s">
        <v>36</v>
      </c>
      <c r="K478" s="1" t="s">
        <v>39</v>
      </c>
      <c r="L478" s="8">
        <f t="shared" si="47"/>
        <v>2012</v>
      </c>
      <c r="M478" s="5">
        <f t="shared" si="52"/>
        <v>-6677000000</v>
      </c>
      <c r="N478" s="6">
        <f t="shared" si="48"/>
        <v>3110000000</v>
      </c>
      <c r="O478" s="6">
        <f t="shared" si="49"/>
        <v>-9787000000</v>
      </c>
      <c r="P478" s="7">
        <f t="shared" si="50"/>
        <v>0.37276686020544886</v>
      </c>
      <c r="Q478" s="7">
        <f t="shared" si="51"/>
        <v>0.54639347923179993</v>
      </c>
    </row>
    <row r="479" spans="1:17" ht="20" customHeight="1" x14ac:dyDescent="0.2">
      <c r="A479" s="1">
        <v>505</v>
      </c>
      <c r="B479" s="1" t="s">
        <v>210</v>
      </c>
      <c r="C479" s="1" t="s">
        <v>9</v>
      </c>
      <c r="D479" s="2">
        <v>41639</v>
      </c>
      <c r="E479" s="3">
        <v>22756000000</v>
      </c>
      <c r="F479" s="3">
        <v>13545000000</v>
      </c>
      <c r="G479" s="3">
        <v>1274000000</v>
      </c>
      <c r="H479" s="1">
        <v>0</v>
      </c>
      <c r="I479" s="3">
        <v>2668000000</v>
      </c>
      <c r="J479" s="1" t="s">
        <v>36</v>
      </c>
      <c r="K479" s="1" t="s">
        <v>39</v>
      </c>
      <c r="L479" s="8">
        <f t="shared" si="47"/>
        <v>2013</v>
      </c>
      <c r="M479" s="5">
        <f t="shared" si="52"/>
        <v>-9211000000</v>
      </c>
      <c r="N479" s="6">
        <f t="shared" si="48"/>
        <v>3942000000</v>
      </c>
      <c r="O479" s="6">
        <f t="shared" si="49"/>
        <v>-13153000000</v>
      </c>
      <c r="P479" s="7">
        <f t="shared" si="50"/>
        <v>0.40477236772719283</v>
      </c>
      <c r="Q479" s="7">
        <f t="shared" si="51"/>
        <v>0.57800140622253471</v>
      </c>
    </row>
    <row r="480" spans="1:17" ht="20" customHeight="1" x14ac:dyDescent="0.2">
      <c r="A480" s="1">
        <v>506</v>
      </c>
      <c r="B480" s="1" t="s">
        <v>210</v>
      </c>
      <c r="C480" s="1" t="s">
        <v>10</v>
      </c>
      <c r="D480" s="2">
        <v>42004</v>
      </c>
      <c r="E480" s="3">
        <v>23925000000</v>
      </c>
      <c r="F480" s="3">
        <v>14323000000</v>
      </c>
      <c r="G480" s="3">
        <v>1213000000</v>
      </c>
      <c r="H480" s="1">
        <v>0</v>
      </c>
      <c r="I480" s="3">
        <v>3066000000</v>
      </c>
      <c r="J480" s="1" t="s">
        <v>36</v>
      </c>
      <c r="K480" s="1" t="s">
        <v>39</v>
      </c>
      <c r="L480" s="8">
        <f t="shared" si="47"/>
        <v>2014</v>
      </c>
      <c r="M480" s="5">
        <f t="shared" si="52"/>
        <v>-9602000000</v>
      </c>
      <c r="N480" s="6">
        <f t="shared" si="48"/>
        <v>4279000000</v>
      </c>
      <c r="O480" s="6">
        <f t="shared" si="49"/>
        <v>-13881000000</v>
      </c>
      <c r="P480" s="7">
        <f t="shared" si="50"/>
        <v>0.401337513061651</v>
      </c>
      <c r="Q480" s="7">
        <f t="shared" si="51"/>
        <v>0.58018808777429465</v>
      </c>
    </row>
    <row r="481" spans="1:17" ht="20" customHeight="1" x14ac:dyDescent="0.2">
      <c r="A481" s="1">
        <v>507</v>
      </c>
      <c r="B481" s="1" t="s">
        <v>210</v>
      </c>
      <c r="C481" s="1" t="s">
        <v>11</v>
      </c>
      <c r="D481" s="2">
        <v>42369</v>
      </c>
      <c r="E481" s="3">
        <v>23459000000</v>
      </c>
      <c r="F481" s="3">
        <v>13728000000</v>
      </c>
      <c r="G481" s="3">
        <v>1135000000</v>
      </c>
      <c r="H481" s="1">
        <v>0</v>
      </c>
      <c r="I481" s="3">
        <v>3144000000</v>
      </c>
      <c r="J481" s="1" t="s">
        <v>36</v>
      </c>
      <c r="K481" s="1" t="s">
        <v>39</v>
      </c>
      <c r="L481" s="8">
        <f t="shared" si="47"/>
        <v>2015</v>
      </c>
      <c r="M481" s="5">
        <f t="shared" si="52"/>
        <v>-9731000000</v>
      </c>
      <c r="N481" s="6">
        <f t="shared" si="48"/>
        <v>4279000000</v>
      </c>
      <c r="O481" s="6">
        <f t="shared" si="49"/>
        <v>-14010000000</v>
      </c>
      <c r="P481" s="7">
        <f t="shared" si="50"/>
        <v>0.41480881538002473</v>
      </c>
      <c r="Q481" s="7">
        <f t="shared" si="51"/>
        <v>0.59721215738096256</v>
      </c>
    </row>
    <row r="482" spans="1:17" ht="20" customHeight="1" x14ac:dyDescent="0.2">
      <c r="A482" s="1">
        <v>508</v>
      </c>
      <c r="B482" s="1" t="s">
        <v>211</v>
      </c>
      <c r="C482" s="1" t="s">
        <v>6</v>
      </c>
      <c r="D482" s="2">
        <v>41274</v>
      </c>
      <c r="E482" s="3">
        <v>8186280000</v>
      </c>
      <c r="F482" s="3">
        <v>5583549000</v>
      </c>
      <c r="G482" s="3">
        <v>889879000</v>
      </c>
      <c r="H482" s="1">
        <v>0</v>
      </c>
      <c r="I482" s="3">
        <v>341969000</v>
      </c>
      <c r="J482" s="1" t="s">
        <v>19</v>
      </c>
      <c r="K482" s="1" t="s">
        <v>193</v>
      </c>
      <c r="L482" s="8">
        <f t="shared" si="47"/>
        <v>2012</v>
      </c>
      <c r="M482" s="5">
        <f t="shared" si="52"/>
        <v>-2602731000</v>
      </c>
      <c r="N482" s="6">
        <f t="shared" si="48"/>
        <v>1231848000</v>
      </c>
      <c r="O482" s="6">
        <f t="shared" si="49"/>
        <v>-3834579000</v>
      </c>
      <c r="P482" s="7">
        <f t="shared" si="50"/>
        <v>0.3179381843767865</v>
      </c>
      <c r="Q482" s="7">
        <f t="shared" si="51"/>
        <v>0.46841532417654907</v>
      </c>
    </row>
    <row r="483" spans="1:17" ht="20" customHeight="1" x14ac:dyDescent="0.2">
      <c r="A483" s="1">
        <v>509</v>
      </c>
      <c r="B483" s="1" t="s">
        <v>211</v>
      </c>
      <c r="C483" s="1" t="s">
        <v>9</v>
      </c>
      <c r="D483" s="2">
        <v>41639</v>
      </c>
      <c r="E483" s="3">
        <v>11764050000</v>
      </c>
      <c r="F483" s="3">
        <v>8198377000</v>
      </c>
      <c r="G483" s="3">
        <v>1516508000</v>
      </c>
      <c r="H483" s="1">
        <v>0</v>
      </c>
      <c r="I483" s="3">
        <v>528737000</v>
      </c>
      <c r="J483" s="1" t="s">
        <v>19</v>
      </c>
      <c r="K483" s="1" t="s">
        <v>193</v>
      </c>
      <c r="L483" s="8">
        <f t="shared" si="47"/>
        <v>2013</v>
      </c>
      <c r="M483" s="5">
        <f t="shared" si="52"/>
        <v>-3565673000</v>
      </c>
      <c r="N483" s="6">
        <f t="shared" si="48"/>
        <v>2045245000</v>
      </c>
      <c r="O483" s="6">
        <f t="shared" si="49"/>
        <v>-5610918000</v>
      </c>
      <c r="P483" s="7">
        <f t="shared" si="50"/>
        <v>0.3030991027749797</v>
      </c>
      <c r="Q483" s="7">
        <f t="shared" si="51"/>
        <v>0.47695462022007729</v>
      </c>
    </row>
    <row r="484" spans="1:17" ht="20" customHeight="1" x14ac:dyDescent="0.2">
      <c r="A484" s="1">
        <v>510</v>
      </c>
      <c r="B484" s="1" t="s">
        <v>211</v>
      </c>
      <c r="C484" s="1" t="s">
        <v>10</v>
      </c>
      <c r="D484" s="2">
        <v>42004</v>
      </c>
      <c r="E484" s="3">
        <v>12795106000</v>
      </c>
      <c r="F484" s="3">
        <v>9119305000</v>
      </c>
      <c r="G484" s="3">
        <v>1278506000</v>
      </c>
      <c r="H484" s="1">
        <v>0</v>
      </c>
      <c r="I484" s="3">
        <v>590935000</v>
      </c>
      <c r="J484" s="1" t="s">
        <v>19</v>
      </c>
      <c r="K484" s="1" t="s">
        <v>193</v>
      </c>
      <c r="L484" s="8">
        <f t="shared" si="47"/>
        <v>2014</v>
      </c>
      <c r="M484" s="5">
        <f t="shared" si="52"/>
        <v>-3675801000</v>
      </c>
      <c r="N484" s="6">
        <f t="shared" si="48"/>
        <v>1869441000</v>
      </c>
      <c r="O484" s="6">
        <f t="shared" si="49"/>
        <v>-5545242000</v>
      </c>
      <c r="P484" s="7">
        <f t="shared" si="50"/>
        <v>0.2872817935232424</v>
      </c>
      <c r="Q484" s="7">
        <f t="shared" si="51"/>
        <v>0.43338773434155214</v>
      </c>
    </row>
    <row r="485" spans="1:17" ht="20" customHeight="1" x14ac:dyDescent="0.2">
      <c r="A485" s="1">
        <v>511</v>
      </c>
      <c r="B485" s="1" t="s">
        <v>211</v>
      </c>
      <c r="C485" s="1" t="s">
        <v>11</v>
      </c>
      <c r="D485" s="2">
        <v>42369</v>
      </c>
      <c r="E485" s="3">
        <v>13781837000</v>
      </c>
      <c r="F485" s="3">
        <v>9824834000</v>
      </c>
      <c r="G485" s="3">
        <v>1947135000</v>
      </c>
      <c r="H485" s="1">
        <v>0</v>
      </c>
      <c r="I485" s="3">
        <v>638024000</v>
      </c>
      <c r="J485" s="1" t="s">
        <v>19</v>
      </c>
      <c r="K485" s="1" t="s">
        <v>193</v>
      </c>
      <c r="L485" s="8">
        <f t="shared" si="47"/>
        <v>2015</v>
      </c>
      <c r="M485" s="5">
        <f t="shared" si="52"/>
        <v>-3957003000</v>
      </c>
      <c r="N485" s="6">
        <f t="shared" si="48"/>
        <v>2585159000</v>
      </c>
      <c r="O485" s="6">
        <f t="shared" si="49"/>
        <v>-6542162000</v>
      </c>
      <c r="P485" s="7">
        <f t="shared" si="50"/>
        <v>0.28711723988609067</v>
      </c>
      <c r="Q485" s="7">
        <f t="shared" si="51"/>
        <v>0.47469448376148987</v>
      </c>
    </row>
    <row r="486" spans="1:17" ht="20" customHeight="1" x14ac:dyDescent="0.2">
      <c r="A486" s="1">
        <v>512</v>
      </c>
      <c r="B486" s="1" t="s">
        <v>212</v>
      </c>
      <c r="C486" s="1" t="s">
        <v>6</v>
      </c>
      <c r="D486" s="2">
        <v>41639</v>
      </c>
      <c r="E486" s="3">
        <v>10397000000</v>
      </c>
      <c r="F486" s="3">
        <v>2268000000</v>
      </c>
      <c r="G486" s="3">
        <v>2743000000</v>
      </c>
      <c r="H486" s="1">
        <v>0</v>
      </c>
      <c r="I486" s="3">
        <v>2780000000</v>
      </c>
      <c r="J486" s="1" t="s">
        <v>77</v>
      </c>
      <c r="K486" s="1" t="s">
        <v>78</v>
      </c>
      <c r="L486" s="8">
        <f t="shared" si="47"/>
        <v>2013</v>
      </c>
      <c r="M486" s="5">
        <f t="shared" si="52"/>
        <v>-8129000000</v>
      </c>
      <c r="N486" s="6">
        <f t="shared" si="48"/>
        <v>5523000000</v>
      </c>
      <c r="O486" s="6">
        <f t="shared" si="49"/>
        <v>-13652000000</v>
      </c>
      <c r="P486" s="7">
        <f t="shared" si="50"/>
        <v>0.7818601519669135</v>
      </c>
      <c r="Q486" s="7">
        <f t="shared" si="51"/>
        <v>1.3130710781956334</v>
      </c>
    </row>
    <row r="487" spans="1:17" ht="20" customHeight="1" x14ac:dyDescent="0.2">
      <c r="A487" s="1">
        <v>513</v>
      </c>
      <c r="B487" s="1" t="s">
        <v>212</v>
      </c>
      <c r="C487" s="1" t="s">
        <v>9</v>
      </c>
      <c r="D487" s="2">
        <v>42004</v>
      </c>
      <c r="E487" s="3">
        <v>20638000000</v>
      </c>
      <c r="F487" s="3">
        <v>2332000000</v>
      </c>
      <c r="G487" s="3">
        <v>8290000000</v>
      </c>
      <c r="H487" s="1">
        <v>0</v>
      </c>
      <c r="I487" s="3">
        <v>3319000000</v>
      </c>
      <c r="J487" s="1" t="s">
        <v>77</v>
      </c>
      <c r="K487" s="1" t="s">
        <v>78</v>
      </c>
      <c r="L487" s="8">
        <f t="shared" si="47"/>
        <v>2014</v>
      </c>
      <c r="M487" s="5">
        <f t="shared" si="52"/>
        <v>-18306000000</v>
      </c>
      <c r="N487" s="6">
        <f t="shared" si="48"/>
        <v>11609000000</v>
      </c>
      <c r="O487" s="6">
        <f t="shared" si="49"/>
        <v>-29915000000</v>
      </c>
      <c r="P487" s="7">
        <f t="shared" si="50"/>
        <v>0.88700455470491324</v>
      </c>
      <c r="Q487" s="7">
        <f t="shared" si="51"/>
        <v>1.4495106114933618</v>
      </c>
    </row>
    <row r="488" spans="1:17" ht="20" customHeight="1" x14ac:dyDescent="0.2">
      <c r="A488" s="1">
        <v>514</v>
      </c>
      <c r="B488" s="1" t="s">
        <v>212</v>
      </c>
      <c r="C488" s="1" t="s">
        <v>10</v>
      </c>
      <c r="D488" s="2">
        <v>42369</v>
      </c>
      <c r="E488" s="3">
        <v>13145000000</v>
      </c>
      <c r="F488" s="3">
        <v>2104000000</v>
      </c>
      <c r="G488" s="3">
        <v>7741000000</v>
      </c>
      <c r="H488" s="1">
        <v>0</v>
      </c>
      <c r="I488" s="3">
        <v>3129000000</v>
      </c>
      <c r="J488" s="1" t="s">
        <v>77</v>
      </c>
      <c r="K488" s="1" t="s">
        <v>78</v>
      </c>
      <c r="L488" s="8">
        <f t="shared" si="47"/>
        <v>2015</v>
      </c>
      <c r="M488" s="5">
        <f t="shared" si="52"/>
        <v>-11041000000</v>
      </c>
      <c r="N488" s="6">
        <f t="shared" si="48"/>
        <v>10870000000</v>
      </c>
      <c r="O488" s="6">
        <f t="shared" si="49"/>
        <v>-21911000000</v>
      </c>
      <c r="P488" s="7">
        <f t="shared" si="50"/>
        <v>0.83993914035755035</v>
      </c>
      <c r="Q488" s="7">
        <f t="shared" si="51"/>
        <v>1.6668695321414986</v>
      </c>
    </row>
    <row r="489" spans="1:17" ht="20" customHeight="1" x14ac:dyDescent="0.2">
      <c r="A489" s="1">
        <v>515</v>
      </c>
      <c r="B489" s="1" t="s">
        <v>212</v>
      </c>
      <c r="C489" s="1" t="s">
        <v>11</v>
      </c>
      <c r="D489" s="2">
        <v>42735</v>
      </c>
      <c r="E489" s="3">
        <v>12197000000</v>
      </c>
      <c r="F489" s="3">
        <v>1582000000</v>
      </c>
      <c r="G489" s="3">
        <v>6476000000</v>
      </c>
      <c r="H489" s="1">
        <v>0</v>
      </c>
      <c r="I489" s="3">
        <v>1792000000</v>
      </c>
      <c r="J489" s="1" t="s">
        <v>77</v>
      </c>
      <c r="K489" s="1" t="s">
        <v>78</v>
      </c>
      <c r="L489" s="8">
        <f t="shared" si="47"/>
        <v>2016</v>
      </c>
      <c r="M489" s="5">
        <f t="shared" si="52"/>
        <v>-10615000000</v>
      </c>
      <c r="N489" s="6">
        <f t="shared" si="48"/>
        <v>8268000000</v>
      </c>
      <c r="O489" s="6">
        <f t="shared" si="49"/>
        <v>-18883000000</v>
      </c>
      <c r="P489" s="7">
        <f t="shared" si="50"/>
        <v>0.87029597441993933</v>
      </c>
      <c r="Q489" s="7">
        <f t="shared" si="51"/>
        <v>1.5481675821923424</v>
      </c>
    </row>
    <row r="490" spans="1:17" ht="20" customHeight="1" x14ac:dyDescent="0.2">
      <c r="A490" s="1">
        <v>516</v>
      </c>
      <c r="B490" s="1" t="s">
        <v>213</v>
      </c>
      <c r="C490" s="1" t="s">
        <v>6</v>
      </c>
      <c r="D490" s="2">
        <v>41364</v>
      </c>
      <c r="E490" s="3">
        <v>3797000000</v>
      </c>
      <c r="F490" s="3">
        <v>1388000000</v>
      </c>
      <c r="G490" s="3">
        <v>1078000000</v>
      </c>
      <c r="H490" s="3">
        <v>1153000000</v>
      </c>
      <c r="I490" s="3">
        <v>30000000</v>
      </c>
      <c r="J490" s="1" t="s">
        <v>16</v>
      </c>
      <c r="K490" s="1" t="s">
        <v>87</v>
      </c>
      <c r="L490" s="8">
        <f t="shared" si="47"/>
        <v>2013</v>
      </c>
      <c r="M490" s="5">
        <f t="shared" si="52"/>
        <v>-2409000000</v>
      </c>
      <c r="N490" s="6">
        <f t="shared" si="48"/>
        <v>2261000000</v>
      </c>
      <c r="O490" s="6">
        <f t="shared" si="49"/>
        <v>-4670000000</v>
      </c>
      <c r="P490" s="7">
        <f t="shared" si="50"/>
        <v>0.63444824861732951</v>
      </c>
      <c r="Q490" s="7">
        <f t="shared" si="51"/>
        <v>1.2299183565973137</v>
      </c>
    </row>
    <row r="491" spans="1:17" ht="20" customHeight="1" x14ac:dyDescent="0.2">
      <c r="A491" s="1">
        <v>517</v>
      </c>
      <c r="B491" s="1" t="s">
        <v>213</v>
      </c>
      <c r="C491" s="1" t="s">
        <v>9</v>
      </c>
      <c r="D491" s="2">
        <v>41729</v>
      </c>
      <c r="E491" s="3">
        <v>3575000000</v>
      </c>
      <c r="F491" s="3">
        <v>1347000000</v>
      </c>
      <c r="G491" s="3">
        <v>1055000000</v>
      </c>
      <c r="H491" s="3">
        <v>1125000000</v>
      </c>
      <c r="I491" s="3">
        <v>16000000</v>
      </c>
      <c r="J491" s="1" t="s">
        <v>16</v>
      </c>
      <c r="K491" s="1" t="s">
        <v>87</v>
      </c>
      <c r="L491" s="8">
        <f t="shared" si="47"/>
        <v>2014</v>
      </c>
      <c r="M491" s="5">
        <f t="shared" si="52"/>
        <v>-2228000000</v>
      </c>
      <c r="N491" s="6">
        <f t="shared" si="48"/>
        <v>2196000000</v>
      </c>
      <c r="O491" s="6">
        <f t="shared" si="49"/>
        <v>-4424000000</v>
      </c>
      <c r="P491" s="7">
        <f t="shared" si="50"/>
        <v>0.6232167832167832</v>
      </c>
      <c r="Q491" s="7">
        <f t="shared" si="51"/>
        <v>1.2374825174825175</v>
      </c>
    </row>
    <row r="492" spans="1:17" ht="20" customHeight="1" x14ac:dyDescent="0.2">
      <c r="A492" s="1">
        <v>518</v>
      </c>
      <c r="B492" s="1" t="s">
        <v>213</v>
      </c>
      <c r="C492" s="1" t="s">
        <v>10</v>
      </c>
      <c r="D492" s="2">
        <v>42094</v>
      </c>
      <c r="E492" s="3">
        <v>4515000000</v>
      </c>
      <c r="F492" s="3">
        <v>1429000000</v>
      </c>
      <c r="G492" s="3">
        <v>1030000000</v>
      </c>
      <c r="H492" s="3">
        <v>1094000000</v>
      </c>
      <c r="I492" s="3">
        <v>14000000</v>
      </c>
      <c r="J492" s="1" t="s">
        <v>16</v>
      </c>
      <c r="K492" s="1" t="s">
        <v>87</v>
      </c>
      <c r="L492" s="8">
        <f t="shared" si="47"/>
        <v>2015</v>
      </c>
      <c r="M492" s="5">
        <f t="shared" si="52"/>
        <v>-3086000000</v>
      </c>
      <c r="N492" s="6">
        <f t="shared" si="48"/>
        <v>2138000000</v>
      </c>
      <c r="O492" s="6">
        <f t="shared" si="49"/>
        <v>-5224000000</v>
      </c>
      <c r="P492" s="7">
        <f t="shared" si="50"/>
        <v>0.68349944629014392</v>
      </c>
      <c r="Q492" s="7">
        <f t="shared" si="51"/>
        <v>1.1570321151716501</v>
      </c>
    </row>
    <row r="493" spans="1:17" ht="20" customHeight="1" x14ac:dyDescent="0.2">
      <c r="A493" s="1">
        <v>519</v>
      </c>
      <c r="B493" s="1" t="s">
        <v>213</v>
      </c>
      <c r="C493" s="1" t="s">
        <v>11</v>
      </c>
      <c r="D493" s="2">
        <v>42460</v>
      </c>
      <c r="E493" s="3">
        <v>4396000000</v>
      </c>
      <c r="F493" s="3">
        <v>1354000000</v>
      </c>
      <c r="G493" s="3">
        <v>1028000000</v>
      </c>
      <c r="H493" s="3">
        <v>1109000000</v>
      </c>
      <c r="I493" s="3">
        <v>7000000</v>
      </c>
      <c r="J493" s="1" t="s">
        <v>16</v>
      </c>
      <c r="K493" s="1" t="s">
        <v>87</v>
      </c>
      <c r="L493" s="8">
        <f t="shared" si="47"/>
        <v>2016</v>
      </c>
      <c r="M493" s="5">
        <f t="shared" si="52"/>
        <v>-3042000000</v>
      </c>
      <c r="N493" s="6">
        <f t="shared" si="48"/>
        <v>2144000000</v>
      </c>
      <c r="O493" s="6">
        <f t="shared" si="49"/>
        <v>-5186000000</v>
      </c>
      <c r="P493" s="7">
        <f t="shared" si="50"/>
        <v>0.69199272065514106</v>
      </c>
      <c r="Q493" s="7">
        <f t="shared" si="51"/>
        <v>1.1797088262056414</v>
      </c>
    </row>
    <row r="494" spans="1:17" ht="20" customHeight="1" x14ac:dyDescent="0.2">
      <c r="A494" s="1">
        <v>520</v>
      </c>
      <c r="B494" s="1" t="s">
        <v>214</v>
      </c>
      <c r="C494" s="1" t="s">
        <v>6</v>
      </c>
      <c r="D494" s="2">
        <v>41639</v>
      </c>
      <c r="E494" s="3">
        <v>8257000000</v>
      </c>
      <c r="F494" s="3">
        <v>1492000000</v>
      </c>
      <c r="G494" s="3">
        <v>3260000000</v>
      </c>
      <c r="H494" s="3">
        <v>915000000</v>
      </c>
      <c r="I494" s="3">
        <v>136000000</v>
      </c>
      <c r="J494" s="1" t="s">
        <v>16</v>
      </c>
      <c r="K494" s="1" t="s">
        <v>51</v>
      </c>
      <c r="L494" s="8">
        <f t="shared" si="47"/>
        <v>2013</v>
      </c>
      <c r="M494" s="5">
        <f t="shared" si="52"/>
        <v>-6765000000</v>
      </c>
      <c r="N494" s="6">
        <f t="shared" si="48"/>
        <v>4311000000</v>
      </c>
      <c r="O494" s="6">
        <f t="shared" si="49"/>
        <v>-11076000000</v>
      </c>
      <c r="P494" s="7">
        <f t="shared" si="50"/>
        <v>0.81930483226353401</v>
      </c>
      <c r="Q494" s="7">
        <f t="shared" si="51"/>
        <v>1.3414072907835777</v>
      </c>
    </row>
    <row r="495" spans="1:17" ht="20" customHeight="1" x14ac:dyDescent="0.2">
      <c r="A495" s="1">
        <v>521</v>
      </c>
      <c r="B495" s="1" t="s">
        <v>214</v>
      </c>
      <c r="C495" s="1" t="s">
        <v>9</v>
      </c>
      <c r="D495" s="2">
        <v>42004</v>
      </c>
      <c r="E495" s="3">
        <v>8790000000</v>
      </c>
      <c r="F495" s="3">
        <v>1663000000</v>
      </c>
      <c r="G495" s="3">
        <v>3593000000</v>
      </c>
      <c r="H495" s="3">
        <v>983000000</v>
      </c>
      <c r="I495" s="3">
        <v>75000000</v>
      </c>
      <c r="J495" s="1" t="s">
        <v>16</v>
      </c>
      <c r="K495" s="1" t="s">
        <v>51</v>
      </c>
      <c r="L495" s="8">
        <f t="shared" si="47"/>
        <v>2014</v>
      </c>
      <c r="M495" s="5">
        <f t="shared" si="52"/>
        <v>-7127000000</v>
      </c>
      <c r="N495" s="6">
        <f t="shared" si="48"/>
        <v>4651000000</v>
      </c>
      <c r="O495" s="6">
        <f t="shared" si="49"/>
        <v>-11778000000</v>
      </c>
      <c r="P495" s="7">
        <f t="shared" si="50"/>
        <v>0.81080773606370871</v>
      </c>
      <c r="Q495" s="7">
        <f t="shared" si="51"/>
        <v>1.3399317406143345</v>
      </c>
    </row>
    <row r="496" spans="1:17" ht="20" customHeight="1" x14ac:dyDescent="0.2">
      <c r="A496" s="1">
        <v>522</v>
      </c>
      <c r="B496" s="1" t="s">
        <v>214</v>
      </c>
      <c r="C496" s="1" t="s">
        <v>10</v>
      </c>
      <c r="D496" s="2">
        <v>42369</v>
      </c>
      <c r="E496" s="3">
        <v>8592000000</v>
      </c>
      <c r="F496" s="3">
        <v>1771000000</v>
      </c>
      <c r="G496" s="3">
        <v>3660000000</v>
      </c>
      <c r="H496" s="3">
        <v>923000000</v>
      </c>
      <c r="I496" s="3">
        <v>41000000</v>
      </c>
      <c r="J496" s="1" t="s">
        <v>16</v>
      </c>
      <c r="K496" s="1" t="s">
        <v>51</v>
      </c>
      <c r="L496" s="8">
        <f t="shared" si="47"/>
        <v>2015</v>
      </c>
      <c r="M496" s="5">
        <f t="shared" si="52"/>
        <v>-6821000000</v>
      </c>
      <c r="N496" s="6">
        <f t="shared" si="48"/>
        <v>4624000000</v>
      </c>
      <c r="O496" s="6">
        <f t="shared" si="49"/>
        <v>-11445000000</v>
      </c>
      <c r="P496" s="7">
        <f t="shared" si="50"/>
        <v>0.79387802607076352</v>
      </c>
      <c r="Q496" s="7">
        <f t="shared" si="51"/>
        <v>1.3320530726256983</v>
      </c>
    </row>
    <row r="497" spans="1:17" ht="20" customHeight="1" x14ac:dyDescent="0.2">
      <c r="A497" s="1">
        <v>523</v>
      </c>
      <c r="B497" s="1" t="s">
        <v>214</v>
      </c>
      <c r="C497" s="1" t="s">
        <v>11</v>
      </c>
      <c r="D497" s="2">
        <v>42735</v>
      </c>
      <c r="E497" s="3">
        <v>8979000000</v>
      </c>
      <c r="F497" s="3">
        <v>2007000000</v>
      </c>
      <c r="G497" s="3">
        <v>3499000000</v>
      </c>
      <c r="H497" s="3">
        <v>1114000000</v>
      </c>
      <c r="I497" s="3">
        <v>34000000</v>
      </c>
      <c r="J497" s="1" t="s">
        <v>16</v>
      </c>
      <c r="K497" s="1" t="s">
        <v>51</v>
      </c>
      <c r="L497" s="8">
        <f t="shared" si="47"/>
        <v>2016</v>
      </c>
      <c r="M497" s="5">
        <f t="shared" si="52"/>
        <v>-6972000000</v>
      </c>
      <c r="N497" s="6">
        <f t="shared" si="48"/>
        <v>4647000000</v>
      </c>
      <c r="O497" s="6">
        <f t="shared" si="49"/>
        <v>-11619000000</v>
      </c>
      <c r="P497" s="7">
        <f t="shared" si="50"/>
        <v>0.77647844971600399</v>
      </c>
      <c r="Q497" s="7">
        <f t="shared" si="51"/>
        <v>1.2940193785499499</v>
      </c>
    </row>
    <row r="498" spans="1:17" ht="20" customHeight="1" x14ac:dyDescent="0.2">
      <c r="A498" s="1">
        <v>524</v>
      </c>
      <c r="B498" s="1" t="s">
        <v>215</v>
      </c>
      <c r="C498" s="1" t="s">
        <v>6</v>
      </c>
      <c r="D498" s="2">
        <v>41274</v>
      </c>
      <c r="E498" s="3">
        <v>11838700000</v>
      </c>
      <c r="F498" s="3">
        <v>6385400000</v>
      </c>
      <c r="G498" s="3">
        <v>4018300000</v>
      </c>
      <c r="H498" s="1">
        <v>0</v>
      </c>
      <c r="I498" s="1">
        <v>0</v>
      </c>
      <c r="J498" s="1" t="s">
        <v>53</v>
      </c>
      <c r="K498" s="1" t="s">
        <v>54</v>
      </c>
      <c r="L498" s="8">
        <f t="shared" si="47"/>
        <v>2012</v>
      </c>
      <c r="M498" s="5">
        <f t="shared" si="52"/>
        <v>-5453300000</v>
      </c>
      <c r="N498" s="6">
        <f t="shared" si="48"/>
        <v>4018300000</v>
      </c>
      <c r="O498" s="6">
        <f t="shared" si="49"/>
        <v>-9471600000</v>
      </c>
      <c r="P498" s="7">
        <f t="shared" si="50"/>
        <v>0.4606333465667683</v>
      </c>
      <c r="Q498" s="7">
        <f t="shared" si="51"/>
        <v>0.80005405998969481</v>
      </c>
    </row>
    <row r="499" spans="1:17" ht="20" customHeight="1" x14ac:dyDescent="0.2">
      <c r="A499" s="1">
        <v>525</v>
      </c>
      <c r="B499" s="1" t="s">
        <v>215</v>
      </c>
      <c r="C499" s="1" t="s">
        <v>9</v>
      </c>
      <c r="D499" s="2">
        <v>41639</v>
      </c>
      <c r="E499" s="3">
        <v>13253400000</v>
      </c>
      <c r="F499" s="3">
        <v>7161200000</v>
      </c>
      <c r="G499" s="3">
        <v>4360300000</v>
      </c>
      <c r="H499" s="1">
        <v>0</v>
      </c>
      <c r="I499" s="1">
        <v>0</v>
      </c>
      <c r="J499" s="1" t="s">
        <v>53</v>
      </c>
      <c r="K499" s="1" t="s">
        <v>54</v>
      </c>
      <c r="L499" s="8">
        <f t="shared" si="47"/>
        <v>2013</v>
      </c>
      <c r="M499" s="5">
        <f t="shared" si="52"/>
        <v>-6092200000</v>
      </c>
      <c r="N499" s="6">
        <f t="shared" si="48"/>
        <v>4360300000</v>
      </c>
      <c r="O499" s="6">
        <f t="shared" si="49"/>
        <v>-10452500000</v>
      </c>
      <c r="P499" s="7">
        <f t="shared" si="50"/>
        <v>0.45967072600238429</v>
      </c>
      <c r="Q499" s="7">
        <f t="shared" si="51"/>
        <v>0.7886655499720826</v>
      </c>
    </row>
    <row r="500" spans="1:17" ht="20" customHeight="1" x14ac:dyDescent="0.2">
      <c r="A500" s="1">
        <v>526</v>
      </c>
      <c r="B500" s="1" t="s">
        <v>215</v>
      </c>
      <c r="C500" s="1" t="s">
        <v>10</v>
      </c>
      <c r="D500" s="2">
        <v>42004</v>
      </c>
      <c r="E500" s="3">
        <v>14280500000</v>
      </c>
      <c r="F500" s="3">
        <v>7679100000</v>
      </c>
      <c r="G500" s="3">
        <v>4577600000</v>
      </c>
      <c r="H500" s="1">
        <v>0</v>
      </c>
      <c r="I500" s="1">
        <v>0</v>
      </c>
      <c r="J500" s="1" t="s">
        <v>53</v>
      </c>
      <c r="K500" s="1" t="s">
        <v>54</v>
      </c>
      <c r="L500" s="8">
        <f t="shared" si="47"/>
        <v>2014</v>
      </c>
      <c r="M500" s="5">
        <f t="shared" si="52"/>
        <v>-6601400000</v>
      </c>
      <c r="N500" s="6">
        <f t="shared" si="48"/>
        <v>4577600000</v>
      </c>
      <c r="O500" s="6">
        <f t="shared" si="49"/>
        <v>-11179000000</v>
      </c>
      <c r="P500" s="7">
        <f t="shared" si="50"/>
        <v>0.46226672735548474</v>
      </c>
      <c r="Q500" s="7">
        <f t="shared" si="51"/>
        <v>0.78281572774062536</v>
      </c>
    </row>
    <row r="501" spans="1:17" ht="20" customHeight="1" x14ac:dyDescent="0.2">
      <c r="A501" s="1">
        <v>527</v>
      </c>
      <c r="B501" s="1" t="s">
        <v>215</v>
      </c>
      <c r="C501" s="1" t="s">
        <v>11</v>
      </c>
      <c r="D501" s="2">
        <v>42369</v>
      </c>
      <c r="E501" s="3">
        <v>13545100000</v>
      </c>
      <c r="F501" s="3">
        <v>7223500000</v>
      </c>
      <c r="G501" s="3">
        <v>4345500000</v>
      </c>
      <c r="H501" s="1">
        <v>0</v>
      </c>
      <c r="I501" s="1">
        <v>0</v>
      </c>
      <c r="J501" s="1" t="s">
        <v>53</v>
      </c>
      <c r="K501" s="1" t="s">
        <v>54</v>
      </c>
      <c r="L501" s="8">
        <f t="shared" si="47"/>
        <v>2015</v>
      </c>
      <c r="M501" s="5">
        <f t="shared" si="52"/>
        <v>-6321600000</v>
      </c>
      <c r="N501" s="6">
        <f t="shared" si="48"/>
        <v>4345500000</v>
      </c>
      <c r="O501" s="6">
        <f t="shared" si="49"/>
        <v>-10667100000</v>
      </c>
      <c r="P501" s="7">
        <f t="shared" si="50"/>
        <v>0.46670751784778258</v>
      </c>
      <c r="Q501" s="7">
        <f t="shared" si="51"/>
        <v>0.78752463990668209</v>
      </c>
    </row>
    <row r="502" spans="1:17" ht="20" customHeight="1" x14ac:dyDescent="0.2">
      <c r="A502" s="1">
        <v>528</v>
      </c>
      <c r="B502" s="1" t="s">
        <v>216</v>
      </c>
      <c r="C502" s="1" t="s">
        <v>6</v>
      </c>
      <c r="D502" s="2">
        <v>41639</v>
      </c>
      <c r="E502" s="3">
        <v>12354000000</v>
      </c>
      <c r="F502" s="3">
        <v>7191000000</v>
      </c>
      <c r="G502" s="3">
        <v>1895000000</v>
      </c>
      <c r="H502" s="1">
        <v>0</v>
      </c>
      <c r="I502" s="3">
        <v>1024000000</v>
      </c>
      <c r="J502" s="1" t="s">
        <v>36</v>
      </c>
      <c r="K502" s="1" t="s">
        <v>39</v>
      </c>
      <c r="L502" s="8">
        <f t="shared" si="47"/>
        <v>2013</v>
      </c>
      <c r="M502" s="5">
        <f t="shared" si="52"/>
        <v>-5163000000</v>
      </c>
      <c r="N502" s="6">
        <f t="shared" si="48"/>
        <v>2919000000</v>
      </c>
      <c r="O502" s="6">
        <f t="shared" si="49"/>
        <v>-8082000000</v>
      </c>
      <c r="P502" s="7">
        <f t="shared" si="50"/>
        <v>0.41792132102962604</v>
      </c>
      <c r="Q502" s="7">
        <f t="shared" si="51"/>
        <v>0.65420106847984461</v>
      </c>
    </row>
    <row r="503" spans="1:17" ht="20" customHeight="1" x14ac:dyDescent="0.2">
      <c r="A503" s="1">
        <v>529</v>
      </c>
      <c r="B503" s="1" t="s">
        <v>216</v>
      </c>
      <c r="C503" s="1" t="s">
        <v>9</v>
      </c>
      <c r="D503" s="2">
        <v>42004</v>
      </c>
      <c r="E503" s="3">
        <v>12919000000</v>
      </c>
      <c r="F503" s="3">
        <v>7807000000</v>
      </c>
      <c r="G503" s="3">
        <v>1877000000</v>
      </c>
      <c r="H503" s="1">
        <v>0</v>
      </c>
      <c r="I503" s="3">
        <v>1071000000</v>
      </c>
      <c r="J503" s="1" t="s">
        <v>36</v>
      </c>
      <c r="K503" s="1" t="s">
        <v>39</v>
      </c>
      <c r="L503" s="8">
        <f t="shared" si="47"/>
        <v>2014</v>
      </c>
      <c r="M503" s="5">
        <f t="shared" si="52"/>
        <v>-5112000000</v>
      </c>
      <c r="N503" s="6">
        <f t="shared" si="48"/>
        <v>2948000000</v>
      </c>
      <c r="O503" s="6">
        <f t="shared" si="49"/>
        <v>-8060000000</v>
      </c>
      <c r="P503" s="7">
        <f t="shared" si="50"/>
        <v>0.39569626132053565</v>
      </c>
      <c r="Q503" s="7">
        <f t="shared" si="51"/>
        <v>0.62388729777846585</v>
      </c>
    </row>
    <row r="504" spans="1:17" ht="20" customHeight="1" x14ac:dyDescent="0.2">
      <c r="A504" s="1">
        <v>530</v>
      </c>
      <c r="B504" s="1" t="s">
        <v>216</v>
      </c>
      <c r="C504" s="1" t="s">
        <v>10</v>
      </c>
      <c r="D504" s="2">
        <v>42369</v>
      </c>
      <c r="E504" s="3">
        <v>12554000000</v>
      </c>
      <c r="F504" s="3">
        <v>7060000000</v>
      </c>
      <c r="G504" s="3">
        <v>1937000000</v>
      </c>
      <c r="H504" s="1">
        <v>0</v>
      </c>
      <c r="I504" s="3">
        <v>1130000000</v>
      </c>
      <c r="J504" s="1" t="s">
        <v>36</v>
      </c>
      <c r="K504" s="1" t="s">
        <v>39</v>
      </c>
      <c r="L504" s="8">
        <f t="shared" si="47"/>
        <v>2015</v>
      </c>
      <c r="M504" s="5">
        <f t="shared" si="52"/>
        <v>-5494000000</v>
      </c>
      <c r="N504" s="6">
        <f t="shared" si="48"/>
        <v>3067000000</v>
      </c>
      <c r="O504" s="6">
        <f t="shared" si="49"/>
        <v>-8561000000</v>
      </c>
      <c r="P504" s="7">
        <f t="shared" si="50"/>
        <v>0.43762944081567628</v>
      </c>
      <c r="Q504" s="7">
        <f t="shared" si="51"/>
        <v>0.68193404492592002</v>
      </c>
    </row>
    <row r="505" spans="1:17" ht="20" customHeight="1" x14ac:dyDescent="0.2">
      <c r="A505" s="1">
        <v>531</v>
      </c>
      <c r="B505" s="1" t="s">
        <v>216</v>
      </c>
      <c r="C505" s="1" t="s">
        <v>11</v>
      </c>
      <c r="D505" s="2">
        <v>42735</v>
      </c>
      <c r="E505" s="3">
        <v>12075000000</v>
      </c>
      <c r="F505" s="3">
        <v>6357000000</v>
      </c>
      <c r="G505" s="3">
        <v>2031000000</v>
      </c>
      <c r="H505" s="1">
        <v>0</v>
      </c>
      <c r="I505" s="3">
        <v>1216000000</v>
      </c>
      <c r="J505" s="1" t="s">
        <v>36</v>
      </c>
      <c r="K505" s="1" t="s">
        <v>39</v>
      </c>
      <c r="L505" s="8">
        <f t="shared" si="47"/>
        <v>2016</v>
      </c>
      <c r="M505" s="5">
        <f t="shared" si="52"/>
        <v>-5718000000</v>
      </c>
      <c r="N505" s="6">
        <f t="shared" si="48"/>
        <v>3247000000</v>
      </c>
      <c r="O505" s="6">
        <f t="shared" si="49"/>
        <v>-8965000000</v>
      </c>
      <c r="P505" s="7">
        <f t="shared" si="50"/>
        <v>0.47354037267080745</v>
      </c>
      <c r="Q505" s="7">
        <f t="shared" si="51"/>
        <v>0.74244306418219463</v>
      </c>
    </row>
    <row r="506" spans="1:17" ht="20" customHeight="1" x14ac:dyDescent="0.2">
      <c r="A506" s="1">
        <v>532</v>
      </c>
      <c r="B506" s="1" t="s">
        <v>217</v>
      </c>
      <c r="C506" s="1" t="s">
        <v>6</v>
      </c>
      <c r="D506" s="2">
        <v>41274</v>
      </c>
      <c r="E506" s="3">
        <v>2073000000</v>
      </c>
      <c r="F506" s="3">
        <v>759500000</v>
      </c>
      <c r="G506" s="3">
        <v>673500000</v>
      </c>
      <c r="H506" s="1">
        <v>0</v>
      </c>
      <c r="I506" s="3">
        <v>160000000</v>
      </c>
      <c r="J506" s="1" t="s">
        <v>7</v>
      </c>
      <c r="K506" s="1" t="s">
        <v>205</v>
      </c>
      <c r="L506" s="8">
        <f t="shared" si="47"/>
        <v>2012</v>
      </c>
      <c r="M506" s="5">
        <f t="shared" si="52"/>
        <v>-1313500000</v>
      </c>
      <c r="N506" s="6">
        <f t="shared" si="48"/>
        <v>833500000</v>
      </c>
      <c r="O506" s="6">
        <f t="shared" si="49"/>
        <v>-2147000000</v>
      </c>
      <c r="P506" s="7">
        <f t="shared" si="50"/>
        <v>0.63362276893391223</v>
      </c>
      <c r="Q506" s="7">
        <f t="shared" si="51"/>
        <v>1.0356970574047275</v>
      </c>
    </row>
    <row r="507" spans="1:17" ht="20" customHeight="1" x14ac:dyDescent="0.2">
      <c r="A507" s="1">
        <v>533</v>
      </c>
      <c r="B507" s="1" t="s">
        <v>217</v>
      </c>
      <c r="C507" s="1" t="s">
        <v>9</v>
      </c>
      <c r="D507" s="2">
        <v>41639</v>
      </c>
      <c r="E507" s="3">
        <v>2303900000</v>
      </c>
      <c r="F507" s="3">
        <v>787300000</v>
      </c>
      <c r="G507" s="3">
        <v>715800000</v>
      </c>
      <c r="H507" s="1">
        <v>0</v>
      </c>
      <c r="I507" s="3">
        <v>189600000</v>
      </c>
      <c r="J507" s="1" t="s">
        <v>7</v>
      </c>
      <c r="K507" s="1" t="s">
        <v>205</v>
      </c>
      <c r="L507" s="8">
        <f t="shared" si="47"/>
        <v>2013</v>
      </c>
      <c r="M507" s="5">
        <f t="shared" si="52"/>
        <v>-1516600000</v>
      </c>
      <c r="N507" s="6">
        <f t="shared" si="48"/>
        <v>905400000</v>
      </c>
      <c r="O507" s="6">
        <f t="shared" si="49"/>
        <v>-2422000000</v>
      </c>
      <c r="P507" s="7">
        <f t="shared" si="50"/>
        <v>0.6582750987456053</v>
      </c>
      <c r="Q507" s="7">
        <f t="shared" si="51"/>
        <v>1.0512609054212423</v>
      </c>
    </row>
    <row r="508" spans="1:17" ht="20" customHeight="1" x14ac:dyDescent="0.2">
      <c r="A508" s="1">
        <v>534</v>
      </c>
      <c r="B508" s="1" t="s">
        <v>217</v>
      </c>
      <c r="C508" s="1" t="s">
        <v>10</v>
      </c>
      <c r="D508" s="2">
        <v>42004</v>
      </c>
      <c r="E508" s="3">
        <v>2436400000</v>
      </c>
      <c r="F508" s="3">
        <v>844700000</v>
      </c>
      <c r="G508" s="3">
        <v>751700000</v>
      </c>
      <c r="H508" s="1">
        <v>0</v>
      </c>
      <c r="I508" s="3">
        <v>201800000</v>
      </c>
      <c r="J508" s="1" t="s">
        <v>7</v>
      </c>
      <c r="K508" s="1" t="s">
        <v>205</v>
      </c>
      <c r="L508" s="8">
        <f t="shared" si="47"/>
        <v>2014</v>
      </c>
      <c r="M508" s="5">
        <f t="shared" si="52"/>
        <v>-1591700000</v>
      </c>
      <c r="N508" s="6">
        <f t="shared" si="48"/>
        <v>953500000</v>
      </c>
      <c r="O508" s="6">
        <f t="shared" si="49"/>
        <v>-2545200000</v>
      </c>
      <c r="P508" s="7">
        <f t="shared" si="50"/>
        <v>0.65329995074700375</v>
      </c>
      <c r="Q508" s="7">
        <f t="shared" si="51"/>
        <v>1.0446560499097028</v>
      </c>
    </row>
    <row r="509" spans="1:17" ht="20" customHeight="1" x14ac:dyDescent="0.2">
      <c r="A509" s="1">
        <v>535</v>
      </c>
      <c r="B509" s="1" t="s">
        <v>217</v>
      </c>
      <c r="C509" s="1" t="s">
        <v>11</v>
      </c>
      <c r="D509" s="2">
        <v>42369</v>
      </c>
      <c r="E509" s="3">
        <v>2663600000</v>
      </c>
      <c r="F509" s="3">
        <v>887400000</v>
      </c>
      <c r="G509" s="3">
        <v>884300000</v>
      </c>
      <c r="H509" s="1">
        <v>0</v>
      </c>
      <c r="I509" s="3">
        <v>198000000</v>
      </c>
      <c r="J509" s="1" t="s">
        <v>7</v>
      </c>
      <c r="K509" s="1" t="s">
        <v>205</v>
      </c>
      <c r="L509" s="8">
        <f t="shared" si="47"/>
        <v>2015</v>
      </c>
      <c r="M509" s="5">
        <f t="shared" si="52"/>
        <v>-1776200000</v>
      </c>
      <c r="N509" s="6">
        <f t="shared" si="48"/>
        <v>1082300000</v>
      </c>
      <c r="O509" s="6">
        <f t="shared" si="49"/>
        <v>-2858500000</v>
      </c>
      <c r="P509" s="7">
        <f t="shared" si="50"/>
        <v>0.66684186814837065</v>
      </c>
      <c r="Q509" s="7">
        <f t="shared" si="51"/>
        <v>1.0731716473945037</v>
      </c>
    </row>
    <row r="510" spans="1:17" ht="20" customHeight="1" x14ac:dyDescent="0.2">
      <c r="A510" s="1">
        <v>536</v>
      </c>
      <c r="B510" s="1" t="s">
        <v>218</v>
      </c>
      <c r="C510" s="1" t="s">
        <v>6</v>
      </c>
      <c r="D510" s="2">
        <v>41274</v>
      </c>
      <c r="E510" s="3">
        <v>11862000000</v>
      </c>
      <c r="F510" s="3">
        <v>7747000000</v>
      </c>
      <c r="G510" s="3">
        <v>296000000</v>
      </c>
      <c r="H510" s="1">
        <v>0</v>
      </c>
      <c r="I510" s="3">
        <v>1562000000</v>
      </c>
      <c r="J510" s="1" t="s">
        <v>36</v>
      </c>
      <c r="K510" s="1" t="s">
        <v>39</v>
      </c>
      <c r="L510" s="8">
        <f t="shared" si="47"/>
        <v>2012</v>
      </c>
      <c r="M510" s="5">
        <f t="shared" si="52"/>
        <v>-4115000000</v>
      </c>
      <c r="N510" s="6">
        <f t="shared" si="48"/>
        <v>1858000000</v>
      </c>
      <c r="O510" s="6">
        <f t="shared" si="49"/>
        <v>-5973000000</v>
      </c>
      <c r="P510" s="7">
        <f t="shared" si="50"/>
        <v>0.34690608666329453</v>
      </c>
      <c r="Q510" s="7">
        <f t="shared" si="51"/>
        <v>0.50354071825998992</v>
      </c>
    </row>
    <row r="511" spans="1:17" ht="20" customHeight="1" x14ac:dyDescent="0.2">
      <c r="A511" s="1">
        <v>537</v>
      </c>
      <c r="B511" s="1" t="s">
        <v>218</v>
      </c>
      <c r="C511" s="1" t="s">
        <v>9</v>
      </c>
      <c r="D511" s="2">
        <v>41639</v>
      </c>
      <c r="E511" s="3">
        <v>12581000000</v>
      </c>
      <c r="F511" s="3">
        <v>8364000000</v>
      </c>
      <c r="G511" s="3">
        <v>309000000</v>
      </c>
      <c r="H511" s="1">
        <v>0</v>
      </c>
      <c r="I511" s="3">
        <v>1622000000</v>
      </c>
      <c r="J511" s="1" t="s">
        <v>36</v>
      </c>
      <c r="K511" s="1" t="s">
        <v>39</v>
      </c>
      <c r="L511" s="8">
        <f t="shared" si="47"/>
        <v>2013</v>
      </c>
      <c r="M511" s="5">
        <f t="shared" si="52"/>
        <v>-4217000000</v>
      </c>
      <c r="N511" s="6">
        <f t="shared" si="48"/>
        <v>1931000000</v>
      </c>
      <c r="O511" s="6">
        <f t="shared" si="49"/>
        <v>-6148000000</v>
      </c>
      <c r="P511" s="7">
        <f t="shared" si="50"/>
        <v>0.3351879818774342</v>
      </c>
      <c r="Q511" s="7">
        <f t="shared" si="51"/>
        <v>0.48867339639138385</v>
      </c>
    </row>
    <row r="512" spans="1:17" ht="20" customHeight="1" x14ac:dyDescent="0.2">
      <c r="A512" s="1">
        <v>538</v>
      </c>
      <c r="B512" s="1" t="s">
        <v>218</v>
      </c>
      <c r="C512" s="1" t="s">
        <v>10</v>
      </c>
      <c r="D512" s="2">
        <v>42004</v>
      </c>
      <c r="E512" s="3">
        <v>13413000000</v>
      </c>
      <c r="F512" s="3">
        <v>8742000000</v>
      </c>
      <c r="G512" s="3">
        <v>322000000</v>
      </c>
      <c r="H512" s="1">
        <v>0</v>
      </c>
      <c r="I512" s="3">
        <v>1720000000</v>
      </c>
      <c r="J512" s="1" t="s">
        <v>36</v>
      </c>
      <c r="K512" s="1" t="s">
        <v>39</v>
      </c>
      <c r="L512" s="8">
        <f t="shared" si="47"/>
        <v>2014</v>
      </c>
      <c r="M512" s="5">
        <f t="shared" si="52"/>
        <v>-4671000000</v>
      </c>
      <c r="N512" s="6">
        <f t="shared" si="48"/>
        <v>2042000000</v>
      </c>
      <c r="O512" s="6">
        <f t="shared" si="49"/>
        <v>-6713000000</v>
      </c>
      <c r="P512" s="7">
        <f t="shared" si="50"/>
        <v>0.34824424066204429</v>
      </c>
      <c r="Q512" s="7">
        <f t="shared" si="51"/>
        <v>0.5004846044881831</v>
      </c>
    </row>
    <row r="513" spans="1:17" ht="20" customHeight="1" x14ac:dyDescent="0.2">
      <c r="A513" s="1">
        <v>539</v>
      </c>
      <c r="B513" s="1" t="s">
        <v>218</v>
      </c>
      <c r="C513" s="1" t="s">
        <v>11</v>
      </c>
      <c r="D513" s="2">
        <v>42369</v>
      </c>
      <c r="E513" s="3">
        <v>11524000000</v>
      </c>
      <c r="F513" s="3">
        <v>7256000000</v>
      </c>
      <c r="G513" s="3">
        <v>336000000</v>
      </c>
      <c r="H513" s="1">
        <v>0</v>
      </c>
      <c r="I513" s="3">
        <v>1919000000</v>
      </c>
      <c r="J513" s="1" t="s">
        <v>36</v>
      </c>
      <c r="K513" s="1" t="s">
        <v>39</v>
      </c>
      <c r="L513" s="8">
        <f t="shared" si="47"/>
        <v>2015</v>
      </c>
      <c r="M513" s="5">
        <f t="shared" si="52"/>
        <v>-4268000000</v>
      </c>
      <c r="N513" s="6">
        <f t="shared" si="48"/>
        <v>2255000000</v>
      </c>
      <c r="O513" s="6">
        <f t="shared" si="49"/>
        <v>-6523000000</v>
      </c>
      <c r="P513" s="7">
        <f t="shared" si="50"/>
        <v>0.37035751475182227</v>
      </c>
      <c r="Q513" s="7">
        <f t="shared" si="51"/>
        <v>0.56603609857688297</v>
      </c>
    </row>
    <row r="514" spans="1:17" ht="20" customHeight="1" x14ac:dyDescent="0.2">
      <c r="A514" s="1">
        <v>540</v>
      </c>
      <c r="B514" s="1" t="s">
        <v>219</v>
      </c>
      <c r="C514" s="1" t="s">
        <v>6</v>
      </c>
      <c r="D514" s="2">
        <v>41455</v>
      </c>
      <c r="E514" s="3">
        <v>10181700000</v>
      </c>
      <c r="F514" s="3">
        <v>2025900000</v>
      </c>
      <c r="G514" s="3">
        <v>6597000000</v>
      </c>
      <c r="H514" s="1">
        <v>0</v>
      </c>
      <c r="I514" s="1">
        <v>0</v>
      </c>
      <c r="J514" s="1" t="s">
        <v>30</v>
      </c>
      <c r="K514" s="1" t="s">
        <v>164</v>
      </c>
      <c r="L514" s="8">
        <f t="shared" si="47"/>
        <v>2013</v>
      </c>
      <c r="M514" s="5">
        <f t="shared" si="52"/>
        <v>-8155800000</v>
      </c>
      <c r="N514" s="6">
        <f t="shared" si="48"/>
        <v>6597000000</v>
      </c>
      <c r="O514" s="6">
        <f t="shared" si="49"/>
        <v>-14752800000</v>
      </c>
      <c r="P514" s="7">
        <f t="shared" si="50"/>
        <v>0.80102536904446209</v>
      </c>
      <c r="Q514" s="7">
        <f t="shared" si="51"/>
        <v>1.4489525324847521</v>
      </c>
    </row>
    <row r="515" spans="1:17" ht="20" customHeight="1" x14ac:dyDescent="0.2">
      <c r="A515" s="1">
        <v>541</v>
      </c>
      <c r="B515" s="1" t="s">
        <v>219</v>
      </c>
      <c r="C515" s="1" t="s">
        <v>9</v>
      </c>
      <c r="D515" s="2">
        <v>41820</v>
      </c>
      <c r="E515" s="3">
        <v>10968800000</v>
      </c>
      <c r="F515" s="3">
        <v>2158200000</v>
      </c>
      <c r="G515" s="3">
        <v>6985900000</v>
      </c>
      <c r="H515" s="1">
        <v>0</v>
      </c>
      <c r="I515" s="1">
        <v>0</v>
      </c>
      <c r="J515" s="1" t="s">
        <v>30</v>
      </c>
      <c r="K515" s="1" t="s">
        <v>164</v>
      </c>
      <c r="L515" s="8">
        <f t="shared" ref="L515:L578" si="53">YEAR(D515)</f>
        <v>2014</v>
      </c>
      <c r="M515" s="5">
        <f t="shared" si="52"/>
        <v>-8810600000</v>
      </c>
      <c r="N515" s="6">
        <f t="shared" si="48"/>
        <v>6985900000</v>
      </c>
      <c r="O515" s="6">
        <f t="shared" si="49"/>
        <v>-15796500000</v>
      </c>
      <c r="P515" s="7">
        <f t="shared" si="50"/>
        <v>0.80324192254394278</v>
      </c>
      <c r="Q515" s="7">
        <f t="shared" si="51"/>
        <v>1.4401301874407411</v>
      </c>
    </row>
    <row r="516" spans="1:17" ht="20" customHeight="1" x14ac:dyDescent="0.2">
      <c r="A516" s="1">
        <v>542</v>
      </c>
      <c r="B516" s="1" t="s">
        <v>219</v>
      </c>
      <c r="C516" s="1" t="s">
        <v>10</v>
      </c>
      <c r="D516" s="2">
        <v>42185</v>
      </c>
      <c r="E516" s="3">
        <v>10780400000</v>
      </c>
      <c r="F516" s="3">
        <v>2100600000</v>
      </c>
      <c r="G516" s="3">
        <v>7073500000</v>
      </c>
      <c r="H516" s="1">
        <v>0</v>
      </c>
      <c r="I516" s="1">
        <v>0</v>
      </c>
      <c r="J516" s="1" t="s">
        <v>30</v>
      </c>
      <c r="K516" s="1" t="s">
        <v>164</v>
      </c>
      <c r="L516" s="8">
        <f t="shared" si="53"/>
        <v>2015</v>
      </c>
      <c r="M516" s="5">
        <f t="shared" si="52"/>
        <v>-8679800000</v>
      </c>
      <c r="N516" s="6">
        <f t="shared" si="48"/>
        <v>7073500000</v>
      </c>
      <c r="O516" s="6">
        <f t="shared" si="49"/>
        <v>-15753300000</v>
      </c>
      <c r="P516" s="7">
        <f t="shared" si="50"/>
        <v>0.80514637675781975</v>
      </c>
      <c r="Q516" s="7">
        <f t="shared" si="51"/>
        <v>1.4612908611925346</v>
      </c>
    </row>
    <row r="517" spans="1:17" ht="20" customHeight="1" x14ac:dyDescent="0.2">
      <c r="A517" s="1">
        <v>543</v>
      </c>
      <c r="B517" s="1" t="s">
        <v>219</v>
      </c>
      <c r="C517" s="1" t="s">
        <v>11</v>
      </c>
      <c r="D517" s="2">
        <v>42551</v>
      </c>
      <c r="E517" s="3">
        <v>11262300000</v>
      </c>
      <c r="F517" s="3">
        <v>2181100000</v>
      </c>
      <c r="G517" s="3">
        <v>7337800000</v>
      </c>
      <c r="H517" s="1">
        <v>0</v>
      </c>
      <c r="I517" s="1">
        <v>0</v>
      </c>
      <c r="J517" s="1" t="s">
        <v>30</v>
      </c>
      <c r="K517" s="1" t="s">
        <v>164</v>
      </c>
      <c r="L517" s="8">
        <f t="shared" si="53"/>
        <v>2016</v>
      </c>
      <c r="M517" s="5">
        <f t="shared" si="52"/>
        <v>-9081200000</v>
      </c>
      <c r="N517" s="6">
        <f t="shared" ref="N517:N580" si="54">G517+H517+I517</f>
        <v>7337800000</v>
      </c>
      <c r="O517" s="6">
        <f t="shared" ref="O517:O580" si="55">M517-N517</f>
        <v>-16419000000</v>
      </c>
      <c r="P517" s="7">
        <f t="shared" ref="P517:P580" si="56">ABS(M517/E517)</f>
        <v>0.80633618355042935</v>
      </c>
      <c r="Q517" s="7">
        <f t="shared" ref="Q517:Q580" si="57">ABS(O517/E517)</f>
        <v>1.4578727258197703</v>
      </c>
    </row>
    <row r="518" spans="1:17" ht="20" customHeight="1" x14ac:dyDescent="0.2">
      <c r="A518" s="1">
        <v>544</v>
      </c>
      <c r="B518" s="1" t="s">
        <v>220</v>
      </c>
      <c r="C518" s="1" t="s">
        <v>6</v>
      </c>
      <c r="D518" s="2">
        <v>41274</v>
      </c>
      <c r="E518" s="3">
        <v>8102000000</v>
      </c>
      <c r="F518" s="3">
        <v>6340000000</v>
      </c>
      <c r="G518" s="3">
        <v>644000000</v>
      </c>
      <c r="H518" s="3">
        <v>198000000</v>
      </c>
      <c r="I518" s="1">
        <v>0</v>
      </c>
      <c r="J518" s="1" t="s">
        <v>53</v>
      </c>
      <c r="K518" s="1" t="s">
        <v>187</v>
      </c>
      <c r="L518" s="8">
        <f t="shared" si="53"/>
        <v>2012</v>
      </c>
      <c r="M518" s="5">
        <f t="shared" si="52"/>
        <v>-1762000000</v>
      </c>
      <c r="N518" s="6">
        <f t="shared" si="54"/>
        <v>842000000</v>
      </c>
      <c r="O518" s="6">
        <f t="shared" si="55"/>
        <v>-2604000000</v>
      </c>
      <c r="P518" s="7">
        <f t="shared" si="56"/>
        <v>0.21747716613181931</v>
      </c>
      <c r="Q518" s="7">
        <f t="shared" si="57"/>
        <v>0.32140212293260922</v>
      </c>
    </row>
    <row r="519" spans="1:17" ht="20" customHeight="1" x14ac:dyDescent="0.2">
      <c r="A519" s="1">
        <v>545</v>
      </c>
      <c r="B519" s="1" t="s">
        <v>220</v>
      </c>
      <c r="C519" s="1" t="s">
        <v>9</v>
      </c>
      <c r="D519" s="2">
        <v>41639</v>
      </c>
      <c r="E519" s="3">
        <v>9350000000</v>
      </c>
      <c r="F519" s="3">
        <v>6574000000</v>
      </c>
      <c r="G519" s="3">
        <v>645000000</v>
      </c>
      <c r="H519" s="3">
        <v>193000000</v>
      </c>
      <c r="I519" s="1">
        <v>0</v>
      </c>
      <c r="J519" s="1" t="s">
        <v>53</v>
      </c>
      <c r="K519" s="1" t="s">
        <v>187</v>
      </c>
      <c r="L519" s="8">
        <f t="shared" si="53"/>
        <v>2013</v>
      </c>
      <c r="M519" s="5">
        <f t="shared" si="52"/>
        <v>-2776000000</v>
      </c>
      <c r="N519" s="6">
        <f t="shared" si="54"/>
        <v>838000000</v>
      </c>
      <c r="O519" s="6">
        <f t="shared" si="55"/>
        <v>-3614000000</v>
      </c>
      <c r="P519" s="7">
        <f t="shared" si="56"/>
        <v>0.29689839572192511</v>
      </c>
      <c r="Q519" s="7">
        <f t="shared" si="57"/>
        <v>0.38652406417112301</v>
      </c>
    </row>
    <row r="520" spans="1:17" ht="20" customHeight="1" x14ac:dyDescent="0.2">
      <c r="A520" s="1">
        <v>546</v>
      </c>
      <c r="B520" s="1" t="s">
        <v>220</v>
      </c>
      <c r="C520" s="1" t="s">
        <v>10</v>
      </c>
      <c r="D520" s="2">
        <v>42004</v>
      </c>
      <c r="E520" s="3">
        <v>9527000000</v>
      </c>
      <c r="F520" s="3">
        <v>7306000000</v>
      </c>
      <c r="G520" s="3">
        <v>755000000</v>
      </c>
      <c r="H520" s="3">
        <v>227000000</v>
      </c>
      <c r="I520" s="1">
        <v>0</v>
      </c>
      <c r="J520" s="1" t="s">
        <v>53</v>
      </c>
      <c r="K520" s="1" t="s">
        <v>187</v>
      </c>
      <c r="L520" s="8">
        <f t="shared" si="53"/>
        <v>2014</v>
      </c>
      <c r="M520" s="5">
        <f t="shared" si="52"/>
        <v>-2221000000</v>
      </c>
      <c r="N520" s="6">
        <f t="shared" si="54"/>
        <v>982000000</v>
      </c>
      <c r="O520" s="6">
        <f t="shared" si="55"/>
        <v>-3203000000</v>
      </c>
      <c r="P520" s="7">
        <f t="shared" si="56"/>
        <v>0.23312690248766663</v>
      </c>
      <c r="Q520" s="7">
        <f t="shared" si="57"/>
        <v>0.33620237220531124</v>
      </c>
    </row>
    <row r="521" spans="1:17" ht="20" customHeight="1" x14ac:dyDescent="0.2">
      <c r="A521" s="1">
        <v>547</v>
      </c>
      <c r="B521" s="1" t="s">
        <v>220</v>
      </c>
      <c r="C521" s="1" t="s">
        <v>11</v>
      </c>
      <c r="D521" s="2">
        <v>42369</v>
      </c>
      <c r="E521" s="3">
        <v>9648000000</v>
      </c>
      <c r="F521" s="3">
        <v>7068000000</v>
      </c>
      <c r="G521" s="3">
        <v>762000000</v>
      </c>
      <c r="H521" s="3">
        <v>251000000</v>
      </c>
      <c r="I521" s="1">
        <v>0</v>
      </c>
      <c r="J521" s="1" t="s">
        <v>53</v>
      </c>
      <c r="K521" s="1" t="s">
        <v>187</v>
      </c>
      <c r="L521" s="8">
        <f t="shared" si="53"/>
        <v>2015</v>
      </c>
      <c r="M521" s="5">
        <f t="shared" si="52"/>
        <v>-2580000000</v>
      </c>
      <c r="N521" s="6">
        <f t="shared" si="54"/>
        <v>1013000000</v>
      </c>
      <c r="O521" s="6">
        <f t="shared" si="55"/>
        <v>-3593000000</v>
      </c>
      <c r="P521" s="7">
        <f t="shared" si="56"/>
        <v>0.26741293532338306</v>
      </c>
      <c r="Q521" s="7">
        <f t="shared" si="57"/>
        <v>0.37240878938640132</v>
      </c>
    </row>
    <row r="522" spans="1:17" ht="20" customHeight="1" x14ac:dyDescent="0.2">
      <c r="A522" s="1">
        <v>548</v>
      </c>
      <c r="B522" s="1" t="s">
        <v>221</v>
      </c>
      <c r="C522" s="1" t="s">
        <v>6</v>
      </c>
      <c r="D522" s="2">
        <v>41547</v>
      </c>
      <c r="E522" s="3">
        <v>24669000000</v>
      </c>
      <c r="F522" s="3">
        <v>14717000000</v>
      </c>
      <c r="G522" s="3">
        <v>6010000000</v>
      </c>
      <c r="H522" s="1">
        <v>0</v>
      </c>
      <c r="I522" s="1">
        <v>0</v>
      </c>
      <c r="J522" s="1" t="s">
        <v>7</v>
      </c>
      <c r="K522" s="1" t="s">
        <v>158</v>
      </c>
      <c r="L522" s="8">
        <f t="shared" si="53"/>
        <v>2013</v>
      </c>
      <c r="M522" s="5">
        <f t="shared" si="52"/>
        <v>-9952000000</v>
      </c>
      <c r="N522" s="6">
        <f t="shared" si="54"/>
        <v>6010000000</v>
      </c>
      <c r="O522" s="6">
        <f t="shared" si="55"/>
        <v>-15962000000</v>
      </c>
      <c r="P522" s="7">
        <f t="shared" si="56"/>
        <v>0.40342129798532572</v>
      </c>
      <c r="Q522" s="7">
        <f t="shared" si="57"/>
        <v>0.64704690096882722</v>
      </c>
    </row>
    <row r="523" spans="1:17" ht="20" customHeight="1" x14ac:dyDescent="0.2">
      <c r="A523" s="1">
        <v>549</v>
      </c>
      <c r="B523" s="1" t="s">
        <v>221</v>
      </c>
      <c r="C523" s="1" t="s">
        <v>9</v>
      </c>
      <c r="D523" s="2">
        <v>41912</v>
      </c>
      <c r="E523" s="3">
        <v>17733000000</v>
      </c>
      <c r="F523" s="3">
        <v>9971000000</v>
      </c>
      <c r="G523" s="3">
        <v>4375000000</v>
      </c>
      <c r="H523" s="1">
        <v>0</v>
      </c>
      <c r="I523" s="1">
        <v>0</v>
      </c>
      <c r="J523" s="1" t="s">
        <v>7</v>
      </c>
      <c r="K523" s="1" t="s">
        <v>158</v>
      </c>
      <c r="L523" s="8">
        <f t="shared" si="53"/>
        <v>2014</v>
      </c>
      <c r="M523" s="5">
        <f t="shared" si="52"/>
        <v>-7762000000</v>
      </c>
      <c r="N523" s="6">
        <f t="shared" si="54"/>
        <v>4375000000</v>
      </c>
      <c r="O523" s="6">
        <f t="shared" si="55"/>
        <v>-12137000000</v>
      </c>
      <c r="P523" s="7">
        <f t="shared" si="56"/>
        <v>0.43771499464275643</v>
      </c>
      <c r="Q523" s="7">
        <f t="shared" si="57"/>
        <v>0.68443015846162525</v>
      </c>
    </row>
    <row r="524" spans="1:17" ht="20" customHeight="1" x14ac:dyDescent="0.2">
      <c r="A524" s="1">
        <v>550</v>
      </c>
      <c r="B524" s="1" t="s">
        <v>221</v>
      </c>
      <c r="C524" s="1" t="s">
        <v>10</v>
      </c>
      <c r="D524" s="2">
        <v>42277</v>
      </c>
      <c r="E524" s="3">
        <v>16249000000</v>
      </c>
      <c r="F524" s="3">
        <v>9241000000</v>
      </c>
      <c r="G524" s="3">
        <v>4065000000</v>
      </c>
      <c r="H524" s="1">
        <v>0</v>
      </c>
      <c r="I524" s="1">
        <v>0</v>
      </c>
      <c r="J524" s="1" t="s">
        <v>7</v>
      </c>
      <c r="K524" s="1" t="s">
        <v>158</v>
      </c>
      <c r="L524" s="8">
        <f t="shared" si="53"/>
        <v>2015</v>
      </c>
      <c r="M524" s="5">
        <f t="shared" si="52"/>
        <v>-7008000000</v>
      </c>
      <c r="N524" s="6">
        <f t="shared" si="54"/>
        <v>4065000000</v>
      </c>
      <c r="O524" s="6">
        <f t="shared" si="55"/>
        <v>-11073000000</v>
      </c>
      <c r="P524" s="7">
        <f t="shared" si="56"/>
        <v>0.43128807926641638</v>
      </c>
      <c r="Q524" s="7">
        <f t="shared" si="57"/>
        <v>0.68145732045048923</v>
      </c>
    </row>
    <row r="525" spans="1:17" ht="20" customHeight="1" x14ac:dyDescent="0.2">
      <c r="A525" s="1">
        <v>551</v>
      </c>
      <c r="B525" s="1" t="s">
        <v>221</v>
      </c>
      <c r="C525" s="1" t="s">
        <v>11</v>
      </c>
      <c r="D525" s="2">
        <v>42643</v>
      </c>
      <c r="E525" s="3">
        <v>14522000000</v>
      </c>
      <c r="F525" s="3">
        <v>8260000000</v>
      </c>
      <c r="G525" s="3">
        <v>3758000000</v>
      </c>
      <c r="H525" s="1">
        <v>0</v>
      </c>
      <c r="I525" s="1">
        <v>0</v>
      </c>
      <c r="J525" s="1" t="s">
        <v>7</v>
      </c>
      <c r="K525" s="1" t="s">
        <v>158</v>
      </c>
      <c r="L525" s="8">
        <f t="shared" si="53"/>
        <v>2016</v>
      </c>
      <c r="M525" s="5">
        <f t="shared" si="52"/>
        <v>-6262000000</v>
      </c>
      <c r="N525" s="6">
        <f t="shared" si="54"/>
        <v>3758000000</v>
      </c>
      <c r="O525" s="6">
        <f t="shared" si="55"/>
        <v>-10020000000</v>
      </c>
      <c r="P525" s="7">
        <f t="shared" si="56"/>
        <v>0.43120782261396501</v>
      </c>
      <c r="Q525" s="7">
        <f t="shared" si="57"/>
        <v>0.68998760501308365</v>
      </c>
    </row>
    <row r="526" spans="1:17" ht="20" customHeight="1" x14ac:dyDescent="0.2">
      <c r="A526" s="1">
        <v>552</v>
      </c>
      <c r="B526" s="1" t="s">
        <v>222</v>
      </c>
      <c r="C526" s="1" t="s">
        <v>6</v>
      </c>
      <c r="D526" s="2">
        <v>41274</v>
      </c>
      <c r="E526" s="3">
        <v>11682636000</v>
      </c>
      <c r="F526" s="3">
        <v>1699428000</v>
      </c>
      <c r="G526" s="3">
        <v>3862434000</v>
      </c>
      <c r="H526" s="1">
        <v>0</v>
      </c>
      <c r="I526" s="3">
        <v>3169703000</v>
      </c>
      <c r="J526" s="1" t="s">
        <v>77</v>
      </c>
      <c r="K526" s="1" t="s">
        <v>78</v>
      </c>
      <c r="L526" s="8">
        <f t="shared" si="53"/>
        <v>2012</v>
      </c>
      <c r="M526" s="5">
        <f t="shared" si="52"/>
        <v>-9983208000</v>
      </c>
      <c r="N526" s="6">
        <f t="shared" si="54"/>
        <v>7032137000</v>
      </c>
      <c r="O526" s="6">
        <f t="shared" si="55"/>
        <v>-17015345000</v>
      </c>
      <c r="P526" s="7">
        <f t="shared" si="56"/>
        <v>0.85453385691379924</v>
      </c>
      <c r="Q526" s="7">
        <f t="shared" si="57"/>
        <v>1.4564645342027263</v>
      </c>
    </row>
    <row r="527" spans="1:17" ht="20" customHeight="1" x14ac:dyDescent="0.2">
      <c r="A527" s="1">
        <v>553</v>
      </c>
      <c r="B527" s="1" t="s">
        <v>222</v>
      </c>
      <c r="C527" s="1" t="s">
        <v>9</v>
      </c>
      <c r="D527" s="2">
        <v>41639</v>
      </c>
      <c r="E527" s="3">
        <v>14487118000</v>
      </c>
      <c r="F527" s="3">
        <v>2066893000</v>
      </c>
      <c r="G527" s="3">
        <v>4621096000</v>
      </c>
      <c r="H527" s="1">
        <v>0</v>
      </c>
      <c r="I527" s="3">
        <v>3600976000</v>
      </c>
      <c r="J527" s="1" t="s">
        <v>77</v>
      </c>
      <c r="K527" s="1" t="s">
        <v>78</v>
      </c>
      <c r="L527" s="8">
        <f t="shared" si="53"/>
        <v>2013</v>
      </c>
      <c r="M527" s="5">
        <f t="shared" si="52"/>
        <v>-12420225000</v>
      </c>
      <c r="N527" s="6">
        <f t="shared" si="54"/>
        <v>8222072000</v>
      </c>
      <c r="O527" s="6">
        <f t="shared" si="55"/>
        <v>-20642297000</v>
      </c>
      <c r="P527" s="7">
        <f t="shared" si="56"/>
        <v>0.85732890420303054</v>
      </c>
      <c r="Q527" s="7">
        <f t="shared" si="57"/>
        <v>1.4248725660963071</v>
      </c>
    </row>
    <row r="528" spans="1:17" ht="20" customHeight="1" x14ac:dyDescent="0.2">
      <c r="A528" s="1">
        <v>554</v>
      </c>
      <c r="B528" s="1" t="s">
        <v>222</v>
      </c>
      <c r="C528" s="1" t="s">
        <v>10</v>
      </c>
      <c r="D528" s="2">
        <v>42004</v>
      </c>
      <c r="E528" s="3">
        <v>18035340000</v>
      </c>
      <c r="F528" s="3">
        <v>2534389000</v>
      </c>
      <c r="G528" s="3">
        <v>5285634000</v>
      </c>
      <c r="H528" s="1">
        <v>0</v>
      </c>
      <c r="I528" s="3">
        <v>3997041000</v>
      </c>
      <c r="J528" s="1" t="s">
        <v>77</v>
      </c>
      <c r="K528" s="1" t="s">
        <v>78</v>
      </c>
      <c r="L528" s="8">
        <f t="shared" si="53"/>
        <v>2014</v>
      </c>
      <c r="M528" s="5">
        <f t="shared" si="52"/>
        <v>-15500951000</v>
      </c>
      <c r="N528" s="6">
        <f t="shared" si="54"/>
        <v>9282675000</v>
      </c>
      <c r="O528" s="6">
        <f t="shared" si="55"/>
        <v>-24783626000</v>
      </c>
      <c r="P528" s="7">
        <f t="shared" si="56"/>
        <v>0.85947650557183841</v>
      </c>
      <c r="Q528" s="7">
        <f t="shared" si="57"/>
        <v>1.3741701570361302</v>
      </c>
    </row>
    <row r="529" spans="1:17" ht="20" customHeight="1" x14ac:dyDescent="0.2">
      <c r="A529" s="1">
        <v>555</v>
      </c>
      <c r="B529" s="1" t="s">
        <v>222</v>
      </c>
      <c r="C529" s="1" t="s">
        <v>11</v>
      </c>
      <c r="D529" s="2">
        <v>42369</v>
      </c>
      <c r="E529" s="3">
        <v>8757428000</v>
      </c>
      <c r="F529" s="3">
        <v>2177757000</v>
      </c>
      <c r="G529" s="3">
        <v>3174320000</v>
      </c>
      <c r="H529" s="1">
        <v>0</v>
      </c>
      <c r="I529" s="3">
        <v>3313644000</v>
      </c>
      <c r="J529" s="1" t="s">
        <v>77</v>
      </c>
      <c r="K529" s="1" t="s">
        <v>78</v>
      </c>
      <c r="L529" s="8">
        <f t="shared" si="53"/>
        <v>2015</v>
      </c>
      <c r="M529" s="5">
        <f t="shared" ref="M529:M592" si="58">F529-E529</f>
        <v>-6579671000</v>
      </c>
      <c r="N529" s="6">
        <f t="shared" si="54"/>
        <v>6487964000</v>
      </c>
      <c r="O529" s="6">
        <f t="shared" si="55"/>
        <v>-13067635000</v>
      </c>
      <c r="P529" s="7">
        <f t="shared" si="56"/>
        <v>0.75132458982249128</v>
      </c>
      <c r="Q529" s="7">
        <f t="shared" si="57"/>
        <v>1.4921772693991888</v>
      </c>
    </row>
    <row r="530" spans="1:17" ht="20" customHeight="1" x14ac:dyDescent="0.2">
      <c r="A530" s="1">
        <v>556</v>
      </c>
      <c r="B530" s="1" t="s">
        <v>223</v>
      </c>
      <c r="C530" s="1" t="s">
        <v>6</v>
      </c>
      <c r="D530" s="2">
        <v>41274</v>
      </c>
      <c r="E530" s="3">
        <v>1887376000</v>
      </c>
      <c r="F530" s="3">
        <v>944617000</v>
      </c>
      <c r="G530" s="3">
        <v>531180000</v>
      </c>
      <c r="H530" s="1">
        <v>0</v>
      </c>
      <c r="I530" s="1">
        <v>0</v>
      </c>
      <c r="J530" s="1" t="s">
        <v>46</v>
      </c>
      <c r="K530" s="1" t="s">
        <v>47</v>
      </c>
      <c r="L530" s="8">
        <f t="shared" si="53"/>
        <v>2012</v>
      </c>
      <c r="M530" s="5">
        <f t="shared" si="58"/>
        <v>-942759000</v>
      </c>
      <c r="N530" s="6">
        <f t="shared" si="54"/>
        <v>531180000</v>
      </c>
      <c r="O530" s="6">
        <f t="shared" si="55"/>
        <v>-1473939000</v>
      </c>
      <c r="P530" s="7">
        <f t="shared" si="56"/>
        <v>0.49950778223311093</v>
      </c>
      <c r="Q530" s="7">
        <f t="shared" si="57"/>
        <v>0.78094613897813681</v>
      </c>
    </row>
    <row r="531" spans="1:17" ht="20" customHeight="1" x14ac:dyDescent="0.2">
      <c r="A531" s="1">
        <v>557</v>
      </c>
      <c r="B531" s="1" t="s">
        <v>223</v>
      </c>
      <c r="C531" s="1" t="s">
        <v>9</v>
      </c>
      <c r="D531" s="2">
        <v>41639</v>
      </c>
      <c r="E531" s="3">
        <v>2152766000</v>
      </c>
      <c r="F531" s="3">
        <v>1064403000</v>
      </c>
      <c r="G531" s="3">
        <v>621413000</v>
      </c>
      <c r="H531" s="1">
        <v>0</v>
      </c>
      <c r="I531" s="1">
        <v>0</v>
      </c>
      <c r="J531" s="1" t="s">
        <v>46</v>
      </c>
      <c r="K531" s="1" t="s">
        <v>47</v>
      </c>
      <c r="L531" s="8">
        <f t="shared" si="53"/>
        <v>2013</v>
      </c>
      <c r="M531" s="5">
        <f t="shared" si="58"/>
        <v>-1088363000</v>
      </c>
      <c r="N531" s="6">
        <f t="shared" si="54"/>
        <v>621413000</v>
      </c>
      <c r="O531" s="6">
        <f t="shared" si="55"/>
        <v>-1709776000</v>
      </c>
      <c r="P531" s="7">
        <f t="shared" si="56"/>
        <v>0.505564933671379</v>
      </c>
      <c r="Q531" s="7">
        <f t="shared" si="57"/>
        <v>0.79422287419998272</v>
      </c>
    </row>
    <row r="532" spans="1:17" ht="20" customHeight="1" x14ac:dyDescent="0.2">
      <c r="A532" s="1">
        <v>558</v>
      </c>
      <c r="B532" s="1" t="s">
        <v>223</v>
      </c>
      <c r="C532" s="1" t="s">
        <v>10</v>
      </c>
      <c r="D532" s="2">
        <v>42004</v>
      </c>
      <c r="E532" s="3">
        <v>2443776000</v>
      </c>
      <c r="F532" s="3">
        <v>1197885000</v>
      </c>
      <c r="G532" s="3">
        <v>734119000</v>
      </c>
      <c r="H532" s="1">
        <v>0</v>
      </c>
      <c r="I532" s="1">
        <v>0</v>
      </c>
      <c r="J532" s="1" t="s">
        <v>46</v>
      </c>
      <c r="K532" s="1" t="s">
        <v>47</v>
      </c>
      <c r="L532" s="8">
        <f t="shared" si="53"/>
        <v>2014</v>
      </c>
      <c r="M532" s="5">
        <f t="shared" si="58"/>
        <v>-1245891000</v>
      </c>
      <c r="N532" s="6">
        <f t="shared" si="54"/>
        <v>734119000</v>
      </c>
      <c r="O532" s="6">
        <f t="shared" si="55"/>
        <v>-1980010000</v>
      </c>
      <c r="P532" s="7">
        <f t="shared" si="56"/>
        <v>0.50982209498742925</v>
      </c>
      <c r="Q532" s="7">
        <f t="shared" si="57"/>
        <v>0.81022565079614495</v>
      </c>
    </row>
    <row r="533" spans="1:17" ht="20" customHeight="1" x14ac:dyDescent="0.2">
      <c r="A533" s="1">
        <v>559</v>
      </c>
      <c r="B533" s="1" t="s">
        <v>223</v>
      </c>
      <c r="C533" s="1" t="s">
        <v>11</v>
      </c>
      <c r="D533" s="2">
        <v>42369</v>
      </c>
      <c r="E533" s="3">
        <v>2725867000</v>
      </c>
      <c r="F533" s="3">
        <v>1291506000</v>
      </c>
      <c r="G533" s="3">
        <v>825296000</v>
      </c>
      <c r="H533" s="1">
        <v>0</v>
      </c>
      <c r="I533" s="1">
        <v>0</v>
      </c>
      <c r="J533" s="1" t="s">
        <v>46</v>
      </c>
      <c r="K533" s="1" t="s">
        <v>47</v>
      </c>
      <c r="L533" s="8">
        <f t="shared" si="53"/>
        <v>2015</v>
      </c>
      <c r="M533" s="5">
        <f t="shared" si="58"/>
        <v>-1434361000</v>
      </c>
      <c r="N533" s="6">
        <f t="shared" si="54"/>
        <v>825296000</v>
      </c>
      <c r="O533" s="6">
        <f t="shared" si="55"/>
        <v>-2259657000</v>
      </c>
      <c r="P533" s="7">
        <f t="shared" si="56"/>
        <v>0.52620358953683355</v>
      </c>
      <c r="Q533" s="7">
        <f t="shared" si="57"/>
        <v>0.82896817783112675</v>
      </c>
    </row>
    <row r="534" spans="1:17" ht="20" customHeight="1" x14ac:dyDescent="0.2">
      <c r="A534" s="1">
        <v>560</v>
      </c>
      <c r="B534" s="1" t="s">
        <v>224</v>
      </c>
      <c r="C534" s="1" t="s">
        <v>6</v>
      </c>
      <c r="D534" s="2">
        <v>41274</v>
      </c>
      <c r="E534" s="3">
        <v>1747502000</v>
      </c>
      <c r="F534" s="3">
        <v>625507000</v>
      </c>
      <c r="G534" s="3">
        <v>47233000</v>
      </c>
      <c r="H534" s="1">
        <v>0</v>
      </c>
      <c r="I534" s="3">
        <v>560669000</v>
      </c>
      <c r="J534" s="1" t="s">
        <v>46</v>
      </c>
      <c r="K534" s="1" t="s">
        <v>47</v>
      </c>
      <c r="L534" s="8">
        <f t="shared" si="53"/>
        <v>2012</v>
      </c>
      <c r="M534" s="5">
        <f t="shared" si="58"/>
        <v>-1121995000</v>
      </c>
      <c r="N534" s="6">
        <f t="shared" si="54"/>
        <v>607902000</v>
      </c>
      <c r="O534" s="6">
        <f t="shared" si="55"/>
        <v>-1729897000</v>
      </c>
      <c r="P534" s="7">
        <f t="shared" si="56"/>
        <v>0.64205648977798024</v>
      </c>
      <c r="Q534" s="7">
        <f t="shared" si="57"/>
        <v>0.98992561954149405</v>
      </c>
    </row>
    <row r="535" spans="1:17" ht="20" customHeight="1" x14ac:dyDescent="0.2">
      <c r="A535" s="1">
        <v>561</v>
      </c>
      <c r="B535" s="1" t="s">
        <v>224</v>
      </c>
      <c r="C535" s="1" t="s">
        <v>9</v>
      </c>
      <c r="D535" s="2">
        <v>41639</v>
      </c>
      <c r="E535" s="3">
        <v>2387702000</v>
      </c>
      <c r="F535" s="3">
        <v>834228000</v>
      </c>
      <c r="G535" s="3">
        <v>62179000</v>
      </c>
      <c r="H535" s="1">
        <v>0</v>
      </c>
      <c r="I535" s="3">
        <v>978973000</v>
      </c>
      <c r="J535" s="1" t="s">
        <v>46</v>
      </c>
      <c r="K535" s="1" t="s">
        <v>47</v>
      </c>
      <c r="L535" s="8">
        <f t="shared" si="53"/>
        <v>2013</v>
      </c>
      <c r="M535" s="5">
        <f t="shared" si="58"/>
        <v>-1553474000</v>
      </c>
      <c r="N535" s="6">
        <f t="shared" si="54"/>
        <v>1041152000</v>
      </c>
      <c r="O535" s="6">
        <f t="shared" si="55"/>
        <v>-2594626000</v>
      </c>
      <c r="P535" s="7">
        <f t="shared" si="56"/>
        <v>0.65061469144809525</v>
      </c>
      <c r="Q535" s="7">
        <f t="shared" si="57"/>
        <v>1.0866624059451304</v>
      </c>
    </row>
    <row r="536" spans="1:17" ht="20" customHeight="1" x14ac:dyDescent="0.2">
      <c r="A536" s="1">
        <v>562</v>
      </c>
      <c r="B536" s="1" t="s">
        <v>224</v>
      </c>
      <c r="C536" s="1" t="s">
        <v>10</v>
      </c>
      <c r="D536" s="2">
        <v>42004</v>
      </c>
      <c r="E536" s="3">
        <v>2614748000</v>
      </c>
      <c r="F536" s="3">
        <v>883564000</v>
      </c>
      <c r="G536" s="3">
        <v>50948000</v>
      </c>
      <c r="H536" s="1">
        <v>0</v>
      </c>
      <c r="I536" s="3">
        <v>758861000</v>
      </c>
      <c r="J536" s="1" t="s">
        <v>46</v>
      </c>
      <c r="K536" s="1" t="s">
        <v>47</v>
      </c>
      <c r="L536" s="8">
        <f t="shared" si="53"/>
        <v>2014</v>
      </c>
      <c r="M536" s="5">
        <f t="shared" si="58"/>
        <v>-1731184000</v>
      </c>
      <c r="N536" s="6">
        <f t="shared" si="54"/>
        <v>809809000</v>
      </c>
      <c r="O536" s="6">
        <f t="shared" si="55"/>
        <v>-2540993000</v>
      </c>
      <c r="P536" s="7">
        <f t="shared" si="56"/>
        <v>0.66208445326280008</v>
      </c>
      <c r="Q536" s="7">
        <f t="shared" si="57"/>
        <v>0.97179269283311431</v>
      </c>
    </row>
    <row r="537" spans="1:17" ht="20" customHeight="1" x14ac:dyDescent="0.2">
      <c r="A537" s="1">
        <v>563</v>
      </c>
      <c r="B537" s="1" t="s">
        <v>224</v>
      </c>
      <c r="C537" s="1" t="s">
        <v>11</v>
      </c>
      <c r="D537" s="2">
        <v>42369</v>
      </c>
      <c r="E537" s="3">
        <v>2744965000</v>
      </c>
      <c r="F537" s="3">
        <v>905168000</v>
      </c>
      <c r="G537" s="3">
        <v>65082000</v>
      </c>
      <c r="H537" s="1">
        <v>0</v>
      </c>
      <c r="I537" s="3">
        <v>765895000</v>
      </c>
      <c r="J537" s="1" t="s">
        <v>46</v>
      </c>
      <c r="K537" s="1" t="s">
        <v>47</v>
      </c>
      <c r="L537" s="8">
        <f t="shared" si="53"/>
        <v>2015</v>
      </c>
      <c r="M537" s="5">
        <f t="shared" si="58"/>
        <v>-1839797000</v>
      </c>
      <c r="N537" s="6">
        <f t="shared" si="54"/>
        <v>830977000</v>
      </c>
      <c r="O537" s="6">
        <f t="shared" si="55"/>
        <v>-2670774000</v>
      </c>
      <c r="P537" s="7">
        <f t="shared" si="56"/>
        <v>0.67024424719440867</v>
      </c>
      <c r="Q537" s="7">
        <f t="shared" si="57"/>
        <v>0.97297196867719626</v>
      </c>
    </row>
    <row r="538" spans="1:17" ht="20" customHeight="1" x14ac:dyDescent="0.2">
      <c r="A538" s="1">
        <v>564</v>
      </c>
      <c r="B538" s="1" t="s">
        <v>225</v>
      </c>
      <c r="C538" s="1" t="s">
        <v>6</v>
      </c>
      <c r="D538" s="2">
        <v>41639</v>
      </c>
      <c r="E538" s="3">
        <v>1859177000</v>
      </c>
      <c r="F538" s="3">
        <v>354561000</v>
      </c>
      <c r="G538" s="3">
        <v>200849000</v>
      </c>
      <c r="H538" s="1">
        <v>0</v>
      </c>
      <c r="I538" s="3">
        <v>653132000</v>
      </c>
      <c r="J538" s="1" t="s">
        <v>77</v>
      </c>
      <c r="K538" s="1" t="s">
        <v>78</v>
      </c>
      <c r="L538" s="8">
        <f t="shared" si="53"/>
        <v>2013</v>
      </c>
      <c r="M538" s="5">
        <f t="shared" si="58"/>
        <v>-1504616000</v>
      </c>
      <c r="N538" s="6">
        <f t="shared" si="54"/>
        <v>853981000</v>
      </c>
      <c r="O538" s="6">
        <f t="shared" si="55"/>
        <v>-2358597000</v>
      </c>
      <c r="P538" s="7">
        <f t="shared" si="56"/>
        <v>0.8092914230328796</v>
      </c>
      <c r="Q538" s="7">
        <f t="shared" si="57"/>
        <v>1.2686242353471455</v>
      </c>
    </row>
    <row r="539" spans="1:17" ht="20" customHeight="1" x14ac:dyDescent="0.2">
      <c r="A539" s="1">
        <v>565</v>
      </c>
      <c r="B539" s="1" t="s">
        <v>225</v>
      </c>
      <c r="C539" s="1" t="s">
        <v>9</v>
      </c>
      <c r="D539" s="2">
        <v>42004</v>
      </c>
      <c r="E539" s="3">
        <v>2388768000</v>
      </c>
      <c r="F539" s="3">
        <v>443974000</v>
      </c>
      <c r="G539" s="3">
        <v>238134000</v>
      </c>
      <c r="H539" s="1">
        <v>0</v>
      </c>
      <c r="I539" s="3">
        <v>679298000</v>
      </c>
      <c r="J539" s="1" t="s">
        <v>77</v>
      </c>
      <c r="K539" s="1" t="s">
        <v>78</v>
      </c>
      <c r="L539" s="8">
        <f t="shared" si="53"/>
        <v>2014</v>
      </c>
      <c r="M539" s="5">
        <f t="shared" si="58"/>
        <v>-1944794000</v>
      </c>
      <c r="N539" s="6">
        <f t="shared" si="54"/>
        <v>917432000</v>
      </c>
      <c r="O539" s="6">
        <f t="shared" si="55"/>
        <v>-2862226000</v>
      </c>
      <c r="P539" s="7">
        <f t="shared" si="56"/>
        <v>0.81414101327546251</v>
      </c>
      <c r="Q539" s="7">
        <f t="shared" si="57"/>
        <v>1.1982017508606948</v>
      </c>
    </row>
    <row r="540" spans="1:17" ht="20" customHeight="1" x14ac:dyDescent="0.2">
      <c r="A540" s="1">
        <v>566</v>
      </c>
      <c r="B540" s="1" t="s">
        <v>225</v>
      </c>
      <c r="C540" s="1" t="s">
        <v>10</v>
      </c>
      <c r="D540" s="2">
        <v>42369</v>
      </c>
      <c r="E540" s="3">
        <v>1954000000</v>
      </c>
      <c r="F540" s="3">
        <v>523043000</v>
      </c>
      <c r="G540" s="3">
        <v>249925000</v>
      </c>
      <c r="H540" s="1">
        <v>0</v>
      </c>
      <c r="I540" s="3">
        <v>819216000</v>
      </c>
      <c r="J540" s="1" t="s">
        <v>77</v>
      </c>
      <c r="K540" s="1" t="s">
        <v>78</v>
      </c>
      <c r="L540" s="8">
        <f t="shared" si="53"/>
        <v>2015</v>
      </c>
      <c r="M540" s="5">
        <f t="shared" si="58"/>
        <v>-1430957000</v>
      </c>
      <c r="N540" s="6">
        <f t="shared" si="54"/>
        <v>1069141000</v>
      </c>
      <c r="O540" s="6">
        <f t="shared" si="55"/>
        <v>-2500098000</v>
      </c>
      <c r="P540" s="7">
        <f t="shared" si="56"/>
        <v>0.73232190378710338</v>
      </c>
      <c r="Q540" s="7">
        <f t="shared" si="57"/>
        <v>1.2794769703172979</v>
      </c>
    </row>
    <row r="541" spans="1:17" ht="20" customHeight="1" x14ac:dyDescent="0.2">
      <c r="A541" s="1">
        <v>567</v>
      </c>
      <c r="B541" s="1" t="s">
        <v>225</v>
      </c>
      <c r="C541" s="1" t="s">
        <v>11</v>
      </c>
      <c r="D541" s="2">
        <v>42735</v>
      </c>
      <c r="E541" s="3">
        <v>1857339000</v>
      </c>
      <c r="F541" s="3">
        <v>613909000</v>
      </c>
      <c r="G541" s="3">
        <v>272747000</v>
      </c>
      <c r="H541" s="1">
        <v>0</v>
      </c>
      <c r="I541" s="3">
        <v>927920000</v>
      </c>
      <c r="J541" s="1" t="s">
        <v>77</v>
      </c>
      <c r="K541" s="1" t="s">
        <v>78</v>
      </c>
      <c r="L541" s="8">
        <f t="shared" si="53"/>
        <v>2016</v>
      </c>
      <c r="M541" s="5">
        <f t="shared" si="58"/>
        <v>-1243430000</v>
      </c>
      <c r="N541" s="6">
        <f t="shared" si="54"/>
        <v>1200667000</v>
      </c>
      <c r="O541" s="6">
        <f t="shared" si="55"/>
        <v>-2444097000</v>
      </c>
      <c r="P541" s="7">
        <f t="shared" si="56"/>
        <v>0.66946852459351791</v>
      </c>
      <c r="Q541" s="7">
        <f t="shared" si="57"/>
        <v>1.3159132500852024</v>
      </c>
    </row>
    <row r="542" spans="1:17" ht="20" customHeight="1" x14ac:dyDescent="0.2">
      <c r="A542" s="1">
        <v>568</v>
      </c>
      <c r="B542" s="1" t="s">
        <v>226</v>
      </c>
      <c r="C542" s="1" t="s">
        <v>6</v>
      </c>
      <c r="D542" s="2">
        <v>41274</v>
      </c>
      <c r="E542" s="3">
        <v>6273787000</v>
      </c>
      <c r="F542" s="3">
        <v>3667434000</v>
      </c>
      <c r="G542" s="3">
        <v>747356000</v>
      </c>
      <c r="H542" s="1">
        <v>0</v>
      </c>
      <c r="I542" s="3">
        <v>740791000</v>
      </c>
      <c r="J542" s="1" t="s">
        <v>36</v>
      </c>
      <c r="K542" s="1" t="s">
        <v>37</v>
      </c>
      <c r="L542" s="8">
        <f t="shared" si="53"/>
        <v>2012</v>
      </c>
      <c r="M542" s="5">
        <f t="shared" si="58"/>
        <v>-2606353000</v>
      </c>
      <c r="N542" s="6">
        <f t="shared" si="54"/>
        <v>1488147000</v>
      </c>
      <c r="O542" s="6">
        <f t="shared" si="55"/>
        <v>-4094500000</v>
      </c>
      <c r="P542" s="7">
        <f t="shared" si="56"/>
        <v>0.41543536623095428</v>
      </c>
      <c r="Q542" s="7">
        <f t="shared" si="57"/>
        <v>0.65263611914143727</v>
      </c>
    </row>
    <row r="543" spans="1:17" ht="20" customHeight="1" x14ac:dyDescent="0.2">
      <c r="A543" s="1">
        <v>569</v>
      </c>
      <c r="B543" s="1" t="s">
        <v>226</v>
      </c>
      <c r="C543" s="1" t="s">
        <v>9</v>
      </c>
      <c r="D543" s="2">
        <v>41639</v>
      </c>
      <c r="E543" s="3">
        <v>7301204000</v>
      </c>
      <c r="F543" s="3">
        <v>3997940000</v>
      </c>
      <c r="G543" s="3">
        <v>914149000</v>
      </c>
      <c r="H543" s="1">
        <v>0</v>
      </c>
      <c r="I543" s="3">
        <v>859680000</v>
      </c>
      <c r="J543" s="1" t="s">
        <v>36</v>
      </c>
      <c r="K543" s="1" t="s">
        <v>37</v>
      </c>
      <c r="L543" s="8">
        <f t="shared" si="53"/>
        <v>2013</v>
      </c>
      <c r="M543" s="5">
        <f t="shared" si="58"/>
        <v>-3303264000</v>
      </c>
      <c r="N543" s="6">
        <f t="shared" si="54"/>
        <v>1773829000</v>
      </c>
      <c r="O543" s="6">
        <f t="shared" si="55"/>
        <v>-5077093000</v>
      </c>
      <c r="P543" s="7">
        <f t="shared" si="56"/>
        <v>0.4524272982921721</v>
      </c>
      <c r="Q543" s="7">
        <f t="shared" si="57"/>
        <v>0.6953775021215679</v>
      </c>
    </row>
    <row r="544" spans="1:17" ht="20" customHeight="1" x14ac:dyDescent="0.2">
      <c r="A544" s="1">
        <v>570</v>
      </c>
      <c r="B544" s="1" t="s">
        <v>226</v>
      </c>
      <c r="C544" s="1" t="s">
        <v>10</v>
      </c>
      <c r="D544" s="2">
        <v>42004</v>
      </c>
      <c r="E544" s="3">
        <v>7741856000</v>
      </c>
      <c r="F544" s="3">
        <v>4449139000</v>
      </c>
      <c r="G544" s="3">
        <v>1034507000</v>
      </c>
      <c r="H544" s="1">
        <v>0</v>
      </c>
      <c r="I544" s="3">
        <v>625361000</v>
      </c>
      <c r="J544" s="1" t="s">
        <v>36</v>
      </c>
      <c r="K544" s="1" t="s">
        <v>37</v>
      </c>
      <c r="L544" s="8">
        <f t="shared" si="53"/>
        <v>2014</v>
      </c>
      <c r="M544" s="5">
        <f t="shared" si="58"/>
        <v>-3292717000</v>
      </c>
      <c r="N544" s="6">
        <f t="shared" si="54"/>
        <v>1659868000</v>
      </c>
      <c r="O544" s="6">
        <f t="shared" si="55"/>
        <v>-4952585000</v>
      </c>
      <c r="P544" s="7">
        <f t="shared" si="56"/>
        <v>0.42531364572009606</v>
      </c>
      <c r="Q544" s="7">
        <f t="shared" si="57"/>
        <v>0.63971546357875941</v>
      </c>
    </row>
    <row r="545" spans="1:17" ht="20" customHeight="1" x14ac:dyDescent="0.2">
      <c r="A545" s="1">
        <v>571</v>
      </c>
      <c r="B545" s="1" t="s">
        <v>226</v>
      </c>
      <c r="C545" s="1" t="s">
        <v>11</v>
      </c>
      <c r="D545" s="2">
        <v>42369</v>
      </c>
      <c r="E545" s="3">
        <v>7954827000</v>
      </c>
      <c r="F545" s="3">
        <v>4416194000</v>
      </c>
      <c r="G545" s="3">
        <v>1086274000</v>
      </c>
      <c r="H545" s="1">
        <v>0</v>
      </c>
      <c r="I545" s="3">
        <v>688195000</v>
      </c>
      <c r="J545" s="1" t="s">
        <v>36</v>
      </c>
      <c r="K545" s="1" t="s">
        <v>37</v>
      </c>
      <c r="L545" s="8">
        <f t="shared" si="53"/>
        <v>2015</v>
      </c>
      <c r="M545" s="5">
        <f t="shared" si="58"/>
        <v>-3538633000</v>
      </c>
      <c r="N545" s="6">
        <f t="shared" si="54"/>
        <v>1774469000</v>
      </c>
      <c r="O545" s="6">
        <f t="shared" si="55"/>
        <v>-5313102000</v>
      </c>
      <c r="P545" s="7">
        <f t="shared" si="56"/>
        <v>0.44484097517142734</v>
      </c>
      <c r="Q545" s="7">
        <f t="shared" si="57"/>
        <v>0.66790918268869959</v>
      </c>
    </row>
    <row r="546" spans="1:17" ht="20" customHeight="1" x14ac:dyDescent="0.2">
      <c r="A546" s="1">
        <v>572</v>
      </c>
      <c r="B546" s="1" t="s">
        <v>227</v>
      </c>
      <c r="C546" s="1" t="s">
        <v>6</v>
      </c>
      <c r="D546" s="2">
        <v>41274</v>
      </c>
      <c r="E546" s="3">
        <v>535153000</v>
      </c>
      <c r="F546" s="3">
        <v>172167000</v>
      </c>
      <c r="G546" s="3">
        <v>24573000</v>
      </c>
      <c r="H546" s="1">
        <v>0</v>
      </c>
      <c r="I546" s="3">
        <v>169173000</v>
      </c>
      <c r="J546" s="1" t="s">
        <v>46</v>
      </c>
      <c r="K546" s="1" t="s">
        <v>228</v>
      </c>
      <c r="L546" s="8">
        <f t="shared" si="53"/>
        <v>2012</v>
      </c>
      <c r="M546" s="5">
        <f t="shared" si="58"/>
        <v>-362986000</v>
      </c>
      <c r="N546" s="6">
        <f t="shared" si="54"/>
        <v>193746000</v>
      </c>
      <c r="O546" s="6">
        <f t="shared" si="55"/>
        <v>-556732000</v>
      </c>
      <c r="P546" s="7">
        <f t="shared" si="56"/>
        <v>0.6782845279761115</v>
      </c>
      <c r="Q546" s="7">
        <f t="shared" si="57"/>
        <v>1.040323047801283</v>
      </c>
    </row>
    <row r="547" spans="1:17" ht="20" customHeight="1" x14ac:dyDescent="0.2">
      <c r="A547" s="1">
        <v>573</v>
      </c>
      <c r="B547" s="1" t="s">
        <v>227</v>
      </c>
      <c r="C547" s="1" t="s">
        <v>9</v>
      </c>
      <c r="D547" s="2">
        <v>41639</v>
      </c>
      <c r="E547" s="3">
        <v>610590000</v>
      </c>
      <c r="F547" s="3">
        <v>197336000</v>
      </c>
      <c r="G547" s="3">
        <v>26684000</v>
      </c>
      <c r="H547" s="1">
        <v>0</v>
      </c>
      <c r="I547" s="3">
        <v>192420000</v>
      </c>
      <c r="J547" s="1" t="s">
        <v>46</v>
      </c>
      <c r="K547" s="1" t="s">
        <v>228</v>
      </c>
      <c r="L547" s="8">
        <f t="shared" si="53"/>
        <v>2013</v>
      </c>
      <c r="M547" s="5">
        <f t="shared" si="58"/>
        <v>-413254000</v>
      </c>
      <c r="N547" s="6">
        <f t="shared" si="54"/>
        <v>219104000</v>
      </c>
      <c r="O547" s="6">
        <f t="shared" si="55"/>
        <v>-632358000</v>
      </c>
      <c r="P547" s="7">
        <f t="shared" si="56"/>
        <v>0.67681095334021191</v>
      </c>
      <c r="Q547" s="7">
        <f t="shared" si="57"/>
        <v>1.0356507640151329</v>
      </c>
    </row>
    <row r="548" spans="1:17" ht="20" customHeight="1" x14ac:dyDescent="0.2">
      <c r="A548" s="1">
        <v>574</v>
      </c>
      <c r="B548" s="1" t="s">
        <v>227</v>
      </c>
      <c r="C548" s="1" t="s">
        <v>10</v>
      </c>
      <c r="D548" s="2">
        <v>42004</v>
      </c>
      <c r="E548" s="3">
        <v>970938000</v>
      </c>
      <c r="F548" s="3">
        <v>312546000</v>
      </c>
      <c r="G548" s="3">
        <v>40878000</v>
      </c>
      <c r="H548" s="1">
        <v>0</v>
      </c>
      <c r="I548" s="3">
        <v>360592000</v>
      </c>
      <c r="J548" s="1" t="s">
        <v>46</v>
      </c>
      <c r="K548" s="1" t="s">
        <v>228</v>
      </c>
      <c r="L548" s="8">
        <f t="shared" si="53"/>
        <v>2014</v>
      </c>
      <c r="M548" s="5">
        <f t="shared" si="58"/>
        <v>-658392000</v>
      </c>
      <c r="N548" s="6">
        <f t="shared" si="54"/>
        <v>401470000</v>
      </c>
      <c r="O548" s="6">
        <f t="shared" si="55"/>
        <v>-1059862000</v>
      </c>
      <c r="P548" s="7">
        <f t="shared" si="56"/>
        <v>0.67809891053805704</v>
      </c>
      <c r="Q548" s="7">
        <f t="shared" si="57"/>
        <v>1.0915856625242806</v>
      </c>
    </row>
    <row r="549" spans="1:17" ht="20" customHeight="1" x14ac:dyDescent="0.2">
      <c r="A549" s="1">
        <v>575</v>
      </c>
      <c r="B549" s="1" t="s">
        <v>227</v>
      </c>
      <c r="C549" s="1" t="s">
        <v>11</v>
      </c>
      <c r="D549" s="2">
        <v>42369</v>
      </c>
      <c r="E549" s="3">
        <v>1194407000</v>
      </c>
      <c r="F549" s="3">
        <v>363508000</v>
      </c>
      <c r="G549" s="3">
        <v>40090000</v>
      </c>
      <c r="H549" s="1">
        <v>0</v>
      </c>
      <c r="I549" s="3">
        <v>453423000</v>
      </c>
      <c r="J549" s="1" t="s">
        <v>46</v>
      </c>
      <c r="K549" s="1" t="s">
        <v>228</v>
      </c>
      <c r="L549" s="8">
        <f t="shared" si="53"/>
        <v>2015</v>
      </c>
      <c r="M549" s="5">
        <f t="shared" si="58"/>
        <v>-830899000</v>
      </c>
      <c r="N549" s="6">
        <f t="shared" si="54"/>
        <v>493513000</v>
      </c>
      <c r="O549" s="6">
        <f t="shared" si="55"/>
        <v>-1324412000</v>
      </c>
      <c r="P549" s="7">
        <f t="shared" si="56"/>
        <v>0.69565818016806669</v>
      </c>
      <c r="Q549" s="7">
        <f t="shared" si="57"/>
        <v>1.1088448075069888</v>
      </c>
    </row>
    <row r="550" spans="1:17" ht="20" customHeight="1" x14ac:dyDescent="0.2">
      <c r="A550" s="1">
        <v>576</v>
      </c>
      <c r="B550" s="1" t="s">
        <v>229</v>
      </c>
      <c r="C550" s="1" t="s">
        <v>6</v>
      </c>
      <c r="D550" s="2">
        <v>41274</v>
      </c>
      <c r="E550" s="3">
        <v>1365000000</v>
      </c>
      <c r="F550" s="1">
        <v>0</v>
      </c>
      <c r="G550" s="3">
        <v>921000000</v>
      </c>
      <c r="H550" s="1">
        <v>0</v>
      </c>
      <c r="I550" s="3">
        <v>471000000</v>
      </c>
      <c r="J550" s="1" t="s">
        <v>41</v>
      </c>
      <c r="K550" s="1" t="s">
        <v>230</v>
      </c>
      <c r="L550" s="8">
        <f t="shared" si="53"/>
        <v>2012</v>
      </c>
      <c r="M550" s="5">
        <f t="shared" si="58"/>
        <v>-1365000000</v>
      </c>
      <c r="N550" s="6">
        <f t="shared" si="54"/>
        <v>1392000000</v>
      </c>
      <c r="O550" s="6">
        <f t="shared" si="55"/>
        <v>-2757000000</v>
      </c>
      <c r="P550" s="7">
        <f t="shared" si="56"/>
        <v>1</v>
      </c>
      <c r="Q550" s="7">
        <f t="shared" si="57"/>
        <v>2.0197802197802197</v>
      </c>
    </row>
    <row r="551" spans="1:17" ht="20" customHeight="1" x14ac:dyDescent="0.2">
      <c r="A551" s="1">
        <v>577</v>
      </c>
      <c r="B551" s="1" t="s">
        <v>229</v>
      </c>
      <c r="C551" s="1" t="s">
        <v>9</v>
      </c>
      <c r="D551" s="2">
        <v>41639</v>
      </c>
      <c r="E551" s="3">
        <v>1466000000</v>
      </c>
      <c r="F551" s="1">
        <v>0</v>
      </c>
      <c r="G551" s="3">
        <v>888000000</v>
      </c>
      <c r="H551" s="1">
        <v>0</v>
      </c>
      <c r="I551" s="3">
        <v>256000000</v>
      </c>
      <c r="J551" s="1" t="s">
        <v>41</v>
      </c>
      <c r="K551" s="1" t="s">
        <v>230</v>
      </c>
      <c r="L551" s="8">
        <f t="shared" si="53"/>
        <v>2013</v>
      </c>
      <c r="M551" s="5">
        <f t="shared" si="58"/>
        <v>-1466000000</v>
      </c>
      <c r="N551" s="6">
        <f t="shared" si="54"/>
        <v>1144000000</v>
      </c>
      <c r="O551" s="6">
        <f t="shared" si="55"/>
        <v>-2610000000</v>
      </c>
      <c r="P551" s="7">
        <f t="shared" si="56"/>
        <v>1</v>
      </c>
      <c r="Q551" s="7">
        <f t="shared" si="57"/>
        <v>1.7803547066848568</v>
      </c>
    </row>
    <row r="552" spans="1:17" ht="20" customHeight="1" x14ac:dyDescent="0.2">
      <c r="A552" s="1">
        <v>578</v>
      </c>
      <c r="B552" s="1" t="s">
        <v>229</v>
      </c>
      <c r="C552" s="1" t="s">
        <v>10</v>
      </c>
      <c r="D552" s="2">
        <v>42004</v>
      </c>
      <c r="E552" s="3">
        <v>1665000000</v>
      </c>
      <c r="F552" s="1">
        <v>0</v>
      </c>
      <c r="G552" s="3">
        <v>958000000</v>
      </c>
      <c r="H552" s="1">
        <v>0</v>
      </c>
      <c r="I552" s="3">
        <v>136000000</v>
      </c>
      <c r="J552" s="1" t="s">
        <v>41</v>
      </c>
      <c r="K552" s="1" t="s">
        <v>230</v>
      </c>
      <c r="L552" s="8">
        <f t="shared" si="53"/>
        <v>2014</v>
      </c>
      <c r="M552" s="5">
        <f t="shared" si="58"/>
        <v>-1665000000</v>
      </c>
      <c r="N552" s="6">
        <f t="shared" si="54"/>
        <v>1094000000</v>
      </c>
      <c r="O552" s="6">
        <f t="shared" si="55"/>
        <v>-2759000000</v>
      </c>
      <c r="P552" s="7">
        <f t="shared" si="56"/>
        <v>1</v>
      </c>
      <c r="Q552" s="7">
        <f t="shared" si="57"/>
        <v>1.6570570570570571</v>
      </c>
    </row>
    <row r="553" spans="1:17" ht="20" customHeight="1" x14ac:dyDescent="0.2">
      <c r="A553" s="1">
        <v>579</v>
      </c>
      <c r="B553" s="1" t="s">
        <v>229</v>
      </c>
      <c r="C553" s="1" t="s">
        <v>11</v>
      </c>
      <c r="D553" s="2">
        <v>42369</v>
      </c>
      <c r="E553" s="3">
        <v>1403000000</v>
      </c>
      <c r="F553" s="1">
        <v>0</v>
      </c>
      <c r="G553" s="3">
        <v>1048000000</v>
      </c>
      <c r="H553" s="1">
        <v>0</v>
      </c>
      <c r="I553" s="3">
        <v>61000000</v>
      </c>
      <c r="J553" s="1" t="s">
        <v>41</v>
      </c>
      <c r="K553" s="1" t="s">
        <v>230</v>
      </c>
      <c r="L553" s="8">
        <f t="shared" si="53"/>
        <v>2015</v>
      </c>
      <c r="M553" s="5">
        <f t="shared" si="58"/>
        <v>-1403000000</v>
      </c>
      <c r="N553" s="6">
        <f t="shared" si="54"/>
        <v>1109000000</v>
      </c>
      <c r="O553" s="6">
        <f t="shared" si="55"/>
        <v>-2512000000</v>
      </c>
      <c r="P553" s="7">
        <f t="shared" si="56"/>
        <v>1</v>
      </c>
      <c r="Q553" s="7">
        <f t="shared" si="57"/>
        <v>1.7904490377761939</v>
      </c>
    </row>
    <row r="554" spans="1:17" ht="20" customHeight="1" x14ac:dyDescent="0.2">
      <c r="A554" s="1">
        <v>580</v>
      </c>
      <c r="B554" s="1" t="s">
        <v>231</v>
      </c>
      <c r="C554" s="1" t="s">
        <v>6</v>
      </c>
      <c r="D554" s="2">
        <v>41274</v>
      </c>
      <c r="E554" s="3">
        <v>16311000000</v>
      </c>
      <c r="F554" s="3">
        <v>11448000000</v>
      </c>
      <c r="G554" s="3">
        <v>2894000000</v>
      </c>
      <c r="H554" s="3">
        <v>439000000</v>
      </c>
      <c r="I554" s="1">
        <v>0</v>
      </c>
      <c r="J554" s="1" t="s">
        <v>7</v>
      </c>
      <c r="K554" s="1" t="s">
        <v>158</v>
      </c>
      <c r="L554" s="8">
        <f t="shared" si="53"/>
        <v>2012</v>
      </c>
      <c r="M554" s="5">
        <f t="shared" si="58"/>
        <v>-4863000000</v>
      </c>
      <c r="N554" s="6">
        <f t="shared" si="54"/>
        <v>3333000000</v>
      </c>
      <c r="O554" s="6">
        <f t="shared" si="55"/>
        <v>-8196000000</v>
      </c>
      <c r="P554" s="7">
        <f t="shared" si="56"/>
        <v>0.29814235791796945</v>
      </c>
      <c r="Q554" s="7">
        <f t="shared" si="57"/>
        <v>0.50248298694132798</v>
      </c>
    </row>
    <row r="555" spans="1:17" ht="20" customHeight="1" x14ac:dyDescent="0.2">
      <c r="A555" s="1">
        <v>581</v>
      </c>
      <c r="B555" s="1" t="s">
        <v>231</v>
      </c>
      <c r="C555" s="1" t="s">
        <v>9</v>
      </c>
      <c r="D555" s="2">
        <v>41639</v>
      </c>
      <c r="E555" s="3">
        <v>22046000000</v>
      </c>
      <c r="F555" s="3">
        <v>15369000000</v>
      </c>
      <c r="G555" s="3">
        <v>3886000000</v>
      </c>
      <c r="H555" s="3">
        <v>644000000</v>
      </c>
      <c r="I555" s="1">
        <v>0</v>
      </c>
      <c r="J555" s="1" t="s">
        <v>7</v>
      </c>
      <c r="K555" s="1" t="s">
        <v>158</v>
      </c>
      <c r="L555" s="8">
        <f t="shared" si="53"/>
        <v>2013</v>
      </c>
      <c r="M555" s="5">
        <f t="shared" si="58"/>
        <v>-6677000000</v>
      </c>
      <c r="N555" s="6">
        <f t="shared" si="54"/>
        <v>4530000000</v>
      </c>
      <c r="O555" s="6">
        <f t="shared" si="55"/>
        <v>-11207000000</v>
      </c>
      <c r="P555" s="7">
        <f t="shared" si="56"/>
        <v>0.30286673319423024</v>
      </c>
      <c r="Q555" s="7">
        <f t="shared" si="57"/>
        <v>0.50834618524902475</v>
      </c>
    </row>
    <row r="556" spans="1:17" ht="20" customHeight="1" x14ac:dyDescent="0.2">
      <c r="A556" s="1">
        <v>582</v>
      </c>
      <c r="B556" s="1" t="s">
        <v>231</v>
      </c>
      <c r="C556" s="1" t="s">
        <v>10</v>
      </c>
      <c r="D556" s="2">
        <v>42004</v>
      </c>
      <c r="E556" s="3">
        <v>22552000000</v>
      </c>
      <c r="F556" s="3">
        <v>15646000000</v>
      </c>
      <c r="G556" s="3">
        <v>3810000000</v>
      </c>
      <c r="H556" s="3">
        <v>647000000</v>
      </c>
      <c r="I556" s="1">
        <v>0</v>
      </c>
      <c r="J556" s="1" t="s">
        <v>7</v>
      </c>
      <c r="K556" s="1" t="s">
        <v>158</v>
      </c>
      <c r="L556" s="8">
        <f t="shared" si="53"/>
        <v>2014</v>
      </c>
      <c r="M556" s="5">
        <f t="shared" si="58"/>
        <v>-6906000000</v>
      </c>
      <c r="N556" s="6">
        <f t="shared" si="54"/>
        <v>4457000000</v>
      </c>
      <c r="O556" s="6">
        <f t="shared" si="55"/>
        <v>-11363000000</v>
      </c>
      <c r="P556" s="7">
        <f t="shared" si="56"/>
        <v>0.30622561191912023</v>
      </c>
      <c r="Q556" s="7">
        <f t="shared" si="57"/>
        <v>0.50385775097552321</v>
      </c>
    </row>
    <row r="557" spans="1:17" ht="20" customHeight="1" x14ac:dyDescent="0.2">
      <c r="A557" s="1">
        <v>583</v>
      </c>
      <c r="B557" s="1" t="s">
        <v>231</v>
      </c>
      <c r="C557" s="1" t="s">
        <v>11</v>
      </c>
      <c r="D557" s="2">
        <v>42369</v>
      </c>
      <c r="E557" s="3">
        <v>20855000000</v>
      </c>
      <c r="F557" s="3">
        <v>14292000000</v>
      </c>
      <c r="G557" s="3">
        <v>3596000000</v>
      </c>
      <c r="H557" s="3">
        <v>625000000</v>
      </c>
      <c r="I557" s="1">
        <v>0</v>
      </c>
      <c r="J557" s="1" t="s">
        <v>7</v>
      </c>
      <c r="K557" s="1" t="s">
        <v>158</v>
      </c>
      <c r="L557" s="8">
        <f t="shared" si="53"/>
        <v>2015</v>
      </c>
      <c r="M557" s="5">
        <f t="shared" si="58"/>
        <v>-6563000000</v>
      </c>
      <c r="N557" s="6">
        <f t="shared" si="54"/>
        <v>4221000000</v>
      </c>
      <c r="O557" s="6">
        <f t="shared" si="55"/>
        <v>-10784000000</v>
      </c>
      <c r="P557" s="7">
        <f t="shared" si="56"/>
        <v>0.31469671541596739</v>
      </c>
      <c r="Q557" s="7">
        <f t="shared" si="57"/>
        <v>0.51709422200911048</v>
      </c>
    </row>
    <row r="558" spans="1:17" ht="20" customHeight="1" x14ac:dyDescent="0.2">
      <c r="A558" s="1">
        <v>584</v>
      </c>
      <c r="B558" s="1" t="s">
        <v>232</v>
      </c>
      <c r="C558" s="1" t="s">
        <v>6</v>
      </c>
      <c r="D558" s="2">
        <v>41274</v>
      </c>
      <c r="E558" s="3">
        <v>10302079000</v>
      </c>
      <c r="F558" s="3">
        <v>6583627000</v>
      </c>
      <c r="G558" s="3">
        <v>917162000</v>
      </c>
      <c r="H558" s="1">
        <v>0</v>
      </c>
      <c r="I558" s="3">
        <v>1144585000</v>
      </c>
      <c r="J558" s="1" t="s">
        <v>36</v>
      </c>
      <c r="K558" s="1" t="s">
        <v>39</v>
      </c>
      <c r="L558" s="8">
        <f t="shared" si="53"/>
        <v>2012</v>
      </c>
      <c r="M558" s="5">
        <f t="shared" si="58"/>
        <v>-3718452000</v>
      </c>
      <c r="N558" s="6">
        <f t="shared" si="54"/>
        <v>2061747000</v>
      </c>
      <c r="O558" s="6">
        <f t="shared" si="55"/>
        <v>-5780199000</v>
      </c>
      <c r="P558" s="7">
        <f t="shared" si="56"/>
        <v>0.36094190308577523</v>
      </c>
      <c r="Q558" s="7">
        <f t="shared" si="57"/>
        <v>0.56107111972253365</v>
      </c>
    </row>
    <row r="559" spans="1:17" ht="20" customHeight="1" x14ac:dyDescent="0.2">
      <c r="A559" s="1">
        <v>585</v>
      </c>
      <c r="B559" s="1" t="s">
        <v>232</v>
      </c>
      <c r="C559" s="1" t="s">
        <v>9</v>
      </c>
      <c r="D559" s="2">
        <v>41639</v>
      </c>
      <c r="E559" s="3">
        <v>11390947000</v>
      </c>
      <c r="F559" s="3">
        <v>7588885000</v>
      </c>
      <c r="G559" s="3">
        <v>888051000</v>
      </c>
      <c r="H559" s="1">
        <v>0</v>
      </c>
      <c r="I559" s="3">
        <v>1261044000</v>
      </c>
      <c r="J559" s="1" t="s">
        <v>36</v>
      </c>
      <c r="K559" s="1" t="s">
        <v>39</v>
      </c>
      <c r="L559" s="8">
        <f t="shared" si="53"/>
        <v>2013</v>
      </c>
      <c r="M559" s="5">
        <f t="shared" si="58"/>
        <v>-3802062000</v>
      </c>
      <c r="N559" s="6">
        <f t="shared" si="54"/>
        <v>2149095000</v>
      </c>
      <c r="O559" s="6">
        <f t="shared" si="55"/>
        <v>-5951157000</v>
      </c>
      <c r="P559" s="7">
        <f t="shared" si="56"/>
        <v>0.33377927225892634</v>
      </c>
      <c r="Q559" s="7">
        <f t="shared" si="57"/>
        <v>0.52244620223410754</v>
      </c>
    </row>
    <row r="560" spans="1:17" ht="20" customHeight="1" x14ac:dyDescent="0.2">
      <c r="A560" s="1">
        <v>586</v>
      </c>
      <c r="B560" s="1" t="s">
        <v>232</v>
      </c>
      <c r="C560" s="1" t="s">
        <v>10</v>
      </c>
      <c r="D560" s="2">
        <v>42004</v>
      </c>
      <c r="E560" s="3">
        <v>12494921000</v>
      </c>
      <c r="F560" s="3">
        <v>8126187000</v>
      </c>
      <c r="G560" s="3">
        <v>863455000</v>
      </c>
      <c r="H560" s="1">
        <v>0</v>
      </c>
      <c r="I560" s="3">
        <v>1318638000</v>
      </c>
      <c r="J560" s="1" t="s">
        <v>36</v>
      </c>
      <c r="K560" s="1" t="s">
        <v>39</v>
      </c>
      <c r="L560" s="8">
        <f t="shared" si="53"/>
        <v>2014</v>
      </c>
      <c r="M560" s="5">
        <f t="shared" si="58"/>
        <v>-4368734000</v>
      </c>
      <c r="N560" s="6">
        <f t="shared" si="54"/>
        <v>2182093000</v>
      </c>
      <c r="O560" s="6">
        <f t="shared" si="55"/>
        <v>-6550827000</v>
      </c>
      <c r="P560" s="7">
        <f t="shared" si="56"/>
        <v>0.34964078604418547</v>
      </c>
      <c r="Q560" s="7">
        <f t="shared" si="57"/>
        <v>0.52427918511849736</v>
      </c>
    </row>
    <row r="561" spans="1:17" ht="20" customHeight="1" x14ac:dyDescent="0.2">
      <c r="A561" s="1">
        <v>587</v>
      </c>
      <c r="B561" s="1" t="s">
        <v>232</v>
      </c>
      <c r="C561" s="1" t="s">
        <v>11</v>
      </c>
      <c r="D561" s="2">
        <v>42369</v>
      </c>
      <c r="E561" s="3">
        <v>11513251000</v>
      </c>
      <c r="F561" s="3">
        <v>7449273000</v>
      </c>
      <c r="G561" s="3">
        <v>1074998000</v>
      </c>
      <c r="H561" s="1">
        <v>0</v>
      </c>
      <c r="I561" s="3">
        <v>1337276000</v>
      </c>
      <c r="J561" s="1" t="s">
        <v>36</v>
      </c>
      <c r="K561" s="1" t="s">
        <v>39</v>
      </c>
      <c r="L561" s="8">
        <f t="shared" si="53"/>
        <v>2015</v>
      </c>
      <c r="M561" s="5">
        <f t="shared" si="58"/>
        <v>-4063978000</v>
      </c>
      <c r="N561" s="6">
        <f t="shared" si="54"/>
        <v>2412274000</v>
      </c>
      <c r="O561" s="6">
        <f t="shared" si="55"/>
        <v>-6476252000</v>
      </c>
      <c r="P561" s="7">
        <f t="shared" si="56"/>
        <v>0.35298266319391458</v>
      </c>
      <c r="Q561" s="7">
        <f t="shared" si="57"/>
        <v>0.56250419625177983</v>
      </c>
    </row>
    <row r="562" spans="1:17" ht="20" customHeight="1" x14ac:dyDescent="0.2">
      <c r="A562" s="1">
        <v>588</v>
      </c>
      <c r="B562" s="1" t="s">
        <v>233</v>
      </c>
      <c r="C562" s="1" t="s">
        <v>6</v>
      </c>
      <c r="D562" s="2">
        <v>41274</v>
      </c>
      <c r="E562" s="3">
        <v>1899600000</v>
      </c>
      <c r="F562" s="3">
        <v>491000000</v>
      </c>
      <c r="G562" s="3">
        <v>697400000</v>
      </c>
      <c r="H562" s="3">
        <v>291300000</v>
      </c>
      <c r="I562" s="1">
        <v>0</v>
      </c>
      <c r="J562" s="1" t="s">
        <v>19</v>
      </c>
      <c r="K562" s="1" t="s">
        <v>24</v>
      </c>
      <c r="L562" s="8">
        <f t="shared" si="53"/>
        <v>2012</v>
      </c>
      <c r="M562" s="5">
        <f t="shared" si="58"/>
        <v>-1408600000</v>
      </c>
      <c r="N562" s="6">
        <f t="shared" si="54"/>
        <v>988700000</v>
      </c>
      <c r="O562" s="6">
        <f t="shared" si="55"/>
        <v>-2397300000</v>
      </c>
      <c r="P562" s="7">
        <f t="shared" si="56"/>
        <v>0.74152453148031161</v>
      </c>
      <c r="Q562" s="7">
        <f t="shared" si="57"/>
        <v>1.2620025268477575</v>
      </c>
    </row>
    <row r="563" spans="1:17" ht="20" customHeight="1" x14ac:dyDescent="0.2">
      <c r="A563" s="1">
        <v>589</v>
      </c>
      <c r="B563" s="1" t="s">
        <v>233</v>
      </c>
      <c r="C563" s="1" t="s">
        <v>9</v>
      </c>
      <c r="D563" s="2">
        <v>41639</v>
      </c>
      <c r="E563" s="3">
        <v>2045500000</v>
      </c>
      <c r="F563" s="3">
        <v>516600000</v>
      </c>
      <c r="G563" s="3">
        <v>749700000</v>
      </c>
      <c r="H563" s="3">
        <v>323000000</v>
      </c>
      <c r="I563" s="1">
        <v>0</v>
      </c>
      <c r="J563" s="1" t="s">
        <v>19</v>
      </c>
      <c r="K563" s="1" t="s">
        <v>24</v>
      </c>
      <c r="L563" s="8">
        <f t="shared" si="53"/>
        <v>2013</v>
      </c>
      <c r="M563" s="5">
        <f t="shared" si="58"/>
        <v>-1528900000</v>
      </c>
      <c r="N563" s="6">
        <f t="shared" si="54"/>
        <v>1072700000</v>
      </c>
      <c r="O563" s="6">
        <f t="shared" si="55"/>
        <v>-2601600000</v>
      </c>
      <c r="P563" s="7">
        <f t="shared" si="56"/>
        <v>0.74744561231972628</v>
      </c>
      <c r="Q563" s="7">
        <f t="shared" si="57"/>
        <v>1.2718650696651186</v>
      </c>
    </row>
    <row r="564" spans="1:17" ht="20" customHeight="1" x14ac:dyDescent="0.2">
      <c r="A564" s="1">
        <v>590</v>
      </c>
      <c r="B564" s="1" t="s">
        <v>233</v>
      </c>
      <c r="C564" s="1" t="s">
        <v>10</v>
      </c>
      <c r="D564" s="2">
        <v>42004</v>
      </c>
      <c r="E564" s="3">
        <v>2322900000</v>
      </c>
      <c r="F564" s="3">
        <v>625600000</v>
      </c>
      <c r="G564" s="3">
        <v>928700000</v>
      </c>
      <c r="H564" s="3">
        <v>346500000</v>
      </c>
      <c r="I564" s="1">
        <v>0</v>
      </c>
      <c r="J564" s="1" t="s">
        <v>19</v>
      </c>
      <c r="K564" s="1" t="s">
        <v>24</v>
      </c>
      <c r="L564" s="8">
        <f t="shared" si="53"/>
        <v>2014</v>
      </c>
      <c r="M564" s="5">
        <f t="shared" si="58"/>
        <v>-1697300000</v>
      </c>
      <c r="N564" s="6">
        <f t="shared" si="54"/>
        <v>1275200000</v>
      </c>
      <c r="O564" s="6">
        <f t="shared" si="55"/>
        <v>-2972500000</v>
      </c>
      <c r="P564" s="7">
        <f t="shared" si="56"/>
        <v>0.73068147574152997</v>
      </c>
      <c r="Q564" s="7">
        <f t="shared" si="57"/>
        <v>1.2796504369538078</v>
      </c>
    </row>
    <row r="565" spans="1:17" ht="20" customHeight="1" x14ac:dyDescent="0.2">
      <c r="A565" s="1">
        <v>591</v>
      </c>
      <c r="B565" s="1" t="s">
        <v>233</v>
      </c>
      <c r="C565" s="1" t="s">
        <v>11</v>
      </c>
      <c r="D565" s="2">
        <v>42369</v>
      </c>
      <c r="E565" s="3">
        <v>2493700000</v>
      </c>
      <c r="F565" s="3">
        <v>617200000</v>
      </c>
      <c r="G565" s="3">
        <v>850700000</v>
      </c>
      <c r="H565" s="3">
        <v>383100000</v>
      </c>
      <c r="I565" s="1">
        <v>0</v>
      </c>
      <c r="J565" s="1" t="s">
        <v>19</v>
      </c>
      <c r="K565" s="1" t="s">
        <v>24</v>
      </c>
      <c r="L565" s="8">
        <f t="shared" si="53"/>
        <v>2015</v>
      </c>
      <c r="M565" s="5">
        <f t="shared" si="58"/>
        <v>-1876500000</v>
      </c>
      <c r="N565" s="6">
        <f t="shared" si="54"/>
        <v>1233800000</v>
      </c>
      <c r="O565" s="6">
        <f t="shared" si="55"/>
        <v>-3110300000</v>
      </c>
      <c r="P565" s="7">
        <f t="shared" si="56"/>
        <v>0.75249629065244417</v>
      </c>
      <c r="Q565" s="7">
        <f t="shared" si="57"/>
        <v>1.2472631030196095</v>
      </c>
    </row>
    <row r="566" spans="1:17" ht="20" customHeight="1" x14ac:dyDescent="0.2">
      <c r="A566" s="1">
        <v>592</v>
      </c>
      <c r="B566" s="1" t="s">
        <v>234</v>
      </c>
      <c r="C566" s="1" t="s">
        <v>6</v>
      </c>
      <c r="D566" s="2">
        <v>41639</v>
      </c>
      <c r="E566" s="3">
        <v>24888000000</v>
      </c>
      <c r="F566" s="3">
        <v>17994000000</v>
      </c>
      <c r="G566" s="3">
        <v>1095000000</v>
      </c>
      <c r="H566" s="1">
        <v>0</v>
      </c>
      <c r="I566" s="3">
        <v>2153000000</v>
      </c>
      <c r="J566" s="1" t="s">
        <v>36</v>
      </c>
      <c r="K566" s="1" t="s">
        <v>37</v>
      </c>
      <c r="L566" s="8">
        <f t="shared" si="53"/>
        <v>2013</v>
      </c>
      <c r="M566" s="5">
        <f t="shared" si="58"/>
        <v>-6894000000</v>
      </c>
      <c r="N566" s="6">
        <f t="shared" si="54"/>
        <v>3248000000</v>
      </c>
      <c r="O566" s="6">
        <f t="shared" si="55"/>
        <v>-10142000000</v>
      </c>
      <c r="P566" s="7">
        <f t="shared" si="56"/>
        <v>0.27700096432015431</v>
      </c>
      <c r="Q566" s="7">
        <f t="shared" si="57"/>
        <v>0.40750562520090006</v>
      </c>
    </row>
    <row r="567" spans="1:17" ht="20" customHeight="1" x14ac:dyDescent="0.2">
      <c r="A567" s="1">
        <v>593</v>
      </c>
      <c r="B567" s="1" t="s">
        <v>234</v>
      </c>
      <c r="C567" s="1" t="s">
        <v>9</v>
      </c>
      <c r="D567" s="2">
        <v>42004</v>
      </c>
      <c r="E567" s="3">
        <v>27429000000</v>
      </c>
      <c r="F567" s="3">
        <v>21571000000</v>
      </c>
      <c r="G567" s="3">
        <v>1154000000</v>
      </c>
      <c r="H567" s="1">
        <v>0</v>
      </c>
      <c r="I567" s="3">
        <v>2314000000</v>
      </c>
      <c r="J567" s="1" t="s">
        <v>36</v>
      </c>
      <c r="K567" s="1" t="s">
        <v>37</v>
      </c>
      <c r="L567" s="8">
        <f t="shared" si="53"/>
        <v>2014</v>
      </c>
      <c r="M567" s="5">
        <f t="shared" si="58"/>
        <v>-5858000000</v>
      </c>
      <c r="N567" s="6">
        <f t="shared" si="54"/>
        <v>3468000000</v>
      </c>
      <c r="O567" s="6">
        <f t="shared" si="55"/>
        <v>-9326000000</v>
      </c>
      <c r="P567" s="7">
        <f t="shared" si="56"/>
        <v>0.21356957964198475</v>
      </c>
      <c r="Q567" s="7">
        <f t="shared" si="57"/>
        <v>0.34000510408691531</v>
      </c>
    </row>
    <row r="568" spans="1:17" ht="20" customHeight="1" x14ac:dyDescent="0.2">
      <c r="A568" s="1">
        <v>594</v>
      </c>
      <c r="B568" s="1" t="s">
        <v>234</v>
      </c>
      <c r="C568" s="1" t="s">
        <v>10</v>
      </c>
      <c r="D568" s="2">
        <v>42369</v>
      </c>
      <c r="E568" s="3">
        <v>29447000000</v>
      </c>
      <c r="F568" s="3">
        <v>21406000000</v>
      </c>
      <c r="G568" s="3">
        <v>1200000000</v>
      </c>
      <c r="H568" s="1">
        <v>0</v>
      </c>
      <c r="I568" s="3">
        <v>2450000000</v>
      </c>
      <c r="J568" s="1" t="s">
        <v>36</v>
      </c>
      <c r="K568" s="1" t="s">
        <v>37</v>
      </c>
      <c r="L568" s="8">
        <f t="shared" si="53"/>
        <v>2015</v>
      </c>
      <c r="M568" s="5">
        <f t="shared" si="58"/>
        <v>-8041000000</v>
      </c>
      <c r="N568" s="6">
        <f t="shared" si="54"/>
        <v>3650000000</v>
      </c>
      <c r="O568" s="6">
        <f t="shared" si="55"/>
        <v>-11691000000</v>
      </c>
      <c r="P568" s="7">
        <f t="shared" si="56"/>
        <v>0.27306686589465817</v>
      </c>
      <c r="Q568" s="7">
        <f t="shared" si="57"/>
        <v>0.39701837199035556</v>
      </c>
    </row>
    <row r="569" spans="1:17" ht="20" customHeight="1" x14ac:dyDescent="0.2">
      <c r="A569" s="1">
        <v>595</v>
      </c>
      <c r="B569" s="1" t="s">
        <v>234</v>
      </c>
      <c r="C569" s="1" t="s">
        <v>11</v>
      </c>
      <c r="D569" s="2">
        <v>42735</v>
      </c>
      <c r="E569" s="3">
        <v>31360000000</v>
      </c>
      <c r="F569" s="3">
        <v>22688000000</v>
      </c>
      <c r="G569" s="3">
        <v>1576000000</v>
      </c>
      <c r="H569" s="1">
        <v>0</v>
      </c>
      <c r="I569" s="3">
        <v>3936000000</v>
      </c>
      <c r="J569" s="1" t="s">
        <v>36</v>
      </c>
      <c r="K569" s="1" t="s">
        <v>37</v>
      </c>
      <c r="L569" s="8">
        <f t="shared" si="53"/>
        <v>2016</v>
      </c>
      <c r="M569" s="5">
        <f t="shared" si="58"/>
        <v>-8672000000</v>
      </c>
      <c r="N569" s="6">
        <f t="shared" si="54"/>
        <v>5512000000</v>
      </c>
      <c r="O569" s="6">
        <f t="shared" si="55"/>
        <v>-14184000000</v>
      </c>
      <c r="P569" s="7">
        <f t="shared" si="56"/>
        <v>0.27653061224489794</v>
      </c>
      <c r="Q569" s="7">
        <f t="shared" si="57"/>
        <v>0.45229591836734695</v>
      </c>
    </row>
    <row r="570" spans="1:17" ht="20" customHeight="1" x14ac:dyDescent="0.2">
      <c r="A570" s="1">
        <v>596</v>
      </c>
      <c r="B570" s="1" t="s">
        <v>235</v>
      </c>
      <c r="C570" s="1" t="s">
        <v>6</v>
      </c>
      <c r="D570" s="2">
        <v>41274</v>
      </c>
      <c r="E570" s="3">
        <v>5992215000</v>
      </c>
      <c r="F570" s="3">
        <v>4156845000</v>
      </c>
      <c r="G570" s="3">
        <v>1264632000</v>
      </c>
      <c r="H570" s="1">
        <v>0</v>
      </c>
      <c r="I570" s="3">
        <v>39940000</v>
      </c>
      <c r="J570" s="1" t="s">
        <v>7</v>
      </c>
      <c r="K570" s="1" t="s">
        <v>140</v>
      </c>
      <c r="L570" s="8">
        <f t="shared" si="53"/>
        <v>2012</v>
      </c>
      <c r="M570" s="5">
        <f t="shared" si="58"/>
        <v>-1835370000</v>
      </c>
      <c r="N570" s="6">
        <f t="shared" si="54"/>
        <v>1304572000</v>
      </c>
      <c r="O570" s="6">
        <f t="shared" si="55"/>
        <v>-3139942000</v>
      </c>
      <c r="P570" s="7">
        <f t="shared" si="56"/>
        <v>0.306292414407694</v>
      </c>
      <c r="Q570" s="7">
        <f t="shared" si="57"/>
        <v>0.52400356128743708</v>
      </c>
    </row>
    <row r="571" spans="1:17" ht="20" customHeight="1" x14ac:dyDescent="0.2">
      <c r="A571" s="1">
        <v>597</v>
      </c>
      <c r="B571" s="1" t="s">
        <v>235</v>
      </c>
      <c r="C571" s="1" t="s">
        <v>9</v>
      </c>
      <c r="D571" s="2">
        <v>41639</v>
      </c>
      <c r="E571" s="3">
        <v>6080257000</v>
      </c>
      <c r="F571" s="3">
        <v>4197404000</v>
      </c>
      <c r="G571" s="3">
        <v>1282709000</v>
      </c>
      <c r="H571" s="1">
        <v>0</v>
      </c>
      <c r="I571" s="3">
        <v>48071000</v>
      </c>
      <c r="J571" s="1" t="s">
        <v>7</v>
      </c>
      <c r="K571" s="1" t="s">
        <v>140</v>
      </c>
      <c r="L571" s="8">
        <f t="shared" si="53"/>
        <v>2013</v>
      </c>
      <c r="M571" s="5">
        <f t="shared" si="58"/>
        <v>-1882853000</v>
      </c>
      <c r="N571" s="6">
        <f t="shared" si="54"/>
        <v>1330780000</v>
      </c>
      <c r="O571" s="6">
        <f t="shared" si="55"/>
        <v>-3213633000</v>
      </c>
      <c r="P571" s="7">
        <f t="shared" si="56"/>
        <v>0.30966668020776095</v>
      </c>
      <c r="Q571" s="7">
        <f t="shared" si="57"/>
        <v>0.52853571814480871</v>
      </c>
    </row>
    <row r="572" spans="1:17" ht="20" customHeight="1" x14ac:dyDescent="0.2">
      <c r="A572" s="1">
        <v>598</v>
      </c>
      <c r="B572" s="1" t="s">
        <v>235</v>
      </c>
      <c r="C572" s="1" t="s">
        <v>10</v>
      </c>
      <c r="D572" s="2">
        <v>42004</v>
      </c>
      <c r="E572" s="3">
        <v>6564721000</v>
      </c>
      <c r="F572" s="3">
        <v>4583294000</v>
      </c>
      <c r="G572" s="3">
        <v>1337487000</v>
      </c>
      <c r="H572" s="1">
        <v>0</v>
      </c>
      <c r="I572" s="3">
        <v>49292000</v>
      </c>
      <c r="J572" s="1" t="s">
        <v>7</v>
      </c>
      <c r="K572" s="1" t="s">
        <v>140</v>
      </c>
      <c r="L572" s="8">
        <f t="shared" si="53"/>
        <v>2014</v>
      </c>
      <c r="M572" s="5">
        <f t="shared" si="58"/>
        <v>-1981427000</v>
      </c>
      <c r="N572" s="6">
        <f t="shared" si="54"/>
        <v>1386779000</v>
      </c>
      <c r="O572" s="6">
        <f t="shared" si="55"/>
        <v>-3368206000</v>
      </c>
      <c r="P572" s="7">
        <f t="shared" si="56"/>
        <v>0.3018295827042764</v>
      </c>
      <c r="Q572" s="7">
        <f t="shared" si="57"/>
        <v>0.51307679336258161</v>
      </c>
    </row>
    <row r="573" spans="1:17" ht="20" customHeight="1" x14ac:dyDescent="0.2">
      <c r="A573" s="1">
        <v>599</v>
      </c>
      <c r="B573" s="1" t="s">
        <v>235</v>
      </c>
      <c r="C573" s="1" t="s">
        <v>11</v>
      </c>
      <c r="D573" s="2">
        <v>42369</v>
      </c>
      <c r="E573" s="3">
        <v>6616632000</v>
      </c>
      <c r="F573" s="3">
        <v>4428855000</v>
      </c>
      <c r="G573" s="3">
        <v>1420281000</v>
      </c>
      <c r="H573" s="1">
        <v>0</v>
      </c>
      <c r="I573" s="3">
        <v>46012000</v>
      </c>
      <c r="J573" s="1" t="s">
        <v>7</v>
      </c>
      <c r="K573" s="1" t="s">
        <v>140</v>
      </c>
      <c r="L573" s="8">
        <f t="shared" si="53"/>
        <v>2015</v>
      </c>
      <c r="M573" s="5">
        <f t="shared" si="58"/>
        <v>-2187777000</v>
      </c>
      <c r="N573" s="6">
        <f t="shared" si="54"/>
        <v>1466293000</v>
      </c>
      <c r="O573" s="6">
        <f t="shared" si="55"/>
        <v>-3654070000</v>
      </c>
      <c r="P573" s="7">
        <f t="shared" si="56"/>
        <v>0.33064813034788698</v>
      </c>
      <c r="Q573" s="7">
        <f t="shared" si="57"/>
        <v>0.55225528637530397</v>
      </c>
    </row>
    <row r="574" spans="1:17" ht="20" customHeight="1" x14ac:dyDescent="0.2">
      <c r="A574" s="1">
        <v>600</v>
      </c>
      <c r="B574" s="1" t="s">
        <v>236</v>
      </c>
      <c r="C574" s="1" t="s">
        <v>6</v>
      </c>
      <c r="D574" s="2">
        <v>41639</v>
      </c>
      <c r="E574" s="3">
        <v>4771259000</v>
      </c>
      <c r="F574" s="3">
        <v>1038034000</v>
      </c>
      <c r="G574" s="3">
        <v>3151043000</v>
      </c>
      <c r="H574" s="1">
        <v>0</v>
      </c>
      <c r="I574" s="3">
        <v>71731000</v>
      </c>
      <c r="J574" s="1" t="s">
        <v>13</v>
      </c>
      <c r="K574" s="1" t="s">
        <v>71</v>
      </c>
      <c r="L574" s="8">
        <f t="shared" si="53"/>
        <v>2013</v>
      </c>
      <c r="M574" s="5">
        <f t="shared" si="58"/>
        <v>-3733225000</v>
      </c>
      <c r="N574" s="6">
        <f t="shared" si="54"/>
        <v>3222774000</v>
      </c>
      <c r="O574" s="6">
        <f t="shared" si="55"/>
        <v>-6955999000</v>
      </c>
      <c r="P574" s="7">
        <f t="shared" si="56"/>
        <v>0.78244023223220538</v>
      </c>
      <c r="Q574" s="7">
        <f t="shared" si="57"/>
        <v>1.4578959138458005</v>
      </c>
    </row>
    <row r="575" spans="1:17" ht="20" customHeight="1" x14ac:dyDescent="0.2">
      <c r="A575" s="1">
        <v>601</v>
      </c>
      <c r="B575" s="1" t="s">
        <v>236</v>
      </c>
      <c r="C575" s="1" t="s">
        <v>9</v>
      </c>
      <c r="D575" s="2">
        <v>42004</v>
      </c>
      <c r="E575" s="3">
        <v>5763485000</v>
      </c>
      <c r="F575" s="3">
        <v>1179081000</v>
      </c>
      <c r="G575" s="3">
        <v>3919856000</v>
      </c>
      <c r="H575" s="1">
        <v>0</v>
      </c>
      <c r="I575" s="3">
        <v>76773000</v>
      </c>
      <c r="J575" s="1" t="s">
        <v>13</v>
      </c>
      <c r="K575" s="1" t="s">
        <v>71</v>
      </c>
      <c r="L575" s="8">
        <f t="shared" si="53"/>
        <v>2014</v>
      </c>
      <c r="M575" s="5">
        <f t="shared" si="58"/>
        <v>-4584404000</v>
      </c>
      <c r="N575" s="6">
        <f t="shared" si="54"/>
        <v>3996629000</v>
      </c>
      <c r="O575" s="6">
        <f t="shared" si="55"/>
        <v>-8581033000</v>
      </c>
      <c r="P575" s="7">
        <f t="shared" si="56"/>
        <v>0.79542221416382619</v>
      </c>
      <c r="Q575" s="7">
        <f t="shared" si="57"/>
        <v>1.488861860488923</v>
      </c>
    </row>
    <row r="576" spans="1:17" ht="20" customHeight="1" x14ac:dyDescent="0.2">
      <c r="A576" s="1">
        <v>602</v>
      </c>
      <c r="B576" s="1" t="s">
        <v>236</v>
      </c>
      <c r="C576" s="1" t="s">
        <v>10</v>
      </c>
      <c r="D576" s="2">
        <v>42369</v>
      </c>
      <c r="E576" s="3">
        <v>6672317000</v>
      </c>
      <c r="F576" s="3">
        <v>1309559000</v>
      </c>
      <c r="G576" s="3">
        <v>4785243000</v>
      </c>
      <c r="H576" s="1">
        <v>0</v>
      </c>
      <c r="I576" s="3">
        <v>156458000</v>
      </c>
      <c r="J576" s="1" t="s">
        <v>13</v>
      </c>
      <c r="K576" s="1" t="s">
        <v>71</v>
      </c>
      <c r="L576" s="8">
        <f t="shared" si="53"/>
        <v>2015</v>
      </c>
      <c r="M576" s="5">
        <f t="shared" si="58"/>
        <v>-5362758000</v>
      </c>
      <c r="N576" s="6">
        <f t="shared" si="54"/>
        <v>4941701000</v>
      </c>
      <c r="O576" s="6">
        <f t="shared" si="55"/>
        <v>-10304459000</v>
      </c>
      <c r="P576" s="7">
        <f t="shared" si="56"/>
        <v>0.80373249652257228</v>
      </c>
      <c r="Q576" s="7">
        <f t="shared" si="57"/>
        <v>1.5443599277432412</v>
      </c>
    </row>
    <row r="577" spans="1:17" ht="20" customHeight="1" x14ac:dyDescent="0.2">
      <c r="A577" s="1">
        <v>603</v>
      </c>
      <c r="B577" s="1" t="s">
        <v>236</v>
      </c>
      <c r="C577" s="1" t="s">
        <v>11</v>
      </c>
      <c r="D577" s="2">
        <v>42735</v>
      </c>
      <c r="E577" s="3">
        <v>8773564000</v>
      </c>
      <c r="F577" s="3">
        <v>1596698000</v>
      </c>
      <c r="G577" s="3">
        <v>6280728000</v>
      </c>
      <c r="H577" s="1">
        <v>0</v>
      </c>
      <c r="I577" s="3">
        <v>317141000</v>
      </c>
      <c r="J577" s="1" t="s">
        <v>13</v>
      </c>
      <c r="K577" s="1" t="s">
        <v>71</v>
      </c>
      <c r="L577" s="8">
        <f t="shared" si="53"/>
        <v>2016</v>
      </c>
      <c r="M577" s="5">
        <f t="shared" si="58"/>
        <v>-7176866000</v>
      </c>
      <c r="N577" s="6">
        <f t="shared" si="54"/>
        <v>6597869000</v>
      </c>
      <c r="O577" s="6">
        <f t="shared" si="55"/>
        <v>-13774735000</v>
      </c>
      <c r="P577" s="7">
        <f t="shared" si="56"/>
        <v>0.81801033194719952</v>
      </c>
      <c r="Q577" s="7">
        <f t="shared" si="57"/>
        <v>1.570027300194083</v>
      </c>
    </row>
    <row r="578" spans="1:17" ht="20" customHeight="1" x14ac:dyDescent="0.2">
      <c r="A578" s="1">
        <v>604</v>
      </c>
      <c r="B578" s="1" t="s">
        <v>237</v>
      </c>
      <c r="C578" s="1" t="s">
        <v>6</v>
      </c>
      <c r="D578" s="2">
        <v>41274</v>
      </c>
      <c r="E578" s="3">
        <v>409396000</v>
      </c>
      <c r="F578" s="3">
        <v>114028000</v>
      </c>
      <c r="G578" s="3">
        <v>58323000</v>
      </c>
      <c r="H578" s="1">
        <v>0</v>
      </c>
      <c r="I578" s="3">
        <v>74453000</v>
      </c>
      <c r="J578" s="1" t="s">
        <v>46</v>
      </c>
      <c r="K578" s="1" t="s">
        <v>69</v>
      </c>
      <c r="L578" s="8">
        <f t="shared" si="53"/>
        <v>2012</v>
      </c>
      <c r="M578" s="5">
        <f t="shared" si="58"/>
        <v>-295368000</v>
      </c>
      <c r="N578" s="6">
        <f t="shared" si="54"/>
        <v>132776000</v>
      </c>
      <c r="O578" s="6">
        <f t="shared" si="55"/>
        <v>-428144000</v>
      </c>
      <c r="P578" s="7">
        <f t="shared" si="56"/>
        <v>0.72147260842802563</v>
      </c>
      <c r="Q578" s="7">
        <f t="shared" si="57"/>
        <v>1.0457942920790628</v>
      </c>
    </row>
    <row r="579" spans="1:17" ht="20" customHeight="1" x14ac:dyDescent="0.2">
      <c r="A579" s="1">
        <v>605</v>
      </c>
      <c r="B579" s="1" t="s">
        <v>237</v>
      </c>
      <c r="C579" s="1" t="s">
        <v>9</v>
      </c>
      <c r="D579" s="2">
        <v>41639</v>
      </c>
      <c r="E579" s="3">
        <v>520613000</v>
      </c>
      <c r="F579" s="3">
        <v>140012000</v>
      </c>
      <c r="G579" s="3">
        <v>63268000</v>
      </c>
      <c r="H579" s="1">
        <v>0</v>
      </c>
      <c r="I579" s="3">
        <v>95232000</v>
      </c>
      <c r="J579" s="1" t="s">
        <v>46</v>
      </c>
      <c r="K579" s="1" t="s">
        <v>69</v>
      </c>
      <c r="L579" s="8">
        <f t="shared" ref="L579:L642" si="59">YEAR(D579)</f>
        <v>2013</v>
      </c>
      <c r="M579" s="5">
        <f t="shared" si="58"/>
        <v>-380601000</v>
      </c>
      <c r="N579" s="6">
        <f t="shared" si="54"/>
        <v>158500000</v>
      </c>
      <c r="O579" s="6">
        <f t="shared" si="55"/>
        <v>-539101000</v>
      </c>
      <c r="P579" s="7">
        <f t="shared" si="56"/>
        <v>0.7310631889714625</v>
      </c>
      <c r="Q579" s="7">
        <f t="shared" si="57"/>
        <v>1.0355119829892838</v>
      </c>
    </row>
    <row r="580" spans="1:17" ht="20" customHeight="1" x14ac:dyDescent="0.2">
      <c r="A580" s="1">
        <v>606</v>
      </c>
      <c r="B580" s="1" t="s">
        <v>237</v>
      </c>
      <c r="C580" s="1" t="s">
        <v>10</v>
      </c>
      <c r="D580" s="2">
        <v>42004</v>
      </c>
      <c r="E580" s="3">
        <v>647155000</v>
      </c>
      <c r="F580" s="3">
        <v>172416000</v>
      </c>
      <c r="G580" s="3">
        <v>71369000</v>
      </c>
      <c r="H580" s="1">
        <v>0</v>
      </c>
      <c r="I580" s="3">
        <v>115076000</v>
      </c>
      <c r="J580" s="1" t="s">
        <v>46</v>
      </c>
      <c r="K580" s="1" t="s">
        <v>69</v>
      </c>
      <c r="L580" s="8">
        <f t="shared" si="59"/>
        <v>2014</v>
      </c>
      <c r="M580" s="5">
        <f t="shared" si="58"/>
        <v>-474739000</v>
      </c>
      <c r="N580" s="6">
        <f t="shared" si="54"/>
        <v>186445000</v>
      </c>
      <c r="O580" s="6">
        <f t="shared" si="55"/>
        <v>-661184000</v>
      </c>
      <c r="P580" s="7">
        <f t="shared" si="56"/>
        <v>0.73357850901252408</v>
      </c>
      <c r="Q580" s="7">
        <f t="shared" si="57"/>
        <v>1.0216779596850831</v>
      </c>
    </row>
    <row r="581" spans="1:17" ht="20" customHeight="1" x14ac:dyDescent="0.2">
      <c r="A581" s="1">
        <v>607</v>
      </c>
      <c r="B581" s="1" t="s">
        <v>237</v>
      </c>
      <c r="C581" s="1" t="s">
        <v>11</v>
      </c>
      <c r="D581" s="2">
        <v>42369</v>
      </c>
      <c r="E581" s="3">
        <v>782270000</v>
      </c>
      <c r="F581" s="3">
        <v>203965000</v>
      </c>
      <c r="G581" s="3">
        <v>80791000</v>
      </c>
      <c r="H581" s="1">
        <v>0</v>
      </c>
      <c r="I581" s="3">
        <v>133457000</v>
      </c>
      <c r="J581" s="1" t="s">
        <v>46</v>
      </c>
      <c r="K581" s="1" t="s">
        <v>69</v>
      </c>
      <c r="L581" s="8">
        <f t="shared" si="59"/>
        <v>2015</v>
      </c>
      <c r="M581" s="5">
        <f t="shared" si="58"/>
        <v>-578305000</v>
      </c>
      <c r="N581" s="6">
        <f t="shared" ref="N581:N644" si="60">G581+H581+I581</f>
        <v>214248000</v>
      </c>
      <c r="O581" s="6">
        <f t="shared" ref="O581:O644" si="61">M581-N581</f>
        <v>-792553000</v>
      </c>
      <c r="P581" s="7">
        <f t="shared" ref="P581:P644" si="62">ABS(M581/E581)</f>
        <v>0.73926521533485878</v>
      </c>
      <c r="Q581" s="7">
        <f t="shared" ref="Q581:Q644" si="63">ABS(O581/E581)</f>
        <v>1.0131450777864419</v>
      </c>
    </row>
    <row r="582" spans="1:17" ht="20" customHeight="1" x14ac:dyDescent="0.2">
      <c r="A582" s="1">
        <v>608</v>
      </c>
      <c r="B582" s="1" t="s">
        <v>238</v>
      </c>
      <c r="C582" s="1" t="s">
        <v>6</v>
      </c>
      <c r="D582" s="2">
        <v>41639</v>
      </c>
      <c r="E582" s="3">
        <v>146917000000</v>
      </c>
      <c r="F582" s="3">
        <v>123050000000</v>
      </c>
      <c r="G582" s="3">
        <v>10850000000</v>
      </c>
      <c r="H582" s="1">
        <v>0</v>
      </c>
      <c r="I582" s="1">
        <v>0</v>
      </c>
      <c r="J582" s="1" t="s">
        <v>13</v>
      </c>
      <c r="K582" s="1" t="s">
        <v>239</v>
      </c>
      <c r="L582" s="8">
        <f t="shared" si="59"/>
        <v>2013</v>
      </c>
      <c r="M582" s="5">
        <f t="shared" si="58"/>
        <v>-23867000000</v>
      </c>
      <c r="N582" s="6">
        <f t="shared" si="60"/>
        <v>10850000000</v>
      </c>
      <c r="O582" s="6">
        <f t="shared" si="61"/>
        <v>-34717000000</v>
      </c>
      <c r="P582" s="7">
        <f t="shared" si="62"/>
        <v>0.16245226896819293</v>
      </c>
      <c r="Q582" s="7">
        <f t="shared" si="63"/>
        <v>0.23630349108680412</v>
      </c>
    </row>
    <row r="583" spans="1:17" ht="20" customHeight="1" x14ac:dyDescent="0.2">
      <c r="A583" s="1">
        <v>609</v>
      </c>
      <c r="B583" s="1" t="s">
        <v>238</v>
      </c>
      <c r="C583" s="1" t="s">
        <v>9</v>
      </c>
      <c r="D583" s="2">
        <v>42004</v>
      </c>
      <c r="E583" s="3">
        <v>144077000000</v>
      </c>
      <c r="F583" s="3">
        <v>131903000000</v>
      </c>
      <c r="G583" s="3">
        <v>11842000000</v>
      </c>
      <c r="H583" s="1">
        <v>0</v>
      </c>
      <c r="I583" s="1">
        <v>0</v>
      </c>
      <c r="J583" s="1" t="s">
        <v>13</v>
      </c>
      <c r="K583" s="1" t="s">
        <v>239</v>
      </c>
      <c r="L583" s="8">
        <f t="shared" si="59"/>
        <v>2014</v>
      </c>
      <c r="M583" s="5">
        <f t="shared" si="58"/>
        <v>-12174000000</v>
      </c>
      <c r="N583" s="6">
        <f t="shared" si="60"/>
        <v>11842000000</v>
      </c>
      <c r="O583" s="6">
        <f t="shared" si="61"/>
        <v>-24016000000</v>
      </c>
      <c r="P583" s="7">
        <f t="shared" si="62"/>
        <v>8.4496484518694862E-2</v>
      </c>
      <c r="Q583" s="7">
        <f t="shared" si="63"/>
        <v>0.16668864565475405</v>
      </c>
    </row>
    <row r="584" spans="1:17" ht="20" customHeight="1" x14ac:dyDescent="0.2">
      <c r="A584" s="1">
        <v>610</v>
      </c>
      <c r="B584" s="1" t="s">
        <v>238</v>
      </c>
      <c r="C584" s="1" t="s">
        <v>10</v>
      </c>
      <c r="D584" s="2">
        <v>42369</v>
      </c>
      <c r="E584" s="3">
        <v>149558000000</v>
      </c>
      <c r="F584" s="3">
        <v>131409000000</v>
      </c>
      <c r="G584" s="3">
        <v>10502000000</v>
      </c>
      <c r="H584" s="1">
        <v>0</v>
      </c>
      <c r="I584" s="1">
        <v>0</v>
      </c>
      <c r="J584" s="1" t="s">
        <v>13</v>
      </c>
      <c r="K584" s="1" t="s">
        <v>239</v>
      </c>
      <c r="L584" s="8">
        <f t="shared" si="59"/>
        <v>2015</v>
      </c>
      <c r="M584" s="5">
        <f t="shared" si="58"/>
        <v>-18149000000</v>
      </c>
      <c r="N584" s="6">
        <f t="shared" si="60"/>
        <v>10502000000</v>
      </c>
      <c r="O584" s="6">
        <f t="shared" si="61"/>
        <v>-28651000000</v>
      </c>
      <c r="P584" s="7">
        <f t="shared" si="62"/>
        <v>0.12135091402666524</v>
      </c>
      <c r="Q584" s="7">
        <f t="shared" si="63"/>
        <v>0.19157116302705304</v>
      </c>
    </row>
    <row r="585" spans="1:17" ht="20" customHeight="1" x14ac:dyDescent="0.2">
      <c r="A585" s="1">
        <v>611</v>
      </c>
      <c r="B585" s="1" t="s">
        <v>238</v>
      </c>
      <c r="C585" s="1" t="s">
        <v>11</v>
      </c>
      <c r="D585" s="2">
        <v>42735</v>
      </c>
      <c r="E585" s="3">
        <v>151800000000</v>
      </c>
      <c r="F585" s="3">
        <v>135488000000</v>
      </c>
      <c r="G585" s="3">
        <v>12196000000</v>
      </c>
      <c r="H585" s="1">
        <v>0</v>
      </c>
      <c r="I585" s="1">
        <v>0</v>
      </c>
      <c r="J585" s="1" t="s">
        <v>13</v>
      </c>
      <c r="K585" s="1" t="s">
        <v>239</v>
      </c>
      <c r="L585" s="8">
        <f t="shared" si="59"/>
        <v>2016</v>
      </c>
      <c r="M585" s="5">
        <f t="shared" si="58"/>
        <v>-16312000000</v>
      </c>
      <c r="N585" s="6">
        <f t="shared" si="60"/>
        <v>12196000000</v>
      </c>
      <c r="O585" s="6">
        <f t="shared" si="61"/>
        <v>-28508000000</v>
      </c>
      <c r="P585" s="7">
        <f t="shared" si="62"/>
        <v>0.10745718050065876</v>
      </c>
      <c r="Q585" s="7">
        <f t="shared" si="63"/>
        <v>0.18779973649538867</v>
      </c>
    </row>
    <row r="586" spans="1:17" ht="20" customHeight="1" x14ac:dyDescent="0.2">
      <c r="A586" s="1">
        <v>612</v>
      </c>
      <c r="B586" s="1" t="s">
        <v>240</v>
      </c>
      <c r="C586" s="1" t="s">
        <v>6</v>
      </c>
      <c r="D586" s="2">
        <v>41639</v>
      </c>
      <c r="E586" s="3">
        <v>3326106000</v>
      </c>
      <c r="F586" s="3">
        <v>1606661000</v>
      </c>
      <c r="G586" s="3">
        <v>1007431000</v>
      </c>
      <c r="H586" s="1">
        <v>0</v>
      </c>
      <c r="I586" s="1">
        <v>0</v>
      </c>
      <c r="J586" s="1" t="s">
        <v>7</v>
      </c>
      <c r="K586" s="1" t="s">
        <v>58</v>
      </c>
      <c r="L586" s="8">
        <f t="shared" si="59"/>
        <v>2013</v>
      </c>
      <c r="M586" s="5">
        <f t="shared" si="58"/>
        <v>-1719445000</v>
      </c>
      <c r="N586" s="6">
        <f t="shared" si="60"/>
        <v>1007431000</v>
      </c>
      <c r="O586" s="6">
        <f t="shared" si="61"/>
        <v>-2726876000</v>
      </c>
      <c r="P586" s="7">
        <f t="shared" si="62"/>
        <v>0.51695436044431542</v>
      </c>
      <c r="Q586" s="7">
        <f t="shared" si="63"/>
        <v>0.81984037790737874</v>
      </c>
    </row>
    <row r="587" spans="1:17" ht="20" customHeight="1" x14ac:dyDescent="0.2">
      <c r="A587" s="1">
        <v>613</v>
      </c>
      <c r="B587" s="1" t="s">
        <v>240</v>
      </c>
      <c r="C587" s="1" t="s">
        <v>9</v>
      </c>
      <c r="D587" s="2">
        <v>42004</v>
      </c>
      <c r="E587" s="3">
        <v>3733507000</v>
      </c>
      <c r="F587" s="3">
        <v>1836105000</v>
      </c>
      <c r="G587" s="3">
        <v>1110776000</v>
      </c>
      <c r="H587" s="1">
        <v>0</v>
      </c>
      <c r="I587" s="1">
        <v>0</v>
      </c>
      <c r="J587" s="1" t="s">
        <v>7</v>
      </c>
      <c r="K587" s="1" t="s">
        <v>58</v>
      </c>
      <c r="L587" s="8">
        <f t="shared" si="59"/>
        <v>2014</v>
      </c>
      <c r="M587" s="5">
        <f t="shared" si="58"/>
        <v>-1897402000</v>
      </c>
      <c r="N587" s="6">
        <f t="shared" si="60"/>
        <v>1110776000</v>
      </c>
      <c r="O587" s="6">
        <f t="shared" si="61"/>
        <v>-3008178000</v>
      </c>
      <c r="P587" s="7">
        <f t="shared" si="62"/>
        <v>0.50820903777601056</v>
      </c>
      <c r="Q587" s="7">
        <f t="shared" si="63"/>
        <v>0.80572448370928462</v>
      </c>
    </row>
    <row r="588" spans="1:17" ht="20" customHeight="1" x14ac:dyDescent="0.2">
      <c r="A588" s="1">
        <v>614</v>
      </c>
      <c r="B588" s="1" t="s">
        <v>240</v>
      </c>
      <c r="C588" s="1" t="s">
        <v>10</v>
      </c>
      <c r="D588" s="2">
        <v>42369</v>
      </c>
      <c r="E588" s="3">
        <v>3869187000</v>
      </c>
      <c r="F588" s="3">
        <v>1920253000</v>
      </c>
      <c r="G588" s="3">
        <v>1121590000</v>
      </c>
      <c r="H588" s="1">
        <v>0</v>
      </c>
      <c r="I588" s="1">
        <v>0</v>
      </c>
      <c r="J588" s="1" t="s">
        <v>7</v>
      </c>
      <c r="K588" s="1" t="s">
        <v>58</v>
      </c>
      <c r="L588" s="8">
        <f t="shared" si="59"/>
        <v>2015</v>
      </c>
      <c r="M588" s="5">
        <f t="shared" si="58"/>
        <v>-1948934000</v>
      </c>
      <c r="N588" s="6">
        <f t="shared" si="60"/>
        <v>1121590000</v>
      </c>
      <c r="O588" s="6">
        <f t="shared" si="61"/>
        <v>-3070524000</v>
      </c>
      <c r="P588" s="7">
        <f t="shared" si="62"/>
        <v>0.50370633417304467</v>
      </c>
      <c r="Q588" s="7">
        <f t="shared" si="63"/>
        <v>0.79358376837304578</v>
      </c>
    </row>
    <row r="589" spans="1:17" ht="20" customHeight="1" x14ac:dyDescent="0.2">
      <c r="A589" s="1">
        <v>615</v>
      </c>
      <c r="B589" s="1" t="s">
        <v>240</v>
      </c>
      <c r="C589" s="1" t="s">
        <v>11</v>
      </c>
      <c r="D589" s="2">
        <v>42735</v>
      </c>
      <c r="E589" s="3">
        <v>3962036000</v>
      </c>
      <c r="F589" s="3">
        <v>1997259000</v>
      </c>
      <c r="G589" s="3">
        <v>1169470000</v>
      </c>
      <c r="H589" s="1">
        <v>0</v>
      </c>
      <c r="I589" s="1">
        <v>0</v>
      </c>
      <c r="J589" s="1" t="s">
        <v>7</v>
      </c>
      <c r="K589" s="1" t="s">
        <v>58</v>
      </c>
      <c r="L589" s="8">
        <f t="shared" si="59"/>
        <v>2016</v>
      </c>
      <c r="M589" s="5">
        <f t="shared" si="58"/>
        <v>-1964777000</v>
      </c>
      <c r="N589" s="6">
        <f t="shared" si="60"/>
        <v>1169470000</v>
      </c>
      <c r="O589" s="6">
        <f t="shared" si="61"/>
        <v>-3134247000</v>
      </c>
      <c r="P589" s="7">
        <f t="shared" si="62"/>
        <v>0.49590084491912745</v>
      </c>
      <c r="Q589" s="7">
        <f t="shared" si="63"/>
        <v>0.79106979340924721</v>
      </c>
    </row>
    <row r="590" spans="1:17" ht="20" customHeight="1" x14ac:dyDescent="0.2">
      <c r="A590" s="1">
        <v>616</v>
      </c>
      <c r="B590" s="1" t="s">
        <v>241</v>
      </c>
      <c r="C590" s="1" t="s">
        <v>6</v>
      </c>
      <c r="D590" s="2">
        <v>41639</v>
      </c>
      <c r="E590" s="3">
        <v>7872000000</v>
      </c>
      <c r="F590" s="3">
        <v>1875000000</v>
      </c>
      <c r="G590" s="3">
        <v>1778000000</v>
      </c>
      <c r="H590" s="3">
        <v>1415000000</v>
      </c>
      <c r="I590" s="1">
        <v>0</v>
      </c>
      <c r="J590" s="1" t="s">
        <v>16</v>
      </c>
      <c r="K590" s="1" t="s">
        <v>51</v>
      </c>
      <c r="L590" s="8">
        <f t="shared" si="59"/>
        <v>2013</v>
      </c>
      <c r="M590" s="5">
        <f t="shared" si="58"/>
        <v>-5997000000</v>
      </c>
      <c r="N590" s="6">
        <f t="shared" si="60"/>
        <v>3193000000</v>
      </c>
      <c r="O590" s="6">
        <f t="shared" si="61"/>
        <v>-9190000000</v>
      </c>
      <c r="P590" s="7">
        <f t="shared" si="62"/>
        <v>0.76181402439024393</v>
      </c>
      <c r="Q590" s="7">
        <f t="shared" si="63"/>
        <v>1.1674288617886179</v>
      </c>
    </row>
    <row r="591" spans="1:17" ht="20" customHeight="1" x14ac:dyDescent="0.2">
      <c r="A591" s="1">
        <v>617</v>
      </c>
      <c r="B591" s="1" t="s">
        <v>241</v>
      </c>
      <c r="C591" s="1" t="s">
        <v>9</v>
      </c>
      <c r="D591" s="2">
        <v>42004</v>
      </c>
      <c r="E591" s="3">
        <v>12466000000</v>
      </c>
      <c r="F591" s="3">
        <v>2153000000</v>
      </c>
      <c r="G591" s="3">
        <v>2653000000</v>
      </c>
      <c r="H591" s="3">
        <v>2666000000</v>
      </c>
      <c r="I591" s="1">
        <v>0</v>
      </c>
      <c r="J591" s="1" t="s">
        <v>16</v>
      </c>
      <c r="K591" s="1" t="s">
        <v>51</v>
      </c>
      <c r="L591" s="8">
        <f t="shared" si="59"/>
        <v>2014</v>
      </c>
      <c r="M591" s="5">
        <f t="shared" si="58"/>
        <v>-10313000000</v>
      </c>
      <c r="N591" s="6">
        <f t="shared" si="60"/>
        <v>5319000000</v>
      </c>
      <c r="O591" s="6">
        <f t="shared" si="61"/>
        <v>-15632000000</v>
      </c>
      <c r="P591" s="7">
        <f t="shared" si="62"/>
        <v>0.82729022942403341</v>
      </c>
      <c r="Q591" s="7">
        <f t="shared" si="63"/>
        <v>1.2539708005775709</v>
      </c>
    </row>
    <row r="592" spans="1:17" ht="20" customHeight="1" x14ac:dyDescent="0.2">
      <c r="A592" s="1">
        <v>618</v>
      </c>
      <c r="B592" s="1" t="s">
        <v>241</v>
      </c>
      <c r="C592" s="1" t="s">
        <v>10</v>
      </c>
      <c r="D592" s="2">
        <v>42369</v>
      </c>
      <c r="E592" s="3">
        <v>17928000000</v>
      </c>
      <c r="F592" s="3">
        <v>2867000000</v>
      </c>
      <c r="G592" s="3">
        <v>4020000000</v>
      </c>
      <c r="H592" s="3">
        <v>4816000000</v>
      </c>
      <c r="I592" s="1">
        <v>0</v>
      </c>
      <c r="J592" s="1" t="s">
        <v>16</v>
      </c>
      <c r="K592" s="1" t="s">
        <v>51</v>
      </c>
      <c r="L592" s="8">
        <f t="shared" si="59"/>
        <v>2015</v>
      </c>
      <c r="M592" s="5">
        <f t="shared" si="58"/>
        <v>-15061000000</v>
      </c>
      <c r="N592" s="6">
        <f t="shared" si="60"/>
        <v>8836000000</v>
      </c>
      <c r="O592" s="6">
        <f t="shared" si="61"/>
        <v>-23897000000</v>
      </c>
      <c r="P592" s="7">
        <f t="shared" si="62"/>
        <v>0.84008255243195007</v>
      </c>
      <c r="Q592" s="7">
        <f t="shared" si="63"/>
        <v>1.3329428826416778</v>
      </c>
    </row>
    <row r="593" spans="1:17" ht="20" customHeight="1" x14ac:dyDescent="0.2">
      <c r="A593" s="1">
        <v>619</v>
      </c>
      <c r="B593" s="1" t="s">
        <v>241</v>
      </c>
      <c r="C593" s="1" t="s">
        <v>11</v>
      </c>
      <c r="D593" s="2">
        <v>42735</v>
      </c>
      <c r="E593" s="3">
        <v>27638000000</v>
      </c>
      <c r="F593" s="3">
        <v>3789000000</v>
      </c>
      <c r="G593" s="3">
        <v>5503000000</v>
      </c>
      <c r="H593" s="3">
        <v>5919000000</v>
      </c>
      <c r="I593" s="1">
        <v>0</v>
      </c>
      <c r="J593" s="1" t="s">
        <v>16</v>
      </c>
      <c r="K593" s="1" t="s">
        <v>51</v>
      </c>
      <c r="L593" s="8">
        <f t="shared" si="59"/>
        <v>2016</v>
      </c>
      <c r="M593" s="5">
        <f t="shared" ref="M593:M656" si="64">F593-E593</f>
        <v>-23849000000</v>
      </c>
      <c r="N593" s="6">
        <f t="shared" si="60"/>
        <v>11422000000</v>
      </c>
      <c r="O593" s="6">
        <f t="shared" si="61"/>
        <v>-35271000000</v>
      </c>
      <c r="P593" s="7">
        <f t="shared" si="62"/>
        <v>0.86290614371517471</v>
      </c>
      <c r="Q593" s="7">
        <f t="shared" si="63"/>
        <v>1.2761777263188363</v>
      </c>
    </row>
    <row r="594" spans="1:17" ht="20" customHeight="1" x14ac:dyDescent="0.2">
      <c r="A594" s="1">
        <v>620</v>
      </c>
      <c r="B594" s="1" t="s">
        <v>242</v>
      </c>
      <c r="C594" s="1" t="s">
        <v>6</v>
      </c>
      <c r="D594" s="2">
        <v>41274</v>
      </c>
      <c r="E594" s="3">
        <v>3134800000</v>
      </c>
      <c r="F594" s="3">
        <v>2093200000</v>
      </c>
      <c r="G594" s="3">
        <v>873100000</v>
      </c>
      <c r="H594" s="1">
        <v>0</v>
      </c>
      <c r="I594" s="3">
        <v>7400000</v>
      </c>
      <c r="J594" s="1" t="s">
        <v>7</v>
      </c>
      <c r="K594" s="1" t="s">
        <v>58</v>
      </c>
      <c r="L594" s="8">
        <f t="shared" si="59"/>
        <v>2012</v>
      </c>
      <c r="M594" s="5">
        <f t="shared" si="64"/>
        <v>-1041600000</v>
      </c>
      <c r="N594" s="6">
        <f t="shared" si="60"/>
        <v>880500000</v>
      </c>
      <c r="O594" s="6">
        <f t="shared" si="61"/>
        <v>-1922100000</v>
      </c>
      <c r="P594" s="7">
        <f t="shared" si="62"/>
        <v>0.33227000127599848</v>
      </c>
      <c r="Q594" s="7">
        <f t="shared" si="63"/>
        <v>0.61314916422100296</v>
      </c>
    </row>
    <row r="595" spans="1:17" ht="20" customHeight="1" x14ac:dyDescent="0.2">
      <c r="A595" s="1">
        <v>621</v>
      </c>
      <c r="B595" s="1" t="s">
        <v>242</v>
      </c>
      <c r="C595" s="1" t="s">
        <v>9</v>
      </c>
      <c r="D595" s="2">
        <v>41639</v>
      </c>
      <c r="E595" s="3">
        <v>3703600000</v>
      </c>
      <c r="F595" s="3">
        <v>2408500000</v>
      </c>
      <c r="G595" s="3">
        <v>938700000</v>
      </c>
      <c r="H595" s="1">
        <v>0</v>
      </c>
      <c r="I595" s="3">
        <v>9400000</v>
      </c>
      <c r="J595" s="1" t="s">
        <v>7</v>
      </c>
      <c r="K595" s="1" t="s">
        <v>58</v>
      </c>
      <c r="L595" s="8">
        <f t="shared" si="59"/>
        <v>2013</v>
      </c>
      <c r="M595" s="5">
        <f t="shared" si="64"/>
        <v>-1295100000</v>
      </c>
      <c r="N595" s="6">
        <f t="shared" si="60"/>
        <v>948100000</v>
      </c>
      <c r="O595" s="6">
        <f t="shared" si="61"/>
        <v>-2243200000</v>
      </c>
      <c r="P595" s="7">
        <f t="shared" si="62"/>
        <v>0.34968679123015445</v>
      </c>
      <c r="Q595" s="7">
        <f t="shared" si="63"/>
        <v>0.60568095906685382</v>
      </c>
    </row>
    <row r="596" spans="1:17" ht="20" customHeight="1" x14ac:dyDescent="0.2">
      <c r="A596" s="1">
        <v>622</v>
      </c>
      <c r="B596" s="1" t="s">
        <v>242</v>
      </c>
      <c r="C596" s="1" t="s">
        <v>10</v>
      </c>
      <c r="D596" s="2">
        <v>42004</v>
      </c>
      <c r="E596" s="3">
        <v>4013600000</v>
      </c>
      <c r="F596" s="3">
        <v>2646700000</v>
      </c>
      <c r="G596" s="3">
        <v>943300000</v>
      </c>
      <c r="H596" s="1">
        <v>0</v>
      </c>
      <c r="I596" s="3">
        <v>13100000</v>
      </c>
      <c r="J596" s="1" t="s">
        <v>7</v>
      </c>
      <c r="K596" s="1" t="s">
        <v>58</v>
      </c>
      <c r="L596" s="8">
        <f t="shared" si="59"/>
        <v>2014</v>
      </c>
      <c r="M596" s="5">
        <f t="shared" si="64"/>
        <v>-1366900000</v>
      </c>
      <c r="N596" s="6">
        <f t="shared" si="60"/>
        <v>956400000</v>
      </c>
      <c r="O596" s="6">
        <f t="shared" si="61"/>
        <v>-2323300000</v>
      </c>
      <c r="P596" s="7">
        <f t="shared" si="62"/>
        <v>0.3405670719553518</v>
      </c>
      <c r="Q596" s="7">
        <f t="shared" si="63"/>
        <v>0.57885688658560897</v>
      </c>
    </row>
    <row r="597" spans="1:17" ht="20" customHeight="1" x14ac:dyDescent="0.2">
      <c r="A597" s="1">
        <v>623</v>
      </c>
      <c r="B597" s="1" t="s">
        <v>242</v>
      </c>
      <c r="C597" s="1" t="s">
        <v>11</v>
      </c>
      <c r="D597" s="2">
        <v>42369</v>
      </c>
      <c r="E597" s="3">
        <v>4579400000</v>
      </c>
      <c r="F597" s="3">
        <v>2997500000</v>
      </c>
      <c r="G597" s="3">
        <v>1047600000</v>
      </c>
      <c r="H597" s="1">
        <v>0</v>
      </c>
      <c r="I597" s="3">
        <v>21600000</v>
      </c>
      <c r="J597" s="1" t="s">
        <v>7</v>
      </c>
      <c r="K597" s="1" t="s">
        <v>58</v>
      </c>
      <c r="L597" s="8">
        <f t="shared" si="59"/>
        <v>2015</v>
      </c>
      <c r="M597" s="5">
        <f t="shared" si="64"/>
        <v>-1581900000</v>
      </c>
      <c r="N597" s="6">
        <f t="shared" si="60"/>
        <v>1069200000</v>
      </c>
      <c r="O597" s="6">
        <f t="shared" si="61"/>
        <v>-2651100000</v>
      </c>
      <c r="P597" s="7">
        <f t="shared" si="62"/>
        <v>0.34543826702188057</v>
      </c>
      <c r="Q597" s="7">
        <f t="shared" si="63"/>
        <v>0.57891863562912171</v>
      </c>
    </row>
    <row r="598" spans="1:17" ht="20" customHeight="1" x14ac:dyDescent="0.2">
      <c r="A598" s="1">
        <v>624</v>
      </c>
      <c r="B598" s="1" t="s">
        <v>243</v>
      </c>
      <c r="C598" s="1" t="s">
        <v>6</v>
      </c>
      <c r="D598" s="2">
        <v>41274</v>
      </c>
      <c r="E598" s="3">
        <v>18010000000</v>
      </c>
      <c r="F598" s="3">
        <v>11561000000</v>
      </c>
      <c r="G598" s="3">
        <v>431000000</v>
      </c>
      <c r="H598" s="3">
        <v>285000000</v>
      </c>
      <c r="I598" s="1">
        <v>0</v>
      </c>
      <c r="J598" s="1" t="s">
        <v>53</v>
      </c>
      <c r="K598" s="1" t="s">
        <v>244</v>
      </c>
      <c r="L598" s="8">
        <f t="shared" si="59"/>
        <v>2012</v>
      </c>
      <c r="M598" s="5">
        <f t="shared" si="64"/>
        <v>-6449000000</v>
      </c>
      <c r="N598" s="6">
        <f t="shared" si="60"/>
        <v>716000000</v>
      </c>
      <c r="O598" s="6">
        <f t="shared" si="61"/>
        <v>-7165000000</v>
      </c>
      <c r="P598" s="7">
        <f t="shared" si="62"/>
        <v>0.3580788450860633</v>
      </c>
      <c r="Q598" s="7">
        <f t="shared" si="63"/>
        <v>0.39783453636868404</v>
      </c>
    </row>
    <row r="599" spans="1:17" ht="20" customHeight="1" x14ac:dyDescent="0.2">
      <c r="A599" s="1">
        <v>625</v>
      </c>
      <c r="B599" s="1" t="s">
        <v>243</v>
      </c>
      <c r="C599" s="1" t="s">
        <v>9</v>
      </c>
      <c r="D599" s="2">
        <v>41639</v>
      </c>
      <c r="E599" s="3">
        <v>20921000000</v>
      </c>
      <c r="F599" s="3">
        <v>14637000000</v>
      </c>
      <c r="G599" s="3">
        <v>657000000</v>
      </c>
      <c r="H599" s="3">
        <v>210000000</v>
      </c>
      <c r="I599" s="1">
        <v>0</v>
      </c>
      <c r="J599" s="1" t="s">
        <v>53</v>
      </c>
      <c r="K599" s="1" t="s">
        <v>244</v>
      </c>
      <c r="L599" s="8">
        <f t="shared" si="59"/>
        <v>2013</v>
      </c>
      <c r="M599" s="5">
        <f t="shared" si="64"/>
        <v>-6284000000</v>
      </c>
      <c r="N599" s="6">
        <f t="shared" si="60"/>
        <v>867000000</v>
      </c>
      <c r="O599" s="6">
        <f t="shared" si="61"/>
        <v>-7151000000</v>
      </c>
      <c r="P599" s="7">
        <f t="shared" si="62"/>
        <v>0.30036805124038046</v>
      </c>
      <c r="Q599" s="7">
        <f t="shared" si="63"/>
        <v>0.34180966492997467</v>
      </c>
    </row>
    <row r="600" spans="1:17" ht="20" customHeight="1" x14ac:dyDescent="0.2">
      <c r="A600" s="1">
        <v>626</v>
      </c>
      <c r="B600" s="1" t="s">
        <v>243</v>
      </c>
      <c r="C600" s="1" t="s">
        <v>10</v>
      </c>
      <c r="D600" s="2">
        <v>42004</v>
      </c>
      <c r="E600" s="3">
        <v>21438000000</v>
      </c>
      <c r="F600" s="3">
        <v>19504000000</v>
      </c>
      <c r="G600" s="3">
        <v>592000000</v>
      </c>
      <c r="H600" s="3">
        <v>126000000</v>
      </c>
      <c r="I600" s="1">
        <v>0</v>
      </c>
      <c r="J600" s="1" t="s">
        <v>53</v>
      </c>
      <c r="K600" s="1" t="s">
        <v>244</v>
      </c>
      <c r="L600" s="8">
        <f t="shared" si="59"/>
        <v>2014</v>
      </c>
      <c r="M600" s="5">
        <f t="shared" si="64"/>
        <v>-1934000000</v>
      </c>
      <c r="N600" s="6">
        <f t="shared" si="60"/>
        <v>718000000</v>
      </c>
      <c r="O600" s="6">
        <f t="shared" si="61"/>
        <v>-2652000000</v>
      </c>
      <c r="P600" s="7">
        <f t="shared" si="62"/>
        <v>9.0213639332027237E-2</v>
      </c>
      <c r="Q600" s="7">
        <f t="shared" si="63"/>
        <v>0.12370556954939826</v>
      </c>
    </row>
    <row r="601" spans="1:17" ht="20" customHeight="1" x14ac:dyDescent="0.2">
      <c r="A601" s="1">
        <v>627</v>
      </c>
      <c r="B601" s="1" t="s">
        <v>243</v>
      </c>
      <c r="C601" s="1" t="s">
        <v>11</v>
      </c>
      <c r="D601" s="2">
        <v>42369</v>
      </c>
      <c r="E601" s="3">
        <v>15877000000</v>
      </c>
      <c r="F601" s="3">
        <v>28524000000</v>
      </c>
      <c r="G601" s="3">
        <v>569000000</v>
      </c>
      <c r="H601" s="3">
        <v>127000000</v>
      </c>
      <c r="I601" s="1">
        <v>0</v>
      </c>
      <c r="J601" s="1" t="s">
        <v>53</v>
      </c>
      <c r="K601" s="1" t="s">
        <v>244</v>
      </c>
      <c r="L601" s="8">
        <f t="shared" si="59"/>
        <v>2015</v>
      </c>
      <c r="M601" s="5">
        <f t="shared" si="64"/>
        <v>12647000000</v>
      </c>
      <c r="N601" s="6">
        <f t="shared" si="60"/>
        <v>696000000</v>
      </c>
      <c r="O601" s="6">
        <f t="shared" si="61"/>
        <v>11951000000</v>
      </c>
      <c r="P601" s="7">
        <f t="shared" si="62"/>
        <v>0.79656106317314357</v>
      </c>
      <c r="Q601" s="7">
        <f t="shared" si="63"/>
        <v>0.75272406625936894</v>
      </c>
    </row>
    <row r="602" spans="1:17" ht="20" customHeight="1" x14ac:dyDescent="0.2">
      <c r="A602" s="1">
        <v>628</v>
      </c>
      <c r="B602" s="1" t="s">
        <v>245</v>
      </c>
      <c r="C602" s="1" t="s">
        <v>6</v>
      </c>
      <c r="D602" s="2">
        <v>41425</v>
      </c>
      <c r="E602" s="3">
        <v>44287000000</v>
      </c>
      <c r="F602" s="3">
        <v>16448000000</v>
      </c>
      <c r="G602" s="3">
        <v>20359000000</v>
      </c>
      <c r="H602" s="1">
        <v>0</v>
      </c>
      <c r="I602" s="3">
        <v>2386000000</v>
      </c>
      <c r="J602" s="1" t="s">
        <v>7</v>
      </c>
      <c r="K602" s="1" t="s">
        <v>140</v>
      </c>
      <c r="L602" s="8">
        <f t="shared" si="59"/>
        <v>2013</v>
      </c>
      <c r="M602" s="5">
        <f t="shared" si="64"/>
        <v>-27839000000</v>
      </c>
      <c r="N602" s="6">
        <f t="shared" si="60"/>
        <v>22745000000</v>
      </c>
      <c r="O602" s="6">
        <f t="shared" si="61"/>
        <v>-50584000000</v>
      </c>
      <c r="P602" s="7">
        <f t="shared" si="62"/>
        <v>0.62860433084200784</v>
      </c>
      <c r="Q602" s="7">
        <f t="shared" si="63"/>
        <v>1.1421861945943506</v>
      </c>
    </row>
    <row r="603" spans="1:17" ht="20" customHeight="1" x14ac:dyDescent="0.2">
      <c r="A603" s="1">
        <v>629</v>
      </c>
      <c r="B603" s="1" t="s">
        <v>245</v>
      </c>
      <c r="C603" s="1" t="s">
        <v>9</v>
      </c>
      <c r="D603" s="2">
        <v>41790</v>
      </c>
      <c r="E603" s="3">
        <v>45567000000</v>
      </c>
      <c r="F603" s="3">
        <v>17052000000</v>
      </c>
      <c r="G603" s="3">
        <v>22113000000</v>
      </c>
      <c r="H603" s="1">
        <v>0</v>
      </c>
      <c r="I603" s="3">
        <v>2587000000</v>
      </c>
      <c r="J603" s="1" t="s">
        <v>7</v>
      </c>
      <c r="K603" s="1" t="s">
        <v>140</v>
      </c>
      <c r="L603" s="8">
        <f t="shared" si="59"/>
        <v>2014</v>
      </c>
      <c r="M603" s="5">
        <f t="shared" si="64"/>
        <v>-28515000000</v>
      </c>
      <c r="N603" s="6">
        <f t="shared" si="60"/>
        <v>24700000000</v>
      </c>
      <c r="O603" s="6">
        <f t="shared" si="61"/>
        <v>-53215000000</v>
      </c>
      <c r="P603" s="7">
        <f t="shared" si="62"/>
        <v>0.62578181578774117</v>
      </c>
      <c r="Q603" s="7">
        <f t="shared" si="63"/>
        <v>1.1678407619549236</v>
      </c>
    </row>
    <row r="604" spans="1:17" ht="20" customHeight="1" x14ac:dyDescent="0.2">
      <c r="A604" s="1">
        <v>630</v>
      </c>
      <c r="B604" s="1" t="s">
        <v>245</v>
      </c>
      <c r="C604" s="1" t="s">
        <v>10</v>
      </c>
      <c r="D604" s="2">
        <v>42155</v>
      </c>
      <c r="E604" s="3">
        <v>47453000000</v>
      </c>
      <c r="F604" s="3">
        <v>16984000000</v>
      </c>
      <c r="G604" s="3">
        <v>25715000000</v>
      </c>
      <c r="H604" s="1">
        <v>0</v>
      </c>
      <c r="I604" s="3">
        <v>2611000000</v>
      </c>
      <c r="J604" s="1" t="s">
        <v>7</v>
      </c>
      <c r="K604" s="1" t="s">
        <v>140</v>
      </c>
      <c r="L604" s="8">
        <f t="shared" si="59"/>
        <v>2015</v>
      </c>
      <c r="M604" s="5">
        <f t="shared" si="64"/>
        <v>-30469000000</v>
      </c>
      <c r="N604" s="6">
        <f t="shared" si="60"/>
        <v>28326000000</v>
      </c>
      <c r="O604" s="6">
        <f t="shared" si="61"/>
        <v>-58795000000</v>
      </c>
      <c r="P604" s="7">
        <f t="shared" si="62"/>
        <v>0.6420879607190273</v>
      </c>
      <c r="Q604" s="7">
        <f t="shared" si="63"/>
        <v>1.239015446863212</v>
      </c>
    </row>
    <row r="605" spans="1:17" ht="20" customHeight="1" x14ac:dyDescent="0.2">
      <c r="A605" s="1">
        <v>631</v>
      </c>
      <c r="B605" s="1" t="s">
        <v>245</v>
      </c>
      <c r="C605" s="1" t="s">
        <v>11</v>
      </c>
      <c r="D605" s="2">
        <v>42521</v>
      </c>
      <c r="E605" s="3">
        <v>50365000000</v>
      </c>
      <c r="F605" s="3">
        <v>17327000000</v>
      </c>
      <c r="G605" s="3">
        <v>27330000000</v>
      </c>
      <c r="H605" s="1">
        <v>0</v>
      </c>
      <c r="I605" s="3">
        <v>2631000000</v>
      </c>
      <c r="J605" s="1" t="s">
        <v>7</v>
      </c>
      <c r="K605" s="1" t="s">
        <v>140</v>
      </c>
      <c r="L605" s="8">
        <f t="shared" si="59"/>
        <v>2016</v>
      </c>
      <c r="M605" s="5">
        <f t="shared" si="64"/>
        <v>-33038000000</v>
      </c>
      <c r="N605" s="6">
        <f t="shared" si="60"/>
        <v>29961000000</v>
      </c>
      <c r="O605" s="6">
        <f t="shared" si="61"/>
        <v>-62999000000</v>
      </c>
      <c r="P605" s="7">
        <f t="shared" si="62"/>
        <v>0.6559714087163705</v>
      </c>
      <c r="Q605" s="7">
        <f t="shared" si="63"/>
        <v>1.250848803732751</v>
      </c>
    </row>
    <row r="606" spans="1:17" ht="20" customHeight="1" x14ac:dyDescent="0.2">
      <c r="A606" s="1">
        <v>632</v>
      </c>
      <c r="B606" s="1" t="s">
        <v>246</v>
      </c>
      <c r="C606" s="1" t="s">
        <v>6</v>
      </c>
      <c r="D606" s="2">
        <v>41274</v>
      </c>
      <c r="E606" s="3">
        <v>15255000000</v>
      </c>
      <c r="F606" s="3">
        <v>6717000000</v>
      </c>
      <c r="G606" s="3">
        <v>5353000000</v>
      </c>
      <c r="H606" s="1">
        <v>0</v>
      </c>
      <c r="I606" s="3">
        <v>1051000000</v>
      </c>
      <c r="J606" s="1" t="s">
        <v>36</v>
      </c>
      <c r="K606" s="1" t="s">
        <v>39</v>
      </c>
      <c r="L606" s="8">
        <f t="shared" si="59"/>
        <v>2012</v>
      </c>
      <c r="M606" s="5">
        <f t="shared" si="64"/>
        <v>-8538000000</v>
      </c>
      <c r="N606" s="6">
        <f t="shared" si="60"/>
        <v>6404000000</v>
      </c>
      <c r="O606" s="6">
        <f t="shared" si="61"/>
        <v>-14942000000</v>
      </c>
      <c r="P606" s="7">
        <f t="shared" si="62"/>
        <v>0.55968534906588008</v>
      </c>
      <c r="Q606" s="7">
        <f t="shared" si="63"/>
        <v>0.9794821370042609</v>
      </c>
    </row>
    <row r="607" spans="1:17" ht="20" customHeight="1" x14ac:dyDescent="0.2">
      <c r="A607" s="1">
        <v>633</v>
      </c>
      <c r="B607" s="1" t="s">
        <v>246</v>
      </c>
      <c r="C607" s="1" t="s">
        <v>9</v>
      </c>
      <c r="D607" s="2">
        <v>41639</v>
      </c>
      <c r="E607" s="3">
        <v>14892000000</v>
      </c>
      <c r="F607" s="3">
        <v>6459000000</v>
      </c>
      <c r="G607" s="3">
        <v>4315000000</v>
      </c>
      <c r="H607" s="1">
        <v>0</v>
      </c>
      <c r="I607" s="3">
        <v>1741000000</v>
      </c>
      <c r="J607" s="1" t="s">
        <v>36</v>
      </c>
      <c r="K607" s="1" t="s">
        <v>39</v>
      </c>
      <c r="L607" s="8">
        <f t="shared" si="59"/>
        <v>2013</v>
      </c>
      <c r="M607" s="5">
        <f t="shared" si="64"/>
        <v>-8433000000</v>
      </c>
      <c r="N607" s="6">
        <f t="shared" si="60"/>
        <v>6056000000</v>
      </c>
      <c r="O607" s="6">
        <f t="shared" si="61"/>
        <v>-14489000000</v>
      </c>
      <c r="P607" s="7">
        <f t="shared" si="62"/>
        <v>0.56627719580983082</v>
      </c>
      <c r="Q607" s="7">
        <f t="shared" si="63"/>
        <v>0.97293849046467906</v>
      </c>
    </row>
    <row r="608" spans="1:17" ht="20" customHeight="1" x14ac:dyDescent="0.2">
      <c r="A608" s="1">
        <v>634</v>
      </c>
      <c r="B608" s="1" t="s">
        <v>246</v>
      </c>
      <c r="C608" s="1" t="s">
        <v>10</v>
      </c>
      <c r="D608" s="2">
        <v>42004</v>
      </c>
      <c r="E608" s="3">
        <v>15049000000</v>
      </c>
      <c r="F608" s="3">
        <v>6996000000</v>
      </c>
      <c r="G608" s="3">
        <v>5759000000</v>
      </c>
      <c r="H608" s="1">
        <v>0</v>
      </c>
      <c r="I608" s="3">
        <v>1232000000</v>
      </c>
      <c r="J608" s="1" t="s">
        <v>36</v>
      </c>
      <c r="K608" s="1" t="s">
        <v>39</v>
      </c>
      <c r="L608" s="8">
        <f t="shared" si="59"/>
        <v>2014</v>
      </c>
      <c r="M608" s="5">
        <f t="shared" si="64"/>
        <v>-8053000000</v>
      </c>
      <c r="N608" s="6">
        <f t="shared" si="60"/>
        <v>6991000000</v>
      </c>
      <c r="O608" s="6">
        <f t="shared" si="61"/>
        <v>-15044000000</v>
      </c>
      <c r="P608" s="7">
        <f t="shared" si="62"/>
        <v>0.53511861253239423</v>
      </c>
      <c r="Q608" s="7">
        <f t="shared" si="63"/>
        <v>0.99966775201010039</v>
      </c>
    </row>
    <row r="609" spans="1:17" ht="20" customHeight="1" x14ac:dyDescent="0.2">
      <c r="A609" s="1">
        <v>635</v>
      </c>
      <c r="B609" s="1" t="s">
        <v>246</v>
      </c>
      <c r="C609" s="1" t="s">
        <v>11</v>
      </c>
      <c r="D609" s="2">
        <v>42369</v>
      </c>
      <c r="E609" s="3">
        <v>15026000000</v>
      </c>
      <c r="F609" s="3">
        <v>6173000000</v>
      </c>
      <c r="G609" s="3">
        <v>4969000000</v>
      </c>
      <c r="H609" s="1">
        <v>0</v>
      </c>
      <c r="I609" s="3">
        <v>1550000000</v>
      </c>
      <c r="J609" s="1" t="s">
        <v>36</v>
      </c>
      <c r="K609" s="1" t="s">
        <v>39</v>
      </c>
      <c r="L609" s="8">
        <f t="shared" si="59"/>
        <v>2015</v>
      </c>
      <c r="M609" s="5">
        <f t="shared" si="64"/>
        <v>-8853000000</v>
      </c>
      <c r="N609" s="6">
        <f t="shared" si="60"/>
        <v>6519000000</v>
      </c>
      <c r="O609" s="6">
        <f t="shared" si="61"/>
        <v>-15372000000</v>
      </c>
      <c r="P609" s="7">
        <f t="shared" si="62"/>
        <v>0.58917875682150933</v>
      </c>
      <c r="Q609" s="7">
        <f t="shared" si="63"/>
        <v>1.0230267536270465</v>
      </c>
    </row>
    <row r="610" spans="1:17" ht="20" customHeight="1" x14ac:dyDescent="0.2">
      <c r="A610" s="1">
        <v>636</v>
      </c>
      <c r="B610" s="1" t="s">
        <v>247</v>
      </c>
      <c r="C610" s="1" t="s">
        <v>6</v>
      </c>
      <c r="D610" s="2">
        <v>41547</v>
      </c>
      <c r="E610" s="3">
        <v>1481314000</v>
      </c>
      <c r="F610" s="3">
        <v>253047000</v>
      </c>
      <c r="G610" s="3">
        <v>587835000</v>
      </c>
      <c r="H610" s="3">
        <v>209614000</v>
      </c>
      <c r="I610" s="1">
        <v>0</v>
      </c>
      <c r="J610" s="1" t="s">
        <v>16</v>
      </c>
      <c r="K610" s="1" t="s">
        <v>168</v>
      </c>
      <c r="L610" s="8">
        <f t="shared" si="59"/>
        <v>2013</v>
      </c>
      <c r="M610" s="5">
        <f t="shared" si="64"/>
        <v>-1228267000</v>
      </c>
      <c r="N610" s="6">
        <f t="shared" si="60"/>
        <v>797449000</v>
      </c>
      <c r="O610" s="6">
        <f t="shared" si="61"/>
        <v>-2025716000</v>
      </c>
      <c r="P610" s="7">
        <f t="shared" si="62"/>
        <v>0.82917396311653035</v>
      </c>
      <c r="Q610" s="7">
        <f t="shared" si="63"/>
        <v>1.3675128973330435</v>
      </c>
    </row>
    <row r="611" spans="1:17" ht="20" customHeight="1" x14ac:dyDescent="0.2">
      <c r="A611" s="1">
        <v>637</v>
      </c>
      <c r="B611" s="1" t="s">
        <v>247</v>
      </c>
      <c r="C611" s="1" t="s">
        <v>9</v>
      </c>
      <c r="D611" s="2">
        <v>41912</v>
      </c>
      <c r="E611" s="3">
        <v>1732046000</v>
      </c>
      <c r="F611" s="3">
        <v>309959000</v>
      </c>
      <c r="G611" s="3">
        <v>664738000</v>
      </c>
      <c r="H611" s="3">
        <v>263792000</v>
      </c>
      <c r="I611" s="1">
        <v>0</v>
      </c>
      <c r="J611" s="1" t="s">
        <v>16</v>
      </c>
      <c r="K611" s="1" t="s">
        <v>168</v>
      </c>
      <c r="L611" s="8">
        <f t="shared" si="59"/>
        <v>2014</v>
      </c>
      <c r="M611" s="5">
        <f t="shared" si="64"/>
        <v>-1422087000</v>
      </c>
      <c r="N611" s="6">
        <f t="shared" si="60"/>
        <v>928530000</v>
      </c>
      <c r="O611" s="6">
        <f t="shared" si="61"/>
        <v>-2350617000</v>
      </c>
      <c r="P611" s="7">
        <f t="shared" si="62"/>
        <v>0.82104459119446016</v>
      </c>
      <c r="Q611" s="7">
        <f t="shared" si="63"/>
        <v>1.3571331246398768</v>
      </c>
    </row>
    <row r="612" spans="1:17" ht="20" customHeight="1" x14ac:dyDescent="0.2">
      <c r="A612" s="1">
        <v>638</v>
      </c>
      <c r="B612" s="1" t="s">
        <v>247</v>
      </c>
      <c r="C612" s="1" t="s">
        <v>10</v>
      </c>
      <c r="D612" s="2">
        <v>42277</v>
      </c>
      <c r="E612" s="3">
        <v>1919823000</v>
      </c>
      <c r="F612" s="3">
        <v>332261000</v>
      </c>
      <c r="G612" s="3">
        <v>738080000</v>
      </c>
      <c r="H612" s="3">
        <v>296583000</v>
      </c>
      <c r="I612" s="1">
        <v>0</v>
      </c>
      <c r="J612" s="1" t="s">
        <v>16</v>
      </c>
      <c r="K612" s="1" t="s">
        <v>168</v>
      </c>
      <c r="L612" s="8">
        <f t="shared" si="59"/>
        <v>2015</v>
      </c>
      <c r="M612" s="5">
        <f t="shared" si="64"/>
        <v>-1587562000</v>
      </c>
      <c r="N612" s="6">
        <f t="shared" si="60"/>
        <v>1034663000</v>
      </c>
      <c r="O612" s="6">
        <f t="shared" si="61"/>
        <v>-2622225000</v>
      </c>
      <c r="P612" s="7">
        <f t="shared" si="62"/>
        <v>0.82693144107555749</v>
      </c>
      <c r="Q612" s="7">
        <f t="shared" si="63"/>
        <v>1.3658681034657882</v>
      </c>
    </row>
    <row r="613" spans="1:17" ht="20" customHeight="1" x14ac:dyDescent="0.2">
      <c r="A613" s="1">
        <v>639</v>
      </c>
      <c r="B613" s="1" t="s">
        <v>247</v>
      </c>
      <c r="C613" s="1" t="s">
        <v>11</v>
      </c>
      <c r="D613" s="2">
        <v>42643</v>
      </c>
      <c r="E613" s="3">
        <v>1995034000</v>
      </c>
      <c r="F613" s="3">
        <v>337205000</v>
      </c>
      <c r="G613" s="3">
        <v>767174000</v>
      </c>
      <c r="H613" s="3">
        <v>334227000</v>
      </c>
      <c r="I613" s="1">
        <v>0</v>
      </c>
      <c r="J613" s="1" t="s">
        <v>16</v>
      </c>
      <c r="K613" s="1" t="s">
        <v>168</v>
      </c>
      <c r="L613" s="8">
        <f t="shared" si="59"/>
        <v>2016</v>
      </c>
      <c r="M613" s="5">
        <f t="shared" si="64"/>
        <v>-1657829000</v>
      </c>
      <c r="N613" s="6">
        <f t="shared" si="60"/>
        <v>1101401000</v>
      </c>
      <c r="O613" s="6">
        <f t="shared" si="61"/>
        <v>-2759230000</v>
      </c>
      <c r="P613" s="7">
        <f t="shared" si="62"/>
        <v>0.83097781792190006</v>
      </c>
      <c r="Q613" s="7">
        <f t="shared" si="63"/>
        <v>1.3830491109424701</v>
      </c>
    </row>
    <row r="614" spans="1:17" ht="20" customHeight="1" x14ac:dyDescent="0.2">
      <c r="A614" s="1">
        <v>640</v>
      </c>
      <c r="B614" s="1" t="s">
        <v>248</v>
      </c>
      <c r="C614" s="1" t="s">
        <v>6</v>
      </c>
      <c r="D614" s="2">
        <v>41274</v>
      </c>
      <c r="E614" s="3">
        <v>5795800000</v>
      </c>
      <c r="F614" s="3">
        <v>3956200000</v>
      </c>
      <c r="G614" s="3">
        <v>763300000</v>
      </c>
      <c r="H614" s="1">
        <v>0</v>
      </c>
      <c r="I614" s="1">
        <v>0</v>
      </c>
      <c r="J614" s="1" t="s">
        <v>16</v>
      </c>
      <c r="K614" s="1" t="s">
        <v>51</v>
      </c>
      <c r="L614" s="8">
        <f t="shared" si="59"/>
        <v>2012</v>
      </c>
      <c r="M614" s="5">
        <f t="shared" si="64"/>
        <v>-1839600000</v>
      </c>
      <c r="N614" s="6">
        <f t="shared" si="60"/>
        <v>763300000</v>
      </c>
      <c r="O614" s="6">
        <f t="shared" si="61"/>
        <v>-2602900000</v>
      </c>
      <c r="P614" s="7">
        <f t="shared" si="62"/>
        <v>0.31740225680665307</v>
      </c>
      <c r="Q614" s="7">
        <f t="shared" si="63"/>
        <v>0.44910107319093134</v>
      </c>
    </row>
    <row r="615" spans="1:17" ht="20" customHeight="1" x14ac:dyDescent="0.2">
      <c r="A615" s="1">
        <v>641</v>
      </c>
      <c r="B615" s="1" t="s">
        <v>248</v>
      </c>
      <c r="C615" s="1" t="s">
        <v>9</v>
      </c>
      <c r="D615" s="2">
        <v>41639</v>
      </c>
      <c r="E615" s="3">
        <v>6063400000</v>
      </c>
      <c r="F615" s="3">
        <v>4092700000</v>
      </c>
      <c r="G615" s="3">
        <v>907800000</v>
      </c>
      <c r="H615" s="1">
        <v>0</v>
      </c>
      <c r="I615" s="1">
        <v>0</v>
      </c>
      <c r="J615" s="1" t="s">
        <v>16</v>
      </c>
      <c r="K615" s="1" t="s">
        <v>51</v>
      </c>
      <c r="L615" s="8">
        <f t="shared" si="59"/>
        <v>2013</v>
      </c>
      <c r="M615" s="5">
        <f t="shared" si="64"/>
        <v>-1970700000</v>
      </c>
      <c r="N615" s="6">
        <f t="shared" si="60"/>
        <v>907800000</v>
      </c>
      <c r="O615" s="6">
        <f t="shared" si="61"/>
        <v>-2878500000</v>
      </c>
      <c r="P615" s="7">
        <f t="shared" si="62"/>
        <v>0.32501566777715474</v>
      </c>
      <c r="Q615" s="7">
        <f t="shared" si="63"/>
        <v>0.47473364778836957</v>
      </c>
    </row>
    <row r="616" spans="1:17" ht="20" customHeight="1" x14ac:dyDescent="0.2">
      <c r="A616" s="1">
        <v>642</v>
      </c>
      <c r="B616" s="1" t="s">
        <v>248</v>
      </c>
      <c r="C616" s="1" t="s">
        <v>10</v>
      </c>
      <c r="D616" s="2">
        <v>42004</v>
      </c>
      <c r="E616" s="3">
        <v>6413800000</v>
      </c>
      <c r="F616" s="3">
        <v>4328300000</v>
      </c>
      <c r="G616" s="3">
        <v>814900000</v>
      </c>
      <c r="H616" s="1">
        <v>0</v>
      </c>
      <c r="I616" s="1">
        <v>0</v>
      </c>
      <c r="J616" s="1" t="s">
        <v>16</v>
      </c>
      <c r="K616" s="1" t="s">
        <v>51</v>
      </c>
      <c r="L616" s="8">
        <f t="shared" si="59"/>
        <v>2014</v>
      </c>
      <c r="M616" s="5">
        <f t="shared" si="64"/>
        <v>-2085500000</v>
      </c>
      <c r="N616" s="6">
        <f t="shared" si="60"/>
        <v>814900000</v>
      </c>
      <c r="O616" s="6">
        <f t="shared" si="61"/>
        <v>-2900400000</v>
      </c>
      <c r="P616" s="7">
        <f t="shared" si="62"/>
        <v>0.32515825251800806</v>
      </c>
      <c r="Q616" s="7">
        <f t="shared" si="63"/>
        <v>0.4522124169758957</v>
      </c>
    </row>
    <row r="617" spans="1:17" ht="20" customHeight="1" x14ac:dyDescent="0.2">
      <c r="A617" s="1">
        <v>643</v>
      </c>
      <c r="B617" s="1" t="s">
        <v>248</v>
      </c>
      <c r="C617" s="1" t="s">
        <v>11</v>
      </c>
      <c r="D617" s="2">
        <v>42369</v>
      </c>
      <c r="E617" s="3">
        <v>6595200000</v>
      </c>
      <c r="F617" s="3">
        <v>4393200000</v>
      </c>
      <c r="G617" s="3">
        <v>1102800000</v>
      </c>
      <c r="H617" s="1">
        <v>0</v>
      </c>
      <c r="I617" s="1">
        <v>0</v>
      </c>
      <c r="J617" s="1" t="s">
        <v>16</v>
      </c>
      <c r="K617" s="1" t="s">
        <v>51</v>
      </c>
      <c r="L617" s="8">
        <f t="shared" si="59"/>
        <v>2015</v>
      </c>
      <c r="M617" s="5">
        <f t="shared" si="64"/>
        <v>-2202000000</v>
      </c>
      <c r="N617" s="6">
        <f t="shared" si="60"/>
        <v>1102800000</v>
      </c>
      <c r="O617" s="6">
        <f t="shared" si="61"/>
        <v>-3304800000</v>
      </c>
      <c r="P617" s="7">
        <f t="shared" si="62"/>
        <v>0.33387918486171764</v>
      </c>
      <c r="Q617" s="7">
        <f t="shared" si="63"/>
        <v>0.50109170305676853</v>
      </c>
    </row>
    <row r="618" spans="1:17" ht="20" customHeight="1" x14ac:dyDescent="0.2">
      <c r="A618" s="1">
        <v>644</v>
      </c>
      <c r="B618" s="1" t="s">
        <v>249</v>
      </c>
      <c r="C618" s="1" t="s">
        <v>6</v>
      </c>
      <c r="D618" s="2">
        <v>41274</v>
      </c>
      <c r="E618" s="3">
        <v>4436000000</v>
      </c>
      <c r="F618" s="3">
        <v>2564000000</v>
      </c>
      <c r="G618" s="3">
        <v>824000000</v>
      </c>
      <c r="H618" s="1">
        <v>0</v>
      </c>
      <c r="I618" s="1">
        <v>0</v>
      </c>
      <c r="J618" s="1" t="s">
        <v>16</v>
      </c>
      <c r="K618" s="1" t="s">
        <v>51</v>
      </c>
      <c r="L618" s="8">
        <f t="shared" si="59"/>
        <v>2012</v>
      </c>
      <c r="M618" s="5">
        <f t="shared" si="64"/>
        <v>-1872000000</v>
      </c>
      <c r="N618" s="6">
        <f t="shared" si="60"/>
        <v>824000000</v>
      </c>
      <c r="O618" s="6">
        <f t="shared" si="61"/>
        <v>-2696000000</v>
      </c>
      <c r="P618" s="7">
        <f t="shared" si="62"/>
        <v>0.42200180342651039</v>
      </c>
      <c r="Q618" s="7">
        <f t="shared" si="63"/>
        <v>0.60775473399458968</v>
      </c>
    </row>
    <row r="619" spans="1:17" ht="20" customHeight="1" x14ac:dyDescent="0.2">
      <c r="A619" s="1">
        <v>645</v>
      </c>
      <c r="B619" s="1" t="s">
        <v>249</v>
      </c>
      <c r="C619" s="1" t="s">
        <v>9</v>
      </c>
      <c r="D619" s="2">
        <v>41639</v>
      </c>
      <c r="E619" s="3">
        <v>4814000000</v>
      </c>
      <c r="F619" s="3">
        <v>2776000000</v>
      </c>
      <c r="G619" s="3">
        <v>977000000</v>
      </c>
      <c r="H619" s="1">
        <v>0</v>
      </c>
      <c r="I619" s="1">
        <v>0</v>
      </c>
      <c r="J619" s="1" t="s">
        <v>16</v>
      </c>
      <c r="K619" s="1" t="s">
        <v>51</v>
      </c>
      <c r="L619" s="8">
        <f t="shared" si="59"/>
        <v>2013</v>
      </c>
      <c r="M619" s="5">
        <f t="shared" si="64"/>
        <v>-2038000000</v>
      </c>
      <c r="N619" s="6">
        <f t="shared" si="60"/>
        <v>977000000</v>
      </c>
      <c r="O619" s="6">
        <f t="shared" si="61"/>
        <v>-3015000000</v>
      </c>
      <c r="P619" s="7">
        <f t="shared" si="62"/>
        <v>0.42334856668051518</v>
      </c>
      <c r="Q619" s="7">
        <f t="shared" si="63"/>
        <v>0.62629829663481518</v>
      </c>
    </row>
    <row r="620" spans="1:17" ht="20" customHeight="1" x14ac:dyDescent="0.2">
      <c r="A620" s="1">
        <v>646</v>
      </c>
      <c r="B620" s="1" t="s">
        <v>249</v>
      </c>
      <c r="C620" s="1" t="s">
        <v>10</v>
      </c>
      <c r="D620" s="2">
        <v>42004</v>
      </c>
      <c r="E620" s="3">
        <v>5066000000</v>
      </c>
      <c r="F620" s="3">
        <v>2881000000</v>
      </c>
      <c r="G620" s="3">
        <v>975000000</v>
      </c>
      <c r="H620" s="1">
        <v>0</v>
      </c>
      <c r="I620" s="1">
        <v>0</v>
      </c>
      <c r="J620" s="1" t="s">
        <v>16</v>
      </c>
      <c r="K620" s="1" t="s">
        <v>51</v>
      </c>
      <c r="L620" s="8">
        <f t="shared" si="59"/>
        <v>2014</v>
      </c>
      <c r="M620" s="5">
        <f t="shared" si="64"/>
        <v>-2185000000</v>
      </c>
      <c r="N620" s="6">
        <f t="shared" si="60"/>
        <v>975000000</v>
      </c>
      <c r="O620" s="6">
        <f t="shared" si="61"/>
        <v>-3160000000</v>
      </c>
      <c r="P620" s="7">
        <f t="shared" si="62"/>
        <v>0.43130675088827475</v>
      </c>
      <c r="Q620" s="7">
        <f t="shared" si="63"/>
        <v>0.62376628503750498</v>
      </c>
    </row>
    <row r="621" spans="1:17" ht="20" customHeight="1" x14ac:dyDescent="0.2">
      <c r="A621" s="1">
        <v>647</v>
      </c>
      <c r="B621" s="1" t="s">
        <v>249</v>
      </c>
      <c r="C621" s="1" t="s">
        <v>11</v>
      </c>
      <c r="D621" s="2">
        <v>42369</v>
      </c>
      <c r="E621" s="3">
        <v>5254000000</v>
      </c>
      <c r="F621" s="3">
        <v>2909000000</v>
      </c>
      <c r="G621" s="3">
        <v>1034000000</v>
      </c>
      <c r="H621" s="1">
        <v>0</v>
      </c>
      <c r="I621" s="1">
        <v>0</v>
      </c>
      <c r="J621" s="1" t="s">
        <v>16</v>
      </c>
      <c r="K621" s="1" t="s">
        <v>51</v>
      </c>
      <c r="L621" s="8">
        <f t="shared" si="59"/>
        <v>2015</v>
      </c>
      <c r="M621" s="5">
        <f t="shared" si="64"/>
        <v>-2345000000</v>
      </c>
      <c r="N621" s="6">
        <f t="shared" si="60"/>
        <v>1034000000</v>
      </c>
      <c r="O621" s="6">
        <f t="shared" si="61"/>
        <v>-3379000000</v>
      </c>
      <c r="P621" s="7">
        <f t="shared" si="62"/>
        <v>0.44632660829843929</v>
      </c>
      <c r="Q621" s="7">
        <f t="shared" si="63"/>
        <v>0.6431290445374952</v>
      </c>
    </row>
    <row r="622" spans="1:17" ht="20" customHeight="1" x14ac:dyDescent="0.2">
      <c r="A622" s="1">
        <v>648</v>
      </c>
      <c r="B622" s="1" t="s">
        <v>250</v>
      </c>
      <c r="C622" s="1" t="s">
        <v>6</v>
      </c>
      <c r="D622" s="2">
        <v>41307</v>
      </c>
      <c r="E622" s="3">
        <v>6182000000</v>
      </c>
      <c r="F622" s="3">
        <v>4148000000</v>
      </c>
      <c r="G622" s="3">
        <v>1294000000</v>
      </c>
      <c r="H622" s="1">
        <v>0</v>
      </c>
      <c r="I622" s="3">
        <v>118000000</v>
      </c>
      <c r="J622" s="1" t="s">
        <v>13</v>
      </c>
      <c r="K622" s="1" t="s">
        <v>251</v>
      </c>
      <c r="L622" s="8">
        <f t="shared" si="59"/>
        <v>2013</v>
      </c>
      <c r="M622" s="5">
        <f t="shared" si="64"/>
        <v>-2034000000</v>
      </c>
      <c r="N622" s="6">
        <f t="shared" si="60"/>
        <v>1412000000</v>
      </c>
      <c r="O622" s="6">
        <f t="shared" si="61"/>
        <v>-3446000000</v>
      </c>
      <c r="P622" s="7">
        <f t="shared" si="62"/>
        <v>0.3290197347136849</v>
      </c>
      <c r="Q622" s="7">
        <f t="shared" si="63"/>
        <v>0.55742478162406983</v>
      </c>
    </row>
    <row r="623" spans="1:17" ht="20" customHeight="1" x14ac:dyDescent="0.2">
      <c r="A623" s="1">
        <v>649</v>
      </c>
      <c r="B623" s="1" t="s">
        <v>250</v>
      </c>
      <c r="C623" s="1" t="s">
        <v>9</v>
      </c>
      <c r="D623" s="2">
        <v>41671</v>
      </c>
      <c r="E623" s="3">
        <v>6505000000</v>
      </c>
      <c r="F623" s="3">
        <v>4372000000</v>
      </c>
      <c r="G623" s="3">
        <v>1334000000</v>
      </c>
      <c r="H623" s="1">
        <v>0</v>
      </c>
      <c r="I623" s="3">
        <v>133000000</v>
      </c>
      <c r="J623" s="1" t="s">
        <v>13</v>
      </c>
      <c r="K623" s="1" t="s">
        <v>251</v>
      </c>
      <c r="L623" s="8">
        <f t="shared" si="59"/>
        <v>2014</v>
      </c>
      <c r="M623" s="5">
        <f t="shared" si="64"/>
        <v>-2133000000</v>
      </c>
      <c r="N623" s="6">
        <f t="shared" si="60"/>
        <v>1467000000</v>
      </c>
      <c r="O623" s="6">
        <f t="shared" si="61"/>
        <v>-3600000000</v>
      </c>
      <c r="P623" s="7">
        <f t="shared" si="62"/>
        <v>0.32790161414296692</v>
      </c>
      <c r="Q623" s="7">
        <f t="shared" si="63"/>
        <v>0.55342044581091465</v>
      </c>
    </row>
    <row r="624" spans="1:17" ht="20" customHeight="1" x14ac:dyDescent="0.2">
      <c r="A624" s="1">
        <v>650</v>
      </c>
      <c r="B624" s="1" t="s">
        <v>250</v>
      </c>
      <c r="C624" s="1" t="s">
        <v>10</v>
      </c>
      <c r="D624" s="2">
        <v>42035</v>
      </c>
      <c r="E624" s="3">
        <v>7151000000</v>
      </c>
      <c r="F624" s="3">
        <v>4777000000</v>
      </c>
      <c r="G624" s="3">
        <v>1426000000</v>
      </c>
      <c r="H624" s="1">
        <v>0</v>
      </c>
      <c r="I624" s="3">
        <v>139000000</v>
      </c>
      <c r="J624" s="1" t="s">
        <v>13</v>
      </c>
      <c r="K624" s="1" t="s">
        <v>251</v>
      </c>
      <c r="L624" s="8">
        <f t="shared" si="59"/>
        <v>2015</v>
      </c>
      <c r="M624" s="5">
        <f t="shared" si="64"/>
        <v>-2374000000</v>
      </c>
      <c r="N624" s="6">
        <f t="shared" si="60"/>
        <v>1565000000</v>
      </c>
      <c r="O624" s="6">
        <f t="shared" si="61"/>
        <v>-3939000000</v>
      </c>
      <c r="P624" s="7">
        <f t="shared" si="62"/>
        <v>0.33198154104321076</v>
      </c>
      <c r="Q624" s="7">
        <f t="shared" si="63"/>
        <v>0.55083205146133407</v>
      </c>
    </row>
    <row r="625" spans="1:17" ht="20" customHeight="1" x14ac:dyDescent="0.2">
      <c r="A625" s="1">
        <v>651</v>
      </c>
      <c r="B625" s="1" t="s">
        <v>250</v>
      </c>
      <c r="C625" s="1" t="s">
        <v>11</v>
      </c>
      <c r="D625" s="2">
        <v>42399</v>
      </c>
      <c r="E625" s="3">
        <v>7412000000</v>
      </c>
      <c r="F625" s="3">
        <v>4907000000</v>
      </c>
      <c r="G625" s="3">
        <v>1415000000</v>
      </c>
      <c r="H625" s="1">
        <v>0</v>
      </c>
      <c r="I625" s="3">
        <v>148000000</v>
      </c>
      <c r="J625" s="1" t="s">
        <v>13</v>
      </c>
      <c r="K625" s="1" t="s">
        <v>251</v>
      </c>
      <c r="L625" s="8">
        <f t="shared" si="59"/>
        <v>2016</v>
      </c>
      <c r="M625" s="5">
        <f t="shared" si="64"/>
        <v>-2505000000</v>
      </c>
      <c r="N625" s="6">
        <f t="shared" si="60"/>
        <v>1563000000</v>
      </c>
      <c r="O625" s="6">
        <f t="shared" si="61"/>
        <v>-4068000000</v>
      </c>
      <c r="P625" s="7">
        <f t="shared" si="62"/>
        <v>0.33796546141392336</v>
      </c>
      <c r="Q625" s="7">
        <f t="shared" si="63"/>
        <v>0.54883971937398812</v>
      </c>
    </row>
    <row r="626" spans="1:17" ht="20" customHeight="1" x14ac:dyDescent="0.2">
      <c r="A626" s="1">
        <v>652</v>
      </c>
      <c r="B626" s="1" t="s">
        <v>252</v>
      </c>
      <c r="C626" s="1" t="s">
        <v>6</v>
      </c>
      <c r="D626" s="2">
        <v>41274</v>
      </c>
      <c r="E626" s="3">
        <v>1405358000</v>
      </c>
      <c r="F626" s="3">
        <v>670174000</v>
      </c>
      <c r="G626" s="3">
        <v>292500000</v>
      </c>
      <c r="H626" s="3">
        <v>137354000</v>
      </c>
      <c r="I626" s="1">
        <v>0</v>
      </c>
      <c r="J626" s="1" t="s">
        <v>16</v>
      </c>
      <c r="K626" s="1" t="s">
        <v>253</v>
      </c>
      <c r="L626" s="8">
        <f t="shared" si="59"/>
        <v>2012</v>
      </c>
      <c r="M626" s="5">
        <f t="shared" si="64"/>
        <v>-735184000</v>
      </c>
      <c r="N626" s="6">
        <f t="shared" si="60"/>
        <v>429854000</v>
      </c>
      <c r="O626" s="6">
        <f t="shared" si="61"/>
        <v>-1165038000</v>
      </c>
      <c r="P626" s="7">
        <f t="shared" si="62"/>
        <v>0.52312933786266558</v>
      </c>
      <c r="Q626" s="7">
        <f t="shared" si="63"/>
        <v>0.82899730887076462</v>
      </c>
    </row>
    <row r="627" spans="1:17" ht="20" customHeight="1" x14ac:dyDescent="0.2">
      <c r="A627" s="1">
        <v>653</v>
      </c>
      <c r="B627" s="1" t="s">
        <v>252</v>
      </c>
      <c r="C627" s="1" t="s">
        <v>9</v>
      </c>
      <c r="D627" s="2">
        <v>41639</v>
      </c>
      <c r="E627" s="3">
        <v>1496372000</v>
      </c>
      <c r="F627" s="3">
        <v>759362000</v>
      </c>
      <c r="G627" s="3">
        <v>322739000</v>
      </c>
      <c r="H627" s="3">
        <v>147696000</v>
      </c>
      <c r="I627" s="1">
        <v>0</v>
      </c>
      <c r="J627" s="1" t="s">
        <v>16</v>
      </c>
      <c r="K627" s="1" t="s">
        <v>253</v>
      </c>
      <c r="L627" s="8">
        <f t="shared" si="59"/>
        <v>2013</v>
      </c>
      <c r="M627" s="5">
        <f t="shared" si="64"/>
        <v>-737010000</v>
      </c>
      <c r="N627" s="6">
        <f t="shared" si="60"/>
        <v>470435000</v>
      </c>
      <c r="O627" s="6">
        <f t="shared" si="61"/>
        <v>-1207445000</v>
      </c>
      <c r="P627" s="7">
        <f t="shared" si="62"/>
        <v>0.49253126896253069</v>
      </c>
      <c r="Q627" s="7">
        <f t="shared" si="63"/>
        <v>0.80691499172665626</v>
      </c>
    </row>
    <row r="628" spans="1:17" ht="20" customHeight="1" x14ac:dyDescent="0.2">
      <c r="A628" s="1">
        <v>654</v>
      </c>
      <c r="B628" s="1" t="s">
        <v>252</v>
      </c>
      <c r="C628" s="1" t="s">
        <v>10</v>
      </c>
      <c r="D628" s="2">
        <v>42004</v>
      </c>
      <c r="E628" s="3">
        <v>1530654000</v>
      </c>
      <c r="F628" s="3">
        <v>780281000</v>
      </c>
      <c r="G628" s="3">
        <v>331995000</v>
      </c>
      <c r="H628" s="3">
        <v>142751000</v>
      </c>
      <c r="I628" s="1">
        <v>0</v>
      </c>
      <c r="J628" s="1" t="s">
        <v>16</v>
      </c>
      <c r="K628" s="1" t="s">
        <v>253</v>
      </c>
      <c r="L628" s="8">
        <f t="shared" si="59"/>
        <v>2014</v>
      </c>
      <c r="M628" s="5">
        <f t="shared" si="64"/>
        <v>-750373000</v>
      </c>
      <c r="N628" s="6">
        <f t="shared" si="60"/>
        <v>474746000</v>
      </c>
      <c r="O628" s="6">
        <f t="shared" si="61"/>
        <v>-1225119000</v>
      </c>
      <c r="P628" s="7">
        <f t="shared" si="62"/>
        <v>0.49023031985020782</v>
      </c>
      <c r="Q628" s="7">
        <f t="shared" si="63"/>
        <v>0.80038924538138601</v>
      </c>
    </row>
    <row r="629" spans="1:17" ht="20" customHeight="1" x14ac:dyDescent="0.2">
      <c r="A629" s="1">
        <v>655</v>
      </c>
      <c r="B629" s="1" t="s">
        <v>252</v>
      </c>
      <c r="C629" s="1" t="s">
        <v>11</v>
      </c>
      <c r="D629" s="2">
        <v>42369</v>
      </c>
      <c r="E629" s="3">
        <v>1557067000</v>
      </c>
      <c r="F629" s="3">
        <v>803506000</v>
      </c>
      <c r="G629" s="3">
        <v>313544000</v>
      </c>
      <c r="H629" s="3">
        <v>132892000</v>
      </c>
      <c r="I629" s="1">
        <v>0</v>
      </c>
      <c r="J629" s="1" t="s">
        <v>16</v>
      </c>
      <c r="K629" s="1" t="s">
        <v>253</v>
      </c>
      <c r="L629" s="8">
        <f t="shared" si="59"/>
        <v>2015</v>
      </c>
      <c r="M629" s="5">
        <f t="shared" si="64"/>
        <v>-753561000</v>
      </c>
      <c r="N629" s="6">
        <f t="shared" si="60"/>
        <v>446436000</v>
      </c>
      <c r="O629" s="6">
        <f t="shared" si="61"/>
        <v>-1199997000</v>
      </c>
      <c r="P629" s="7">
        <f t="shared" si="62"/>
        <v>0.48396183337004767</v>
      </c>
      <c r="Q629" s="7">
        <f t="shared" si="63"/>
        <v>0.77067781925890155</v>
      </c>
    </row>
    <row r="630" spans="1:17" ht="20" customHeight="1" x14ac:dyDescent="0.2">
      <c r="A630" s="1">
        <v>656</v>
      </c>
      <c r="B630" s="1" t="s">
        <v>254</v>
      </c>
      <c r="C630" s="1" t="s">
        <v>6</v>
      </c>
      <c r="D630" s="2">
        <v>41639</v>
      </c>
      <c r="E630" s="3">
        <v>27351573000</v>
      </c>
      <c r="F630" s="3">
        <v>25986382000</v>
      </c>
      <c r="G630" s="3">
        <v>175148000</v>
      </c>
      <c r="H630" s="1">
        <v>0</v>
      </c>
      <c r="I630" s="1">
        <v>0</v>
      </c>
      <c r="J630" s="1" t="s">
        <v>7</v>
      </c>
      <c r="K630" s="1" t="s">
        <v>255</v>
      </c>
      <c r="L630" s="8">
        <f t="shared" si="59"/>
        <v>2013</v>
      </c>
      <c r="M630" s="5">
        <f t="shared" si="64"/>
        <v>-1365191000</v>
      </c>
      <c r="N630" s="6">
        <f t="shared" si="60"/>
        <v>175148000</v>
      </c>
      <c r="O630" s="6">
        <f t="shared" si="61"/>
        <v>-1540339000</v>
      </c>
      <c r="P630" s="7">
        <f t="shared" si="62"/>
        <v>4.9912705203463067E-2</v>
      </c>
      <c r="Q630" s="7">
        <f t="shared" si="63"/>
        <v>5.6316285721482999E-2</v>
      </c>
    </row>
    <row r="631" spans="1:17" ht="20" customHeight="1" x14ac:dyDescent="0.2">
      <c r="A631" s="1">
        <v>657</v>
      </c>
      <c r="B631" s="1" t="s">
        <v>254</v>
      </c>
      <c r="C631" s="1" t="s">
        <v>9</v>
      </c>
      <c r="D631" s="2">
        <v>42004</v>
      </c>
      <c r="E631" s="3">
        <v>21531577000</v>
      </c>
      <c r="F631" s="3">
        <v>20132544000</v>
      </c>
      <c r="G631" s="3">
        <v>182711000</v>
      </c>
      <c r="H631" s="1">
        <v>0</v>
      </c>
      <c r="I631" s="1">
        <v>0</v>
      </c>
      <c r="J631" s="1" t="s">
        <v>7</v>
      </c>
      <c r="K631" s="1" t="s">
        <v>255</v>
      </c>
      <c r="L631" s="8">
        <f t="shared" si="59"/>
        <v>2014</v>
      </c>
      <c r="M631" s="5">
        <f t="shared" si="64"/>
        <v>-1399033000</v>
      </c>
      <c r="N631" s="6">
        <f t="shared" si="60"/>
        <v>182711000</v>
      </c>
      <c r="O631" s="6">
        <f t="shared" si="61"/>
        <v>-1581744000</v>
      </c>
      <c r="P631" s="7">
        <f t="shared" si="62"/>
        <v>6.497587241287528E-2</v>
      </c>
      <c r="Q631" s="7">
        <f t="shared" si="63"/>
        <v>7.3461595497626583E-2</v>
      </c>
    </row>
    <row r="632" spans="1:17" ht="20" customHeight="1" x14ac:dyDescent="0.2">
      <c r="A632" s="1">
        <v>658</v>
      </c>
      <c r="B632" s="1" t="s">
        <v>254</v>
      </c>
      <c r="C632" s="1" t="s">
        <v>10</v>
      </c>
      <c r="D632" s="2">
        <v>42369</v>
      </c>
      <c r="E632" s="3">
        <v>18114048000</v>
      </c>
      <c r="F632" s="3">
        <v>17019352000</v>
      </c>
      <c r="G632" s="3">
        <v>408225000</v>
      </c>
      <c r="H632" s="1">
        <v>0</v>
      </c>
      <c r="I632" s="1">
        <v>0</v>
      </c>
      <c r="J632" s="1" t="s">
        <v>7</v>
      </c>
      <c r="K632" s="1" t="s">
        <v>255</v>
      </c>
      <c r="L632" s="8">
        <f t="shared" si="59"/>
        <v>2015</v>
      </c>
      <c r="M632" s="5">
        <f t="shared" si="64"/>
        <v>-1094696000</v>
      </c>
      <c r="N632" s="6">
        <f t="shared" si="60"/>
        <v>408225000</v>
      </c>
      <c r="O632" s="6">
        <f t="shared" si="61"/>
        <v>-1502921000</v>
      </c>
      <c r="P632" s="7">
        <f t="shared" si="62"/>
        <v>6.0433537550524323E-2</v>
      </c>
      <c r="Q632" s="7">
        <f t="shared" si="63"/>
        <v>8.2969913737669237E-2</v>
      </c>
    </row>
    <row r="633" spans="1:17" ht="20" customHeight="1" x14ac:dyDescent="0.2">
      <c r="A633" s="1">
        <v>659</v>
      </c>
      <c r="B633" s="1" t="s">
        <v>254</v>
      </c>
      <c r="C633" s="1" t="s">
        <v>11</v>
      </c>
      <c r="D633" s="2">
        <v>42735</v>
      </c>
      <c r="E633" s="3">
        <v>19036525000</v>
      </c>
      <c r="F633" s="3">
        <v>18246209000</v>
      </c>
      <c r="G633" s="3">
        <v>191073000</v>
      </c>
      <c r="H633" s="1">
        <v>0</v>
      </c>
      <c r="I633" s="1">
        <v>0</v>
      </c>
      <c r="J633" s="1" t="s">
        <v>7</v>
      </c>
      <c r="K633" s="1" t="s">
        <v>255</v>
      </c>
      <c r="L633" s="8">
        <f t="shared" si="59"/>
        <v>2016</v>
      </c>
      <c r="M633" s="5">
        <f t="shared" si="64"/>
        <v>-790316000</v>
      </c>
      <c r="N633" s="6">
        <f t="shared" si="60"/>
        <v>191073000</v>
      </c>
      <c r="O633" s="6">
        <f t="shared" si="61"/>
        <v>-981389000</v>
      </c>
      <c r="P633" s="7">
        <f t="shared" si="62"/>
        <v>4.1515770341488269E-2</v>
      </c>
      <c r="Q633" s="7">
        <f t="shared" si="63"/>
        <v>5.1552948870657853E-2</v>
      </c>
    </row>
    <row r="634" spans="1:17" ht="20" customHeight="1" x14ac:dyDescent="0.2">
      <c r="A634" s="1">
        <v>660</v>
      </c>
      <c r="B634" s="1" t="s">
        <v>256</v>
      </c>
      <c r="C634" s="1" t="s">
        <v>6</v>
      </c>
      <c r="D634" s="2">
        <v>41639</v>
      </c>
      <c r="E634" s="3">
        <v>4954619000</v>
      </c>
      <c r="F634" s="3">
        <v>3266524000</v>
      </c>
      <c r="G634" s="3">
        <v>966829000</v>
      </c>
      <c r="H634" s="1">
        <v>0</v>
      </c>
      <c r="I634" s="1">
        <v>0</v>
      </c>
      <c r="J634" s="1" t="s">
        <v>7</v>
      </c>
      <c r="K634" s="1" t="s">
        <v>151</v>
      </c>
      <c r="L634" s="8">
        <f t="shared" si="59"/>
        <v>2013</v>
      </c>
      <c r="M634" s="5">
        <f t="shared" si="64"/>
        <v>-1688095000</v>
      </c>
      <c r="N634" s="6">
        <f t="shared" si="60"/>
        <v>966829000</v>
      </c>
      <c r="O634" s="6">
        <f t="shared" si="61"/>
        <v>-2654924000</v>
      </c>
      <c r="P634" s="7">
        <f t="shared" si="62"/>
        <v>0.34071136448635103</v>
      </c>
      <c r="Q634" s="7">
        <f t="shared" si="63"/>
        <v>0.53584826603216107</v>
      </c>
    </row>
    <row r="635" spans="1:17" ht="20" customHeight="1" x14ac:dyDescent="0.2">
      <c r="A635" s="1">
        <v>661</v>
      </c>
      <c r="B635" s="1" t="s">
        <v>256</v>
      </c>
      <c r="C635" s="1" t="s">
        <v>9</v>
      </c>
      <c r="D635" s="2">
        <v>42004</v>
      </c>
      <c r="E635" s="3">
        <v>4877885000</v>
      </c>
      <c r="F635" s="3">
        <v>3163268000</v>
      </c>
      <c r="G635" s="3">
        <v>936900000</v>
      </c>
      <c r="H635" s="1">
        <v>0</v>
      </c>
      <c r="I635" s="1">
        <v>0</v>
      </c>
      <c r="J635" s="1" t="s">
        <v>7</v>
      </c>
      <c r="K635" s="1" t="s">
        <v>151</v>
      </c>
      <c r="L635" s="8">
        <f t="shared" si="59"/>
        <v>2014</v>
      </c>
      <c r="M635" s="5">
        <f t="shared" si="64"/>
        <v>-1714617000</v>
      </c>
      <c r="N635" s="6">
        <f t="shared" si="60"/>
        <v>936900000</v>
      </c>
      <c r="O635" s="6">
        <f t="shared" si="61"/>
        <v>-2651517000</v>
      </c>
      <c r="P635" s="7">
        <f t="shared" si="62"/>
        <v>0.35150828689073238</v>
      </c>
      <c r="Q635" s="7">
        <f t="shared" si="63"/>
        <v>0.54357923567283772</v>
      </c>
    </row>
    <row r="636" spans="1:17" ht="20" customHeight="1" x14ac:dyDescent="0.2">
      <c r="A636" s="1">
        <v>662</v>
      </c>
      <c r="B636" s="1" t="s">
        <v>256</v>
      </c>
      <c r="C636" s="1" t="s">
        <v>10</v>
      </c>
      <c r="D636" s="2">
        <v>42369</v>
      </c>
      <c r="E636" s="3">
        <v>4561030000</v>
      </c>
      <c r="F636" s="3">
        <v>3073712000</v>
      </c>
      <c r="G636" s="3">
        <v>971611000</v>
      </c>
      <c r="H636" s="1">
        <v>0</v>
      </c>
      <c r="I636" s="1">
        <v>0</v>
      </c>
      <c r="J636" s="1" t="s">
        <v>7</v>
      </c>
      <c r="K636" s="1" t="s">
        <v>151</v>
      </c>
      <c r="L636" s="8">
        <f t="shared" si="59"/>
        <v>2015</v>
      </c>
      <c r="M636" s="5">
        <f t="shared" si="64"/>
        <v>-1487318000</v>
      </c>
      <c r="N636" s="6">
        <f t="shared" si="60"/>
        <v>971611000</v>
      </c>
      <c r="O636" s="6">
        <f t="shared" si="61"/>
        <v>-2458929000</v>
      </c>
      <c r="P636" s="7">
        <f t="shared" si="62"/>
        <v>0.32609257119554136</v>
      </c>
      <c r="Q636" s="7">
        <f t="shared" si="63"/>
        <v>0.53911704154544038</v>
      </c>
    </row>
    <row r="637" spans="1:17" ht="20" customHeight="1" x14ac:dyDescent="0.2">
      <c r="A637" s="1">
        <v>663</v>
      </c>
      <c r="B637" s="1" t="s">
        <v>256</v>
      </c>
      <c r="C637" s="1" t="s">
        <v>11</v>
      </c>
      <c r="D637" s="2">
        <v>42735</v>
      </c>
      <c r="E637" s="3">
        <v>3991462000</v>
      </c>
      <c r="F637" s="3">
        <v>2759908000</v>
      </c>
      <c r="G637" s="3">
        <v>965322000</v>
      </c>
      <c r="H637" s="1">
        <v>0</v>
      </c>
      <c r="I637" s="1">
        <v>0</v>
      </c>
      <c r="J637" s="1" t="s">
        <v>7</v>
      </c>
      <c r="K637" s="1" t="s">
        <v>151</v>
      </c>
      <c r="L637" s="8">
        <f t="shared" si="59"/>
        <v>2016</v>
      </c>
      <c r="M637" s="5">
        <f t="shared" si="64"/>
        <v>-1231554000</v>
      </c>
      <c r="N637" s="6">
        <f t="shared" si="60"/>
        <v>965322000</v>
      </c>
      <c r="O637" s="6">
        <f t="shared" si="61"/>
        <v>-2196876000</v>
      </c>
      <c r="P637" s="7">
        <f t="shared" si="62"/>
        <v>0.30854709377165562</v>
      </c>
      <c r="Q637" s="7">
        <f t="shared" si="63"/>
        <v>0.55039381559939693</v>
      </c>
    </row>
    <row r="638" spans="1:17" ht="20" customHeight="1" x14ac:dyDescent="0.2">
      <c r="A638" s="1">
        <v>664</v>
      </c>
      <c r="B638" s="1" t="s">
        <v>257</v>
      </c>
      <c r="C638" s="1" t="s">
        <v>6</v>
      </c>
      <c r="D638" s="2">
        <v>41274</v>
      </c>
      <c r="E638" s="3">
        <v>3409900000</v>
      </c>
      <c r="F638" s="3">
        <v>2141600000</v>
      </c>
      <c r="G638" s="3">
        <v>489700000</v>
      </c>
      <c r="H638" s="3">
        <v>112000000</v>
      </c>
      <c r="I638" s="1">
        <v>0</v>
      </c>
      <c r="J638" s="1" t="s">
        <v>53</v>
      </c>
      <c r="K638" s="1" t="s">
        <v>187</v>
      </c>
      <c r="L638" s="8">
        <f t="shared" si="59"/>
        <v>2012</v>
      </c>
      <c r="M638" s="5">
        <f t="shared" si="64"/>
        <v>-1268300000</v>
      </c>
      <c r="N638" s="6">
        <f t="shared" si="60"/>
        <v>601700000</v>
      </c>
      <c r="O638" s="6">
        <f t="shared" si="61"/>
        <v>-1870000000</v>
      </c>
      <c r="P638" s="7">
        <f t="shared" si="62"/>
        <v>0.37194639138977681</v>
      </c>
      <c r="Q638" s="7">
        <f t="shared" si="63"/>
        <v>0.54840317897885571</v>
      </c>
    </row>
    <row r="639" spans="1:17" ht="20" customHeight="1" x14ac:dyDescent="0.2">
      <c r="A639" s="1">
        <v>665</v>
      </c>
      <c r="B639" s="1" t="s">
        <v>257</v>
      </c>
      <c r="C639" s="1" t="s">
        <v>9</v>
      </c>
      <c r="D639" s="2">
        <v>41639</v>
      </c>
      <c r="E639" s="3">
        <v>3130700000</v>
      </c>
      <c r="F639" s="3">
        <v>1929800000</v>
      </c>
      <c r="G639" s="3">
        <v>496100000</v>
      </c>
      <c r="H639" s="3">
        <v>115600000</v>
      </c>
      <c r="I639" s="1">
        <v>0</v>
      </c>
      <c r="J639" s="1" t="s">
        <v>53</v>
      </c>
      <c r="K639" s="1" t="s">
        <v>187</v>
      </c>
      <c r="L639" s="8">
        <f t="shared" si="59"/>
        <v>2013</v>
      </c>
      <c r="M639" s="5">
        <f t="shared" si="64"/>
        <v>-1200900000</v>
      </c>
      <c r="N639" s="6">
        <f t="shared" si="60"/>
        <v>611700000</v>
      </c>
      <c r="O639" s="6">
        <f t="shared" si="61"/>
        <v>-1812600000</v>
      </c>
      <c r="P639" s="7">
        <f t="shared" si="62"/>
        <v>0.38358833487718402</v>
      </c>
      <c r="Q639" s="7">
        <f t="shared" si="63"/>
        <v>0.5789759478710832</v>
      </c>
    </row>
    <row r="640" spans="1:17" ht="20" customHeight="1" x14ac:dyDescent="0.2">
      <c r="A640" s="1">
        <v>666</v>
      </c>
      <c r="B640" s="1" t="s">
        <v>257</v>
      </c>
      <c r="C640" s="1" t="s">
        <v>10</v>
      </c>
      <c r="D640" s="2">
        <v>42004</v>
      </c>
      <c r="E640" s="3">
        <v>3258700000</v>
      </c>
      <c r="F640" s="3">
        <v>2047800000</v>
      </c>
      <c r="G640" s="3">
        <v>589800000</v>
      </c>
      <c r="H640" s="3">
        <v>126300000</v>
      </c>
      <c r="I640" s="1">
        <v>0</v>
      </c>
      <c r="J640" s="1" t="s">
        <v>53</v>
      </c>
      <c r="K640" s="1" t="s">
        <v>187</v>
      </c>
      <c r="L640" s="8">
        <f t="shared" si="59"/>
        <v>2014</v>
      </c>
      <c r="M640" s="5">
        <f t="shared" si="64"/>
        <v>-1210900000</v>
      </c>
      <c r="N640" s="6">
        <f t="shared" si="60"/>
        <v>716100000</v>
      </c>
      <c r="O640" s="6">
        <f t="shared" si="61"/>
        <v>-1927000000</v>
      </c>
      <c r="P640" s="7">
        <f t="shared" si="62"/>
        <v>0.37158989781201091</v>
      </c>
      <c r="Q640" s="7">
        <f t="shared" si="63"/>
        <v>0.59134010494982658</v>
      </c>
    </row>
    <row r="641" spans="1:17" ht="20" customHeight="1" x14ac:dyDescent="0.2">
      <c r="A641" s="1">
        <v>667</v>
      </c>
      <c r="B641" s="1" t="s">
        <v>257</v>
      </c>
      <c r="C641" s="1" t="s">
        <v>11</v>
      </c>
      <c r="D641" s="2">
        <v>42369</v>
      </c>
      <c r="E641" s="3">
        <v>3276500000</v>
      </c>
      <c r="F641" s="3">
        <v>2201100000</v>
      </c>
      <c r="G641" s="3">
        <v>737900000</v>
      </c>
      <c r="H641" s="3">
        <v>143700000</v>
      </c>
      <c r="I641" s="1">
        <v>0</v>
      </c>
      <c r="J641" s="1" t="s">
        <v>53</v>
      </c>
      <c r="K641" s="1" t="s">
        <v>187</v>
      </c>
      <c r="L641" s="8">
        <f t="shared" si="59"/>
        <v>2015</v>
      </c>
      <c r="M641" s="5">
        <f t="shared" si="64"/>
        <v>-1075400000</v>
      </c>
      <c r="N641" s="6">
        <f t="shared" si="60"/>
        <v>881600000</v>
      </c>
      <c r="O641" s="6">
        <f t="shared" si="61"/>
        <v>-1957000000</v>
      </c>
      <c r="P641" s="7">
        <f t="shared" si="62"/>
        <v>0.32821608423622767</v>
      </c>
      <c r="Q641" s="7">
        <f t="shared" si="63"/>
        <v>0.59728368686097966</v>
      </c>
    </row>
    <row r="642" spans="1:17" ht="20" customHeight="1" x14ac:dyDescent="0.2">
      <c r="A642" s="1">
        <v>668</v>
      </c>
      <c r="B642" s="1" t="s">
        <v>258</v>
      </c>
      <c r="C642" s="1" t="s">
        <v>6</v>
      </c>
      <c r="D642" s="2">
        <v>41639</v>
      </c>
      <c r="E642" s="3">
        <v>637413000</v>
      </c>
      <c r="F642" s="3">
        <v>190454000</v>
      </c>
      <c r="G642" s="3">
        <v>31970000</v>
      </c>
      <c r="H642" s="1">
        <v>0</v>
      </c>
      <c r="I642" s="3">
        <v>160828000</v>
      </c>
      <c r="J642" s="1" t="s">
        <v>46</v>
      </c>
      <c r="K642" s="1" t="s">
        <v>259</v>
      </c>
      <c r="L642" s="8">
        <f t="shared" si="59"/>
        <v>2013</v>
      </c>
      <c r="M642" s="5">
        <f t="shared" si="64"/>
        <v>-446959000</v>
      </c>
      <c r="N642" s="6">
        <f t="shared" si="60"/>
        <v>192798000</v>
      </c>
      <c r="O642" s="6">
        <f t="shared" si="61"/>
        <v>-639757000</v>
      </c>
      <c r="P642" s="7">
        <f t="shared" si="62"/>
        <v>0.70120785111066142</v>
      </c>
      <c r="Q642" s="7">
        <f t="shared" si="63"/>
        <v>1.0036773645972077</v>
      </c>
    </row>
    <row r="643" spans="1:17" ht="20" customHeight="1" x14ac:dyDescent="0.2">
      <c r="A643" s="1">
        <v>669</v>
      </c>
      <c r="B643" s="1" t="s">
        <v>258</v>
      </c>
      <c r="C643" s="1" t="s">
        <v>9</v>
      </c>
      <c r="D643" s="2">
        <v>42004</v>
      </c>
      <c r="E643" s="3">
        <v>686090000</v>
      </c>
      <c r="F643" s="3">
        <v>211923000</v>
      </c>
      <c r="G643" s="3">
        <v>32316000</v>
      </c>
      <c r="H643" s="1">
        <v>0</v>
      </c>
      <c r="I643" s="3">
        <v>170814000</v>
      </c>
      <c r="J643" s="1" t="s">
        <v>46</v>
      </c>
      <c r="K643" s="1" t="s">
        <v>259</v>
      </c>
      <c r="L643" s="8">
        <f t="shared" ref="L643:L706" si="65">YEAR(D643)</f>
        <v>2014</v>
      </c>
      <c r="M643" s="5">
        <f t="shared" si="64"/>
        <v>-474167000</v>
      </c>
      <c r="N643" s="6">
        <f t="shared" si="60"/>
        <v>203130000</v>
      </c>
      <c r="O643" s="6">
        <f t="shared" si="61"/>
        <v>-677297000</v>
      </c>
      <c r="P643" s="7">
        <f t="shared" si="62"/>
        <v>0.69111486831173752</v>
      </c>
      <c r="Q643" s="7">
        <f t="shared" si="63"/>
        <v>0.9871838971563498</v>
      </c>
    </row>
    <row r="644" spans="1:17" ht="20" customHeight="1" x14ac:dyDescent="0.2">
      <c r="A644" s="1">
        <v>670</v>
      </c>
      <c r="B644" s="1" t="s">
        <v>258</v>
      </c>
      <c r="C644" s="1" t="s">
        <v>10</v>
      </c>
      <c r="D644" s="2">
        <v>42369</v>
      </c>
      <c r="E644" s="3">
        <v>744012000</v>
      </c>
      <c r="F644" s="3">
        <v>233417000</v>
      </c>
      <c r="G644" s="3">
        <v>35645000</v>
      </c>
      <c r="H644" s="1">
        <v>0</v>
      </c>
      <c r="I644" s="3">
        <v>174796000</v>
      </c>
      <c r="J644" s="1" t="s">
        <v>46</v>
      </c>
      <c r="K644" s="1" t="s">
        <v>259</v>
      </c>
      <c r="L644" s="8">
        <f t="shared" si="65"/>
        <v>2015</v>
      </c>
      <c r="M644" s="5">
        <f t="shared" si="64"/>
        <v>-510595000</v>
      </c>
      <c r="N644" s="6">
        <f t="shared" si="60"/>
        <v>210441000</v>
      </c>
      <c r="O644" s="6">
        <f t="shared" si="61"/>
        <v>-721036000</v>
      </c>
      <c r="P644" s="7">
        <f t="shared" si="62"/>
        <v>0.68627253323871118</v>
      </c>
      <c r="Q644" s="7">
        <f t="shared" si="63"/>
        <v>0.96911877765412391</v>
      </c>
    </row>
    <row r="645" spans="1:17" ht="20" customHeight="1" x14ac:dyDescent="0.2">
      <c r="A645" s="1">
        <v>671</v>
      </c>
      <c r="B645" s="1" t="s">
        <v>258</v>
      </c>
      <c r="C645" s="1" t="s">
        <v>11</v>
      </c>
      <c r="D645" s="2">
        <v>42735</v>
      </c>
      <c r="E645" s="3">
        <v>801591000</v>
      </c>
      <c r="F645" s="3">
        <v>253612000</v>
      </c>
      <c r="G645" s="3">
        <v>33399000</v>
      </c>
      <c r="H645" s="1">
        <v>0</v>
      </c>
      <c r="I645" s="3">
        <v>193585000</v>
      </c>
      <c r="J645" s="1" t="s">
        <v>46</v>
      </c>
      <c r="K645" s="1" t="s">
        <v>259</v>
      </c>
      <c r="L645" s="8">
        <f t="shared" si="65"/>
        <v>2016</v>
      </c>
      <c r="M645" s="5">
        <f t="shared" si="64"/>
        <v>-547979000</v>
      </c>
      <c r="N645" s="6">
        <f t="shared" ref="N645:N708" si="66">G645+H645+I645</f>
        <v>226984000</v>
      </c>
      <c r="O645" s="6">
        <f t="shared" ref="O645:O708" si="67">M645-N645</f>
        <v>-774963000</v>
      </c>
      <c r="P645" s="7">
        <f t="shared" ref="P645:P708" si="68">ABS(M645/E645)</f>
        <v>0.68361421223541685</v>
      </c>
      <c r="Q645" s="7">
        <f t="shared" ref="Q645:Q708" si="69">ABS(O645/E645)</f>
        <v>0.9667810641586545</v>
      </c>
    </row>
    <row r="646" spans="1:17" ht="20" customHeight="1" x14ac:dyDescent="0.2">
      <c r="A646" s="1">
        <v>672</v>
      </c>
      <c r="B646" s="1" t="s">
        <v>260</v>
      </c>
      <c r="C646" s="1" t="s">
        <v>6</v>
      </c>
      <c r="D646" s="2">
        <v>41274</v>
      </c>
      <c r="E646" s="3">
        <v>3368545000</v>
      </c>
      <c r="F646" s="3">
        <v>2515796000</v>
      </c>
      <c r="G646" s="3">
        <v>280928000</v>
      </c>
      <c r="H646" s="3">
        <v>132460000</v>
      </c>
      <c r="I646" s="1">
        <v>0</v>
      </c>
      <c r="J646" s="1" t="s">
        <v>16</v>
      </c>
      <c r="K646" s="1" t="s">
        <v>28</v>
      </c>
      <c r="L646" s="8">
        <f t="shared" si="65"/>
        <v>2012</v>
      </c>
      <c r="M646" s="5">
        <f t="shared" si="64"/>
        <v>-852749000</v>
      </c>
      <c r="N646" s="6">
        <f t="shared" si="66"/>
        <v>413388000</v>
      </c>
      <c r="O646" s="6">
        <f t="shared" si="67"/>
        <v>-1266137000</v>
      </c>
      <c r="P646" s="7">
        <f t="shared" si="68"/>
        <v>0.25315054422606792</v>
      </c>
      <c r="Q646" s="7">
        <f t="shared" si="69"/>
        <v>0.37587059101184633</v>
      </c>
    </row>
    <row r="647" spans="1:17" ht="20" customHeight="1" x14ac:dyDescent="0.2">
      <c r="A647" s="1">
        <v>673</v>
      </c>
      <c r="B647" s="1" t="s">
        <v>260</v>
      </c>
      <c r="C647" s="1" t="s">
        <v>9</v>
      </c>
      <c r="D647" s="2">
        <v>41639</v>
      </c>
      <c r="E647" s="3">
        <v>3309616000</v>
      </c>
      <c r="F647" s="3">
        <v>2444984000</v>
      </c>
      <c r="G647" s="3">
        <v>270261000</v>
      </c>
      <c r="H647" s="3">
        <v>134300000</v>
      </c>
      <c r="I647" s="1">
        <v>0</v>
      </c>
      <c r="J647" s="1" t="s">
        <v>16</v>
      </c>
      <c r="K647" s="1" t="s">
        <v>28</v>
      </c>
      <c r="L647" s="8">
        <f t="shared" si="65"/>
        <v>2013</v>
      </c>
      <c r="M647" s="5">
        <f t="shared" si="64"/>
        <v>-864632000</v>
      </c>
      <c r="N647" s="6">
        <f t="shared" si="66"/>
        <v>404561000</v>
      </c>
      <c r="O647" s="6">
        <f t="shared" si="67"/>
        <v>-1269193000</v>
      </c>
      <c r="P647" s="7">
        <f t="shared" si="68"/>
        <v>0.2612484348637425</v>
      </c>
      <c r="Q647" s="7">
        <f t="shared" si="69"/>
        <v>0.38348648302401245</v>
      </c>
    </row>
    <row r="648" spans="1:17" ht="20" customHeight="1" x14ac:dyDescent="0.2">
      <c r="A648" s="1">
        <v>674</v>
      </c>
      <c r="B648" s="1" t="s">
        <v>260</v>
      </c>
      <c r="C648" s="1" t="s">
        <v>10</v>
      </c>
      <c r="D648" s="2">
        <v>42004</v>
      </c>
      <c r="E648" s="3">
        <v>3391187000</v>
      </c>
      <c r="F648" s="3">
        <v>2566246000</v>
      </c>
      <c r="G648" s="3">
        <v>253827000</v>
      </c>
      <c r="H648" s="3">
        <v>143969000</v>
      </c>
      <c r="I648" s="1">
        <v>0</v>
      </c>
      <c r="J648" s="1" t="s">
        <v>16</v>
      </c>
      <c r="K648" s="1" t="s">
        <v>28</v>
      </c>
      <c r="L648" s="8">
        <f t="shared" si="65"/>
        <v>2014</v>
      </c>
      <c r="M648" s="5">
        <f t="shared" si="64"/>
        <v>-824941000</v>
      </c>
      <c r="N648" s="6">
        <f t="shared" si="66"/>
        <v>397796000</v>
      </c>
      <c r="O648" s="6">
        <f t="shared" si="67"/>
        <v>-1222737000</v>
      </c>
      <c r="P648" s="7">
        <f t="shared" si="68"/>
        <v>0.24326025076175392</v>
      </c>
      <c r="Q648" s="7">
        <f t="shared" si="69"/>
        <v>0.36056313025498149</v>
      </c>
    </row>
    <row r="649" spans="1:17" ht="20" customHeight="1" x14ac:dyDescent="0.2">
      <c r="A649" s="1">
        <v>675</v>
      </c>
      <c r="B649" s="1" t="s">
        <v>260</v>
      </c>
      <c r="C649" s="1" t="s">
        <v>11</v>
      </c>
      <c r="D649" s="2">
        <v>42369</v>
      </c>
      <c r="E649" s="3">
        <v>3578995000</v>
      </c>
      <c r="F649" s="3">
        <v>2659728000</v>
      </c>
      <c r="G649" s="3">
        <v>255192000</v>
      </c>
      <c r="H649" s="3">
        <v>130593000</v>
      </c>
      <c r="I649" s="1">
        <v>0</v>
      </c>
      <c r="J649" s="1" t="s">
        <v>16</v>
      </c>
      <c r="K649" s="1" t="s">
        <v>28</v>
      </c>
      <c r="L649" s="8">
        <f t="shared" si="65"/>
        <v>2015</v>
      </c>
      <c r="M649" s="5">
        <f t="shared" si="64"/>
        <v>-919267000</v>
      </c>
      <c r="N649" s="6">
        <f t="shared" si="66"/>
        <v>385785000</v>
      </c>
      <c r="O649" s="6">
        <f t="shared" si="67"/>
        <v>-1305052000</v>
      </c>
      <c r="P649" s="7">
        <f t="shared" si="68"/>
        <v>0.25685059632662244</v>
      </c>
      <c r="Q649" s="7">
        <f t="shared" si="69"/>
        <v>0.36464202939652052</v>
      </c>
    </row>
    <row r="650" spans="1:17" ht="20" customHeight="1" x14ac:dyDescent="0.2">
      <c r="A650" s="1">
        <v>676</v>
      </c>
      <c r="B650" s="1" t="s">
        <v>261</v>
      </c>
      <c r="C650" s="1" t="s">
        <v>6</v>
      </c>
      <c r="D650" s="2">
        <v>41274</v>
      </c>
      <c r="E650" s="3">
        <v>5011853000</v>
      </c>
      <c r="F650" s="1">
        <v>0</v>
      </c>
      <c r="G650" s="3">
        <v>2676141000</v>
      </c>
      <c r="H650" s="1">
        <v>0</v>
      </c>
      <c r="I650" s="3">
        <v>1266807000</v>
      </c>
      <c r="J650" s="1" t="s">
        <v>176</v>
      </c>
      <c r="K650" s="1" t="s">
        <v>177</v>
      </c>
      <c r="L650" s="8">
        <f t="shared" si="65"/>
        <v>2012</v>
      </c>
      <c r="M650" s="5">
        <f t="shared" si="64"/>
        <v>-5011853000</v>
      </c>
      <c r="N650" s="6">
        <f t="shared" si="66"/>
        <v>3942948000</v>
      </c>
      <c r="O650" s="6">
        <f t="shared" si="67"/>
        <v>-8954801000</v>
      </c>
      <c r="P650" s="7">
        <f t="shared" si="68"/>
        <v>1</v>
      </c>
      <c r="Q650" s="7">
        <f t="shared" si="69"/>
        <v>1.7867245906853213</v>
      </c>
    </row>
    <row r="651" spans="1:17" ht="20" customHeight="1" x14ac:dyDescent="0.2">
      <c r="A651" s="1">
        <v>677</v>
      </c>
      <c r="B651" s="1" t="s">
        <v>261</v>
      </c>
      <c r="C651" s="1" t="s">
        <v>9</v>
      </c>
      <c r="D651" s="2">
        <v>41639</v>
      </c>
      <c r="E651" s="3">
        <v>4762000000</v>
      </c>
      <c r="F651" s="1">
        <v>0</v>
      </c>
      <c r="G651" s="3">
        <v>2616000000</v>
      </c>
      <c r="H651" s="1">
        <v>0</v>
      </c>
      <c r="I651" s="3">
        <v>1170000000</v>
      </c>
      <c r="J651" s="1" t="s">
        <v>176</v>
      </c>
      <c r="K651" s="1" t="s">
        <v>177</v>
      </c>
      <c r="L651" s="8">
        <f t="shared" si="65"/>
        <v>2013</v>
      </c>
      <c r="M651" s="5">
        <f t="shared" si="64"/>
        <v>-4762000000</v>
      </c>
      <c r="N651" s="6">
        <f t="shared" si="66"/>
        <v>3786000000</v>
      </c>
      <c r="O651" s="6">
        <f t="shared" si="67"/>
        <v>-8548000000</v>
      </c>
      <c r="P651" s="7">
        <f t="shared" si="68"/>
        <v>1</v>
      </c>
      <c r="Q651" s="7">
        <f t="shared" si="69"/>
        <v>1.7950440991180177</v>
      </c>
    </row>
    <row r="652" spans="1:17" ht="20" customHeight="1" x14ac:dyDescent="0.2">
      <c r="A652" s="1">
        <v>678</v>
      </c>
      <c r="B652" s="1" t="s">
        <v>261</v>
      </c>
      <c r="C652" s="1" t="s">
        <v>10</v>
      </c>
      <c r="D652" s="2">
        <v>42004</v>
      </c>
      <c r="E652" s="3">
        <v>4772000000</v>
      </c>
      <c r="F652" s="1">
        <v>0</v>
      </c>
      <c r="G652" s="3">
        <v>2671000000</v>
      </c>
      <c r="H652" s="1">
        <v>0</v>
      </c>
      <c r="I652" s="3">
        <v>1139000000</v>
      </c>
      <c r="J652" s="1" t="s">
        <v>176</v>
      </c>
      <c r="K652" s="1" t="s">
        <v>177</v>
      </c>
      <c r="L652" s="8">
        <f t="shared" si="65"/>
        <v>2014</v>
      </c>
      <c r="M652" s="5">
        <f t="shared" si="64"/>
        <v>-4772000000</v>
      </c>
      <c r="N652" s="6">
        <f t="shared" si="66"/>
        <v>3810000000</v>
      </c>
      <c r="O652" s="6">
        <f t="shared" si="67"/>
        <v>-8582000000</v>
      </c>
      <c r="P652" s="7">
        <f t="shared" si="68"/>
        <v>1</v>
      </c>
      <c r="Q652" s="7">
        <f t="shared" si="69"/>
        <v>1.7984073763621122</v>
      </c>
    </row>
    <row r="653" spans="1:17" ht="20" customHeight="1" x14ac:dyDescent="0.2">
      <c r="A653" s="1">
        <v>679</v>
      </c>
      <c r="B653" s="1" t="s">
        <v>261</v>
      </c>
      <c r="C653" s="1" t="s">
        <v>11</v>
      </c>
      <c r="D653" s="2">
        <v>42369</v>
      </c>
      <c r="E653" s="3">
        <v>5576000000</v>
      </c>
      <c r="F653" s="1">
        <v>0</v>
      </c>
      <c r="G653" s="3">
        <v>3275000000</v>
      </c>
      <c r="H653" s="1">
        <v>0</v>
      </c>
      <c r="I653" s="3">
        <v>1320000000</v>
      </c>
      <c r="J653" s="1" t="s">
        <v>176</v>
      </c>
      <c r="K653" s="1" t="s">
        <v>177</v>
      </c>
      <c r="L653" s="8">
        <f t="shared" si="65"/>
        <v>2015</v>
      </c>
      <c r="M653" s="5">
        <f t="shared" si="64"/>
        <v>-5576000000</v>
      </c>
      <c r="N653" s="6">
        <f t="shared" si="66"/>
        <v>4595000000</v>
      </c>
      <c r="O653" s="6">
        <f t="shared" si="67"/>
        <v>-10171000000</v>
      </c>
      <c r="P653" s="7">
        <f t="shared" si="68"/>
        <v>1</v>
      </c>
      <c r="Q653" s="7">
        <f t="shared" si="69"/>
        <v>1.824067431850789</v>
      </c>
    </row>
    <row r="654" spans="1:17" ht="20" customHeight="1" x14ac:dyDescent="0.2">
      <c r="A654" s="1">
        <v>680</v>
      </c>
      <c r="B654" s="1" t="s">
        <v>262</v>
      </c>
      <c r="C654" s="1" t="s">
        <v>6</v>
      </c>
      <c r="D654" s="2">
        <v>41639</v>
      </c>
      <c r="E654" s="3">
        <v>30930000000</v>
      </c>
      <c r="F654" s="3">
        <v>25202000000</v>
      </c>
      <c r="G654" s="3">
        <v>2039000000</v>
      </c>
      <c r="H654" s="1">
        <v>0</v>
      </c>
      <c r="I654" s="1">
        <v>0</v>
      </c>
      <c r="J654" s="1" t="s">
        <v>7</v>
      </c>
      <c r="K654" s="1" t="s">
        <v>85</v>
      </c>
      <c r="L654" s="8">
        <f t="shared" si="65"/>
        <v>2013</v>
      </c>
      <c r="M654" s="5">
        <f t="shared" si="64"/>
        <v>-5728000000</v>
      </c>
      <c r="N654" s="6">
        <f t="shared" si="66"/>
        <v>2039000000</v>
      </c>
      <c r="O654" s="6">
        <f t="shared" si="67"/>
        <v>-7767000000</v>
      </c>
      <c r="P654" s="7">
        <f t="shared" si="68"/>
        <v>0.18519236986744261</v>
      </c>
      <c r="Q654" s="7">
        <f t="shared" si="69"/>
        <v>0.25111542192046554</v>
      </c>
    </row>
    <row r="655" spans="1:17" ht="20" customHeight="1" x14ac:dyDescent="0.2">
      <c r="A655" s="1">
        <v>681</v>
      </c>
      <c r="B655" s="1" t="s">
        <v>262</v>
      </c>
      <c r="C655" s="1" t="s">
        <v>9</v>
      </c>
      <c r="D655" s="2">
        <v>42004</v>
      </c>
      <c r="E655" s="3">
        <v>30852000000</v>
      </c>
      <c r="F655" s="3">
        <v>24979000000</v>
      </c>
      <c r="G655" s="3">
        <v>1984000000</v>
      </c>
      <c r="H655" s="1">
        <v>0</v>
      </c>
      <c r="I655" s="1">
        <v>0</v>
      </c>
      <c r="J655" s="1" t="s">
        <v>7</v>
      </c>
      <c r="K655" s="1" t="s">
        <v>85</v>
      </c>
      <c r="L655" s="8">
        <f t="shared" si="65"/>
        <v>2014</v>
      </c>
      <c r="M655" s="5">
        <f t="shared" si="64"/>
        <v>-5873000000</v>
      </c>
      <c r="N655" s="6">
        <f t="shared" si="66"/>
        <v>1984000000</v>
      </c>
      <c r="O655" s="6">
        <f t="shared" si="67"/>
        <v>-7857000000</v>
      </c>
      <c r="P655" s="7">
        <f t="shared" si="68"/>
        <v>0.19036043044211073</v>
      </c>
      <c r="Q655" s="7">
        <f t="shared" si="69"/>
        <v>0.25466744457409568</v>
      </c>
    </row>
    <row r="656" spans="1:17" ht="20" customHeight="1" x14ac:dyDescent="0.2">
      <c r="A656" s="1">
        <v>682</v>
      </c>
      <c r="B656" s="1" t="s">
        <v>262</v>
      </c>
      <c r="C656" s="1" t="s">
        <v>10</v>
      </c>
      <c r="D656" s="2">
        <v>42369</v>
      </c>
      <c r="E656" s="3">
        <v>31469000000</v>
      </c>
      <c r="F656" s="3">
        <v>25339000000</v>
      </c>
      <c r="G656" s="3">
        <v>1952000000</v>
      </c>
      <c r="H656" s="1">
        <v>0</v>
      </c>
      <c r="I656" s="1">
        <v>0</v>
      </c>
      <c r="J656" s="1" t="s">
        <v>7</v>
      </c>
      <c r="K656" s="1" t="s">
        <v>85</v>
      </c>
      <c r="L656" s="8">
        <f t="shared" si="65"/>
        <v>2015</v>
      </c>
      <c r="M656" s="5">
        <f t="shared" si="64"/>
        <v>-6130000000</v>
      </c>
      <c r="N656" s="6">
        <f t="shared" si="66"/>
        <v>1952000000</v>
      </c>
      <c r="O656" s="6">
        <f t="shared" si="67"/>
        <v>-8082000000</v>
      </c>
      <c r="P656" s="7">
        <f t="shared" si="68"/>
        <v>0.19479487749849059</v>
      </c>
      <c r="Q656" s="7">
        <f t="shared" si="69"/>
        <v>0.25682417617337699</v>
      </c>
    </row>
    <row r="657" spans="1:17" ht="20" customHeight="1" x14ac:dyDescent="0.2">
      <c r="A657" s="1">
        <v>683</v>
      </c>
      <c r="B657" s="1" t="s">
        <v>262</v>
      </c>
      <c r="C657" s="1" t="s">
        <v>11</v>
      </c>
      <c r="D657" s="2">
        <v>42735</v>
      </c>
      <c r="E657" s="3">
        <v>31353000000</v>
      </c>
      <c r="F657" s="3">
        <v>25104000000</v>
      </c>
      <c r="G657" s="3">
        <v>1940000000</v>
      </c>
      <c r="H657" s="1">
        <v>0</v>
      </c>
      <c r="I657" s="1">
        <v>0</v>
      </c>
      <c r="J657" s="1" t="s">
        <v>7</v>
      </c>
      <c r="K657" s="1" t="s">
        <v>85</v>
      </c>
      <c r="L657" s="8">
        <f t="shared" si="65"/>
        <v>2016</v>
      </c>
      <c r="M657" s="5">
        <f t="shared" ref="M657:M720" si="70">F657-E657</f>
        <v>-6249000000</v>
      </c>
      <c r="N657" s="6">
        <f t="shared" si="66"/>
        <v>1940000000</v>
      </c>
      <c r="O657" s="6">
        <f t="shared" si="67"/>
        <v>-8189000000</v>
      </c>
      <c r="P657" s="7">
        <f t="shared" si="68"/>
        <v>0.19931107071093676</v>
      </c>
      <c r="Q657" s="7">
        <f t="shared" si="69"/>
        <v>0.26118712722865434</v>
      </c>
    </row>
    <row r="658" spans="1:17" ht="20" customHeight="1" x14ac:dyDescent="0.2">
      <c r="A658" s="1">
        <v>684</v>
      </c>
      <c r="B658" s="1" t="s">
        <v>263</v>
      </c>
      <c r="C658" s="1" t="s">
        <v>6</v>
      </c>
      <c r="D658" s="2">
        <v>41274</v>
      </c>
      <c r="E658" s="3">
        <v>2426301000</v>
      </c>
      <c r="F658" s="3">
        <v>800336000</v>
      </c>
      <c r="G658" s="3">
        <v>72163000</v>
      </c>
      <c r="H658" s="1">
        <v>0</v>
      </c>
      <c r="I658" s="3">
        <v>768820000</v>
      </c>
      <c r="J658" s="1" t="s">
        <v>46</v>
      </c>
      <c r="K658" s="1" t="s">
        <v>259</v>
      </c>
      <c r="L658" s="8">
        <f t="shared" si="65"/>
        <v>2012</v>
      </c>
      <c r="M658" s="5">
        <f t="shared" si="70"/>
        <v>-1625965000</v>
      </c>
      <c r="N658" s="6">
        <f t="shared" si="66"/>
        <v>840983000</v>
      </c>
      <c r="O658" s="6">
        <f t="shared" si="67"/>
        <v>-2466948000</v>
      </c>
      <c r="P658" s="7">
        <f t="shared" si="68"/>
        <v>0.67014150346556345</v>
      </c>
      <c r="Q658" s="7">
        <f t="shared" si="69"/>
        <v>1.0167526617678515</v>
      </c>
    </row>
    <row r="659" spans="1:17" ht="20" customHeight="1" x14ac:dyDescent="0.2">
      <c r="A659" s="1">
        <v>685</v>
      </c>
      <c r="B659" s="1" t="s">
        <v>263</v>
      </c>
      <c r="C659" s="1" t="s">
        <v>9</v>
      </c>
      <c r="D659" s="2">
        <v>41639</v>
      </c>
      <c r="E659" s="3">
        <v>2486017000</v>
      </c>
      <c r="F659" s="3">
        <v>815095000</v>
      </c>
      <c r="G659" s="3">
        <v>76864000</v>
      </c>
      <c r="H659" s="1">
        <v>0</v>
      </c>
      <c r="I659" s="3">
        <v>749722000</v>
      </c>
      <c r="J659" s="1" t="s">
        <v>46</v>
      </c>
      <c r="K659" s="1" t="s">
        <v>259</v>
      </c>
      <c r="L659" s="8">
        <f t="shared" si="65"/>
        <v>2013</v>
      </c>
      <c r="M659" s="5">
        <f t="shared" si="70"/>
        <v>-1670922000</v>
      </c>
      <c r="N659" s="6">
        <f t="shared" si="66"/>
        <v>826586000</v>
      </c>
      <c r="O659" s="6">
        <f t="shared" si="67"/>
        <v>-2497508000</v>
      </c>
      <c r="P659" s="7">
        <f t="shared" si="68"/>
        <v>0.67212814715265423</v>
      </c>
      <c r="Q659" s="7">
        <f t="shared" si="69"/>
        <v>1.0046222531865228</v>
      </c>
    </row>
    <row r="660" spans="1:17" ht="20" customHeight="1" x14ac:dyDescent="0.2">
      <c r="A660" s="1">
        <v>686</v>
      </c>
      <c r="B660" s="1" t="s">
        <v>263</v>
      </c>
      <c r="C660" s="1" t="s">
        <v>10</v>
      </c>
      <c r="D660" s="2">
        <v>42004</v>
      </c>
      <c r="E660" s="3">
        <v>2535559000</v>
      </c>
      <c r="F660" s="3">
        <v>783602000</v>
      </c>
      <c r="G660" s="3">
        <v>88705000</v>
      </c>
      <c r="H660" s="1">
        <v>0</v>
      </c>
      <c r="I660" s="3">
        <v>708406000</v>
      </c>
      <c r="J660" s="1" t="s">
        <v>46</v>
      </c>
      <c r="K660" s="1" t="s">
        <v>259</v>
      </c>
      <c r="L660" s="8">
        <f t="shared" si="65"/>
        <v>2014</v>
      </c>
      <c r="M660" s="5">
        <f t="shared" si="70"/>
        <v>-1751957000</v>
      </c>
      <c r="N660" s="6">
        <f t="shared" si="66"/>
        <v>797111000</v>
      </c>
      <c r="O660" s="6">
        <f t="shared" si="67"/>
        <v>-2549068000</v>
      </c>
      <c r="P660" s="7">
        <f t="shared" si="68"/>
        <v>0.69095493340916148</v>
      </c>
      <c r="Q660" s="7">
        <f t="shared" si="69"/>
        <v>1.0053278192303945</v>
      </c>
    </row>
    <row r="661" spans="1:17" ht="20" customHeight="1" x14ac:dyDescent="0.2">
      <c r="A661" s="1">
        <v>687</v>
      </c>
      <c r="B661" s="1" t="s">
        <v>263</v>
      </c>
      <c r="C661" s="1" t="s">
        <v>11</v>
      </c>
      <c r="D661" s="2">
        <v>42369</v>
      </c>
      <c r="E661" s="3">
        <v>2403906000</v>
      </c>
      <c r="F661" s="3">
        <v>747276000</v>
      </c>
      <c r="G661" s="3">
        <v>72363000</v>
      </c>
      <c r="H661" s="1">
        <v>0</v>
      </c>
      <c r="I661" s="3">
        <v>643689000</v>
      </c>
      <c r="J661" s="1" t="s">
        <v>46</v>
      </c>
      <c r="K661" s="1" t="s">
        <v>259</v>
      </c>
      <c r="L661" s="8">
        <f t="shared" si="65"/>
        <v>2015</v>
      </c>
      <c r="M661" s="5">
        <f t="shared" si="70"/>
        <v>-1656630000</v>
      </c>
      <c r="N661" s="6">
        <f t="shared" si="66"/>
        <v>716052000</v>
      </c>
      <c r="O661" s="6">
        <f t="shared" si="67"/>
        <v>-2372682000</v>
      </c>
      <c r="P661" s="7">
        <f t="shared" si="68"/>
        <v>0.68914092314757736</v>
      </c>
      <c r="Q661" s="7">
        <f t="shared" si="69"/>
        <v>0.9870111393706742</v>
      </c>
    </row>
    <row r="662" spans="1:17" ht="20" customHeight="1" x14ac:dyDescent="0.2">
      <c r="A662" s="1">
        <v>688</v>
      </c>
      <c r="B662" s="1" t="s">
        <v>264</v>
      </c>
      <c r="C662" s="1" t="s">
        <v>6</v>
      </c>
      <c r="D662" s="2">
        <v>41274</v>
      </c>
      <c r="E662" s="3">
        <v>9702000000</v>
      </c>
      <c r="F662" s="3">
        <v>2471000000</v>
      </c>
      <c r="G662" s="3">
        <v>1461000000</v>
      </c>
      <c r="H662" s="3">
        <v>1760000000</v>
      </c>
      <c r="I662" s="1">
        <v>0</v>
      </c>
      <c r="J662" s="1" t="s">
        <v>19</v>
      </c>
      <c r="K662" s="1" t="s">
        <v>60</v>
      </c>
      <c r="L662" s="8">
        <f t="shared" si="65"/>
        <v>2012</v>
      </c>
      <c r="M662" s="5">
        <f t="shared" si="70"/>
        <v>-7231000000</v>
      </c>
      <c r="N662" s="6">
        <f t="shared" si="66"/>
        <v>3221000000</v>
      </c>
      <c r="O662" s="6">
        <f t="shared" si="67"/>
        <v>-10452000000</v>
      </c>
      <c r="P662" s="7">
        <f t="shared" si="68"/>
        <v>0.74531024531024526</v>
      </c>
      <c r="Q662" s="7">
        <f t="shared" si="69"/>
        <v>1.0773036487322201</v>
      </c>
    </row>
    <row r="663" spans="1:17" ht="20" customHeight="1" x14ac:dyDescent="0.2">
      <c r="A663" s="1">
        <v>689</v>
      </c>
      <c r="B663" s="1" t="s">
        <v>264</v>
      </c>
      <c r="C663" s="1" t="s">
        <v>9</v>
      </c>
      <c r="D663" s="2">
        <v>41639</v>
      </c>
      <c r="E663" s="3">
        <v>11202000000</v>
      </c>
      <c r="F663" s="3">
        <v>2859000000</v>
      </c>
      <c r="G663" s="3">
        <v>1699000000</v>
      </c>
      <c r="H663" s="3">
        <v>2120000000</v>
      </c>
      <c r="I663" s="1">
        <v>0</v>
      </c>
      <c r="J663" s="1" t="s">
        <v>19</v>
      </c>
      <c r="K663" s="1" t="s">
        <v>60</v>
      </c>
      <c r="L663" s="8">
        <f t="shared" si="65"/>
        <v>2013</v>
      </c>
      <c r="M663" s="5">
        <f t="shared" si="70"/>
        <v>-8343000000</v>
      </c>
      <c r="N663" s="6">
        <f t="shared" si="66"/>
        <v>3819000000</v>
      </c>
      <c r="O663" s="6">
        <f t="shared" si="67"/>
        <v>-12162000000</v>
      </c>
      <c r="P663" s="7">
        <f t="shared" si="68"/>
        <v>0.7447777182645956</v>
      </c>
      <c r="Q663" s="7">
        <f t="shared" si="69"/>
        <v>1.0856989823245848</v>
      </c>
    </row>
    <row r="664" spans="1:17" ht="20" customHeight="1" x14ac:dyDescent="0.2">
      <c r="A664" s="1">
        <v>690</v>
      </c>
      <c r="B664" s="1" t="s">
        <v>264</v>
      </c>
      <c r="C664" s="1" t="s">
        <v>10</v>
      </c>
      <c r="D664" s="2">
        <v>42004</v>
      </c>
      <c r="E664" s="3">
        <v>24890000000</v>
      </c>
      <c r="F664" s="3">
        <v>3788000000</v>
      </c>
      <c r="G664" s="3">
        <v>2983000000</v>
      </c>
      <c r="H664" s="3">
        <v>2854000000</v>
      </c>
      <c r="I664" s="1">
        <v>0</v>
      </c>
      <c r="J664" s="1" t="s">
        <v>19</v>
      </c>
      <c r="K664" s="1" t="s">
        <v>60</v>
      </c>
      <c r="L664" s="8">
        <f t="shared" si="65"/>
        <v>2014</v>
      </c>
      <c r="M664" s="5">
        <f t="shared" si="70"/>
        <v>-21102000000</v>
      </c>
      <c r="N664" s="6">
        <f t="shared" si="66"/>
        <v>5837000000</v>
      </c>
      <c r="O664" s="6">
        <f t="shared" si="67"/>
        <v>-26939000000</v>
      </c>
      <c r="P664" s="7">
        <f t="shared" si="68"/>
        <v>0.84781036560867817</v>
      </c>
      <c r="Q664" s="7">
        <f t="shared" si="69"/>
        <v>1.0823222177581358</v>
      </c>
    </row>
    <row r="665" spans="1:17" ht="20" customHeight="1" x14ac:dyDescent="0.2">
      <c r="A665" s="1">
        <v>691</v>
      </c>
      <c r="B665" s="1" t="s">
        <v>264</v>
      </c>
      <c r="C665" s="1" t="s">
        <v>11</v>
      </c>
      <c r="D665" s="2">
        <v>42369</v>
      </c>
      <c r="E665" s="3">
        <v>32639000000</v>
      </c>
      <c r="F665" s="3">
        <v>4006000000</v>
      </c>
      <c r="G665" s="3">
        <v>3426000000</v>
      </c>
      <c r="H665" s="3">
        <v>3014000000</v>
      </c>
      <c r="I665" s="1">
        <v>0</v>
      </c>
      <c r="J665" s="1" t="s">
        <v>19</v>
      </c>
      <c r="K665" s="1" t="s">
        <v>60</v>
      </c>
      <c r="L665" s="8">
        <f t="shared" si="65"/>
        <v>2015</v>
      </c>
      <c r="M665" s="5">
        <f t="shared" si="70"/>
        <v>-28633000000</v>
      </c>
      <c r="N665" s="6">
        <f t="shared" si="66"/>
        <v>6440000000</v>
      </c>
      <c r="O665" s="6">
        <f t="shared" si="67"/>
        <v>-35073000000</v>
      </c>
      <c r="P665" s="7">
        <f t="shared" si="68"/>
        <v>0.87726339655013941</v>
      </c>
      <c r="Q665" s="7">
        <f t="shared" si="69"/>
        <v>1.0745733631545085</v>
      </c>
    </row>
    <row r="666" spans="1:17" ht="20" customHeight="1" x14ac:dyDescent="0.2">
      <c r="A666" s="1">
        <v>692</v>
      </c>
      <c r="B666" s="1" t="s">
        <v>265</v>
      </c>
      <c r="C666" s="1" t="s">
        <v>6</v>
      </c>
      <c r="D666" s="2">
        <v>41420</v>
      </c>
      <c r="E666" s="3">
        <v>17774100000</v>
      </c>
      <c r="F666" s="3">
        <v>11350200000</v>
      </c>
      <c r="G666" s="3">
        <v>3552300000</v>
      </c>
      <c r="H666" s="1">
        <v>0</v>
      </c>
      <c r="I666" s="1">
        <v>0</v>
      </c>
      <c r="J666" s="1" t="s">
        <v>30</v>
      </c>
      <c r="K666" s="1" t="s">
        <v>118</v>
      </c>
      <c r="L666" s="8">
        <f t="shared" si="65"/>
        <v>2013</v>
      </c>
      <c r="M666" s="5">
        <f t="shared" si="70"/>
        <v>-6423900000</v>
      </c>
      <c r="N666" s="6">
        <f t="shared" si="66"/>
        <v>3552300000</v>
      </c>
      <c r="O666" s="6">
        <f t="shared" si="67"/>
        <v>-9976200000</v>
      </c>
      <c r="P666" s="7">
        <f t="shared" si="68"/>
        <v>0.36141914358532923</v>
      </c>
      <c r="Q666" s="7">
        <f t="shared" si="69"/>
        <v>0.56127736425473018</v>
      </c>
    </row>
    <row r="667" spans="1:17" ht="20" customHeight="1" x14ac:dyDescent="0.2">
      <c r="A667" s="1">
        <v>693</v>
      </c>
      <c r="B667" s="1" t="s">
        <v>265</v>
      </c>
      <c r="C667" s="1" t="s">
        <v>9</v>
      </c>
      <c r="D667" s="2">
        <v>41784</v>
      </c>
      <c r="E667" s="3">
        <v>17909600000</v>
      </c>
      <c r="F667" s="3">
        <v>11539800000</v>
      </c>
      <c r="G667" s="3">
        <v>3474300000</v>
      </c>
      <c r="H667" s="1">
        <v>0</v>
      </c>
      <c r="I667" s="1">
        <v>0</v>
      </c>
      <c r="J667" s="1" t="s">
        <v>30</v>
      </c>
      <c r="K667" s="1" t="s">
        <v>118</v>
      </c>
      <c r="L667" s="8">
        <f t="shared" si="65"/>
        <v>2014</v>
      </c>
      <c r="M667" s="5">
        <f t="shared" si="70"/>
        <v>-6369800000</v>
      </c>
      <c r="N667" s="6">
        <f t="shared" si="66"/>
        <v>3474300000</v>
      </c>
      <c r="O667" s="6">
        <f t="shared" si="67"/>
        <v>-9844100000</v>
      </c>
      <c r="P667" s="7">
        <f t="shared" si="68"/>
        <v>0.35566400142940097</v>
      </c>
      <c r="Q667" s="7">
        <f t="shared" si="69"/>
        <v>0.54965493366686025</v>
      </c>
    </row>
    <row r="668" spans="1:17" ht="20" customHeight="1" x14ac:dyDescent="0.2">
      <c r="A668" s="1">
        <v>694</v>
      </c>
      <c r="B668" s="1" t="s">
        <v>265</v>
      </c>
      <c r="C668" s="1" t="s">
        <v>10</v>
      </c>
      <c r="D668" s="2">
        <v>42155</v>
      </c>
      <c r="E668" s="3">
        <v>17630300000</v>
      </c>
      <c r="F668" s="3">
        <v>11681100000</v>
      </c>
      <c r="G668" s="3">
        <v>3328000000</v>
      </c>
      <c r="H668" s="1">
        <v>0</v>
      </c>
      <c r="I668" s="1">
        <v>0</v>
      </c>
      <c r="J668" s="1" t="s">
        <v>30</v>
      </c>
      <c r="K668" s="1" t="s">
        <v>118</v>
      </c>
      <c r="L668" s="8">
        <f t="shared" si="65"/>
        <v>2015</v>
      </c>
      <c r="M668" s="5">
        <f t="shared" si="70"/>
        <v>-5949200000</v>
      </c>
      <c r="N668" s="6">
        <f t="shared" si="66"/>
        <v>3328000000</v>
      </c>
      <c r="O668" s="6">
        <f t="shared" si="67"/>
        <v>-9277200000</v>
      </c>
      <c r="P668" s="7">
        <f t="shared" si="68"/>
        <v>0.33744179055376256</v>
      </c>
      <c r="Q668" s="7">
        <f t="shared" si="69"/>
        <v>0.5262077219332626</v>
      </c>
    </row>
    <row r="669" spans="1:17" ht="20" customHeight="1" x14ac:dyDescent="0.2">
      <c r="A669" s="1">
        <v>695</v>
      </c>
      <c r="B669" s="1" t="s">
        <v>265</v>
      </c>
      <c r="C669" s="1" t="s">
        <v>11</v>
      </c>
      <c r="D669" s="2">
        <v>42519</v>
      </c>
      <c r="E669" s="3">
        <v>16563100000</v>
      </c>
      <c r="F669" s="3">
        <v>10733600000</v>
      </c>
      <c r="G669" s="3">
        <v>3118900000</v>
      </c>
      <c r="H669" s="1">
        <v>0</v>
      </c>
      <c r="I669" s="1">
        <v>0</v>
      </c>
      <c r="J669" s="1" t="s">
        <v>30</v>
      </c>
      <c r="K669" s="1" t="s">
        <v>118</v>
      </c>
      <c r="L669" s="8">
        <f t="shared" si="65"/>
        <v>2016</v>
      </c>
      <c r="M669" s="5">
        <f t="shared" si="70"/>
        <v>-5829500000</v>
      </c>
      <c r="N669" s="6">
        <f t="shared" si="66"/>
        <v>3118900000</v>
      </c>
      <c r="O669" s="6">
        <f t="shared" si="67"/>
        <v>-8948400000</v>
      </c>
      <c r="P669" s="7">
        <f t="shared" si="68"/>
        <v>0.35195706117816111</v>
      </c>
      <c r="Q669" s="7">
        <f t="shared" si="69"/>
        <v>0.5402611829911067</v>
      </c>
    </row>
    <row r="670" spans="1:17" ht="20" customHeight="1" x14ac:dyDescent="0.2">
      <c r="A670" s="1">
        <v>696</v>
      </c>
      <c r="B670" s="1" t="s">
        <v>266</v>
      </c>
      <c r="C670" s="1" t="s">
        <v>6</v>
      </c>
      <c r="D670" s="2">
        <v>41639</v>
      </c>
      <c r="E670" s="3">
        <v>7819000000</v>
      </c>
      <c r="F670" s="3">
        <v>4495000000</v>
      </c>
      <c r="G670" s="3">
        <v>1126000000</v>
      </c>
      <c r="H670" s="3">
        <v>710000000</v>
      </c>
      <c r="I670" s="3">
        <v>31000000</v>
      </c>
      <c r="J670" s="1" t="s">
        <v>16</v>
      </c>
      <c r="K670" s="1" t="s">
        <v>83</v>
      </c>
      <c r="L670" s="8">
        <f t="shared" si="65"/>
        <v>2013</v>
      </c>
      <c r="M670" s="5">
        <f t="shared" si="70"/>
        <v>-3324000000</v>
      </c>
      <c r="N670" s="6">
        <f t="shared" si="66"/>
        <v>1867000000</v>
      </c>
      <c r="O670" s="6">
        <f t="shared" si="67"/>
        <v>-5191000000</v>
      </c>
      <c r="P670" s="7">
        <f t="shared" si="68"/>
        <v>0.42511830157309116</v>
      </c>
      <c r="Q670" s="7">
        <f t="shared" si="69"/>
        <v>0.66389563882849467</v>
      </c>
    </row>
    <row r="671" spans="1:17" ht="20" customHeight="1" x14ac:dyDescent="0.2">
      <c r="A671" s="1">
        <v>697</v>
      </c>
      <c r="B671" s="1" t="s">
        <v>266</v>
      </c>
      <c r="C671" s="1" t="s">
        <v>9</v>
      </c>
      <c r="D671" s="2">
        <v>42004</v>
      </c>
      <c r="E671" s="3">
        <v>9715000000</v>
      </c>
      <c r="F671" s="3">
        <v>5663000000</v>
      </c>
      <c r="G671" s="3">
        <v>1202000000</v>
      </c>
      <c r="H671" s="3">
        <v>815000000</v>
      </c>
      <c r="I671" s="3">
        <v>33000000</v>
      </c>
      <c r="J671" s="1" t="s">
        <v>16</v>
      </c>
      <c r="K671" s="1" t="s">
        <v>83</v>
      </c>
      <c r="L671" s="8">
        <f t="shared" si="65"/>
        <v>2014</v>
      </c>
      <c r="M671" s="5">
        <f t="shared" si="70"/>
        <v>-4052000000</v>
      </c>
      <c r="N671" s="6">
        <f t="shared" si="66"/>
        <v>2050000000</v>
      </c>
      <c r="O671" s="6">
        <f t="shared" si="67"/>
        <v>-6102000000</v>
      </c>
      <c r="P671" s="7">
        <f t="shared" si="68"/>
        <v>0.41708697889861041</v>
      </c>
      <c r="Q671" s="7">
        <f t="shared" si="69"/>
        <v>0.62810087493566646</v>
      </c>
    </row>
    <row r="672" spans="1:17" ht="20" customHeight="1" x14ac:dyDescent="0.2">
      <c r="A672" s="1">
        <v>698</v>
      </c>
      <c r="B672" s="1" t="s">
        <v>266</v>
      </c>
      <c r="C672" s="1" t="s">
        <v>10</v>
      </c>
      <c r="D672" s="2">
        <v>42369</v>
      </c>
      <c r="E672" s="3">
        <v>9111000000</v>
      </c>
      <c r="F672" s="3">
        <v>5458000000</v>
      </c>
      <c r="G672" s="3">
        <v>1508000000</v>
      </c>
      <c r="H672" s="3">
        <v>769000000</v>
      </c>
      <c r="I672" s="3">
        <v>54000000</v>
      </c>
      <c r="J672" s="1" t="s">
        <v>16</v>
      </c>
      <c r="K672" s="1" t="s">
        <v>83</v>
      </c>
      <c r="L672" s="8">
        <f t="shared" si="65"/>
        <v>2015</v>
      </c>
      <c r="M672" s="5">
        <f t="shared" si="70"/>
        <v>-3653000000</v>
      </c>
      <c r="N672" s="6">
        <f t="shared" si="66"/>
        <v>2331000000</v>
      </c>
      <c r="O672" s="6">
        <f t="shared" si="67"/>
        <v>-5984000000</v>
      </c>
      <c r="P672" s="7">
        <f t="shared" si="68"/>
        <v>0.40094391395017015</v>
      </c>
      <c r="Q672" s="7">
        <f t="shared" si="69"/>
        <v>0.65678849742070022</v>
      </c>
    </row>
    <row r="673" spans="1:17" ht="20" customHeight="1" x14ac:dyDescent="0.2">
      <c r="A673" s="1">
        <v>699</v>
      </c>
      <c r="B673" s="1" t="s">
        <v>266</v>
      </c>
      <c r="C673" s="1" t="s">
        <v>11</v>
      </c>
      <c r="D673" s="2">
        <v>42735</v>
      </c>
      <c r="E673" s="3">
        <v>9390000000</v>
      </c>
      <c r="F673" s="3">
        <v>5644000000</v>
      </c>
      <c r="G673" s="3">
        <v>1472000000</v>
      </c>
      <c r="H673" s="3">
        <v>742000000</v>
      </c>
      <c r="I673" s="3">
        <v>64000000</v>
      </c>
      <c r="J673" s="1" t="s">
        <v>16</v>
      </c>
      <c r="K673" s="1" t="s">
        <v>83</v>
      </c>
      <c r="L673" s="8">
        <f t="shared" si="65"/>
        <v>2016</v>
      </c>
      <c r="M673" s="5">
        <f t="shared" si="70"/>
        <v>-3746000000</v>
      </c>
      <c r="N673" s="6">
        <f t="shared" si="66"/>
        <v>2278000000</v>
      </c>
      <c r="O673" s="6">
        <f t="shared" si="67"/>
        <v>-6024000000</v>
      </c>
      <c r="P673" s="7">
        <f t="shared" si="68"/>
        <v>0.39893503727369545</v>
      </c>
      <c r="Q673" s="7">
        <f t="shared" si="69"/>
        <v>0.64153354632587856</v>
      </c>
    </row>
    <row r="674" spans="1:17" ht="20" customHeight="1" x14ac:dyDescent="0.2">
      <c r="A674" s="1">
        <v>700</v>
      </c>
      <c r="B674" s="1" t="s">
        <v>267</v>
      </c>
      <c r="C674" s="1" t="s">
        <v>6</v>
      </c>
      <c r="D674" s="2">
        <v>41639</v>
      </c>
      <c r="E674" s="3">
        <v>155427000000</v>
      </c>
      <c r="F674" s="3">
        <v>137373000000</v>
      </c>
      <c r="G674" s="3">
        <v>12382000000</v>
      </c>
      <c r="H674" s="1">
        <v>0</v>
      </c>
      <c r="I674" s="1">
        <v>0</v>
      </c>
      <c r="J674" s="1" t="s">
        <v>13</v>
      </c>
      <c r="K674" s="1" t="s">
        <v>239</v>
      </c>
      <c r="L674" s="8">
        <f t="shared" si="65"/>
        <v>2013</v>
      </c>
      <c r="M674" s="5">
        <f t="shared" si="70"/>
        <v>-18054000000</v>
      </c>
      <c r="N674" s="6">
        <f t="shared" si="66"/>
        <v>12382000000</v>
      </c>
      <c r="O674" s="6">
        <f t="shared" si="67"/>
        <v>-30436000000</v>
      </c>
      <c r="P674" s="7">
        <f t="shared" si="68"/>
        <v>0.11615742438572449</v>
      </c>
      <c r="Q674" s="7">
        <f t="shared" si="69"/>
        <v>0.19582183275750031</v>
      </c>
    </row>
    <row r="675" spans="1:17" ht="20" customHeight="1" x14ac:dyDescent="0.2">
      <c r="A675" s="1">
        <v>701</v>
      </c>
      <c r="B675" s="1" t="s">
        <v>267</v>
      </c>
      <c r="C675" s="1" t="s">
        <v>9</v>
      </c>
      <c r="D675" s="2">
        <v>42004</v>
      </c>
      <c r="E675" s="3">
        <v>155929000000</v>
      </c>
      <c r="F675" s="3">
        <v>142121000000</v>
      </c>
      <c r="G675" s="3">
        <v>12158000000</v>
      </c>
      <c r="H675" s="1">
        <v>0</v>
      </c>
      <c r="I675" s="1">
        <v>0</v>
      </c>
      <c r="J675" s="1" t="s">
        <v>13</v>
      </c>
      <c r="K675" s="1" t="s">
        <v>239</v>
      </c>
      <c r="L675" s="8">
        <f t="shared" si="65"/>
        <v>2014</v>
      </c>
      <c r="M675" s="5">
        <f t="shared" si="70"/>
        <v>-13808000000</v>
      </c>
      <c r="N675" s="6">
        <f t="shared" si="66"/>
        <v>12158000000</v>
      </c>
      <c r="O675" s="6">
        <f t="shared" si="67"/>
        <v>-25966000000</v>
      </c>
      <c r="P675" s="7">
        <f t="shared" si="68"/>
        <v>8.8553123536994405E-2</v>
      </c>
      <c r="Q675" s="7">
        <f t="shared" si="69"/>
        <v>0.16652450794913071</v>
      </c>
    </row>
    <row r="676" spans="1:17" ht="20" customHeight="1" x14ac:dyDescent="0.2">
      <c r="A676" s="1">
        <v>702</v>
      </c>
      <c r="B676" s="1" t="s">
        <v>267</v>
      </c>
      <c r="C676" s="1" t="s">
        <v>10</v>
      </c>
      <c r="D676" s="2">
        <v>42369</v>
      </c>
      <c r="E676" s="3">
        <v>152356000000</v>
      </c>
      <c r="F676" s="3">
        <v>134054000000</v>
      </c>
      <c r="G676" s="3">
        <v>13405000000</v>
      </c>
      <c r="H676" s="1">
        <v>0</v>
      </c>
      <c r="I676" s="1">
        <v>0</v>
      </c>
      <c r="J676" s="1" t="s">
        <v>13</v>
      </c>
      <c r="K676" s="1" t="s">
        <v>239</v>
      </c>
      <c r="L676" s="8">
        <f t="shared" si="65"/>
        <v>2015</v>
      </c>
      <c r="M676" s="5">
        <f t="shared" si="70"/>
        <v>-18302000000</v>
      </c>
      <c r="N676" s="6">
        <f t="shared" si="66"/>
        <v>13405000000</v>
      </c>
      <c r="O676" s="6">
        <f t="shared" si="67"/>
        <v>-31707000000</v>
      </c>
      <c r="P676" s="7">
        <f t="shared" si="68"/>
        <v>0.12012654572186196</v>
      </c>
      <c r="Q676" s="7">
        <f t="shared" si="69"/>
        <v>0.2081112657197616</v>
      </c>
    </row>
    <row r="677" spans="1:17" ht="20" customHeight="1" x14ac:dyDescent="0.2">
      <c r="A677" s="1">
        <v>703</v>
      </c>
      <c r="B677" s="1" t="s">
        <v>267</v>
      </c>
      <c r="C677" s="1" t="s">
        <v>11</v>
      </c>
      <c r="D677" s="2">
        <v>42735</v>
      </c>
      <c r="E677" s="3">
        <v>166380000000</v>
      </c>
      <c r="F677" s="3">
        <v>145125000000</v>
      </c>
      <c r="G677" s="3">
        <v>11710000000</v>
      </c>
      <c r="H677" s="1">
        <v>0</v>
      </c>
      <c r="I677" s="1">
        <v>0</v>
      </c>
      <c r="J677" s="1" t="s">
        <v>13</v>
      </c>
      <c r="K677" s="1" t="s">
        <v>239</v>
      </c>
      <c r="L677" s="8">
        <f t="shared" si="65"/>
        <v>2016</v>
      </c>
      <c r="M677" s="5">
        <f t="shared" si="70"/>
        <v>-21255000000</v>
      </c>
      <c r="N677" s="6">
        <f t="shared" si="66"/>
        <v>11710000000</v>
      </c>
      <c r="O677" s="6">
        <f t="shared" si="67"/>
        <v>-32965000000</v>
      </c>
      <c r="P677" s="7">
        <f t="shared" si="68"/>
        <v>0.12774972953479985</v>
      </c>
      <c r="Q677" s="7">
        <f t="shared" si="69"/>
        <v>0.19813078495011419</v>
      </c>
    </row>
    <row r="678" spans="1:17" ht="20" customHeight="1" x14ac:dyDescent="0.2">
      <c r="A678" s="1">
        <v>704</v>
      </c>
      <c r="B678" s="1" t="s">
        <v>268</v>
      </c>
      <c r="C678" s="1" t="s">
        <v>6</v>
      </c>
      <c r="D678" s="2">
        <v>41274</v>
      </c>
      <c r="E678" s="3">
        <v>13013868000</v>
      </c>
      <c r="F678" s="3">
        <v>9235777000</v>
      </c>
      <c r="G678" s="3">
        <v>2656530000</v>
      </c>
      <c r="H678" s="1">
        <v>0</v>
      </c>
      <c r="I678" s="3">
        <v>98383000</v>
      </c>
      <c r="J678" s="1" t="s">
        <v>13</v>
      </c>
      <c r="K678" s="1" t="s">
        <v>73</v>
      </c>
      <c r="L678" s="8">
        <f t="shared" si="65"/>
        <v>2012</v>
      </c>
      <c r="M678" s="5">
        <f t="shared" si="70"/>
        <v>-3778091000</v>
      </c>
      <c r="N678" s="6">
        <f t="shared" si="66"/>
        <v>2754913000</v>
      </c>
      <c r="O678" s="6">
        <f t="shared" si="67"/>
        <v>-6533004000</v>
      </c>
      <c r="P678" s="7">
        <f t="shared" si="68"/>
        <v>0.29031268797255361</v>
      </c>
      <c r="Q678" s="7">
        <f t="shared" si="69"/>
        <v>0.50200324761247006</v>
      </c>
    </row>
    <row r="679" spans="1:17" ht="20" customHeight="1" x14ac:dyDescent="0.2">
      <c r="A679" s="1">
        <v>705</v>
      </c>
      <c r="B679" s="1" t="s">
        <v>268</v>
      </c>
      <c r="C679" s="1" t="s">
        <v>9</v>
      </c>
      <c r="D679" s="2">
        <v>41639</v>
      </c>
      <c r="E679" s="3">
        <v>14077843000</v>
      </c>
      <c r="F679" s="3">
        <v>9857923000</v>
      </c>
      <c r="G679" s="3">
        <v>3028028000</v>
      </c>
      <c r="H679" s="1">
        <v>0</v>
      </c>
      <c r="I679" s="3">
        <v>133957000</v>
      </c>
      <c r="J679" s="1" t="s">
        <v>13</v>
      </c>
      <c r="K679" s="1" t="s">
        <v>73</v>
      </c>
      <c r="L679" s="8">
        <f t="shared" si="65"/>
        <v>2013</v>
      </c>
      <c r="M679" s="5">
        <f t="shared" si="70"/>
        <v>-4219920000</v>
      </c>
      <c r="N679" s="6">
        <f t="shared" si="66"/>
        <v>3161985000</v>
      </c>
      <c r="O679" s="6">
        <f t="shared" si="67"/>
        <v>-7381905000</v>
      </c>
      <c r="P679" s="7">
        <f t="shared" si="68"/>
        <v>0.29975614872249962</v>
      </c>
      <c r="Q679" s="7">
        <f t="shared" si="69"/>
        <v>0.52436335594877714</v>
      </c>
    </row>
    <row r="680" spans="1:17" ht="20" customHeight="1" x14ac:dyDescent="0.2">
      <c r="A680" s="1">
        <v>706</v>
      </c>
      <c r="B680" s="1" t="s">
        <v>268</v>
      </c>
      <c r="C680" s="1" t="s">
        <v>10</v>
      </c>
      <c r="D680" s="2">
        <v>42004</v>
      </c>
      <c r="E680" s="3">
        <v>15341647000</v>
      </c>
      <c r="F680" s="3">
        <v>10747886000</v>
      </c>
      <c r="G680" s="3">
        <v>3314030000</v>
      </c>
      <c r="H680" s="1">
        <v>0</v>
      </c>
      <c r="I680" s="3">
        <v>148313000</v>
      </c>
      <c r="J680" s="1" t="s">
        <v>13</v>
      </c>
      <c r="K680" s="1" t="s">
        <v>73</v>
      </c>
      <c r="L680" s="8">
        <f t="shared" si="65"/>
        <v>2014</v>
      </c>
      <c r="M680" s="5">
        <f t="shared" si="70"/>
        <v>-4593761000</v>
      </c>
      <c r="N680" s="6">
        <f t="shared" si="66"/>
        <v>3462343000</v>
      </c>
      <c r="O680" s="6">
        <f t="shared" si="67"/>
        <v>-8056104000</v>
      </c>
      <c r="P680" s="7">
        <f t="shared" si="68"/>
        <v>0.29943075864019031</v>
      </c>
      <c r="Q680" s="7">
        <f t="shared" si="69"/>
        <v>0.52511337276890802</v>
      </c>
    </row>
    <row r="681" spans="1:17" ht="20" customHeight="1" x14ac:dyDescent="0.2">
      <c r="A681" s="1">
        <v>707</v>
      </c>
      <c r="B681" s="1" t="s">
        <v>268</v>
      </c>
      <c r="C681" s="1" t="s">
        <v>11</v>
      </c>
      <c r="D681" s="2">
        <v>42369</v>
      </c>
      <c r="E681" s="3">
        <v>15280044000</v>
      </c>
      <c r="F681" s="3">
        <v>10724192000</v>
      </c>
      <c r="G681" s="3">
        <v>3277390000</v>
      </c>
      <c r="H681" s="1">
        <v>0</v>
      </c>
      <c r="I681" s="3">
        <v>141675000</v>
      </c>
      <c r="J681" s="1" t="s">
        <v>13</v>
      </c>
      <c r="K681" s="1" t="s">
        <v>73</v>
      </c>
      <c r="L681" s="8">
        <f t="shared" si="65"/>
        <v>2015</v>
      </c>
      <c r="M681" s="5">
        <f t="shared" si="70"/>
        <v>-4555852000</v>
      </c>
      <c r="N681" s="6">
        <f t="shared" si="66"/>
        <v>3419065000</v>
      </c>
      <c r="O681" s="6">
        <f t="shared" si="67"/>
        <v>-7974917000</v>
      </c>
      <c r="P681" s="7">
        <f t="shared" si="68"/>
        <v>0.29815699483587876</v>
      </c>
      <c r="Q681" s="7">
        <f t="shared" si="69"/>
        <v>0.52191714892967589</v>
      </c>
    </row>
    <row r="682" spans="1:17" ht="20" customHeight="1" x14ac:dyDescent="0.2">
      <c r="A682" s="1">
        <v>708</v>
      </c>
      <c r="B682" s="1" t="s">
        <v>269</v>
      </c>
      <c r="C682" s="1" t="s">
        <v>6</v>
      </c>
      <c r="D682" s="2">
        <v>41425</v>
      </c>
      <c r="E682" s="3">
        <v>2375923000</v>
      </c>
      <c r="F682" s="3">
        <v>862075000</v>
      </c>
      <c r="G682" s="3">
        <v>1156635000</v>
      </c>
      <c r="H682" s="1">
        <v>0</v>
      </c>
      <c r="I682" s="1">
        <v>0</v>
      </c>
      <c r="J682" s="1" t="s">
        <v>16</v>
      </c>
      <c r="K682" s="1" t="s">
        <v>33</v>
      </c>
      <c r="L682" s="8">
        <f t="shared" si="65"/>
        <v>2013</v>
      </c>
      <c r="M682" s="5">
        <f t="shared" si="70"/>
        <v>-1513848000</v>
      </c>
      <c r="N682" s="6">
        <f t="shared" si="66"/>
        <v>1156635000</v>
      </c>
      <c r="O682" s="6">
        <f t="shared" si="67"/>
        <v>-2670483000</v>
      </c>
      <c r="P682" s="7">
        <f t="shared" si="68"/>
        <v>0.63716206291197153</v>
      </c>
      <c r="Q682" s="7">
        <f t="shared" si="69"/>
        <v>1.1239770817488615</v>
      </c>
    </row>
    <row r="683" spans="1:17" ht="20" customHeight="1" x14ac:dyDescent="0.2">
      <c r="A683" s="1">
        <v>709</v>
      </c>
      <c r="B683" s="1" t="s">
        <v>269</v>
      </c>
      <c r="C683" s="1" t="s">
        <v>9</v>
      </c>
      <c r="D683" s="2">
        <v>41790</v>
      </c>
      <c r="E683" s="3">
        <v>2554236000</v>
      </c>
      <c r="F683" s="3">
        <v>952225000</v>
      </c>
      <c r="G683" s="3">
        <v>1196512000</v>
      </c>
      <c r="H683" s="1">
        <v>0</v>
      </c>
      <c r="I683" s="1">
        <v>0</v>
      </c>
      <c r="J683" s="1" t="s">
        <v>16</v>
      </c>
      <c r="K683" s="1" t="s">
        <v>33</v>
      </c>
      <c r="L683" s="8">
        <f t="shared" si="65"/>
        <v>2014</v>
      </c>
      <c r="M683" s="5">
        <f t="shared" si="70"/>
        <v>-1602011000</v>
      </c>
      <c r="N683" s="6">
        <f t="shared" si="66"/>
        <v>1196512000</v>
      </c>
      <c r="O683" s="6">
        <f t="shared" si="67"/>
        <v>-2798523000</v>
      </c>
      <c r="P683" s="7">
        <f t="shared" si="68"/>
        <v>0.62719772174536725</v>
      </c>
      <c r="Q683" s="7">
        <f t="shared" si="69"/>
        <v>1.0956399486969881</v>
      </c>
    </row>
    <row r="684" spans="1:17" ht="20" customHeight="1" x14ac:dyDescent="0.2">
      <c r="A684" s="1">
        <v>710</v>
      </c>
      <c r="B684" s="1" t="s">
        <v>269</v>
      </c>
      <c r="C684" s="1" t="s">
        <v>10</v>
      </c>
      <c r="D684" s="2">
        <v>42155</v>
      </c>
      <c r="E684" s="3">
        <v>2773718000</v>
      </c>
      <c r="F684" s="3">
        <v>1022107000</v>
      </c>
      <c r="G684" s="3">
        <v>1295014000</v>
      </c>
      <c r="H684" s="1">
        <v>0</v>
      </c>
      <c r="I684" s="1">
        <v>0</v>
      </c>
      <c r="J684" s="1" t="s">
        <v>16</v>
      </c>
      <c r="K684" s="1" t="s">
        <v>33</v>
      </c>
      <c r="L684" s="8">
        <f t="shared" si="65"/>
        <v>2015</v>
      </c>
      <c r="M684" s="5">
        <f t="shared" si="70"/>
        <v>-1751611000</v>
      </c>
      <c r="N684" s="6">
        <f t="shared" si="66"/>
        <v>1295014000</v>
      </c>
      <c r="O684" s="6">
        <f t="shared" si="67"/>
        <v>-3046625000</v>
      </c>
      <c r="P684" s="7">
        <f t="shared" si="68"/>
        <v>0.63150291413907256</v>
      </c>
      <c r="Q684" s="7">
        <f t="shared" si="69"/>
        <v>1.0983903194196383</v>
      </c>
    </row>
    <row r="685" spans="1:17" ht="20" customHeight="1" x14ac:dyDescent="0.2">
      <c r="A685" s="1">
        <v>711</v>
      </c>
      <c r="B685" s="1" t="s">
        <v>269</v>
      </c>
      <c r="C685" s="1" t="s">
        <v>11</v>
      </c>
      <c r="D685" s="2">
        <v>42521</v>
      </c>
      <c r="E685" s="3">
        <v>2898150000</v>
      </c>
      <c r="F685" s="3">
        <v>1147639000</v>
      </c>
      <c r="G685" s="3">
        <v>1325567000</v>
      </c>
      <c r="H685" s="1">
        <v>0</v>
      </c>
      <c r="I685" s="1">
        <v>0</v>
      </c>
      <c r="J685" s="1" t="s">
        <v>16</v>
      </c>
      <c r="K685" s="1" t="s">
        <v>33</v>
      </c>
      <c r="L685" s="8">
        <f t="shared" si="65"/>
        <v>2016</v>
      </c>
      <c r="M685" s="5">
        <f t="shared" si="70"/>
        <v>-1750511000</v>
      </c>
      <c r="N685" s="6">
        <f t="shared" si="66"/>
        <v>1325567000</v>
      </c>
      <c r="O685" s="6">
        <f t="shared" si="67"/>
        <v>-3076078000</v>
      </c>
      <c r="P685" s="7">
        <f t="shared" si="68"/>
        <v>0.60400979935476085</v>
      </c>
      <c r="Q685" s="7">
        <f t="shared" si="69"/>
        <v>1.0613936476717907</v>
      </c>
    </row>
    <row r="686" spans="1:17" ht="20" customHeight="1" x14ac:dyDescent="0.2">
      <c r="A686" s="1">
        <v>712</v>
      </c>
      <c r="B686" s="1" t="s">
        <v>270</v>
      </c>
      <c r="C686" s="1" t="s">
        <v>6</v>
      </c>
      <c r="D686" s="2">
        <v>41307</v>
      </c>
      <c r="E686" s="3">
        <v>15651000000</v>
      </c>
      <c r="F686" s="3">
        <v>9480000000</v>
      </c>
      <c r="G686" s="1">
        <v>0</v>
      </c>
      <c r="H686" s="1">
        <v>0</v>
      </c>
      <c r="I686" s="1">
        <v>0</v>
      </c>
      <c r="J686" s="1" t="s">
        <v>13</v>
      </c>
      <c r="K686" s="1" t="s">
        <v>251</v>
      </c>
      <c r="L686" s="8">
        <f t="shared" si="65"/>
        <v>2013</v>
      </c>
      <c r="M686" s="5">
        <f t="shared" si="70"/>
        <v>-6171000000</v>
      </c>
      <c r="N686" s="6">
        <f t="shared" si="66"/>
        <v>0</v>
      </c>
      <c r="O686" s="6">
        <f t="shared" si="67"/>
        <v>-6171000000</v>
      </c>
      <c r="P686" s="7">
        <f t="shared" si="68"/>
        <v>0.3942879049262028</v>
      </c>
      <c r="Q686" s="7">
        <f t="shared" si="69"/>
        <v>0.3942879049262028</v>
      </c>
    </row>
    <row r="687" spans="1:17" ht="20" customHeight="1" x14ac:dyDescent="0.2">
      <c r="A687" s="1">
        <v>713</v>
      </c>
      <c r="B687" s="1" t="s">
        <v>270</v>
      </c>
      <c r="C687" s="1" t="s">
        <v>9</v>
      </c>
      <c r="D687" s="2">
        <v>41671</v>
      </c>
      <c r="E687" s="3">
        <v>16148000000</v>
      </c>
      <c r="F687" s="3">
        <v>9855000000</v>
      </c>
      <c r="G687" s="1">
        <v>0</v>
      </c>
      <c r="H687" s="1">
        <v>0</v>
      </c>
      <c r="I687" s="1">
        <v>0</v>
      </c>
      <c r="J687" s="1" t="s">
        <v>13</v>
      </c>
      <c r="K687" s="1" t="s">
        <v>251</v>
      </c>
      <c r="L687" s="8">
        <f t="shared" si="65"/>
        <v>2014</v>
      </c>
      <c r="M687" s="5">
        <f t="shared" si="70"/>
        <v>-6293000000</v>
      </c>
      <c r="N687" s="6">
        <f t="shared" si="66"/>
        <v>0</v>
      </c>
      <c r="O687" s="6">
        <f t="shared" si="67"/>
        <v>-6293000000</v>
      </c>
      <c r="P687" s="7">
        <f t="shared" si="68"/>
        <v>0.38970770374040131</v>
      </c>
      <c r="Q687" s="7">
        <f t="shared" si="69"/>
        <v>0.38970770374040131</v>
      </c>
    </row>
    <row r="688" spans="1:17" ht="20" customHeight="1" x14ac:dyDescent="0.2">
      <c r="A688" s="1">
        <v>714</v>
      </c>
      <c r="B688" s="1" t="s">
        <v>270</v>
      </c>
      <c r="C688" s="1" t="s">
        <v>10</v>
      </c>
      <c r="D688" s="2">
        <v>42035</v>
      </c>
      <c r="E688" s="3">
        <v>16435000000</v>
      </c>
      <c r="F688" s="3">
        <v>10146000000</v>
      </c>
      <c r="G688" s="1">
        <v>0</v>
      </c>
      <c r="H688" s="1">
        <v>0</v>
      </c>
      <c r="I688" s="1">
        <v>0</v>
      </c>
      <c r="J688" s="1" t="s">
        <v>13</v>
      </c>
      <c r="K688" s="1" t="s">
        <v>251</v>
      </c>
      <c r="L688" s="8">
        <f t="shared" si="65"/>
        <v>2015</v>
      </c>
      <c r="M688" s="5">
        <f t="shared" si="70"/>
        <v>-6289000000</v>
      </c>
      <c r="N688" s="6">
        <f t="shared" si="66"/>
        <v>0</v>
      </c>
      <c r="O688" s="6">
        <f t="shared" si="67"/>
        <v>-6289000000</v>
      </c>
      <c r="P688" s="7">
        <f t="shared" si="68"/>
        <v>0.38265895953757223</v>
      </c>
      <c r="Q688" s="7">
        <f t="shared" si="69"/>
        <v>0.38265895953757223</v>
      </c>
    </row>
    <row r="689" spans="1:17" ht="20" customHeight="1" x14ac:dyDescent="0.2">
      <c r="A689" s="1">
        <v>715</v>
      </c>
      <c r="B689" s="1" t="s">
        <v>270</v>
      </c>
      <c r="C689" s="1" t="s">
        <v>11</v>
      </c>
      <c r="D689" s="2">
        <v>42399</v>
      </c>
      <c r="E689" s="3">
        <v>15797000000</v>
      </c>
      <c r="F689" s="3">
        <v>10077000000</v>
      </c>
      <c r="G689" s="1">
        <v>0</v>
      </c>
      <c r="H689" s="1">
        <v>0</v>
      </c>
      <c r="I689" s="1">
        <v>0</v>
      </c>
      <c r="J689" s="1" t="s">
        <v>13</v>
      </c>
      <c r="K689" s="1" t="s">
        <v>251</v>
      </c>
      <c r="L689" s="8">
        <f t="shared" si="65"/>
        <v>2016</v>
      </c>
      <c r="M689" s="5">
        <f t="shared" si="70"/>
        <v>-5720000000</v>
      </c>
      <c r="N689" s="6">
        <f t="shared" si="66"/>
        <v>0</v>
      </c>
      <c r="O689" s="6">
        <f t="shared" si="67"/>
        <v>-5720000000</v>
      </c>
      <c r="P689" s="7">
        <f t="shared" si="68"/>
        <v>0.36209406849401787</v>
      </c>
      <c r="Q689" s="7">
        <f t="shared" si="69"/>
        <v>0.36209406849401787</v>
      </c>
    </row>
    <row r="690" spans="1:17" ht="20" customHeight="1" x14ac:dyDescent="0.2">
      <c r="A690" s="1">
        <v>716</v>
      </c>
      <c r="B690" s="1" t="s">
        <v>271</v>
      </c>
      <c r="C690" s="1" t="s">
        <v>6</v>
      </c>
      <c r="D690" s="2">
        <v>41272</v>
      </c>
      <c r="E690" s="3">
        <v>2715675000</v>
      </c>
      <c r="F690" s="3">
        <v>1277195000</v>
      </c>
      <c r="G690" s="3">
        <v>508547000</v>
      </c>
      <c r="H690" s="3">
        <v>325773000</v>
      </c>
      <c r="I690" s="1">
        <v>0</v>
      </c>
      <c r="J690" s="1" t="s">
        <v>13</v>
      </c>
      <c r="K690" s="1" t="s">
        <v>272</v>
      </c>
      <c r="L690" s="8">
        <f t="shared" si="65"/>
        <v>2012</v>
      </c>
      <c r="M690" s="5">
        <f t="shared" si="70"/>
        <v>-1438480000</v>
      </c>
      <c r="N690" s="6">
        <f t="shared" si="66"/>
        <v>834320000</v>
      </c>
      <c r="O690" s="6">
        <f t="shared" si="67"/>
        <v>-2272800000</v>
      </c>
      <c r="P690" s="7">
        <f t="shared" si="68"/>
        <v>0.52969519548546862</v>
      </c>
      <c r="Q690" s="7">
        <f t="shared" si="69"/>
        <v>0.83691899803916159</v>
      </c>
    </row>
    <row r="691" spans="1:17" ht="20" customHeight="1" x14ac:dyDescent="0.2">
      <c r="A691" s="1">
        <v>717</v>
      </c>
      <c r="B691" s="1" t="s">
        <v>271</v>
      </c>
      <c r="C691" s="1" t="s">
        <v>9</v>
      </c>
      <c r="D691" s="2">
        <v>41636</v>
      </c>
      <c r="E691" s="3">
        <v>2631851000</v>
      </c>
      <c r="F691" s="3">
        <v>1224551000</v>
      </c>
      <c r="G691" s="3">
        <v>468345000</v>
      </c>
      <c r="H691" s="3">
        <v>364923000</v>
      </c>
      <c r="I691" s="1">
        <v>0</v>
      </c>
      <c r="J691" s="1" t="s">
        <v>13</v>
      </c>
      <c r="K691" s="1" t="s">
        <v>272</v>
      </c>
      <c r="L691" s="8">
        <f t="shared" si="65"/>
        <v>2013</v>
      </c>
      <c r="M691" s="5">
        <f t="shared" si="70"/>
        <v>-1407300000</v>
      </c>
      <c r="N691" s="6">
        <f t="shared" si="66"/>
        <v>833268000</v>
      </c>
      <c r="O691" s="6">
        <f t="shared" si="67"/>
        <v>-2240568000</v>
      </c>
      <c r="P691" s="7">
        <f t="shared" si="68"/>
        <v>0.53471872077864591</v>
      </c>
      <c r="Q691" s="7">
        <f t="shared" si="69"/>
        <v>0.85132782972896259</v>
      </c>
    </row>
    <row r="692" spans="1:17" ht="20" customHeight="1" x14ac:dyDescent="0.2">
      <c r="A692" s="1">
        <v>718</v>
      </c>
      <c r="B692" s="1" t="s">
        <v>271</v>
      </c>
      <c r="C692" s="1" t="s">
        <v>10</v>
      </c>
      <c r="D692" s="2">
        <v>42000</v>
      </c>
      <c r="E692" s="3">
        <v>2870658000</v>
      </c>
      <c r="F692" s="3">
        <v>1266246000</v>
      </c>
      <c r="G692" s="3">
        <v>518665000</v>
      </c>
      <c r="H692" s="3">
        <v>395121000</v>
      </c>
      <c r="I692" s="1">
        <v>0</v>
      </c>
      <c r="J692" s="1" t="s">
        <v>13</v>
      </c>
      <c r="K692" s="1" t="s">
        <v>272</v>
      </c>
      <c r="L692" s="8">
        <f t="shared" si="65"/>
        <v>2014</v>
      </c>
      <c r="M692" s="5">
        <f t="shared" si="70"/>
        <v>-1604412000</v>
      </c>
      <c r="N692" s="6">
        <f t="shared" si="66"/>
        <v>913786000</v>
      </c>
      <c r="O692" s="6">
        <f t="shared" si="67"/>
        <v>-2518198000</v>
      </c>
      <c r="P692" s="7">
        <f t="shared" si="68"/>
        <v>0.55890043328045347</v>
      </c>
      <c r="Q692" s="7">
        <f t="shared" si="69"/>
        <v>0.8772197872404166</v>
      </c>
    </row>
    <row r="693" spans="1:17" ht="20" customHeight="1" x14ac:dyDescent="0.2">
      <c r="A693" s="1">
        <v>719</v>
      </c>
      <c r="B693" s="1" t="s">
        <v>271</v>
      </c>
      <c r="C693" s="1" t="s">
        <v>11</v>
      </c>
      <c r="D693" s="2">
        <v>42364</v>
      </c>
      <c r="E693" s="3">
        <v>2820270000</v>
      </c>
      <c r="F693" s="3">
        <v>1281566000</v>
      </c>
      <c r="G693" s="3">
        <v>562080000</v>
      </c>
      <c r="H693" s="3">
        <v>427043000</v>
      </c>
      <c r="I693" s="1">
        <v>0</v>
      </c>
      <c r="J693" s="1" t="s">
        <v>13</v>
      </c>
      <c r="K693" s="1" t="s">
        <v>272</v>
      </c>
      <c r="L693" s="8">
        <f t="shared" si="65"/>
        <v>2015</v>
      </c>
      <c r="M693" s="5">
        <f t="shared" si="70"/>
        <v>-1538704000</v>
      </c>
      <c r="N693" s="6">
        <f t="shared" si="66"/>
        <v>989123000</v>
      </c>
      <c r="O693" s="6">
        <f t="shared" si="67"/>
        <v>-2527827000</v>
      </c>
      <c r="P693" s="7">
        <f t="shared" si="68"/>
        <v>0.54558747921298312</v>
      </c>
      <c r="Q693" s="7">
        <f t="shared" si="69"/>
        <v>0.89630673658905002</v>
      </c>
    </row>
    <row r="694" spans="1:17" ht="20" customHeight="1" x14ac:dyDescent="0.2">
      <c r="A694" s="1">
        <v>720</v>
      </c>
      <c r="B694" s="1" t="s">
        <v>273</v>
      </c>
      <c r="C694" s="1" t="s">
        <v>6</v>
      </c>
      <c r="D694" s="2">
        <v>41639</v>
      </c>
      <c r="E694" s="3">
        <v>19540000000</v>
      </c>
      <c r="F694" s="3">
        <v>15422000000</v>
      </c>
      <c r="G694" s="3">
        <v>2816000000</v>
      </c>
      <c r="H694" s="1">
        <v>0</v>
      </c>
      <c r="I694" s="1">
        <v>0</v>
      </c>
      <c r="J694" s="1" t="s">
        <v>13</v>
      </c>
      <c r="K694" s="1" t="s">
        <v>274</v>
      </c>
      <c r="L694" s="8">
        <f t="shared" si="65"/>
        <v>2013</v>
      </c>
      <c r="M694" s="5">
        <f t="shared" si="70"/>
        <v>-4118000000</v>
      </c>
      <c r="N694" s="6">
        <f t="shared" si="66"/>
        <v>2816000000</v>
      </c>
      <c r="O694" s="6">
        <f t="shared" si="67"/>
        <v>-6934000000</v>
      </c>
      <c r="P694" s="7">
        <f t="shared" si="68"/>
        <v>0.21074718526100308</v>
      </c>
      <c r="Q694" s="7">
        <f t="shared" si="69"/>
        <v>0.35486182190378712</v>
      </c>
    </row>
    <row r="695" spans="1:17" ht="20" customHeight="1" x14ac:dyDescent="0.2">
      <c r="A695" s="1">
        <v>721</v>
      </c>
      <c r="B695" s="1" t="s">
        <v>273</v>
      </c>
      <c r="C695" s="1" t="s">
        <v>9</v>
      </c>
      <c r="D695" s="2">
        <v>42004</v>
      </c>
      <c r="E695" s="3">
        <v>18138000000</v>
      </c>
      <c r="F695" s="3">
        <v>13906000000</v>
      </c>
      <c r="G695" s="3">
        <v>2815000000</v>
      </c>
      <c r="H695" s="1">
        <v>0</v>
      </c>
      <c r="I695" s="1">
        <v>0</v>
      </c>
      <c r="J695" s="1" t="s">
        <v>13</v>
      </c>
      <c r="K695" s="1" t="s">
        <v>274</v>
      </c>
      <c r="L695" s="8">
        <f t="shared" si="65"/>
        <v>2014</v>
      </c>
      <c r="M695" s="5">
        <f t="shared" si="70"/>
        <v>-4232000000</v>
      </c>
      <c r="N695" s="6">
        <f t="shared" si="66"/>
        <v>2815000000</v>
      </c>
      <c r="O695" s="6">
        <f t="shared" si="67"/>
        <v>-7047000000</v>
      </c>
      <c r="P695" s="7">
        <f t="shared" si="68"/>
        <v>0.23332230675928989</v>
      </c>
      <c r="Q695" s="7">
        <f t="shared" si="69"/>
        <v>0.38852133642077408</v>
      </c>
    </row>
    <row r="696" spans="1:17" ht="20" customHeight="1" x14ac:dyDescent="0.2">
      <c r="A696" s="1">
        <v>722</v>
      </c>
      <c r="B696" s="1" t="s">
        <v>273</v>
      </c>
      <c r="C696" s="1" t="s">
        <v>10</v>
      </c>
      <c r="D696" s="2">
        <v>42369</v>
      </c>
      <c r="E696" s="3">
        <v>16443000000</v>
      </c>
      <c r="F696" s="3">
        <v>12164000000</v>
      </c>
      <c r="G696" s="3">
        <v>2728000000</v>
      </c>
      <c r="H696" s="1">
        <v>0</v>
      </c>
      <c r="I696" s="1">
        <v>0</v>
      </c>
      <c r="J696" s="1" t="s">
        <v>13</v>
      </c>
      <c r="K696" s="1" t="s">
        <v>274</v>
      </c>
      <c r="L696" s="8">
        <f t="shared" si="65"/>
        <v>2015</v>
      </c>
      <c r="M696" s="5">
        <f t="shared" si="70"/>
        <v>-4279000000</v>
      </c>
      <c r="N696" s="6">
        <f t="shared" si="66"/>
        <v>2728000000</v>
      </c>
      <c r="O696" s="6">
        <f t="shared" si="67"/>
        <v>-7007000000</v>
      </c>
      <c r="P696" s="7">
        <f t="shared" si="68"/>
        <v>0.26023231770358207</v>
      </c>
      <c r="Q696" s="7">
        <f t="shared" si="69"/>
        <v>0.42613878246062153</v>
      </c>
    </row>
    <row r="697" spans="1:17" ht="20" customHeight="1" x14ac:dyDescent="0.2">
      <c r="A697" s="1">
        <v>723</v>
      </c>
      <c r="B697" s="1" t="s">
        <v>273</v>
      </c>
      <c r="C697" s="1" t="s">
        <v>11</v>
      </c>
      <c r="D697" s="2">
        <v>42735</v>
      </c>
      <c r="E697" s="3">
        <v>15158000000</v>
      </c>
      <c r="F697" s="3">
        <v>10972000000</v>
      </c>
      <c r="G697" s="3">
        <v>2617000000</v>
      </c>
      <c r="H697" s="1">
        <v>0</v>
      </c>
      <c r="I697" s="1">
        <v>0</v>
      </c>
      <c r="J697" s="1" t="s">
        <v>13</v>
      </c>
      <c r="K697" s="1" t="s">
        <v>274</v>
      </c>
      <c r="L697" s="8">
        <f t="shared" si="65"/>
        <v>2016</v>
      </c>
      <c r="M697" s="5">
        <f t="shared" si="70"/>
        <v>-4186000000</v>
      </c>
      <c r="N697" s="6">
        <f t="shared" si="66"/>
        <v>2617000000</v>
      </c>
      <c r="O697" s="6">
        <f t="shared" si="67"/>
        <v>-6803000000</v>
      </c>
      <c r="P697" s="7">
        <f t="shared" si="68"/>
        <v>0.27615780445969124</v>
      </c>
      <c r="Q697" s="7">
        <f t="shared" si="69"/>
        <v>0.44880591107006201</v>
      </c>
    </row>
    <row r="698" spans="1:17" ht="20" customHeight="1" x14ac:dyDescent="0.2">
      <c r="A698" s="1">
        <v>724</v>
      </c>
      <c r="B698" s="1" t="s">
        <v>275</v>
      </c>
      <c r="C698" s="1" t="s">
        <v>6</v>
      </c>
      <c r="D698" s="2">
        <v>41274</v>
      </c>
      <c r="E698" s="3">
        <v>8950045000</v>
      </c>
      <c r="F698" s="3">
        <v>5033885000</v>
      </c>
      <c r="G698" s="3">
        <v>2785035000</v>
      </c>
      <c r="H698" s="1">
        <v>0</v>
      </c>
      <c r="I698" s="1">
        <v>0</v>
      </c>
      <c r="J698" s="1" t="s">
        <v>7</v>
      </c>
      <c r="K698" s="1" t="s">
        <v>276</v>
      </c>
      <c r="L698" s="8">
        <f t="shared" si="65"/>
        <v>2012</v>
      </c>
      <c r="M698" s="5">
        <f t="shared" si="70"/>
        <v>-3916160000</v>
      </c>
      <c r="N698" s="6">
        <f t="shared" si="66"/>
        <v>2785035000</v>
      </c>
      <c r="O698" s="6">
        <f t="shared" si="67"/>
        <v>-6701195000</v>
      </c>
      <c r="P698" s="7">
        <f t="shared" si="68"/>
        <v>0.43755757652615157</v>
      </c>
      <c r="Q698" s="7">
        <f t="shared" si="69"/>
        <v>0.74873310692851269</v>
      </c>
    </row>
    <row r="699" spans="1:17" ht="20" customHeight="1" x14ac:dyDescent="0.2">
      <c r="A699" s="1">
        <v>725</v>
      </c>
      <c r="B699" s="1" t="s">
        <v>275</v>
      </c>
      <c r="C699" s="1" t="s">
        <v>9</v>
      </c>
      <c r="D699" s="2">
        <v>41639</v>
      </c>
      <c r="E699" s="3">
        <v>9437758000</v>
      </c>
      <c r="F699" s="3">
        <v>5301275000</v>
      </c>
      <c r="G699" s="3">
        <v>2839629000</v>
      </c>
      <c r="H699" s="1">
        <v>0</v>
      </c>
      <c r="I699" s="1">
        <v>0</v>
      </c>
      <c r="J699" s="1" t="s">
        <v>7</v>
      </c>
      <c r="K699" s="1" t="s">
        <v>276</v>
      </c>
      <c r="L699" s="8">
        <f t="shared" si="65"/>
        <v>2013</v>
      </c>
      <c r="M699" s="5">
        <f t="shared" si="70"/>
        <v>-4136483000</v>
      </c>
      <c r="N699" s="6">
        <f t="shared" si="66"/>
        <v>2839629000</v>
      </c>
      <c r="O699" s="6">
        <f t="shared" si="67"/>
        <v>-6976112000</v>
      </c>
      <c r="P699" s="7">
        <f t="shared" si="68"/>
        <v>0.43829085255205741</v>
      </c>
      <c r="Q699" s="7">
        <f t="shared" si="69"/>
        <v>0.73917046824044441</v>
      </c>
    </row>
    <row r="700" spans="1:17" ht="20" customHeight="1" x14ac:dyDescent="0.2">
      <c r="A700" s="1">
        <v>726</v>
      </c>
      <c r="B700" s="1" t="s">
        <v>275</v>
      </c>
      <c r="C700" s="1" t="s">
        <v>10</v>
      </c>
      <c r="D700" s="2">
        <v>42004</v>
      </c>
      <c r="E700" s="3">
        <v>9964953000</v>
      </c>
      <c r="F700" s="3">
        <v>5650711000</v>
      </c>
      <c r="G700" s="3">
        <v>2967125000</v>
      </c>
      <c r="H700" s="1">
        <v>0</v>
      </c>
      <c r="I700" s="1">
        <v>0</v>
      </c>
      <c r="J700" s="1" t="s">
        <v>7</v>
      </c>
      <c r="K700" s="1" t="s">
        <v>276</v>
      </c>
      <c r="L700" s="8">
        <f t="shared" si="65"/>
        <v>2014</v>
      </c>
      <c r="M700" s="5">
        <f t="shared" si="70"/>
        <v>-4314242000</v>
      </c>
      <c r="N700" s="6">
        <f t="shared" si="66"/>
        <v>2967125000</v>
      </c>
      <c r="O700" s="6">
        <f t="shared" si="67"/>
        <v>-7281367000</v>
      </c>
      <c r="P700" s="7">
        <f t="shared" si="68"/>
        <v>0.43294153018082476</v>
      </c>
      <c r="Q700" s="7">
        <f t="shared" si="69"/>
        <v>0.73069757579388483</v>
      </c>
    </row>
    <row r="701" spans="1:17" ht="20" customHeight="1" x14ac:dyDescent="0.2">
      <c r="A701" s="1">
        <v>727</v>
      </c>
      <c r="B701" s="1" t="s">
        <v>275</v>
      </c>
      <c r="C701" s="1" t="s">
        <v>11</v>
      </c>
      <c r="D701" s="2">
        <v>42369</v>
      </c>
      <c r="E701" s="3">
        <v>9973384000</v>
      </c>
      <c r="F701" s="3">
        <v>5741956000</v>
      </c>
      <c r="G701" s="3">
        <v>2931108000</v>
      </c>
      <c r="H701" s="1">
        <v>0</v>
      </c>
      <c r="I701" s="1">
        <v>0</v>
      </c>
      <c r="J701" s="1" t="s">
        <v>7</v>
      </c>
      <c r="K701" s="1" t="s">
        <v>276</v>
      </c>
      <c r="L701" s="8">
        <f t="shared" si="65"/>
        <v>2015</v>
      </c>
      <c r="M701" s="5">
        <f t="shared" si="70"/>
        <v>-4231428000</v>
      </c>
      <c r="N701" s="6">
        <f t="shared" si="66"/>
        <v>2931108000</v>
      </c>
      <c r="O701" s="6">
        <f t="shared" si="67"/>
        <v>-7162536000</v>
      </c>
      <c r="P701" s="7">
        <f t="shared" si="68"/>
        <v>0.42427204246823347</v>
      </c>
      <c r="Q701" s="7">
        <f t="shared" si="69"/>
        <v>0.71816506814537573</v>
      </c>
    </row>
    <row r="702" spans="1:17" ht="20" customHeight="1" x14ac:dyDescent="0.2">
      <c r="A702" s="1">
        <v>728</v>
      </c>
      <c r="B702" s="1" t="s">
        <v>277</v>
      </c>
      <c r="C702" s="1" t="s">
        <v>6</v>
      </c>
      <c r="D702" s="2">
        <v>41639</v>
      </c>
      <c r="E702" s="3">
        <v>29402000000</v>
      </c>
      <c r="F702" s="3">
        <v>24931000000</v>
      </c>
      <c r="G702" s="3">
        <v>1333000000</v>
      </c>
      <c r="H702" s="1">
        <v>0</v>
      </c>
      <c r="I702" s="1">
        <v>0</v>
      </c>
      <c r="J702" s="1" t="s">
        <v>77</v>
      </c>
      <c r="K702" s="1" t="s">
        <v>108</v>
      </c>
      <c r="L702" s="8">
        <f t="shared" si="65"/>
        <v>2013</v>
      </c>
      <c r="M702" s="5">
        <f t="shared" si="70"/>
        <v>-4471000000</v>
      </c>
      <c r="N702" s="6">
        <f t="shared" si="66"/>
        <v>1333000000</v>
      </c>
      <c r="O702" s="6">
        <f t="shared" si="67"/>
        <v>-5804000000</v>
      </c>
      <c r="P702" s="7">
        <f t="shared" si="68"/>
        <v>0.15206448540915585</v>
      </c>
      <c r="Q702" s="7">
        <f t="shared" si="69"/>
        <v>0.19740153731038704</v>
      </c>
    </row>
    <row r="703" spans="1:17" ht="20" customHeight="1" x14ac:dyDescent="0.2">
      <c r="A703" s="1">
        <v>729</v>
      </c>
      <c r="B703" s="1" t="s">
        <v>277</v>
      </c>
      <c r="C703" s="1" t="s">
        <v>9</v>
      </c>
      <c r="D703" s="2">
        <v>42004</v>
      </c>
      <c r="E703" s="3">
        <v>32870000000</v>
      </c>
      <c r="F703" s="3">
        <v>27334000000</v>
      </c>
      <c r="G703" s="3">
        <v>293000000</v>
      </c>
      <c r="H703" s="1">
        <v>0</v>
      </c>
      <c r="I703" s="1">
        <v>0</v>
      </c>
      <c r="J703" s="1" t="s">
        <v>77</v>
      </c>
      <c r="K703" s="1" t="s">
        <v>108</v>
      </c>
      <c r="L703" s="8">
        <f t="shared" si="65"/>
        <v>2014</v>
      </c>
      <c r="M703" s="5">
        <f t="shared" si="70"/>
        <v>-5536000000</v>
      </c>
      <c r="N703" s="6">
        <f t="shared" si="66"/>
        <v>293000000</v>
      </c>
      <c r="O703" s="6">
        <f t="shared" si="67"/>
        <v>-5829000000</v>
      </c>
      <c r="P703" s="7">
        <f t="shared" si="68"/>
        <v>0.16842105263157894</v>
      </c>
      <c r="Q703" s="7">
        <f t="shared" si="69"/>
        <v>0.17733495588682691</v>
      </c>
    </row>
    <row r="704" spans="1:17" ht="20" customHeight="1" x14ac:dyDescent="0.2">
      <c r="A704" s="1">
        <v>730</v>
      </c>
      <c r="B704" s="1" t="s">
        <v>277</v>
      </c>
      <c r="C704" s="1" t="s">
        <v>10</v>
      </c>
      <c r="D704" s="2">
        <v>42369</v>
      </c>
      <c r="E704" s="3">
        <v>23633000000</v>
      </c>
      <c r="F704" s="3">
        <v>21113000000</v>
      </c>
      <c r="G704" s="3">
        <v>200000000</v>
      </c>
      <c r="H704" s="1">
        <v>0</v>
      </c>
      <c r="I704" s="1">
        <v>0</v>
      </c>
      <c r="J704" s="1" t="s">
        <v>77</v>
      </c>
      <c r="K704" s="1" t="s">
        <v>108</v>
      </c>
      <c r="L704" s="8">
        <f t="shared" si="65"/>
        <v>2015</v>
      </c>
      <c r="M704" s="5">
        <f t="shared" si="70"/>
        <v>-2520000000</v>
      </c>
      <c r="N704" s="6">
        <f t="shared" si="66"/>
        <v>200000000</v>
      </c>
      <c r="O704" s="6">
        <f t="shared" si="67"/>
        <v>-2720000000</v>
      </c>
      <c r="P704" s="7">
        <f t="shared" si="68"/>
        <v>0.10663055896416028</v>
      </c>
      <c r="Q704" s="7">
        <f t="shared" si="69"/>
        <v>0.11509330173909364</v>
      </c>
    </row>
    <row r="705" spans="1:22" ht="20" customHeight="1" x14ac:dyDescent="0.2">
      <c r="A705" s="1">
        <v>731</v>
      </c>
      <c r="B705" s="1" t="s">
        <v>277</v>
      </c>
      <c r="C705" s="1" t="s">
        <v>11</v>
      </c>
      <c r="D705" s="2">
        <v>42735</v>
      </c>
      <c r="E705" s="3">
        <v>15887000000</v>
      </c>
      <c r="F705" s="3">
        <v>15023000000</v>
      </c>
      <c r="G705" s="3">
        <v>228000000</v>
      </c>
      <c r="H705" s="1">
        <v>0</v>
      </c>
      <c r="I705" s="1">
        <v>0</v>
      </c>
      <c r="J705" s="1" t="s">
        <v>77</v>
      </c>
      <c r="K705" s="1" t="s">
        <v>108</v>
      </c>
      <c r="L705" s="8">
        <f t="shared" si="65"/>
        <v>2016</v>
      </c>
      <c r="M705" s="5">
        <f t="shared" si="70"/>
        <v>-864000000</v>
      </c>
      <c r="N705" s="6">
        <f t="shared" si="66"/>
        <v>228000000</v>
      </c>
      <c r="O705" s="6">
        <f t="shared" si="67"/>
        <v>-1092000000</v>
      </c>
      <c r="P705" s="7">
        <f t="shared" si="68"/>
        <v>5.4384087618807829E-2</v>
      </c>
      <c r="Q705" s="7">
        <f t="shared" si="69"/>
        <v>6.873544407377101E-2</v>
      </c>
    </row>
    <row r="706" spans="1:22" ht="20" customHeight="1" x14ac:dyDescent="0.2">
      <c r="A706" s="1">
        <v>732</v>
      </c>
      <c r="B706" s="1" t="s">
        <v>278</v>
      </c>
      <c r="C706" s="1" t="s">
        <v>6</v>
      </c>
      <c r="D706" s="2">
        <v>41455</v>
      </c>
      <c r="E706" s="3">
        <v>4297842000</v>
      </c>
      <c r="F706" s="3">
        <v>3193722000</v>
      </c>
      <c r="G706" s="3">
        <v>902869000</v>
      </c>
      <c r="H706" s="1">
        <v>0</v>
      </c>
      <c r="I706" s="1">
        <v>0</v>
      </c>
      <c r="J706" s="1" t="s">
        <v>13</v>
      </c>
      <c r="K706" s="1" t="s">
        <v>272</v>
      </c>
      <c r="L706" s="8">
        <f t="shared" si="65"/>
        <v>2013</v>
      </c>
      <c r="M706" s="5">
        <f t="shared" si="70"/>
        <v>-1104120000</v>
      </c>
      <c r="N706" s="6">
        <f t="shared" si="66"/>
        <v>902869000</v>
      </c>
      <c r="O706" s="6">
        <f t="shared" si="67"/>
        <v>-2006989000</v>
      </c>
      <c r="P706" s="7">
        <f t="shared" si="68"/>
        <v>0.25690102148938931</v>
      </c>
      <c r="Q706" s="7">
        <f t="shared" si="69"/>
        <v>0.46697598469185231</v>
      </c>
    </row>
    <row r="707" spans="1:22" ht="20" customHeight="1" x14ac:dyDescent="0.2">
      <c r="A707" s="1">
        <v>733</v>
      </c>
      <c r="B707" s="1" t="s">
        <v>278</v>
      </c>
      <c r="C707" s="1" t="s">
        <v>9</v>
      </c>
      <c r="D707" s="2">
        <v>41820</v>
      </c>
      <c r="E707" s="3">
        <v>5348483000</v>
      </c>
      <c r="F707" s="3">
        <v>3891816000</v>
      </c>
      <c r="G707" s="3">
        <v>1126940000</v>
      </c>
      <c r="H707" s="1">
        <v>0</v>
      </c>
      <c r="I707" s="1">
        <v>0</v>
      </c>
      <c r="J707" s="1" t="s">
        <v>13</v>
      </c>
      <c r="K707" s="1" t="s">
        <v>272</v>
      </c>
      <c r="L707" s="8">
        <f t="shared" ref="L707:L770" si="71">YEAR(D707)</f>
        <v>2014</v>
      </c>
      <c r="M707" s="5">
        <f t="shared" si="70"/>
        <v>-1456667000</v>
      </c>
      <c r="N707" s="6">
        <f t="shared" si="66"/>
        <v>1126940000</v>
      </c>
      <c r="O707" s="6">
        <f t="shared" si="67"/>
        <v>-2583607000</v>
      </c>
      <c r="P707" s="7">
        <f t="shared" si="68"/>
        <v>0.27235143123760513</v>
      </c>
      <c r="Q707" s="7">
        <f t="shared" si="69"/>
        <v>0.48305416694789904</v>
      </c>
    </row>
    <row r="708" spans="1:22" ht="20" customHeight="1" x14ac:dyDescent="0.2">
      <c r="A708" s="1">
        <v>734</v>
      </c>
      <c r="B708" s="1" t="s">
        <v>278</v>
      </c>
      <c r="C708" s="1" t="s">
        <v>10</v>
      </c>
      <c r="D708" s="2">
        <v>42185</v>
      </c>
      <c r="E708" s="3">
        <v>6155297000</v>
      </c>
      <c r="F708" s="3">
        <v>4338193000</v>
      </c>
      <c r="G708" s="3">
        <v>1347510000</v>
      </c>
      <c r="H708" s="1">
        <v>0</v>
      </c>
      <c r="I708" s="1">
        <v>0</v>
      </c>
      <c r="J708" s="1" t="s">
        <v>13</v>
      </c>
      <c r="K708" s="1" t="s">
        <v>272</v>
      </c>
      <c r="L708" s="8">
        <f t="shared" si="71"/>
        <v>2015</v>
      </c>
      <c r="M708" s="5">
        <f t="shared" si="70"/>
        <v>-1817104000</v>
      </c>
      <c r="N708" s="6">
        <f t="shared" si="66"/>
        <v>1347510000</v>
      </c>
      <c r="O708" s="6">
        <f t="shared" si="67"/>
        <v>-3164614000</v>
      </c>
      <c r="P708" s="7">
        <f t="shared" si="68"/>
        <v>0.29520980059938617</v>
      </c>
      <c r="Q708" s="7">
        <f t="shared" si="69"/>
        <v>0.51412856276472119</v>
      </c>
    </row>
    <row r="709" spans="1:22" ht="20" customHeight="1" x14ac:dyDescent="0.2">
      <c r="A709" s="1">
        <v>735</v>
      </c>
      <c r="B709" s="1" t="s">
        <v>278</v>
      </c>
      <c r="C709" s="1" t="s">
        <v>11</v>
      </c>
      <c r="D709" s="2">
        <v>42551</v>
      </c>
      <c r="E709" s="3">
        <v>6911676000</v>
      </c>
      <c r="F709" s="3">
        <v>4818585000</v>
      </c>
      <c r="G709" s="3">
        <v>1513064000</v>
      </c>
      <c r="H709" s="1">
        <v>0</v>
      </c>
      <c r="I709" s="1">
        <v>0</v>
      </c>
      <c r="J709" s="1" t="s">
        <v>13</v>
      </c>
      <c r="K709" s="1" t="s">
        <v>272</v>
      </c>
      <c r="L709" s="8">
        <f t="shared" si="71"/>
        <v>2016</v>
      </c>
      <c r="M709" s="5">
        <f t="shared" si="70"/>
        <v>-2093091000</v>
      </c>
      <c r="N709" s="6">
        <f t="shared" ref="N709:N772" si="72">G709+H709+I709</f>
        <v>1513064000</v>
      </c>
      <c r="O709" s="6">
        <f t="shared" ref="O709:O772" si="73">M709-N709</f>
        <v>-3606155000</v>
      </c>
      <c r="P709" s="7">
        <f t="shared" ref="P709:P772" si="74">ABS(M709/E709)</f>
        <v>0.3028340738194325</v>
      </c>
      <c r="Q709" s="7">
        <f t="shared" ref="Q709:Q772" si="75">ABS(O709/E709)</f>
        <v>0.5217482706075921</v>
      </c>
    </row>
    <row r="710" spans="1:22" ht="20" customHeight="1" x14ac:dyDescent="0.2">
      <c r="A710" s="1">
        <v>736</v>
      </c>
      <c r="B710" s="1" t="s">
        <v>279</v>
      </c>
      <c r="C710" s="1" t="s">
        <v>6</v>
      </c>
      <c r="D710" s="2">
        <v>41274</v>
      </c>
      <c r="E710" s="3">
        <v>4088983000</v>
      </c>
      <c r="F710" s="3">
        <v>1671980000</v>
      </c>
      <c r="G710" s="3">
        <v>1269586000</v>
      </c>
      <c r="H710" s="3">
        <v>201197000</v>
      </c>
      <c r="I710" s="3">
        <v>92369000</v>
      </c>
      <c r="J710" s="1" t="s">
        <v>13</v>
      </c>
      <c r="K710" s="1" t="s">
        <v>280</v>
      </c>
      <c r="L710" s="8">
        <f t="shared" si="71"/>
        <v>2012</v>
      </c>
      <c r="M710" s="5">
        <f t="shared" si="70"/>
        <v>-2417003000</v>
      </c>
      <c r="N710" s="6">
        <f t="shared" si="72"/>
        <v>1563152000</v>
      </c>
      <c r="O710" s="6">
        <f t="shared" si="73"/>
        <v>-3980155000</v>
      </c>
      <c r="P710" s="7">
        <f t="shared" si="74"/>
        <v>0.59110125916395351</v>
      </c>
      <c r="Q710" s="7">
        <f t="shared" si="75"/>
        <v>0.97338506909908895</v>
      </c>
    </row>
    <row r="711" spans="1:22" ht="20" customHeight="1" x14ac:dyDescent="0.2">
      <c r="A711" s="1">
        <v>737</v>
      </c>
      <c r="B711" s="1" t="s">
        <v>279</v>
      </c>
      <c r="C711" s="1" t="s">
        <v>9</v>
      </c>
      <c r="D711" s="2">
        <v>41637</v>
      </c>
      <c r="E711" s="3">
        <v>4082157000</v>
      </c>
      <c r="F711" s="3">
        <v>1672901000</v>
      </c>
      <c r="G711" s="3">
        <v>1269777000</v>
      </c>
      <c r="H711" s="3">
        <v>207591000</v>
      </c>
      <c r="I711" s="3">
        <v>125876000</v>
      </c>
      <c r="J711" s="1" t="s">
        <v>13</v>
      </c>
      <c r="K711" s="1" t="s">
        <v>280</v>
      </c>
      <c r="L711" s="8">
        <f t="shared" si="71"/>
        <v>2013</v>
      </c>
      <c r="M711" s="5">
        <f t="shared" si="70"/>
        <v>-2409256000</v>
      </c>
      <c r="N711" s="6">
        <f t="shared" si="72"/>
        <v>1603244000</v>
      </c>
      <c r="O711" s="6">
        <f t="shared" si="73"/>
        <v>-4012500000</v>
      </c>
      <c r="P711" s="7">
        <f t="shared" si="74"/>
        <v>0.59019190099743835</v>
      </c>
      <c r="Q711" s="7">
        <f t="shared" si="75"/>
        <v>0.98293622709758588</v>
      </c>
    </row>
    <row r="712" spans="1:22" ht="20" customHeight="1" x14ac:dyDescent="0.2">
      <c r="A712" s="1">
        <v>738</v>
      </c>
      <c r="B712" s="1" t="s">
        <v>279</v>
      </c>
      <c r="C712" s="1" t="s">
        <v>10</v>
      </c>
      <c r="D712" s="2">
        <v>42001</v>
      </c>
      <c r="E712" s="3">
        <v>4277207000</v>
      </c>
      <c r="F712" s="3">
        <v>1698372000</v>
      </c>
      <c r="G712" s="3">
        <v>1315793000</v>
      </c>
      <c r="H712" s="3">
        <v>222556000</v>
      </c>
      <c r="I712" s="3">
        <v>99794000</v>
      </c>
      <c r="J712" s="1" t="s">
        <v>13</v>
      </c>
      <c r="K712" s="1" t="s">
        <v>280</v>
      </c>
      <c r="L712" s="8">
        <f t="shared" si="71"/>
        <v>2014</v>
      </c>
      <c r="M712" s="5">
        <f t="shared" si="70"/>
        <v>-2578835000</v>
      </c>
      <c r="N712" s="6">
        <f t="shared" si="72"/>
        <v>1638143000</v>
      </c>
      <c r="O712" s="6">
        <f t="shared" si="73"/>
        <v>-4216978000</v>
      </c>
      <c r="P712" s="7">
        <f t="shared" si="74"/>
        <v>0.60292499287502332</v>
      </c>
      <c r="Q712" s="7">
        <f t="shared" si="75"/>
        <v>0.98591861464736219</v>
      </c>
    </row>
    <row r="713" spans="1:22" ht="20" customHeight="1" x14ac:dyDescent="0.2">
      <c r="A713" s="1">
        <v>739</v>
      </c>
      <c r="B713" s="1" t="s">
        <v>279</v>
      </c>
      <c r="C713" s="1" t="s">
        <v>11</v>
      </c>
      <c r="D713" s="2">
        <v>42365</v>
      </c>
      <c r="E713" s="3">
        <v>4447509000</v>
      </c>
      <c r="F713" s="3">
        <v>1677033000</v>
      </c>
      <c r="G713" s="3">
        <v>1370183000</v>
      </c>
      <c r="H713" s="3">
        <v>242944000</v>
      </c>
      <c r="I713" s="3">
        <v>86171000</v>
      </c>
      <c r="J713" s="1" t="s">
        <v>13</v>
      </c>
      <c r="K713" s="1" t="s">
        <v>280</v>
      </c>
      <c r="L713" s="8">
        <f t="shared" si="71"/>
        <v>2015</v>
      </c>
      <c r="M713" s="5">
        <f t="shared" si="70"/>
        <v>-2770476000</v>
      </c>
      <c r="N713" s="6">
        <f t="shared" si="72"/>
        <v>1699298000</v>
      </c>
      <c r="O713" s="6">
        <f t="shared" si="73"/>
        <v>-4469774000</v>
      </c>
      <c r="P713" s="7">
        <f t="shared" si="74"/>
        <v>0.62292757586325287</v>
      </c>
      <c r="Q713" s="7">
        <f t="shared" si="75"/>
        <v>1.0050061731184805</v>
      </c>
    </row>
    <row r="714" spans="1:22" ht="20" customHeight="1" x14ac:dyDescent="0.2">
      <c r="A714" s="1">
        <v>740</v>
      </c>
      <c r="B714" s="1" t="s">
        <v>281</v>
      </c>
      <c r="C714" s="1" t="s">
        <v>6</v>
      </c>
      <c r="D714" s="2">
        <v>41274</v>
      </c>
      <c r="E714" s="3">
        <v>3036584000</v>
      </c>
      <c r="F714" s="3">
        <v>162167000</v>
      </c>
      <c r="G714" s="3">
        <v>1789327000</v>
      </c>
      <c r="H714" s="1">
        <v>0</v>
      </c>
      <c r="I714" s="3">
        <v>193937000</v>
      </c>
      <c r="J714" s="1" t="s">
        <v>41</v>
      </c>
      <c r="K714" s="1" t="s">
        <v>99</v>
      </c>
      <c r="L714" s="8">
        <f t="shared" si="71"/>
        <v>2012</v>
      </c>
      <c r="M714" s="5">
        <f t="shared" si="70"/>
        <v>-2874417000</v>
      </c>
      <c r="N714" s="6">
        <f t="shared" si="72"/>
        <v>1983264000</v>
      </c>
      <c r="O714" s="6">
        <f t="shared" si="73"/>
        <v>-4857681000</v>
      </c>
      <c r="P714" s="7">
        <f t="shared" si="74"/>
        <v>0.94659558240443864</v>
      </c>
      <c r="Q714" s="7">
        <f t="shared" si="75"/>
        <v>1.599718960516159</v>
      </c>
      <c r="T714" s="24"/>
      <c r="U714" s="24"/>
      <c r="V714" s="24"/>
    </row>
    <row r="715" spans="1:22" ht="20" customHeight="1" x14ac:dyDescent="0.2">
      <c r="A715" s="1">
        <v>741</v>
      </c>
      <c r="B715" s="1" t="s">
        <v>281</v>
      </c>
      <c r="C715" s="1" t="s">
        <v>9</v>
      </c>
      <c r="D715" s="2">
        <v>41639</v>
      </c>
      <c r="E715" s="3">
        <v>2872833000</v>
      </c>
      <c r="F715" s="3">
        <v>116241000</v>
      </c>
      <c r="G715" s="3">
        <v>1716639000</v>
      </c>
      <c r="H715" s="1">
        <v>0</v>
      </c>
      <c r="I715" s="3">
        <v>131409000</v>
      </c>
      <c r="J715" s="1" t="s">
        <v>41</v>
      </c>
      <c r="K715" s="1" t="s">
        <v>99</v>
      </c>
      <c r="L715" s="8">
        <f t="shared" si="71"/>
        <v>2013</v>
      </c>
      <c r="M715" s="5">
        <f t="shared" si="70"/>
        <v>-2756592000</v>
      </c>
      <c r="N715" s="6">
        <f t="shared" si="72"/>
        <v>1848048000</v>
      </c>
      <c r="O715" s="6">
        <f t="shared" si="73"/>
        <v>-4604640000</v>
      </c>
      <c r="P715" s="7">
        <f t="shared" si="74"/>
        <v>0.95953784992027036</v>
      </c>
      <c r="Q715" s="7">
        <f t="shared" si="75"/>
        <v>1.6028220227211258</v>
      </c>
      <c r="T715" s="24"/>
      <c r="U715" s="24"/>
      <c r="V715" s="24"/>
    </row>
    <row r="716" spans="1:22" ht="20" customHeight="1" x14ac:dyDescent="0.2">
      <c r="A716" s="1">
        <v>742</v>
      </c>
      <c r="B716" s="1" t="s">
        <v>281</v>
      </c>
      <c r="C716" s="1" t="s">
        <v>10</v>
      </c>
      <c r="D716" s="2">
        <v>42004</v>
      </c>
      <c r="E716" s="3">
        <v>2955641000</v>
      </c>
      <c r="F716" s="3">
        <v>86453000</v>
      </c>
      <c r="G716" s="3">
        <v>1843069000</v>
      </c>
      <c r="H716" s="1">
        <v>0</v>
      </c>
      <c r="I716" s="3">
        <v>120266000</v>
      </c>
      <c r="J716" s="1" t="s">
        <v>41</v>
      </c>
      <c r="K716" s="1" t="s">
        <v>99</v>
      </c>
      <c r="L716" s="8">
        <f t="shared" si="71"/>
        <v>2014</v>
      </c>
      <c r="M716" s="5">
        <f t="shared" si="70"/>
        <v>-2869188000</v>
      </c>
      <c r="N716" s="6">
        <f t="shared" si="72"/>
        <v>1963335000</v>
      </c>
      <c r="O716" s="6">
        <f t="shared" si="73"/>
        <v>-4832523000</v>
      </c>
      <c r="P716" s="7">
        <f t="shared" si="74"/>
        <v>0.97074983057820619</v>
      </c>
      <c r="Q716" s="7">
        <f t="shared" si="75"/>
        <v>1.6350169049624093</v>
      </c>
      <c r="T716" s="24"/>
      <c r="U716" s="24"/>
      <c r="V716" s="24"/>
    </row>
    <row r="717" spans="1:22" ht="20" customHeight="1" x14ac:dyDescent="0.2">
      <c r="A717" s="1">
        <v>743</v>
      </c>
      <c r="B717" s="1" t="s">
        <v>281</v>
      </c>
      <c r="C717" s="1" t="s">
        <v>11</v>
      </c>
      <c r="D717" s="2">
        <v>42369</v>
      </c>
      <c r="E717" s="3">
        <v>3153251000</v>
      </c>
      <c r="F717" s="3">
        <v>82175000</v>
      </c>
      <c r="G717" s="3">
        <v>1948041000</v>
      </c>
      <c r="H717" s="1">
        <v>0</v>
      </c>
      <c r="I717" s="3">
        <v>127821000</v>
      </c>
      <c r="J717" s="1" t="s">
        <v>41</v>
      </c>
      <c r="K717" s="1" t="s">
        <v>99</v>
      </c>
      <c r="L717" s="8">
        <f t="shared" si="71"/>
        <v>2015</v>
      </c>
      <c r="M717" s="5">
        <f t="shared" si="70"/>
        <v>-3071076000</v>
      </c>
      <c r="N717" s="6">
        <f t="shared" si="72"/>
        <v>2075862000</v>
      </c>
      <c r="O717" s="6">
        <f t="shared" si="73"/>
        <v>-5146938000</v>
      </c>
      <c r="P717" s="7">
        <f t="shared" si="74"/>
        <v>0.9739395944059005</v>
      </c>
      <c r="Q717" s="7">
        <f t="shared" si="75"/>
        <v>1.6322639713743055</v>
      </c>
      <c r="T717" s="24"/>
      <c r="U717" s="24"/>
      <c r="V717" s="24"/>
    </row>
    <row r="718" spans="1:22" ht="20" customHeight="1" x14ac:dyDescent="0.2">
      <c r="A718" s="1">
        <v>744</v>
      </c>
      <c r="B718" s="1" t="s">
        <v>282</v>
      </c>
      <c r="C718" s="1" t="s">
        <v>6</v>
      </c>
      <c r="D718" s="2">
        <v>41636</v>
      </c>
      <c r="E718" s="3">
        <v>4627802000</v>
      </c>
      <c r="F718" s="3">
        <v>3016109000</v>
      </c>
      <c r="G718" s="3">
        <v>1096507000</v>
      </c>
      <c r="H718" s="1">
        <v>0</v>
      </c>
      <c r="I718" s="1">
        <v>0</v>
      </c>
      <c r="J718" s="1" t="s">
        <v>13</v>
      </c>
      <c r="K718" s="1" t="s">
        <v>283</v>
      </c>
      <c r="L718" s="8">
        <f t="shared" si="71"/>
        <v>2013</v>
      </c>
      <c r="M718" s="5">
        <f t="shared" si="70"/>
        <v>-1611693000</v>
      </c>
      <c r="N718" s="6">
        <f t="shared" si="72"/>
        <v>1096507000</v>
      </c>
      <c r="O718" s="6">
        <f t="shared" si="73"/>
        <v>-2708200000</v>
      </c>
      <c r="P718" s="7">
        <f t="shared" si="74"/>
        <v>0.34826317115555072</v>
      </c>
      <c r="Q718" s="7">
        <f t="shared" si="75"/>
        <v>0.58520221910963344</v>
      </c>
    </row>
    <row r="719" spans="1:22" ht="20" customHeight="1" x14ac:dyDescent="0.2">
      <c r="A719" s="1">
        <v>745</v>
      </c>
      <c r="B719" s="1" t="s">
        <v>282</v>
      </c>
      <c r="C719" s="1" t="s">
        <v>9</v>
      </c>
      <c r="D719" s="2">
        <v>42007</v>
      </c>
      <c r="E719" s="3">
        <v>5324746000</v>
      </c>
      <c r="F719" s="3">
        <v>3420339000</v>
      </c>
      <c r="G719" s="3">
        <v>1340453000</v>
      </c>
      <c r="H719" s="1">
        <v>0</v>
      </c>
      <c r="I719" s="1">
        <v>0</v>
      </c>
      <c r="J719" s="1" t="s">
        <v>13</v>
      </c>
      <c r="K719" s="1" t="s">
        <v>283</v>
      </c>
      <c r="L719" s="8">
        <f t="shared" si="71"/>
        <v>2015</v>
      </c>
      <c r="M719" s="5">
        <f t="shared" si="70"/>
        <v>-1904407000</v>
      </c>
      <c r="N719" s="6">
        <f t="shared" si="72"/>
        <v>1340453000</v>
      </c>
      <c r="O719" s="6">
        <f t="shared" si="73"/>
        <v>-3244860000</v>
      </c>
      <c r="P719" s="7">
        <f t="shared" si="74"/>
        <v>0.35765217721183318</v>
      </c>
      <c r="Q719" s="7">
        <f t="shared" si="75"/>
        <v>0.60939244801536074</v>
      </c>
    </row>
    <row r="720" spans="1:22" ht="20" customHeight="1" x14ac:dyDescent="0.2">
      <c r="A720" s="1">
        <v>746</v>
      </c>
      <c r="B720" s="1" t="s">
        <v>282</v>
      </c>
      <c r="C720" s="1" t="s">
        <v>10</v>
      </c>
      <c r="D720" s="2">
        <v>42371</v>
      </c>
      <c r="E720" s="3">
        <v>5731549000</v>
      </c>
      <c r="F720" s="3">
        <v>3595217000</v>
      </c>
      <c r="G720" s="3">
        <v>1541214000</v>
      </c>
      <c r="H720" s="1">
        <v>0</v>
      </c>
      <c r="I720" s="1">
        <v>0</v>
      </c>
      <c r="J720" s="1" t="s">
        <v>13</v>
      </c>
      <c r="K720" s="1" t="s">
        <v>283</v>
      </c>
      <c r="L720" s="8">
        <f t="shared" si="71"/>
        <v>2016</v>
      </c>
      <c r="M720" s="5">
        <f t="shared" si="70"/>
        <v>-2136332000</v>
      </c>
      <c r="N720" s="6">
        <f t="shared" si="72"/>
        <v>1541214000</v>
      </c>
      <c r="O720" s="6">
        <f t="shared" si="73"/>
        <v>-3677546000</v>
      </c>
      <c r="P720" s="7">
        <f t="shared" si="74"/>
        <v>0.37273204852649783</v>
      </c>
      <c r="Q720" s="7">
        <f t="shared" si="75"/>
        <v>0.64163213120920715</v>
      </c>
    </row>
    <row r="721" spans="1:17" ht="20" customHeight="1" x14ac:dyDescent="0.2">
      <c r="A721" s="1">
        <v>747</v>
      </c>
      <c r="B721" s="1" t="s">
        <v>282</v>
      </c>
      <c r="C721" s="1" t="s">
        <v>11</v>
      </c>
      <c r="D721" s="2">
        <v>42735</v>
      </c>
      <c r="E721" s="3">
        <v>6028199000</v>
      </c>
      <c r="F721" s="3">
        <v>3752151000</v>
      </c>
      <c r="G721" s="3">
        <v>1500399000</v>
      </c>
      <c r="H721" s="1">
        <v>0</v>
      </c>
      <c r="I721" s="1">
        <v>0</v>
      </c>
      <c r="J721" s="1" t="s">
        <v>13</v>
      </c>
      <c r="K721" s="1" t="s">
        <v>283</v>
      </c>
      <c r="L721" s="8">
        <f t="shared" si="71"/>
        <v>2016</v>
      </c>
      <c r="M721" s="5">
        <f t="shared" ref="M721:M784" si="76">F721-E721</f>
        <v>-2276048000</v>
      </c>
      <c r="N721" s="6">
        <f t="shared" si="72"/>
        <v>1500399000</v>
      </c>
      <c r="O721" s="6">
        <f t="shared" si="73"/>
        <v>-3776447000</v>
      </c>
      <c r="P721" s="7">
        <f t="shared" si="74"/>
        <v>0.37756683215003356</v>
      </c>
      <c r="Q721" s="7">
        <f t="shared" si="75"/>
        <v>0.62646355901654871</v>
      </c>
    </row>
    <row r="722" spans="1:17" ht="20" customHeight="1" x14ac:dyDescent="0.2">
      <c r="A722" s="1">
        <v>748</v>
      </c>
      <c r="B722" s="1" t="s">
        <v>284</v>
      </c>
      <c r="C722" s="1" t="s">
        <v>6</v>
      </c>
      <c r="D722" s="2">
        <v>41274</v>
      </c>
      <c r="E722" s="3">
        <v>33013000000</v>
      </c>
      <c r="F722" s="3">
        <v>5717000000</v>
      </c>
      <c r="G722" s="3">
        <v>20801000000</v>
      </c>
      <c r="H722" s="1">
        <v>0</v>
      </c>
      <c r="I722" s="3">
        <v>1679000000</v>
      </c>
      <c r="J722" s="1" t="s">
        <v>19</v>
      </c>
      <c r="K722" s="1" t="s">
        <v>193</v>
      </c>
      <c r="L722" s="8">
        <f t="shared" si="71"/>
        <v>2012</v>
      </c>
      <c r="M722" s="5">
        <f t="shared" si="76"/>
        <v>-27296000000</v>
      </c>
      <c r="N722" s="6">
        <f t="shared" si="72"/>
        <v>22480000000</v>
      </c>
      <c r="O722" s="6">
        <f t="shared" si="73"/>
        <v>-49776000000</v>
      </c>
      <c r="P722" s="7">
        <f t="shared" si="74"/>
        <v>0.8268257958985854</v>
      </c>
      <c r="Q722" s="7">
        <f t="shared" si="75"/>
        <v>1.5077696664950171</v>
      </c>
    </row>
    <row r="723" spans="1:17" ht="20" customHeight="1" x14ac:dyDescent="0.2">
      <c r="A723" s="1">
        <v>749</v>
      </c>
      <c r="B723" s="1" t="s">
        <v>284</v>
      </c>
      <c r="C723" s="1" t="s">
        <v>9</v>
      </c>
      <c r="D723" s="2">
        <v>41639</v>
      </c>
      <c r="E723" s="3">
        <v>34182000000</v>
      </c>
      <c r="F723" s="3">
        <v>5970000000</v>
      </c>
      <c r="G723" s="3">
        <v>21667000000</v>
      </c>
      <c r="H723" s="1">
        <v>0</v>
      </c>
      <c r="I723" s="3">
        <v>1753000000</v>
      </c>
      <c r="J723" s="1" t="s">
        <v>19</v>
      </c>
      <c r="K723" s="1" t="s">
        <v>193</v>
      </c>
      <c r="L723" s="8">
        <f t="shared" si="71"/>
        <v>2013</v>
      </c>
      <c r="M723" s="5">
        <f t="shared" si="76"/>
        <v>-28212000000</v>
      </c>
      <c r="N723" s="6">
        <f t="shared" si="72"/>
        <v>23420000000</v>
      </c>
      <c r="O723" s="6">
        <f t="shared" si="73"/>
        <v>-51632000000</v>
      </c>
      <c r="P723" s="7">
        <f t="shared" si="74"/>
        <v>0.82534667368790593</v>
      </c>
      <c r="Q723" s="7">
        <f t="shared" si="75"/>
        <v>1.5105026037095548</v>
      </c>
    </row>
    <row r="724" spans="1:17" ht="20" customHeight="1" x14ac:dyDescent="0.2">
      <c r="A724" s="1">
        <v>750</v>
      </c>
      <c r="B724" s="1" t="s">
        <v>284</v>
      </c>
      <c r="C724" s="1" t="s">
        <v>10</v>
      </c>
      <c r="D724" s="2">
        <v>42004</v>
      </c>
      <c r="E724" s="3">
        <v>36918000000</v>
      </c>
      <c r="F724" s="3">
        <v>6262000000</v>
      </c>
      <c r="G724" s="3">
        <v>23271000000</v>
      </c>
      <c r="H724" s="1">
        <v>0</v>
      </c>
      <c r="I724" s="3">
        <v>1820000000</v>
      </c>
      <c r="J724" s="1" t="s">
        <v>19</v>
      </c>
      <c r="K724" s="1" t="s">
        <v>193</v>
      </c>
      <c r="L724" s="8">
        <f t="shared" si="71"/>
        <v>2014</v>
      </c>
      <c r="M724" s="5">
        <f t="shared" si="76"/>
        <v>-30656000000</v>
      </c>
      <c r="N724" s="6">
        <f t="shared" si="72"/>
        <v>25091000000</v>
      </c>
      <c r="O724" s="6">
        <f t="shared" si="73"/>
        <v>-55747000000</v>
      </c>
      <c r="P724" s="7">
        <f t="shared" si="74"/>
        <v>0.83038084403272117</v>
      </c>
      <c r="Q724" s="7">
        <f t="shared" si="75"/>
        <v>1.5100222113873991</v>
      </c>
    </row>
    <row r="725" spans="1:17" ht="20" customHeight="1" x14ac:dyDescent="0.2">
      <c r="A725" s="1">
        <v>751</v>
      </c>
      <c r="B725" s="1" t="s">
        <v>284</v>
      </c>
      <c r="C725" s="1" t="s">
        <v>11</v>
      </c>
      <c r="D725" s="2">
        <v>42369</v>
      </c>
      <c r="E725" s="3">
        <v>39678000000</v>
      </c>
      <c r="F725" s="3">
        <v>6638000000</v>
      </c>
      <c r="G725" s="3">
        <v>25171000000</v>
      </c>
      <c r="H725" s="1">
        <v>0</v>
      </c>
      <c r="I725" s="3">
        <v>1904000000</v>
      </c>
      <c r="J725" s="1" t="s">
        <v>19</v>
      </c>
      <c r="K725" s="1" t="s">
        <v>193</v>
      </c>
      <c r="L725" s="8">
        <f t="shared" si="71"/>
        <v>2015</v>
      </c>
      <c r="M725" s="5">
        <f t="shared" si="76"/>
        <v>-33040000000</v>
      </c>
      <c r="N725" s="6">
        <f t="shared" si="72"/>
        <v>27075000000</v>
      </c>
      <c r="O725" s="6">
        <f t="shared" si="73"/>
        <v>-60115000000</v>
      </c>
      <c r="P725" s="7">
        <f t="shared" si="74"/>
        <v>0.83270326125308736</v>
      </c>
      <c r="Q725" s="7">
        <f t="shared" si="75"/>
        <v>1.5150713241594838</v>
      </c>
    </row>
    <row r="726" spans="1:17" ht="20" customHeight="1" x14ac:dyDescent="0.2">
      <c r="A726" s="1">
        <v>752</v>
      </c>
      <c r="B726" s="1" t="s">
        <v>285</v>
      </c>
      <c r="C726" s="1" t="s">
        <v>6</v>
      </c>
      <c r="D726" s="2">
        <v>41274</v>
      </c>
      <c r="E726" s="3">
        <v>1765979000</v>
      </c>
      <c r="F726" s="3">
        <v>567989000</v>
      </c>
      <c r="G726" s="3">
        <v>158950000</v>
      </c>
      <c r="H726" s="1">
        <v>0</v>
      </c>
      <c r="I726" s="3">
        <v>506220000</v>
      </c>
      <c r="J726" s="1" t="s">
        <v>46</v>
      </c>
      <c r="K726" s="1" t="s">
        <v>47</v>
      </c>
      <c r="L726" s="8">
        <f t="shared" si="71"/>
        <v>2012</v>
      </c>
      <c r="M726" s="5">
        <f t="shared" si="76"/>
        <v>-1197990000</v>
      </c>
      <c r="N726" s="6">
        <f t="shared" si="72"/>
        <v>665170000</v>
      </c>
      <c r="O726" s="6">
        <f t="shared" si="73"/>
        <v>-1863160000</v>
      </c>
      <c r="P726" s="7">
        <f t="shared" si="74"/>
        <v>0.67837160011529019</v>
      </c>
      <c r="Q726" s="7">
        <f t="shared" si="75"/>
        <v>1.0550295331937696</v>
      </c>
    </row>
    <row r="727" spans="1:17" ht="20" customHeight="1" x14ac:dyDescent="0.2">
      <c r="A727" s="1">
        <v>753</v>
      </c>
      <c r="B727" s="1" t="s">
        <v>285</v>
      </c>
      <c r="C727" s="1" t="s">
        <v>9</v>
      </c>
      <c r="D727" s="2">
        <v>41639</v>
      </c>
      <c r="E727" s="3">
        <v>2847945000</v>
      </c>
      <c r="F727" s="3">
        <v>1206813000</v>
      </c>
      <c r="G727" s="3">
        <v>241719000</v>
      </c>
      <c r="H727" s="1">
        <v>0</v>
      </c>
      <c r="I727" s="3">
        <v>865800000</v>
      </c>
      <c r="J727" s="1" t="s">
        <v>46</v>
      </c>
      <c r="K727" s="1" t="s">
        <v>47</v>
      </c>
      <c r="L727" s="8">
        <f t="shared" si="71"/>
        <v>2013</v>
      </c>
      <c r="M727" s="5">
        <f t="shared" si="76"/>
        <v>-1641132000</v>
      </c>
      <c r="N727" s="6">
        <f t="shared" si="72"/>
        <v>1107519000</v>
      </c>
      <c r="O727" s="6">
        <f t="shared" si="73"/>
        <v>-2748651000</v>
      </c>
      <c r="P727" s="7">
        <f t="shared" si="74"/>
        <v>0.57625129698782807</v>
      </c>
      <c r="Q727" s="7">
        <f t="shared" si="75"/>
        <v>0.9651348603993406</v>
      </c>
    </row>
    <row r="728" spans="1:17" ht="20" customHeight="1" x14ac:dyDescent="0.2">
      <c r="A728" s="1">
        <v>754</v>
      </c>
      <c r="B728" s="1" t="s">
        <v>285</v>
      </c>
      <c r="C728" s="1" t="s">
        <v>10</v>
      </c>
      <c r="D728" s="2">
        <v>42004</v>
      </c>
      <c r="E728" s="3">
        <v>3305879000</v>
      </c>
      <c r="F728" s="3">
        <v>1403358000</v>
      </c>
      <c r="G728" s="3">
        <v>212481000</v>
      </c>
      <c r="H728" s="1">
        <v>0</v>
      </c>
      <c r="I728" s="3">
        <v>844130000</v>
      </c>
      <c r="J728" s="1" t="s">
        <v>46</v>
      </c>
      <c r="K728" s="1" t="s">
        <v>47</v>
      </c>
      <c r="L728" s="8">
        <f t="shared" si="71"/>
        <v>2014</v>
      </c>
      <c r="M728" s="5">
        <f t="shared" si="76"/>
        <v>-1902521000</v>
      </c>
      <c r="N728" s="6">
        <f t="shared" si="72"/>
        <v>1056611000</v>
      </c>
      <c r="O728" s="6">
        <f t="shared" si="73"/>
        <v>-2959132000</v>
      </c>
      <c r="P728" s="7">
        <f t="shared" si="74"/>
        <v>0.575496259844961</v>
      </c>
      <c r="Q728" s="7">
        <f t="shared" si="75"/>
        <v>0.89511201105666605</v>
      </c>
    </row>
    <row r="729" spans="1:17" ht="20" customHeight="1" x14ac:dyDescent="0.2">
      <c r="A729" s="1">
        <v>755</v>
      </c>
      <c r="B729" s="1" t="s">
        <v>285</v>
      </c>
      <c r="C729" s="1" t="s">
        <v>11</v>
      </c>
      <c r="D729" s="2">
        <v>42369</v>
      </c>
      <c r="E729" s="3">
        <v>3775685000</v>
      </c>
      <c r="F729" s="3">
        <v>1622257000</v>
      </c>
      <c r="G729" s="3">
        <v>258342000</v>
      </c>
      <c r="H729" s="1">
        <v>0</v>
      </c>
      <c r="I729" s="3">
        <v>826240000</v>
      </c>
      <c r="J729" s="1" t="s">
        <v>46</v>
      </c>
      <c r="K729" s="1" t="s">
        <v>47</v>
      </c>
      <c r="L729" s="8">
        <f t="shared" si="71"/>
        <v>2015</v>
      </c>
      <c r="M729" s="5">
        <f t="shared" si="76"/>
        <v>-2153428000</v>
      </c>
      <c r="N729" s="6">
        <f t="shared" si="72"/>
        <v>1084582000</v>
      </c>
      <c r="O729" s="6">
        <f t="shared" si="73"/>
        <v>-3238010000</v>
      </c>
      <c r="P729" s="7">
        <f t="shared" si="74"/>
        <v>0.57034101096887058</v>
      </c>
      <c r="Q729" s="7">
        <f t="shared" si="75"/>
        <v>0.85759537673296371</v>
      </c>
    </row>
    <row r="730" spans="1:17" ht="20" customHeight="1" x14ac:dyDescent="0.2">
      <c r="A730" s="1">
        <v>756</v>
      </c>
      <c r="B730" s="1" t="s">
        <v>286</v>
      </c>
      <c r="C730" s="1" t="s">
        <v>6</v>
      </c>
      <c r="D730" s="2">
        <v>41639</v>
      </c>
      <c r="E730" s="3">
        <v>2013719000</v>
      </c>
      <c r="F730" s="1">
        <v>0</v>
      </c>
      <c r="G730" s="3">
        <v>401324000</v>
      </c>
      <c r="H730" s="1">
        <v>0</v>
      </c>
      <c r="I730" s="3">
        <v>423312000</v>
      </c>
      <c r="J730" s="1" t="s">
        <v>46</v>
      </c>
      <c r="K730" s="1" t="s">
        <v>47</v>
      </c>
      <c r="L730" s="8">
        <f t="shared" si="71"/>
        <v>2013</v>
      </c>
      <c r="M730" s="5">
        <f t="shared" si="76"/>
        <v>-2013719000</v>
      </c>
      <c r="N730" s="6">
        <f t="shared" si="72"/>
        <v>824636000</v>
      </c>
      <c r="O730" s="6">
        <f t="shared" si="73"/>
        <v>-2838355000</v>
      </c>
      <c r="P730" s="7">
        <f t="shared" si="74"/>
        <v>1</v>
      </c>
      <c r="Q730" s="7">
        <f t="shared" si="75"/>
        <v>1.4095089731983459</v>
      </c>
    </row>
    <row r="731" spans="1:17" ht="20" customHeight="1" x14ac:dyDescent="0.2">
      <c r="A731" s="1">
        <v>757</v>
      </c>
      <c r="B731" s="1" t="s">
        <v>286</v>
      </c>
      <c r="C731" s="1" t="s">
        <v>9</v>
      </c>
      <c r="D731" s="2">
        <v>42004</v>
      </c>
      <c r="E731" s="3">
        <v>1563210000</v>
      </c>
      <c r="F731" s="1">
        <v>0</v>
      </c>
      <c r="G731" s="3">
        <v>463059000</v>
      </c>
      <c r="H731" s="1">
        <v>0</v>
      </c>
      <c r="I731" s="3">
        <v>455016000</v>
      </c>
      <c r="J731" s="1" t="s">
        <v>46</v>
      </c>
      <c r="K731" s="1" t="s">
        <v>47</v>
      </c>
      <c r="L731" s="8">
        <f t="shared" si="71"/>
        <v>2014</v>
      </c>
      <c r="M731" s="5">
        <f t="shared" si="76"/>
        <v>-1563210000</v>
      </c>
      <c r="N731" s="6">
        <f t="shared" si="72"/>
        <v>918075000</v>
      </c>
      <c r="O731" s="6">
        <f t="shared" si="73"/>
        <v>-2481285000</v>
      </c>
      <c r="P731" s="7">
        <f t="shared" si="74"/>
        <v>1</v>
      </c>
      <c r="Q731" s="7">
        <f t="shared" si="75"/>
        <v>1.5873011303663616</v>
      </c>
    </row>
    <row r="732" spans="1:17" ht="20" customHeight="1" x14ac:dyDescent="0.2">
      <c r="A732" s="1">
        <v>758</v>
      </c>
      <c r="B732" s="1" t="s">
        <v>286</v>
      </c>
      <c r="C732" s="1" t="s">
        <v>10</v>
      </c>
      <c r="D732" s="2">
        <v>42369</v>
      </c>
      <c r="E732" s="3">
        <v>1828305000</v>
      </c>
      <c r="F732" s="1">
        <v>0</v>
      </c>
      <c r="G732" s="3">
        <v>706644000</v>
      </c>
      <c r="H732" s="1">
        <v>0</v>
      </c>
      <c r="I732" s="3">
        <v>504905000</v>
      </c>
      <c r="J732" s="1" t="s">
        <v>46</v>
      </c>
      <c r="K732" s="1" t="s">
        <v>47</v>
      </c>
      <c r="L732" s="8">
        <f t="shared" si="71"/>
        <v>2015</v>
      </c>
      <c r="M732" s="5">
        <f t="shared" si="76"/>
        <v>-1828305000</v>
      </c>
      <c r="N732" s="6">
        <f t="shared" si="72"/>
        <v>1211549000</v>
      </c>
      <c r="O732" s="6">
        <f t="shared" si="73"/>
        <v>-3039854000</v>
      </c>
      <c r="P732" s="7">
        <f t="shared" si="74"/>
        <v>1</v>
      </c>
      <c r="Q732" s="7">
        <f t="shared" si="75"/>
        <v>1.662662411359155</v>
      </c>
    </row>
    <row r="733" spans="1:17" ht="20" customHeight="1" x14ac:dyDescent="0.2">
      <c r="A733" s="1">
        <v>759</v>
      </c>
      <c r="B733" s="1" t="s">
        <v>286</v>
      </c>
      <c r="C733" s="1" t="s">
        <v>11</v>
      </c>
      <c r="D733" s="2">
        <v>42735</v>
      </c>
      <c r="E733" s="3">
        <v>2040486000</v>
      </c>
      <c r="F733" s="1">
        <v>0</v>
      </c>
      <c r="G733" s="3">
        <v>842010000</v>
      </c>
      <c r="H733" s="1">
        <v>0</v>
      </c>
      <c r="I733" s="3">
        <v>568108000</v>
      </c>
      <c r="J733" s="1" t="s">
        <v>46</v>
      </c>
      <c r="K733" s="1" t="s">
        <v>47</v>
      </c>
      <c r="L733" s="8">
        <f t="shared" si="71"/>
        <v>2016</v>
      </c>
      <c r="M733" s="5">
        <f t="shared" si="76"/>
        <v>-2040486000</v>
      </c>
      <c r="N733" s="6">
        <f t="shared" si="72"/>
        <v>1410118000</v>
      </c>
      <c r="O733" s="6">
        <f t="shared" si="73"/>
        <v>-3450604000</v>
      </c>
      <c r="P733" s="7">
        <f t="shared" si="74"/>
        <v>1</v>
      </c>
      <c r="Q733" s="7">
        <f t="shared" si="75"/>
        <v>1.6910696765378443</v>
      </c>
    </row>
    <row r="734" spans="1:17" ht="20" customHeight="1" x14ac:dyDescent="0.2">
      <c r="A734" s="1">
        <v>760</v>
      </c>
      <c r="B734" s="1" t="s">
        <v>287</v>
      </c>
      <c r="C734" s="1" t="s">
        <v>6</v>
      </c>
      <c r="D734" s="2">
        <v>41308</v>
      </c>
      <c r="E734" s="3">
        <v>74754000000</v>
      </c>
      <c r="F734" s="3">
        <v>48912000000</v>
      </c>
      <c r="G734" s="3">
        <v>16508000000</v>
      </c>
      <c r="H734" s="1">
        <v>0</v>
      </c>
      <c r="I734" s="3">
        <v>1568000000</v>
      </c>
      <c r="J734" s="1" t="s">
        <v>13</v>
      </c>
      <c r="K734" s="1" t="s">
        <v>288</v>
      </c>
      <c r="L734" s="8">
        <f t="shared" si="71"/>
        <v>2013</v>
      </c>
      <c r="M734" s="5">
        <f t="shared" si="76"/>
        <v>-25842000000</v>
      </c>
      <c r="N734" s="6">
        <f t="shared" si="72"/>
        <v>18076000000</v>
      </c>
      <c r="O734" s="6">
        <f t="shared" si="73"/>
        <v>-43918000000</v>
      </c>
      <c r="P734" s="7">
        <f t="shared" si="74"/>
        <v>0.34569387591299461</v>
      </c>
      <c r="Q734" s="7">
        <f t="shared" si="75"/>
        <v>0.58750033443026461</v>
      </c>
    </row>
    <row r="735" spans="1:17" ht="20" customHeight="1" x14ac:dyDescent="0.2">
      <c r="A735" s="1">
        <v>761</v>
      </c>
      <c r="B735" s="1" t="s">
        <v>287</v>
      </c>
      <c r="C735" s="1" t="s">
        <v>9</v>
      </c>
      <c r="D735" s="2">
        <v>41672</v>
      </c>
      <c r="E735" s="3">
        <v>78812000000</v>
      </c>
      <c r="F735" s="3">
        <v>51897000000</v>
      </c>
      <c r="G735" s="3">
        <v>16122000000</v>
      </c>
      <c r="H735" s="1">
        <v>0</v>
      </c>
      <c r="I735" s="3">
        <v>1627000000</v>
      </c>
      <c r="J735" s="1" t="s">
        <v>13</v>
      </c>
      <c r="K735" s="1" t="s">
        <v>288</v>
      </c>
      <c r="L735" s="8">
        <f t="shared" si="71"/>
        <v>2014</v>
      </c>
      <c r="M735" s="5">
        <f t="shared" si="76"/>
        <v>-26915000000</v>
      </c>
      <c r="N735" s="6">
        <f t="shared" si="72"/>
        <v>17749000000</v>
      </c>
      <c r="O735" s="6">
        <f t="shared" si="73"/>
        <v>-44664000000</v>
      </c>
      <c r="P735" s="7">
        <f t="shared" si="74"/>
        <v>0.34150890727300409</v>
      </c>
      <c r="Q735" s="7">
        <f t="shared" si="75"/>
        <v>0.56671572856925345</v>
      </c>
    </row>
    <row r="736" spans="1:17" ht="20" customHeight="1" x14ac:dyDescent="0.2">
      <c r="A736" s="1">
        <v>762</v>
      </c>
      <c r="B736" s="1" t="s">
        <v>287</v>
      </c>
      <c r="C736" s="1" t="s">
        <v>10</v>
      </c>
      <c r="D736" s="2">
        <v>42036</v>
      </c>
      <c r="E736" s="3">
        <v>83176000000</v>
      </c>
      <c r="F736" s="3">
        <v>54787000000</v>
      </c>
      <c r="G736" s="3">
        <v>16280000000</v>
      </c>
      <c r="H736" s="1">
        <v>0</v>
      </c>
      <c r="I736" s="3">
        <v>1640000000</v>
      </c>
      <c r="J736" s="1" t="s">
        <v>13</v>
      </c>
      <c r="K736" s="1" t="s">
        <v>288</v>
      </c>
      <c r="L736" s="8">
        <f t="shared" si="71"/>
        <v>2015</v>
      </c>
      <c r="M736" s="5">
        <f t="shared" si="76"/>
        <v>-28389000000</v>
      </c>
      <c r="N736" s="6">
        <f t="shared" si="72"/>
        <v>17920000000</v>
      </c>
      <c r="O736" s="6">
        <f t="shared" si="73"/>
        <v>-46309000000</v>
      </c>
      <c r="P736" s="7">
        <f t="shared" si="74"/>
        <v>0.34131239780705974</v>
      </c>
      <c r="Q736" s="7">
        <f t="shared" si="75"/>
        <v>0.5567591612965278</v>
      </c>
    </row>
    <row r="737" spans="1:17" ht="20" customHeight="1" x14ac:dyDescent="0.2">
      <c r="A737" s="1">
        <v>763</v>
      </c>
      <c r="B737" s="1" t="s">
        <v>287</v>
      </c>
      <c r="C737" s="1" t="s">
        <v>11</v>
      </c>
      <c r="D737" s="2">
        <v>42400</v>
      </c>
      <c r="E737" s="3">
        <v>88519000000</v>
      </c>
      <c r="F737" s="3">
        <v>58254000000</v>
      </c>
      <c r="G737" s="3">
        <v>16801000000</v>
      </c>
      <c r="H737" s="1">
        <v>0</v>
      </c>
      <c r="I737" s="3">
        <v>1690000000</v>
      </c>
      <c r="J737" s="1" t="s">
        <v>13</v>
      </c>
      <c r="K737" s="1" t="s">
        <v>288</v>
      </c>
      <c r="L737" s="8">
        <f t="shared" si="71"/>
        <v>2016</v>
      </c>
      <c r="M737" s="5">
        <f t="shared" si="76"/>
        <v>-30265000000</v>
      </c>
      <c r="N737" s="6">
        <f t="shared" si="72"/>
        <v>18491000000</v>
      </c>
      <c r="O737" s="6">
        <f t="shared" si="73"/>
        <v>-48756000000</v>
      </c>
      <c r="P737" s="7">
        <f t="shared" si="74"/>
        <v>0.34190399801172627</v>
      </c>
      <c r="Q737" s="7">
        <f t="shared" si="75"/>
        <v>0.55079700403303244</v>
      </c>
    </row>
    <row r="738" spans="1:17" ht="20" customHeight="1" x14ac:dyDescent="0.2">
      <c r="A738" s="1">
        <v>764</v>
      </c>
      <c r="B738" s="1" t="s">
        <v>289</v>
      </c>
      <c r="C738" s="1" t="s">
        <v>6</v>
      </c>
      <c r="D738" s="2">
        <v>41274</v>
      </c>
      <c r="E738" s="3">
        <v>12245000000</v>
      </c>
      <c r="F738" s="3">
        <v>3535000000</v>
      </c>
      <c r="G738" s="3">
        <v>1126000000</v>
      </c>
      <c r="H738" s="1">
        <v>0</v>
      </c>
      <c r="I738" s="3">
        <v>2866000000</v>
      </c>
      <c r="J738" s="1" t="s">
        <v>77</v>
      </c>
      <c r="K738" s="1" t="s">
        <v>138</v>
      </c>
      <c r="L738" s="8">
        <f t="shared" si="71"/>
        <v>2012</v>
      </c>
      <c r="M738" s="5">
        <f t="shared" si="76"/>
        <v>-8710000000</v>
      </c>
      <c r="N738" s="6">
        <f t="shared" si="72"/>
        <v>3992000000</v>
      </c>
      <c r="O738" s="6">
        <f t="shared" si="73"/>
        <v>-12702000000</v>
      </c>
      <c r="P738" s="7">
        <f t="shared" si="74"/>
        <v>0.71131073907717435</v>
      </c>
      <c r="Q738" s="7">
        <f t="shared" si="75"/>
        <v>1.0373213556553695</v>
      </c>
    </row>
    <row r="739" spans="1:17" ht="20" customHeight="1" x14ac:dyDescent="0.2">
      <c r="A739" s="1">
        <v>765</v>
      </c>
      <c r="B739" s="1" t="s">
        <v>289</v>
      </c>
      <c r="C739" s="1" t="s">
        <v>9</v>
      </c>
      <c r="D739" s="2">
        <v>41639</v>
      </c>
      <c r="E739" s="3">
        <v>11905000000</v>
      </c>
      <c r="F739" s="3">
        <v>3969000000</v>
      </c>
      <c r="G739" s="3">
        <v>1045000000</v>
      </c>
      <c r="H739" s="1">
        <v>0</v>
      </c>
      <c r="I739" s="3">
        <v>2687000000</v>
      </c>
      <c r="J739" s="1" t="s">
        <v>77</v>
      </c>
      <c r="K739" s="1" t="s">
        <v>138</v>
      </c>
      <c r="L739" s="8">
        <f t="shared" si="71"/>
        <v>2013</v>
      </c>
      <c r="M739" s="5">
        <f t="shared" si="76"/>
        <v>-7936000000</v>
      </c>
      <c r="N739" s="6">
        <f t="shared" si="72"/>
        <v>3732000000</v>
      </c>
      <c r="O739" s="6">
        <f t="shared" si="73"/>
        <v>-11668000000</v>
      </c>
      <c r="P739" s="7">
        <f t="shared" si="74"/>
        <v>0.66661066778664424</v>
      </c>
      <c r="Q739" s="7">
        <f t="shared" si="75"/>
        <v>0.98009239815203697</v>
      </c>
    </row>
    <row r="740" spans="1:17" ht="20" customHeight="1" x14ac:dyDescent="0.2">
      <c r="A740" s="1">
        <v>766</v>
      </c>
      <c r="B740" s="1" t="s">
        <v>289</v>
      </c>
      <c r="C740" s="1" t="s">
        <v>10</v>
      </c>
      <c r="D740" s="2">
        <v>42004</v>
      </c>
      <c r="E740" s="3">
        <v>10737000000</v>
      </c>
      <c r="F740" s="3">
        <v>3753000000</v>
      </c>
      <c r="G740" s="3">
        <v>863000000</v>
      </c>
      <c r="H740" s="1">
        <v>0</v>
      </c>
      <c r="I740" s="3">
        <v>3224000000</v>
      </c>
      <c r="J740" s="1" t="s">
        <v>77</v>
      </c>
      <c r="K740" s="1" t="s">
        <v>138</v>
      </c>
      <c r="L740" s="8">
        <f t="shared" si="71"/>
        <v>2014</v>
      </c>
      <c r="M740" s="5">
        <f t="shared" si="76"/>
        <v>-6984000000</v>
      </c>
      <c r="N740" s="6">
        <f t="shared" si="72"/>
        <v>4087000000</v>
      </c>
      <c r="O740" s="6">
        <f t="shared" si="73"/>
        <v>-11071000000</v>
      </c>
      <c r="P740" s="7">
        <f t="shared" si="74"/>
        <v>0.6504610226320201</v>
      </c>
      <c r="Q740" s="7">
        <f t="shared" si="75"/>
        <v>1.0311073856757009</v>
      </c>
    </row>
    <row r="741" spans="1:17" ht="20" customHeight="1" x14ac:dyDescent="0.2">
      <c r="A741" s="1">
        <v>767</v>
      </c>
      <c r="B741" s="1" t="s">
        <v>289</v>
      </c>
      <c r="C741" s="1" t="s">
        <v>11</v>
      </c>
      <c r="D741" s="2">
        <v>42369</v>
      </c>
      <c r="E741" s="3">
        <v>6636000000</v>
      </c>
      <c r="F741" s="3">
        <v>3323000000</v>
      </c>
      <c r="G741" s="3">
        <v>703000000</v>
      </c>
      <c r="H741" s="1">
        <v>0</v>
      </c>
      <c r="I741" s="3">
        <v>3955000000</v>
      </c>
      <c r="J741" s="1" t="s">
        <v>77</v>
      </c>
      <c r="K741" s="1" t="s">
        <v>138</v>
      </c>
      <c r="L741" s="8">
        <f t="shared" si="71"/>
        <v>2015</v>
      </c>
      <c r="M741" s="5">
        <f t="shared" si="76"/>
        <v>-3313000000</v>
      </c>
      <c r="N741" s="6">
        <f t="shared" si="72"/>
        <v>4658000000</v>
      </c>
      <c r="O741" s="6">
        <f t="shared" si="73"/>
        <v>-7971000000</v>
      </c>
      <c r="P741" s="7">
        <f t="shared" si="74"/>
        <v>0.49924653405666064</v>
      </c>
      <c r="Q741" s="7">
        <f t="shared" si="75"/>
        <v>1.2011754068716094</v>
      </c>
    </row>
    <row r="742" spans="1:17" ht="20" customHeight="1" x14ac:dyDescent="0.2">
      <c r="A742" s="1">
        <v>768</v>
      </c>
      <c r="B742" s="1" t="s">
        <v>290</v>
      </c>
      <c r="C742" s="1" t="s">
        <v>6</v>
      </c>
      <c r="D742" s="2">
        <v>41274</v>
      </c>
      <c r="E742" s="3">
        <v>22086000000</v>
      </c>
      <c r="F742" s="3">
        <v>13195000000</v>
      </c>
      <c r="G742" s="1">
        <v>0</v>
      </c>
      <c r="H742" s="1">
        <v>0</v>
      </c>
      <c r="I742" s="3">
        <v>7080000000</v>
      </c>
      <c r="J742" s="1" t="s">
        <v>41</v>
      </c>
      <c r="K742" s="1" t="s">
        <v>44</v>
      </c>
      <c r="L742" s="8">
        <f t="shared" si="71"/>
        <v>2012</v>
      </c>
      <c r="M742" s="5">
        <f t="shared" si="76"/>
        <v>-8891000000</v>
      </c>
      <c r="N742" s="6">
        <f t="shared" si="72"/>
        <v>7080000000</v>
      </c>
      <c r="O742" s="6">
        <f t="shared" si="73"/>
        <v>-15971000000</v>
      </c>
      <c r="P742" s="7">
        <f t="shared" si="74"/>
        <v>0.40256270940867517</v>
      </c>
      <c r="Q742" s="7">
        <f t="shared" si="75"/>
        <v>0.72312777325002264</v>
      </c>
    </row>
    <row r="743" spans="1:17" ht="20" customHeight="1" x14ac:dyDescent="0.2">
      <c r="A743" s="1">
        <v>769</v>
      </c>
      <c r="B743" s="1" t="s">
        <v>290</v>
      </c>
      <c r="C743" s="1" t="s">
        <v>9</v>
      </c>
      <c r="D743" s="2">
        <v>41639</v>
      </c>
      <c r="E743" s="3">
        <v>20673000000</v>
      </c>
      <c r="F743" s="3">
        <v>11048000000</v>
      </c>
      <c r="G743" s="1">
        <v>0</v>
      </c>
      <c r="H743" s="1">
        <v>0</v>
      </c>
      <c r="I743" s="3">
        <v>5970000000</v>
      </c>
      <c r="J743" s="1" t="s">
        <v>41</v>
      </c>
      <c r="K743" s="1" t="s">
        <v>44</v>
      </c>
      <c r="L743" s="8">
        <f t="shared" si="71"/>
        <v>2013</v>
      </c>
      <c r="M743" s="5">
        <f t="shared" si="76"/>
        <v>-9625000000</v>
      </c>
      <c r="N743" s="6">
        <f t="shared" si="72"/>
        <v>5970000000</v>
      </c>
      <c r="O743" s="6">
        <f t="shared" si="73"/>
        <v>-15595000000</v>
      </c>
      <c r="P743" s="7">
        <f t="shared" si="74"/>
        <v>0.46558312775117305</v>
      </c>
      <c r="Q743" s="7">
        <f t="shared" si="75"/>
        <v>0.75436559763943312</v>
      </c>
    </row>
    <row r="744" spans="1:17" ht="20" customHeight="1" x14ac:dyDescent="0.2">
      <c r="A744" s="1">
        <v>770</v>
      </c>
      <c r="B744" s="1" t="s">
        <v>290</v>
      </c>
      <c r="C744" s="1" t="s">
        <v>10</v>
      </c>
      <c r="D744" s="2">
        <v>42004</v>
      </c>
      <c r="E744" s="3">
        <v>18614000000</v>
      </c>
      <c r="F744" s="3">
        <v>10805000000</v>
      </c>
      <c r="G744" s="1">
        <v>0</v>
      </c>
      <c r="H744" s="1">
        <v>0</v>
      </c>
      <c r="I744" s="3">
        <v>5757000000</v>
      </c>
      <c r="J744" s="1" t="s">
        <v>41</v>
      </c>
      <c r="K744" s="1" t="s">
        <v>44</v>
      </c>
      <c r="L744" s="8">
        <f t="shared" si="71"/>
        <v>2014</v>
      </c>
      <c r="M744" s="5">
        <f t="shared" si="76"/>
        <v>-7809000000</v>
      </c>
      <c r="N744" s="6">
        <f t="shared" si="72"/>
        <v>5757000000</v>
      </c>
      <c r="O744" s="6">
        <f t="shared" si="73"/>
        <v>-13566000000</v>
      </c>
      <c r="P744" s="7">
        <f t="shared" si="74"/>
        <v>0.41952293972278931</v>
      </c>
      <c r="Q744" s="7">
        <f t="shared" si="75"/>
        <v>0.72880627484688942</v>
      </c>
    </row>
    <row r="745" spans="1:17" ht="20" customHeight="1" x14ac:dyDescent="0.2">
      <c r="A745" s="1">
        <v>771</v>
      </c>
      <c r="B745" s="1" t="s">
        <v>290</v>
      </c>
      <c r="C745" s="1" t="s">
        <v>11</v>
      </c>
      <c r="D745" s="2">
        <v>42369</v>
      </c>
      <c r="E745" s="3">
        <v>18377000000</v>
      </c>
      <c r="F745" s="3">
        <v>10775000000</v>
      </c>
      <c r="G745" s="1">
        <v>0</v>
      </c>
      <c r="H745" s="1">
        <v>0</v>
      </c>
      <c r="I745" s="3">
        <v>5274000000</v>
      </c>
      <c r="J745" s="1" t="s">
        <v>41</v>
      </c>
      <c r="K745" s="1" t="s">
        <v>44</v>
      </c>
      <c r="L745" s="8">
        <f t="shared" si="71"/>
        <v>2015</v>
      </c>
      <c r="M745" s="5">
        <f t="shared" si="76"/>
        <v>-7602000000</v>
      </c>
      <c r="N745" s="6">
        <f t="shared" si="72"/>
        <v>5274000000</v>
      </c>
      <c r="O745" s="6">
        <f t="shared" si="73"/>
        <v>-12876000000</v>
      </c>
      <c r="P745" s="7">
        <f t="shared" si="74"/>
        <v>0.41366926048865432</v>
      </c>
      <c r="Q745" s="7">
        <f t="shared" si="75"/>
        <v>0.70065843173532127</v>
      </c>
    </row>
    <row r="746" spans="1:17" ht="20" customHeight="1" x14ac:dyDescent="0.2">
      <c r="A746" s="1">
        <v>772</v>
      </c>
      <c r="B746" s="1" t="s">
        <v>291</v>
      </c>
      <c r="C746" s="1" t="s">
        <v>6</v>
      </c>
      <c r="D746" s="2">
        <v>41274</v>
      </c>
      <c r="E746" s="3">
        <v>5580506000</v>
      </c>
      <c r="F746" s="3">
        <v>3440623000</v>
      </c>
      <c r="G746" s="3">
        <v>1111232000</v>
      </c>
      <c r="H746" s="1">
        <v>0</v>
      </c>
      <c r="I746" s="1">
        <v>0</v>
      </c>
      <c r="J746" s="1" t="s">
        <v>13</v>
      </c>
      <c r="K746" s="1" t="s">
        <v>292</v>
      </c>
      <c r="L746" s="8">
        <f t="shared" si="71"/>
        <v>2012</v>
      </c>
      <c r="M746" s="5">
        <f t="shared" si="76"/>
        <v>-2139883000</v>
      </c>
      <c r="N746" s="6">
        <f t="shared" si="72"/>
        <v>1111232000</v>
      </c>
      <c r="O746" s="6">
        <f t="shared" si="73"/>
        <v>-3251115000</v>
      </c>
      <c r="P746" s="7">
        <f t="shared" si="74"/>
        <v>0.38345680481304023</v>
      </c>
      <c r="Q746" s="7">
        <f t="shared" si="75"/>
        <v>0.58258426744814895</v>
      </c>
    </row>
    <row r="747" spans="1:17" ht="20" customHeight="1" x14ac:dyDescent="0.2">
      <c r="A747" s="1">
        <v>773</v>
      </c>
      <c r="B747" s="1" t="s">
        <v>291</v>
      </c>
      <c r="C747" s="1" t="s">
        <v>9</v>
      </c>
      <c r="D747" s="2">
        <v>41639</v>
      </c>
      <c r="E747" s="3">
        <v>5899872000</v>
      </c>
      <c r="F747" s="3">
        <v>3621417000</v>
      </c>
      <c r="G747" s="3">
        <v>1124753000</v>
      </c>
      <c r="H747" s="1">
        <v>0</v>
      </c>
      <c r="I747" s="1">
        <v>0</v>
      </c>
      <c r="J747" s="1" t="s">
        <v>13</v>
      </c>
      <c r="K747" s="1" t="s">
        <v>292</v>
      </c>
      <c r="L747" s="8">
        <f t="shared" si="71"/>
        <v>2013</v>
      </c>
      <c r="M747" s="5">
        <f t="shared" si="76"/>
        <v>-2278455000</v>
      </c>
      <c r="N747" s="6">
        <f t="shared" si="72"/>
        <v>1124753000</v>
      </c>
      <c r="O747" s="6">
        <f t="shared" si="73"/>
        <v>-3403208000</v>
      </c>
      <c r="P747" s="7">
        <f t="shared" si="74"/>
        <v>0.38618719185772166</v>
      </c>
      <c r="Q747" s="7">
        <f t="shared" si="75"/>
        <v>0.57682742947643606</v>
      </c>
    </row>
    <row r="748" spans="1:17" ht="20" customHeight="1" x14ac:dyDescent="0.2">
      <c r="A748" s="1">
        <v>774</v>
      </c>
      <c r="B748" s="1" t="s">
        <v>291</v>
      </c>
      <c r="C748" s="1" t="s">
        <v>10</v>
      </c>
      <c r="D748" s="2">
        <v>42004</v>
      </c>
      <c r="E748" s="3">
        <v>6228508000</v>
      </c>
      <c r="F748" s="3">
        <v>3788023000</v>
      </c>
      <c r="G748" s="3">
        <v>1159502000</v>
      </c>
      <c r="H748" s="1">
        <v>0</v>
      </c>
      <c r="I748" s="1">
        <v>0</v>
      </c>
      <c r="J748" s="1" t="s">
        <v>13</v>
      </c>
      <c r="K748" s="1" t="s">
        <v>292</v>
      </c>
      <c r="L748" s="8">
        <f t="shared" si="71"/>
        <v>2014</v>
      </c>
      <c r="M748" s="5">
        <f t="shared" si="76"/>
        <v>-2440485000</v>
      </c>
      <c r="N748" s="6">
        <f t="shared" si="72"/>
        <v>1159502000</v>
      </c>
      <c r="O748" s="6">
        <f t="shared" si="73"/>
        <v>-3599987000</v>
      </c>
      <c r="P748" s="7">
        <f t="shared" si="74"/>
        <v>0.39182497638278702</v>
      </c>
      <c r="Q748" s="7">
        <f t="shared" si="75"/>
        <v>0.57798545012706093</v>
      </c>
    </row>
    <row r="749" spans="1:17" ht="20" customHeight="1" x14ac:dyDescent="0.2">
      <c r="A749" s="1">
        <v>775</v>
      </c>
      <c r="B749" s="1" t="s">
        <v>291</v>
      </c>
      <c r="C749" s="1" t="s">
        <v>11</v>
      </c>
      <c r="D749" s="2">
        <v>42369</v>
      </c>
      <c r="E749" s="3">
        <v>5995402000</v>
      </c>
      <c r="F749" s="3">
        <v>3619612000</v>
      </c>
      <c r="G749" s="3">
        <v>1220095000</v>
      </c>
      <c r="H749" s="1">
        <v>0</v>
      </c>
      <c r="I749" s="1">
        <v>0</v>
      </c>
      <c r="J749" s="1" t="s">
        <v>13</v>
      </c>
      <c r="K749" s="1" t="s">
        <v>292</v>
      </c>
      <c r="L749" s="8">
        <f t="shared" si="71"/>
        <v>2015</v>
      </c>
      <c r="M749" s="5">
        <f t="shared" si="76"/>
        <v>-2375790000</v>
      </c>
      <c r="N749" s="6">
        <f t="shared" si="72"/>
        <v>1220095000</v>
      </c>
      <c r="O749" s="6">
        <f t="shared" si="73"/>
        <v>-3595885000</v>
      </c>
      <c r="P749" s="7">
        <f t="shared" si="74"/>
        <v>0.39626867389376058</v>
      </c>
      <c r="Q749" s="7">
        <f t="shared" si="75"/>
        <v>0.59977379331694525</v>
      </c>
    </row>
    <row r="750" spans="1:17" ht="20" customHeight="1" x14ac:dyDescent="0.2">
      <c r="A750" s="1">
        <v>776</v>
      </c>
      <c r="B750" s="1" t="s">
        <v>293</v>
      </c>
      <c r="C750" s="1" t="s">
        <v>6</v>
      </c>
      <c r="D750" s="2">
        <v>41545</v>
      </c>
      <c r="E750" s="3">
        <v>2492300000</v>
      </c>
      <c r="F750" s="3">
        <v>1330900000</v>
      </c>
      <c r="G750" s="3">
        <v>661100000</v>
      </c>
      <c r="H750" s="3">
        <v>197600000</v>
      </c>
      <c r="I750" s="3">
        <v>112600000</v>
      </c>
      <c r="J750" s="1" t="s">
        <v>19</v>
      </c>
      <c r="K750" s="1" t="s">
        <v>24</v>
      </c>
      <c r="L750" s="8">
        <f t="shared" si="71"/>
        <v>2013</v>
      </c>
      <c r="M750" s="5">
        <f t="shared" si="76"/>
        <v>-1161400000</v>
      </c>
      <c r="N750" s="6">
        <f t="shared" si="72"/>
        <v>971300000</v>
      </c>
      <c r="O750" s="6">
        <f t="shared" si="73"/>
        <v>-2132700000</v>
      </c>
      <c r="P750" s="7">
        <f t="shared" si="74"/>
        <v>0.46599526541748587</v>
      </c>
      <c r="Q750" s="7">
        <f t="shared" si="75"/>
        <v>0.8557156040605064</v>
      </c>
    </row>
    <row r="751" spans="1:17" ht="20" customHeight="1" x14ac:dyDescent="0.2">
      <c r="A751" s="1">
        <v>777</v>
      </c>
      <c r="B751" s="1" t="s">
        <v>293</v>
      </c>
      <c r="C751" s="1" t="s">
        <v>9</v>
      </c>
      <c r="D751" s="2">
        <v>41909</v>
      </c>
      <c r="E751" s="3">
        <v>2530700000</v>
      </c>
      <c r="F751" s="3">
        <v>1285200000</v>
      </c>
      <c r="G751" s="3">
        <v>591500000</v>
      </c>
      <c r="H751" s="3">
        <v>203200000</v>
      </c>
      <c r="I751" s="3">
        <v>113800000</v>
      </c>
      <c r="J751" s="1" t="s">
        <v>19</v>
      </c>
      <c r="K751" s="1" t="s">
        <v>24</v>
      </c>
      <c r="L751" s="8">
        <f t="shared" si="71"/>
        <v>2014</v>
      </c>
      <c r="M751" s="5">
        <f t="shared" si="76"/>
        <v>-1245500000</v>
      </c>
      <c r="N751" s="6">
        <f t="shared" si="72"/>
        <v>908500000</v>
      </c>
      <c r="O751" s="6">
        <f t="shared" si="73"/>
        <v>-2154000000</v>
      </c>
      <c r="P751" s="7">
        <f t="shared" si="74"/>
        <v>0.49215632038566404</v>
      </c>
      <c r="Q751" s="7">
        <f t="shared" si="75"/>
        <v>0.85114790374204763</v>
      </c>
    </row>
    <row r="752" spans="1:17" ht="20" customHeight="1" x14ac:dyDescent="0.2">
      <c r="A752" s="1">
        <v>778</v>
      </c>
      <c r="B752" s="1" t="s">
        <v>293</v>
      </c>
      <c r="C752" s="1" t="s">
        <v>10</v>
      </c>
      <c r="D752" s="2">
        <v>42273</v>
      </c>
      <c r="E752" s="3">
        <v>2705000000</v>
      </c>
      <c r="F752" s="3">
        <v>1272300000</v>
      </c>
      <c r="G752" s="3">
        <v>624000000</v>
      </c>
      <c r="H752" s="3">
        <v>214900000</v>
      </c>
      <c r="I752" s="3">
        <v>110200000</v>
      </c>
      <c r="J752" s="1" t="s">
        <v>19</v>
      </c>
      <c r="K752" s="1" t="s">
        <v>24</v>
      </c>
      <c r="L752" s="8">
        <f t="shared" si="71"/>
        <v>2015</v>
      </c>
      <c r="M752" s="5">
        <f t="shared" si="76"/>
        <v>-1432700000</v>
      </c>
      <c r="N752" s="6">
        <f t="shared" si="72"/>
        <v>949100000</v>
      </c>
      <c r="O752" s="6">
        <f t="shared" si="73"/>
        <v>-2381800000</v>
      </c>
      <c r="P752" s="7">
        <f t="shared" si="74"/>
        <v>0.5296487985212569</v>
      </c>
      <c r="Q752" s="7">
        <f t="shared" si="75"/>
        <v>0.88051756007393711</v>
      </c>
    </row>
    <row r="753" spans="1:17" ht="20" customHeight="1" x14ac:dyDescent="0.2">
      <c r="A753" s="1">
        <v>779</v>
      </c>
      <c r="B753" s="1" t="s">
        <v>293</v>
      </c>
      <c r="C753" s="1" t="s">
        <v>11</v>
      </c>
      <c r="D753" s="2">
        <v>42637</v>
      </c>
      <c r="E753" s="3">
        <v>2832700000</v>
      </c>
      <c r="F753" s="3">
        <v>1269400000</v>
      </c>
      <c r="G753" s="3">
        <v>682400000</v>
      </c>
      <c r="H753" s="3">
        <v>232100000</v>
      </c>
      <c r="I753" s="3">
        <v>89700000</v>
      </c>
      <c r="J753" s="1" t="s">
        <v>19</v>
      </c>
      <c r="K753" s="1" t="s">
        <v>24</v>
      </c>
      <c r="L753" s="8">
        <f t="shared" si="71"/>
        <v>2016</v>
      </c>
      <c r="M753" s="5">
        <f t="shared" si="76"/>
        <v>-1563300000</v>
      </c>
      <c r="N753" s="6">
        <f t="shared" si="72"/>
        <v>1004200000</v>
      </c>
      <c r="O753" s="6">
        <f t="shared" si="73"/>
        <v>-2567500000</v>
      </c>
      <c r="P753" s="7">
        <f t="shared" si="74"/>
        <v>0.55187630176157021</v>
      </c>
      <c r="Q753" s="7">
        <f t="shared" si="75"/>
        <v>0.90637907296925191</v>
      </c>
    </row>
    <row r="754" spans="1:17" ht="20" customHeight="1" x14ac:dyDescent="0.2">
      <c r="A754" s="1">
        <v>780</v>
      </c>
      <c r="B754" s="1" t="s">
        <v>294</v>
      </c>
      <c r="C754" s="1" t="s">
        <v>6</v>
      </c>
      <c r="D754" s="2">
        <v>41639</v>
      </c>
      <c r="E754" s="3">
        <v>39055000000</v>
      </c>
      <c r="F754" s="3">
        <v>28364000000</v>
      </c>
      <c r="G754" s="3">
        <v>5190000000</v>
      </c>
      <c r="H754" s="1">
        <v>0</v>
      </c>
      <c r="I754" s="1">
        <v>0</v>
      </c>
      <c r="J754" s="1" t="s">
        <v>7</v>
      </c>
      <c r="K754" s="1" t="s">
        <v>158</v>
      </c>
      <c r="L754" s="8">
        <f t="shared" si="71"/>
        <v>2013</v>
      </c>
      <c r="M754" s="5">
        <f t="shared" si="76"/>
        <v>-10691000000</v>
      </c>
      <c r="N754" s="6">
        <f t="shared" si="72"/>
        <v>5190000000</v>
      </c>
      <c r="O754" s="6">
        <f t="shared" si="73"/>
        <v>-15881000000</v>
      </c>
      <c r="P754" s="7">
        <f t="shared" si="74"/>
        <v>0.27374215849443095</v>
      </c>
      <c r="Q754" s="7">
        <f t="shared" si="75"/>
        <v>0.40663167328126998</v>
      </c>
    </row>
    <row r="755" spans="1:17" ht="20" customHeight="1" x14ac:dyDescent="0.2">
      <c r="A755" s="1">
        <v>781</v>
      </c>
      <c r="B755" s="1" t="s">
        <v>294</v>
      </c>
      <c r="C755" s="1" t="s">
        <v>9</v>
      </c>
      <c r="D755" s="2">
        <v>42004</v>
      </c>
      <c r="E755" s="3">
        <v>40306000000</v>
      </c>
      <c r="F755" s="3">
        <v>28957000000</v>
      </c>
      <c r="G755" s="3">
        <v>5518000000</v>
      </c>
      <c r="H755" s="1">
        <v>0</v>
      </c>
      <c r="I755" s="1">
        <v>0</v>
      </c>
      <c r="J755" s="1" t="s">
        <v>7</v>
      </c>
      <c r="K755" s="1" t="s">
        <v>158</v>
      </c>
      <c r="L755" s="8">
        <f t="shared" si="71"/>
        <v>2014</v>
      </c>
      <c r="M755" s="5">
        <f t="shared" si="76"/>
        <v>-11349000000</v>
      </c>
      <c r="N755" s="6">
        <f t="shared" si="72"/>
        <v>5518000000</v>
      </c>
      <c r="O755" s="6">
        <f t="shared" si="73"/>
        <v>-16867000000</v>
      </c>
      <c r="P755" s="7">
        <f t="shared" si="74"/>
        <v>0.2815709819877934</v>
      </c>
      <c r="Q755" s="7">
        <f t="shared" si="75"/>
        <v>0.41847367637572569</v>
      </c>
    </row>
    <row r="756" spans="1:17" ht="20" customHeight="1" x14ac:dyDescent="0.2">
      <c r="A756" s="1">
        <v>782</v>
      </c>
      <c r="B756" s="1" t="s">
        <v>294</v>
      </c>
      <c r="C756" s="1" t="s">
        <v>10</v>
      </c>
      <c r="D756" s="2">
        <v>42369</v>
      </c>
      <c r="E756" s="3">
        <v>38581000000</v>
      </c>
      <c r="F756" s="3">
        <v>26747000000</v>
      </c>
      <c r="G756" s="3">
        <v>5006000000</v>
      </c>
      <c r="H756" s="1">
        <v>0</v>
      </c>
      <c r="I756" s="1">
        <v>0</v>
      </c>
      <c r="J756" s="1" t="s">
        <v>7</v>
      </c>
      <c r="K756" s="1" t="s">
        <v>158</v>
      </c>
      <c r="L756" s="8">
        <f t="shared" si="71"/>
        <v>2015</v>
      </c>
      <c r="M756" s="5">
        <f t="shared" si="76"/>
        <v>-11834000000</v>
      </c>
      <c r="N756" s="6">
        <f t="shared" si="72"/>
        <v>5006000000</v>
      </c>
      <c r="O756" s="6">
        <f t="shared" si="73"/>
        <v>-16840000000</v>
      </c>
      <c r="P756" s="7">
        <f t="shared" si="74"/>
        <v>0.30673129260516835</v>
      </c>
      <c r="Q756" s="7">
        <f t="shared" si="75"/>
        <v>0.43648427982685778</v>
      </c>
    </row>
    <row r="757" spans="1:17" ht="20" customHeight="1" x14ac:dyDescent="0.2">
      <c r="A757" s="1">
        <v>783</v>
      </c>
      <c r="B757" s="1" t="s">
        <v>294</v>
      </c>
      <c r="C757" s="1" t="s">
        <v>11</v>
      </c>
      <c r="D757" s="2">
        <v>42735</v>
      </c>
      <c r="E757" s="3">
        <v>39302000000</v>
      </c>
      <c r="F757" s="3">
        <v>27150000000</v>
      </c>
      <c r="G757" s="3">
        <v>5469000000</v>
      </c>
      <c r="H757" s="1">
        <v>0</v>
      </c>
      <c r="I757" s="1">
        <v>0</v>
      </c>
      <c r="J757" s="1" t="s">
        <v>7</v>
      </c>
      <c r="K757" s="1" t="s">
        <v>158</v>
      </c>
      <c r="L757" s="8">
        <f t="shared" si="71"/>
        <v>2016</v>
      </c>
      <c r="M757" s="5">
        <f t="shared" si="76"/>
        <v>-12152000000</v>
      </c>
      <c r="N757" s="6">
        <f t="shared" si="72"/>
        <v>5469000000</v>
      </c>
      <c r="O757" s="6">
        <f t="shared" si="73"/>
        <v>-17621000000</v>
      </c>
      <c r="P757" s="7">
        <f t="shared" si="74"/>
        <v>0.30919546079079946</v>
      </c>
      <c r="Q757" s="7">
        <f t="shared" si="75"/>
        <v>0.44834868454531573</v>
      </c>
    </row>
    <row r="758" spans="1:17" ht="20" customHeight="1" x14ac:dyDescent="0.2">
      <c r="A758" s="1">
        <v>784</v>
      </c>
      <c r="B758" s="1" t="s">
        <v>295</v>
      </c>
      <c r="C758" s="1" t="s">
        <v>6</v>
      </c>
      <c r="D758" s="2">
        <v>41547</v>
      </c>
      <c r="E758" s="3">
        <v>3387614000</v>
      </c>
      <c r="F758" s="3">
        <v>1852768000</v>
      </c>
      <c r="G758" s="3">
        <v>126250000</v>
      </c>
      <c r="H758" s="3">
        <v>15235000</v>
      </c>
      <c r="I758" s="3">
        <v>455623000</v>
      </c>
      <c r="J758" s="1" t="s">
        <v>77</v>
      </c>
      <c r="K758" s="1" t="s">
        <v>296</v>
      </c>
      <c r="L758" s="8">
        <f t="shared" si="71"/>
        <v>2013</v>
      </c>
      <c r="M758" s="5">
        <f t="shared" si="76"/>
        <v>-1534846000</v>
      </c>
      <c r="N758" s="6">
        <f t="shared" si="72"/>
        <v>597108000</v>
      </c>
      <c r="O758" s="6">
        <f t="shared" si="73"/>
        <v>-2131954000</v>
      </c>
      <c r="P758" s="7">
        <f t="shared" si="74"/>
        <v>0.45307582268818114</v>
      </c>
      <c r="Q758" s="7">
        <f t="shared" si="75"/>
        <v>0.62933793519568637</v>
      </c>
    </row>
    <row r="759" spans="1:17" ht="20" customHeight="1" x14ac:dyDescent="0.2">
      <c r="A759" s="1">
        <v>785</v>
      </c>
      <c r="B759" s="1" t="s">
        <v>295</v>
      </c>
      <c r="C759" s="1" t="s">
        <v>9</v>
      </c>
      <c r="D759" s="2">
        <v>41912</v>
      </c>
      <c r="E759" s="3">
        <v>3715968000</v>
      </c>
      <c r="F759" s="3">
        <v>2006715000</v>
      </c>
      <c r="G759" s="3">
        <v>116190000</v>
      </c>
      <c r="H759" s="3">
        <v>15905000</v>
      </c>
      <c r="I759" s="3">
        <v>523984000</v>
      </c>
      <c r="J759" s="1" t="s">
        <v>77</v>
      </c>
      <c r="K759" s="1" t="s">
        <v>296</v>
      </c>
      <c r="L759" s="8">
        <f t="shared" si="71"/>
        <v>2014</v>
      </c>
      <c r="M759" s="5">
        <f t="shared" si="76"/>
        <v>-1709253000</v>
      </c>
      <c r="N759" s="6">
        <f t="shared" si="72"/>
        <v>656079000</v>
      </c>
      <c r="O759" s="6">
        <f t="shared" si="73"/>
        <v>-2365332000</v>
      </c>
      <c r="P759" s="7">
        <f t="shared" si="74"/>
        <v>0.45997516663222071</v>
      </c>
      <c r="Q759" s="7">
        <f t="shared" si="75"/>
        <v>0.63653185388033484</v>
      </c>
    </row>
    <row r="760" spans="1:17" ht="20" customHeight="1" x14ac:dyDescent="0.2">
      <c r="A760" s="1">
        <v>786</v>
      </c>
      <c r="B760" s="1" t="s">
        <v>295</v>
      </c>
      <c r="C760" s="1" t="s">
        <v>10</v>
      </c>
      <c r="D760" s="2">
        <v>42277</v>
      </c>
      <c r="E760" s="3">
        <v>3161702000</v>
      </c>
      <c r="F760" s="3">
        <v>1703476000</v>
      </c>
      <c r="G760" s="3">
        <v>122878000</v>
      </c>
      <c r="H760" s="3">
        <v>16104000</v>
      </c>
      <c r="I760" s="3">
        <v>608039000</v>
      </c>
      <c r="J760" s="1" t="s">
        <v>77</v>
      </c>
      <c r="K760" s="1" t="s">
        <v>296</v>
      </c>
      <c r="L760" s="8">
        <f t="shared" si="71"/>
        <v>2015</v>
      </c>
      <c r="M760" s="5">
        <f t="shared" si="76"/>
        <v>-1458226000</v>
      </c>
      <c r="N760" s="6">
        <f t="shared" si="72"/>
        <v>747021000</v>
      </c>
      <c r="O760" s="6">
        <f t="shared" si="73"/>
        <v>-2205247000</v>
      </c>
      <c r="P760" s="7">
        <f t="shared" si="74"/>
        <v>0.46121550987411208</v>
      </c>
      <c r="Q760" s="7">
        <f t="shared" si="75"/>
        <v>0.69748730272492476</v>
      </c>
    </row>
    <row r="761" spans="1:17" ht="20" customHeight="1" x14ac:dyDescent="0.2">
      <c r="A761" s="1">
        <v>787</v>
      </c>
      <c r="B761" s="1" t="s">
        <v>295</v>
      </c>
      <c r="C761" s="1" t="s">
        <v>11</v>
      </c>
      <c r="D761" s="2">
        <v>42643</v>
      </c>
      <c r="E761" s="3">
        <v>1624232000</v>
      </c>
      <c r="F761" s="3">
        <v>898805000</v>
      </c>
      <c r="G761" s="3">
        <v>136287000</v>
      </c>
      <c r="H761" s="3">
        <v>10269000</v>
      </c>
      <c r="I761" s="3">
        <v>598587000</v>
      </c>
      <c r="J761" s="1" t="s">
        <v>77</v>
      </c>
      <c r="K761" s="1" t="s">
        <v>296</v>
      </c>
      <c r="L761" s="8">
        <f t="shared" si="71"/>
        <v>2016</v>
      </c>
      <c r="M761" s="5">
        <f t="shared" si="76"/>
        <v>-725427000</v>
      </c>
      <c r="N761" s="6">
        <f t="shared" si="72"/>
        <v>745143000</v>
      </c>
      <c r="O761" s="6">
        <f t="shared" si="73"/>
        <v>-1470570000</v>
      </c>
      <c r="P761" s="7">
        <f t="shared" si="74"/>
        <v>0.44662769850612472</v>
      </c>
      <c r="Q761" s="7">
        <f t="shared" si="75"/>
        <v>0.90539405700663456</v>
      </c>
    </row>
    <row r="762" spans="1:17" ht="20" customHeight="1" x14ac:dyDescent="0.2">
      <c r="A762" s="1">
        <v>788</v>
      </c>
      <c r="B762" s="1" t="s">
        <v>297</v>
      </c>
      <c r="C762" s="1" t="s">
        <v>6</v>
      </c>
      <c r="D762" s="2">
        <v>41943</v>
      </c>
      <c r="E762" s="3">
        <v>55123000000</v>
      </c>
      <c r="F762" s="3">
        <v>39486000000</v>
      </c>
      <c r="G762" s="3">
        <v>8717000000</v>
      </c>
      <c r="H762" s="3">
        <v>2197000000</v>
      </c>
      <c r="I762" s="3">
        <v>906000000</v>
      </c>
      <c r="J762" s="1" t="s">
        <v>16</v>
      </c>
      <c r="K762" s="1" t="s">
        <v>298</v>
      </c>
      <c r="L762" s="8">
        <f t="shared" si="71"/>
        <v>2014</v>
      </c>
      <c r="M762" s="5">
        <f t="shared" si="76"/>
        <v>-15637000000</v>
      </c>
      <c r="N762" s="6">
        <f t="shared" si="72"/>
        <v>11820000000</v>
      </c>
      <c r="O762" s="6">
        <f t="shared" si="73"/>
        <v>-27457000000</v>
      </c>
      <c r="P762" s="7">
        <f t="shared" si="74"/>
        <v>0.28367469114525695</v>
      </c>
      <c r="Q762" s="7">
        <f t="shared" si="75"/>
        <v>0.49810423960960037</v>
      </c>
    </row>
    <row r="763" spans="1:17" ht="20" customHeight="1" x14ac:dyDescent="0.2">
      <c r="A763" s="1">
        <v>789</v>
      </c>
      <c r="B763" s="1" t="s">
        <v>297</v>
      </c>
      <c r="C763" s="1" t="s">
        <v>9</v>
      </c>
      <c r="D763" s="2">
        <v>42308</v>
      </c>
      <c r="E763" s="3">
        <v>52107000000</v>
      </c>
      <c r="F763" s="3">
        <v>37168000000</v>
      </c>
      <c r="G763" s="3">
        <v>9047000000</v>
      </c>
      <c r="H763" s="3">
        <v>2338000000</v>
      </c>
      <c r="I763" s="3">
        <v>852000000</v>
      </c>
      <c r="J763" s="1" t="s">
        <v>16</v>
      </c>
      <c r="K763" s="1" t="s">
        <v>298</v>
      </c>
      <c r="L763" s="8">
        <f t="shared" si="71"/>
        <v>2015</v>
      </c>
      <c r="M763" s="5">
        <f t="shared" si="76"/>
        <v>-14939000000</v>
      </c>
      <c r="N763" s="6">
        <f t="shared" si="72"/>
        <v>12237000000</v>
      </c>
      <c r="O763" s="6">
        <f t="shared" si="73"/>
        <v>-27176000000</v>
      </c>
      <c r="P763" s="7">
        <f t="shared" si="74"/>
        <v>0.28669852419060776</v>
      </c>
      <c r="Q763" s="7">
        <f t="shared" si="75"/>
        <v>0.52154221121922195</v>
      </c>
    </row>
    <row r="764" spans="1:17" ht="20" customHeight="1" x14ac:dyDescent="0.2">
      <c r="A764" s="1">
        <v>790</v>
      </c>
      <c r="B764" s="1" t="s">
        <v>297</v>
      </c>
      <c r="C764" s="1" t="s">
        <v>10</v>
      </c>
      <c r="D764" s="2">
        <v>42674</v>
      </c>
      <c r="E764" s="3">
        <v>50123000000</v>
      </c>
      <c r="F764" s="3">
        <v>35507000000</v>
      </c>
      <c r="G764" s="3">
        <v>8419000000</v>
      </c>
      <c r="H764" s="3">
        <v>2298000000</v>
      </c>
      <c r="I764" s="3">
        <v>755000000</v>
      </c>
      <c r="J764" s="1" t="s">
        <v>16</v>
      </c>
      <c r="K764" s="1" t="s">
        <v>298</v>
      </c>
      <c r="L764" s="8">
        <f t="shared" si="71"/>
        <v>2016</v>
      </c>
      <c r="M764" s="5">
        <f t="shared" si="76"/>
        <v>-14616000000</v>
      </c>
      <c r="N764" s="6">
        <f t="shared" si="72"/>
        <v>11472000000</v>
      </c>
      <c r="O764" s="6">
        <f t="shared" si="73"/>
        <v>-26088000000</v>
      </c>
      <c r="P764" s="7">
        <f t="shared" si="74"/>
        <v>0.29160265746264191</v>
      </c>
      <c r="Q764" s="7">
        <f t="shared" si="75"/>
        <v>0.52047962013446925</v>
      </c>
    </row>
    <row r="765" spans="1:17" ht="20" customHeight="1" x14ac:dyDescent="0.2">
      <c r="A765" s="1">
        <v>791</v>
      </c>
      <c r="B765" s="1" t="s">
        <v>299</v>
      </c>
      <c r="C765" s="1" t="s">
        <v>6</v>
      </c>
      <c r="D765" s="2">
        <v>41578</v>
      </c>
      <c r="E765" s="3">
        <v>112298000000</v>
      </c>
      <c r="F765" s="3">
        <v>86380000000</v>
      </c>
      <c r="G765" s="3">
        <v>13267000000</v>
      </c>
      <c r="H765" s="3">
        <v>3135000000</v>
      </c>
      <c r="I765" s="3">
        <v>1373000000</v>
      </c>
      <c r="J765" s="1" t="s">
        <v>16</v>
      </c>
      <c r="K765" s="1" t="s">
        <v>17</v>
      </c>
      <c r="L765" s="8">
        <f t="shared" si="71"/>
        <v>2013</v>
      </c>
      <c r="M765" s="5">
        <f t="shared" si="76"/>
        <v>-25918000000</v>
      </c>
      <c r="N765" s="6">
        <f t="shared" si="72"/>
        <v>17775000000</v>
      </c>
      <c r="O765" s="6">
        <f t="shared" si="73"/>
        <v>-43693000000</v>
      </c>
      <c r="P765" s="7">
        <f t="shared" si="74"/>
        <v>0.2307966303941299</v>
      </c>
      <c r="Q765" s="7">
        <f t="shared" si="75"/>
        <v>0.38908083848332115</v>
      </c>
    </row>
    <row r="766" spans="1:17" ht="20" customHeight="1" x14ac:dyDescent="0.2">
      <c r="A766" s="1">
        <v>792</v>
      </c>
      <c r="B766" s="1" t="s">
        <v>299</v>
      </c>
      <c r="C766" s="1" t="s">
        <v>9</v>
      </c>
      <c r="D766" s="2">
        <v>41943</v>
      </c>
      <c r="E766" s="3">
        <v>56651000000</v>
      </c>
      <c r="F766" s="3">
        <v>45431000000</v>
      </c>
      <c r="G766" s="3">
        <v>5361000000</v>
      </c>
      <c r="H766" s="3">
        <v>1298000000</v>
      </c>
      <c r="I766" s="3">
        <v>129000000</v>
      </c>
      <c r="J766" s="1" t="s">
        <v>16</v>
      </c>
      <c r="K766" s="1" t="s">
        <v>17</v>
      </c>
      <c r="L766" s="8">
        <f t="shared" si="71"/>
        <v>2014</v>
      </c>
      <c r="M766" s="5">
        <f t="shared" si="76"/>
        <v>-11220000000</v>
      </c>
      <c r="N766" s="6">
        <f t="shared" si="72"/>
        <v>6788000000</v>
      </c>
      <c r="O766" s="6">
        <f t="shared" si="73"/>
        <v>-18008000000</v>
      </c>
      <c r="P766" s="7">
        <f t="shared" si="74"/>
        <v>0.19805475631498121</v>
      </c>
      <c r="Q766" s="7">
        <f t="shared" si="75"/>
        <v>0.31787611869163829</v>
      </c>
    </row>
    <row r="767" spans="1:17" ht="20" customHeight="1" x14ac:dyDescent="0.2">
      <c r="A767" s="1">
        <v>793</v>
      </c>
      <c r="B767" s="1" t="s">
        <v>299</v>
      </c>
      <c r="C767" s="1" t="s">
        <v>10</v>
      </c>
      <c r="D767" s="2">
        <v>42308</v>
      </c>
      <c r="E767" s="3">
        <v>51463000000</v>
      </c>
      <c r="F767" s="3">
        <v>41524000000</v>
      </c>
      <c r="G767" s="3">
        <v>4663000000</v>
      </c>
      <c r="H767" s="3">
        <v>1191000000</v>
      </c>
      <c r="I767" s="3">
        <v>102000000</v>
      </c>
      <c r="J767" s="1" t="s">
        <v>16</v>
      </c>
      <c r="K767" s="1" t="s">
        <v>17</v>
      </c>
      <c r="L767" s="8">
        <f t="shared" si="71"/>
        <v>2015</v>
      </c>
      <c r="M767" s="5">
        <f t="shared" si="76"/>
        <v>-9939000000</v>
      </c>
      <c r="N767" s="6">
        <f t="shared" si="72"/>
        <v>5956000000</v>
      </c>
      <c r="O767" s="6">
        <f t="shared" si="73"/>
        <v>-15895000000</v>
      </c>
      <c r="P767" s="7">
        <f t="shared" si="74"/>
        <v>0.19312904416765442</v>
      </c>
      <c r="Q767" s="7">
        <f t="shared" si="75"/>
        <v>0.30886267804053397</v>
      </c>
    </row>
    <row r="768" spans="1:17" ht="20" customHeight="1" x14ac:dyDescent="0.2">
      <c r="A768" s="1">
        <v>794</v>
      </c>
      <c r="B768" s="1" t="s">
        <v>299</v>
      </c>
      <c r="C768" s="1" t="s">
        <v>11</v>
      </c>
      <c r="D768" s="2">
        <v>42674</v>
      </c>
      <c r="E768" s="3">
        <v>48238000000</v>
      </c>
      <c r="F768" s="3">
        <v>39240000000</v>
      </c>
      <c r="G768" s="3">
        <v>4019000000</v>
      </c>
      <c r="H768" s="3">
        <v>1209000000</v>
      </c>
      <c r="I768" s="3">
        <v>16000000</v>
      </c>
      <c r="J768" s="1" t="s">
        <v>16</v>
      </c>
      <c r="K768" s="1" t="s">
        <v>17</v>
      </c>
      <c r="L768" s="8">
        <f t="shared" si="71"/>
        <v>2016</v>
      </c>
      <c r="M768" s="5">
        <f t="shared" si="76"/>
        <v>-8998000000</v>
      </c>
      <c r="N768" s="6">
        <f t="shared" si="72"/>
        <v>5244000000</v>
      </c>
      <c r="O768" s="6">
        <f t="shared" si="73"/>
        <v>-14242000000</v>
      </c>
      <c r="P768" s="7">
        <f t="shared" si="74"/>
        <v>0.18653343836809155</v>
      </c>
      <c r="Q768" s="7">
        <f t="shared" si="75"/>
        <v>0.29524441311828847</v>
      </c>
    </row>
    <row r="769" spans="1:17" ht="20" customHeight="1" x14ac:dyDescent="0.2">
      <c r="A769" s="1">
        <v>795</v>
      </c>
      <c r="B769" s="1" t="s">
        <v>300</v>
      </c>
      <c r="C769" s="1" t="s">
        <v>6</v>
      </c>
      <c r="D769" s="2">
        <v>41394</v>
      </c>
      <c r="E769" s="3">
        <v>2807114000</v>
      </c>
      <c r="F769" s="3">
        <v>1123773000</v>
      </c>
      <c r="G769" s="3">
        <v>828095000</v>
      </c>
      <c r="H769" s="1">
        <v>0</v>
      </c>
      <c r="I769" s="3">
        <v>92407000</v>
      </c>
      <c r="J769" s="1" t="s">
        <v>41</v>
      </c>
      <c r="K769" s="1" t="s">
        <v>94</v>
      </c>
      <c r="L769" s="8">
        <f t="shared" si="71"/>
        <v>2013</v>
      </c>
      <c r="M769" s="5">
        <f t="shared" si="76"/>
        <v>-1683341000</v>
      </c>
      <c r="N769" s="6">
        <f t="shared" si="72"/>
        <v>920502000</v>
      </c>
      <c r="O769" s="6">
        <f t="shared" si="73"/>
        <v>-2603843000</v>
      </c>
      <c r="P769" s="7">
        <f t="shared" si="74"/>
        <v>0.59966962510250743</v>
      </c>
      <c r="Q769" s="7">
        <f t="shared" si="75"/>
        <v>0.9275871945350278</v>
      </c>
    </row>
    <row r="770" spans="1:17" ht="20" customHeight="1" x14ac:dyDescent="0.2">
      <c r="A770" s="1">
        <v>796</v>
      </c>
      <c r="B770" s="1" t="s">
        <v>300</v>
      </c>
      <c r="C770" s="1" t="s">
        <v>9</v>
      </c>
      <c r="D770" s="2">
        <v>41759</v>
      </c>
      <c r="E770" s="3">
        <v>3024295000</v>
      </c>
      <c r="F770" s="3">
        <v>1179405000</v>
      </c>
      <c r="G770" s="3">
        <v>830789000</v>
      </c>
      <c r="H770" s="1">
        <v>0</v>
      </c>
      <c r="I770" s="3">
        <v>115604000</v>
      </c>
      <c r="J770" s="1" t="s">
        <v>41</v>
      </c>
      <c r="K770" s="1" t="s">
        <v>94</v>
      </c>
      <c r="L770" s="8">
        <f t="shared" si="71"/>
        <v>2014</v>
      </c>
      <c r="M770" s="5">
        <f t="shared" si="76"/>
        <v>-1844890000</v>
      </c>
      <c r="N770" s="6">
        <f t="shared" si="72"/>
        <v>946393000</v>
      </c>
      <c r="O770" s="6">
        <f t="shared" si="73"/>
        <v>-2791283000</v>
      </c>
      <c r="P770" s="7">
        <f t="shared" si="74"/>
        <v>0.61002316242297794</v>
      </c>
      <c r="Q770" s="7">
        <f t="shared" si="75"/>
        <v>0.92295328332718862</v>
      </c>
    </row>
    <row r="771" spans="1:17" ht="20" customHeight="1" x14ac:dyDescent="0.2">
      <c r="A771" s="1">
        <v>797</v>
      </c>
      <c r="B771" s="1" t="s">
        <v>300</v>
      </c>
      <c r="C771" s="1" t="s">
        <v>10</v>
      </c>
      <c r="D771" s="2">
        <v>42124</v>
      </c>
      <c r="E771" s="3">
        <v>3078658000</v>
      </c>
      <c r="F771" s="3">
        <v>1231104000</v>
      </c>
      <c r="G771" s="3">
        <v>818091000</v>
      </c>
      <c r="H771" s="1">
        <v>0</v>
      </c>
      <c r="I771" s="3">
        <v>159804000</v>
      </c>
      <c r="J771" s="1" t="s">
        <v>41</v>
      </c>
      <c r="K771" s="1" t="s">
        <v>94</v>
      </c>
      <c r="L771" s="8">
        <f t="shared" ref="L771:L834" si="77">YEAR(D771)</f>
        <v>2015</v>
      </c>
      <c r="M771" s="5">
        <f t="shared" si="76"/>
        <v>-1847554000</v>
      </c>
      <c r="N771" s="6">
        <f t="shared" si="72"/>
        <v>977895000</v>
      </c>
      <c r="O771" s="6">
        <f t="shared" si="73"/>
        <v>-2825449000</v>
      </c>
      <c r="P771" s="7">
        <f t="shared" si="74"/>
        <v>0.60011667421324488</v>
      </c>
      <c r="Q771" s="7">
        <f t="shared" si="75"/>
        <v>0.91775344971737682</v>
      </c>
    </row>
    <row r="772" spans="1:17" ht="20" customHeight="1" x14ac:dyDescent="0.2">
      <c r="A772" s="1">
        <v>798</v>
      </c>
      <c r="B772" s="1" t="s">
        <v>300</v>
      </c>
      <c r="C772" s="1" t="s">
        <v>11</v>
      </c>
      <c r="D772" s="2">
        <v>42490</v>
      </c>
      <c r="E772" s="3">
        <v>3038153000</v>
      </c>
      <c r="F772" s="3">
        <v>1250320000</v>
      </c>
      <c r="G772" s="3">
        <v>905648000</v>
      </c>
      <c r="H772" s="1">
        <v>0</v>
      </c>
      <c r="I772" s="3">
        <v>173598000</v>
      </c>
      <c r="J772" s="1" t="s">
        <v>41</v>
      </c>
      <c r="K772" s="1" t="s">
        <v>94</v>
      </c>
      <c r="L772" s="8">
        <f t="shared" si="77"/>
        <v>2016</v>
      </c>
      <c r="M772" s="5">
        <f t="shared" si="76"/>
        <v>-1787833000</v>
      </c>
      <c r="N772" s="6">
        <f t="shared" si="72"/>
        <v>1079246000</v>
      </c>
      <c r="O772" s="6">
        <f t="shared" si="73"/>
        <v>-2867079000</v>
      </c>
      <c r="P772" s="7">
        <f t="shared" si="74"/>
        <v>0.58846048898788184</v>
      </c>
      <c r="Q772" s="7">
        <f t="shared" si="75"/>
        <v>0.94369144674412386</v>
      </c>
    </row>
    <row r="773" spans="1:17" ht="20" customHeight="1" x14ac:dyDescent="0.2">
      <c r="A773" s="1">
        <v>799</v>
      </c>
      <c r="B773" s="1" t="s">
        <v>301</v>
      </c>
      <c r="C773" s="1" t="s">
        <v>6</v>
      </c>
      <c r="D773" s="2">
        <v>41574</v>
      </c>
      <c r="E773" s="3">
        <v>8751654000</v>
      </c>
      <c r="F773" s="3">
        <v>7338838000</v>
      </c>
      <c r="G773" s="3">
        <v>627340000</v>
      </c>
      <c r="H773" s="1">
        <v>0</v>
      </c>
      <c r="I773" s="1">
        <v>0</v>
      </c>
      <c r="J773" s="1" t="s">
        <v>30</v>
      </c>
      <c r="K773" s="1" t="s">
        <v>118</v>
      </c>
      <c r="L773" s="8">
        <f t="shared" si="77"/>
        <v>2013</v>
      </c>
      <c r="M773" s="5">
        <f t="shared" si="76"/>
        <v>-1412816000</v>
      </c>
      <c r="N773" s="6">
        <f t="shared" ref="N773:N836" si="78">G773+H773+I773</f>
        <v>627340000</v>
      </c>
      <c r="O773" s="6">
        <f t="shared" ref="O773:O836" si="79">M773-N773</f>
        <v>-2040156000</v>
      </c>
      <c r="P773" s="7">
        <f t="shared" ref="P773:P836" si="80">ABS(M773/E773)</f>
        <v>0.16143417004374258</v>
      </c>
      <c r="Q773" s="7">
        <f t="shared" ref="Q773:Q836" si="81">ABS(O773/E773)</f>
        <v>0.23311662001262848</v>
      </c>
    </row>
    <row r="774" spans="1:17" ht="20" customHeight="1" x14ac:dyDescent="0.2">
      <c r="A774" s="1">
        <v>800</v>
      </c>
      <c r="B774" s="1" t="s">
        <v>301</v>
      </c>
      <c r="C774" s="1" t="s">
        <v>9</v>
      </c>
      <c r="D774" s="2">
        <v>41938</v>
      </c>
      <c r="E774" s="3">
        <v>9316256000</v>
      </c>
      <c r="F774" s="3">
        <v>7751273000</v>
      </c>
      <c r="G774" s="3">
        <v>650948000</v>
      </c>
      <c r="H774" s="1">
        <v>0</v>
      </c>
      <c r="I774" s="1">
        <v>0</v>
      </c>
      <c r="J774" s="1" t="s">
        <v>30</v>
      </c>
      <c r="K774" s="1" t="s">
        <v>118</v>
      </c>
      <c r="L774" s="8">
        <f t="shared" si="77"/>
        <v>2014</v>
      </c>
      <c r="M774" s="5">
        <f t="shared" si="76"/>
        <v>-1564983000</v>
      </c>
      <c r="N774" s="6">
        <f t="shared" si="78"/>
        <v>650948000</v>
      </c>
      <c r="O774" s="6">
        <f t="shared" si="79"/>
        <v>-2215931000</v>
      </c>
      <c r="P774" s="7">
        <f t="shared" si="80"/>
        <v>0.16798411293120327</v>
      </c>
      <c r="Q774" s="7">
        <f t="shared" si="81"/>
        <v>0.23785638780213855</v>
      </c>
    </row>
    <row r="775" spans="1:17" ht="20" customHeight="1" x14ac:dyDescent="0.2">
      <c r="A775" s="1">
        <v>801</v>
      </c>
      <c r="B775" s="1" t="s">
        <v>301</v>
      </c>
      <c r="C775" s="1" t="s">
        <v>10</v>
      </c>
      <c r="D775" s="2">
        <v>42308</v>
      </c>
      <c r="E775" s="3">
        <v>9263863000</v>
      </c>
      <c r="F775" s="3">
        <v>7455282000</v>
      </c>
      <c r="G775" s="3">
        <v>743611000</v>
      </c>
      <c r="H775" s="1">
        <v>0</v>
      </c>
      <c r="I775" s="1">
        <v>0</v>
      </c>
      <c r="J775" s="1" t="s">
        <v>30</v>
      </c>
      <c r="K775" s="1" t="s">
        <v>118</v>
      </c>
      <c r="L775" s="8">
        <f t="shared" si="77"/>
        <v>2015</v>
      </c>
      <c r="M775" s="5">
        <f t="shared" si="76"/>
        <v>-1808581000</v>
      </c>
      <c r="N775" s="6">
        <f t="shared" si="78"/>
        <v>743611000</v>
      </c>
      <c r="O775" s="6">
        <f t="shared" si="79"/>
        <v>-2552192000</v>
      </c>
      <c r="P775" s="7">
        <f t="shared" si="80"/>
        <v>0.19522967902267122</v>
      </c>
      <c r="Q775" s="7">
        <f t="shared" si="81"/>
        <v>0.2754997564191094</v>
      </c>
    </row>
    <row r="776" spans="1:17" ht="20" customHeight="1" x14ac:dyDescent="0.2">
      <c r="A776" s="1">
        <v>802</v>
      </c>
      <c r="B776" s="1" t="s">
        <v>301</v>
      </c>
      <c r="C776" s="1" t="s">
        <v>11</v>
      </c>
      <c r="D776" s="2">
        <v>42673</v>
      </c>
      <c r="E776" s="3">
        <v>9523224000</v>
      </c>
      <c r="F776" s="3">
        <v>7365049000</v>
      </c>
      <c r="G776" s="3">
        <v>871974000</v>
      </c>
      <c r="H776" s="1">
        <v>0</v>
      </c>
      <c r="I776" s="1">
        <v>0</v>
      </c>
      <c r="J776" s="1" t="s">
        <v>30</v>
      </c>
      <c r="K776" s="1" t="s">
        <v>118</v>
      </c>
      <c r="L776" s="8">
        <f t="shared" si="77"/>
        <v>2016</v>
      </c>
      <c r="M776" s="5">
        <f t="shared" si="76"/>
        <v>-2158175000</v>
      </c>
      <c r="N776" s="6">
        <f t="shared" si="78"/>
        <v>871974000</v>
      </c>
      <c r="O776" s="6">
        <f t="shared" si="79"/>
        <v>-3030149000</v>
      </c>
      <c r="P776" s="7">
        <f t="shared" si="80"/>
        <v>0.22662230773947983</v>
      </c>
      <c r="Q776" s="7">
        <f t="shared" si="81"/>
        <v>0.31818520702652797</v>
      </c>
    </row>
    <row r="777" spans="1:17" ht="20" customHeight="1" x14ac:dyDescent="0.2">
      <c r="A777" s="1">
        <v>803</v>
      </c>
      <c r="B777" s="1" t="s">
        <v>302</v>
      </c>
      <c r="C777" s="1" t="s">
        <v>6</v>
      </c>
      <c r="D777" s="2">
        <v>41453</v>
      </c>
      <c r="E777" s="3">
        <v>5112000000</v>
      </c>
      <c r="F777" s="3">
        <v>3385000000</v>
      </c>
      <c r="G777" s="3">
        <v>914000000</v>
      </c>
      <c r="H777" s="1">
        <v>0</v>
      </c>
      <c r="I777" s="1">
        <v>0</v>
      </c>
      <c r="J777" s="1" t="s">
        <v>16</v>
      </c>
      <c r="K777" s="1" t="s">
        <v>303</v>
      </c>
      <c r="L777" s="8">
        <f t="shared" si="77"/>
        <v>2013</v>
      </c>
      <c r="M777" s="5">
        <f t="shared" si="76"/>
        <v>-1727000000</v>
      </c>
      <c r="N777" s="6">
        <f t="shared" si="78"/>
        <v>914000000</v>
      </c>
      <c r="O777" s="6">
        <f t="shared" si="79"/>
        <v>-2641000000</v>
      </c>
      <c r="P777" s="7">
        <f t="shared" si="80"/>
        <v>0.33783255086071989</v>
      </c>
      <c r="Q777" s="7">
        <f t="shared" si="81"/>
        <v>0.51662754303599379</v>
      </c>
    </row>
    <row r="778" spans="1:17" ht="20" customHeight="1" x14ac:dyDescent="0.2">
      <c r="A778" s="1">
        <v>804</v>
      </c>
      <c r="B778" s="1" t="s">
        <v>302</v>
      </c>
      <c r="C778" s="1" t="s">
        <v>9</v>
      </c>
      <c r="D778" s="2">
        <v>41817</v>
      </c>
      <c r="E778" s="3">
        <v>5012000000</v>
      </c>
      <c r="F778" s="3">
        <v>3310000000</v>
      </c>
      <c r="G778" s="3">
        <v>820000000</v>
      </c>
      <c r="H778" s="1">
        <v>0</v>
      </c>
      <c r="I778" s="1">
        <v>0</v>
      </c>
      <c r="J778" s="1" t="s">
        <v>16</v>
      </c>
      <c r="K778" s="1" t="s">
        <v>303</v>
      </c>
      <c r="L778" s="8">
        <f t="shared" si="77"/>
        <v>2014</v>
      </c>
      <c r="M778" s="5">
        <f t="shared" si="76"/>
        <v>-1702000000</v>
      </c>
      <c r="N778" s="6">
        <f t="shared" si="78"/>
        <v>820000000</v>
      </c>
      <c r="O778" s="6">
        <f t="shared" si="79"/>
        <v>-2522000000</v>
      </c>
      <c r="P778" s="7">
        <f t="shared" si="80"/>
        <v>0.33958499600957703</v>
      </c>
      <c r="Q778" s="7">
        <f t="shared" si="81"/>
        <v>0.50319233838786914</v>
      </c>
    </row>
    <row r="779" spans="1:17" ht="20" customHeight="1" x14ac:dyDescent="0.2">
      <c r="A779" s="1">
        <v>805</v>
      </c>
      <c r="B779" s="1" t="s">
        <v>302</v>
      </c>
      <c r="C779" s="1" t="s">
        <v>10</v>
      </c>
      <c r="D779" s="2">
        <v>42188</v>
      </c>
      <c r="E779" s="3">
        <v>5083000000</v>
      </c>
      <c r="F779" s="3">
        <v>3348000000</v>
      </c>
      <c r="G779" s="3">
        <v>976000000</v>
      </c>
      <c r="H779" s="1">
        <v>0</v>
      </c>
      <c r="I779" s="1">
        <v>0</v>
      </c>
      <c r="J779" s="1" t="s">
        <v>16</v>
      </c>
      <c r="K779" s="1" t="s">
        <v>303</v>
      </c>
      <c r="L779" s="8">
        <f t="shared" si="77"/>
        <v>2015</v>
      </c>
      <c r="M779" s="5">
        <f t="shared" si="76"/>
        <v>-1735000000</v>
      </c>
      <c r="N779" s="6">
        <f t="shared" si="78"/>
        <v>976000000</v>
      </c>
      <c r="O779" s="6">
        <f t="shared" si="79"/>
        <v>-2711000000</v>
      </c>
      <c r="P779" s="7">
        <f t="shared" si="80"/>
        <v>0.34133385795789889</v>
      </c>
      <c r="Q779" s="7">
        <f t="shared" si="81"/>
        <v>0.53334644894747196</v>
      </c>
    </row>
    <row r="780" spans="1:17" ht="20" customHeight="1" x14ac:dyDescent="0.2">
      <c r="A780" s="1">
        <v>806</v>
      </c>
      <c r="B780" s="1" t="s">
        <v>302</v>
      </c>
      <c r="C780" s="1" t="s">
        <v>11</v>
      </c>
      <c r="D780" s="2">
        <v>42552</v>
      </c>
      <c r="E780" s="3">
        <v>7467000000</v>
      </c>
      <c r="F780" s="3">
        <v>5132000000</v>
      </c>
      <c r="G780" s="3">
        <v>1186000000</v>
      </c>
      <c r="H780" s="1">
        <v>0</v>
      </c>
      <c r="I780" s="1">
        <v>0</v>
      </c>
      <c r="J780" s="1" t="s">
        <v>16</v>
      </c>
      <c r="K780" s="1" t="s">
        <v>303</v>
      </c>
      <c r="L780" s="8">
        <f t="shared" si="77"/>
        <v>2016</v>
      </c>
      <c r="M780" s="5">
        <f t="shared" si="76"/>
        <v>-2335000000</v>
      </c>
      <c r="N780" s="6">
        <f t="shared" si="78"/>
        <v>1186000000</v>
      </c>
      <c r="O780" s="6">
        <f t="shared" si="79"/>
        <v>-3521000000</v>
      </c>
      <c r="P780" s="7">
        <f t="shared" si="80"/>
        <v>0.3127092540511584</v>
      </c>
      <c r="Q780" s="7">
        <f t="shared" si="81"/>
        <v>0.47154144904245349</v>
      </c>
    </row>
    <row r="781" spans="1:17" ht="20" customHeight="1" x14ac:dyDescent="0.2">
      <c r="A781" s="1">
        <v>807</v>
      </c>
      <c r="B781" s="1" t="s">
        <v>304</v>
      </c>
      <c r="C781" s="1" t="s">
        <v>6</v>
      </c>
      <c r="D781" s="2">
        <v>41272</v>
      </c>
      <c r="E781" s="3">
        <v>8939967000</v>
      </c>
      <c r="F781" s="3">
        <v>6432454000</v>
      </c>
      <c r="G781" s="3">
        <v>1873360000</v>
      </c>
      <c r="H781" s="1">
        <v>0</v>
      </c>
      <c r="I781" s="1">
        <v>0</v>
      </c>
      <c r="J781" s="1" t="s">
        <v>19</v>
      </c>
      <c r="K781" s="1" t="s">
        <v>22</v>
      </c>
      <c r="L781" s="8">
        <f t="shared" si="77"/>
        <v>2012</v>
      </c>
      <c r="M781" s="5">
        <f t="shared" si="76"/>
        <v>-2507513000</v>
      </c>
      <c r="N781" s="6">
        <f t="shared" si="78"/>
        <v>1873360000</v>
      </c>
      <c r="O781" s="6">
        <f t="shared" si="79"/>
        <v>-4380873000</v>
      </c>
      <c r="P781" s="7">
        <f t="shared" si="80"/>
        <v>0.2804834738204291</v>
      </c>
      <c r="Q781" s="7">
        <f t="shared" si="81"/>
        <v>0.49003234575698096</v>
      </c>
    </row>
    <row r="782" spans="1:17" ht="20" customHeight="1" x14ac:dyDescent="0.2">
      <c r="A782" s="1">
        <v>808</v>
      </c>
      <c r="B782" s="1" t="s">
        <v>304</v>
      </c>
      <c r="C782" s="1" t="s">
        <v>9</v>
      </c>
      <c r="D782" s="2">
        <v>41636</v>
      </c>
      <c r="E782" s="3">
        <v>9560647000</v>
      </c>
      <c r="F782" s="3">
        <v>6904633000</v>
      </c>
      <c r="G782" s="3">
        <v>1978960000</v>
      </c>
      <c r="H782" s="1">
        <v>0</v>
      </c>
      <c r="I782" s="1">
        <v>0</v>
      </c>
      <c r="J782" s="1" t="s">
        <v>19</v>
      </c>
      <c r="K782" s="1" t="s">
        <v>22</v>
      </c>
      <c r="L782" s="8">
        <f t="shared" si="77"/>
        <v>2013</v>
      </c>
      <c r="M782" s="5">
        <f t="shared" si="76"/>
        <v>-2656014000</v>
      </c>
      <c r="N782" s="6">
        <f t="shared" si="78"/>
        <v>1978960000</v>
      </c>
      <c r="O782" s="6">
        <f t="shared" si="79"/>
        <v>-4634974000</v>
      </c>
      <c r="P782" s="7">
        <f t="shared" si="80"/>
        <v>0.27780693084892688</v>
      </c>
      <c r="Q782" s="7">
        <f t="shared" si="81"/>
        <v>0.48479710630462564</v>
      </c>
    </row>
    <row r="783" spans="1:17" ht="20" customHeight="1" x14ac:dyDescent="0.2">
      <c r="A783" s="1">
        <v>809</v>
      </c>
      <c r="B783" s="1" t="s">
        <v>304</v>
      </c>
      <c r="C783" s="1" t="s">
        <v>10</v>
      </c>
      <c r="D783" s="2">
        <v>42000</v>
      </c>
      <c r="E783" s="3">
        <v>10371390000</v>
      </c>
      <c r="F783" s="3">
        <v>7460075000</v>
      </c>
      <c r="G783" s="3">
        <v>2196173000</v>
      </c>
      <c r="H783" s="1">
        <v>0</v>
      </c>
      <c r="I783" s="1">
        <v>0</v>
      </c>
      <c r="J783" s="1" t="s">
        <v>19</v>
      </c>
      <c r="K783" s="1" t="s">
        <v>22</v>
      </c>
      <c r="L783" s="8">
        <f t="shared" si="77"/>
        <v>2014</v>
      </c>
      <c r="M783" s="5">
        <f t="shared" si="76"/>
        <v>-2911315000</v>
      </c>
      <c r="N783" s="6">
        <f t="shared" si="78"/>
        <v>2196173000</v>
      </c>
      <c r="O783" s="6">
        <f t="shared" si="79"/>
        <v>-5107488000</v>
      </c>
      <c r="P783" s="7">
        <f t="shared" si="80"/>
        <v>0.28070634697952734</v>
      </c>
      <c r="Q783" s="7">
        <f t="shared" si="81"/>
        <v>0.4924593521215575</v>
      </c>
    </row>
    <row r="784" spans="1:17" ht="20" customHeight="1" x14ac:dyDescent="0.2">
      <c r="A784" s="1">
        <v>810</v>
      </c>
      <c r="B784" s="1" t="s">
        <v>304</v>
      </c>
      <c r="C784" s="1" t="s">
        <v>11</v>
      </c>
      <c r="D784" s="2">
        <v>42364</v>
      </c>
      <c r="E784" s="3">
        <v>10629719000</v>
      </c>
      <c r="F784" s="3">
        <v>7617460000</v>
      </c>
      <c r="G784" s="3">
        <v>2243356000</v>
      </c>
      <c r="H784" s="1">
        <v>0</v>
      </c>
      <c r="I784" s="1">
        <v>0</v>
      </c>
      <c r="J784" s="1" t="s">
        <v>19</v>
      </c>
      <c r="K784" s="1" t="s">
        <v>22</v>
      </c>
      <c r="L784" s="8">
        <f t="shared" si="77"/>
        <v>2015</v>
      </c>
      <c r="M784" s="5">
        <f t="shared" si="76"/>
        <v>-3012259000</v>
      </c>
      <c r="N784" s="6">
        <f t="shared" si="78"/>
        <v>2243356000</v>
      </c>
      <c r="O784" s="6">
        <f t="shared" si="79"/>
        <v>-5255615000</v>
      </c>
      <c r="P784" s="7">
        <f t="shared" si="80"/>
        <v>0.28338086829952891</v>
      </c>
      <c r="Q784" s="7">
        <f t="shared" si="81"/>
        <v>0.49442652246969088</v>
      </c>
    </row>
    <row r="785" spans="1:17" ht="20" customHeight="1" x14ac:dyDescent="0.2">
      <c r="A785" s="1">
        <v>811</v>
      </c>
      <c r="B785" s="1" t="s">
        <v>305</v>
      </c>
      <c r="C785" s="1" t="s">
        <v>6</v>
      </c>
      <c r="D785" s="2">
        <v>41274</v>
      </c>
      <c r="E785" s="3">
        <v>5059000000</v>
      </c>
      <c r="F785" s="3">
        <v>1885000000</v>
      </c>
      <c r="G785" s="3">
        <v>2101000000</v>
      </c>
      <c r="H785" s="1">
        <v>0</v>
      </c>
      <c r="I785" s="3">
        <v>722000000</v>
      </c>
      <c r="J785" s="1" t="s">
        <v>46</v>
      </c>
      <c r="K785" s="1" t="s">
        <v>47</v>
      </c>
      <c r="L785" s="8">
        <f t="shared" si="77"/>
        <v>2012</v>
      </c>
      <c r="M785" s="5">
        <f t="shared" ref="M785:M848" si="82">F785-E785</f>
        <v>-3174000000</v>
      </c>
      <c r="N785" s="6">
        <f t="shared" si="78"/>
        <v>2823000000</v>
      </c>
      <c r="O785" s="6">
        <f t="shared" si="79"/>
        <v>-5997000000</v>
      </c>
      <c r="P785" s="7">
        <f t="shared" si="80"/>
        <v>0.6273967187191144</v>
      </c>
      <c r="Q785" s="7">
        <f t="shared" si="81"/>
        <v>1.1854121367859261</v>
      </c>
    </row>
    <row r="786" spans="1:17" ht="20" customHeight="1" x14ac:dyDescent="0.2">
      <c r="A786" s="1">
        <v>812</v>
      </c>
      <c r="B786" s="1" t="s">
        <v>305</v>
      </c>
      <c r="C786" s="1" t="s">
        <v>9</v>
      </c>
      <c r="D786" s="2">
        <v>41639</v>
      </c>
      <c r="E786" s="3">
        <v>5166000000</v>
      </c>
      <c r="F786" s="3">
        <v>1989000000</v>
      </c>
      <c r="G786" s="3">
        <v>1968000000</v>
      </c>
      <c r="H786" s="1">
        <v>0</v>
      </c>
      <c r="I786" s="3">
        <v>697000000</v>
      </c>
      <c r="J786" s="1" t="s">
        <v>46</v>
      </c>
      <c r="K786" s="1" t="s">
        <v>47</v>
      </c>
      <c r="L786" s="8">
        <f t="shared" si="77"/>
        <v>2013</v>
      </c>
      <c r="M786" s="5">
        <f t="shared" si="82"/>
        <v>-3177000000</v>
      </c>
      <c r="N786" s="6">
        <f t="shared" si="78"/>
        <v>2665000000</v>
      </c>
      <c r="O786" s="6">
        <f t="shared" si="79"/>
        <v>-5842000000</v>
      </c>
      <c r="P786" s="7">
        <f t="shared" si="80"/>
        <v>0.6149825783972126</v>
      </c>
      <c r="Q786" s="7">
        <f t="shared" si="81"/>
        <v>1.1308555942702285</v>
      </c>
    </row>
    <row r="787" spans="1:17" ht="20" customHeight="1" x14ac:dyDescent="0.2">
      <c r="A787" s="1">
        <v>813</v>
      </c>
      <c r="B787" s="1" t="s">
        <v>305</v>
      </c>
      <c r="C787" s="1" t="s">
        <v>10</v>
      </c>
      <c r="D787" s="2">
        <v>42004</v>
      </c>
      <c r="E787" s="3">
        <v>5354000000</v>
      </c>
      <c r="F787" s="3">
        <v>2033000000</v>
      </c>
      <c r="G787" s="3">
        <v>1920000000</v>
      </c>
      <c r="H787" s="1">
        <v>0</v>
      </c>
      <c r="I787" s="3">
        <v>701000000</v>
      </c>
      <c r="J787" s="1" t="s">
        <v>46</v>
      </c>
      <c r="K787" s="1" t="s">
        <v>47</v>
      </c>
      <c r="L787" s="8">
        <f t="shared" si="77"/>
        <v>2014</v>
      </c>
      <c r="M787" s="5">
        <f t="shared" si="82"/>
        <v>-3321000000</v>
      </c>
      <c r="N787" s="6">
        <f t="shared" si="78"/>
        <v>2621000000</v>
      </c>
      <c r="O787" s="6">
        <f t="shared" si="79"/>
        <v>-5942000000</v>
      </c>
      <c r="P787" s="7">
        <f t="shared" si="80"/>
        <v>0.62028389988793431</v>
      </c>
      <c r="Q787" s="7">
        <f t="shared" si="81"/>
        <v>1.1098244303324618</v>
      </c>
    </row>
    <row r="788" spans="1:17" ht="20" customHeight="1" x14ac:dyDescent="0.2">
      <c r="A788" s="1">
        <v>814</v>
      </c>
      <c r="B788" s="1" t="s">
        <v>305</v>
      </c>
      <c r="C788" s="1" t="s">
        <v>11</v>
      </c>
      <c r="D788" s="2">
        <v>42369</v>
      </c>
      <c r="E788" s="3">
        <v>5387000000</v>
      </c>
      <c r="F788" s="3">
        <v>2012000000</v>
      </c>
      <c r="G788" s="3">
        <v>2011000000</v>
      </c>
      <c r="H788" s="1">
        <v>0</v>
      </c>
      <c r="I788" s="3">
        <v>716000000</v>
      </c>
      <c r="J788" s="1" t="s">
        <v>46</v>
      </c>
      <c r="K788" s="1" t="s">
        <v>47</v>
      </c>
      <c r="L788" s="8">
        <f t="shared" si="77"/>
        <v>2015</v>
      </c>
      <c r="M788" s="5">
        <f t="shared" si="82"/>
        <v>-3375000000</v>
      </c>
      <c r="N788" s="6">
        <f t="shared" si="78"/>
        <v>2727000000</v>
      </c>
      <c r="O788" s="6">
        <f t="shared" si="79"/>
        <v>-6102000000</v>
      </c>
      <c r="P788" s="7">
        <f t="shared" si="80"/>
        <v>0.62650826062743648</v>
      </c>
      <c r="Q788" s="7">
        <f t="shared" si="81"/>
        <v>1.1327269352144052</v>
      </c>
    </row>
    <row r="789" spans="1:17" ht="20" customHeight="1" x14ac:dyDescent="0.2">
      <c r="A789" s="1">
        <v>815</v>
      </c>
      <c r="B789" s="1" t="s">
        <v>306</v>
      </c>
      <c r="C789" s="1" t="s">
        <v>6</v>
      </c>
      <c r="D789" s="2">
        <v>41274</v>
      </c>
      <c r="E789" s="3">
        <v>6644252000</v>
      </c>
      <c r="F789" s="3">
        <v>3784370000</v>
      </c>
      <c r="G789" s="3">
        <v>1703796000</v>
      </c>
      <c r="H789" s="1">
        <v>0</v>
      </c>
      <c r="I789" s="1">
        <v>0</v>
      </c>
      <c r="J789" s="1" t="s">
        <v>30</v>
      </c>
      <c r="K789" s="1" t="s">
        <v>118</v>
      </c>
      <c r="L789" s="8">
        <f t="shared" si="77"/>
        <v>2012</v>
      </c>
      <c r="M789" s="5">
        <f t="shared" si="82"/>
        <v>-2859882000</v>
      </c>
      <c r="N789" s="6">
        <f t="shared" si="78"/>
        <v>1703796000</v>
      </c>
      <c r="O789" s="6">
        <f t="shared" si="79"/>
        <v>-4563678000</v>
      </c>
      <c r="P789" s="7">
        <f t="shared" si="80"/>
        <v>0.43042949003138353</v>
      </c>
      <c r="Q789" s="7">
        <f t="shared" si="81"/>
        <v>0.68686106427028959</v>
      </c>
    </row>
    <row r="790" spans="1:17" ht="20" customHeight="1" x14ac:dyDescent="0.2">
      <c r="A790" s="1">
        <v>816</v>
      </c>
      <c r="B790" s="1" t="s">
        <v>306</v>
      </c>
      <c r="C790" s="1" t="s">
        <v>9</v>
      </c>
      <c r="D790" s="2">
        <v>41639</v>
      </c>
      <c r="E790" s="3">
        <v>7146079000</v>
      </c>
      <c r="F790" s="3">
        <v>3865231000</v>
      </c>
      <c r="G790" s="3">
        <v>1924132000</v>
      </c>
      <c r="H790" s="1">
        <v>0</v>
      </c>
      <c r="I790" s="1">
        <v>0</v>
      </c>
      <c r="J790" s="1" t="s">
        <v>30</v>
      </c>
      <c r="K790" s="1" t="s">
        <v>118</v>
      </c>
      <c r="L790" s="8">
        <f t="shared" si="77"/>
        <v>2013</v>
      </c>
      <c r="M790" s="5">
        <f t="shared" si="82"/>
        <v>-3280848000</v>
      </c>
      <c r="N790" s="6">
        <f t="shared" si="78"/>
        <v>1924132000</v>
      </c>
      <c r="O790" s="6">
        <f t="shared" si="79"/>
        <v>-5204980000</v>
      </c>
      <c r="P790" s="7">
        <f t="shared" si="80"/>
        <v>0.45911163310677083</v>
      </c>
      <c r="Q790" s="7">
        <f t="shared" si="81"/>
        <v>0.72836866203130413</v>
      </c>
    </row>
    <row r="791" spans="1:17" ht="20" customHeight="1" x14ac:dyDescent="0.2">
      <c r="A791" s="1">
        <v>817</v>
      </c>
      <c r="B791" s="1" t="s">
        <v>306</v>
      </c>
      <c r="C791" s="1" t="s">
        <v>10</v>
      </c>
      <c r="D791" s="2">
        <v>42004</v>
      </c>
      <c r="E791" s="3">
        <v>7421768000</v>
      </c>
      <c r="F791" s="3">
        <v>4085602000</v>
      </c>
      <c r="G791" s="3">
        <v>1898284000</v>
      </c>
      <c r="H791" s="1">
        <v>0</v>
      </c>
      <c r="I791" s="1">
        <v>0</v>
      </c>
      <c r="J791" s="1" t="s">
        <v>30</v>
      </c>
      <c r="K791" s="1" t="s">
        <v>118</v>
      </c>
      <c r="L791" s="8">
        <f t="shared" si="77"/>
        <v>2014</v>
      </c>
      <c r="M791" s="5">
        <f t="shared" si="82"/>
        <v>-3336166000</v>
      </c>
      <c r="N791" s="6">
        <f t="shared" si="78"/>
        <v>1898284000</v>
      </c>
      <c r="O791" s="6">
        <f t="shared" si="79"/>
        <v>-5234450000</v>
      </c>
      <c r="P791" s="7">
        <f t="shared" si="80"/>
        <v>0.44951095210736847</v>
      </c>
      <c r="Q791" s="7">
        <f t="shared" si="81"/>
        <v>0.7052834311177606</v>
      </c>
    </row>
    <row r="792" spans="1:17" ht="20" customHeight="1" x14ac:dyDescent="0.2">
      <c r="A792" s="1">
        <v>818</v>
      </c>
      <c r="B792" s="1" t="s">
        <v>306</v>
      </c>
      <c r="C792" s="1" t="s">
        <v>11</v>
      </c>
      <c r="D792" s="2">
        <v>42369</v>
      </c>
      <c r="E792" s="3">
        <v>7386626000</v>
      </c>
      <c r="F792" s="3">
        <v>4003951000</v>
      </c>
      <c r="G792" s="3">
        <v>1969308000</v>
      </c>
      <c r="H792" s="1">
        <v>0</v>
      </c>
      <c r="I792" s="1">
        <v>0</v>
      </c>
      <c r="J792" s="1" t="s">
        <v>30</v>
      </c>
      <c r="K792" s="1" t="s">
        <v>118</v>
      </c>
      <c r="L792" s="8">
        <f t="shared" si="77"/>
        <v>2015</v>
      </c>
      <c r="M792" s="5">
        <f t="shared" si="82"/>
        <v>-3382675000</v>
      </c>
      <c r="N792" s="6">
        <f t="shared" si="78"/>
        <v>1969308000</v>
      </c>
      <c r="O792" s="6">
        <f t="shared" si="79"/>
        <v>-5351983000</v>
      </c>
      <c r="P792" s="7">
        <f t="shared" si="80"/>
        <v>0.45794588760822602</v>
      </c>
      <c r="Q792" s="7">
        <f t="shared" si="81"/>
        <v>0.72455042396894065</v>
      </c>
    </row>
    <row r="793" spans="1:17" ht="20" customHeight="1" x14ac:dyDescent="0.2">
      <c r="A793" s="1">
        <v>819</v>
      </c>
      <c r="B793" s="1" t="s">
        <v>307</v>
      </c>
      <c r="C793" s="1" t="s">
        <v>6</v>
      </c>
      <c r="D793" s="2">
        <v>41639</v>
      </c>
      <c r="E793" s="3">
        <v>41313000000</v>
      </c>
      <c r="F793" s="3">
        <v>32564000000</v>
      </c>
      <c r="G793" s="1">
        <v>0</v>
      </c>
      <c r="H793" s="1">
        <v>0</v>
      </c>
      <c r="I793" s="3">
        <v>6688000000</v>
      </c>
      <c r="J793" s="1" t="s">
        <v>19</v>
      </c>
      <c r="K793" s="1" t="s">
        <v>75</v>
      </c>
      <c r="L793" s="8">
        <f t="shared" si="77"/>
        <v>2013</v>
      </c>
      <c r="M793" s="5">
        <f t="shared" si="82"/>
        <v>-8749000000</v>
      </c>
      <c r="N793" s="6">
        <f t="shared" si="78"/>
        <v>6688000000</v>
      </c>
      <c r="O793" s="6">
        <f t="shared" si="79"/>
        <v>-15437000000</v>
      </c>
      <c r="P793" s="7">
        <f t="shared" si="80"/>
        <v>0.21177353375450828</v>
      </c>
      <c r="Q793" s="7">
        <f t="shared" si="81"/>
        <v>0.3736596228789969</v>
      </c>
    </row>
    <row r="794" spans="1:17" ht="20" customHeight="1" x14ac:dyDescent="0.2">
      <c r="A794" s="1">
        <v>820</v>
      </c>
      <c r="B794" s="1" t="s">
        <v>307</v>
      </c>
      <c r="C794" s="1" t="s">
        <v>9</v>
      </c>
      <c r="D794" s="2">
        <v>42004</v>
      </c>
      <c r="E794" s="3">
        <v>48500000000</v>
      </c>
      <c r="F794" s="3">
        <v>38166000000</v>
      </c>
      <c r="G794" s="1">
        <v>0</v>
      </c>
      <c r="H794" s="1">
        <v>0</v>
      </c>
      <c r="I794" s="3">
        <v>7972000000</v>
      </c>
      <c r="J794" s="1" t="s">
        <v>19</v>
      </c>
      <c r="K794" s="1" t="s">
        <v>75</v>
      </c>
      <c r="L794" s="8">
        <f t="shared" si="77"/>
        <v>2014</v>
      </c>
      <c r="M794" s="5">
        <f t="shared" si="82"/>
        <v>-10334000000</v>
      </c>
      <c r="N794" s="6">
        <f t="shared" si="78"/>
        <v>7972000000</v>
      </c>
      <c r="O794" s="6">
        <f t="shared" si="79"/>
        <v>-18306000000</v>
      </c>
      <c r="P794" s="7">
        <f t="shared" si="80"/>
        <v>0.2130721649484536</v>
      </c>
      <c r="Q794" s="7">
        <f t="shared" si="81"/>
        <v>0.37744329896907214</v>
      </c>
    </row>
    <row r="795" spans="1:17" ht="20" customHeight="1" x14ac:dyDescent="0.2">
      <c r="A795" s="1">
        <v>821</v>
      </c>
      <c r="B795" s="1" t="s">
        <v>307</v>
      </c>
      <c r="C795" s="1" t="s">
        <v>10</v>
      </c>
      <c r="D795" s="2">
        <v>42369</v>
      </c>
      <c r="E795" s="3">
        <v>54289000000</v>
      </c>
      <c r="F795" s="3">
        <v>44269000000</v>
      </c>
      <c r="G795" s="1">
        <v>0</v>
      </c>
      <c r="H795" s="1">
        <v>0</v>
      </c>
      <c r="I795" s="3">
        <v>7673000000</v>
      </c>
      <c r="J795" s="1" t="s">
        <v>19</v>
      </c>
      <c r="K795" s="1" t="s">
        <v>75</v>
      </c>
      <c r="L795" s="8">
        <f t="shared" si="77"/>
        <v>2015</v>
      </c>
      <c r="M795" s="5">
        <f t="shared" si="82"/>
        <v>-10020000000</v>
      </c>
      <c r="N795" s="6">
        <f t="shared" si="78"/>
        <v>7673000000</v>
      </c>
      <c r="O795" s="6">
        <f t="shared" si="79"/>
        <v>-17693000000</v>
      </c>
      <c r="P795" s="7">
        <f t="shared" si="80"/>
        <v>0.18456777616091657</v>
      </c>
      <c r="Q795" s="7">
        <f t="shared" si="81"/>
        <v>0.32590395844462045</v>
      </c>
    </row>
    <row r="796" spans="1:17" ht="20" customHeight="1" x14ac:dyDescent="0.2">
      <c r="A796" s="1">
        <v>822</v>
      </c>
      <c r="B796" s="1" t="s">
        <v>307</v>
      </c>
      <c r="C796" s="1" t="s">
        <v>11</v>
      </c>
      <c r="D796" s="2">
        <v>42735</v>
      </c>
      <c r="E796" s="3">
        <v>54379000000</v>
      </c>
      <c r="F796" s="3">
        <v>45007000000</v>
      </c>
      <c r="G796" s="1">
        <v>0</v>
      </c>
      <c r="H796" s="1">
        <v>0</v>
      </c>
      <c r="I796" s="3">
        <v>7631000000</v>
      </c>
      <c r="J796" s="1" t="s">
        <v>19</v>
      </c>
      <c r="K796" s="1" t="s">
        <v>75</v>
      </c>
      <c r="L796" s="8">
        <f t="shared" si="77"/>
        <v>2016</v>
      </c>
      <c r="M796" s="5">
        <f t="shared" si="82"/>
        <v>-9372000000</v>
      </c>
      <c r="N796" s="6">
        <f t="shared" si="78"/>
        <v>7631000000</v>
      </c>
      <c r="O796" s="6">
        <f t="shared" si="79"/>
        <v>-17003000000</v>
      </c>
      <c r="P796" s="7">
        <f t="shared" si="80"/>
        <v>0.17234594236745804</v>
      </c>
      <c r="Q796" s="7">
        <f t="shared" si="81"/>
        <v>0.31267584913293733</v>
      </c>
    </row>
    <row r="797" spans="1:17" ht="20" customHeight="1" x14ac:dyDescent="0.2">
      <c r="A797" s="1">
        <v>823</v>
      </c>
      <c r="B797" s="1" t="s">
        <v>308</v>
      </c>
      <c r="C797" s="1" t="s">
        <v>6</v>
      </c>
      <c r="D797" s="2">
        <v>41274</v>
      </c>
      <c r="E797" s="3">
        <v>102874000000</v>
      </c>
      <c r="F797" s="3">
        <v>52513000000</v>
      </c>
      <c r="G797" s="3">
        <v>22389000000</v>
      </c>
      <c r="H797" s="3">
        <v>5816000000</v>
      </c>
      <c r="I797" s="1">
        <v>0</v>
      </c>
      <c r="J797" s="1" t="s">
        <v>16</v>
      </c>
      <c r="K797" s="1" t="s">
        <v>170</v>
      </c>
      <c r="L797" s="8">
        <f t="shared" si="77"/>
        <v>2012</v>
      </c>
      <c r="M797" s="5">
        <f t="shared" si="82"/>
        <v>-50361000000</v>
      </c>
      <c r="N797" s="6">
        <f t="shared" si="78"/>
        <v>28205000000</v>
      </c>
      <c r="O797" s="6">
        <f t="shared" si="79"/>
        <v>-78566000000</v>
      </c>
      <c r="P797" s="7">
        <f t="shared" si="80"/>
        <v>0.48954060306783054</v>
      </c>
      <c r="Q797" s="7">
        <f t="shared" si="81"/>
        <v>0.76371094737251399</v>
      </c>
    </row>
    <row r="798" spans="1:17" ht="20" customHeight="1" x14ac:dyDescent="0.2">
      <c r="A798" s="1">
        <v>824</v>
      </c>
      <c r="B798" s="1" t="s">
        <v>308</v>
      </c>
      <c r="C798" s="1" t="s">
        <v>9</v>
      </c>
      <c r="D798" s="2">
        <v>41639</v>
      </c>
      <c r="E798" s="3">
        <v>98367000000</v>
      </c>
      <c r="F798" s="3">
        <v>49683000000</v>
      </c>
      <c r="G798" s="3">
        <v>22629000000</v>
      </c>
      <c r="H798" s="3">
        <v>5743000000</v>
      </c>
      <c r="I798" s="1">
        <v>0</v>
      </c>
      <c r="J798" s="1" t="s">
        <v>16</v>
      </c>
      <c r="K798" s="1" t="s">
        <v>170</v>
      </c>
      <c r="L798" s="8">
        <f t="shared" si="77"/>
        <v>2013</v>
      </c>
      <c r="M798" s="5">
        <f t="shared" si="82"/>
        <v>-48684000000</v>
      </c>
      <c r="N798" s="6">
        <f t="shared" si="78"/>
        <v>28372000000</v>
      </c>
      <c r="O798" s="6">
        <f t="shared" si="79"/>
        <v>-77056000000</v>
      </c>
      <c r="P798" s="7">
        <f t="shared" si="80"/>
        <v>0.49492207752599959</v>
      </c>
      <c r="Q798" s="7">
        <f t="shared" si="81"/>
        <v>0.78335214045360746</v>
      </c>
    </row>
    <row r="799" spans="1:17" ht="20" customHeight="1" x14ac:dyDescent="0.2">
      <c r="A799" s="1">
        <v>825</v>
      </c>
      <c r="B799" s="1" t="s">
        <v>308</v>
      </c>
      <c r="C799" s="1" t="s">
        <v>10</v>
      </c>
      <c r="D799" s="2">
        <v>42004</v>
      </c>
      <c r="E799" s="3">
        <v>92793000000</v>
      </c>
      <c r="F799" s="3">
        <v>46386000000</v>
      </c>
      <c r="G799" s="3">
        <v>22438000000</v>
      </c>
      <c r="H799" s="3">
        <v>5437000000</v>
      </c>
      <c r="I799" s="1">
        <v>0</v>
      </c>
      <c r="J799" s="1" t="s">
        <v>16</v>
      </c>
      <c r="K799" s="1" t="s">
        <v>170</v>
      </c>
      <c r="L799" s="8">
        <f t="shared" si="77"/>
        <v>2014</v>
      </c>
      <c r="M799" s="5">
        <f t="shared" si="82"/>
        <v>-46407000000</v>
      </c>
      <c r="N799" s="6">
        <f t="shared" si="78"/>
        <v>27875000000</v>
      </c>
      <c r="O799" s="6">
        <f t="shared" si="79"/>
        <v>-74282000000</v>
      </c>
      <c r="P799" s="7">
        <f t="shared" si="80"/>
        <v>0.50011315508712939</v>
      </c>
      <c r="Q799" s="7">
        <f t="shared" si="81"/>
        <v>0.80051296972831998</v>
      </c>
    </row>
    <row r="800" spans="1:17" ht="20" customHeight="1" x14ac:dyDescent="0.2">
      <c r="A800" s="1">
        <v>826</v>
      </c>
      <c r="B800" s="1" t="s">
        <v>308</v>
      </c>
      <c r="C800" s="1" t="s">
        <v>11</v>
      </c>
      <c r="D800" s="2">
        <v>42369</v>
      </c>
      <c r="E800" s="3">
        <v>81741000000</v>
      </c>
      <c r="F800" s="3">
        <v>41057000000</v>
      </c>
      <c r="G800" s="3">
        <v>19748000000</v>
      </c>
      <c r="H800" s="3">
        <v>5247000000</v>
      </c>
      <c r="I800" s="1">
        <v>0</v>
      </c>
      <c r="J800" s="1" t="s">
        <v>16</v>
      </c>
      <c r="K800" s="1" t="s">
        <v>170</v>
      </c>
      <c r="L800" s="8">
        <f t="shared" si="77"/>
        <v>2015</v>
      </c>
      <c r="M800" s="5">
        <f t="shared" si="82"/>
        <v>-40684000000</v>
      </c>
      <c r="N800" s="6">
        <f t="shared" si="78"/>
        <v>24995000000</v>
      </c>
      <c r="O800" s="6">
        <f t="shared" si="79"/>
        <v>-65679000000</v>
      </c>
      <c r="P800" s="7">
        <f t="shared" si="80"/>
        <v>0.4977184032492874</v>
      </c>
      <c r="Q800" s="7">
        <f t="shared" si="81"/>
        <v>0.80350130289573163</v>
      </c>
    </row>
    <row r="801" spans="1:17" ht="20" customHeight="1" x14ac:dyDescent="0.2">
      <c r="A801" s="1">
        <v>827</v>
      </c>
      <c r="B801" s="1" t="s">
        <v>309</v>
      </c>
      <c r="C801" s="1" t="s">
        <v>6</v>
      </c>
      <c r="D801" s="2">
        <v>41274</v>
      </c>
      <c r="E801" s="3">
        <v>1293338000</v>
      </c>
      <c r="F801" s="3">
        <v>594190000</v>
      </c>
      <c r="G801" s="3">
        <v>354571000</v>
      </c>
      <c r="H801" s="3">
        <v>82014000</v>
      </c>
      <c r="I801" s="1">
        <v>0</v>
      </c>
      <c r="J801" s="1" t="s">
        <v>19</v>
      </c>
      <c r="K801" s="1" t="s">
        <v>24</v>
      </c>
      <c r="L801" s="8">
        <f t="shared" si="77"/>
        <v>2012</v>
      </c>
      <c r="M801" s="5">
        <f t="shared" si="82"/>
        <v>-699148000</v>
      </c>
      <c r="N801" s="6">
        <f t="shared" si="78"/>
        <v>436585000</v>
      </c>
      <c r="O801" s="6">
        <f t="shared" si="79"/>
        <v>-1135733000</v>
      </c>
      <c r="P801" s="7">
        <f t="shared" si="80"/>
        <v>0.54057639998206197</v>
      </c>
      <c r="Q801" s="7">
        <f t="shared" si="81"/>
        <v>0.87814090361529629</v>
      </c>
    </row>
    <row r="802" spans="1:17" ht="20" customHeight="1" x14ac:dyDescent="0.2">
      <c r="A802" s="1">
        <v>828</v>
      </c>
      <c r="B802" s="1" t="s">
        <v>309</v>
      </c>
      <c r="C802" s="1" t="s">
        <v>9</v>
      </c>
      <c r="D802" s="2">
        <v>41639</v>
      </c>
      <c r="E802" s="3">
        <v>1377058000</v>
      </c>
      <c r="F802" s="3">
        <v>620940000</v>
      </c>
      <c r="G802" s="3">
        <v>401353000</v>
      </c>
      <c r="H802" s="3">
        <v>88003000</v>
      </c>
      <c r="I802" s="1">
        <v>0</v>
      </c>
      <c r="J802" s="1" t="s">
        <v>19</v>
      </c>
      <c r="K802" s="1" t="s">
        <v>24</v>
      </c>
      <c r="L802" s="8">
        <f t="shared" si="77"/>
        <v>2013</v>
      </c>
      <c r="M802" s="5">
        <f t="shared" si="82"/>
        <v>-756118000</v>
      </c>
      <c r="N802" s="6">
        <f t="shared" si="78"/>
        <v>489356000</v>
      </c>
      <c r="O802" s="6">
        <f t="shared" si="79"/>
        <v>-1245474000</v>
      </c>
      <c r="P802" s="7">
        <f t="shared" si="80"/>
        <v>0.54908217373560153</v>
      </c>
      <c r="Q802" s="7">
        <f t="shared" si="81"/>
        <v>0.90444556438436141</v>
      </c>
    </row>
    <row r="803" spans="1:17" ht="20" customHeight="1" x14ac:dyDescent="0.2">
      <c r="A803" s="1">
        <v>829</v>
      </c>
      <c r="B803" s="1" t="s">
        <v>309</v>
      </c>
      <c r="C803" s="1" t="s">
        <v>10</v>
      </c>
      <c r="D803" s="2">
        <v>42004</v>
      </c>
      <c r="E803" s="3">
        <v>1485807000</v>
      </c>
      <c r="F803" s="3">
        <v>669691000</v>
      </c>
      <c r="G803" s="3">
        <v>457598000</v>
      </c>
      <c r="H803" s="3">
        <v>98263000</v>
      </c>
      <c r="I803" s="1">
        <v>0</v>
      </c>
      <c r="J803" s="1" t="s">
        <v>19</v>
      </c>
      <c r="K803" s="1" t="s">
        <v>24</v>
      </c>
      <c r="L803" s="8">
        <f t="shared" si="77"/>
        <v>2014</v>
      </c>
      <c r="M803" s="5">
        <f t="shared" si="82"/>
        <v>-816116000</v>
      </c>
      <c r="N803" s="6">
        <f t="shared" si="78"/>
        <v>555861000</v>
      </c>
      <c r="O803" s="6">
        <f t="shared" si="79"/>
        <v>-1371977000</v>
      </c>
      <c r="P803" s="7">
        <f t="shared" si="80"/>
        <v>0.54927456930812679</v>
      </c>
      <c r="Q803" s="7">
        <f t="shared" si="81"/>
        <v>0.92338843470248833</v>
      </c>
    </row>
    <row r="804" spans="1:17" ht="20" customHeight="1" x14ac:dyDescent="0.2">
      <c r="A804" s="1">
        <v>830</v>
      </c>
      <c r="B804" s="1" t="s">
        <v>309</v>
      </c>
      <c r="C804" s="1" t="s">
        <v>11</v>
      </c>
      <c r="D804" s="2">
        <v>42369</v>
      </c>
      <c r="E804" s="3">
        <v>1601892000</v>
      </c>
      <c r="F804" s="3">
        <v>711622000</v>
      </c>
      <c r="G804" s="3">
        <v>482465000</v>
      </c>
      <c r="H804" s="3">
        <v>99681000</v>
      </c>
      <c r="I804" s="1">
        <v>0</v>
      </c>
      <c r="J804" s="1" t="s">
        <v>19</v>
      </c>
      <c r="K804" s="1" t="s">
        <v>24</v>
      </c>
      <c r="L804" s="8">
        <f t="shared" si="77"/>
        <v>2015</v>
      </c>
      <c r="M804" s="5">
        <f t="shared" si="82"/>
        <v>-890270000</v>
      </c>
      <c r="N804" s="6">
        <f t="shared" si="78"/>
        <v>582146000</v>
      </c>
      <c r="O804" s="6">
        <f t="shared" si="79"/>
        <v>-1472416000</v>
      </c>
      <c r="P804" s="7">
        <f t="shared" si="80"/>
        <v>0.55576156195299053</v>
      </c>
      <c r="Q804" s="7">
        <f t="shared" si="81"/>
        <v>0.91917307783545954</v>
      </c>
    </row>
    <row r="805" spans="1:17" ht="20" customHeight="1" x14ac:dyDescent="0.2">
      <c r="A805" s="1">
        <v>831</v>
      </c>
      <c r="B805" s="1" t="s">
        <v>310</v>
      </c>
      <c r="C805" s="1" t="s">
        <v>6</v>
      </c>
      <c r="D805" s="2">
        <v>41274</v>
      </c>
      <c r="E805" s="3">
        <v>2821446000</v>
      </c>
      <c r="F805" s="3">
        <v>1645912000</v>
      </c>
      <c r="G805" s="3">
        <v>453535000</v>
      </c>
      <c r="H805" s="3">
        <v>233713000</v>
      </c>
      <c r="I805" s="1">
        <v>0</v>
      </c>
      <c r="J805" s="1" t="s">
        <v>53</v>
      </c>
      <c r="K805" s="1" t="s">
        <v>54</v>
      </c>
      <c r="L805" s="8">
        <f t="shared" si="77"/>
        <v>2012</v>
      </c>
      <c r="M805" s="5">
        <f t="shared" si="82"/>
        <v>-1175534000</v>
      </c>
      <c r="N805" s="6">
        <f t="shared" si="78"/>
        <v>687248000</v>
      </c>
      <c r="O805" s="6">
        <f t="shared" si="79"/>
        <v>-1862782000</v>
      </c>
      <c r="P805" s="7">
        <f t="shared" si="80"/>
        <v>0.4166423883356265</v>
      </c>
      <c r="Q805" s="7">
        <f t="shared" si="81"/>
        <v>0.66022245330940232</v>
      </c>
    </row>
    <row r="806" spans="1:17" ht="20" customHeight="1" x14ac:dyDescent="0.2">
      <c r="A806" s="1">
        <v>832</v>
      </c>
      <c r="B806" s="1" t="s">
        <v>310</v>
      </c>
      <c r="C806" s="1" t="s">
        <v>9</v>
      </c>
      <c r="D806" s="2">
        <v>41639</v>
      </c>
      <c r="E806" s="3">
        <v>2952896000</v>
      </c>
      <c r="F806" s="3">
        <v>1668691000</v>
      </c>
      <c r="G806" s="3">
        <v>505877000</v>
      </c>
      <c r="H806" s="3">
        <v>259838000</v>
      </c>
      <c r="I806" s="1">
        <v>0</v>
      </c>
      <c r="J806" s="1" t="s">
        <v>53</v>
      </c>
      <c r="K806" s="1" t="s">
        <v>54</v>
      </c>
      <c r="L806" s="8">
        <f t="shared" si="77"/>
        <v>2013</v>
      </c>
      <c r="M806" s="5">
        <f t="shared" si="82"/>
        <v>-1284205000</v>
      </c>
      <c r="N806" s="6">
        <f t="shared" si="78"/>
        <v>765715000</v>
      </c>
      <c r="O806" s="6">
        <f t="shared" si="79"/>
        <v>-2049920000</v>
      </c>
      <c r="P806" s="7">
        <f t="shared" si="80"/>
        <v>0.43489679284336463</v>
      </c>
      <c r="Q806" s="7">
        <f t="shared" si="81"/>
        <v>0.69420663646806391</v>
      </c>
    </row>
    <row r="807" spans="1:17" ht="20" customHeight="1" x14ac:dyDescent="0.2">
      <c r="A807" s="1">
        <v>833</v>
      </c>
      <c r="B807" s="1" t="s">
        <v>310</v>
      </c>
      <c r="C807" s="1" t="s">
        <v>10</v>
      </c>
      <c r="D807" s="2">
        <v>42004</v>
      </c>
      <c r="E807" s="3">
        <v>3088533000</v>
      </c>
      <c r="F807" s="3">
        <v>1726383000</v>
      </c>
      <c r="G807" s="3">
        <v>514891000</v>
      </c>
      <c r="H807" s="3">
        <v>253640000</v>
      </c>
      <c r="I807" s="1">
        <v>0</v>
      </c>
      <c r="J807" s="1" t="s">
        <v>53</v>
      </c>
      <c r="K807" s="1" t="s">
        <v>54</v>
      </c>
      <c r="L807" s="8">
        <f t="shared" si="77"/>
        <v>2014</v>
      </c>
      <c r="M807" s="5">
        <f t="shared" si="82"/>
        <v>-1362150000</v>
      </c>
      <c r="N807" s="6">
        <f t="shared" si="78"/>
        <v>768531000</v>
      </c>
      <c r="O807" s="6">
        <f t="shared" si="79"/>
        <v>-2130681000</v>
      </c>
      <c r="P807" s="7">
        <f t="shared" si="80"/>
        <v>0.44103462711908858</v>
      </c>
      <c r="Q807" s="7">
        <f t="shared" si="81"/>
        <v>0.68986829669619854</v>
      </c>
    </row>
    <row r="808" spans="1:17" ht="20" customHeight="1" x14ac:dyDescent="0.2">
      <c r="A808" s="1">
        <v>834</v>
      </c>
      <c r="B808" s="1" t="s">
        <v>310</v>
      </c>
      <c r="C808" s="1" t="s">
        <v>11</v>
      </c>
      <c r="D808" s="2">
        <v>42369</v>
      </c>
      <c r="E808" s="3">
        <v>3023189000</v>
      </c>
      <c r="F808" s="3">
        <v>1671590000</v>
      </c>
      <c r="G808" s="3">
        <v>509557000</v>
      </c>
      <c r="H808" s="3">
        <v>246101000</v>
      </c>
      <c r="I808" s="1">
        <v>0</v>
      </c>
      <c r="J808" s="1" t="s">
        <v>53</v>
      </c>
      <c r="K808" s="1" t="s">
        <v>54</v>
      </c>
      <c r="L808" s="8">
        <f t="shared" si="77"/>
        <v>2015</v>
      </c>
      <c r="M808" s="5">
        <f t="shared" si="82"/>
        <v>-1351599000</v>
      </c>
      <c r="N808" s="6">
        <f t="shared" si="78"/>
        <v>755658000</v>
      </c>
      <c r="O808" s="6">
        <f t="shared" si="79"/>
        <v>-2107257000</v>
      </c>
      <c r="P808" s="7">
        <f t="shared" si="80"/>
        <v>0.44707724194550852</v>
      </c>
      <c r="Q808" s="7">
        <f t="shared" si="81"/>
        <v>0.69703118131218389</v>
      </c>
    </row>
    <row r="809" spans="1:17" ht="20" customHeight="1" x14ac:dyDescent="0.2">
      <c r="A809" s="1">
        <v>835</v>
      </c>
      <c r="B809" s="1" t="s">
        <v>311</v>
      </c>
      <c r="C809" s="1" t="s">
        <v>6</v>
      </c>
      <c r="D809" s="2">
        <v>41637</v>
      </c>
      <c r="E809" s="3">
        <v>1421178000</v>
      </c>
      <c r="F809" s="3">
        <v>509291000</v>
      </c>
      <c r="G809" s="3">
        <v>397285000</v>
      </c>
      <c r="H809" s="3">
        <v>276743000</v>
      </c>
      <c r="I809" s="1">
        <v>0</v>
      </c>
      <c r="J809" s="1" t="s">
        <v>19</v>
      </c>
      <c r="K809" s="1" t="s">
        <v>312</v>
      </c>
      <c r="L809" s="8">
        <f t="shared" si="77"/>
        <v>2013</v>
      </c>
      <c r="M809" s="5">
        <f t="shared" si="82"/>
        <v>-911887000</v>
      </c>
      <c r="N809" s="6">
        <f t="shared" si="78"/>
        <v>674028000</v>
      </c>
      <c r="O809" s="6">
        <f t="shared" si="79"/>
        <v>-1585915000</v>
      </c>
      <c r="P809" s="7">
        <f t="shared" si="80"/>
        <v>0.64164165220683123</v>
      </c>
      <c r="Q809" s="7">
        <f t="shared" si="81"/>
        <v>1.1159158106866276</v>
      </c>
    </row>
    <row r="810" spans="1:17" ht="20" customHeight="1" x14ac:dyDescent="0.2">
      <c r="A810" s="1">
        <v>836</v>
      </c>
      <c r="B810" s="1" t="s">
        <v>311</v>
      </c>
      <c r="C810" s="1" t="s">
        <v>9</v>
      </c>
      <c r="D810" s="2">
        <v>42001</v>
      </c>
      <c r="E810" s="3">
        <v>1861358000</v>
      </c>
      <c r="F810" s="3">
        <v>563648000</v>
      </c>
      <c r="G810" s="3">
        <v>471921000</v>
      </c>
      <c r="H810" s="3">
        <v>388055000</v>
      </c>
      <c r="I810" s="1">
        <v>0</v>
      </c>
      <c r="J810" s="1" t="s">
        <v>19</v>
      </c>
      <c r="K810" s="1" t="s">
        <v>312</v>
      </c>
      <c r="L810" s="8">
        <f t="shared" si="77"/>
        <v>2014</v>
      </c>
      <c r="M810" s="5">
        <f t="shared" si="82"/>
        <v>-1297710000</v>
      </c>
      <c r="N810" s="6">
        <f t="shared" si="78"/>
        <v>859976000</v>
      </c>
      <c r="O810" s="6">
        <f t="shared" si="79"/>
        <v>-2157686000</v>
      </c>
      <c r="P810" s="7">
        <f t="shared" si="80"/>
        <v>0.69718452871505643</v>
      </c>
      <c r="Q810" s="7">
        <f t="shared" si="81"/>
        <v>1.159199895989917</v>
      </c>
    </row>
    <row r="811" spans="1:17" ht="20" customHeight="1" x14ac:dyDescent="0.2">
      <c r="A811" s="1">
        <v>837</v>
      </c>
      <c r="B811" s="1" t="s">
        <v>311</v>
      </c>
      <c r="C811" s="1" t="s">
        <v>10</v>
      </c>
      <c r="D811" s="2">
        <v>42372</v>
      </c>
      <c r="E811" s="3">
        <v>2219762000</v>
      </c>
      <c r="F811" s="3">
        <v>670472000</v>
      </c>
      <c r="G811" s="3">
        <v>522046000</v>
      </c>
      <c r="H811" s="3">
        <v>401527000</v>
      </c>
      <c r="I811" s="1">
        <v>0</v>
      </c>
      <c r="J811" s="1" t="s">
        <v>19</v>
      </c>
      <c r="K811" s="1" t="s">
        <v>312</v>
      </c>
      <c r="L811" s="8">
        <f t="shared" si="77"/>
        <v>2016</v>
      </c>
      <c r="M811" s="5">
        <f t="shared" si="82"/>
        <v>-1549290000</v>
      </c>
      <c r="N811" s="6">
        <f t="shared" si="78"/>
        <v>923573000</v>
      </c>
      <c r="O811" s="6">
        <f t="shared" si="79"/>
        <v>-2472863000</v>
      </c>
      <c r="P811" s="7">
        <f t="shared" si="80"/>
        <v>0.69795320399213967</v>
      </c>
      <c r="Q811" s="7">
        <f t="shared" si="81"/>
        <v>1.1140216834056984</v>
      </c>
    </row>
    <row r="812" spans="1:17" ht="20" customHeight="1" x14ac:dyDescent="0.2">
      <c r="A812" s="1">
        <v>838</v>
      </c>
      <c r="B812" s="1" t="s">
        <v>311</v>
      </c>
      <c r="C812" s="1" t="s">
        <v>11</v>
      </c>
      <c r="D812" s="2">
        <v>42736</v>
      </c>
      <c r="E812" s="3">
        <v>2398373000</v>
      </c>
      <c r="F812" s="3">
        <v>731925000</v>
      </c>
      <c r="G812" s="3">
        <v>584491000</v>
      </c>
      <c r="H812" s="3">
        <v>504415000</v>
      </c>
      <c r="I812" s="1">
        <v>0</v>
      </c>
      <c r="J812" s="1" t="s">
        <v>19</v>
      </c>
      <c r="K812" s="1" t="s">
        <v>312</v>
      </c>
      <c r="L812" s="8">
        <f t="shared" si="77"/>
        <v>2017</v>
      </c>
      <c r="M812" s="5">
        <f t="shared" si="82"/>
        <v>-1666448000</v>
      </c>
      <c r="N812" s="6">
        <f t="shared" si="78"/>
        <v>1088906000</v>
      </c>
      <c r="O812" s="6">
        <f t="shared" si="79"/>
        <v>-2755354000</v>
      </c>
      <c r="P812" s="7">
        <f t="shared" si="80"/>
        <v>0.6948243663516892</v>
      </c>
      <c r="Q812" s="7">
        <f t="shared" si="81"/>
        <v>1.1488429864745808</v>
      </c>
    </row>
    <row r="813" spans="1:17" ht="20" customHeight="1" x14ac:dyDescent="0.2">
      <c r="A813" s="1">
        <v>839</v>
      </c>
      <c r="B813" s="1" t="s">
        <v>313</v>
      </c>
      <c r="C813" s="1" t="s">
        <v>6</v>
      </c>
      <c r="D813" s="2">
        <v>41636</v>
      </c>
      <c r="E813" s="3">
        <v>52708000000</v>
      </c>
      <c r="F813" s="3">
        <v>21187000000</v>
      </c>
      <c r="G813" s="3">
        <v>8088000000</v>
      </c>
      <c r="H813" s="3">
        <v>10611000000</v>
      </c>
      <c r="I813" s="3">
        <v>291000000</v>
      </c>
      <c r="J813" s="1" t="s">
        <v>16</v>
      </c>
      <c r="K813" s="1" t="s">
        <v>28</v>
      </c>
      <c r="L813" s="8">
        <f t="shared" si="77"/>
        <v>2013</v>
      </c>
      <c r="M813" s="5">
        <f t="shared" si="82"/>
        <v>-31521000000</v>
      </c>
      <c r="N813" s="6">
        <f t="shared" si="78"/>
        <v>18990000000</v>
      </c>
      <c r="O813" s="6">
        <f t="shared" si="79"/>
        <v>-50511000000</v>
      </c>
      <c r="P813" s="7">
        <f t="shared" si="80"/>
        <v>0.5980306594824315</v>
      </c>
      <c r="Q813" s="7">
        <f t="shared" si="81"/>
        <v>0.95831752295666695</v>
      </c>
    </row>
    <row r="814" spans="1:17" ht="20" customHeight="1" x14ac:dyDescent="0.2">
      <c r="A814" s="1">
        <v>840</v>
      </c>
      <c r="B814" s="1" t="s">
        <v>313</v>
      </c>
      <c r="C814" s="1" t="s">
        <v>9</v>
      </c>
      <c r="D814" s="2">
        <v>42000</v>
      </c>
      <c r="E814" s="3">
        <v>55870000000</v>
      </c>
      <c r="F814" s="3">
        <v>20261000000</v>
      </c>
      <c r="G814" s="3">
        <v>8136000000</v>
      </c>
      <c r="H814" s="3">
        <v>11537000000</v>
      </c>
      <c r="I814" s="3">
        <v>294000000</v>
      </c>
      <c r="J814" s="1" t="s">
        <v>16</v>
      </c>
      <c r="K814" s="1" t="s">
        <v>28</v>
      </c>
      <c r="L814" s="8">
        <f t="shared" si="77"/>
        <v>2014</v>
      </c>
      <c r="M814" s="5">
        <f t="shared" si="82"/>
        <v>-35609000000</v>
      </c>
      <c r="N814" s="6">
        <f t="shared" si="78"/>
        <v>19967000000</v>
      </c>
      <c r="O814" s="6">
        <f t="shared" si="79"/>
        <v>-55576000000</v>
      </c>
      <c r="P814" s="7">
        <f t="shared" si="80"/>
        <v>0.6373545731161625</v>
      </c>
      <c r="Q814" s="7">
        <f t="shared" si="81"/>
        <v>0.99473778414175762</v>
      </c>
    </row>
    <row r="815" spans="1:17" ht="20" customHeight="1" x14ac:dyDescent="0.2">
      <c r="A815" s="1">
        <v>841</v>
      </c>
      <c r="B815" s="1" t="s">
        <v>313</v>
      </c>
      <c r="C815" s="1" t="s">
        <v>10</v>
      </c>
      <c r="D815" s="2">
        <v>42364</v>
      </c>
      <c r="E815" s="3">
        <v>55355000000</v>
      </c>
      <c r="F815" s="3">
        <v>20676000000</v>
      </c>
      <c r="G815" s="3">
        <v>7930000000</v>
      </c>
      <c r="H815" s="3">
        <v>12128000000</v>
      </c>
      <c r="I815" s="3">
        <v>265000000</v>
      </c>
      <c r="J815" s="1" t="s">
        <v>16</v>
      </c>
      <c r="K815" s="1" t="s">
        <v>28</v>
      </c>
      <c r="L815" s="8">
        <f t="shared" si="77"/>
        <v>2015</v>
      </c>
      <c r="M815" s="5">
        <f t="shared" si="82"/>
        <v>-34679000000</v>
      </c>
      <c r="N815" s="6">
        <f t="shared" si="78"/>
        <v>20323000000</v>
      </c>
      <c r="O815" s="6">
        <f t="shared" si="79"/>
        <v>-55002000000</v>
      </c>
      <c r="P815" s="7">
        <f t="shared" si="80"/>
        <v>0.62648360581699936</v>
      </c>
      <c r="Q815" s="7">
        <f t="shared" si="81"/>
        <v>0.99362297895402407</v>
      </c>
    </row>
    <row r="816" spans="1:17" ht="20" customHeight="1" x14ac:dyDescent="0.2">
      <c r="A816" s="1">
        <v>842</v>
      </c>
      <c r="B816" s="1" t="s">
        <v>313</v>
      </c>
      <c r="C816" s="1" t="s">
        <v>11</v>
      </c>
      <c r="D816" s="2">
        <v>42735</v>
      </c>
      <c r="E816" s="3">
        <v>59387000000</v>
      </c>
      <c r="F816" s="3">
        <v>23196000000</v>
      </c>
      <c r="G816" s="3">
        <v>8397000000</v>
      </c>
      <c r="H816" s="3">
        <v>12740000000</v>
      </c>
      <c r="I816" s="3">
        <v>294000000</v>
      </c>
      <c r="J816" s="1" t="s">
        <v>16</v>
      </c>
      <c r="K816" s="1" t="s">
        <v>28</v>
      </c>
      <c r="L816" s="8">
        <f t="shared" si="77"/>
        <v>2016</v>
      </c>
      <c r="M816" s="5">
        <f t="shared" si="82"/>
        <v>-36191000000</v>
      </c>
      <c r="N816" s="6">
        <f t="shared" si="78"/>
        <v>21431000000</v>
      </c>
      <c r="O816" s="6">
        <f t="shared" si="79"/>
        <v>-57622000000</v>
      </c>
      <c r="P816" s="7">
        <f t="shared" si="80"/>
        <v>0.60940946671830531</v>
      </c>
      <c r="Q816" s="7">
        <f t="shared" si="81"/>
        <v>0.97027969084142995</v>
      </c>
    </row>
    <row r="817" spans="1:17" ht="20" customHeight="1" x14ac:dyDescent="0.2">
      <c r="A817" s="1">
        <v>843</v>
      </c>
      <c r="B817" s="1" t="s">
        <v>314</v>
      </c>
      <c r="C817" s="1" t="s">
        <v>6</v>
      </c>
      <c r="D817" s="2">
        <v>41486</v>
      </c>
      <c r="E817" s="3">
        <v>3946000000</v>
      </c>
      <c r="F817" s="3">
        <v>527000000</v>
      </c>
      <c r="G817" s="3">
        <v>1534000000</v>
      </c>
      <c r="H817" s="3">
        <v>647000000</v>
      </c>
      <c r="I817" s="3">
        <v>30000000</v>
      </c>
      <c r="J817" s="1" t="s">
        <v>16</v>
      </c>
      <c r="K817" s="1" t="s">
        <v>51</v>
      </c>
      <c r="L817" s="8">
        <f t="shared" si="77"/>
        <v>2013</v>
      </c>
      <c r="M817" s="5">
        <f t="shared" si="82"/>
        <v>-3419000000</v>
      </c>
      <c r="N817" s="6">
        <f t="shared" si="78"/>
        <v>2211000000</v>
      </c>
      <c r="O817" s="6">
        <f t="shared" si="79"/>
        <v>-5630000000</v>
      </c>
      <c r="P817" s="7">
        <f t="shared" si="80"/>
        <v>0.86644703497212372</v>
      </c>
      <c r="Q817" s="7">
        <f t="shared" si="81"/>
        <v>1.4267612772427776</v>
      </c>
    </row>
    <row r="818" spans="1:17" ht="20" customHeight="1" x14ac:dyDescent="0.2">
      <c r="A818" s="1">
        <v>844</v>
      </c>
      <c r="B818" s="1" t="s">
        <v>314</v>
      </c>
      <c r="C818" s="1" t="s">
        <v>9</v>
      </c>
      <c r="D818" s="2">
        <v>41851</v>
      </c>
      <c r="E818" s="3">
        <v>4243000000</v>
      </c>
      <c r="F818" s="3">
        <v>603000000</v>
      </c>
      <c r="G818" s="3">
        <v>1601000000</v>
      </c>
      <c r="H818" s="3">
        <v>714000000</v>
      </c>
      <c r="I818" s="3">
        <v>25000000</v>
      </c>
      <c r="J818" s="1" t="s">
        <v>16</v>
      </c>
      <c r="K818" s="1" t="s">
        <v>51</v>
      </c>
      <c r="L818" s="8">
        <f t="shared" si="77"/>
        <v>2014</v>
      </c>
      <c r="M818" s="5">
        <f t="shared" si="82"/>
        <v>-3640000000</v>
      </c>
      <c r="N818" s="6">
        <f t="shared" si="78"/>
        <v>2340000000</v>
      </c>
      <c r="O818" s="6">
        <f t="shared" si="79"/>
        <v>-5980000000</v>
      </c>
      <c r="P818" s="7">
        <f t="shared" si="80"/>
        <v>0.8578835729436719</v>
      </c>
      <c r="Q818" s="7">
        <f t="shared" si="81"/>
        <v>1.4093801555503183</v>
      </c>
    </row>
    <row r="819" spans="1:17" ht="20" customHeight="1" x14ac:dyDescent="0.2">
      <c r="A819" s="1">
        <v>845</v>
      </c>
      <c r="B819" s="1" t="s">
        <v>314</v>
      </c>
      <c r="C819" s="1" t="s">
        <v>10</v>
      </c>
      <c r="D819" s="2">
        <v>42216</v>
      </c>
      <c r="E819" s="3">
        <v>4192000000</v>
      </c>
      <c r="F819" s="3">
        <v>695000000</v>
      </c>
      <c r="G819" s="3">
        <v>1771000000</v>
      </c>
      <c r="H819" s="3">
        <v>798000000</v>
      </c>
      <c r="I819" s="3">
        <v>42000000</v>
      </c>
      <c r="J819" s="1" t="s">
        <v>16</v>
      </c>
      <c r="K819" s="1" t="s">
        <v>51</v>
      </c>
      <c r="L819" s="8">
        <f t="shared" si="77"/>
        <v>2015</v>
      </c>
      <c r="M819" s="5">
        <f t="shared" si="82"/>
        <v>-3497000000</v>
      </c>
      <c r="N819" s="6">
        <f t="shared" si="78"/>
        <v>2611000000</v>
      </c>
      <c r="O819" s="6">
        <f t="shared" si="79"/>
        <v>-6108000000</v>
      </c>
      <c r="P819" s="7">
        <f t="shared" si="80"/>
        <v>0.83420801526717558</v>
      </c>
      <c r="Q819" s="7">
        <f t="shared" si="81"/>
        <v>1.45706106870229</v>
      </c>
    </row>
    <row r="820" spans="1:17" ht="20" customHeight="1" x14ac:dyDescent="0.2">
      <c r="A820" s="1">
        <v>846</v>
      </c>
      <c r="B820" s="1" t="s">
        <v>314</v>
      </c>
      <c r="C820" s="1" t="s">
        <v>11</v>
      </c>
      <c r="D820" s="2">
        <v>42582</v>
      </c>
      <c r="E820" s="3">
        <v>4694000000</v>
      </c>
      <c r="F820" s="3">
        <v>730000000</v>
      </c>
      <c r="G820" s="3">
        <v>1807000000</v>
      </c>
      <c r="H820" s="3">
        <v>881000000</v>
      </c>
      <c r="I820" s="3">
        <v>34000000</v>
      </c>
      <c r="J820" s="1" t="s">
        <v>16</v>
      </c>
      <c r="K820" s="1" t="s">
        <v>51</v>
      </c>
      <c r="L820" s="8">
        <f t="shared" si="77"/>
        <v>2016</v>
      </c>
      <c r="M820" s="5">
        <f t="shared" si="82"/>
        <v>-3964000000</v>
      </c>
      <c r="N820" s="6">
        <f t="shared" si="78"/>
        <v>2722000000</v>
      </c>
      <c r="O820" s="6">
        <f t="shared" si="79"/>
        <v>-6686000000</v>
      </c>
      <c r="P820" s="7">
        <f t="shared" si="80"/>
        <v>0.84448231785257777</v>
      </c>
      <c r="Q820" s="7">
        <f t="shared" si="81"/>
        <v>1.4243715381337878</v>
      </c>
    </row>
    <row r="821" spans="1:17" ht="20" customHeight="1" x14ac:dyDescent="0.2">
      <c r="A821" s="1">
        <v>847</v>
      </c>
      <c r="B821" s="1" t="s">
        <v>315</v>
      </c>
      <c r="C821" s="1" t="s">
        <v>6</v>
      </c>
      <c r="D821" s="2">
        <v>41274</v>
      </c>
      <c r="E821" s="3">
        <v>21852000000</v>
      </c>
      <c r="F821" s="3">
        <v>15287000000</v>
      </c>
      <c r="G821" s="3">
        <v>3303000000</v>
      </c>
      <c r="H821" s="1">
        <v>0</v>
      </c>
      <c r="I821" s="3">
        <v>1473000000</v>
      </c>
      <c r="J821" s="1" t="s">
        <v>53</v>
      </c>
      <c r="K821" s="1" t="s">
        <v>90</v>
      </c>
      <c r="L821" s="8">
        <f t="shared" si="77"/>
        <v>2012</v>
      </c>
      <c r="M821" s="5">
        <f t="shared" si="82"/>
        <v>-6565000000</v>
      </c>
      <c r="N821" s="6">
        <f t="shared" si="78"/>
        <v>4776000000</v>
      </c>
      <c r="O821" s="6">
        <f t="shared" si="79"/>
        <v>-11341000000</v>
      </c>
      <c r="P821" s="7">
        <f t="shared" si="80"/>
        <v>0.30043016657514188</v>
      </c>
      <c r="Q821" s="7">
        <f t="shared" si="81"/>
        <v>0.51899139666849714</v>
      </c>
    </row>
    <row r="822" spans="1:17" ht="20" customHeight="1" x14ac:dyDescent="0.2">
      <c r="A822" s="1">
        <v>848</v>
      </c>
      <c r="B822" s="1" t="s">
        <v>315</v>
      </c>
      <c r="C822" s="1" t="s">
        <v>9</v>
      </c>
      <c r="D822" s="2">
        <v>41639</v>
      </c>
      <c r="E822" s="3">
        <v>23483000000</v>
      </c>
      <c r="F822" s="3">
        <v>16282000000</v>
      </c>
      <c r="G822" s="3">
        <v>3557000000</v>
      </c>
      <c r="H822" s="1">
        <v>0</v>
      </c>
      <c r="I822" s="3">
        <v>1531000000</v>
      </c>
      <c r="J822" s="1" t="s">
        <v>53</v>
      </c>
      <c r="K822" s="1" t="s">
        <v>90</v>
      </c>
      <c r="L822" s="8">
        <f t="shared" si="77"/>
        <v>2013</v>
      </c>
      <c r="M822" s="5">
        <f t="shared" si="82"/>
        <v>-7201000000</v>
      </c>
      <c r="N822" s="6">
        <f t="shared" si="78"/>
        <v>5088000000</v>
      </c>
      <c r="O822" s="6">
        <f t="shared" si="79"/>
        <v>-12289000000</v>
      </c>
      <c r="P822" s="7">
        <f t="shared" si="80"/>
        <v>0.30664736192138992</v>
      </c>
      <c r="Q822" s="7">
        <f t="shared" si="81"/>
        <v>0.52331473832133879</v>
      </c>
    </row>
    <row r="823" spans="1:17" ht="20" customHeight="1" x14ac:dyDescent="0.2">
      <c r="A823" s="1">
        <v>849</v>
      </c>
      <c r="B823" s="1" t="s">
        <v>315</v>
      </c>
      <c r="C823" s="1" t="s">
        <v>10</v>
      </c>
      <c r="D823" s="2">
        <v>42004</v>
      </c>
      <c r="E823" s="3">
        <v>23617000000</v>
      </c>
      <c r="F823" s="3">
        <v>16254000000</v>
      </c>
      <c r="G823" s="3">
        <v>3494000000</v>
      </c>
      <c r="H823" s="1">
        <v>0</v>
      </c>
      <c r="I823" s="3">
        <v>1406000000</v>
      </c>
      <c r="J823" s="1" t="s">
        <v>53</v>
      </c>
      <c r="K823" s="1" t="s">
        <v>90</v>
      </c>
      <c r="L823" s="8">
        <f t="shared" si="77"/>
        <v>2014</v>
      </c>
      <c r="M823" s="5">
        <f t="shared" si="82"/>
        <v>-7363000000</v>
      </c>
      <c r="N823" s="6">
        <f t="shared" si="78"/>
        <v>4900000000</v>
      </c>
      <c r="O823" s="6">
        <f t="shared" si="79"/>
        <v>-12263000000</v>
      </c>
      <c r="P823" s="7">
        <f t="shared" si="80"/>
        <v>0.31176694753779055</v>
      </c>
      <c r="Q823" s="7">
        <f t="shared" si="81"/>
        <v>0.51924461193208282</v>
      </c>
    </row>
    <row r="824" spans="1:17" ht="20" customHeight="1" x14ac:dyDescent="0.2">
      <c r="A824" s="1">
        <v>850</v>
      </c>
      <c r="B824" s="1" t="s">
        <v>315</v>
      </c>
      <c r="C824" s="1" t="s">
        <v>11</v>
      </c>
      <c r="D824" s="2">
        <v>42369</v>
      </c>
      <c r="E824" s="3">
        <v>22365000000</v>
      </c>
      <c r="F824" s="3">
        <v>15468000000</v>
      </c>
      <c r="G824" s="3">
        <v>3219000000</v>
      </c>
      <c r="H824" s="1">
        <v>0</v>
      </c>
      <c r="I824" s="3">
        <v>1294000000</v>
      </c>
      <c r="J824" s="1" t="s">
        <v>53</v>
      </c>
      <c r="K824" s="1" t="s">
        <v>90</v>
      </c>
      <c r="L824" s="8">
        <f t="shared" si="77"/>
        <v>2015</v>
      </c>
      <c r="M824" s="5">
        <f t="shared" si="82"/>
        <v>-6897000000</v>
      </c>
      <c r="N824" s="6">
        <f t="shared" si="78"/>
        <v>4513000000</v>
      </c>
      <c r="O824" s="6">
        <f t="shared" si="79"/>
        <v>-11410000000</v>
      </c>
      <c r="P824" s="7">
        <f t="shared" si="80"/>
        <v>0.30838363514419853</v>
      </c>
      <c r="Q824" s="7">
        <f t="shared" si="81"/>
        <v>0.51017214397496091</v>
      </c>
    </row>
    <row r="825" spans="1:17" ht="20" customHeight="1" x14ac:dyDescent="0.2">
      <c r="A825" s="1">
        <v>851</v>
      </c>
      <c r="B825" s="1" t="s">
        <v>316</v>
      </c>
      <c r="C825" s="1" t="s">
        <v>6</v>
      </c>
      <c r="D825" s="2">
        <v>41274</v>
      </c>
      <c r="E825" s="3">
        <v>6956200000</v>
      </c>
      <c r="F825" s="1">
        <v>0</v>
      </c>
      <c r="G825" s="3">
        <v>6279100000</v>
      </c>
      <c r="H825" s="1">
        <v>0</v>
      </c>
      <c r="I825" s="1">
        <v>0</v>
      </c>
      <c r="J825" s="1" t="s">
        <v>13</v>
      </c>
      <c r="K825" s="1" t="s">
        <v>317</v>
      </c>
      <c r="L825" s="8">
        <f t="shared" si="77"/>
        <v>2012</v>
      </c>
      <c r="M825" s="5">
        <f t="shared" si="82"/>
        <v>-6956200000</v>
      </c>
      <c r="N825" s="6">
        <f t="shared" si="78"/>
        <v>6279100000</v>
      </c>
      <c r="O825" s="6">
        <f t="shared" si="79"/>
        <v>-13235300000</v>
      </c>
      <c r="P825" s="7">
        <f t="shared" si="80"/>
        <v>1</v>
      </c>
      <c r="Q825" s="7">
        <f t="shared" si="81"/>
        <v>1.9026623731347574</v>
      </c>
    </row>
    <row r="826" spans="1:17" ht="20" customHeight="1" x14ac:dyDescent="0.2">
      <c r="A826" s="1">
        <v>852</v>
      </c>
      <c r="B826" s="1" t="s">
        <v>316</v>
      </c>
      <c r="C826" s="1" t="s">
        <v>9</v>
      </c>
      <c r="D826" s="2">
        <v>41639</v>
      </c>
      <c r="E826" s="3">
        <v>7122300000</v>
      </c>
      <c r="F826" s="1">
        <v>0</v>
      </c>
      <c r="G826" s="3">
        <v>6463400000</v>
      </c>
      <c r="H826" s="1">
        <v>0</v>
      </c>
      <c r="I826" s="1">
        <v>0</v>
      </c>
      <c r="J826" s="1" t="s">
        <v>13</v>
      </c>
      <c r="K826" s="1" t="s">
        <v>317</v>
      </c>
      <c r="L826" s="8">
        <f t="shared" si="77"/>
        <v>2013</v>
      </c>
      <c r="M826" s="5">
        <f t="shared" si="82"/>
        <v>-7122300000</v>
      </c>
      <c r="N826" s="6">
        <f t="shared" si="78"/>
        <v>6463400000</v>
      </c>
      <c r="O826" s="6">
        <f t="shared" si="79"/>
        <v>-13585700000</v>
      </c>
      <c r="P826" s="7">
        <f t="shared" si="80"/>
        <v>1</v>
      </c>
      <c r="Q826" s="7">
        <f t="shared" si="81"/>
        <v>1.9074877497437626</v>
      </c>
    </row>
    <row r="827" spans="1:17" ht="20" customHeight="1" x14ac:dyDescent="0.2">
      <c r="A827" s="1">
        <v>853</v>
      </c>
      <c r="B827" s="1" t="s">
        <v>316</v>
      </c>
      <c r="C827" s="1" t="s">
        <v>10</v>
      </c>
      <c r="D827" s="2">
        <v>42004</v>
      </c>
      <c r="E827" s="3">
        <v>7537100000</v>
      </c>
      <c r="F827" s="1">
        <v>0</v>
      </c>
      <c r="G827" s="3">
        <v>6748500000</v>
      </c>
      <c r="H827" s="1">
        <v>0</v>
      </c>
      <c r="I827" s="1">
        <v>0</v>
      </c>
      <c r="J827" s="1" t="s">
        <v>13</v>
      </c>
      <c r="K827" s="1" t="s">
        <v>317</v>
      </c>
      <c r="L827" s="8">
        <f t="shared" si="77"/>
        <v>2014</v>
      </c>
      <c r="M827" s="5">
        <f t="shared" si="82"/>
        <v>-7537100000</v>
      </c>
      <c r="N827" s="6">
        <f t="shared" si="78"/>
        <v>6748500000</v>
      </c>
      <c r="O827" s="6">
        <f t="shared" si="79"/>
        <v>-14285600000</v>
      </c>
      <c r="P827" s="7">
        <f t="shared" si="80"/>
        <v>1</v>
      </c>
      <c r="Q827" s="7">
        <f t="shared" si="81"/>
        <v>1.8953708986214857</v>
      </c>
    </row>
    <row r="828" spans="1:17" ht="20" customHeight="1" x14ac:dyDescent="0.2">
      <c r="A828" s="1">
        <v>854</v>
      </c>
      <c r="B828" s="1" t="s">
        <v>316</v>
      </c>
      <c r="C828" s="1" t="s">
        <v>11</v>
      </c>
      <c r="D828" s="2">
        <v>42369</v>
      </c>
      <c r="E828" s="3">
        <v>7613800000</v>
      </c>
      <c r="F828" s="1">
        <v>0</v>
      </c>
      <c r="G828" s="3">
        <v>6742700000</v>
      </c>
      <c r="H828" s="1">
        <v>0</v>
      </c>
      <c r="I828" s="1">
        <v>0</v>
      </c>
      <c r="J828" s="1" t="s">
        <v>13</v>
      </c>
      <c r="K828" s="1" t="s">
        <v>317</v>
      </c>
      <c r="L828" s="8">
        <f t="shared" si="77"/>
        <v>2015</v>
      </c>
      <c r="M828" s="5">
        <f t="shared" si="82"/>
        <v>-7613800000</v>
      </c>
      <c r="N828" s="6">
        <f t="shared" si="78"/>
        <v>6742700000</v>
      </c>
      <c r="O828" s="6">
        <f t="shared" si="79"/>
        <v>-14356500000</v>
      </c>
      <c r="P828" s="7">
        <f t="shared" si="80"/>
        <v>1</v>
      </c>
      <c r="Q828" s="7">
        <f t="shared" si="81"/>
        <v>1.885589324647351</v>
      </c>
    </row>
    <row r="829" spans="1:17" ht="20" customHeight="1" x14ac:dyDescent="0.2">
      <c r="A829" s="1">
        <v>855</v>
      </c>
      <c r="B829" s="1" t="s">
        <v>318</v>
      </c>
      <c r="C829" s="1" t="s">
        <v>6</v>
      </c>
      <c r="D829" s="2">
        <v>41274</v>
      </c>
      <c r="E829" s="3">
        <v>3003955000</v>
      </c>
      <c r="F829" s="3">
        <v>1277113000</v>
      </c>
      <c r="G829" s="3">
        <v>850371000</v>
      </c>
      <c r="H829" s="1">
        <v>0</v>
      </c>
      <c r="I829" s="3">
        <v>316344000</v>
      </c>
      <c r="J829" s="1" t="s">
        <v>46</v>
      </c>
      <c r="K829" s="1" t="s">
        <v>47</v>
      </c>
      <c r="L829" s="8">
        <f t="shared" si="77"/>
        <v>2012</v>
      </c>
      <c r="M829" s="5">
        <f t="shared" si="82"/>
        <v>-1726842000</v>
      </c>
      <c r="N829" s="6">
        <f t="shared" si="78"/>
        <v>1166715000</v>
      </c>
      <c r="O829" s="6">
        <f t="shared" si="79"/>
        <v>-2893557000</v>
      </c>
      <c r="P829" s="7">
        <f t="shared" si="80"/>
        <v>0.57485614797824869</v>
      </c>
      <c r="Q829" s="7">
        <f t="shared" si="81"/>
        <v>0.96324911658130696</v>
      </c>
    </row>
    <row r="830" spans="1:17" ht="20" customHeight="1" x14ac:dyDescent="0.2">
      <c r="A830" s="1">
        <v>856</v>
      </c>
      <c r="B830" s="1" t="s">
        <v>318</v>
      </c>
      <c r="C830" s="1" t="s">
        <v>9</v>
      </c>
      <c r="D830" s="2">
        <v>41639</v>
      </c>
      <c r="E830" s="3">
        <v>3024623000</v>
      </c>
      <c r="F830" s="3">
        <v>1288878000</v>
      </c>
      <c r="G830" s="3">
        <v>924031000</v>
      </c>
      <c r="H830" s="1">
        <v>0</v>
      </c>
      <c r="I830" s="3">
        <v>322037000</v>
      </c>
      <c r="J830" s="1" t="s">
        <v>46</v>
      </c>
      <c r="K830" s="1" t="s">
        <v>47</v>
      </c>
      <c r="L830" s="8">
        <f t="shared" si="77"/>
        <v>2013</v>
      </c>
      <c r="M830" s="5">
        <f t="shared" si="82"/>
        <v>-1735745000</v>
      </c>
      <c r="N830" s="6">
        <f t="shared" si="78"/>
        <v>1246068000</v>
      </c>
      <c r="O830" s="6">
        <f t="shared" si="79"/>
        <v>-2981813000</v>
      </c>
      <c r="P830" s="7">
        <f t="shared" si="80"/>
        <v>0.57387152051677182</v>
      </c>
      <c r="Q830" s="7">
        <f t="shared" si="81"/>
        <v>0.98584616991935858</v>
      </c>
    </row>
    <row r="831" spans="1:17" ht="20" customHeight="1" x14ac:dyDescent="0.2">
      <c r="A831" s="1">
        <v>857</v>
      </c>
      <c r="B831" s="1" t="s">
        <v>318</v>
      </c>
      <c r="C831" s="1" t="s">
        <v>10</v>
      </c>
      <c r="D831" s="2">
        <v>42004</v>
      </c>
      <c r="E831" s="3">
        <v>3117693000</v>
      </c>
      <c r="F831" s="3">
        <v>1344636000</v>
      </c>
      <c r="G831" s="3">
        <v>869572000</v>
      </c>
      <c r="H831" s="1">
        <v>0</v>
      </c>
      <c r="I831" s="3">
        <v>353143000</v>
      </c>
      <c r="J831" s="1" t="s">
        <v>46</v>
      </c>
      <c r="K831" s="1" t="s">
        <v>47</v>
      </c>
      <c r="L831" s="8">
        <f t="shared" si="77"/>
        <v>2014</v>
      </c>
      <c r="M831" s="5">
        <f t="shared" si="82"/>
        <v>-1773057000</v>
      </c>
      <c r="N831" s="6">
        <f t="shared" si="78"/>
        <v>1222715000</v>
      </c>
      <c r="O831" s="6">
        <f t="shared" si="79"/>
        <v>-2995772000</v>
      </c>
      <c r="P831" s="7">
        <f t="shared" si="80"/>
        <v>0.56870801583093655</v>
      </c>
      <c r="Q831" s="7">
        <f t="shared" si="81"/>
        <v>0.9608938404134082</v>
      </c>
    </row>
    <row r="832" spans="1:17" ht="20" customHeight="1" x14ac:dyDescent="0.2">
      <c r="A832" s="1">
        <v>858</v>
      </c>
      <c r="B832" s="1" t="s">
        <v>318</v>
      </c>
      <c r="C832" s="1" t="s">
        <v>11</v>
      </c>
      <c r="D832" s="2">
        <v>42369</v>
      </c>
      <c r="E832" s="3">
        <v>3007976000</v>
      </c>
      <c r="F832" s="3">
        <v>1290025000</v>
      </c>
      <c r="G832" s="3">
        <v>844960000</v>
      </c>
      <c r="H832" s="1">
        <v>0</v>
      </c>
      <c r="I832" s="3">
        <v>345464000</v>
      </c>
      <c r="J832" s="1" t="s">
        <v>46</v>
      </c>
      <c r="K832" s="1" t="s">
        <v>47</v>
      </c>
      <c r="L832" s="8">
        <f t="shared" si="77"/>
        <v>2015</v>
      </c>
      <c r="M832" s="5">
        <f t="shared" si="82"/>
        <v>-1717951000</v>
      </c>
      <c r="N832" s="6">
        <f t="shared" si="78"/>
        <v>1190424000</v>
      </c>
      <c r="O832" s="6">
        <f t="shared" si="79"/>
        <v>-2908375000</v>
      </c>
      <c r="P832" s="7">
        <f t="shared" si="80"/>
        <v>0.57113188403098958</v>
      </c>
      <c r="Q832" s="7">
        <f t="shared" si="81"/>
        <v>0.96688770123165879</v>
      </c>
    </row>
    <row r="833" spans="1:17" ht="20" customHeight="1" x14ac:dyDescent="0.2">
      <c r="A833" s="1">
        <v>859</v>
      </c>
      <c r="B833" s="1" t="s">
        <v>319</v>
      </c>
      <c r="C833" s="1" t="s">
        <v>6</v>
      </c>
      <c r="D833" s="2">
        <v>41639</v>
      </c>
      <c r="E833" s="3">
        <v>2265100000</v>
      </c>
      <c r="F833" s="3">
        <v>670900000</v>
      </c>
      <c r="G833" s="3">
        <v>574000000</v>
      </c>
      <c r="H833" s="3">
        <v>167700000</v>
      </c>
      <c r="I833" s="1">
        <v>0</v>
      </c>
      <c r="J833" s="1" t="s">
        <v>19</v>
      </c>
      <c r="K833" s="1" t="s">
        <v>24</v>
      </c>
      <c r="L833" s="8">
        <f t="shared" si="77"/>
        <v>2013</v>
      </c>
      <c r="M833" s="5">
        <f t="shared" si="82"/>
        <v>-1594200000</v>
      </c>
      <c r="N833" s="6">
        <f t="shared" si="78"/>
        <v>741700000</v>
      </c>
      <c r="O833" s="6">
        <f t="shared" si="79"/>
        <v>-2335900000</v>
      </c>
      <c r="P833" s="7">
        <f t="shared" si="80"/>
        <v>0.70380998631406999</v>
      </c>
      <c r="Q833" s="7">
        <f t="shared" si="81"/>
        <v>1.0312568981501919</v>
      </c>
    </row>
    <row r="834" spans="1:17" ht="20" customHeight="1" x14ac:dyDescent="0.2">
      <c r="A834" s="1">
        <v>860</v>
      </c>
      <c r="B834" s="1" t="s">
        <v>319</v>
      </c>
      <c r="C834" s="1" t="s">
        <v>9</v>
      </c>
      <c r="D834" s="2">
        <v>42004</v>
      </c>
      <c r="E834" s="3">
        <v>2131700000</v>
      </c>
      <c r="F834" s="3">
        <v>717900000</v>
      </c>
      <c r="G834" s="3">
        <v>691000000</v>
      </c>
      <c r="H834" s="3">
        <v>178000000</v>
      </c>
      <c r="I834" s="1">
        <v>0</v>
      </c>
      <c r="J834" s="1" t="s">
        <v>19</v>
      </c>
      <c r="K834" s="1" t="s">
        <v>24</v>
      </c>
      <c r="L834" s="8">
        <f t="shared" si="77"/>
        <v>2014</v>
      </c>
      <c r="M834" s="5">
        <f t="shared" si="82"/>
        <v>-1413800000</v>
      </c>
      <c r="N834" s="6">
        <f t="shared" si="78"/>
        <v>869000000</v>
      </c>
      <c r="O834" s="6">
        <f t="shared" si="79"/>
        <v>-2282800000</v>
      </c>
      <c r="P834" s="7">
        <f t="shared" si="80"/>
        <v>0.66322653281418587</v>
      </c>
      <c r="Q834" s="7">
        <f t="shared" si="81"/>
        <v>1.0708823943331613</v>
      </c>
    </row>
    <row r="835" spans="1:17" ht="20" customHeight="1" x14ac:dyDescent="0.2">
      <c r="A835" s="1">
        <v>861</v>
      </c>
      <c r="B835" s="1" t="s">
        <v>319</v>
      </c>
      <c r="C835" s="1" t="s">
        <v>10</v>
      </c>
      <c r="D835" s="2">
        <v>42369</v>
      </c>
      <c r="E835" s="3">
        <v>2384400000</v>
      </c>
      <c r="F835" s="3">
        <v>806500000</v>
      </c>
      <c r="G835" s="3">
        <v>640500000</v>
      </c>
      <c r="H835" s="3">
        <v>197400000</v>
      </c>
      <c r="I835" s="1">
        <v>0</v>
      </c>
      <c r="J835" s="1" t="s">
        <v>19</v>
      </c>
      <c r="K835" s="1" t="s">
        <v>24</v>
      </c>
      <c r="L835" s="8">
        <f t="shared" ref="L835:L898" si="83">YEAR(D835)</f>
        <v>2015</v>
      </c>
      <c r="M835" s="5">
        <f t="shared" si="82"/>
        <v>-1577900000</v>
      </c>
      <c r="N835" s="6">
        <f t="shared" si="78"/>
        <v>837900000</v>
      </c>
      <c r="O835" s="6">
        <f t="shared" si="79"/>
        <v>-2415800000</v>
      </c>
      <c r="P835" s="7">
        <f t="shared" si="80"/>
        <v>0.66175977185036072</v>
      </c>
      <c r="Q835" s="7">
        <f t="shared" si="81"/>
        <v>1.0131689313873511</v>
      </c>
    </row>
    <row r="836" spans="1:17" ht="20" customHeight="1" x14ac:dyDescent="0.2">
      <c r="A836" s="1">
        <v>862</v>
      </c>
      <c r="B836" s="1" t="s">
        <v>319</v>
      </c>
      <c r="C836" s="1" t="s">
        <v>11</v>
      </c>
      <c r="D836" s="2">
        <v>42735</v>
      </c>
      <c r="E836" s="3">
        <v>2704400000</v>
      </c>
      <c r="F836" s="3">
        <v>814300000</v>
      </c>
      <c r="G836" s="3">
        <v>705300000</v>
      </c>
      <c r="H836" s="3">
        <v>239600000</v>
      </c>
      <c r="I836" s="1">
        <v>0</v>
      </c>
      <c r="J836" s="1" t="s">
        <v>19</v>
      </c>
      <c r="K836" s="1" t="s">
        <v>24</v>
      </c>
      <c r="L836" s="8">
        <f t="shared" si="83"/>
        <v>2016</v>
      </c>
      <c r="M836" s="5">
        <f t="shared" si="82"/>
        <v>-1890100000</v>
      </c>
      <c r="N836" s="6">
        <f t="shared" si="78"/>
        <v>944900000</v>
      </c>
      <c r="O836" s="6">
        <f t="shared" si="79"/>
        <v>-2835000000</v>
      </c>
      <c r="P836" s="7">
        <f t="shared" si="80"/>
        <v>0.69889809199822517</v>
      </c>
      <c r="Q836" s="7">
        <f t="shared" si="81"/>
        <v>1.0482916728294631</v>
      </c>
    </row>
    <row r="837" spans="1:17" ht="20" customHeight="1" x14ac:dyDescent="0.2">
      <c r="A837" s="1">
        <v>863</v>
      </c>
      <c r="B837" s="1" t="s">
        <v>320</v>
      </c>
      <c r="C837" s="1" t="s">
        <v>6</v>
      </c>
      <c r="D837" s="2">
        <v>41639</v>
      </c>
      <c r="E837" s="3">
        <v>14135000000</v>
      </c>
      <c r="F837" s="3">
        <v>8554000000</v>
      </c>
      <c r="G837" s="3">
        <v>2815000000</v>
      </c>
      <c r="H837" s="1">
        <v>0</v>
      </c>
      <c r="I837" s="3">
        <v>250000000</v>
      </c>
      <c r="J837" s="1" t="s">
        <v>7</v>
      </c>
      <c r="K837" s="1" t="s">
        <v>151</v>
      </c>
      <c r="L837" s="8">
        <f t="shared" si="83"/>
        <v>2013</v>
      </c>
      <c r="M837" s="5">
        <f t="shared" si="82"/>
        <v>-5581000000</v>
      </c>
      <c r="N837" s="6">
        <f t="shared" ref="N837:N900" si="84">G837+H837+I837</f>
        <v>3065000000</v>
      </c>
      <c r="O837" s="6">
        <f t="shared" ref="O837:O900" si="85">M837-N837</f>
        <v>-8646000000</v>
      </c>
      <c r="P837" s="7">
        <f t="shared" ref="P837:P900" si="86">ABS(M837/E837)</f>
        <v>0.39483551467987266</v>
      </c>
      <c r="Q837" s="7">
        <f t="shared" ref="Q837:Q900" si="87">ABS(O837/E837)</f>
        <v>0.61167315175097281</v>
      </c>
    </row>
    <row r="838" spans="1:17" ht="20" customHeight="1" x14ac:dyDescent="0.2">
      <c r="A838" s="1">
        <v>864</v>
      </c>
      <c r="B838" s="1" t="s">
        <v>320</v>
      </c>
      <c r="C838" s="1" t="s">
        <v>9</v>
      </c>
      <c r="D838" s="2">
        <v>42004</v>
      </c>
      <c r="E838" s="3">
        <v>14484000000</v>
      </c>
      <c r="F838" s="3">
        <v>8673000000</v>
      </c>
      <c r="G838" s="3">
        <v>2678000000</v>
      </c>
      <c r="H838" s="1">
        <v>0</v>
      </c>
      <c r="I838" s="3">
        <v>245000000</v>
      </c>
      <c r="J838" s="1" t="s">
        <v>7</v>
      </c>
      <c r="K838" s="1" t="s">
        <v>151</v>
      </c>
      <c r="L838" s="8">
        <f t="shared" si="83"/>
        <v>2014</v>
      </c>
      <c r="M838" s="5">
        <f t="shared" si="82"/>
        <v>-5811000000</v>
      </c>
      <c r="N838" s="6">
        <f t="shared" si="84"/>
        <v>2923000000</v>
      </c>
      <c r="O838" s="6">
        <f t="shared" si="85"/>
        <v>-8734000000</v>
      </c>
      <c r="P838" s="7">
        <f t="shared" si="86"/>
        <v>0.40120132560066279</v>
      </c>
      <c r="Q838" s="7">
        <f t="shared" si="87"/>
        <v>0.6030102181717758</v>
      </c>
    </row>
    <row r="839" spans="1:17" ht="20" customHeight="1" x14ac:dyDescent="0.2">
      <c r="A839" s="1">
        <v>865</v>
      </c>
      <c r="B839" s="1" t="s">
        <v>320</v>
      </c>
      <c r="C839" s="1" t="s">
        <v>10</v>
      </c>
      <c r="D839" s="2">
        <v>42369</v>
      </c>
      <c r="E839" s="3">
        <v>13405000000</v>
      </c>
      <c r="F839" s="3">
        <v>7888000000</v>
      </c>
      <c r="G839" s="3">
        <v>2417000000</v>
      </c>
      <c r="H839" s="1">
        <v>0</v>
      </c>
      <c r="I839" s="3">
        <v>233000000</v>
      </c>
      <c r="J839" s="1" t="s">
        <v>7</v>
      </c>
      <c r="K839" s="1" t="s">
        <v>151</v>
      </c>
      <c r="L839" s="8">
        <f t="shared" si="83"/>
        <v>2015</v>
      </c>
      <c r="M839" s="5">
        <f t="shared" si="82"/>
        <v>-5517000000</v>
      </c>
      <c r="N839" s="6">
        <f t="shared" si="84"/>
        <v>2650000000</v>
      </c>
      <c r="O839" s="6">
        <f t="shared" si="85"/>
        <v>-8167000000</v>
      </c>
      <c r="P839" s="7">
        <f t="shared" si="86"/>
        <v>0.41156284968295415</v>
      </c>
      <c r="Q839" s="7">
        <f t="shared" si="87"/>
        <v>0.60925027974636325</v>
      </c>
    </row>
    <row r="840" spans="1:17" ht="20" customHeight="1" x14ac:dyDescent="0.2">
      <c r="A840" s="1">
        <v>866</v>
      </c>
      <c r="B840" s="1" t="s">
        <v>320</v>
      </c>
      <c r="C840" s="1" t="s">
        <v>11</v>
      </c>
      <c r="D840" s="2">
        <v>42735</v>
      </c>
      <c r="E840" s="3">
        <v>13599000000</v>
      </c>
      <c r="F840" s="3">
        <v>7896000000</v>
      </c>
      <c r="G840" s="3">
        <v>2415000000</v>
      </c>
      <c r="H840" s="1">
        <v>0</v>
      </c>
      <c r="I840" s="3">
        <v>224000000</v>
      </c>
      <c r="J840" s="1" t="s">
        <v>7</v>
      </c>
      <c r="K840" s="1" t="s">
        <v>151</v>
      </c>
      <c r="L840" s="8">
        <f t="shared" si="83"/>
        <v>2016</v>
      </c>
      <c r="M840" s="5">
        <f t="shared" si="82"/>
        <v>-5703000000</v>
      </c>
      <c r="N840" s="6">
        <f t="shared" si="84"/>
        <v>2639000000</v>
      </c>
      <c r="O840" s="6">
        <f t="shared" si="85"/>
        <v>-8342000000</v>
      </c>
      <c r="P840" s="7">
        <f t="shared" si="86"/>
        <v>0.41936907125523937</v>
      </c>
      <c r="Q840" s="7">
        <f t="shared" si="87"/>
        <v>0.61342745790131625</v>
      </c>
    </row>
    <row r="841" spans="1:17" ht="20" customHeight="1" x14ac:dyDescent="0.2">
      <c r="A841" s="1">
        <v>867</v>
      </c>
      <c r="B841" s="1" t="s">
        <v>321</v>
      </c>
      <c r="C841" s="1" t="s">
        <v>6</v>
      </c>
      <c r="D841" s="2">
        <v>41274</v>
      </c>
      <c r="E841" s="3">
        <v>4050400000</v>
      </c>
      <c r="F841" s="1">
        <v>0</v>
      </c>
      <c r="G841" s="3">
        <v>3207800000</v>
      </c>
      <c r="H841" s="1">
        <v>0</v>
      </c>
      <c r="I841" s="1">
        <v>0</v>
      </c>
      <c r="J841" s="1" t="s">
        <v>41</v>
      </c>
      <c r="K841" s="1" t="s">
        <v>67</v>
      </c>
      <c r="L841" s="8">
        <f t="shared" si="83"/>
        <v>2012</v>
      </c>
      <c r="M841" s="5">
        <f t="shared" si="82"/>
        <v>-4050400000</v>
      </c>
      <c r="N841" s="6">
        <f t="shared" si="84"/>
        <v>3207800000</v>
      </c>
      <c r="O841" s="6">
        <f t="shared" si="85"/>
        <v>-7258200000</v>
      </c>
      <c r="P841" s="7">
        <f t="shared" si="86"/>
        <v>1</v>
      </c>
      <c r="Q841" s="7">
        <f t="shared" si="87"/>
        <v>1.7919711633418922</v>
      </c>
    </row>
    <row r="842" spans="1:17" ht="20" customHeight="1" x14ac:dyDescent="0.2">
      <c r="A842" s="1">
        <v>868</v>
      </c>
      <c r="B842" s="1" t="s">
        <v>321</v>
      </c>
      <c r="C842" s="1" t="s">
        <v>9</v>
      </c>
      <c r="D842" s="2">
        <v>41639</v>
      </c>
      <c r="E842" s="3">
        <v>4644600000</v>
      </c>
      <c r="F842" s="1">
        <v>0</v>
      </c>
      <c r="G842" s="3">
        <v>3524400000</v>
      </c>
      <c r="H842" s="1">
        <v>0</v>
      </c>
      <c r="I842" s="1">
        <v>0</v>
      </c>
      <c r="J842" s="1" t="s">
        <v>41</v>
      </c>
      <c r="K842" s="1" t="s">
        <v>67</v>
      </c>
      <c r="L842" s="8">
        <f t="shared" si="83"/>
        <v>2013</v>
      </c>
      <c r="M842" s="5">
        <f t="shared" si="82"/>
        <v>-4644600000</v>
      </c>
      <c r="N842" s="6">
        <f t="shared" si="84"/>
        <v>3524400000</v>
      </c>
      <c r="O842" s="6">
        <f t="shared" si="85"/>
        <v>-8169000000</v>
      </c>
      <c r="P842" s="7">
        <f t="shared" si="86"/>
        <v>1</v>
      </c>
      <c r="Q842" s="7">
        <f t="shared" si="87"/>
        <v>1.7588166903500839</v>
      </c>
    </row>
    <row r="843" spans="1:17" ht="20" customHeight="1" x14ac:dyDescent="0.2">
      <c r="A843" s="1">
        <v>869</v>
      </c>
      <c r="B843" s="1" t="s">
        <v>321</v>
      </c>
      <c r="C843" s="1" t="s">
        <v>10</v>
      </c>
      <c r="D843" s="2">
        <v>42004</v>
      </c>
      <c r="E843" s="3">
        <v>5147100000</v>
      </c>
      <c r="F843" s="1">
        <v>0</v>
      </c>
      <c r="G843" s="3">
        <v>3870200000</v>
      </c>
      <c r="H843" s="1">
        <v>0</v>
      </c>
      <c r="I843" s="1">
        <v>0</v>
      </c>
      <c r="J843" s="1" t="s">
        <v>41</v>
      </c>
      <c r="K843" s="1" t="s">
        <v>67</v>
      </c>
      <c r="L843" s="8">
        <f t="shared" si="83"/>
        <v>2014</v>
      </c>
      <c r="M843" s="5">
        <f t="shared" si="82"/>
        <v>-5147100000</v>
      </c>
      <c r="N843" s="6">
        <f t="shared" si="84"/>
        <v>3870200000</v>
      </c>
      <c r="O843" s="6">
        <f t="shared" si="85"/>
        <v>-9017300000</v>
      </c>
      <c r="P843" s="7">
        <f t="shared" si="86"/>
        <v>1</v>
      </c>
      <c r="Q843" s="7">
        <f t="shared" si="87"/>
        <v>1.7519185560801227</v>
      </c>
    </row>
    <row r="844" spans="1:17" ht="20" customHeight="1" x14ac:dyDescent="0.2">
      <c r="A844" s="1">
        <v>870</v>
      </c>
      <c r="B844" s="1" t="s">
        <v>321</v>
      </c>
      <c r="C844" s="1" t="s">
        <v>11</v>
      </c>
      <c r="D844" s="2">
        <v>42369</v>
      </c>
      <c r="E844" s="3">
        <v>5122900000</v>
      </c>
      <c r="F844" s="1">
        <v>0</v>
      </c>
      <c r="G844" s="3">
        <v>3764500000</v>
      </c>
      <c r="H844" s="1">
        <v>0</v>
      </c>
      <c r="I844" s="1">
        <v>0</v>
      </c>
      <c r="J844" s="1" t="s">
        <v>41</v>
      </c>
      <c r="K844" s="1" t="s">
        <v>67</v>
      </c>
      <c r="L844" s="8">
        <f t="shared" si="83"/>
        <v>2015</v>
      </c>
      <c r="M844" s="5">
        <f t="shared" si="82"/>
        <v>-5122900000</v>
      </c>
      <c r="N844" s="6">
        <f t="shared" si="84"/>
        <v>3764500000</v>
      </c>
      <c r="O844" s="6">
        <f t="shared" si="85"/>
        <v>-8887400000</v>
      </c>
      <c r="P844" s="7">
        <f t="shared" si="86"/>
        <v>1</v>
      </c>
      <c r="Q844" s="7">
        <f t="shared" si="87"/>
        <v>1.7348376895898807</v>
      </c>
    </row>
    <row r="845" spans="1:17" ht="20" customHeight="1" x14ac:dyDescent="0.2">
      <c r="A845" s="1">
        <v>871</v>
      </c>
      <c r="B845" s="1" t="s">
        <v>322</v>
      </c>
      <c r="C845" s="1" t="s">
        <v>6</v>
      </c>
      <c r="D845" s="2">
        <v>41274</v>
      </c>
      <c r="E845" s="3">
        <v>5054980000</v>
      </c>
      <c r="F845" s="3">
        <v>3230857000</v>
      </c>
      <c r="G845" s="3">
        <v>1064757000</v>
      </c>
      <c r="H845" s="1">
        <v>0</v>
      </c>
      <c r="I845" s="3">
        <v>229166000</v>
      </c>
      <c r="J845" s="1" t="s">
        <v>7</v>
      </c>
      <c r="K845" s="1" t="s">
        <v>323</v>
      </c>
      <c r="L845" s="8">
        <f t="shared" si="83"/>
        <v>2012</v>
      </c>
      <c r="M845" s="5">
        <f t="shared" si="82"/>
        <v>-1824123000</v>
      </c>
      <c r="N845" s="6">
        <f t="shared" si="84"/>
        <v>1293923000</v>
      </c>
      <c r="O845" s="6">
        <f t="shared" si="85"/>
        <v>-3118046000</v>
      </c>
      <c r="P845" s="7">
        <f t="shared" si="86"/>
        <v>0.36085662059988366</v>
      </c>
      <c r="Q845" s="7">
        <f t="shared" si="87"/>
        <v>0.61682657498150339</v>
      </c>
    </row>
    <row r="846" spans="1:17" ht="20" customHeight="1" x14ac:dyDescent="0.2">
      <c r="A846" s="1">
        <v>872</v>
      </c>
      <c r="B846" s="1" t="s">
        <v>322</v>
      </c>
      <c r="C846" s="1" t="s">
        <v>9</v>
      </c>
      <c r="D846" s="2">
        <v>41639</v>
      </c>
      <c r="E846" s="3">
        <v>5584571000</v>
      </c>
      <c r="F846" s="3">
        <v>3570801000</v>
      </c>
      <c r="G846" s="3">
        <v>1183682000</v>
      </c>
      <c r="H846" s="1">
        <v>0</v>
      </c>
      <c r="I846" s="3">
        <v>253380000</v>
      </c>
      <c r="J846" s="1" t="s">
        <v>7</v>
      </c>
      <c r="K846" s="1" t="s">
        <v>323</v>
      </c>
      <c r="L846" s="8">
        <f t="shared" si="83"/>
        <v>2013</v>
      </c>
      <c r="M846" s="5">
        <f t="shared" si="82"/>
        <v>-2013770000</v>
      </c>
      <c r="N846" s="6">
        <f t="shared" si="84"/>
        <v>1437062000</v>
      </c>
      <c r="O846" s="6">
        <f t="shared" si="85"/>
        <v>-3450832000</v>
      </c>
      <c r="P846" s="7">
        <f t="shared" si="86"/>
        <v>0.36059529013061165</v>
      </c>
      <c r="Q846" s="7">
        <f t="shared" si="87"/>
        <v>0.61792248679441986</v>
      </c>
    </row>
    <row r="847" spans="1:17" ht="20" customHeight="1" x14ac:dyDescent="0.2">
      <c r="A847" s="1">
        <v>873</v>
      </c>
      <c r="B847" s="1" t="s">
        <v>322</v>
      </c>
      <c r="C847" s="1" t="s">
        <v>10</v>
      </c>
      <c r="D847" s="2">
        <v>42004</v>
      </c>
      <c r="E847" s="3">
        <v>6165441000</v>
      </c>
      <c r="F847" s="3">
        <v>3898403000</v>
      </c>
      <c r="G847" s="3">
        <v>1341000000</v>
      </c>
      <c r="H847" s="1">
        <v>0</v>
      </c>
      <c r="I847" s="3">
        <v>294496000</v>
      </c>
      <c r="J847" s="1" t="s">
        <v>7</v>
      </c>
      <c r="K847" s="1" t="s">
        <v>323</v>
      </c>
      <c r="L847" s="8">
        <f t="shared" si="83"/>
        <v>2014</v>
      </c>
      <c r="M847" s="5">
        <f t="shared" si="82"/>
        <v>-2267038000</v>
      </c>
      <c r="N847" s="6">
        <f t="shared" si="84"/>
        <v>1635496000</v>
      </c>
      <c r="O847" s="6">
        <f t="shared" si="85"/>
        <v>-3902534000</v>
      </c>
      <c r="P847" s="7">
        <f t="shared" si="86"/>
        <v>0.36770086681552866</v>
      </c>
      <c r="Q847" s="7">
        <f t="shared" si="87"/>
        <v>0.63296915824837185</v>
      </c>
    </row>
    <row r="848" spans="1:17" ht="20" customHeight="1" x14ac:dyDescent="0.2">
      <c r="A848" s="1">
        <v>874</v>
      </c>
      <c r="B848" s="1" t="s">
        <v>322</v>
      </c>
      <c r="C848" s="1" t="s">
        <v>11</v>
      </c>
      <c r="D848" s="2">
        <v>42369</v>
      </c>
      <c r="E848" s="3">
        <v>6187646000</v>
      </c>
      <c r="F848" s="3">
        <v>3665578000</v>
      </c>
      <c r="G848" s="3">
        <v>1466761000</v>
      </c>
      <c r="H848" s="1">
        <v>0</v>
      </c>
      <c r="I848" s="3">
        <v>339613000</v>
      </c>
      <c r="J848" s="1" t="s">
        <v>7</v>
      </c>
      <c r="K848" s="1" t="s">
        <v>323</v>
      </c>
      <c r="L848" s="8">
        <f t="shared" si="83"/>
        <v>2015</v>
      </c>
      <c r="M848" s="5">
        <f t="shared" si="82"/>
        <v>-2522068000</v>
      </c>
      <c r="N848" s="6">
        <f t="shared" si="84"/>
        <v>1806374000</v>
      </c>
      <c r="O848" s="6">
        <f t="shared" si="85"/>
        <v>-4328442000</v>
      </c>
      <c r="P848" s="7">
        <f t="shared" si="86"/>
        <v>0.40759733184477587</v>
      </c>
      <c r="Q848" s="7">
        <f t="shared" si="87"/>
        <v>0.69952967574421676</v>
      </c>
    </row>
    <row r="849" spans="1:17" ht="20" customHeight="1" x14ac:dyDescent="0.2">
      <c r="A849" s="1">
        <v>875</v>
      </c>
      <c r="B849" s="1" t="s">
        <v>324</v>
      </c>
      <c r="C849" s="1" t="s">
        <v>6</v>
      </c>
      <c r="D849" s="2">
        <v>41544</v>
      </c>
      <c r="E849" s="3">
        <v>11818376000</v>
      </c>
      <c r="F849" s="3">
        <v>9976057000</v>
      </c>
      <c r="G849" s="3">
        <v>1173340000</v>
      </c>
      <c r="H849" s="1">
        <v>0</v>
      </c>
      <c r="I849" s="1">
        <v>0</v>
      </c>
      <c r="J849" s="1" t="s">
        <v>7</v>
      </c>
      <c r="K849" s="1" t="s">
        <v>158</v>
      </c>
      <c r="L849" s="8">
        <f t="shared" si="83"/>
        <v>2013</v>
      </c>
      <c r="M849" s="5">
        <f t="shared" ref="M849:M912" si="88">F849-E849</f>
        <v>-1842319000</v>
      </c>
      <c r="N849" s="6">
        <f t="shared" si="84"/>
        <v>1173340000</v>
      </c>
      <c r="O849" s="6">
        <f t="shared" si="85"/>
        <v>-3015659000</v>
      </c>
      <c r="P849" s="7">
        <f t="shared" si="86"/>
        <v>0.15588596944284053</v>
      </c>
      <c r="Q849" s="7">
        <f t="shared" si="87"/>
        <v>0.2551669535645168</v>
      </c>
    </row>
    <row r="850" spans="1:17" ht="20" customHeight="1" x14ac:dyDescent="0.2">
      <c r="A850" s="1">
        <v>876</v>
      </c>
      <c r="B850" s="1" t="s">
        <v>324</v>
      </c>
      <c r="C850" s="1" t="s">
        <v>9</v>
      </c>
      <c r="D850" s="2">
        <v>41908</v>
      </c>
      <c r="E850" s="3">
        <v>12695157000</v>
      </c>
      <c r="F850" s="3">
        <v>10621373000</v>
      </c>
      <c r="G850" s="3">
        <v>1545716000</v>
      </c>
      <c r="H850" s="1">
        <v>0</v>
      </c>
      <c r="I850" s="1">
        <v>0</v>
      </c>
      <c r="J850" s="1" t="s">
        <v>7</v>
      </c>
      <c r="K850" s="1" t="s">
        <v>158</v>
      </c>
      <c r="L850" s="8">
        <f t="shared" si="83"/>
        <v>2014</v>
      </c>
      <c r="M850" s="5">
        <f t="shared" si="88"/>
        <v>-2073784000</v>
      </c>
      <c r="N850" s="6">
        <f t="shared" si="84"/>
        <v>1545716000</v>
      </c>
      <c r="O850" s="6">
        <f t="shared" si="85"/>
        <v>-3619500000</v>
      </c>
      <c r="P850" s="7">
        <f t="shared" si="86"/>
        <v>0.16335237130190669</v>
      </c>
      <c r="Q850" s="7">
        <f t="shared" si="87"/>
        <v>0.28510872295632106</v>
      </c>
    </row>
    <row r="851" spans="1:17" ht="20" customHeight="1" x14ac:dyDescent="0.2">
      <c r="A851" s="1">
        <v>877</v>
      </c>
      <c r="B851" s="1" t="s">
        <v>324</v>
      </c>
      <c r="C851" s="1" t="s">
        <v>10</v>
      </c>
      <c r="D851" s="2">
        <v>42279</v>
      </c>
      <c r="E851" s="3">
        <v>12114832000</v>
      </c>
      <c r="F851" s="3">
        <v>10146494000</v>
      </c>
      <c r="G851" s="3">
        <v>1522811000</v>
      </c>
      <c r="H851" s="1">
        <v>0</v>
      </c>
      <c r="I851" s="1">
        <v>0</v>
      </c>
      <c r="J851" s="1" t="s">
        <v>7</v>
      </c>
      <c r="K851" s="1" t="s">
        <v>158</v>
      </c>
      <c r="L851" s="8">
        <f t="shared" si="83"/>
        <v>2015</v>
      </c>
      <c r="M851" s="5">
        <f t="shared" si="88"/>
        <v>-1968338000</v>
      </c>
      <c r="N851" s="6">
        <f t="shared" si="84"/>
        <v>1522811000</v>
      </c>
      <c r="O851" s="6">
        <f t="shared" si="85"/>
        <v>-3491149000</v>
      </c>
      <c r="P851" s="7">
        <f t="shared" si="86"/>
        <v>0.16247340450119324</v>
      </c>
      <c r="Q851" s="7">
        <f t="shared" si="87"/>
        <v>0.2881714744372848</v>
      </c>
    </row>
    <row r="852" spans="1:17" ht="20" customHeight="1" x14ac:dyDescent="0.2">
      <c r="A852" s="1">
        <v>878</v>
      </c>
      <c r="B852" s="1" t="s">
        <v>324</v>
      </c>
      <c r="C852" s="1" t="s">
        <v>11</v>
      </c>
      <c r="D852" s="2">
        <v>42643</v>
      </c>
      <c r="E852" s="3">
        <v>10964157000</v>
      </c>
      <c r="F852" s="3">
        <v>9196326000</v>
      </c>
      <c r="G852" s="3">
        <v>1429233000</v>
      </c>
      <c r="H852" s="1">
        <v>0</v>
      </c>
      <c r="I852" s="1">
        <v>0</v>
      </c>
      <c r="J852" s="1" t="s">
        <v>7</v>
      </c>
      <c r="K852" s="1" t="s">
        <v>158</v>
      </c>
      <c r="L852" s="8">
        <f t="shared" si="83"/>
        <v>2016</v>
      </c>
      <c r="M852" s="5">
        <f t="shared" si="88"/>
        <v>-1767831000</v>
      </c>
      <c r="N852" s="6">
        <f t="shared" si="84"/>
        <v>1429233000</v>
      </c>
      <c r="O852" s="6">
        <f t="shared" si="85"/>
        <v>-3197064000</v>
      </c>
      <c r="P852" s="7">
        <f t="shared" si="86"/>
        <v>0.16123729348275476</v>
      </c>
      <c r="Q852" s="7">
        <f t="shared" si="87"/>
        <v>0.29159232214569714</v>
      </c>
    </row>
    <row r="853" spans="1:17" ht="20" customHeight="1" x14ac:dyDescent="0.2">
      <c r="A853" s="1">
        <v>879</v>
      </c>
      <c r="B853" s="1" t="s">
        <v>325</v>
      </c>
      <c r="C853" s="1" t="s">
        <v>6</v>
      </c>
      <c r="D853" s="2">
        <v>41274</v>
      </c>
      <c r="E853" s="3">
        <v>4365400000</v>
      </c>
      <c r="F853" s="3">
        <v>1656600000</v>
      </c>
      <c r="G853" s="3">
        <v>1252300000</v>
      </c>
      <c r="H853" s="3">
        <v>1101600000</v>
      </c>
      <c r="I853" s="1">
        <v>0</v>
      </c>
      <c r="J853" s="1" t="s">
        <v>16</v>
      </c>
      <c r="K853" s="1" t="s">
        <v>168</v>
      </c>
      <c r="L853" s="8">
        <f t="shared" si="83"/>
        <v>2012</v>
      </c>
      <c r="M853" s="5">
        <f t="shared" si="88"/>
        <v>-2708800000</v>
      </c>
      <c r="N853" s="6">
        <f t="shared" si="84"/>
        <v>2353900000</v>
      </c>
      <c r="O853" s="6">
        <f t="shared" si="85"/>
        <v>-5062700000</v>
      </c>
      <c r="P853" s="7">
        <f t="shared" si="86"/>
        <v>0.62051587483392134</v>
      </c>
      <c r="Q853" s="7">
        <f t="shared" si="87"/>
        <v>1.1597333577679021</v>
      </c>
    </row>
    <row r="854" spans="1:17" ht="20" customHeight="1" x14ac:dyDescent="0.2">
      <c r="A854" s="1">
        <v>880</v>
      </c>
      <c r="B854" s="1" t="s">
        <v>325</v>
      </c>
      <c r="C854" s="1" t="s">
        <v>9</v>
      </c>
      <c r="D854" s="2">
        <v>41639</v>
      </c>
      <c r="E854" s="3">
        <v>4669100000</v>
      </c>
      <c r="F854" s="3">
        <v>1727700000</v>
      </c>
      <c r="G854" s="3">
        <v>1293200000</v>
      </c>
      <c r="H854" s="3">
        <v>1043200000</v>
      </c>
      <c r="I854" s="1">
        <v>0</v>
      </c>
      <c r="J854" s="1" t="s">
        <v>16</v>
      </c>
      <c r="K854" s="1" t="s">
        <v>168</v>
      </c>
      <c r="L854" s="8">
        <f t="shared" si="83"/>
        <v>2013</v>
      </c>
      <c r="M854" s="5">
        <f t="shared" si="88"/>
        <v>-2941400000</v>
      </c>
      <c r="N854" s="6">
        <f t="shared" si="84"/>
        <v>2336400000</v>
      </c>
      <c r="O854" s="6">
        <f t="shared" si="85"/>
        <v>-5277800000</v>
      </c>
      <c r="P854" s="7">
        <f t="shared" si="86"/>
        <v>0.62997151485296954</v>
      </c>
      <c r="Q854" s="7">
        <f t="shared" si="87"/>
        <v>1.1303677368229423</v>
      </c>
    </row>
    <row r="855" spans="1:17" ht="20" customHeight="1" x14ac:dyDescent="0.2">
      <c r="A855" s="1">
        <v>881</v>
      </c>
      <c r="B855" s="1" t="s">
        <v>325</v>
      </c>
      <c r="C855" s="1" t="s">
        <v>10</v>
      </c>
      <c r="D855" s="2">
        <v>42004</v>
      </c>
      <c r="E855" s="3">
        <v>4627100000</v>
      </c>
      <c r="F855" s="3">
        <v>1768900000</v>
      </c>
      <c r="G855" s="3">
        <v>1254700000</v>
      </c>
      <c r="H855" s="3">
        <v>1006200000</v>
      </c>
      <c r="I855" s="1">
        <v>0</v>
      </c>
      <c r="J855" s="1" t="s">
        <v>16</v>
      </c>
      <c r="K855" s="1" t="s">
        <v>168</v>
      </c>
      <c r="L855" s="8">
        <f t="shared" si="83"/>
        <v>2014</v>
      </c>
      <c r="M855" s="5">
        <f t="shared" si="88"/>
        <v>-2858200000</v>
      </c>
      <c r="N855" s="6">
        <f t="shared" si="84"/>
        <v>2260900000</v>
      </c>
      <c r="O855" s="6">
        <f t="shared" si="85"/>
        <v>-5119100000</v>
      </c>
      <c r="P855" s="7">
        <f t="shared" si="86"/>
        <v>0.61770871604244559</v>
      </c>
      <c r="Q855" s="7">
        <f t="shared" si="87"/>
        <v>1.1063300987659657</v>
      </c>
    </row>
    <row r="856" spans="1:17" ht="20" customHeight="1" x14ac:dyDescent="0.2">
      <c r="A856" s="1">
        <v>882</v>
      </c>
      <c r="B856" s="1" t="s">
        <v>325</v>
      </c>
      <c r="C856" s="1" t="s">
        <v>11</v>
      </c>
      <c r="D856" s="2">
        <v>42369</v>
      </c>
      <c r="E856" s="3">
        <v>4857800000</v>
      </c>
      <c r="F856" s="3">
        <v>1779200000</v>
      </c>
      <c r="G856" s="3">
        <v>1172700000</v>
      </c>
      <c r="H856" s="3">
        <v>994500000</v>
      </c>
      <c r="I856" s="1">
        <v>0</v>
      </c>
      <c r="J856" s="1" t="s">
        <v>16</v>
      </c>
      <c r="K856" s="1" t="s">
        <v>168</v>
      </c>
      <c r="L856" s="8">
        <f t="shared" si="83"/>
        <v>2015</v>
      </c>
      <c r="M856" s="5">
        <f t="shared" si="88"/>
        <v>-3078600000</v>
      </c>
      <c r="N856" s="6">
        <f t="shared" si="84"/>
        <v>2167200000</v>
      </c>
      <c r="O856" s="6">
        <f t="shared" si="85"/>
        <v>-5245800000</v>
      </c>
      <c r="P856" s="7">
        <f t="shared" si="86"/>
        <v>0.63374366997406228</v>
      </c>
      <c r="Q856" s="7">
        <f t="shared" si="87"/>
        <v>1.0798715467907283</v>
      </c>
    </row>
    <row r="857" spans="1:17" ht="20" customHeight="1" x14ac:dyDescent="0.2">
      <c r="A857" s="1">
        <v>883</v>
      </c>
      <c r="B857" s="1" t="s">
        <v>326</v>
      </c>
      <c r="C857" s="1" t="s">
        <v>6</v>
      </c>
      <c r="D857" s="2">
        <v>41274</v>
      </c>
      <c r="E857" s="3">
        <v>93646000000</v>
      </c>
      <c r="F857" s="1">
        <v>0</v>
      </c>
      <c r="G857" s="3">
        <v>64729000000</v>
      </c>
      <c r="H857" s="1">
        <v>0</v>
      </c>
      <c r="I857" s="3">
        <v>3385000000</v>
      </c>
      <c r="J857" s="1" t="s">
        <v>41</v>
      </c>
      <c r="K857" s="1" t="s">
        <v>99</v>
      </c>
      <c r="L857" s="8">
        <f t="shared" si="83"/>
        <v>2012</v>
      </c>
      <c r="M857" s="5">
        <f t="shared" si="88"/>
        <v>-93646000000</v>
      </c>
      <c r="N857" s="6">
        <f t="shared" si="84"/>
        <v>68114000000</v>
      </c>
      <c r="O857" s="6">
        <f t="shared" si="85"/>
        <v>-161760000000</v>
      </c>
      <c r="P857" s="7">
        <f t="shared" si="86"/>
        <v>1</v>
      </c>
      <c r="Q857" s="7">
        <f t="shared" si="87"/>
        <v>1.7273562138265381</v>
      </c>
    </row>
    <row r="858" spans="1:17" ht="20" customHeight="1" x14ac:dyDescent="0.2">
      <c r="A858" s="1">
        <v>884</v>
      </c>
      <c r="B858" s="1" t="s">
        <v>326</v>
      </c>
      <c r="C858" s="1" t="s">
        <v>9</v>
      </c>
      <c r="D858" s="2">
        <v>41639</v>
      </c>
      <c r="E858" s="3">
        <v>97142000000</v>
      </c>
      <c r="F858" s="1">
        <v>0</v>
      </c>
      <c r="G858" s="3">
        <v>70467000000</v>
      </c>
      <c r="H858" s="1">
        <v>0</v>
      </c>
      <c r="I858" s="3">
        <v>225000000</v>
      </c>
      <c r="J858" s="1" t="s">
        <v>41</v>
      </c>
      <c r="K858" s="1" t="s">
        <v>99</v>
      </c>
      <c r="L858" s="8">
        <f t="shared" si="83"/>
        <v>2013</v>
      </c>
      <c r="M858" s="5">
        <f t="shared" si="88"/>
        <v>-97142000000</v>
      </c>
      <c r="N858" s="6">
        <f t="shared" si="84"/>
        <v>70692000000</v>
      </c>
      <c r="O858" s="6">
        <f t="shared" si="85"/>
        <v>-167834000000</v>
      </c>
      <c r="P858" s="7">
        <f t="shared" si="86"/>
        <v>1</v>
      </c>
      <c r="Q858" s="7">
        <f t="shared" si="87"/>
        <v>1.7277181857486978</v>
      </c>
    </row>
    <row r="859" spans="1:17" ht="20" customHeight="1" x14ac:dyDescent="0.2">
      <c r="A859" s="1">
        <v>885</v>
      </c>
      <c r="B859" s="1" t="s">
        <v>326</v>
      </c>
      <c r="C859" s="1" t="s">
        <v>10</v>
      </c>
      <c r="D859" s="2">
        <v>42004</v>
      </c>
      <c r="E859" s="3">
        <v>91973000000</v>
      </c>
      <c r="F859" s="1">
        <v>0</v>
      </c>
      <c r="G859" s="3">
        <v>61274000000</v>
      </c>
      <c r="H859" s="1">
        <v>0</v>
      </c>
      <c r="I859" s="3">
        <v>3139000000</v>
      </c>
      <c r="J859" s="1" t="s">
        <v>41</v>
      </c>
      <c r="K859" s="1" t="s">
        <v>99</v>
      </c>
      <c r="L859" s="8">
        <f t="shared" si="83"/>
        <v>2014</v>
      </c>
      <c r="M859" s="5">
        <f t="shared" si="88"/>
        <v>-91973000000</v>
      </c>
      <c r="N859" s="6">
        <f t="shared" si="84"/>
        <v>64413000000</v>
      </c>
      <c r="O859" s="6">
        <f t="shared" si="85"/>
        <v>-156386000000</v>
      </c>
      <c r="P859" s="7">
        <f t="shared" si="86"/>
        <v>1</v>
      </c>
      <c r="Q859" s="7">
        <f t="shared" si="87"/>
        <v>1.700346840920705</v>
      </c>
    </row>
    <row r="860" spans="1:17" ht="20" customHeight="1" x14ac:dyDescent="0.2">
      <c r="A860" s="1">
        <v>886</v>
      </c>
      <c r="B860" s="1" t="s">
        <v>326</v>
      </c>
      <c r="C860" s="1" t="s">
        <v>11</v>
      </c>
      <c r="D860" s="2">
        <v>42369</v>
      </c>
      <c r="E860" s="3">
        <v>89716000000</v>
      </c>
      <c r="F860" s="1">
        <v>0</v>
      </c>
      <c r="G860" s="3">
        <v>59014000000</v>
      </c>
      <c r="H860" s="1">
        <v>0</v>
      </c>
      <c r="I860" s="3">
        <v>3827000000</v>
      </c>
      <c r="J860" s="1" t="s">
        <v>41</v>
      </c>
      <c r="K860" s="1" t="s">
        <v>99</v>
      </c>
      <c r="L860" s="8">
        <f t="shared" si="83"/>
        <v>2015</v>
      </c>
      <c r="M860" s="5">
        <f t="shared" si="88"/>
        <v>-89716000000</v>
      </c>
      <c r="N860" s="6">
        <f t="shared" si="84"/>
        <v>62841000000</v>
      </c>
      <c r="O860" s="6">
        <f t="shared" si="85"/>
        <v>-152557000000</v>
      </c>
      <c r="P860" s="7">
        <f t="shared" si="86"/>
        <v>1</v>
      </c>
      <c r="Q860" s="7">
        <f t="shared" si="87"/>
        <v>1.700443622096393</v>
      </c>
    </row>
    <row r="861" spans="1:17" ht="20" customHeight="1" x14ac:dyDescent="0.2">
      <c r="A861" s="1">
        <v>887</v>
      </c>
      <c r="B861" s="1" t="s">
        <v>327</v>
      </c>
      <c r="C861" s="1" t="s">
        <v>6</v>
      </c>
      <c r="D861" s="2">
        <v>41307</v>
      </c>
      <c r="E861" s="3">
        <v>12134000000</v>
      </c>
      <c r="F861" s="3">
        <v>7432000000</v>
      </c>
      <c r="G861" s="3">
        <v>3357000000</v>
      </c>
      <c r="H861" s="1">
        <v>0</v>
      </c>
      <c r="I861" s="1">
        <v>0</v>
      </c>
      <c r="J861" s="1" t="s">
        <v>13</v>
      </c>
      <c r="K861" s="1" t="s">
        <v>328</v>
      </c>
      <c r="L861" s="8">
        <f t="shared" si="83"/>
        <v>2013</v>
      </c>
      <c r="M861" s="5">
        <f t="shared" si="88"/>
        <v>-4702000000</v>
      </c>
      <c r="N861" s="6">
        <f t="shared" si="84"/>
        <v>3357000000</v>
      </c>
      <c r="O861" s="6">
        <f t="shared" si="85"/>
        <v>-8059000000</v>
      </c>
      <c r="P861" s="7">
        <f t="shared" si="86"/>
        <v>0.38750618097906708</v>
      </c>
      <c r="Q861" s="7">
        <f t="shared" si="87"/>
        <v>0.6641668040217571</v>
      </c>
    </row>
    <row r="862" spans="1:17" ht="20" customHeight="1" x14ac:dyDescent="0.2">
      <c r="A862" s="1">
        <v>888</v>
      </c>
      <c r="B862" s="1" t="s">
        <v>327</v>
      </c>
      <c r="C862" s="1" t="s">
        <v>9</v>
      </c>
      <c r="D862" s="2">
        <v>41671</v>
      </c>
      <c r="E862" s="3">
        <v>12540000000</v>
      </c>
      <c r="F862" s="3">
        <v>7737000000</v>
      </c>
      <c r="G862" s="3">
        <v>3453000000</v>
      </c>
      <c r="H862" s="1">
        <v>0</v>
      </c>
      <c r="I862" s="1">
        <v>0</v>
      </c>
      <c r="J862" s="1" t="s">
        <v>13</v>
      </c>
      <c r="K862" s="1" t="s">
        <v>328</v>
      </c>
      <c r="L862" s="8">
        <f t="shared" si="83"/>
        <v>2014</v>
      </c>
      <c r="M862" s="5">
        <f t="shared" si="88"/>
        <v>-4803000000</v>
      </c>
      <c r="N862" s="6">
        <f t="shared" si="84"/>
        <v>3453000000</v>
      </c>
      <c r="O862" s="6">
        <f t="shared" si="85"/>
        <v>-8256000000</v>
      </c>
      <c r="P862" s="7">
        <f t="shared" si="86"/>
        <v>0.38301435406698564</v>
      </c>
      <c r="Q862" s="7">
        <f t="shared" si="87"/>
        <v>0.65837320574162683</v>
      </c>
    </row>
    <row r="863" spans="1:17" ht="20" customHeight="1" x14ac:dyDescent="0.2">
      <c r="A863" s="1">
        <v>889</v>
      </c>
      <c r="B863" s="1" t="s">
        <v>327</v>
      </c>
      <c r="C863" s="1" t="s">
        <v>10</v>
      </c>
      <c r="D863" s="2">
        <v>42035</v>
      </c>
      <c r="E863" s="3">
        <v>13506000000</v>
      </c>
      <c r="F863" s="3">
        <v>8406000000</v>
      </c>
      <c r="G863" s="3">
        <v>3777000000</v>
      </c>
      <c r="H863" s="1">
        <v>0</v>
      </c>
      <c r="I863" s="1">
        <v>0</v>
      </c>
      <c r="J863" s="1" t="s">
        <v>13</v>
      </c>
      <c r="K863" s="1" t="s">
        <v>328</v>
      </c>
      <c r="L863" s="8">
        <f t="shared" si="83"/>
        <v>2015</v>
      </c>
      <c r="M863" s="5">
        <f t="shared" si="88"/>
        <v>-5100000000</v>
      </c>
      <c r="N863" s="6">
        <f t="shared" si="84"/>
        <v>3777000000</v>
      </c>
      <c r="O863" s="6">
        <f t="shared" si="85"/>
        <v>-8877000000</v>
      </c>
      <c r="P863" s="7">
        <f t="shared" si="86"/>
        <v>0.37760995113282986</v>
      </c>
      <c r="Q863" s="7">
        <f t="shared" si="87"/>
        <v>0.65726343847179036</v>
      </c>
    </row>
    <row r="864" spans="1:17" ht="20" customHeight="1" x14ac:dyDescent="0.2">
      <c r="A864" s="1">
        <v>890</v>
      </c>
      <c r="B864" s="1" t="s">
        <v>327</v>
      </c>
      <c r="C864" s="1" t="s">
        <v>11</v>
      </c>
      <c r="D864" s="2">
        <v>42399</v>
      </c>
      <c r="E864" s="3">
        <v>14437000000</v>
      </c>
      <c r="F864" s="3">
        <v>9168000000</v>
      </c>
      <c r="G864" s="3">
        <v>4168000000</v>
      </c>
      <c r="H864" s="1">
        <v>0</v>
      </c>
      <c r="I864" s="1">
        <v>0</v>
      </c>
      <c r="J864" s="1" t="s">
        <v>13</v>
      </c>
      <c r="K864" s="1" t="s">
        <v>328</v>
      </c>
      <c r="L864" s="8">
        <f t="shared" si="83"/>
        <v>2016</v>
      </c>
      <c r="M864" s="5">
        <f t="shared" si="88"/>
        <v>-5269000000</v>
      </c>
      <c r="N864" s="6">
        <f t="shared" si="84"/>
        <v>4168000000</v>
      </c>
      <c r="O864" s="6">
        <f t="shared" si="85"/>
        <v>-9437000000</v>
      </c>
      <c r="P864" s="7">
        <f t="shared" si="86"/>
        <v>0.36496502043360807</v>
      </c>
      <c r="Q864" s="7">
        <f t="shared" si="87"/>
        <v>0.65366765948604277</v>
      </c>
    </row>
    <row r="865" spans="1:17" ht="20" customHeight="1" x14ac:dyDescent="0.2">
      <c r="A865" s="1">
        <v>891</v>
      </c>
      <c r="B865" s="1" t="s">
        <v>329</v>
      </c>
      <c r="C865" s="1" t="s">
        <v>6</v>
      </c>
      <c r="D865" s="2">
        <v>41272</v>
      </c>
      <c r="E865" s="3">
        <v>14197000000</v>
      </c>
      <c r="F865" s="3">
        <v>8763000000</v>
      </c>
      <c r="G865" s="3">
        <v>3872000000</v>
      </c>
      <c r="H865" s="1">
        <v>0</v>
      </c>
      <c r="I865" s="1">
        <v>0</v>
      </c>
      <c r="J865" s="1" t="s">
        <v>30</v>
      </c>
      <c r="K865" s="1" t="s">
        <v>118</v>
      </c>
      <c r="L865" s="8">
        <f t="shared" si="83"/>
        <v>2012</v>
      </c>
      <c r="M865" s="5">
        <f t="shared" si="88"/>
        <v>-5434000000</v>
      </c>
      <c r="N865" s="6">
        <f t="shared" si="84"/>
        <v>3872000000</v>
      </c>
      <c r="O865" s="6">
        <f t="shared" si="85"/>
        <v>-9306000000</v>
      </c>
      <c r="P865" s="7">
        <f t="shared" si="86"/>
        <v>0.38275692047615695</v>
      </c>
      <c r="Q865" s="7">
        <f t="shared" si="87"/>
        <v>0.65549059660491649</v>
      </c>
    </row>
    <row r="866" spans="1:17" ht="20" customHeight="1" x14ac:dyDescent="0.2">
      <c r="A866" s="1">
        <v>892</v>
      </c>
      <c r="B866" s="1" t="s">
        <v>329</v>
      </c>
      <c r="C866" s="1" t="s">
        <v>9</v>
      </c>
      <c r="D866" s="2">
        <v>41636</v>
      </c>
      <c r="E866" s="3">
        <v>14792000000</v>
      </c>
      <c r="F866" s="3">
        <v>8689000000</v>
      </c>
      <c r="G866" s="3">
        <v>3266000000</v>
      </c>
      <c r="H866" s="1">
        <v>0</v>
      </c>
      <c r="I866" s="1">
        <v>0</v>
      </c>
      <c r="J866" s="1" t="s">
        <v>30</v>
      </c>
      <c r="K866" s="1" t="s">
        <v>118</v>
      </c>
      <c r="L866" s="8">
        <f t="shared" si="83"/>
        <v>2013</v>
      </c>
      <c r="M866" s="5">
        <f t="shared" si="88"/>
        <v>-6103000000</v>
      </c>
      <c r="N866" s="6">
        <f t="shared" si="84"/>
        <v>3266000000</v>
      </c>
      <c r="O866" s="6">
        <f t="shared" si="85"/>
        <v>-9369000000</v>
      </c>
      <c r="P866" s="7">
        <f t="shared" si="86"/>
        <v>0.41258788534342888</v>
      </c>
      <c r="Q866" s="7">
        <f t="shared" si="87"/>
        <v>0.6333829096809086</v>
      </c>
    </row>
    <row r="867" spans="1:17" ht="20" customHeight="1" x14ac:dyDescent="0.2">
      <c r="A867" s="1">
        <v>893</v>
      </c>
      <c r="B867" s="1" t="s">
        <v>329</v>
      </c>
      <c r="C867" s="1" t="s">
        <v>10</v>
      </c>
      <c r="D867" s="2">
        <v>42007</v>
      </c>
      <c r="E867" s="3">
        <v>14580000000</v>
      </c>
      <c r="F867" s="3">
        <v>9517000000</v>
      </c>
      <c r="G867" s="3">
        <v>4039000000</v>
      </c>
      <c r="H867" s="1">
        <v>0</v>
      </c>
      <c r="I867" s="1">
        <v>0</v>
      </c>
      <c r="J867" s="1" t="s">
        <v>30</v>
      </c>
      <c r="K867" s="1" t="s">
        <v>118</v>
      </c>
      <c r="L867" s="8">
        <f t="shared" si="83"/>
        <v>2015</v>
      </c>
      <c r="M867" s="5">
        <f t="shared" si="88"/>
        <v>-5063000000</v>
      </c>
      <c r="N867" s="6">
        <f t="shared" si="84"/>
        <v>4039000000</v>
      </c>
      <c r="O867" s="6">
        <f t="shared" si="85"/>
        <v>-9102000000</v>
      </c>
      <c r="P867" s="7">
        <f t="shared" si="86"/>
        <v>0.3472565157750343</v>
      </c>
      <c r="Q867" s="7">
        <f t="shared" si="87"/>
        <v>0.62427983539094645</v>
      </c>
    </row>
    <row r="868" spans="1:17" ht="20" customHeight="1" x14ac:dyDescent="0.2">
      <c r="A868" s="1">
        <v>894</v>
      </c>
      <c r="B868" s="1" t="s">
        <v>329</v>
      </c>
      <c r="C868" s="1" t="s">
        <v>11</v>
      </c>
      <c r="D868" s="2">
        <v>42371</v>
      </c>
      <c r="E868" s="3">
        <v>13525000000</v>
      </c>
      <c r="F868" s="3">
        <v>8844000000</v>
      </c>
      <c r="G868" s="3">
        <v>3590000000</v>
      </c>
      <c r="H868" s="1">
        <v>0</v>
      </c>
      <c r="I868" s="1">
        <v>0</v>
      </c>
      <c r="J868" s="1" t="s">
        <v>30</v>
      </c>
      <c r="K868" s="1" t="s">
        <v>118</v>
      </c>
      <c r="L868" s="8">
        <f t="shared" si="83"/>
        <v>2016</v>
      </c>
      <c r="M868" s="5">
        <f t="shared" si="88"/>
        <v>-4681000000</v>
      </c>
      <c r="N868" s="6">
        <f t="shared" si="84"/>
        <v>3590000000</v>
      </c>
      <c r="O868" s="6">
        <f t="shared" si="85"/>
        <v>-8271000000</v>
      </c>
      <c r="P868" s="7">
        <f t="shared" si="86"/>
        <v>0.34609981515711646</v>
      </c>
      <c r="Q868" s="7">
        <f t="shared" si="87"/>
        <v>0.61153419593345659</v>
      </c>
    </row>
    <row r="869" spans="1:17" ht="20" customHeight="1" x14ac:dyDescent="0.2">
      <c r="A869" s="1">
        <v>895</v>
      </c>
      <c r="B869" s="1" t="s">
        <v>330</v>
      </c>
      <c r="C869" s="1" t="s">
        <v>6</v>
      </c>
      <c r="D869" s="2">
        <v>41547</v>
      </c>
      <c r="E869" s="3">
        <v>1287577000</v>
      </c>
      <c r="F869" s="3">
        <v>1073447000</v>
      </c>
      <c r="G869" s="3">
        <v>174085000</v>
      </c>
      <c r="H869" s="1">
        <v>0</v>
      </c>
      <c r="I869" s="3">
        <v>12784000</v>
      </c>
      <c r="J869" s="1" t="s">
        <v>41</v>
      </c>
      <c r="K869" s="1" t="s">
        <v>99</v>
      </c>
      <c r="L869" s="8">
        <f t="shared" si="83"/>
        <v>2013</v>
      </c>
      <c r="M869" s="5">
        <f t="shared" si="88"/>
        <v>-214130000</v>
      </c>
      <c r="N869" s="6">
        <f t="shared" si="84"/>
        <v>186869000</v>
      </c>
      <c r="O869" s="6">
        <f t="shared" si="85"/>
        <v>-400999000</v>
      </c>
      <c r="P869" s="7">
        <f t="shared" si="86"/>
        <v>0.16630461712192746</v>
      </c>
      <c r="Q869" s="7">
        <f t="shared" si="87"/>
        <v>0.31143690823927422</v>
      </c>
    </row>
    <row r="870" spans="1:17" ht="20" customHeight="1" x14ac:dyDescent="0.2">
      <c r="A870" s="1">
        <v>896</v>
      </c>
      <c r="B870" s="1" t="s">
        <v>330</v>
      </c>
      <c r="C870" s="1" t="s">
        <v>9</v>
      </c>
      <c r="D870" s="2">
        <v>41912</v>
      </c>
      <c r="E870" s="3">
        <v>1463767000</v>
      </c>
      <c r="F870" s="3">
        <v>1200308000</v>
      </c>
      <c r="G870" s="3">
        <v>194491000</v>
      </c>
      <c r="H870" s="1">
        <v>0</v>
      </c>
      <c r="I870" s="3">
        <v>13279000</v>
      </c>
      <c r="J870" s="1" t="s">
        <v>41</v>
      </c>
      <c r="K870" s="1" t="s">
        <v>99</v>
      </c>
      <c r="L870" s="8">
        <f t="shared" si="83"/>
        <v>2014</v>
      </c>
      <c r="M870" s="5">
        <f t="shared" si="88"/>
        <v>-263459000</v>
      </c>
      <c r="N870" s="6">
        <f t="shared" si="84"/>
        <v>207770000</v>
      </c>
      <c r="O870" s="6">
        <f t="shared" si="85"/>
        <v>-471229000</v>
      </c>
      <c r="P870" s="7">
        <f t="shared" si="86"/>
        <v>0.17998697880195413</v>
      </c>
      <c r="Q870" s="7">
        <f t="shared" si="87"/>
        <v>0.32192896820327277</v>
      </c>
    </row>
    <row r="871" spans="1:17" ht="20" customHeight="1" x14ac:dyDescent="0.2">
      <c r="A871" s="1">
        <v>897</v>
      </c>
      <c r="B871" s="1" t="s">
        <v>330</v>
      </c>
      <c r="C871" s="1" t="s">
        <v>10</v>
      </c>
      <c r="D871" s="2">
        <v>42277</v>
      </c>
      <c r="E871" s="3">
        <v>1627413000</v>
      </c>
      <c r="F871" s="3">
        <v>1354969000</v>
      </c>
      <c r="G871" s="3">
        <v>207519000</v>
      </c>
      <c r="H871" s="1">
        <v>0</v>
      </c>
      <c r="I871" s="3">
        <v>13338000</v>
      </c>
      <c r="J871" s="1" t="s">
        <v>41</v>
      </c>
      <c r="K871" s="1" t="s">
        <v>99</v>
      </c>
      <c r="L871" s="8">
        <f t="shared" si="83"/>
        <v>2015</v>
      </c>
      <c r="M871" s="5">
        <f t="shared" si="88"/>
        <v>-272444000</v>
      </c>
      <c r="N871" s="6">
        <f t="shared" si="84"/>
        <v>220857000</v>
      </c>
      <c r="O871" s="6">
        <f t="shared" si="85"/>
        <v>-493301000</v>
      </c>
      <c r="P871" s="7">
        <f t="shared" si="86"/>
        <v>0.1674092562858967</v>
      </c>
      <c r="Q871" s="7">
        <f t="shared" si="87"/>
        <v>0.30311973666180619</v>
      </c>
    </row>
    <row r="872" spans="1:17" ht="20" customHeight="1" x14ac:dyDescent="0.2">
      <c r="A872" s="1">
        <v>898</v>
      </c>
      <c r="B872" s="1" t="s">
        <v>330</v>
      </c>
      <c r="C872" s="1" t="s">
        <v>11</v>
      </c>
      <c r="D872" s="2">
        <v>42643</v>
      </c>
      <c r="E872" s="3">
        <v>1822114000</v>
      </c>
      <c r="F872" s="3">
        <v>1524907000</v>
      </c>
      <c r="G872" s="3">
        <v>224088000</v>
      </c>
      <c r="H872" s="1">
        <v>0</v>
      </c>
      <c r="I872" s="3">
        <v>13794000</v>
      </c>
      <c r="J872" s="1" t="s">
        <v>41</v>
      </c>
      <c r="K872" s="1" t="s">
        <v>99</v>
      </c>
      <c r="L872" s="8">
        <f t="shared" si="83"/>
        <v>2016</v>
      </c>
      <c r="M872" s="5">
        <f t="shared" si="88"/>
        <v>-297207000</v>
      </c>
      <c r="N872" s="6">
        <f t="shared" si="84"/>
        <v>237882000</v>
      </c>
      <c r="O872" s="6">
        <f t="shared" si="85"/>
        <v>-535089000</v>
      </c>
      <c r="P872" s="7">
        <f t="shared" si="86"/>
        <v>0.16311108964642168</v>
      </c>
      <c r="Q872" s="7">
        <f t="shared" si="87"/>
        <v>0.29366384320629774</v>
      </c>
    </row>
    <row r="873" spans="1:17" ht="20" customHeight="1" x14ac:dyDescent="0.2">
      <c r="A873" s="1">
        <v>899</v>
      </c>
      <c r="B873" s="1" t="s">
        <v>331</v>
      </c>
      <c r="C873" s="1" t="s">
        <v>6</v>
      </c>
      <c r="D873" s="2">
        <v>41274</v>
      </c>
      <c r="E873" s="3">
        <v>793373000</v>
      </c>
      <c r="F873" s="3">
        <v>206974000</v>
      </c>
      <c r="G873" s="3">
        <v>123524000</v>
      </c>
      <c r="H873" s="1">
        <v>0</v>
      </c>
      <c r="I873" s="3">
        <v>214827000</v>
      </c>
      <c r="J873" s="1" t="s">
        <v>46</v>
      </c>
      <c r="K873" s="1" t="s">
        <v>47</v>
      </c>
      <c r="L873" s="8">
        <f t="shared" si="83"/>
        <v>2012</v>
      </c>
      <c r="M873" s="5">
        <f t="shared" si="88"/>
        <v>-586399000</v>
      </c>
      <c r="N873" s="6">
        <f t="shared" si="84"/>
        <v>338351000</v>
      </c>
      <c r="O873" s="6">
        <f t="shared" si="85"/>
        <v>-924750000</v>
      </c>
      <c r="P873" s="7">
        <f t="shared" si="86"/>
        <v>0.7391214472889801</v>
      </c>
      <c r="Q873" s="7">
        <f t="shared" si="87"/>
        <v>1.1655929808551588</v>
      </c>
    </row>
    <row r="874" spans="1:17" ht="20" customHeight="1" x14ac:dyDescent="0.2">
      <c r="A874" s="1">
        <v>900</v>
      </c>
      <c r="B874" s="1" t="s">
        <v>331</v>
      </c>
      <c r="C874" s="1" t="s">
        <v>9</v>
      </c>
      <c r="D874" s="2">
        <v>41639</v>
      </c>
      <c r="E874" s="3">
        <v>861527000</v>
      </c>
      <c r="F874" s="3">
        <v>221498000</v>
      </c>
      <c r="G874" s="3">
        <v>127470000</v>
      </c>
      <c r="H874" s="1">
        <v>0</v>
      </c>
      <c r="I874" s="3">
        <v>224713000</v>
      </c>
      <c r="J874" s="1" t="s">
        <v>46</v>
      </c>
      <c r="K874" s="1" t="s">
        <v>47</v>
      </c>
      <c r="L874" s="8">
        <f t="shared" si="83"/>
        <v>2013</v>
      </c>
      <c r="M874" s="5">
        <f t="shared" si="88"/>
        <v>-640029000</v>
      </c>
      <c r="N874" s="6">
        <f t="shared" si="84"/>
        <v>352183000</v>
      </c>
      <c r="O874" s="6">
        <f t="shared" si="85"/>
        <v>-992212000</v>
      </c>
      <c r="P874" s="7">
        <f t="shared" si="86"/>
        <v>0.74290068680377985</v>
      </c>
      <c r="Q874" s="7">
        <f t="shared" si="87"/>
        <v>1.1516899644468483</v>
      </c>
    </row>
    <row r="875" spans="1:17" ht="20" customHeight="1" x14ac:dyDescent="0.2">
      <c r="A875" s="1">
        <v>901</v>
      </c>
      <c r="B875" s="1" t="s">
        <v>331</v>
      </c>
      <c r="C875" s="1" t="s">
        <v>10</v>
      </c>
      <c r="D875" s="2">
        <v>42004</v>
      </c>
      <c r="E875" s="3">
        <v>993897000</v>
      </c>
      <c r="F875" s="3">
        <v>258617000</v>
      </c>
      <c r="G875" s="3">
        <v>122201000</v>
      </c>
      <c r="H875" s="1">
        <v>0</v>
      </c>
      <c r="I875" s="3">
        <v>258074000</v>
      </c>
      <c r="J875" s="1" t="s">
        <v>46</v>
      </c>
      <c r="K875" s="1" t="s">
        <v>47</v>
      </c>
      <c r="L875" s="8">
        <f t="shared" si="83"/>
        <v>2014</v>
      </c>
      <c r="M875" s="5">
        <f t="shared" si="88"/>
        <v>-735280000</v>
      </c>
      <c r="N875" s="6">
        <f t="shared" si="84"/>
        <v>380275000</v>
      </c>
      <c r="O875" s="6">
        <f t="shared" si="85"/>
        <v>-1115555000</v>
      </c>
      <c r="P875" s="7">
        <f t="shared" si="86"/>
        <v>0.73979496869393913</v>
      </c>
      <c r="Q875" s="7">
        <f t="shared" si="87"/>
        <v>1.122405037946588</v>
      </c>
    </row>
    <row r="876" spans="1:17" ht="20" customHeight="1" x14ac:dyDescent="0.2">
      <c r="A876" s="1">
        <v>902</v>
      </c>
      <c r="B876" s="1" t="s">
        <v>331</v>
      </c>
      <c r="C876" s="1" t="s">
        <v>11</v>
      </c>
      <c r="D876" s="2">
        <v>42369</v>
      </c>
      <c r="E876" s="3">
        <v>1166769000</v>
      </c>
      <c r="F876" s="3">
        <v>304477000</v>
      </c>
      <c r="G876" s="3">
        <v>122735000</v>
      </c>
      <c r="H876" s="1">
        <v>0</v>
      </c>
      <c r="I876" s="3">
        <v>344527000</v>
      </c>
      <c r="J876" s="1" t="s">
        <v>46</v>
      </c>
      <c r="K876" s="1" t="s">
        <v>47</v>
      </c>
      <c r="L876" s="8">
        <f t="shared" si="83"/>
        <v>2015</v>
      </c>
      <c r="M876" s="5">
        <f t="shared" si="88"/>
        <v>-862292000</v>
      </c>
      <c r="N876" s="6">
        <f t="shared" si="84"/>
        <v>467262000</v>
      </c>
      <c r="O876" s="6">
        <f t="shared" si="85"/>
        <v>-1329554000</v>
      </c>
      <c r="P876" s="7">
        <f t="shared" si="86"/>
        <v>0.73904260397730825</v>
      </c>
      <c r="Q876" s="7">
        <f t="shared" si="87"/>
        <v>1.1395177622991355</v>
      </c>
    </row>
    <row r="877" spans="1:17" ht="20" customHeight="1" x14ac:dyDescent="0.2">
      <c r="A877" s="1">
        <v>903</v>
      </c>
      <c r="B877" s="1" t="s">
        <v>332</v>
      </c>
      <c r="C877" s="1" t="s">
        <v>6</v>
      </c>
      <c r="D877" s="2">
        <v>41455</v>
      </c>
      <c r="E877" s="3">
        <v>2842781000</v>
      </c>
      <c r="F877" s="3">
        <v>1237452000</v>
      </c>
      <c r="G877" s="3">
        <v>387812000</v>
      </c>
      <c r="H877" s="3">
        <v>487832000</v>
      </c>
      <c r="I877" s="1">
        <v>0</v>
      </c>
      <c r="J877" s="1" t="s">
        <v>16</v>
      </c>
      <c r="K877" s="1" t="s">
        <v>62</v>
      </c>
      <c r="L877" s="8">
        <f t="shared" si="83"/>
        <v>2013</v>
      </c>
      <c r="M877" s="5">
        <f t="shared" si="88"/>
        <v>-1605329000</v>
      </c>
      <c r="N877" s="6">
        <f t="shared" si="84"/>
        <v>875644000</v>
      </c>
      <c r="O877" s="6">
        <f t="shared" si="85"/>
        <v>-2480973000</v>
      </c>
      <c r="P877" s="7">
        <f t="shared" si="86"/>
        <v>0.56470371794380225</v>
      </c>
      <c r="Q877" s="7">
        <f t="shared" si="87"/>
        <v>0.87272744541348768</v>
      </c>
    </row>
    <row r="878" spans="1:17" ht="20" customHeight="1" x14ac:dyDescent="0.2">
      <c r="A878" s="1">
        <v>904</v>
      </c>
      <c r="B878" s="1" t="s">
        <v>332</v>
      </c>
      <c r="C878" s="1" t="s">
        <v>9</v>
      </c>
      <c r="D878" s="2">
        <v>41820</v>
      </c>
      <c r="E878" s="3">
        <v>2929408000</v>
      </c>
      <c r="F878" s="3">
        <v>1232962000</v>
      </c>
      <c r="G878" s="3">
        <v>384907000</v>
      </c>
      <c r="H878" s="3">
        <v>539469000</v>
      </c>
      <c r="I878" s="1">
        <v>0</v>
      </c>
      <c r="J878" s="1" t="s">
        <v>16</v>
      </c>
      <c r="K878" s="1" t="s">
        <v>62</v>
      </c>
      <c r="L878" s="8">
        <f t="shared" si="83"/>
        <v>2014</v>
      </c>
      <c r="M878" s="5">
        <f t="shared" si="88"/>
        <v>-1696446000</v>
      </c>
      <c r="N878" s="6">
        <f t="shared" si="84"/>
        <v>924376000</v>
      </c>
      <c r="O878" s="6">
        <f t="shared" si="85"/>
        <v>-2620822000</v>
      </c>
      <c r="P878" s="7">
        <f t="shared" si="86"/>
        <v>0.5791088165253867</v>
      </c>
      <c r="Q878" s="7">
        <f t="shared" si="87"/>
        <v>0.89465926221270642</v>
      </c>
    </row>
    <row r="879" spans="1:17" ht="20" customHeight="1" x14ac:dyDescent="0.2">
      <c r="A879" s="1">
        <v>905</v>
      </c>
      <c r="B879" s="1" t="s">
        <v>332</v>
      </c>
      <c r="C879" s="1" t="s">
        <v>10</v>
      </c>
      <c r="D879" s="2">
        <v>42185</v>
      </c>
      <c r="E879" s="3">
        <v>2814049000</v>
      </c>
      <c r="F879" s="3">
        <v>1215229000</v>
      </c>
      <c r="G879" s="3">
        <v>406864000</v>
      </c>
      <c r="H879" s="3">
        <v>530616000</v>
      </c>
      <c r="I879" s="1">
        <v>0</v>
      </c>
      <c r="J879" s="1" t="s">
        <v>16</v>
      </c>
      <c r="K879" s="1" t="s">
        <v>62</v>
      </c>
      <c r="L879" s="8">
        <f t="shared" si="83"/>
        <v>2015</v>
      </c>
      <c r="M879" s="5">
        <f t="shared" si="88"/>
        <v>-1598820000</v>
      </c>
      <c r="N879" s="6">
        <f t="shared" si="84"/>
        <v>937480000</v>
      </c>
      <c r="O879" s="6">
        <f t="shared" si="85"/>
        <v>-2536300000</v>
      </c>
      <c r="P879" s="7">
        <f t="shared" si="86"/>
        <v>0.56815641802967898</v>
      </c>
      <c r="Q879" s="7">
        <f t="shared" si="87"/>
        <v>0.90129916003594823</v>
      </c>
    </row>
    <row r="880" spans="1:17" ht="20" customHeight="1" x14ac:dyDescent="0.2">
      <c r="A880" s="1">
        <v>906</v>
      </c>
      <c r="B880" s="1" t="s">
        <v>332</v>
      </c>
      <c r="C880" s="1" t="s">
        <v>11</v>
      </c>
      <c r="D880" s="2">
        <v>42551</v>
      </c>
      <c r="E880" s="3">
        <v>2984493000</v>
      </c>
      <c r="F880" s="3">
        <v>1163391000</v>
      </c>
      <c r="G880" s="3">
        <v>379399000</v>
      </c>
      <c r="H880" s="3">
        <v>481258000</v>
      </c>
      <c r="I880" s="1">
        <v>0</v>
      </c>
      <c r="J880" s="1" t="s">
        <v>16</v>
      </c>
      <c r="K880" s="1" t="s">
        <v>62</v>
      </c>
      <c r="L880" s="8">
        <f t="shared" si="83"/>
        <v>2016</v>
      </c>
      <c r="M880" s="5">
        <f t="shared" si="88"/>
        <v>-1821102000</v>
      </c>
      <c r="N880" s="6">
        <f t="shared" si="84"/>
        <v>860657000</v>
      </c>
      <c r="O880" s="6">
        <f t="shared" si="85"/>
        <v>-2681759000</v>
      </c>
      <c r="P880" s="7">
        <f t="shared" si="86"/>
        <v>0.61018806209295851</v>
      </c>
      <c r="Q880" s="7">
        <f t="shared" si="87"/>
        <v>0.89856434576995159</v>
      </c>
    </row>
    <row r="881" spans="1:17" ht="20" customHeight="1" x14ac:dyDescent="0.2">
      <c r="A881" s="1">
        <v>907</v>
      </c>
      <c r="B881" s="1" t="s">
        <v>333</v>
      </c>
      <c r="C881" s="1" t="s">
        <v>6</v>
      </c>
      <c r="D881" s="2">
        <v>41639</v>
      </c>
      <c r="E881" s="3">
        <v>19561000000</v>
      </c>
      <c r="F881" s="3">
        <v>12952000000</v>
      </c>
      <c r="G881" s="3">
        <v>3706000000</v>
      </c>
      <c r="H881" s="1">
        <v>0</v>
      </c>
      <c r="I881" s="1">
        <v>0</v>
      </c>
      <c r="J881" s="1" t="s">
        <v>30</v>
      </c>
      <c r="K881" s="1" t="s">
        <v>136</v>
      </c>
      <c r="L881" s="8">
        <f t="shared" si="83"/>
        <v>2013</v>
      </c>
      <c r="M881" s="5">
        <f t="shared" si="88"/>
        <v>-6609000000</v>
      </c>
      <c r="N881" s="6">
        <f t="shared" si="84"/>
        <v>3706000000</v>
      </c>
      <c r="O881" s="6">
        <f t="shared" si="85"/>
        <v>-10315000000</v>
      </c>
      <c r="P881" s="7">
        <f t="shared" si="86"/>
        <v>0.33786616226164307</v>
      </c>
      <c r="Q881" s="7">
        <f t="shared" si="87"/>
        <v>0.52732477889678442</v>
      </c>
    </row>
    <row r="882" spans="1:17" ht="20" customHeight="1" x14ac:dyDescent="0.2">
      <c r="A882" s="1">
        <v>908</v>
      </c>
      <c r="B882" s="1" t="s">
        <v>333</v>
      </c>
      <c r="C882" s="1" t="s">
        <v>9</v>
      </c>
      <c r="D882" s="2">
        <v>42004</v>
      </c>
      <c r="E882" s="3">
        <v>19724000000</v>
      </c>
      <c r="F882" s="3">
        <v>13041000000</v>
      </c>
      <c r="G882" s="3">
        <v>4162000000</v>
      </c>
      <c r="H882" s="1">
        <v>0</v>
      </c>
      <c r="I882" s="1">
        <v>0</v>
      </c>
      <c r="J882" s="1" t="s">
        <v>30</v>
      </c>
      <c r="K882" s="1" t="s">
        <v>136</v>
      </c>
      <c r="L882" s="8">
        <f t="shared" si="83"/>
        <v>2014</v>
      </c>
      <c r="M882" s="5">
        <f t="shared" si="88"/>
        <v>-6683000000</v>
      </c>
      <c r="N882" s="6">
        <f t="shared" si="84"/>
        <v>4162000000</v>
      </c>
      <c r="O882" s="6">
        <f t="shared" si="85"/>
        <v>-10845000000</v>
      </c>
      <c r="P882" s="7">
        <f t="shared" si="86"/>
        <v>0.33882579598458729</v>
      </c>
      <c r="Q882" s="7">
        <f t="shared" si="87"/>
        <v>0.54983776110322446</v>
      </c>
    </row>
    <row r="883" spans="1:17" ht="20" customHeight="1" x14ac:dyDescent="0.2">
      <c r="A883" s="1">
        <v>909</v>
      </c>
      <c r="B883" s="1" t="s">
        <v>333</v>
      </c>
      <c r="C883" s="1" t="s">
        <v>10</v>
      </c>
      <c r="D883" s="2">
        <v>42369</v>
      </c>
      <c r="E883" s="3">
        <v>18591000000</v>
      </c>
      <c r="F883" s="3">
        <v>11967000000</v>
      </c>
      <c r="G883" s="3">
        <v>5011000000</v>
      </c>
      <c r="H883" s="1">
        <v>0</v>
      </c>
      <c r="I883" s="1">
        <v>0</v>
      </c>
      <c r="J883" s="1" t="s">
        <v>30</v>
      </c>
      <c r="K883" s="1" t="s">
        <v>136</v>
      </c>
      <c r="L883" s="8">
        <f t="shared" si="83"/>
        <v>2015</v>
      </c>
      <c r="M883" s="5">
        <f t="shared" si="88"/>
        <v>-6624000000</v>
      </c>
      <c r="N883" s="6">
        <f t="shared" si="84"/>
        <v>5011000000</v>
      </c>
      <c r="O883" s="6">
        <f t="shared" si="85"/>
        <v>-11635000000</v>
      </c>
      <c r="P883" s="7">
        <f t="shared" si="86"/>
        <v>0.35630143617879617</v>
      </c>
      <c r="Q883" s="7">
        <f t="shared" si="87"/>
        <v>0.62584046043784625</v>
      </c>
    </row>
    <row r="884" spans="1:17" ht="20" customHeight="1" x14ac:dyDescent="0.2">
      <c r="A884" s="1">
        <v>910</v>
      </c>
      <c r="B884" s="1" t="s">
        <v>333</v>
      </c>
      <c r="C884" s="1" t="s">
        <v>11</v>
      </c>
      <c r="D884" s="2">
        <v>42735</v>
      </c>
      <c r="E884" s="3">
        <v>18202000000</v>
      </c>
      <c r="F884" s="3">
        <v>11551000000</v>
      </c>
      <c r="G884" s="3">
        <v>3334000000</v>
      </c>
      <c r="H884" s="1">
        <v>0</v>
      </c>
      <c r="I884" s="1">
        <v>0</v>
      </c>
      <c r="J884" s="1" t="s">
        <v>30</v>
      </c>
      <c r="K884" s="1" t="s">
        <v>136</v>
      </c>
      <c r="L884" s="8">
        <f t="shared" si="83"/>
        <v>2016</v>
      </c>
      <c r="M884" s="5">
        <f t="shared" si="88"/>
        <v>-6651000000</v>
      </c>
      <c r="N884" s="6">
        <f t="shared" si="84"/>
        <v>3334000000</v>
      </c>
      <c r="O884" s="6">
        <f t="shared" si="85"/>
        <v>-9985000000</v>
      </c>
      <c r="P884" s="7">
        <f t="shared" si="86"/>
        <v>0.36539940665860893</v>
      </c>
      <c r="Q884" s="7">
        <f t="shared" si="87"/>
        <v>0.54856609163828152</v>
      </c>
    </row>
    <row r="885" spans="1:17" ht="20" customHeight="1" x14ac:dyDescent="0.2">
      <c r="A885" s="1">
        <v>911</v>
      </c>
      <c r="B885" s="1" t="s">
        <v>334</v>
      </c>
      <c r="C885" s="1" t="s">
        <v>6</v>
      </c>
      <c r="D885" s="2">
        <v>41639</v>
      </c>
      <c r="E885" s="3">
        <v>14070000000</v>
      </c>
      <c r="F885" s="3">
        <v>7365000000</v>
      </c>
      <c r="G885" s="3">
        <v>1007000000</v>
      </c>
      <c r="H885" s="1">
        <v>0</v>
      </c>
      <c r="I885" s="3">
        <v>1806000000</v>
      </c>
      <c r="J885" s="1" t="s">
        <v>77</v>
      </c>
      <c r="K885" s="1" t="s">
        <v>335</v>
      </c>
      <c r="L885" s="8">
        <f t="shared" si="83"/>
        <v>2013</v>
      </c>
      <c r="M885" s="5">
        <f t="shared" si="88"/>
        <v>-6705000000</v>
      </c>
      <c r="N885" s="6">
        <f t="shared" si="84"/>
        <v>2813000000</v>
      </c>
      <c r="O885" s="6">
        <f t="shared" si="85"/>
        <v>-9518000000</v>
      </c>
      <c r="P885" s="7">
        <f t="shared" si="86"/>
        <v>0.47654584221748403</v>
      </c>
      <c r="Q885" s="7">
        <f t="shared" si="87"/>
        <v>0.67647476901208248</v>
      </c>
    </row>
    <row r="886" spans="1:17" ht="20" customHeight="1" x14ac:dyDescent="0.2">
      <c r="A886" s="1">
        <v>912</v>
      </c>
      <c r="B886" s="1" t="s">
        <v>334</v>
      </c>
      <c r="C886" s="1" t="s">
        <v>9</v>
      </c>
      <c r="D886" s="2">
        <v>42004</v>
      </c>
      <c r="E886" s="3">
        <v>16226000000</v>
      </c>
      <c r="F886" s="3">
        <v>8435000000</v>
      </c>
      <c r="G886" s="3">
        <v>1029000000</v>
      </c>
      <c r="H886" s="1">
        <v>0</v>
      </c>
      <c r="I886" s="3">
        <v>2040000000</v>
      </c>
      <c r="J886" s="1" t="s">
        <v>77</v>
      </c>
      <c r="K886" s="1" t="s">
        <v>335</v>
      </c>
      <c r="L886" s="8">
        <f t="shared" si="83"/>
        <v>2014</v>
      </c>
      <c r="M886" s="5">
        <f t="shared" si="88"/>
        <v>-7791000000</v>
      </c>
      <c r="N886" s="6">
        <f t="shared" si="84"/>
        <v>3069000000</v>
      </c>
      <c r="O886" s="6">
        <f t="shared" si="85"/>
        <v>-10860000000</v>
      </c>
      <c r="P886" s="7">
        <f t="shared" si="86"/>
        <v>0.4801553062985332</v>
      </c>
      <c r="Q886" s="7">
        <f t="shared" si="87"/>
        <v>0.66929619129791695</v>
      </c>
    </row>
    <row r="887" spans="1:17" ht="20" customHeight="1" x14ac:dyDescent="0.2">
      <c r="A887" s="1">
        <v>913</v>
      </c>
      <c r="B887" s="1" t="s">
        <v>334</v>
      </c>
      <c r="C887" s="1" t="s">
        <v>10</v>
      </c>
      <c r="D887" s="2">
        <v>42369</v>
      </c>
      <c r="E887" s="3">
        <v>14403000000</v>
      </c>
      <c r="F887" s="3">
        <v>6452000000</v>
      </c>
      <c r="G887" s="3">
        <v>1126000000</v>
      </c>
      <c r="H887" s="1">
        <v>0</v>
      </c>
      <c r="I887" s="3">
        <v>2309000000</v>
      </c>
      <c r="J887" s="1" t="s">
        <v>77</v>
      </c>
      <c r="K887" s="1" t="s">
        <v>335</v>
      </c>
      <c r="L887" s="8">
        <f t="shared" si="83"/>
        <v>2015</v>
      </c>
      <c r="M887" s="5">
        <f t="shared" si="88"/>
        <v>-7951000000</v>
      </c>
      <c r="N887" s="6">
        <f t="shared" si="84"/>
        <v>3435000000</v>
      </c>
      <c r="O887" s="6">
        <f t="shared" si="85"/>
        <v>-11386000000</v>
      </c>
      <c r="P887" s="7">
        <f t="shared" si="86"/>
        <v>0.55203776990904674</v>
      </c>
      <c r="Q887" s="7">
        <f t="shared" si="87"/>
        <v>0.79052975074637233</v>
      </c>
    </row>
    <row r="888" spans="1:17" ht="20" customHeight="1" x14ac:dyDescent="0.2">
      <c r="A888" s="1">
        <v>914</v>
      </c>
      <c r="B888" s="1" t="s">
        <v>334</v>
      </c>
      <c r="C888" s="1" t="s">
        <v>11</v>
      </c>
      <c r="D888" s="2">
        <v>42735</v>
      </c>
      <c r="E888" s="3">
        <v>13058000000</v>
      </c>
      <c r="F888" s="3">
        <v>5801000000</v>
      </c>
      <c r="G888" s="3">
        <v>1089000000</v>
      </c>
      <c r="H888" s="1">
        <v>0</v>
      </c>
      <c r="I888" s="3">
        <v>2209000000</v>
      </c>
      <c r="J888" s="1" t="s">
        <v>77</v>
      </c>
      <c r="K888" s="1" t="s">
        <v>335</v>
      </c>
      <c r="L888" s="8">
        <f t="shared" si="83"/>
        <v>2016</v>
      </c>
      <c r="M888" s="5">
        <f t="shared" si="88"/>
        <v>-7257000000</v>
      </c>
      <c r="N888" s="6">
        <f t="shared" si="84"/>
        <v>3298000000</v>
      </c>
      <c r="O888" s="6">
        <f t="shared" si="85"/>
        <v>-10555000000</v>
      </c>
      <c r="P888" s="7">
        <f t="shared" si="86"/>
        <v>0.5557512635931996</v>
      </c>
      <c r="Q888" s="7">
        <f t="shared" si="87"/>
        <v>0.80831674069535919</v>
      </c>
    </row>
    <row r="889" spans="1:17" ht="20" customHeight="1" x14ac:dyDescent="0.2">
      <c r="A889" s="1">
        <v>915</v>
      </c>
      <c r="B889" s="1" t="s">
        <v>336</v>
      </c>
      <c r="C889" s="1" t="s">
        <v>6</v>
      </c>
      <c r="D889" s="2">
        <v>41333</v>
      </c>
      <c r="E889" s="3">
        <v>10962818000</v>
      </c>
      <c r="F889" s="3">
        <v>9498456000</v>
      </c>
      <c r="G889" s="3">
        <v>731767000</v>
      </c>
      <c r="H889" s="1">
        <v>0</v>
      </c>
      <c r="I889" s="1">
        <v>0</v>
      </c>
      <c r="J889" s="1" t="s">
        <v>13</v>
      </c>
      <c r="K889" s="1" t="s">
        <v>73</v>
      </c>
      <c r="L889" s="8">
        <f t="shared" si="83"/>
        <v>2013</v>
      </c>
      <c r="M889" s="5">
        <f t="shared" si="88"/>
        <v>-1464362000</v>
      </c>
      <c r="N889" s="6">
        <f t="shared" si="84"/>
        <v>731767000</v>
      </c>
      <c r="O889" s="6">
        <f t="shared" si="85"/>
        <v>-2196129000</v>
      </c>
      <c r="P889" s="7">
        <f t="shared" si="86"/>
        <v>0.13357532707375055</v>
      </c>
      <c r="Q889" s="7">
        <f t="shared" si="87"/>
        <v>0.20032522659775981</v>
      </c>
    </row>
    <row r="890" spans="1:17" ht="20" customHeight="1" x14ac:dyDescent="0.2">
      <c r="A890" s="1">
        <v>916</v>
      </c>
      <c r="B890" s="1" t="s">
        <v>336</v>
      </c>
      <c r="C890" s="1" t="s">
        <v>9</v>
      </c>
      <c r="D890" s="2">
        <v>41698</v>
      </c>
      <c r="E890" s="3">
        <v>12574299000</v>
      </c>
      <c r="F890" s="3">
        <v>10925598000</v>
      </c>
      <c r="G890" s="3">
        <v>819048000</v>
      </c>
      <c r="H890" s="1">
        <v>0</v>
      </c>
      <c r="I890" s="1">
        <v>0</v>
      </c>
      <c r="J890" s="1" t="s">
        <v>13</v>
      </c>
      <c r="K890" s="1" t="s">
        <v>73</v>
      </c>
      <c r="L890" s="8">
        <f t="shared" si="83"/>
        <v>2014</v>
      </c>
      <c r="M890" s="5">
        <f t="shared" si="88"/>
        <v>-1648701000</v>
      </c>
      <c r="N890" s="6">
        <f t="shared" si="84"/>
        <v>819048000</v>
      </c>
      <c r="O890" s="6">
        <f t="shared" si="85"/>
        <v>-2467749000</v>
      </c>
      <c r="P890" s="7">
        <f t="shared" si="86"/>
        <v>0.13111673263058243</v>
      </c>
      <c r="Q890" s="7">
        <f t="shared" si="87"/>
        <v>0.19625340545822872</v>
      </c>
    </row>
    <row r="891" spans="1:17" ht="20" customHeight="1" x14ac:dyDescent="0.2">
      <c r="A891" s="1">
        <v>917</v>
      </c>
      <c r="B891" s="1" t="s">
        <v>336</v>
      </c>
      <c r="C891" s="1" t="s">
        <v>10</v>
      </c>
      <c r="D891" s="2">
        <v>42063</v>
      </c>
      <c r="E891" s="3">
        <v>14268716000</v>
      </c>
      <c r="F891" s="3">
        <v>12381189000</v>
      </c>
      <c r="G891" s="3">
        <v>890431000</v>
      </c>
      <c r="H891" s="1">
        <v>0</v>
      </c>
      <c r="I891" s="1">
        <v>0</v>
      </c>
      <c r="J891" s="1" t="s">
        <v>13</v>
      </c>
      <c r="K891" s="1" t="s">
        <v>73</v>
      </c>
      <c r="L891" s="8">
        <f t="shared" si="83"/>
        <v>2015</v>
      </c>
      <c r="M891" s="5">
        <f t="shared" si="88"/>
        <v>-1887527000</v>
      </c>
      <c r="N891" s="6">
        <f t="shared" si="84"/>
        <v>890431000</v>
      </c>
      <c r="O891" s="6">
        <f t="shared" si="85"/>
        <v>-2777958000</v>
      </c>
      <c r="P891" s="7">
        <f t="shared" si="86"/>
        <v>0.13228429243388123</v>
      </c>
      <c r="Q891" s="7">
        <f t="shared" si="87"/>
        <v>0.19468871620964354</v>
      </c>
    </row>
    <row r="892" spans="1:17" ht="20" customHeight="1" x14ac:dyDescent="0.2">
      <c r="A892" s="1">
        <v>918</v>
      </c>
      <c r="B892" s="1" t="s">
        <v>336</v>
      </c>
      <c r="C892" s="1" t="s">
        <v>11</v>
      </c>
      <c r="D892" s="2">
        <v>42429</v>
      </c>
      <c r="E892" s="3">
        <v>15149675000</v>
      </c>
      <c r="F892" s="3">
        <v>13130915000</v>
      </c>
      <c r="G892" s="3">
        <v>959899000</v>
      </c>
      <c r="H892" s="1">
        <v>0</v>
      </c>
      <c r="I892" s="1">
        <v>0</v>
      </c>
      <c r="J892" s="1" t="s">
        <v>13</v>
      </c>
      <c r="K892" s="1" t="s">
        <v>73</v>
      </c>
      <c r="L892" s="8">
        <f t="shared" si="83"/>
        <v>2016</v>
      </c>
      <c r="M892" s="5">
        <f t="shared" si="88"/>
        <v>-2018760000</v>
      </c>
      <c r="N892" s="6">
        <f t="shared" si="84"/>
        <v>959899000</v>
      </c>
      <c r="O892" s="6">
        <f t="shared" si="85"/>
        <v>-2978659000</v>
      </c>
      <c r="P892" s="7">
        <f t="shared" si="86"/>
        <v>0.13325434374004722</v>
      </c>
      <c r="Q892" s="7">
        <f t="shared" si="87"/>
        <v>0.1966153729370432</v>
      </c>
    </row>
    <row r="893" spans="1:17" ht="20" customHeight="1" x14ac:dyDescent="0.2">
      <c r="A893" s="1">
        <v>919</v>
      </c>
      <c r="B893" s="1" t="s">
        <v>337</v>
      </c>
      <c r="C893" s="1" t="s">
        <v>6</v>
      </c>
      <c r="D893" s="2">
        <v>41274</v>
      </c>
      <c r="E893" s="3">
        <v>48017000000</v>
      </c>
      <c r="F893" s="3">
        <v>19053000000</v>
      </c>
      <c r="G893" s="3">
        <v>18185000000</v>
      </c>
      <c r="H893" s="1">
        <v>0</v>
      </c>
      <c r="I893" s="1">
        <v>0</v>
      </c>
      <c r="J893" s="1" t="s">
        <v>30</v>
      </c>
      <c r="K893" s="1" t="s">
        <v>208</v>
      </c>
      <c r="L893" s="8">
        <f t="shared" si="83"/>
        <v>2012</v>
      </c>
      <c r="M893" s="5">
        <f t="shared" si="88"/>
        <v>-28964000000</v>
      </c>
      <c r="N893" s="6">
        <f t="shared" si="84"/>
        <v>18185000000</v>
      </c>
      <c r="O893" s="6">
        <f t="shared" si="85"/>
        <v>-47149000000</v>
      </c>
      <c r="P893" s="7">
        <f t="shared" si="86"/>
        <v>0.60320303225940808</v>
      </c>
      <c r="Q893" s="7">
        <f t="shared" si="87"/>
        <v>0.98192306891309333</v>
      </c>
    </row>
    <row r="894" spans="1:17" ht="20" customHeight="1" x14ac:dyDescent="0.2">
      <c r="A894" s="1">
        <v>920</v>
      </c>
      <c r="B894" s="1" t="s">
        <v>337</v>
      </c>
      <c r="C894" s="1" t="s">
        <v>9</v>
      </c>
      <c r="D894" s="2">
        <v>41639</v>
      </c>
      <c r="E894" s="3">
        <v>46854000000</v>
      </c>
      <c r="F894" s="3">
        <v>18421000000</v>
      </c>
      <c r="G894" s="3">
        <v>18205000000</v>
      </c>
      <c r="H894" s="1">
        <v>0</v>
      </c>
      <c r="I894" s="1">
        <v>0</v>
      </c>
      <c r="J894" s="1" t="s">
        <v>30</v>
      </c>
      <c r="K894" s="1" t="s">
        <v>208</v>
      </c>
      <c r="L894" s="8">
        <f t="shared" si="83"/>
        <v>2013</v>
      </c>
      <c r="M894" s="5">
        <f t="shared" si="88"/>
        <v>-28433000000</v>
      </c>
      <c r="N894" s="6">
        <f t="shared" si="84"/>
        <v>18205000000</v>
      </c>
      <c r="O894" s="6">
        <f t="shared" si="85"/>
        <v>-46638000000</v>
      </c>
      <c r="P894" s="7">
        <f t="shared" si="86"/>
        <v>0.60684253212105688</v>
      </c>
      <c r="Q894" s="7">
        <f t="shared" si="87"/>
        <v>0.99538993469074144</v>
      </c>
    </row>
    <row r="895" spans="1:17" ht="20" customHeight="1" x14ac:dyDescent="0.2">
      <c r="A895" s="1">
        <v>921</v>
      </c>
      <c r="B895" s="1" t="s">
        <v>337</v>
      </c>
      <c r="C895" s="1" t="s">
        <v>10</v>
      </c>
      <c r="D895" s="2">
        <v>42004</v>
      </c>
      <c r="E895" s="3">
        <v>45998000000</v>
      </c>
      <c r="F895" s="3">
        <v>17889000000</v>
      </c>
      <c r="G895" s="3">
        <v>18401000000</v>
      </c>
      <c r="H895" s="1">
        <v>0</v>
      </c>
      <c r="I895" s="1">
        <v>0</v>
      </c>
      <c r="J895" s="1" t="s">
        <v>30</v>
      </c>
      <c r="K895" s="1" t="s">
        <v>208</v>
      </c>
      <c r="L895" s="8">
        <f t="shared" si="83"/>
        <v>2014</v>
      </c>
      <c r="M895" s="5">
        <f t="shared" si="88"/>
        <v>-28109000000</v>
      </c>
      <c r="N895" s="6">
        <f t="shared" si="84"/>
        <v>18401000000</v>
      </c>
      <c r="O895" s="6">
        <f t="shared" si="85"/>
        <v>-46510000000</v>
      </c>
      <c r="P895" s="7">
        <f t="shared" si="86"/>
        <v>0.61109178659941732</v>
      </c>
      <c r="Q895" s="7">
        <f t="shared" si="87"/>
        <v>1.0111309187355972</v>
      </c>
    </row>
    <row r="896" spans="1:17" ht="20" customHeight="1" x14ac:dyDescent="0.2">
      <c r="A896" s="1">
        <v>922</v>
      </c>
      <c r="B896" s="1" t="s">
        <v>337</v>
      </c>
      <c r="C896" s="1" t="s">
        <v>11</v>
      </c>
      <c r="D896" s="2">
        <v>42369</v>
      </c>
      <c r="E896" s="3">
        <v>44294000000</v>
      </c>
      <c r="F896" s="3">
        <v>17482000000</v>
      </c>
      <c r="G896" s="3">
        <v>18084000000</v>
      </c>
      <c r="H896" s="1">
        <v>0</v>
      </c>
      <c r="I896" s="1">
        <v>0</v>
      </c>
      <c r="J896" s="1" t="s">
        <v>30</v>
      </c>
      <c r="K896" s="1" t="s">
        <v>208</v>
      </c>
      <c r="L896" s="8">
        <f t="shared" si="83"/>
        <v>2015</v>
      </c>
      <c r="M896" s="5">
        <f t="shared" si="88"/>
        <v>-26812000000</v>
      </c>
      <c r="N896" s="6">
        <f t="shared" si="84"/>
        <v>18084000000</v>
      </c>
      <c r="O896" s="6">
        <f t="shared" si="85"/>
        <v>-44896000000</v>
      </c>
      <c r="P896" s="7">
        <f t="shared" si="86"/>
        <v>0.60531900483135415</v>
      </c>
      <c r="Q896" s="7">
        <f t="shared" si="87"/>
        <v>1.0135910055537996</v>
      </c>
    </row>
    <row r="897" spans="1:17" ht="20" customHeight="1" x14ac:dyDescent="0.2">
      <c r="A897" s="1">
        <v>923</v>
      </c>
      <c r="B897" s="1" t="s">
        <v>338</v>
      </c>
      <c r="C897" s="1" t="s">
        <v>6</v>
      </c>
      <c r="D897" s="2">
        <v>41363</v>
      </c>
      <c r="E897" s="3">
        <v>2181732000</v>
      </c>
      <c r="F897" s="3">
        <v>875166000</v>
      </c>
      <c r="G897" s="3">
        <v>621536000</v>
      </c>
      <c r="H897" s="1">
        <v>0</v>
      </c>
      <c r="I897" s="3">
        <v>54291000</v>
      </c>
      <c r="J897" s="1" t="s">
        <v>13</v>
      </c>
      <c r="K897" s="1" t="s">
        <v>283</v>
      </c>
      <c r="L897" s="8">
        <f t="shared" si="83"/>
        <v>2013</v>
      </c>
      <c r="M897" s="5">
        <f t="shared" si="88"/>
        <v>-1306566000</v>
      </c>
      <c r="N897" s="6">
        <f t="shared" si="84"/>
        <v>675827000</v>
      </c>
      <c r="O897" s="6">
        <f t="shared" si="85"/>
        <v>-1982393000</v>
      </c>
      <c r="P897" s="7">
        <f t="shared" si="86"/>
        <v>0.59886640522300627</v>
      </c>
      <c r="Q897" s="7">
        <f t="shared" si="87"/>
        <v>0.90863268265763164</v>
      </c>
    </row>
    <row r="898" spans="1:17" ht="20" customHeight="1" x14ac:dyDescent="0.2">
      <c r="A898" s="1">
        <v>924</v>
      </c>
      <c r="B898" s="1" t="s">
        <v>338</v>
      </c>
      <c r="C898" s="1" t="s">
        <v>9</v>
      </c>
      <c r="D898" s="2">
        <v>41727</v>
      </c>
      <c r="E898" s="3">
        <v>3310800000</v>
      </c>
      <c r="F898" s="3">
        <v>1294700000</v>
      </c>
      <c r="G898" s="3">
        <v>926900000</v>
      </c>
      <c r="H898" s="1">
        <v>0</v>
      </c>
      <c r="I898" s="3">
        <v>79700000</v>
      </c>
      <c r="J898" s="1" t="s">
        <v>13</v>
      </c>
      <c r="K898" s="1" t="s">
        <v>283</v>
      </c>
      <c r="L898" s="8">
        <f t="shared" si="83"/>
        <v>2014</v>
      </c>
      <c r="M898" s="5">
        <f t="shared" si="88"/>
        <v>-2016100000</v>
      </c>
      <c r="N898" s="6">
        <f t="shared" si="84"/>
        <v>1006600000</v>
      </c>
      <c r="O898" s="6">
        <f t="shared" si="85"/>
        <v>-3022700000</v>
      </c>
      <c r="P898" s="7">
        <f t="shared" si="86"/>
        <v>0.60894647819258185</v>
      </c>
      <c r="Q898" s="7">
        <f t="shared" si="87"/>
        <v>0.91298175667512382</v>
      </c>
    </row>
    <row r="899" spans="1:17" ht="20" customHeight="1" x14ac:dyDescent="0.2">
      <c r="A899" s="1">
        <v>925</v>
      </c>
      <c r="B899" s="1" t="s">
        <v>338</v>
      </c>
      <c r="C899" s="1" t="s">
        <v>10</v>
      </c>
      <c r="D899" s="2">
        <v>42091</v>
      </c>
      <c r="E899" s="3">
        <v>4371500000</v>
      </c>
      <c r="F899" s="3">
        <v>1723800000</v>
      </c>
      <c r="G899" s="3">
        <v>1251500000</v>
      </c>
      <c r="H899" s="1">
        <v>0</v>
      </c>
      <c r="I899" s="3">
        <v>138400000</v>
      </c>
      <c r="J899" s="1" t="s">
        <v>13</v>
      </c>
      <c r="K899" s="1" t="s">
        <v>283</v>
      </c>
      <c r="L899" s="8">
        <f t="shared" ref="L899:L962" si="89">YEAR(D899)</f>
        <v>2015</v>
      </c>
      <c r="M899" s="5">
        <f t="shared" si="88"/>
        <v>-2647700000</v>
      </c>
      <c r="N899" s="6">
        <f t="shared" si="84"/>
        <v>1389900000</v>
      </c>
      <c r="O899" s="6">
        <f t="shared" si="85"/>
        <v>-4037600000</v>
      </c>
      <c r="P899" s="7">
        <f t="shared" si="86"/>
        <v>0.60567310991650458</v>
      </c>
      <c r="Q899" s="7">
        <f t="shared" si="87"/>
        <v>0.92361889511609285</v>
      </c>
    </row>
    <row r="900" spans="1:17" ht="20" customHeight="1" x14ac:dyDescent="0.2">
      <c r="A900" s="1">
        <v>926</v>
      </c>
      <c r="B900" s="1" t="s">
        <v>338</v>
      </c>
      <c r="C900" s="1" t="s">
        <v>11</v>
      </c>
      <c r="D900" s="2">
        <v>42462</v>
      </c>
      <c r="E900" s="3">
        <v>4712100000</v>
      </c>
      <c r="F900" s="3">
        <v>1914900000</v>
      </c>
      <c r="G900" s="3">
        <v>1428000000</v>
      </c>
      <c r="H900" s="1">
        <v>0</v>
      </c>
      <c r="I900" s="3">
        <v>183200000</v>
      </c>
      <c r="J900" s="1" t="s">
        <v>13</v>
      </c>
      <c r="K900" s="1" t="s">
        <v>283</v>
      </c>
      <c r="L900" s="8">
        <f t="shared" si="89"/>
        <v>2016</v>
      </c>
      <c r="M900" s="5">
        <f t="shared" si="88"/>
        <v>-2797200000</v>
      </c>
      <c r="N900" s="6">
        <f t="shared" si="84"/>
        <v>1611200000</v>
      </c>
      <c r="O900" s="6">
        <f t="shared" si="85"/>
        <v>-4408400000</v>
      </c>
      <c r="P900" s="7">
        <f t="shared" si="86"/>
        <v>0.59362067867829627</v>
      </c>
      <c r="Q900" s="7">
        <f t="shared" si="87"/>
        <v>0.93554890600793705</v>
      </c>
    </row>
    <row r="901" spans="1:17" ht="20" customHeight="1" x14ac:dyDescent="0.2">
      <c r="A901" s="1">
        <v>927</v>
      </c>
      <c r="B901" s="1" t="s">
        <v>339</v>
      </c>
      <c r="C901" s="1" t="s">
        <v>6</v>
      </c>
      <c r="D901" s="2">
        <v>41307</v>
      </c>
      <c r="E901" s="3">
        <v>96619000000</v>
      </c>
      <c r="F901" s="3">
        <v>76726000000</v>
      </c>
      <c r="G901" s="3">
        <v>15477000000</v>
      </c>
      <c r="H901" s="1">
        <v>0</v>
      </c>
      <c r="I901" s="3">
        <v>1652000000</v>
      </c>
      <c r="J901" s="1" t="s">
        <v>30</v>
      </c>
      <c r="K901" s="1" t="s">
        <v>340</v>
      </c>
      <c r="L901" s="8">
        <f t="shared" si="89"/>
        <v>2013</v>
      </c>
      <c r="M901" s="5">
        <f t="shared" si="88"/>
        <v>-19893000000</v>
      </c>
      <c r="N901" s="6">
        <f t="shared" ref="N901:N964" si="90">G901+H901+I901</f>
        <v>17129000000</v>
      </c>
      <c r="O901" s="6">
        <f t="shared" ref="O901:O964" si="91">M901-N901</f>
        <v>-37022000000</v>
      </c>
      <c r="P901" s="7">
        <f t="shared" ref="P901:P964" si="92">ABS(M901/E901)</f>
        <v>0.20589118082364752</v>
      </c>
      <c r="Q901" s="7">
        <f t="shared" ref="Q901:Q964" si="93">ABS(O901/E901)</f>
        <v>0.38317515188523998</v>
      </c>
    </row>
    <row r="902" spans="1:17" ht="20" customHeight="1" x14ac:dyDescent="0.2">
      <c r="A902" s="1">
        <v>928</v>
      </c>
      <c r="B902" s="1" t="s">
        <v>339</v>
      </c>
      <c r="C902" s="1" t="s">
        <v>9</v>
      </c>
      <c r="D902" s="2">
        <v>41671</v>
      </c>
      <c r="E902" s="3">
        <v>98375000000</v>
      </c>
      <c r="F902" s="3">
        <v>78138000000</v>
      </c>
      <c r="G902" s="3">
        <v>15809000000</v>
      </c>
      <c r="H902" s="1">
        <v>0</v>
      </c>
      <c r="I902" s="3">
        <v>1703000000</v>
      </c>
      <c r="J902" s="1" t="s">
        <v>30</v>
      </c>
      <c r="K902" s="1" t="s">
        <v>340</v>
      </c>
      <c r="L902" s="8">
        <f t="shared" si="89"/>
        <v>2014</v>
      </c>
      <c r="M902" s="5">
        <f t="shared" si="88"/>
        <v>-20237000000</v>
      </c>
      <c r="N902" s="6">
        <f t="shared" si="90"/>
        <v>17512000000</v>
      </c>
      <c r="O902" s="6">
        <f t="shared" si="91"/>
        <v>-37749000000</v>
      </c>
      <c r="P902" s="7">
        <f t="shared" si="92"/>
        <v>0.205712833545108</v>
      </c>
      <c r="Q902" s="7">
        <f t="shared" si="93"/>
        <v>0.38372554002541298</v>
      </c>
    </row>
    <row r="903" spans="1:17" ht="20" customHeight="1" x14ac:dyDescent="0.2">
      <c r="A903" s="1">
        <v>929</v>
      </c>
      <c r="B903" s="1" t="s">
        <v>339</v>
      </c>
      <c r="C903" s="1" t="s">
        <v>10</v>
      </c>
      <c r="D903" s="2">
        <v>42035</v>
      </c>
      <c r="E903" s="3">
        <v>108465000000</v>
      </c>
      <c r="F903" s="3">
        <v>85512000000</v>
      </c>
      <c r="G903" s="3">
        <v>17868000000</v>
      </c>
      <c r="H903" s="1">
        <v>0</v>
      </c>
      <c r="I903" s="3">
        <v>1948000000</v>
      </c>
      <c r="J903" s="1" t="s">
        <v>30</v>
      </c>
      <c r="K903" s="1" t="s">
        <v>340</v>
      </c>
      <c r="L903" s="8">
        <f t="shared" si="89"/>
        <v>2015</v>
      </c>
      <c r="M903" s="5">
        <f t="shared" si="88"/>
        <v>-22953000000</v>
      </c>
      <c r="N903" s="6">
        <f t="shared" si="90"/>
        <v>19816000000</v>
      </c>
      <c r="O903" s="6">
        <f t="shared" si="91"/>
        <v>-42769000000</v>
      </c>
      <c r="P903" s="7">
        <f t="shared" si="92"/>
        <v>0.21161665053242981</v>
      </c>
      <c r="Q903" s="7">
        <f t="shared" si="93"/>
        <v>0.39431152906467526</v>
      </c>
    </row>
    <row r="904" spans="1:17" ht="20" customHeight="1" x14ac:dyDescent="0.2">
      <c r="A904" s="1">
        <v>930</v>
      </c>
      <c r="B904" s="1" t="s">
        <v>339</v>
      </c>
      <c r="C904" s="1" t="s">
        <v>11</v>
      </c>
      <c r="D904" s="2">
        <v>42399</v>
      </c>
      <c r="E904" s="3">
        <v>109830000000</v>
      </c>
      <c r="F904" s="3">
        <v>85496000000</v>
      </c>
      <c r="G904" s="3">
        <v>18669000000</v>
      </c>
      <c r="H904" s="1">
        <v>0</v>
      </c>
      <c r="I904" s="3">
        <v>2089000000</v>
      </c>
      <c r="J904" s="1" t="s">
        <v>30</v>
      </c>
      <c r="K904" s="1" t="s">
        <v>340</v>
      </c>
      <c r="L904" s="8">
        <f t="shared" si="89"/>
        <v>2016</v>
      </c>
      <c r="M904" s="5">
        <f t="shared" si="88"/>
        <v>-24334000000</v>
      </c>
      <c r="N904" s="6">
        <f t="shared" si="90"/>
        <v>20758000000</v>
      </c>
      <c r="O904" s="6">
        <f t="shared" si="91"/>
        <v>-45092000000</v>
      </c>
      <c r="P904" s="7">
        <f t="shared" si="92"/>
        <v>0.22156059364472366</v>
      </c>
      <c r="Q904" s="7">
        <f t="shared" si="93"/>
        <v>0.4105617772921788</v>
      </c>
    </row>
    <row r="905" spans="1:17" ht="20" customHeight="1" x14ac:dyDescent="0.2">
      <c r="A905" s="1">
        <v>931</v>
      </c>
      <c r="B905" s="1" t="s">
        <v>341</v>
      </c>
      <c r="C905" s="1" t="s">
        <v>6</v>
      </c>
      <c r="D905" s="2">
        <v>41307</v>
      </c>
      <c r="E905" s="3">
        <v>19279000000</v>
      </c>
      <c r="F905" s="3">
        <v>12289000000</v>
      </c>
      <c r="G905" s="3">
        <v>4267000000</v>
      </c>
      <c r="H905" s="1">
        <v>0</v>
      </c>
      <c r="I905" s="3">
        <v>833000000</v>
      </c>
      <c r="J905" s="1" t="s">
        <v>13</v>
      </c>
      <c r="K905" s="1" t="s">
        <v>191</v>
      </c>
      <c r="L905" s="8">
        <f t="shared" si="89"/>
        <v>2013</v>
      </c>
      <c r="M905" s="5">
        <f t="shared" si="88"/>
        <v>-6990000000</v>
      </c>
      <c r="N905" s="6">
        <f t="shared" si="90"/>
        <v>5100000000</v>
      </c>
      <c r="O905" s="6">
        <f t="shared" si="91"/>
        <v>-12090000000</v>
      </c>
      <c r="P905" s="7">
        <f t="shared" si="92"/>
        <v>0.36257067275273613</v>
      </c>
      <c r="Q905" s="7">
        <f t="shared" si="93"/>
        <v>0.62710721510451783</v>
      </c>
    </row>
    <row r="906" spans="1:17" ht="20" customHeight="1" x14ac:dyDescent="0.2">
      <c r="A906" s="1">
        <v>932</v>
      </c>
      <c r="B906" s="1" t="s">
        <v>341</v>
      </c>
      <c r="C906" s="1" t="s">
        <v>9</v>
      </c>
      <c r="D906" s="2">
        <v>41671</v>
      </c>
      <c r="E906" s="3">
        <v>19031000000</v>
      </c>
      <c r="F906" s="3">
        <v>12087000000</v>
      </c>
      <c r="G906" s="3">
        <v>4313000000</v>
      </c>
      <c r="H906" s="1">
        <v>0</v>
      </c>
      <c r="I906" s="3">
        <v>889000000</v>
      </c>
      <c r="J906" s="1" t="s">
        <v>13</v>
      </c>
      <c r="K906" s="1" t="s">
        <v>191</v>
      </c>
      <c r="L906" s="8">
        <f t="shared" si="89"/>
        <v>2014</v>
      </c>
      <c r="M906" s="5">
        <f t="shared" si="88"/>
        <v>-6944000000</v>
      </c>
      <c r="N906" s="6">
        <f t="shared" si="90"/>
        <v>5202000000</v>
      </c>
      <c r="O906" s="6">
        <f t="shared" si="91"/>
        <v>-12146000000</v>
      </c>
      <c r="P906" s="7">
        <f t="shared" si="92"/>
        <v>0.36487835636592925</v>
      </c>
      <c r="Q906" s="7">
        <f t="shared" si="93"/>
        <v>0.63822184856287112</v>
      </c>
    </row>
    <row r="907" spans="1:17" ht="20" customHeight="1" x14ac:dyDescent="0.2">
      <c r="A907" s="1">
        <v>933</v>
      </c>
      <c r="B907" s="1" t="s">
        <v>341</v>
      </c>
      <c r="C907" s="1" t="s">
        <v>10</v>
      </c>
      <c r="D907" s="2">
        <v>42035</v>
      </c>
      <c r="E907" s="3">
        <v>19023000000</v>
      </c>
      <c r="F907" s="3">
        <v>12098000000</v>
      </c>
      <c r="G907" s="3">
        <v>4350000000</v>
      </c>
      <c r="H907" s="1">
        <v>0</v>
      </c>
      <c r="I907" s="3">
        <v>886000000</v>
      </c>
      <c r="J907" s="1" t="s">
        <v>13</v>
      </c>
      <c r="K907" s="1" t="s">
        <v>191</v>
      </c>
      <c r="L907" s="8">
        <f t="shared" si="89"/>
        <v>2015</v>
      </c>
      <c r="M907" s="5">
        <f t="shared" si="88"/>
        <v>-6925000000</v>
      </c>
      <c r="N907" s="6">
        <f t="shared" si="90"/>
        <v>5236000000</v>
      </c>
      <c r="O907" s="6">
        <f t="shared" si="91"/>
        <v>-12161000000</v>
      </c>
      <c r="P907" s="7">
        <f t="shared" si="92"/>
        <v>0.3640330126688745</v>
      </c>
      <c r="Q907" s="7">
        <f t="shared" si="93"/>
        <v>0.63927876780739101</v>
      </c>
    </row>
    <row r="908" spans="1:17" ht="20" customHeight="1" x14ac:dyDescent="0.2">
      <c r="A908" s="1">
        <v>934</v>
      </c>
      <c r="B908" s="1" t="s">
        <v>341</v>
      </c>
      <c r="C908" s="1" t="s">
        <v>11</v>
      </c>
      <c r="D908" s="2">
        <v>42399</v>
      </c>
      <c r="E908" s="3">
        <v>19204000000</v>
      </c>
      <c r="F908" s="3">
        <v>12265000000</v>
      </c>
      <c r="G908" s="3">
        <v>4452000000</v>
      </c>
      <c r="H908" s="1">
        <v>0</v>
      </c>
      <c r="I908" s="3">
        <v>934000000</v>
      </c>
      <c r="J908" s="1" t="s">
        <v>13</v>
      </c>
      <c r="K908" s="1" t="s">
        <v>191</v>
      </c>
      <c r="L908" s="8">
        <f t="shared" si="89"/>
        <v>2016</v>
      </c>
      <c r="M908" s="5">
        <f t="shared" si="88"/>
        <v>-6939000000</v>
      </c>
      <c r="N908" s="6">
        <f t="shared" si="90"/>
        <v>5386000000</v>
      </c>
      <c r="O908" s="6">
        <f t="shared" si="91"/>
        <v>-12325000000</v>
      </c>
      <c r="P908" s="7">
        <f t="shared" si="92"/>
        <v>0.36133097271401793</v>
      </c>
      <c r="Q908" s="7">
        <f t="shared" si="93"/>
        <v>0.64179337637992084</v>
      </c>
    </row>
    <row r="909" spans="1:17" ht="20" customHeight="1" x14ac:dyDescent="0.2">
      <c r="A909" s="1">
        <v>935</v>
      </c>
      <c r="B909" s="1" t="s">
        <v>342</v>
      </c>
      <c r="C909" s="1" t="s">
        <v>6</v>
      </c>
      <c r="D909" s="2">
        <v>41639</v>
      </c>
      <c r="E909" s="3">
        <v>2369300000</v>
      </c>
      <c r="F909" s="3">
        <v>805300000</v>
      </c>
      <c r="G909" s="3">
        <v>602100000</v>
      </c>
      <c r="H909" s="1">
        <v>0</v>
      </c>
      <c r="I909" s="3">
        <v>223300000</v>
      </c>
      <c r="J909" s="1" t="s">
        <v>7</v>
      </c>
      <c r="K909" s="1" t="s">
        <v>172</v>
      </c>
      <c r="L909" s="8">
        <f t="shared" si="89"/>
        <v>2013</v>
      </c>
      <c r="M909" s="5">
        <f t="shared" si="88"/>
        <v>-1564000000</v>
      </c>
      <c r="N909" s="6">
        <f t="shared" si="90"/>
        <v>825400000</v>
      </c>
      <c r="O909" s="6">
        <f t="shared" si="91"/>
        <v>-2389400000</v>
      </c>
      <c r="P909" s="7">
        <f t="shared" si="92"/>
        <v>0.66011058118431609</v>
      </c>
      <c r="Q909" s="7">
        <f t="shared" si="93"/>
        <v>1.0084835183387499</v>
      </c>
    </row>
    <row r="910" spans="1:17" ht="20" customHeight="1" x14ac:dyDescent="0.2">
      <c r="A910" s="1">
        <v>936</v>
      </c>
      <c r="B910" s="1" t="s">
        <v>342</v>
      </c>
      <c r="C910" s="1" t="s">
        <v>9</v>
      </c>
      <c r="D910" s="2">
        <v>42004</v>
      </c>
      <c r="E910" s="3">
        <v>2577100000</v>
      </c>
      <c r="F910" s="3">
        <v>877900000</v>
      </c>
      <c r="G910" s="3">
        <v>632000000</v>
      </c>
      <c r="H910" s="1">
        <v>0</v>
      </c>
      <c r="I910" s="3">
        <v>258100000</v>
      </c>
      <c r="J910" s="1" t="s">
        <v>7</v>
      </c>
      <c r="K910" s="1" t="s">
        <v>172</v>
      </c>
      <c r="L910" s="8">
        <f t="shared" si="89"/>
        <v>2014</v>
      </c>
      <c r="M910" s="5">
        <f t="shared" si="88"/>
        <v>-1699200000</v>
      </c>
      <c r="N910" s="6">
        <f t="shared" si="90"/>
        <v>890100000</v>
      </c>
      <c r="O910" s="6">
        <f t="shared" si="91"/>
        <v>-2589300000</v>
      </c>
      <c r="P910" s="7">
        <f t="shared" si="92"/>
        <v>0.65934577626013735</v>
      </c>
      <c r="Q910" s="7">
        <f t="shared" si="93"/>
        <v>1.0047340033370844</v>
      </c>
    </row>
    <row r="911" spans="1:17" ht="20" customHeight="1" x14ac:dyDescent="0.2">
      <c r="A911" s="1">
        <v>937</v>
      </c>
      <c r="B911" s="1" t="s">
        <v>342</v>
      </c>
      <c r="C911" s="1" t="s">
        <v>10</v>
      </c>
      <c r="D911" s="2">
        <v>42369</v>
      </c>
      <c r="E911" s="3">
        <v>2418800000</v>
      </c>
      <c r="F911" s="3">
        <v>759200000</v>
      </c>
      <c r="G911" s="3">
        <v>571200000</v>
      </c>
      <c r="H911" s="1">
        <v>0</v>
      </c>
      <c r="I911" s="3">
        <v>284600000</v>
      </c>
      <c r="J911" s="1" t="s">
        <v>7</v>
      </c>
      <c r="K911" s="1" t="s">
        <v>172</v>
      </c>
      <c r="L911" s="8">
        <f t="shared" si="89"/>
        <v>2015</v>
      </c>
      <c r="M911" s="5">
        <f t="shared" si="88"/>
        <v>-1659600000</v>
      </c>
      <c r="N911" s="6">
        <f t="shared" si="90"/>
        <v>855800000</v>
      </c>
      <c r="O911" s="6">
        <f t="shared" si="91"/>
        <v>-2515400000</v>
      </c>
      <c r="P911" s="7">
        <f t="shared" si="92"/>
        <v>0.68612535141392428</v>
      </c>
      <c r="Q911" s="7">
        <f t="shared" si="93"/>
        <v>1.0399371589217794</v>
      </c>
    </row>
    <row r="912" spans="1:17" ht="20" customHeight="1" x14ac:dyDescent="0.2">
      <c r="A912" s="1">
        <v>938</v>
      </c>
      <c r="B912" s="1" t="s">
        <v>342</v>
      </c>
      <c r="C912" s="1" t="s">
        <v>11</v>
      </c>
      <c r="D912" s="2">
        <v>42735</v>
      </c>
      <c r="E912" s="3">
        <v>2334200000</v>
      </c>
      <c r="F912" s="3">
        <v>691100000</v>
      </c>
      <c r="G912" s="3">
        <v>519600000</v>
      </c>
      <c r="H912" s="1">
        <v>0</v>
      </c>
      <c r="I912" s="3">
        <v>305000000</v>
      </c>
      <c r="J912" s="1" t="s">
        <v>7</v>
      </c>
      <c r="K912" s="1" t="s">
        <v>172</v>
      </c>
      <c r="L912" s="8">
        <f t="shared" si="89"/>
        <v>2016</v>
      </c>
      <c r="M912" s="5">
        <f t="shared" si="88"/>
        <v>-1643100000</v>
      </c>
      <c r="N912" s="6">
        <f t="shared" si="90"/>
        <v>824600000</v>
      </c>
      <c r="O912" s="6">
        <f t="shared" si="91"/>
        <v>-2467700000</v>
      </c>
      <c r="P912" s="7">
        <f t="shared" si="92"/>
        <v>0.70392425670465253</v>
      </c>
      <c r="Q912" s="7">
        <f t="shared" si="93"/>
        <v>1.0571930425841831</v>
      </c>
    </row>
    <row r="913" spans="1:17" ht="20" customHeight="1" x14ac:dyDescent="0.2">
      <c r="A913" s="1">
        <v>939</v>
      </c>
      <c r="B913" s="1" t="s">
        <v>343</v>
      </c>
      <c r="C913" s="1" t="s">
        <v>6</v>
      </c>
      <c r="D913" s="2">
        <v>41307</v>
      </c>
      <c r="E913" s="3">
        <v>10459000000</v>
      </c>
      <c r="F913" s="3">
        <v>6073000000</v>
      </c>
      <c r="G913" s="3">
        <v>2720000000</v>
      </c>
      <c r="H913" s="1">
        <v>0</v>
      </c>
      <c r="I913" s="1">
        <v>0</v>
      </c>
      <c r="J913" s="1" t="s">
        <v>13</v>
      </c>
      <c r="K913" s="1" t="s">
        <v>251</v>
      </c>
      <c r="L913" s="8">
        <f t="shared" si="89"/>
        <v>2013</v>
      </c>
      <c r="M913" s="5">
        <f t="shared" ref="M913:M976" si="94">F913-E913</f>
        <v>-4386000000</v>
      </c>
      <c r="N913" s="6">
        <f t="shared" si="90"/>
        <v>2720000000</v>
      </c>
      <c r="O913" s="6">
        <f t="shared" si="91"/>
        <v>-7106000000</v>
      </c>
      <c r="P913" s="7">
        <f t="shared" si="92"/>
        <v>0.41935175446983458</v>
      </c>
      <c r="Q913" s="7">
        <f t="shared" si="93"/>
        <v>0.67941485801701884</v>
      </c>
    </row>
    <row r="914" spans="1:17" ht="20" customHeight="1" x14ac:dyDescent="0.2">
      <c r="A914" s="1">
        <v>940</v>
      </c>
      <c r="B914" s="1" t="s">
        <v>343</v>
      </c>
      <c r="C914" s="1" t="s">
        <v>9</v>
      </c>
      <c r="D914" s="2">
        <v>41671</v>
      </c>
      <c r="E914" s="3">
        <v>10773000000</v>
      </c>
      <c r="F914" s="3">
        <v>6344000000</v>
      </c>
      <c r="G914" s="3">
        <v>2686000000</v>
      </c>
      <c r="H914" s="1">
        <v>0</v>
      </c>
      <c r="I914" s="1">
        <v>0</v>
      </c>
      <c r="J914" s="1" t="s">
        <v>13</v>
      </c>
      <c r="K914" s="1" t="s">
        <v>251</v>
      </c>
      <c r="L914" s="8">
        <f t="shared" si="89"/>
        <v>2014</v>
      </c>
      <c r="M914" s="5">
        <f t="shared" si="94"/>
        <v>-4429000000</v>
      </c>
      <c r="N914" s="6">
        <f t="shared" si="90"/>
        <v>2686000000</v>
      </c>
      <c r="O914" s="6">
        <f t="shared" si="91"/>
        <v>-7115000000</v>
      </c>
      <c r="P914" s="7">
        <f t="shared" si="92"/>
        <v>0.4111203935765339</v>
      </c>
      <c r="Q914" s="7">
        <f t="shared" si="93"/>
        <v>0.66044741483337976</v>
      </c>
    </row>
    <row r="915" spans="1:17" ht="20" customHeight="1" x14ac:dyDescent="0.2">
      <c r="A915" s="1">
        <v>941</v>
      </c>
      <c r="B915" s="1" t="s">
        <v>343</v>
      </c>
      <c r="C915" s="1" t="s">
        <v>10</v>
      </c>
      <c r="D915" s="2">
        <v>42035</v>
      </c>
      <c r="E915" s="3">
        <v>11454000000</v>
      </c>
      <c r="F915" s="3">
        <v>6646000000</v>
      </c>
      <c r="G915" s="3">
        <v>2855000000</v>
      </c>
      <c r="H915" s="1">
        <v>0</v>
      </c>
      <c r="I915" s="1">
        <v>0</v>
      </c>
      <c r="J915" s="1" t="s">
        <v>13</v>
      </c>
      <c r="K915" s="1" t="s">
        <v>251</v>
      </c>
      <c r="L915" s="8">
        <f t="shared" si="89"/>
        <v>2015</v>
      </c>
      <c r="M915" s="5">
        <f t="shared" si="94"/>
        <v>-4808000000</v>
      </c>
      <c r="N915" s="6">
        <f t="shared" si="90"/>
        <v>2855000000</v>
      </c>
      <c r="O915" s="6">
        <f t="shared" si="91"/>
        <v>-7663000000</v>
      </c>
      <c r="P915" s="7">
        <f t="shared" si="92"/>
        <v>0.41976602060415574</v>
      </c>
      <c r="Q915" s="7">
        <f t="shared" si="93"/>
        <v>0.66902392177405279</v>
      </c>
    </row>
    <row r="916" spans="1:17" ht="20" customHeight="1" x14ac:dyDescent="0.2">
      <c r="A916" s="1">
        <v>942</v>
      </c>
      <c r="B916" s="1" t="s">
        <v>343</v>
      </c>
      <c r="C916" s="1" t="s">
        <v>11</v>
      </c>
      <c r="D916" s="2">
        <v>42399</v>
      </c>
      <c r="E916" s="3">
        <v>12154000000</v>
      </c>
      <c r="F916" s="3">
        <v>6950000000</v>
      </c>
      <c r="G916" s="3">
        <v>3012000000</v>
      </c>
      <c r="H916" s="1">
        <v>0</v>
      </c>
      <c r="I916" s="1">
        <v>0</v>
      </c>
      <c r="J916" s="1" t="s">
        <v>13</v>
      </c>
      <c r="K916" s="1" t="s">
        <v>251</v>
      </c>
      <c r="L916" s="8">
        <f t="shared" si="89"/>
        <v>2016</v>
      </c>
      <c r="M916" s="5">
        <f t="shared" si="94"/>
        <v>-5204000000</v>
      </c>
      <c r="N916" s="6">
        <f t="shared" si="90"/>
        <v>3012000000</v>
      </c>
      <c r="O916" s="6">
        <f t="shared" si="91"/>
        <v>-8216000000</v>
      </c>
      <c r="P916" s="7">
        <f t="shared" si="92"/>
        <v>0.42817179529373045</v>
      </c>
      <c r="Q916" s="7">
        <f t="shared" si="93"/>
        <v>0.67599144314628934</v>
      </c>
    </row>
    <row r="917" spans="1:17" ht="20" customHeight="1" x14ac:dyDescent="0.2">
      <c r="A917" s="1">
        <v>943</v>
      </c>
      <c r="B917" s="1" t="s">
        <v>344</v>
      </c>
      <c r="C917" s="1" t="s">
        <v>6</v>
      </c>
      <c r="D917" s="2">
        <v>41274</v>
      </c>
      <c r="E917" s="3">
        <v>3414500000</v>
      </c>
      <c r="F917" s="3">
        <v>2718900000</v>
      </c>
      <c r="G917" s="3">
        <v>346100000</v>
      </c>
      <c r="H917" s="1">
        <v>0</v>
      </c>
      <c r="I917" s="3">
        <v>25100000</v>
      </c>
      <c r="J917" s="1" t="s">
        <v>7</v>
      </c>
      <c r="K917" s="1" t="s">
        <v>158</v>
      </c>
      <c r="L917" s="8">
        <f t="shared" si="89"/>
        <v>2012</v>
      </c>
      <c r="M917" s="5">
        <f t="shared" si="94"/>
        <v>-695600000</v>
      </c>
      <c r="N917" s="6">
        <f t="shared" si="90"/>
        <v>371200000</v>
      </c>
      <c r="O917" s="6">
        <f t="shared" si="91"/>
        <v>-1066800000</v>
      </c>
      <c r="P917" s="7">
        <f t="shared" si="92"/>
        <v>0.20371943183482208</v>
      </c>
      <c r="Q917" s="7">
        <f t="shared" si="93"/>
        <v>0.31243227412505492</v>
      </c>
    </row>
    <row r="918" spans="1:17" ht="20" customHeight="1" x14ac:dyDescent="0.2">
      <c r="A918" s="1">
        <v>944</v>
      </c>
      <c r="B918" s="1" t="s">
        <v>344</v>
      </c>
      <c r="C918" s="1" t="s">
        <v>9</v>
      </c>
      <c r="D918" s="2">
        <v>41639</v>
      </c>
      <c r="E918" s="3">
        <v>3477200000</v>
      </c>
      <c r="F918" s="3">
        <v>2767300000</v>
      </c>
      <c r="G918" s="3">
        <v>346900000</v>
      </c>
      <c r="H918" s="1">
        <v>0</v>
      </c>
      <c r="I918" s="3">
        <v>25400000</v>
      </c>
      <c r="J918" s="1" t="s">
        <v>7</v>
      </c>
      <c r="K918" s="1" t="s">
        <v>158</v>
      </c>
      <c r="L918" s="8">
        <f t="shared" si="89"/>
        <v>2013</v>
      </c>
      <c r="M918" s="5">
        <f t="shared" si="94"/>
        <v>-709900000</v>
      </c>
      <c r="N918" s="6">
        <f t="shared" si="90"/>
        <v>372300000</v>
      </c>
      <c r="O918" s="6">
        <f t="shared" si="91"/>
        <v>-1082200000</v>
      </c>
      <c r="P918" s="7">
        <f t="shared" si="92"/>
        <v>0.20415851834809617</v>
      </c>
      <c r="Q918" s="7">
        <f t="shared" si="93"/>
        <v>0.31122742436443113</v>
      </c>
    </row>
    <row r="919" spans="1:17" ht="20" customHeight="1" x14ac:dyDescent="0.2">
      <c r="A919" s="1">
        <v>945</v>
      </c>
      <c r="B919" s="1" t="s">
        <v>344</v>
      </c>
      <c r="C919" s="1" t="s">
        <v>10</v>
      </c>
      <c r="D919" s="2">
        <v>42004</v>
      </c>
      <c r="E919" s="3">
        <v>3782300000</v>
      </c>
      <c r="F919" s="3">
        <v>2991900000</v>
      </c>
      <c r="G919" s="3">
        <v>439200000</v>
      </c>
      <c r="H919" s="1">
        <v>0</v>
      </c>
      <c r="I919" s="3">
        <v>19700000</v>
      </c>
      <c r="J919" s="1" t="s">
        <v>7</v>
      </c>
      <c r="K919" s="1" t="s">
        <v>158</v>
      </c>
      <c r="L919" s="8">
        <f t="shared" si="89"/>
        <v>2014</v>
      </c>
      <c r="M919" s="5">
        <f t="shared" si="94"/>
        <v>-790400000</v>
      </c>
      <c r="N919" s="6">
        <f t="shared" si="90"/>
        <v>458900000</v>
      </c>
      <c r="O919" s="6">
        <f t="shared" si="91"/>
        <v>-1249300000</v>
      </c>
      <c r="P919" s="7">
        <f t="shared" si="92"/>
        <v>0.20897337598815535</v>
      </c>
      <c r="Q919" s="7">
        <f t="shared" si="93"/>
        <v>0.33030166829706792</v>
      </c>
    </row>
    <row r="920" spans="1:17" ht="20" customHeight="1" x14ac:dyDescent="0.2">
      <c r="A920" s="1">
        <v>946</v>
      </c>
      <c r="B920" s="1" t="s">
        <v>344</v>
      </c>
      <c r="C920" s="1" t="s">
        <v>11</v>
      </c>
      <c r="D920" s="2">
        <v>42369</v>
      </c>
      <c r="E920" s="3">
        <v>3917200000</v>
      </c>
      <c r="F920" s="3">
        <v>2994000000</v>
      </c>
      <c r="G920" s="3">
        <v>411800000</v>
      </c>
      <c r="H920" s="1">
        <v>0</v>
      </c>
      <c r="I920" s="3">
        <v>20800000</v>
      </c>
      <c r="J920" s="1" t="s">
        <v>7</v>
      </c>
      <c r="K920" s="1" t="s">
        <v>158</v>
      </c>
      <c r="L920" s="8">
        <f t="shared" si="89"/>
        <v>2015</v>
      </c>
      <c r="M920" s="5">
        <f t="shared" si="94"/>
        <v>-923200000</v>
      </c>
      <c r="N920" s="6">
        <f t="shared" si="90"/>
        <v>432600000</v>
      </c>
      <c r="O920" s="6">
        <f t="shared" si="91"/>
        <v>-1355800000</v>
      </c>
      <c r="P920" s="7">
        <f t="shared" si="92"/>
        <v>0.23567854590013274</v>
      </c>
      <c r="Q920" s="7">
        <f t="shared" si="93"/>
        <v>0.34611457163279896</v>
      </c>
    </row>
    <row r="921" spans="1:17" ht="20" customHeight="1" x14ac:dyDescent="0.2">
      <c r="A921" s="1">
        <v>947</v>
      </c>
      <c r="B921" s="1" t="s">
        <v>345</v>
      </c>
      <c r="C921" s="1" t="s">
        <v>6</v>
      </c>
      <c r="D921" s="2">
        <v>41608</v>
      </c>
      <c r="E921" s="3">
        <v>5935095000</v>
      </c>
      <c r="F921" s="3">
        <v>4920664000</v>
      </c>
      <c r="G921" s="3">
        <v>328595000</v>
      </c>
      <c r="H921" s="1">
        <v>0</v>
      </c>
      <c r="I921" s="1">
        <v>0</v>
      </c>
      <c r="J921" s="1" t="s">
        <v>13</v>
      </c>
      <c r="K921" s="1" t="s">
        <v>195</v>
      </c>
      <c r="L921" s="8">
        <f t="shared" si="89"/>
        <v>2013</v>
      </c>
      <c r="M921" s="5">
        <f t="shared" si="94"/>
        <v>-1014431000</v>
      </c>
      <c r="N921" s="6">
        <f t="shared" si="90"/>
        <v>328595000</v>
      </c>
      <c r="O921" s="6">
        <f t="shared" si="91"/>
        <v>-1343026000</v>
      </c>
      <c r="P921" s="7">
        <f t="shared" si="92"/>
        <v>0.17092076874927867</v>
      </c>
      <c r="Q921" s="7">
        <f t="shared" si="93"/>
        <v>0.22628551017296269</v>
      </c>
    </row>
    <row r="922" spans="1:17" ht="20" customHeight="1" x14ac:dyDescent="0.2">
      <c r="A922" s="1">
        <v>948</v>
      </c>
      <c r="B922" s="1" t="s">
        <v>345</v>
      </c>
      <c r="C922" s="1" t="s">
        <v>9</v>
      </c>
      <c r="D922" s="2">
        <v>41973</v>
      </c>
      <c r="E922" s="3">
        <v>7779812000</v>
      </c>
      <c r="F922" s="3">
        <v>6336272000</v>
      </c>
      <c r="G922" s="3">
        <v>521502000</v>
      </c>
      <c r="H922" s="1">
        <v>0</v>
      </c>
      <c r="I922" s="1">
        <v>0</v>
      </c>
      <c r="J922" s="1" t="s">
        <v>13</v>
      </c>
      <c r="K922" s="1" t="s">
        <v>195</v>
      </c>
      <c r="L922" s="8">
        <f t="shared" si="89"/>
        <v>2014</v>
      </c>
      <c r="M922" s="5">
        <f t="shared" si="94"/>
        <v>-1443540000</v>
      </c>
      <c r="N922" s="6">
        <f t="shared" si="90"/>
        <v>521502000</v>
      </c>
      <c r="O922" s="6">
        <f t="shared" si="91"/>
        <v>-1965042000</v>
      </c>
      <c r="P922" s="7">
        <f t="shared" si="92"/>
        <v>0.18554947086124959</v>
      </c>
      <c r="Q922" s="7">
        <f t="shared" si="93"/>
        <v>0.25258219607363264</v>
      </c>
    </row>
    <row r="923" spans="1:17" ht="20" customHeight="1" x14ac:dyDescent="0.2">
      <c r="A923" s="1">
        <v>949</v>
      </c>
      <c r="B923" s="1" t="s">
        <v>345</v>
      </c>
      <c r="C923" s="1" t="s">
        <v>10</v>
      </c>
      <c r="D923" s="2">
        <v>42338</v>
      </c>
      <c r="E923" s="3">
        <v>9474008000</v>
      </c>
      <c r="F923" s="3">
        <v>7757571000</v>
      </c>
      <c r="G923" s="3">
        <v>630421000</v>
      </c>
      <c r="H923" s="1">
        <v>0</v>
      </c>
      <c r="I923" s="1">
        <v>0</v>
      </c>
      <c r="J923" s="1" t="s">
        <v>13</v>
      </c>
      <c r="K923" s="1" t="s">
        <v>195</v>
      </c>
      <c r="L923" s="8">
        <f t="shared" si="89"/>
        <v>2015</v>
      </c>
      <c r="M923" s="5">
        <f t="shared" si="94"/>
        <v>-1716437000</v>
      </c>
      <c r="N923" s="6">
        <f t="shared" si="90"/>
        <v>630421000</v>
      </c>
      <c r="O923" s="6">
        <f t="shared" si="91"/>
        <v>-2346858000</v>
      </c>
      <c r="P923" s="7">
        <f t="shared" si="92"/>
        <v>0.18117326901138356</v>
      </c>
      <c r="Q923" s="7">
        <f t="shared" si="93"/>
        <v>0.24771543363695703</v>
      </c>
    </row>
    <row r="924" spans="1:17" ht="20" customHeight="1" x14ac:dyDescent="0.2">
      <c r="A924" s="1">
        <v>950</v>
      </c>
      <c r="B924" s="1" t="s">
        <v>345</v>
      </c>
      <c r="C924" s="1" t="s">
        <v>11</v>
      </c>
      <c r="D924" s="2">
        <v>42704</v>
      </c>
      <c r="E924" s="3">
        <v>10949999000</v>
      </c>
      <c r="F924" s="3">
        <v>8923519000</v>
      </c>
      <c r="G924" s="3">
        <v>764117000</v>
      </c>
      <c r="H924" s="1">
        <v>0</v>
      </c>
      <c r="I924" s="1">
        <v>0</v>
      </c>
      <c r="J924" s="1" t="s">
        <v>13</v>
      </c>
      <c r="K924" s="1" t="s">
        <v>195</v>
      </c>
      <c r="L924" s="8">
        <f t="shared" si="89"/>
        <v>2016</v>
      </c>
      <c r="M924" s="5">
        <f t="shared" si="94"/>
        <v>-2026480000</v>
      </c>
      <c r="N924" s="6">
        <f t="shared" si="90"/>
        <v>764117000</v>
      </c>
      <c r="O924" s="6">
        <f t="shared" si="91"/>
        <v>-2790597000</v>
      </c>
      <c r="P924" s="7">
        <f t="shared" si="92"/>
        <v>0.18506668356773365</v>
      </c>
      <c r="Q924" s="7">
        <f t="shared" si="93"/>
        <v>0.25484906436977756</v>
      </c>
    </row>
    <row r="925" spans="1:17" ht="20" customHeight="1" x14ac:dyDescent="0.2">
      <c r="A925" s="1">
        <v>951</v>
      </c>
      <c r="B925" s="1" t="s">
        <v>346</v>
      </c>
      <c r="C925" s="1" t="s">
        <v>6</v>
      </c>
      <c r="D925" s="2">
        <v>41274</v>
      </c>
      <c r="E925" s="3">
        <v>5671400000</v>
      </c>
      <c r="F925" s="3">
        <v>3421700000</v>
      </c>
      <c r="G925" s="3">
        <v>1114600000</v>
      </c>
      <c r="H925" s="1">
        <v>0</v>
      </c>
      <c r="I925" s="3">
        <v>86300000</v>
      </c>
      <c r="J925" s="1" t="s">
        <v>19</v>
      </c>
      <c r="K925" s="1" t="s">
        <v>193</v>
      </c>
      <c r="L925" s="8">
        <f t="shared" si="89"/>
        <v>2012</v>
      </c>
      <c r="M925" s="5">
        <f t="shared" si="94"/>
        <v>-2249700000</v>
      </c>
      <c r="N925" s="6">
        <f t="shared" si="90"/>
        <v>1200900000</v>
      </c>
      <c r="O925" s="6">
        <f t="shared" si="91"/>
        <v>-3450600000</v>
      </c>
      <c r="P925" s="7">
        <f t="shared" si="92"/>
        <v>0.39667454244101985</v>
      </c>
      <c r="Q925" s="7">
        <f t="shared" si="93"/>
        <v>0.60842120111436326</v>
      </c>
    </row>
    <row r="926" spans="1:17" ht="20" customHeight="1" x14ac:dyDescent="0.2">
      <c r="A926" s="1">
        <v>952</v>
      </c>
      <c r="B926" s="1" t="s">
        <v>346</v>
      </c>
      <c r="C926" s="1" t="s">
        <v>9</v>
      </c>
      <c r="D926" s="2">
        <v>41639</v>
      </c>
      <c r="E926" s="3">
        <v>5808300000</v>
      </c>
      <c r="F926" s="3">
        <v>3585100000</v>
      </c>
      <c r="G926" s="3">
        <v>1128800000</v>
      </c>
      <c r="H926" s="1">
        <v>0</v>
      </c>
      <c r="I926" s="3">
        <v>81700000</v>
      </c>
      <c r="J926" s="1" t="s">
        <v>19</v>
      </c>
      <c r="K926" s="1" t="s">
        <v>193</v>
      </c>
      <c r="L926" s="8">
        <f t="shared" si="89"/>
        <v>2013</v>
      </c>
      <c r="M926" s="5">
        <f t="shared" si="94"/>
        <v>-2223200000</v>
      </c>
      <c r="N926" s="6">
        <f t="shared" si="90"/>
        <v>1210500000</v>
      </c>
      <c r="O926" s="6">
        <f t="shared" si="91"/>
        <v>-3433700000</v>
      </c>
      <c r="P926" s="7">
        <f t="shared" si="92"/>
        <v>0.38276259835063614</v>
      </c>
      <c r="Q926" s="7">
        <f t="shared" si="93"/>
        <v>0.59117125492829226</v>
      </c>
    </row>
    <row r="927" spans="1:17" ht="20" customHeight="1" x14ac:dyDescent="0.2">
      <c r="A927" s="1">
        <v>953</v>
      </c>
      <c r="B927" s="1" t="s">
        <v>346</v>
      </c>
      <c r="C927" s="1" t="s">
        <v>10</v>
      </c>
      <c r="D927" s="2">
        <v>42004</v>
      </c>
      <c r="E927" s="3">
        <v>6011600000</v>
      </c>
      <c r="F927" s="3">
        <v>3808500000</v>
      </c>
      <c r="G927" s="3">
        <v>1198200000</v>
      </c>
      <c r="H927" s="1">
        <v>0</v>
      </c>
      <c r="I927" s="3">
        <v>76700000</v>
      </c>
      <c r="J927" s="1" t="s">
        <v>19</v>
      </c>
      <c r="K927" s="1" t="s">
        <v>193</v>
      </c>
      <c r="L927" s="8">
        <f t="shared" si="89"/>
        <v>2014</v>
      </c>
      <c r="M927" s="5">
        <f t="shared" si="94"/>
        <v>-2203100000</v>
      </c>
      <c r="N927" s="6">
        <f t="shared" si="90"/>
        <v>1274900000</v>
      </c>
      <c r="O927" s="6">
        <f t="shared" si="91"/>
        <v>-3478000000</v>
      </c>
      <c r="P927" s="7">
        <f t="shared" si="92"/>
        <v>0.36647481535697651</v>
      </c>
      <c r="Q927" s="7">
        <f t="shared" si="93"/>
        <v>0.57854814026215984</v>
      </c>
    </row>
    <row r="928" spans="1:17" ht="20" customHeight="1" x14ac:dyDescent="0.2">
      <c r="A928" s="1">
        <v>954</v>
      </c>
      <c r="B928" s="1" t="s">
        <v>346</v>
      </c>
      <c r="C928" s="1" t="s">
        <v>11</v>
      </c>
      <c r="D928" s="2">
        <v>42369</v>
      </c>
      <c r="E928" s="3">
        <v>8680100000</v>
      </c>
      <c r="F928" s="3">
        <v>5776800000</v>
      </c>
      <c r="G928" s="3">
        <v>1622000000</v>
      </c>
      <c r="H928" s="1">
        <v>0</v>
      </c>
      <c r="I928" s="3">
        <v>164500000</v>
      </c>
      <c r="J928" s="1" t="s">
        <v>19</v>
      </c>
      <c r="K928" s="1" t="s">
        <v>193</v>
      </c>
      <c r="L928" s="8">
        <f t="shared" si="89"/>
        <v>2015</v>
      </c>
      <c r="M928" s="5">
        <f t="shared" si="94"/>
        <v>-2903300000</v>
      </c>
      <c r="N928" s="6">
        <f t="shared" si="90"/>
        <v>1786500000</v>
      </c>
      <c r="O928" s="6">
        <f t="shared" si="91"/>
        <v>-4689800000</v>
      </c>
      <c r="P928" s="7">
        <f t="shared" si="92"/>
        <v>0.33447771339039872</v>
      </c>
      <c r="Q928" s="7">
        <f t="shared" si="93"/>
        <v>0.54029331459314989</v>
      </c>
    </row>
    <row r="929" spans="1:17" ht="20" customHeight="1" x14ac:dyDescent="0.2">
      <c r="A929" s="1">
        <v>955</v>
      </c>
      <c r="B929" s="1" t="s">
        <v>347</v>
      </c>
      <c r="C929" s="1" t="s">
        <v>6</v>
      </c>
      <c r="D929" s="2">
        <v>41274</v>
      </c>
      <c r="E929" s="3">
        <v>4122930000</v>
      </c>
      <c r="F929" s="3">
        <v>2398790000</v>
      </c>
      <c r="G929" s="3">
        <v>1219343000</v>
      </c>
      <c r="H929" s="1">
        <v>0</v>
      </c>
      <c r="I929" s="3">
        <v>64093000</v>
      </c>
      <c r="J929" s="1" t="s">
        <v>13</v>
      </c>
      <c r="K929" s="1" t="s">
        <v>348</v>
      </c>
      <c r="L929" s="8">
        <f t="shared" si="89"/>
        <v>2012</v>
      </c>
      <c r="M929" s="5">
        <f t="shared" si="94"/>
        <v>-1724140000</v>
      </c>
      <c r="N929" s="6">
        <f t="shared" si="90"/>
        <v>1283436000</v>
      </c>
      <c r="O929" s="6">
        <f t="shared" si="91"/>
        <v>-3007576000</v>
      </c>
      <c r="P929" s="7">
        <f t="shared" si="92"/>
        <v>0.41818318525902698</v>
      </c>
      <c r="Q929" s="7">
        <f t="shared" si="93"/>
        <v>0.72947539735091305</v>
      </c>
    </row>
    <row r="930" spans="1:17" ht="20" customHeight="1" x14ac:dyDescent="0.2">
      <c r="A930" s="1">
        <v>956</v>
      </c>
      <c r="B930" s="1" t="s">
        <v>347</v>
      </c>
      <c r="C930" s="1" t="s">
        <v>9</v>
      </c>
      <c r="D930" s="2">
        <v>41639</v>
      </c>
      <c r="E930" s="3">
        <v>5062528000</v>
      </c>
      <c r="F930" s="3">
        <v>2987126000</v>
      </c>
      <c r="G930" s="3">
        <v>1454080000</v>
      </c>
      <c r="H930" s="1">
        <v>0</v>
      </c>
      <c r="I930" s="3">
        <v>80969000</v>
      </c>
      <c r="J930" s="1" t="s">
        <v>13</v>
      </c>
      <c r="K930" s="1" t="s">
        <v>348</v>
      </c>
      <c r="L930" s="8">
        <f t="shared" si="89"/>
        <v>2013</v>
      </c>
      <c r="M930" s="5">
        <f t="shared" si="94"/>
        <v>-2075402000</v>
      </c>
      <c r="N930" s="6">
        <f t="shared" si="90"/>
        <v>1535049000</v>
      </c>
      <c r="O930" s="6">
        <f t="shared" si="91"/>
        <v>-3610451000</v>
      </c>
      <c r="P930" s="7">
        <f t="shared" si="92"/>
        <v>0.40995368321913478</v>
      </c>
      <c r="Q930" s="7">
        <f t="shared" si="93"/>
        <v>0.71317156171778207</v>
      </c>
    </row>
    <row r="931" spans="1:17" ht="20" customHeight="1" x14ac:dyDescent="0.2">
      <c r="A931" s="1">
        <v>957</v>
      </c>
      <c r="B931" s="1" t="s">
        <v>347</v>
      </c>
      <c r="C931" s="1" t="s">
        <v>10</v>
      </c>
      <c r="D931" s="2">
        <v>42004</v>
      </c>
      <c r="E931" s="3">
        <v>6740064000</v>
      </c>
      <c r="F931" s="3">
        <v>4088151000</v>
      </c>
      <c r="G931" s="3">
        <v>1866520000</v>
      </c>
      <c r="H931" s="1">
        <v>0</v>
      </c>
      <c r="I931" s="3">
        <v>120719000</v>
      </c>
      <c r="J931" s="1" t="s">
        <v>13</v>
      </c>
      <c r="K931" s="1" t="s">
        <v>348</v>
      </c>
      <c r="L931" s="8">
        <f t="shared" si="89"/>
        <v>2014</v>
      </c>
      <c r="M931" s="5">
        <f t="shared" si="94"/>
        <v>-2651913000</v>
      </c>
      <c r="N931" s="6">
        <f t="shared" si="90"/>
        <v>1987239000</v>
      </c>
      <c r="O931" s="6">
        <f t="shared" si="91"/>
        <v>-4639152000</v>
      </c>
      <c r="P931" s="7">
        <f t="shared" si="92"/>
        <v>0.39345516600435843</v>
      </c>
      <c r="Q931" s="7">
        <f t="shared" si="93"/>
        <v>0.68829494794114709</v>
      </c>
    </row>
    <row r="932" spans="1:17" ht="20" customHeight="1" x14ac:dyDescent="0.2">
      <c r="A932" s="1">
        <v>958</v>
      </c>
      <c r="B932" s="1" t="s">
        <v>347</v>
      </c>
      <c r="C932" s="1" t="s">
        <v>11</v>
      </c>
      <c r="D932" s="2">
        <v>42369</v>
      </c>
      <c r="E932" s="3">
        <v>7192633000</v>
      </c>
      <c r="F932" s="3">
        <v>4359104000</v>
      </c>
      <c r="G932" s="3">
        <v>1987271000</v>
      </c>
      <c r="H932" s="1">
        <v>0</v>
      </c>
      <c r="I932" s="3">
        <v>122120000</v>
      </c>
      <c r="J932" s="1" t="s">
        <v>13</v>
      </c>
      <c r="K932" s="1" t="s">
        <v>348</v>
      </c>
      <c r="L932" s="8">
        <f t="shared" si="89"/>
        <v>2015</v>
      </c>
      <c r="M932" s="5">
        <f t="shared" si="94"/>
        <v>-2833529000</v>
      </c>
      <c r="N932" s="6">
        <f t="shared" si="90"/>
        <v>2109391000</v>
      </c>
      <c r="O932" s="6">
        <f t="shared" si="91"/>
        <v>-4942920000</v>
      </c>
      <c r="P932" s="7">
        <f t="shared" si="92"/>
        <v>0.39394878064819933</v>
      </c>
      <c r="Q932" s="7">
        <f t="shared" si="93"/>
        <v>0.68721982617492094</v>
      </c>
    </row>
    <row r="933" spans="1:17" ht="20" customHeight="1" x14ac:dyDescent="0.2">
      <c r="A933" s="1">
        <v>959</v>
      </c>
      <c r="B933" s="1" t="s">
        <v>349</v>
      </c>
      <c r="C933" s="1" t="s">
        <v>6</v>
      </c>
      <c r="D933" s="2">
        <v>41274</v>
      </c>
      <c r="E933" s="3">
        <v>13107000000</v>
      </c>
      <c r="F933" s="3">
        <v>11799000000</v>
      </c>
      <c r="G933" s="1">
        <v>0</v>
      </c>
      <c r="H933" s="1">
        <v>0</v>
      </c>
      <c r="I933" s="1">
        <v>0</v>
      </c>
      <c r="J933" s="1" t="s">
        <v>7</v>
      </c>
      <c r="K933" s="1" t="s">
        <v>158</v>
      </c>
      <c r="L933" s="8">
        <f t="shared" si="89"/>
        <v>2012</v>
      </c>
      <c r="M933" s="5">
        <f t="shared" si="94"/>
        <v>-1308000000</v>
      </c>
      <c r="N933" s="6">
        <f t="shared" si="90"/>
        <v>0</v>
      </c>
      <c r="O933" s="6">
        <f t="shared" si="91"/>
        <v>-1308000000</v>
      </c>
      <c r="P933" s="7">
        <f t="shared" si="92"/>
        <v>9.9794003204394605E-2</v>
      </c>
      <c r="Q933" s="7">
        <f t="shared" si="93"/>
        <v>9.9794003204394605E-2</v>
      </c>
    </row>
    <row r="934" spans="1:17" ht="20" customHeight="1" x14ac:dyDescent="0.2">
      <c r="A934" s="1">
        <v>960</v>
      </c>
      <c r="B934" s="1" t="s">
        <v>349</v>
      </c>
      <c r="C934" s="1" t="s">
        <v>9</v>
      </c>
      <c r="D934" s="2">
        <v>41639</v>
      </c>
      <c r="E934" s="3">
        <v>11420000000</v>
      </c>
      <c r="F934" s="3">
        <v>10303000000</v>
      </c>
      <c r="G934" s="1">
        <v>0</v>
      </c>
      <c r="H934" s="1">
        <v>0</v>
      </c>
      <c r="I934" s="1">
        <v>0</v>
      </c>
      <c r="J934" s="1" t="s">
        <v>7</v>
      </c>
      <c r="K934" s="1" t="s">
        <v>158</v>
      </c>
      <c r="L934" s="8">
        <f t="shared" si="89"/>
        <v>2013</v>
      </c>
      <c r="M934" s="5">
        <f t="shared" si="94"/>
        <v>-1117000000</v>
      </c>
      <c r="N934" s="6">
        <f t="shared" si="90"/>
        <v>0</v>
      </c>
      <c r="O934" s="6">
        <f t="shared" si="91"/>
        <v>-1117000000</v>
      </c>
      <c r="P934" s="7">
        <f t="shared" si="92"/>
        <v>9.781085814360771E-2</v>
      </c>
      <c r="Q934" s="7">
        <f t="shared" si="93"/>
        <v>9.781085814360771E-2</v>
      </c>
    </row>
    <row r="935" spans="1:17" ht="20" customHeight="1" x14ac:dyDescent="0.2">
      <c r="A935" s="1">
        <v>961</v>
      </c>
      <c r="B935" s="1" t="s">
        <v>349</v>
      </c>
      <c r="C935" s="1" t="s">
        <v>10</v>
      </c>
      <c r="D935" s="2">
        <v>42004</v>
      </c>
      <c r="E935" s="3">
        <v>10986000000</v>
      </c>
      <c r="F935" s="3">
        <v>9974000000</v>
      </c>
      <c r="G935" s="1">
        <v>0</v>
      </c>
      <c r="H935" s="1">
        <v>0</v>
      </c>
      <c r="I935" s="1">
        <v>0</v>
      </c>
      <c r="J935" s="1" t="s">
        <v>7</v>
      </c>
      <c r="K935" s="1" t="s">
        <v>158</v>
      </c>
      <c r="L935" s="8">
        <f t="shared" si="89"/>
        <v>2014</v>
      </c>
      <c r="M935" s="5">
        <f t="shared" si="94"/>
        <v>-1012000000</v>
      </c>
      <c r="N935" s="6">
        <f t="shared" si="90"/>
        <v>0</v>
      </c>
      <c r="O935" s="6">
        <f t="shared" si="91"/>
        <v>-1012000000</v>
      </c>
      <c r="P935" s="7">
        <f t="shared" si="92"/>
        <v>9.2117240123793923E-2</v>
      </c>
      <c r="Q935" s="7">
        <f t="shared" si="93"/>
        <v>9.2117240123793923E-2</v>
      </c>
    </row>
    <row r="936" spans="1:17" ht="20" customHeight="1" x14ac:dyDescent="0.2">
      <c r="A936" s="1">
        <v>962</v>
      </c>
      <c r="B936" s="1" t="s">
        <v>349</v>
      </c>
      <c r="C936" s="1" t="s">
        <v>11</v>
      </c>
      <c r="D936" s="2">
        <v>42369</v>
      </c>
      <c r="E936" s="3">
        <v>10466000000</v>
      </c>
      <c r="F936" s="3">
        <v>9576000000</v>
      </c>
      <c r="G936" s="1">
        <v>0</v>
      </c>
      <c r="H936" s="1">
        <v>0</v>
      </c>
      <c r="I936" s="1">
        <v>0</v>
      </c>
      <c r="J936" s="1" t="s">
        <v>7</v>
      </c>
      <c r="K936" s="1" t="s">
        <v>158</v>
      </c>
      <c r="L936" s="8">
        <f t="shared" si="89"/>
        <v>2015</v>
      </c>
      <c r="M936" s="5">
        <f t="shared" si="94"/>
        <v>-890000000</v>
      </c>
      <c r="N936" s="6">
        <f t="shared" si="90"/>
        <v>0</v>
      </c>
      <c r="O936" s="6">
        <f t="shared" si="91"/>
        <v>-890000000</v>
      </c>
      <c r="P936" s="7">
        <f t="shared" si="92"/>
        <v>8.503726351996943E-2</v>
      </c>
      <c r="Q936" s="7">
        <f t="shared" si="93"/>
        <v>8.503726351996943E-2</v>
      </c>
    </row>
    <row r="937" spans="1:17" ht="20" customHeight="1" x14ac:dyDescent="0.2">
      <c r="A937" s="1">
        <v>963</v>
      </c>
      <c r="B937" s="1" t="s">
        <v>350</v>
      </c>
      <c r="C937" s="1" t="s">
        <v>6</v>
      </c>
      <c r="D937" s="2">
        <v>41455</v>
      </c>
      <c r="E937" s="3">
        <v>1282236000</v>
      </c>
      <c r="F937" s="3">
        <v>322516000</v>
      </c>
      <c r="G937" s="3">
        <v>151382000</v>
      </c>
      <c r="H937" s="3">
        <v>235184000</v>
      </c>
      <c r="I937" s="1">
        <v>0</v>
      </c>
      <c r="J937" s="1" t="s">
        <v>16</v>
      </c>
      <c r="K937" s="1" t="s">
        <v>28</v>
      </c>
      <c r="L937" s="8">
        <f t="shared" si="89"/>
        <v>2013</v>
      </c>
      <c r="M937" s="5">
        <f t="shared" si="94"/>
        <v>-959720000</v>
      </c>
      <c r="N937" s="6">
        <f t="shared" si="90"/>
        <v>386566000</v>
      </c>
      <c r="O937" s="6">
        <f t="shared" si="91"/>
        <v>-1346286000</v>
      </c>
      <c r="P937" s="7">
        <f t="shared" si="92"/>
        <v>0.74847375990067355</v>
      </c>
      <c r="Q937" s="7">
        <f t="shared" si="93"/>
        <v>1.0499518029442318</v>
      </c>
    </row>
    <row r="938" spans="1:17" ht="20" customHeight="1" x14ac:dyDescent="0.2">
      <c r="A938" s="1">
        <v>964</v>
      </c>
      <c r="B938" s="1" t="s">
        <v>350</v>
      </c>
      <c r="C938" s="1" t="s">
        <v>9</v>
      </c>
      <c r="D938" s="2">
        <v>41819</v>
      </c>
      <c r="E938" s="3">
        <v>1388386000</v>
      </c>
      <c r="F938" s="3">
        <v>338580000</v>
      </c>
      <c r="G938" s="3">
        <v>159642000</v>
      </c>
      <c r="H938" s="3">
        <v>250434000</v>
      </c>
      <c r="I938" s="1">
        <v>0</v>
      </c>
      <c r="J938" s="1" t="s">
        <v>16</v>
      </c>
      <c r="K938" s="1" t="s">
        <v>28</v>
      </c>
      <c r="L938" s="8">
        <f t="shared" si="89"/>
        <v>2014</v>
      </c>
      <c r="M938" s="5">
        <f t="shared" si="94"/>
        <v>-1049806000</v>
      </c>
      <c r="N938" s="6">
        <f t="shared" si="90"/>
        <v>410076000</v>
      </c>
      <c r="O938" s="6">
        <f t="shared" si="91"/>
        <v>-1459882000</v>
      </c>
      <c r="P938" s="7">
        <f t="shared" si="92"/>
        <v>0.75613410103530287</v>
      </c>
      <c r="Q938" s="7">
        <f t="shared" si="93"/>
        <v>1.0514957655868036</v>
      </c>
    </row>
    <row r="939" spans="1:17" ht="20" customHeight="1" x14ac:dyDescent="0.2">
      <c r="A939" s="1">
        <v>965</v>
      </c>
      <c r="B939" s="1" t="s">
        <v>350</v>
      </c>
      <c r="C939" s="1" t="s">
        <v>10</v>
      </c>
      <c r="D939" s="2">
        <v>42183</v>
      </c>
      <c r="E939" s="3">
        <v>1475139000</v>
      </c>
      <c r="F939" s="3">
        <v>355727000</v>
      </c>
      <c r="G939" s="3">
        <v>169952000</v>
      </c>
      <c r="H939" s="3">
        <v>266761000</v>
      </c>
      <c r="I939" s="1">
        <v>0</v>
      </c>
      <c r="J939" s="1" t="s">
        <v>16</v>
      </c>
      <c r="K939" s="1" t="s">
        <v>28</v>
      </c>
      <c r="L939" s="8">
        <f t="shared" si="89"/>
        <v>2015</v>
      </c>
      <c r="M939" s="5">
        <f t="shared" si="94"/>
        <v>-1119412000</v>
      </c>
      <c r="N939" s="6">
        <f t="shared" si="90"/>
        <v>436713000</v>
      </c>
      <c r="O939" s="6">
        <f t="shared" si="91"/>
        <v>-1556125000</v>
      </c>
      <c r="P939" s="7">
        <f t="shared" si="92"/>
        <v>0.75885187768745865</v>
      </c>
      <c r="Q939" s="7">
        <f t="shared" si="93"/>
        <v>1.0549005890292373</v>
      </c>
    </row>
    <row r="940" spans="1:17" ht="20" customHeight="1" x14ac:dyDescent="0.2">
      <c r="A940" s="1">
        <v>966</v>
      </c>
      <c r="B940" s="1" t="s">
        <v>350</v>
      </c>
      <c r="C940" s="1" t="s">
        <v>11</v>
      </c>
      <c r="D940" s="2">
        <v>42554</v>
      </c>
      <c r="E940" s="3">
        <v>1423936000</v>
      </c>
      <c r="F940" s="3">
        <v>343801000</v>
      </c>
      <c r="G940" s="3">
        <v>170120000</v>
      </c>
      <c r="H940" s="3">
        <v>276462000</v>
      </c>
      <c r="I940" s="1">
        <v>0</v>
      </c>
      <c r="J940" s="1" t="s">
        <v>16</v>
      </c>
      <c r="K940" s="1" t="s">
        <v>28</v>
      </c>
      <c r="L940" s="8">
        <f t="shared" si="89"/>
        <v>2016</v>
      </c>
      <c r="M940" s="5">
        <f t="shared" si="94"/>
        <v>-1080135000</v>
      </c>
      <c r="N940" s="6">
        <f t="shared" si="90"/>
        <v>446582000</v>
      </c>
      <c r="O940" s="6">
        <f t="shared" si="91"/>
        <v>-1526717000</v>
      </c>
      <c r="P940" s="7">
        <f t="shared" si="92"/>
        <v>0.75855586206121628</v>
      </c>
      <c r="Q940" s="7">
        <f t="shared" si="93"/>
        <v>1.0721809126252866</v>
      </c>
    </row>
    <row r="941" spans="1:17" ht="20" customHeight="1" x14ac:dyDescent="0.2">
      <c r="A941" s="1">
        <v>967</v>
      </c>
      <c r="B941" s="1" t="s">
        <v>351</v>
      </c>
      <c r="C941" s="1" t="s">
        <v>6</v>
      </c>
      <c r="D941" s="2">
        <v>41274</v>
      </c>
      <c r="E941" s="3">
        <v>22603400000</v>
      </c>
      <c r="F941" s="3">
        <v>4796500000</v>
      </c>
      <c r="G941" s="3">
        <v>6839500000</v>
      </c>
      <c r="H941" s="3">
        <v>5278100000</v>
      </c>
      <c r="I941" s="1">
        <v>0</v>
      </c>
      <c r="J941" s="1" t="s">
        <v>19</v>
      </c>
      <c r="K941" s="1" t="s">
        <v>20</v>
      </c>
      <c r="L941" s="8">
        <f t="shared" si="89"/>
        <v>2012</v>
      </c>
      <c r="M941" s="5">
        <f t="shared" si="94"/>
        <v>-17806900000</v>
      </c>
      <c r="N941" s="6">
        <f t="shared" si="90"/>
        <v>12117600000</v>
      </c>
      <c r="O941" s="6">
        <f t="shared" si="91"/>
        <v>-29924500000</v>
      </c>
      <c r="P941" s="7">
        <f t="shared" si="92"/>
        <v>0.78779741100896328</v>
      </c>
      <c r="Q941" s="7">
        <f t="shared" si="93"/>
        <v>1.3238937504977126</v>
      </c>
    </row>
    <row r="942" spans="1:17" ht="20" customHeight="1" x14ac:dyDescent="0.2">
      <c r="A942" s="1">
        <v>968</v>
      </c>
      <c r="B942" s="1" t="s">
        <v>351</v>
      </c>
      <c r="C942" s="1" t="s">
        <v>9</v>
      </c>
      <c r="D942" s="2">
        <v>41639</v>
      </c>
      <c r="E942" s="3">
        <v>23113100000</v>
      </c>
      <c r="F942" s="3">
        <v>4908100000</v>
      </c>
      <c r="G942" s="3">
        <v>6606700000</v>
      </c>
      <c r="H942" s="3">
        <v>5531300000</v>
      </c>
      <c r="I942" s="1">
        <v>0</v>
      </c>
      <c r="J942" s="1" t="s">
        <v>19</v>
      </c>
      <c r="K942" s="1" t="s">
        <v>20</v>
      </c>
      <c r="L942" s="8">
        <f t="shared" si="89"/>
        <v>2013</v>
      </c>
      <c r="M942" s="5">
        <f t="shared" si="94"/>
        <v>-18205000000</v>
      </c>
      <c r="N942" s="6">
        <f t="shared" si="90"/>
        <v>12138000000</v>
      </c>
      <c r="O942" s="6">
        <f t="shared" si="91"/>
        <v>-30343000000</v>
      </c>
      <c r="P942" s="7">
        <f t="shared" si="92"/>
        <v>0.78764856293617036</v>
      </c>
      <c r="Q942" s="7">
        <f t="shared" si="93"/>
        <v>1.31280529223687</v>
      </c>
    </row>
    <row r="943" spans="1:17" ht="20" customHeight="1" x14ac:dyDescent="0.2">
      <c r="A943" s="1">
        <v>969</v>
      </c>
      <c r="B943" s="1" t="s">
        <v>351</v>
      </c>
      <c r="C943" s="1" t="s">
        <v>10</v>
      </c>
      <c r="D943" s="2">
        <v>42004</v>
      </c>
      <c r="E943" s="3">
        <v>19615600000</v>
      </c>
      <c r="F943" s="3">
        <v>4932500000</v>
      </c>
      <c r="G943" s="3">
        <v>6280300000</v>
      </c>
      <c r="H943" s="3">
        <v>4733600000</v>
      </c>
      <c r="I943" s="1">
        <v>0</v>
      </c>
      <c r="J943" s="1" t="s">
        <v>19</v>
      </c>
      <c r="K943" s="1" t="s">
        <v>20</v>
      </c>
      <c r="L943" s="8">
        <f t="shared" si="89"/>
        <v>2014</v>
      </c>
      <c r="M943" s="5">
        <f t="shared" si="94"/>
        <v>-14683100000</v>
      </c>
      <c r="N943" s="6">
        <f t="shared" si="90"/>
        <v>11013900000</v>
      </c>
      <c r="O943" s="6">
        <f t="shared" si="91"/>
        <v>-25697000000</v>
      </c>
      <c r="P943" s="7">
        <f t="shared" si="92"/>
        <v>0.74854197679398027</v>
      </c>
      <c r="Q943" s="7">
        <f t="shared" si="93"/>
        <v>1.3100287526254613</v>
      </c>
    </row>
    <row r="944" spans="1:17" ht="20" customHeight="1" x14ac:dyDescent="0.2">
      <c r="A944" s="1">
        <v>970</v>
      </c>
      <c r="B944" s="1" t="s">
        <v>351</v>
      </c>
      <c r="C944" s="1" t="s">
        <v>11</v>
      </c>
      <c r="D944" s="2">
        <v>42369</v>
      </c>
      <c r="E944" s="3">
        <v>19958700000</v>
      </c>
      <c r="F944" s="3">
        <v>5037200000</v>
      </c>
      <c r="G944" s="3">
        <v>6432400000</v>
      </c>
      <c r="H944" s="3">
        <v>4796400000</v>
      </c>
      <c r="I944" s="1">
        <v>0</v>
      </c>
      <c r="J944" s="1" t="s">
        <v>19</v>
      </c>
      <c r="K944" s="1" t="s">
        <v>20</v>
      </c>
      <c r="L944" s="8">
        <f t="shared" si="89"/>
        <v>2015</v>
      </c>
      <c r="M944" s="5">
        <f t="shared" si="94"/>
        <v>-14921500000</v>
      </c>
      <c r="N944" s="6">
        <f t="shared" si="90"/>
        <v>11228800000</v>
      </c>
      <c r="O944" s="6">
        <f t="shared" si="91"/>
        <v>-26150300000</v>
      </c>
      <c r="P944" s="7">
        <f t="shared" si="92"/>
        <v>0.74761883288991771</v>
      </c>
      <c r="Q944" s="7">
        <f t="shared" si="93"/>
        <v>1.3102206055504617</v>
      </c>
    </row>
    <row r="945" spans="1:17" ht="20" customHeight="1" x14ac:dyDescent="0.2">
      <c r="A945" s="1">
        <v>971</v>
      </c>
      <c r="B945" s="1" t="s">
        <v>352</v>
      </c>
      <c r="C945" s="1" t="s">
        <v>6</v>
      </c>
      <c r="D945" s="2">
        <v>41639</v>
      </c>
      <c r="E945" s="3">
        <v>45358000000</v>
      </c>
      <c r="F945" s="3">
        <v>41171000000</v>
      </c>
      <c r="G945" s="3">
        <v>-318000000</v>
      </c>
      <c r="H945" s="1">
        <v>0</v>
      </c>
      <c r="I945" s="1">
        <v>0</v>
      </c>
      <c r="J945" s="1" t="s">
        <v>7</v>
      </c>
      <c r="K945" s="1" t="s">
        <v>85</v>
      </c>
      <c r="L945" s="8">
        <f t="shared" si="89"/>
        <v>2013</v>
      </c>
      <c r="M945" s="5">
        <f t="shared" si="94"/>
        <v>-4187000000</v>
      </c>
      <c r="N945" s="6">
        <f t="shared" si="90"/>
        <v>-318000000</v>
      </c>
      <c r="O945" s="6">
        <f t="shared" si="91"/>
        <v>-3869000000</v>
      </c>
      <c r="P945" s="7">
        <f t="shared" si="92"/>
        <v>9.2310066581418937E-2</v>
      </c>
      <c r="Q945" s="7">
        <f t="shared" si="93"/>
        <v>8.5299175448652939E-2</v>
      </c>
    </row>
    <row r="946" spans="1:17" ht="20" customHeight="1" x14ac:dyDescent="0.2">
      <c r="A946" s="1">
        <v>972</v>
      </c>
      <c r="B946" s="1" t="s">
        <v>352</v>
      </c>
      <c r="C946" s="1" t="s">
        <v>9</v>
      </c>
      <c r="D946" s="2">
        <v>42004</v>
      </c>
      <c r="E946" s="3">
        <v>39946000000</v>
      </c>
      <c r="F946" s="3">
        <v>35263000000</v>
      </c>
      <c r="G946" s="3">
        <v>-329000000</v>
      </c>
      <c r="H946" s="1">
        <v>0</v>
      </c>
      <c r="I946" s="1">
        <v>0</v>
      </c>
      <c r="J946" s="1" t="s">
        <v>7</v>
      </c>
      <c r="K946" s="1" t="s">
        <v>85</v>
      </c>
      <c r="L946" s="8">
        <f t="shared" si="89"/>
        <v>2014</v>
      </c>
      <c r="M946" s="5">
        <f t="shared" si="94"/>
        <v>-4683000000</v>
      </c>
      <c r="N946" s="6">
        <f t="shared" si="90"/>
        <v>-329000000</v>
      </c>
      <c r="O946" s="6">
        <f t="shared" si="91"/>
        <v>-4354000000</v>
      </c>
      <c r="P946" s="7">
        <f t="shared" si="92"/>
        <v>0.1172332649076253</v>
      </c>
      <c r="Q946" s="7">
        <f t="shared" si="93"/>
        <v>0.10899714614729886</v>
      </c>
    </row>
    <row r="947" spans="1:17" ht="20" customHeight="1" x14ac:dyDescent="0.2">
      <c r="A947" s="1">
        <v>973</v>
      </c>
      <c r="B947" s="1" t="s">
        <v>352</v>
      </c>
      <c r="C947" s="1" t="s">
        <v>10</v>
      </c>
      <c r="D947" s="2">
        <v>42369</v>
      </c>
      <c r="E947" s="3">
        <v>40536000000</v>
      </c>
      <c r="F947" s="3">
        <v>36044000000</v>
      </c>
      <c r="G947" s="3">
        <v>-220000000</v>
      </c>
      <c r="H947" s="1">
        <v>0</v>
      </c>
      <c r="I947" s="1">
        <v>0</v>
      </c>
      <c r="J947" s="1" t="s">
        <v>7</v>
      </c>
      <c r="K947" s="1" t="s">
        <v>85</v>
      </c>
      <c r="L947" s="8">
        <f t="shared" si="89"/>
        <v>2015</v>
      </c>
      <c r="M947" s="5">
        <f t="shared" si="94"/>
        <v>-4492000000</v>
      </c>
      <c r="N947" s="6">
        <f t="shared" si="90"/>
        <v>-220000000</v>
      </c>
      <c r="O947" s="6">
        <f t="shared" si="91"/>
        <v>-4272000000</v>
      </c>
      <c r="P947" s="7">
        <f t="shared" si="92"/>
        <v>0.11081507795539768</v>
      </c>
      <c r="Q947" s="7">
        <f t="shared" si="93"/>
        <v>0.1053878034339846</v>
      </c>
    </row>
    <row r="948" spans="1:17" ht="20" customHeight="1" x14ac:dyDescent="0.2">
      <c r="A948" s="1">
        <v>974</v>
      </c>
      <c r="B948" s="1" t="s">
        <v>352</v>
      </c>
      <c r="C948" s="1" t="s">
        <v>11</v>
      </c>
      <c r="D948" s="2">
        <v>42735</v>
      </c>
      <c r="E948" s="3">
        <v>47248000000</v>
      </c>
      <c r="F948" s="3">
        <v>42186000000</v>
      </c>
      <c r="G948" s="3">
        <v>-487000000</v>
      </c>
      <c r="H948" s="1">
        <v>0</v>
      </c>
      <c r="I948" s="1">
        <v>0</v>
      </c>
      <c r="J948" s="1" t="s">
        <v>7</v>
      </c>
      <c r="K948" s="1" t="s">
        <v>85</v>
      </c>
      <c r="L948" s="8">
        <f t="shared" si="89"/>
        <v>2016</v>
      </c>
      <c r="M948" s="5">
        <f t="shared" si="94"/>
        <v>-5062000000</v>
      </c>
      <c r="N948" s="6">
        <f t="shared" si="90"/>
        <v>-487000000</v>
      </c>
      <c r="O948" s="6">
        <f t="shared" si="91"/>
        <v>-4575000000</v>
      </c>
      <c r="P948" s="7">
        <f t="shared" si="92"/>
        <v>0.1071368100237047</v>
      </c>
      <c r="Q948" s="7">
        <f t="shared" si="93"/>
        <v>9.6829495428377918E-2</v>
      </c>
    </row>
    <row r="949" spans="1:17" ht="20" customHeight="1" x14ac:dyDescent="0.2">
      <c r="A949" s="1">
        <v>975</v>
      </c>
      <c r="B949" s="1" t="s">
        <v>353</v>
      </c>
      <c r="C949" s="1" t="s">
        <v>6</v>
      </c>
      <c r="D949" s="2">
        <v>41274</v>
      </c>
      <c r="E949" s="3">
        <v>3094500000</v>
      </c>
      <c r="F949" s="3">
        <v>2144200000</v>
      </c>
      <c r="G949" s="3">
        <v>98200000</v>
      </c>
      <c r="H949" s="1">
        <v>0</v>
      </c>
      <c r="I949" s="3">
        <v>332400000</v>
      </c>
      <c r="J949" s="1" t="s">
        <v>36</v>
      </c>
      <c r="K949" s="1" t="s">
        <v>39</v>
      </c>
      <c r="L949" s="8">
        <f t="shared" si="89"/>
        <v>2012</v>
      </c>
      <c r="M949" s="5">
        <f t="shared" si="94"/>
        <v>-950300000</v>
      </c>
      <c r="N949" s="6">
        <f t="shared" si="90"/>
        <v>430600000</v>
      </c>
      <c r="O949" s="6">
        <f t="shared" si="91"/>
        <v>-1380900000</v>
      </c>
      <c r="P949" s="7">
        <f t="shared" si="92"/>
        <v>0.3070932299240588</v>
      </c>
      <c r="Q949" s="7">
        <f t="shared" si="93"/>
        <v>0.44624333494910323</v>
      </c>
    </row>
    <row r="950" spans="1:17" ht="20" customHeight="1" x14ac:dyDescent="0.2">
      <c r="A950" s="1">
        <v>976</v>
      </c>
      <c r="B950" s="1" t="s">
        <v>353</v>
      </c>
      <c r="C950" s="1" t="s">
        <v>9</v>
      </c>
      <c r="D950" s="2">
        <v>41639</v>
      </c>
      <c r="E950" s="3">
        <v>3276800000</v>
      </c>
      <c r="F950" s="3">
        <v>2272400000</v>
      </c>
      <c r="G950" s="3">
        <v>99600000</v>
      </c>
      <c r="H950" s="1">
        <v>0</v>
      </c>
      <c r="I950" s="3">
        <v>370900000</v>
      </c>
      <c r="J950" s="1" t="s">
        <v>36</v>
      </c>
      <c r="K950" s="1" t="s">
        <v>39</v>
      </c>
      <c r="L950" s="8">
        <f t="shared" si="89"/>
        <v>2013</v>
      </c>
      <c r="M950" s="5">
        <f t="shared" si="94"/>
        <v>-1004400000</v>
      </c>
      <c r="N950" s="6">
        <f t="shared" si="90"/>
        <v>470500000</v>
      </c>
      <c r="O950" s="6">
        <f t="shared" si="91"/>
        <v>-1474900000</v>
      </c>
      <c r="P950" s="7">
        <f t="shared" si="92"/>
        <v>0.3065185546875</v>
      </c>
      <c r="Q950" s="7">
        <f t="shared" si="93"/>
        <v>0.450103759765625</v>
      </c>
    </row>
    <row r="951" spans="1:17" ht="20" customHeight="1" x14ac:dyDescent="0.2">
      <c r="A951" s="1">
        <v>977</v>
      </c>
      <c r="B951" s="1" t="s">
        <v>353</v>
      </c>
      <c r="C951" s="1" t="s">
        <v>10</v>
      </c>
      <c r="D951" s="2">
        <v>42004</v>
      </c>
      <c r="E951" s="3">
        <v>3350300000</v>
      </c>
      <c r="F951" s="3">
        <v>2317500000</v>
      </c>
      <c r="G951" s="3">
        <v>101100000</v>
      </c>
      <c r="H951" s="1">
        <v>0</v>
      </c>
      <c r="I951" s="3">
        <v>388100000</v>
      </c>
      <c r="J951" s="1" t="s">
        <v>36</v>
      </c>
      <c r="K951" s="1" t="s">
        <v>39</v>
      </c>
      <c r="L951" s="8">
        <f t="shared" si="89"/>
        <v>2014</v>
      </c>
      <c r="M951" s="5">
        <f t="shared" si="94"/>
        <v>-1032800000</v>
      </c>
      <c r="N951" s="6">
        <f t="shared" si="90"/>
        <v>489200000</v>
      </c>
      <c r="O951" s="6">
        <f t="shared" si="91"/>
        <v>-1522000000</v>
      </c>
      <c r="P951" s="7">
        <f t="shared" si="92"/>
        <v>0.30827090111333311</v>
      </c>
      <c r="Q951" s="7">
        <f t="shared" si="93"/>
        <v>0.45428767573053158</v>
      </c>
    </row>
    <row r="952" spans="1:17" ht="20" customHeight="1" x14ac:dyDescent="0.2">
      <c r="A952" s="1">
        <v>978</v>
      </c>
      <c r="B952" s="1" t="s">
        <v>353</v>
      </c>
      <c r="C952" s="1" t="s">
        <v>11</v>
      </c>
      <c r="D952" s="2">
        <v>42369</v>
      </c>
      <c r="E952" s="3">
        <v>3253600000</v>
      </c>
      <c r="F952" s="3">
        <v>2171600000</v>
      </c>
      <c r="G952" s="3">
        <v>103700000</v>
      </c>
      <c r="H952" s="1">
        <v>0</v>
      </c>
      <c r="I952" s="3">
        <v>401300000</v>
      </c>
      <c r="J952" s="1" t="s">
        <v>36</v>
      </c>
      <c r="K952" s="1" t="s">
        <v>39</v>
      </c>
      <c r="L952" s="8">
        <f t="shared" si="89"/>
        <v>2015</v>
      </c>
      <c r="M952" s="5">
        <f t="shared" si="94"/>
        <v>-1082000000</v>
      </c>
      <c r="N952" s="6">
        <f t="shared" si="90"/>
        <v>505000000</v>
      </c>
      <c r="O952" s="6">
        <f t="shared" si="91"/>
        <v>-1587000000</v>
      </c>
      <c r="P952" s="7">
        <f t="shared" si="92"/>
        <v>0.33255470863044012</v>
      </c>
      <c r="Q952" s="7">
        <f t="shared" si="93"/>
        <v>0.48776739611507253</v>
      </c>
    </row>
    <row r="953" spans="1:17" ht="20" customHeight="1" x14ac:dyDescent="0.2">
      <c r="A953" s="1">
        <v>979</v>
      </c>
      <c r="B953" s="1" t="s">
        <v>354</v>
      </c>
      <c r="C953" s="1" t="s">
        <v>6</v>
      </c>
      <c r="D953" s="2">
        <v>41306</v>
      </c>
      <c r="E953" s="3">
        <v>50521000000</v>
      </c>
      <c r="F953" s="3">
        <v>33194000000</v>
      </c>
      <c r="G953" s="3">
        <v>12244000000</v>
      </c>
      <c r="H953" s="1">
        <v>0</v>
      </c>
      <c r="I953" s="3">
        <v>1523000000</v>
      </c>
      <c r="J953" s="1" t="s">
        <v>13</v>
      </c>
      <c r="K953" s="1" t="s">
        <v>288</v>
      </c>
      <c r="L953" s="8">
        <f t="shared" si="89"/>
        <v>2013</v>
      </c>
      <c r="M953" s="5">
        <f t="shared" si="94"/>
        <v>-17327000000</v>
      </c>
      <c r="N953" s="6">
        <f t="shared" si="90"/>
        <v>13767000000</v>
      </c>
      <c r="O953" s="6">
        <f t="shared" si="91"/>
        <v>-31094000000</v>
      </c>
      <c r="P953" s="7">
        <f t="shared" si="92"/>
        <v>0.34296629124522476</v>
      </c>
      <c r="Q953" s="7">
        <f t="shared" si="93"/>
        <v>0.61546683557332593</v>
      </c>
    </row>
    <row r="954" spans="1:17" ht="20" customHeight="1" x14ac:dyDescent="0.2">
      <c r="A954" s="1">
        <v>980</v>
      </c>
      <c r="B954" s="1" t="s">
        <v>354</v>
      </c>
      <c r="C954" s="1" t="s">
        <v>9</v>
      </c>
      <c r="D954" s="2">
        <v>41670</v>
      </c>
      <c r="E954" s="3">
        <v>53417000000</v>
      </c>
      <c r="F954" s="3">
        <v>34941000000</v>
      </c>
      <c r="G954" s="3">
        <v>12865000000</v>
      </c>
      <c r="H954" s="1">
        <v>0</v>
      </c>
      <c r="I954" s="3">
        <v>1462000000</v>
      </c>
      <c r="J954" s="1" t="s">
        <v>13</v>
      </c>
      <c r="K954" s="1" t="s">
        <v>288</v>
      </c>
      <c r="L954" s="8">
        <f t="shared" si="89"/>
        <v>2014</v>
      </c>
      <c r="M954" s="5">
        <f t="shared" si="94"/>
        <v>-18476000000</v>
      </c>
      <c r="N954" s="6">
        <f t="shared" si="90"/>
        <v>14327000000</v>
      </c>
      <c r="O954" s="6">
        <f t="shared" si="91"/>
        <v>-32803000000</v>
      </c>
      <c r="P954" s="7">
        <f t="shared" si="92"/>
        <v>0.3458823969897224</v>
      </c>
      <c r="Q954" s="7">
        <f t="shared" si="93"/>
        <v>0.61409289177602633</v>
      </c>
    </row>
    <row r="955" spans="1:17" ht="20" customHeight="1" x14ac:dyDescent="0.2">
      <c r="A955" s="1">
        <v>981</v>
      </c>
      <c r="B955" s="1" t="s">
        <v>354</v>
      </c>
      <c r="C955" s="1" t="s">
        <v>10</v>
      </c>
      <c r="D955" s="2">
        <v>42034</v>
      </c>
      <c r="E955" s="3">
        <v>56223000000</v>
      </c>
      <c r="F955" s="3">
        <v>36665000000</v>
      </c>
      <c r="G955" s="3">
        <v>13281000000</v>
      </c>
      <c r="H955" s="1">
        <v>0</v>
      </c>
      <c r="I955" s="3">
        <v>1485000000</v>
      </c>
      <c r="J955" s="1" t="s">
        <v>13</v>
      </c>
      <c r="K955" s="1" t="s">
        <v>288</v>
      </c>
      <c r="L955" s="8">
        <f t="shared" si="89"/>
        <v>2015</v>
      </c>
      <c r="M955" s="5">
        <f t="shared" si="94"/>
        <v>-19558000000</v>
      </c>
      <c r="N955" s="6">
        <f t="shared" si="90"/>
        <v>14766000000</v>
      </c>
      <c r="O955" s="6">
        <f t="shared" si="91"/>
        <v>-34324000000</v>
      </c>
      <c r="P955" s="7">
        <f t="shared" si="92"/>
        <v>0.34786475285915019</v>
      </c>
      <c r="Q955" s="7">
        <f t="shared" si="93"/>
        <v>0.61049748323639796</v>
      </c>
    </row>
    <row r="956" spans="1:17" ht="20" customHeight="1" x14ac:dyDescent="0.2">
      <c r="A956" s="1">
        <v>982</v>
      </c>
      <c r="B956" s="1" t="s">
        <v>354</v>
      </c>
      <c r="C956" s="1" t="s">
        <v>11</v>
      </c>
      <c r="D956" s="2">
        <v>42398</v>
      </c>
      <c r="E956" s="3">
        <v>59074000000</v>
      </c>
      <c r="F956" s="3">
        <v>38504000000</v>
      </c>
      <c r="G956" s="3">
        <v>14115000000</v>
      </c>
      <c r="H956" s="1">
        <v>0</v>
      </c>
      <c r="I956" s="3">
        <v>1484000000</v>
      </c>
      <c r="J956" s="1" t="s">
        <v>13</v>
      </c>
      <c r="K956" s="1" t="s">
        <v>288</v>
      </c>
      <c r="L956" s="8">
        <f t="shared" si="89"/>
        <v>2016</v>
      </c>
      <c r="M956" s="5">
        <f t="shared" si="94"/>
        <v>-20570000000</v>
      </c>
      <c r="N956" s="6">
        <f t="shared" si="90"/>
        <v>15599000000</v>
      </c>
      <c r="O956" s="6">
        <f t="shared" si="91"/>
        <v>-36169000000</v>
      </c>
      <c r="P956" s="7">
        <f t="shared" si="92"/>
        <v>0.34820733317533942</v>
      </c>
      <c r="Q956" s="7">
        <f t="shared" si="93"/>
        <v>0.61226597149338113</v>
      </c>
    </row>
    <row r="957" spans="1:17" ht="20" customHeight="1" x14ac:dyDescent="0.2">
      <c r="A957" s="1">
        <v>983</v>
      </c>
      <c r="B957" s="1" t="s">
        <v>355</v>
      </c>
      <c r="C957" s="1" t="s">
        <v>6</v>
      </c>
      <c r="D957" s="2">
        <v>41455</v>
      </c>
      <c r="E957" s="3">
        <v>3598916000</v>
      </c>
      <c r="F957" s="3">
        <v>2195857000</v>
      </c>
      <c r="G957" s="3">
        <v>601300000</v>
      </c>
      <c r="H957" s="3">
        <v>683688000</v>
      </c>
      <c r="I957" s="1">
        <v>0</v>
      </c>
      <c r="J957" s="1" t="s">
        <v>16</v>
      </c>
      <c r="K957" s="1" t="s">
        <v>62</v>
      </c>
      <c r="L957" s="8">
        <f t="shared" si="89"/>
        <v>2013</v>
      </c>
      <c r="M957" s="5">
        <f t="shared" si="94"/>
        <v>-1403059000</v>
      </c>
      <c r="N957" s="6">
        <f t="shared" si="90"/>
        <v>1284988000</v>
      </c>
      <c r="O957" s="6">
        <f t="shared" si="91"/>
        <v>-2688047000</v>
      </c>
      <c r="P957" s="7">
        <f t="shared" si="92"/>
        <v>0.38985600108477109</v>
      </c>
      <c r="Q957" s="7">
        <f t="shared" si="93"/>
        <v>0.74690462350329934</v>
      </c>
    </row>
    <row r="958" spans="1:17" ht="20" customHeight="1" x14ac:dyDescent="0.2">
      <c r="A958" s="1">
        <v>984</v>
      </c>
      <c r="B958" s="1" t="s">
        <v>355</v>
      </c>
      <c r="C958" s="1" t="s">
        <v>9</v>
      </c>
      <c r="D958" s="2">
        <v>41819</v>
      </c>
      <c r="E958" s="3">
        <v>4607309000</v>
      </c>
      <c r="F958" s="3">
        <v>2599828000</v>
      </c>
      <c r="G958" s="3">
        <v>613341000</v>
      </c>
      <c r="H958" s="3">
        <v>716471000</v>
      </c>
      <c r="I958" s="1">
        <v>0</v>
      </c>
      <c r="J958" s="1" t="s">
        <v>16</v>
      </c>
      <c r="K958" s="1" t="s">
        <v>62</v>
      </c>
      <c r="L958" s="8">
        <f t="shared" si="89"/>
        <v>2014</v>
      </c>
      <c r="M958" s="5">
        <f t="shared" si="94"/>
        <v>-2007481000</v>
      </c>
      <c r="N958" s="6">
        <f t="shared" si="90"/>
        <v>1329812000</v>
      </c>
      <c r="O958" s="6">
        <f t="shared" si="91"/>
        <v>-3337293000</v>
      </c>
      <c r="P958" s="7">
        <f t="shared" si="92"/>
        <v>0.43571659725883372</v>
      </c>
      <c r="Q958" s="7">
        <f t="shared" si="93"/>
        <v>0.72434755298591869</v>
      </c>
    </row>
    <row r="959" spans="1:17" ht="20" customHeight="1" x14ac:dyDescent="0.2">
      <c r="A959" s="1">
        <v>985</v>
      </c>
      <c r="B959" s="1" t="s">
        <v>355</v>
      </c>
      <c r="C959" s="1" t="s">
        <v>10</v>
      </c>
      <c r="D959" s="2">
        <v>42183</v>
      </c>
      <c r="E959" s="3">
        <v>5259312000</v>
      </c>
      <c r="F959" s="3">
        <v>2974976000</v>
      </c>
      <c r="G959" s="3">
        <v>591611000</v>
      </c>
      <c r="H959" s="3">
        <v>825242000</v>
      </c>
      <c r="I959" s="1">
        <v>0</v>
      </c>
      <c r="J959" s="1" t="s">
        <v>16</v>
      </c>
      <c r="K959" s="1" t="s">
        <v>62</v>
      </c>
      <c r="L959" s="8">
        <f t="shared" si="89"/>
        <v>2015</v>
      </c>
      <c r="M959" s="5">
        <f t="shared" si="94"/>
        <v>-2284336000</v>
      </c>
      <c r="N959" s="6">
        <f t="shared" si="90"/>
        <v>1416853000</v>
      </c>
      <c r="O959" s="6">
        <f t="shared" si="91"/>
        <v>-3701189000</v>
      </c>
      <c r="P959" s="7">
        <f t="shared" si="92"/>
        <v>0.43434122181760654</v>
      </c>
      <c r="Q959" s="7">
        <f t="shared" si="93"/>
        <v>0.70374014700021603</v>
      </c>
    </row>
    <row r="960" spans="1:17" ht="20" customHeight="1" x14ac:dyDescent="0.2">
      <c r="A960" s="1">
        <v>986</v>
      </c>
      <c r="B960" s="1" t="s">
        <v>355</v>
      </c>
      <c r="C960" s="1" t="s">
        <v>11</v>
      </c>
      <c r="D960" s="2">
        <v>42547</v>
      </c>
      <c r="E960" s="3">
        <v>5885893000</v>
      </c>
      <c r="F960" s="3">
        <v>3266971000</v>
      </c>
      <c r="G960" s="3">
        <v>630954000</v>
      </c>
      <c r="H960" s="3">
        <v>913712000</v>
      </c>
      <c r="I960" s="1">
        <v>0</v>
      </c>
      <c r="J960" s="1" t="s">
        <v>16</v>
      </c>
      <c r="K960" s="1" t="s">
        <v>62</v>
      </c>
      <c r="L960" s="8">
        <f t="shared" si="89"/>
        <v>2016</v>
      </c>
      <c r="M960" s="5">
        <f t="shared" si="94"/>
        <v>-2618922000</v>
      </c>
      <c r="N960" s="6">
        <f t="shared" si="90"/>
        <v>1544666000</v>
      </c>
      <c r="O960" s="6">
        <f t="shared" si="91"/>
        <v>-4163588000</v>
      </c>
      <c r="P960" s="7">
        <f t="shared" si="92"/>
        <v>0.44494896526321492</v>
      </c>
      <c r="Q960" s="7">
        <f t="shared" si="93"/>
        <v>0.70738424908505815</v>
      </c>
    </row>
    <row r="961" spans="1:17" ht="20" customHeight="1" x14ac:dyDescent="0.2">
      <c r="A961" s="1">
        <v>987</v>
      </c>
      <c r="B961" s="1" t="s">
        <v>356</v>
      </c>
      <c r="C961" s="1" t="s">
        <v>6</v>
      </c>
      <c r="D961" s="2">
        <v>41274</v>
      </c>
      <c r="E961" s="3">
        <v>7810610000</v>
      </c>
      <c r="F961" s="3">
        <v>7479746000</v>
      </c>
      <c r="G961" s="3">
        <v>360586000</v>
      </c>
      <c r="H961" s="1">
        <v>0</v>
      </c>
      <c r="I961" s="3">
        <v>116388000</v>
      </c>
      <c r="J961" s="1" t="s">
        <v>41</v>
      </c>
      <c r="K961" s="1" t="s">
        <v>357</v>
      </c>
      <c r="L961" s="8">
        <f t="shared" si="89"/>
        <v>2012</v>
      </c>
      <c r="M961" s="5">
        <f t="shared" si="94"/>
        <v>-330864000</v>
      </c>
      <c r="N961" s="6">
        <f t="shared" si="90"/>
        <v>476974000</v>
      </c>
      <c r="O961" s="6">
        <f t="shared" si="91"/>
        <v>-807838000</v>
      </c>
      <c r="P961" s="7">
        <f t="shared" si="92"/>
        <v>4.2360839934396932E-2</v>
      </c>
      <c r="Q961" s="7">
        <f t="shared" si="93"/>
        <v>0.1034282853707969</v>
      </c>
    </row>
    <row r="962" spans="1:17" ht="20" customHeight="1" x14ac:dyDescent="0.2">
      <c r="A962" s="1">
        <v>988</v>
      </c>
      <c r="B962" s="1" t="s">
        <v>356</v>
      </c>
      <c r="C962" s="1" t="s">
        <v>9</v>
      </c>
      <c r="D962" s="2">
        <v>41639</v>
      </c>
      <c r="E962" s="3">
        <v>9531778000</v>
      </c>
      <c r="F962" s="3">
        <v>7567707000</v>
      </c>
      <c r="G962" s="3">
        <v>2177616000</v>
      </c>
      <c r="H962" s="1">
        <v>0</v>
      </c>
      <c r="I962" s="3">
        <v>167425000</v>
      </c>
      <c r="J962" s="1" t="s">
        <v>41</v>
      </c>
      <c r="K962" s="1" t="s">
        <v>357</v>
      </c>
      <c r="L962" s="8">
        <f t="shared" si="89"/>
        <v>2013</v>
      </c>
      <c r="M962" s="5">
        <f t="shared" si="94"/>
        <v>-1964071000</v>
      </c>
      <c r="N962" s="6">
        <f t="shared" si="90"/>
        <v>2345041000</v>
      </c>
      <c r="O962" s="6">
        <f t="shared" si="91"/>
        <v>-4309112000</v>
      </c>
      <c r="P962" s="7">
        <f t="shared" si="92"/>
        <v>0.20605505079954653</v>
      </c>
      <c r="Q962" s="7">
        <f t="shared" si="93"/>
        <v>0.45207851043110742</v>
      </c>
    </row>
    <row r="963" spans="1:17" ht="20" customHeight="1" x14ac:dyDescent="0.2">
      <c r="A963" s="1">
        <v>989</v>
      </c>
      <c r="B963" s="1" t="s">
        <v>356</v>
      </c>
      <c r="C963" s="1" t="s">
        <v>10</v>
      </c>
      <c r="D963" s="2">
        <v>42004</v>
      </c>
      <c r="E963" s="3">
        <v>10681897000</v>
      </c>
      <c r="F963" s="3">
        <v>8024286000</v>
      </c>
      <c r="G963" s="3">
        <v>2856642000</v>
      </c>
      <c r="H963" s="1">
        <v>0</v>
      </c>
      <c r="I963" s="3">
        <v>185993000</v>
      </c>
      <c r="J963" s="1" t="s">
        <v>41</v>
      </c>
      <c r="K963" s="1" t="s">
        <v>357</v>
      </c>
      <c r="L963" s="8">
        <f t="shared" ref="L963:L1026" si="95">YEAR(D963)</f>
        <v>2014</v>
      </c>
      <c r="M963" s="5">
        <f t="shared" si="94"/>
        <v>-2657611000</v>
      </c>
      <c r="N963" s="6">
        <f t="shared" si="90"/>
        <v>3042635000</v>
      </c>
      <c r="O963" s="6">
        <f t="shared" si="91"/>
        <v>-5700246000</v>
      </c>
      <c r="P963" s="7">
        <f t="shared" si="92"/>
        <v>0.24879578973659827</v>
      </c>
      <c r="Q963" s="7">
        <f t="shared" si="93"/>
        <v>0.53363611351054963</v>
      </c>
    </row>
    <row r="964" spans="1:17" ht="20" customHeight="1" x14ac:dyDescent="0.2">
      <c r="A964" s="1">
        <v>990</v>
      </c>
      <c r="B964" s="1" t="s">
        <v>356</v>
      </c>
      <c r="C964" s="1" t="s">
        <v>11</v>
      </c>
      <c r="D964" s="2">
        <v>42369</v>
      </c>
      <c r="E964" s="3">
        <v>10116502000</v>
      </c>
      <c r="F964" s="3">
        <v>7677233000</v>
      </c>
      <c r="G964" s="3">
        <v>2620072000</v>
      </c>
      <c r="H964" s="1">
        <v>0</v>
      </c>
      <c r="I964" s="3">
        <v>224133000</v>
      </c>
      <c r="J964" s="1" t="s">
        <v>41</v>
      </c>
      <c r="K964" s="1" t="s">
        <v>357</v>
      </c>
      <c r="L964" s="8">
        <f t="shared" si="95"/>
        <v>2015</v>
      </c>
      <c r="M964" s="5">
        <f t="shared" si="94"/>
        <v>-2439269000</v>
      </c>
      <c r="N964" s="6">
        <f t="shared" si="90"/>
        <v>2844205000</v>
      </c>
      <c r="O964" s="6">
        <f t="shared" si="91"/>
        <v>-5283474000</v>
      </c>
      <c r="P964" s="7">
        <f t="shared" si="92"/>
        <v>0.24111782906779439</v>
      </c>
      <c r="Q964" s="7">
        <f t="shared" si="93"/>
        <v>0.52226293238512678</v>
      </c>
    </row>
    <row r="965" spans="1:17" ht="20" customHeight="1" x14ac:dyDescent="0.2">
      <c r="A965" s="1">
        <v>991</v>
      </c>
      <c r="B965" s="1" t="s">
        <v>358</v>
      </c>
      <c r="C965" s="1" t="s">
        <v>6</v>
      </c>
      <c r="D965" s="2">
        <v>41639</v>
      </c>
      <c r="E965" s="3">
        <v>17699000000</v>
      </c>
      <c r="F965" s="3">
        <v>8307000000</v>
      </c>
      <c r="G965" s="3">
        <v>7161000000</v>
      </c>
      <c r="H965" s="1">
        <v>0</v>
      </c>
      <c r="I965" s="3">
        <v>867000000</v>
      </c>
      <c r="J965" s="1" t="s">
        <v>7</v>
      </c>
      <c r="K965" s="1" t="s">
        <v>8</v>
      </c>
      <c r="L965" s="8">
        <f t="shared" si="95"/>
        <v>2013</v>
      </c>
      <c r="M965" s="5">
        <f t="shared" si="94"/>
        <v>-9392000000</v>
      </c>
      <c r="N965" s="6">
        <f t="shared" ref="N965:N1028" si="96">G965+H965+I965</f>
        <v>8028000000</v>
      </c>
      <c r="O965" s="6">
        <f t="shared" ref="O965:O1028" si="97">M965-N965</f>
        <v>-17420000000</v>
      </c>
      <c r="P965" s="7">
        <f t="shared" ref="P965:P1028" si="98">ABS(M965/E965)</f>
        <v>0.53065144923441998</v>
      </c>
      <c r="Q965" s="7">
        <f t="shared" ref="Q965:Q1028" si="99">ABS(O965/E965)</f>
        <v>0.98423639753658398</v>
      </c>
    </row>
    <row r="966" spans="1:17" ht="20" customHeight="1" x14ac:dyDescent="0.2">
      <c r="A966" s="1">
        <v>992</v>
      </c>
      <c r="B966" s="1" t="s">
        <v>358</v>
      </c>
      <c r="C966" s="1" t="s">
        <v>9</v>
      </c>
      <c r="D966" s="2">
        <v>42004</v>
      </c>
      <c r="E966" s="3">
        <v>18605000000</v>
      </c>
      <c r="F966" s="3">
        <v>7677000000</v>
      </c>
      <c r="G966" s="3">
        <v>7639000000</v>
      </c>
      <c r="H966" s="1">
        <v>0</v>
      </c>
      <c r="I966" s="3">
        <v>938000000</v>
      </c>
      <c r="J966" s="1" t="s">
        <v>7</v>
      </c>
      <c r="K966" s="1" t="s">
        <v>8</v>
      </c>
      <c r="L966" s="8">
        <f t="shared" si="95"/>
        <v>2014</v>
      </c>
      <c r="M966" s="5">
        <f t="shared" si="94"/>
        <v>-10928000000</v>
      </c>
      <c r="N966" s="6">
        <f t="shared" si="96"/>
        <v>8577000000</v>
      </c>
      <c r="O966" s="6">
        <f t="shared" si="97"/>
        <v>-19505000000</v>
      </c>
      <c r="P966" s="7">
        <f t="shared" si="98"/>
        <v>0.58736898683149696</v>
      </c>
      <c r="Q966" s="7">
        <f t="shared" si="99"/>
        <v>1.0483740929857566</v>
      </c>
    </row>
    <row r="967" spans="1:17" ht="20" customHeight="1" x14ac:dyDescent="0.2">
      <c r="A967" s="1">
        <v>993</v>
      </c>
      <c r="B967" s="1" t="s">
        <v>358</v>
      </c>
      <c r="C967" s="1" t="s">
        <v>10</v>
      </c>
      <c r="D967" s="2">
        <v>42369</v>
      </c>
      <c r="E967" s="3">
        <v>19820000000</v>
      </c>
      <c r="F967" s="3">
        <v>6025000000</v>
      </c>
      <c r="G967" s="3">
        <v>8625000000</v>
      </c>
      <c r="H967" s="1">
        <v>0</v>
      </c>
      <c r="I967" s="3">
        <v>1015000000</v>
      </c>
      <c r="J967" s="1" t="s">
        <v>7</v>
      </c>
      <c r="K967" s="1" t="s">
        <v>8</v>
      </c>
      <c r="L967" s="8">
        <f t="shared" si="95"/>
        <v>2015</v>
      </c>
      <c r="M967" s="5">
        <f t="shared" si="94"/>
        <v>-13795000000</v>
      </c>
      <c r="N967" s="6">
        <f t="shared" si="96"/>
        <v>9640000000</v>
      </c>
      <c r="O967" s="6">
        <f t="shared" si="97"/>
        <v>-23435000000</v>
      </c>
      <c r="P967" s="7">
        <f t="shared" si="98"/>
        <v>0.69601412714429867</v>
      </c>
      <c r="Q967" s="7">
        <f t="shared" si="99"/>
        <v>1.1823915237134208</v>
      </c>
    </row>
    <row r="968" spans="1:17" ht="20" customHeight="1" x14ac:dyDescent="0.2">
      <c r="A968" s="1">
        <v>994</v>
      </c>
      <c r="B968" s="1" t="s">
        <v>358</v>
      </c>
      <c r="C968" s="1" t="s">
        <v>11</v>
      </c>
      <c r="D968" s="2">
        <v>42735</v>
      </c>
      <c r="E968" s="3">
        <v>20425000000</v>
      </c>
      <c r="F968" s="3">
        <v>6132000000</v>
      </c>
      <c r="G968" s="3">
        <v>9312000000</v>
      </c>
      <c r="H968" s="1">
        <v>0</v>
      </c>
      <c r="I968" s="3">
        <v>1221000000</v>
      </c>
      <c r="J968" s="1" t="s">
        <v>7</v>
      </c>
      <c r="K968" s="1" t="s">
        <v>8</v>
      </c>
      <c r="L968" s="8">
        <f t="shared" si="95"/>
        <v>2016</v>
      </c>
      <c r="M968" s="5">
        <f t="shared" si="94"/>
        <v>-14293000000</v>
      </c>
      <c r="N968" s="6">
        <f t="shared" si="96"/>
        <v>10533000000</v>
      </c>
      <c r="O968" s="6">
        <f t="shared" si="97"/>
        <v>-24826000000</v>
      </c>
      <c r="P968" s="7">
        <f t="shared" si="98"/>
        <v>0.6997796817625459</v>
      </c>
      <c r="Q968" s="7">
        <f t="shared" si="99"/>
        <v>1.2154712362301101</v>
      </c>
    </row>
    <row r="969" spans="1:17" ht="20" customHeight="1" x14ac:dyDescent="0.2">
      <c r="A969" s="1">
        <v>995</v>
      </c>
      <c r="B969" s="1" t="s">
        <v>359</v>
      </c>
      <c r="C969" s="1" t="s">
        <v>6</v>
      </c>
      <c r="D969" s="2">
        <v>41274</v>
      </c>
      <c r="E969" s="3">
        <v>6376000000</v>
      </c>
      <c r="F969" s="3">
        <v>3851000000</v>
      </c>
      <c r="G969" s="3">
        <v>1201000000</v>
      </c>
      <c r="H969" s="1">
        <v>0</v>
      </c>
      <c r="I969" s="3">
        <v>749000000</v>
      </c>
      <c r="J969" s="1" t="s">
        <v>176</v>
      </c>
      <c r="K969" s="1" t="s">
        <v>360</v>
      </c>
      <c r="L969" s="8">
        <f t="shared" si="95"/>
        <v>2012</v>
      </c>
      <c r="M969" s="5">
        <f t="shared" si="94"/>
        <v>-2525000000</v>
      </c>
      <c r="N969" s="6">
        <f t="shared" si="96"/>
        <v>1950000000</v>
      </c>
      <c r="O969" s="6">
        <f t="shared" si="97"/>
        <v>-4475000000</v>
      </c>
      <c r="P969" s="7">
        <f t="shared" si="98"/>
        <v>0.3960163111668758</v>
      </c>
      <c r="Q969" s="7">
        <f t="shared" si="99"/>
        <v>0.70185069008782941</v>
      </c>
    </row>
    <row r="970" spans="1:17" ht="20" customHeight="1" x14ac:dyDescent="0.2">
      <c r="A970" s="1">
        <v>996</v>
      </c>
      <c r="B970" s="1" t="s">
        <v>359</v>
      </c>
      <c r="C970" s="1" t="s">
        <v>9</v>
      </c>
      <c r="D970" s="2">
        <v>41639</v>
      </c>
      <c r="E970" s="3">
        <v>6313000000</v>
      </c>
      <c r="F970" s="3">
        <v>3685000000</v>
      </c>
      <c r="G970" s="3">
        <v>1162000000</v>
      </c>
      <c r="H970" s="1">
        <v>0</v>
      </c>
      <c r="I970" s="3">
        <v>800000000</v>
      </c>
      <c r="J970" s="1" t="s">
        <v>176</v>
      </c>
      <c r="K970" s="1" t="s">
        <v>360</v>
      </c>
      <c r="L970" s="8">
        <f t="shared" si="95"/>
        <v>2013</v>
      </c>
      <c r="M970" s="5">
        <f t="shared" si="94"/>
        <v>-2628000000</v>
      </c>
      <c r="N970" s="6">
        <f t="shared" si="96"/>
        <v>1962000000</v>
      </c>
      <c r="O970" s="6">
        <f t="shared" si="97"/>
        <v>-4590000000</v>
      </c>
      <c r="P970" s="7">
        <f t="shared" si="98"/>
        <v>0.41628385870426104</v>
      </c>
      <c r="Q970" s="7">
        <f t="shared" si="99"/>
        <v>0.72707112307936006</v>
      </c>
    </row>
    <row r="971" spans="1:17" ht="20" customHeight="1" x14ac:dyDescent="0.2">
      <c r="A971" s="1">
        <v>997</v>
      </c>
      <c r="B971" s="1" t="s">
        <v>359</v>
      </c>
      <c r="C971" s="1" t="s">
        <v>10</v>
      </c>
      <c r="D971" s="2">
        <v>42004</v>
      </c>
      <c r="E971" s="3">
        <v>6777000000</v>
      </c>
      <c r="F971" s="3">
        <v>3775000000</v>
      </c>
      <c r="G971" s="3">
        <v>1181000000</v>
      </c>
      <c r="H971" s="1">
        <v>0</v>
      </c>
      <c r="I971" s="3">
        <v>808000000</v>
      </c>
      <c r="J971" s="1" t="s">
        <v>176</v>
      </c>
      <c r="K971" s="1" t="s">
        <v>360</v>
      </c>
      <c r="L971" s="8">
        <f t="shared" si="95"/>
        <v>2014</v>
      </c>
      <c r="M971" s="5">
        <f t="shared" si="94"/>
        <v>-3002000000</v>
      </c>
      <c r="N971" s="6">
        <f t="shared" si="96"/>
        <v>1989000000</v>
      </c>
      <c r="O971" s="6">
        <f t="shared" si="97"/>
        <v>-4991000000</v>
      </c>
      <c r="P971" s="7">
        <f t="shared" si="98"/>
        <v>0.44296886527962226</v>
      </c>
      <c r="Q971" s="7">
        <f t="shared" si="99"/>
        <v>0.73646156116275641</v>
      </c>
    </row>
    <row r="972" spans="1:17" ht="20" customHeight="1" x14ac:dyDescent="0.2">
      <c r="A972" s="1">
        <v>998</v>
      </c>
      <c r="B972" s="1" t="s">
        <v>359</v>
      </c>
      <c r="C972" s="1" t="s">
        <v>11</v>
      </c>
      <c r="D972" s="2">
        <v>42369</v>
      </c>
      <c r="E972" s="3">
        <v>8229000000</v>
      </c>
      <c r="F972" s="3">
        <v>4265000000</v>
      </c>
      <c r="G972" s="3">
        <v>1467000000</v>
      </c>
      <c r="H972" s="1">
        <v>0</v>
      </c>
      <c r="I972" s="3">
        <v>1166000000</v>
      </c>
      <c r="J972" s="1" t="s">
        <v>176</v>
      </c>
      <c r="K972" s="1" t="s">
        <v>360</v>
      </c>
      <c r="L972" s="8">
        <f t="shared" si="95"/>
        <v>2015</v>
      </c>
      <c r="M972" s="5">
        <f t="shared" si="94"/>
        <v>-3964000000</v>
      </c>
      <c r="N972" s="6">
        <f t="shared" si="96"/>
        <v>2633000000</v>
      </c>
      <c r="O972" s="6">
        <f t="shared" si="97"/>
        <v>-6597000000</v>
      </c>
      <c r="P972" s="7">
        <f t="shared" si="98"/>
        <v>0.48171102199538218</v>
      </c>
      <c r="Q972" s="7">
        <f t="shared" si="99"/>
        <v>0.80167699598979225</v>
      </c>
    </row>
    <row r="973" spans="1:17" ht="20" customHeight="1" x14ac:dyDescent="0.2">
      <c r="A973" s="1">
        <v>999</v>
      </c>
      <c r="B973" s="1" t="s">
        <v>361</v>
      </c>
      <c r="C973" s="1" t="s">
        <v>6</v>
      </c>
      <c r="D973" s="2">
        <v>41274</v>
      </c>
      <c r="E973" s="3">
        <v>45352000000</v>
      </c>
      <c r="F973" s="3">
        <v>39595000000</v>
      </c>
      <c r="G973" s="3">
        <v>909000000</v>
      </c>
      <c r="H973" s="3">
        <v>172000000</v>
      </c>
      <c r="I973" s="1">
        <v>0</v>
      </c>
      <c r="J973" s="1" t="s">
        <v>53</v>
      </c>
      <c r="K973" s="1" t="s">
        <v>187</v>
      </c>
      <c r="L973" s="8">
        <f t="shared" si="95"/>
        <v>2012</v>
      </c>
      <c r="M973" s="5">
        <f t="shared" si="94"/>
        <v>-5757000000</v>
      </c>
      <c r="N973" s="6">
        <f t="shared" si="96"/>
        <v>1081000000</v>
      </c>
      <c r="O973" s="6">
        <f t="shared" si="97"/>
        <v>-6838000000</v>
      </c>
      <c r="P973" s="7">
        <f t="shared" si="98"/>
        <v>0.1269403774916211</v>
      </c>
      <c r="Q973" s="7">
        <f t="shared" si="99"/>
        <v>0.15077615099664843</v>
      </c>
    </row>
    <row r="974" spans="1:17" ht="20" customHeight="1" x14ac:dyDescent="0.2">
      <c r="A974" s="1">
        <v>1000</v>
      </c>
      <c r="B974" s="1" t="s">
        <v>361</v>
      </c>
      <c r="C974" s="1" t="s">
        <v>9</v>
      </c>
      <c r="D974" s="2">
        <v>41639</v>
      </c>
      <c r="E974" s="3">
        <v>44062000000</v>
      </c>
      <c r="F974" s="3">
        <v>37940000000</v>
      </c>
      <c r="G974" s="3">
        <v>870000000</v>
      </c>
      <c r="H974" s="3">
        <v>150000000</v>
      </c>
      <c r="I974" s="1">
        <v>0</v>
      </c>
      <c r="J974" s="1" t="s">
        <v>53</v>
      </c>
      <c r="K974" s="1" t="s">
        <v>187</v>
      </c>
      <c r="L974" s="8">
        <f t="shared" si="95"/>
        <v>2013</v>
      </c>
      <c r="M974" s="5">
        <f t="shared" si="94"/>
        <v>-6122000000</v>
      </c>
      <c r="N974" s="6">
        <f t="shared" si="96"/>
        <v>1020000000</v>
      </c>
      <c r="O974" s="6">
        <f t="shared" si="97"/>
        <v>-7142000000</v>
      </c>
      <c r="P974" s="7">
        <f t="shared" si="98"/>
        <v>0.13894058372293586</v>
      </c>
      <c r="Q974" s="7">
        <f t="shared" si="99"/>
        <v>0.16208978257909309</v>
      </c>
    </row>
    <row r="975" spans="1:17" ht="20" customHeight="1" x14ac:dyDescent="0.2">
      <c r="A975" s="1">
        <v>1001</v>
      </c>
      <c r="B975" s="1" t="s">
        <v>361</v>
      </c>
      <c r="C975" s="1" t="s">
        <v>10</v>
      </c>
      <c r="D975" s="2">
        <v>42004</v>
      </c>
      <c r="E975" s="3">
        <v>45608000000</v>
      </c>
      <c r="F975" s="3">
        <v>38939000000</v>
      </c>
      <c r="G975" s="3">
        <v>806000000</v>
      </c>
      <c r="H975" s="3">
        <v>127000000</v>
      </c>
      <c r="I975" s="1">
        <v>0</v>
      </c>
      <c r="J975" s="1" t="s">
        <v>53</v>
      </c>
      <c r="K975" s="1" t="s">
        <v>187</v>
      </c>
      <c r="L975" s="8">
        <f t="shared" si="95"/>
        <v>2014</v>
      </c>
      <c r="M975" s="5">
        <f t="shared" si="94"/>
        <v>-6669000000</v>
      </c>
      <c r="N975" s="6">
        <f t="shared" si="96"/>
        <v>933000000</v>
      </c>
      <c r="O975" s="6">
        <f t="shared" si="97"/>
        <v>-7602000000</v>
      </c>
      <c r="P975" s="7">
        <f t="shared" si="98"/>
        <v>0.14622434660585862</v>
      </c>
      <c r="Q975" s="7">
        <f t="shared" si="99"/>
        <v>0.16668128398526574</v>
      </c>
    </row>
    <row r="976" spans="1:17" ht="20" customHeight="1" x14ac:dyDescent="0.2">
      <c r="A976" s="1">
        <v>1002</v>
      </c>
      <c r="B976" s="1" t="s">
        <v>361</v>
      </c>
      <c r="C976" s="1" t="s">
        <v>11</v>
      </c>
      <c r="D976" s="2">
        <v>42369</v>
      </c>
      <c r="E976" s="3">
        <v>32735000000</v>
      </c>
      <c r="F976" s="3">
        <v>25683000000</v>
      </c>
      <c r="G976" s="3">
        <v>828000000</v>
      </c>
      <c r="H976" s="3">
        <v>102000000</v>
      </c>
      <c r="I976" s="1">
        <v>0</v>
      </c>
      <c r="J976" s="1" t="s">
        <v>53</v>
      </c>
      <c r="K976" s="1" t="s">
        <v>187</v>
      </c>
      <c r="L976" s="8">
        <f t="shared" si="95"/>
        <v>2015</v>
      </c>
      <c r="M976" s="5">
        <f t="shared" si="94"/>
        <v>-7052000000</v>
      </c>
      <c r="N976" s="6">
        <f t="shared" si="96"/>
        <v>930000000</v>
      </c>
      <c r="O976" s="6">
        <f t="shared" si="97"/>
        <v>-7982000000</v>
      </c>
      <c r="P976" s="7">
        <f t="shared" si="98"/>
        <v>0.21542691308996487</v>
      </c>
      <c r="Q976" s="7">
        <f t="shared" si="99"/>
        <v>0.24383687184970215</v>
      </c>
    </row>
    <row r="977" spans="1:17" ht="20" customHeight="1" x14ac:dyDescent="0.2">
      <c r="A977" s="1">
        <v>1003</v>
      </c>
      <c r="B977" s="1" t="s">
        <v>362</v>
      </c>
      <c r="C977" s="1" t="s">
        <v>6</v>
      </c>
      <c r="D977" s="2">
        <v>41307</v>
      </c>
      <c r="E977" s="3">
        <v>27686000000</v>
      </c>
      <c r="F977" s="3">
        <v>16538000000</v>
      </c>
      <c r="G977" s="3">
        <v>8482000000</v>
      </c>
      <c r="H977" s="1">
        <v>0</v>
      </c>
      <c r="I977" s="1">
        <v>0</v>
      </c>
      <c r="J977" s="1" t="s">
        <v>13</v>
      </c>
      <c r="K977" s="1" t="s">
        <v>328</v>
      </c>
      <c r="L977" s="8">
        <f t="shared" si="95"/>
        <v>2013</v>
      </c>
      <c r="M977" s="5">
        <f t="shared" ref="M977:M1040" si="100">F977-E977</f>
        <v>-11148000000</v>
      </c>
      <c r="N977" s="6">
        <f t="shared" si="96"/>
        <v>8482000000</v>
      </c>
      <c r="O977" s="6">
        <f t="shared" si="97"/>
        <v>-19630000000</v>
      </c>
      <c r="P977" s="7">
        <f t="shared" si="98"/>
        <v>0.40265838329841797</v>
      </c>
      <c r="Q977" s="7">
        <f t="shared" si="99"/>
        <v>0.70902261070577188</v>
      </c>
    </row>
    <row r="978" spans="1:17" ht="20" customHeight="1" x14ac:dyDescent="0.2">
      <c r="A978" s="1">
        <v>1004</v>
      </c>
      <c r="B978" s="1" t="s">
        <v>362</v>
      </c>
      <c r="C978" s="1" t="s">
        <v>9</v>
      </c>
      <c r="D978" s="2">
        <v>41671</v>
      </c>
      <c r="E978" s="3">
        <v>27931000000</v>
      </c>
      <c r="F978" s="3">
        <v>16725000000</v>
      </c>
      <c r="G978" s="3">
        <v>8440000000</v>
      </c>
      <c r="H978" s="1">
        <v>0</v>
      </c>
      <c r="I978" s="1">
        <v>0</v>
      </c>
      <c r="J978" s="1" t="s">
        <v>13</v>
      </c>
      <c r="K978" s="1" t="s">
        <v>328</v>
      </c>
      <c r="L978" s="8">
        <f t="shared" si="95"/>
        <v>2014</v>
      </c>
      <c r="M978" s="5">
        <f t="shared" si="100"/>
        <v>-11206000000</v>
      </c>
      <c r="N978" s="6">
        <f t="shared" si="96"/>
        <v>8440000000</v>
      </c>
      <c r="O978" s="6">
        <f t="shared" si="97"/>
        <v>-19646000000</v>
      </c>
      <c r="P978" s="7">
        <f t="shared" si="98"/>
        <v>0.40120296444810427</v>
      </c>
      <c r="Q978" s="7">
        <f t="shared" si="99"/>
        <v>0.70337617700762589</v>
      </c>
    </row>
    <row r="979" spans="1:17" ht="20" customHeight="1" x14ac:dyDescent="0.2">
      <c r="A979" s="1">
        <v>1005</v>
      </c>
      <c r="B979" s="1" t="s">
        <v>362</v>
      </c>
      <c r="C979" s="1" t="s">
        <v>10</v>
      </c>
      <c r="D979" s="2">
        <v>42035</v>
      </c>
      <c r="E979" s="3">
        <v>28105000000</v>
      </c>
      <c r="F979" s="3">
        <v>16863000000</v>
      </c>
      <c r="G979" s="3">
        <v>8355000000</v>
      </c>
      <c r="H979" s="1">
        <v>0</v>
      </c>
      <c r="I979" s="1">
        <v>0</v>
      </c>
      <c r="J979" s="1" t="s">
        <v>13</v>
      </c>
      <c r="K979" s="1" t="s">
        <v>328</v>
      </c>
      <c r="L979" s="8">
        <f t="shared" si="95"/>
        <v>2015</v>
      </c>
      <c r="M979" s="5">
        <f t="shared" si="100"/>
        <v>-11242000000</v>
      </c>
      <c r="N979" s="6">
        <f t="shared" si="96"/>
        <v>8355000000</v>
      </c>
      <c r="O979" s="6">
        <f t="shared" si="97"/>
        <v>-19597000000</v>
      </c>
      <c r="P979" s="7">
        <f t="shared" si="98"/>
        <v>0.4</v>
      </c>
      <c r="Q979" s="7">
        <f t="shared" si="99"/>
        <v>0.69727806440135209</v>
      </c>
    </row>
    <row r="980" spans="1:17" ht="20" customHeight="1" x14ac:dyDescent="0.2">
      <c r="A980" s="1">
        <v>1006</v>
      </c>
      <c r="B980" s="1" t="s">
        <v>362</v>
      </c>
      <c r="C980" s="1" t="s">
        <v>11</v>
      </c>
      <c r="D980" s="2">
        <v>42399</v>
      </c>
      <c r="E980" s="3">
        <v>27079000000</v>
      </c>
      <c r="F980" s="3">
        <v>16496000000</v>
      </c>
      <c r="G980" s="3">
        <v>8256000000</v>
      </c>
      <c r="H980" s="1">
        <v>0</v>
      </c>
      <c r="I980" s="1">
        <v>0</v>
      </c>
      <c r="J980" s="1" t="s">
        <v>13</v>
      </c>
      <c r="K980" s="1" t="s">
        <v>328</v>
      </c>
      <c r="L980" s="8">
        <f t="shared" si="95"/>
        <v>2016</v>
      </c>
      <c r="M980" s="5">
        <f t="shared" si="100"/>
        <v>-10583000000</v>
      </c>
      <c r="N980" s="6">
        <f t="shared" si="96"/>
        <v>8256000000</v>
      </c>
      <c r="O980" s="6">
        <f t="shared" si="97"/>
        <v>-18839000000</v>
      </c>
      <c r="P980" s="7">
        <f t="shared" si="98"/>
        <v>0.39081945418959341</v>
      </c>
      <c r="Q980" s="7">
        <f t="shared" si="99"/>
        <v>0.69570515897928287</v>
      </c>
    </row>
    <row r="981" spans="1:17" ht="20" customHeight="1" x14ac:dyDescent="0.2">
      <c r="A981" s="1">
        <v>1007</v>
      </c>
      <c r="B981" s="1" t="s">
        <v>363</v>
      </c>
      <c r="C981" s="1" t="s">
        <v>6</v>
      </c>
      <c r="D981" s="2">
        <v>41639</v>
      </c>
      <c r="E981" s="3">
        <v>8312000000</v>
      </c>
      <c r="F981" s="1">
        <v>0</v>
      </c>
      <c r="G981" s="3">
        <v>3456000000</v>
      </c>
      <c r="H981" s="1">
        <v>0</v>
      </c>
      <c r="I981" s="3">
        <v>258000000</v>
      </c>
      <c r="J981" s="1" t="s">
        <v>16</v>
      </c>
      <c r="K981" s="1" t="s">
        <v>51</v>
      </c>
      <c r="L981" s="8">
        <f t="shared" si="95"/>
        <v>2013</v>
      </c>
      <c r="M981" s="5">
        <f t="shared" si="100"/>
        <v>-8312000000</v>
      </c>
      <c r="N981" s="6">
        <f t="shared" si="96"/>
        <v>3714000000</v>
      </c>
      <c r="O981" s="6">
        <f t="shared" si="97"/>
        <v>-12026000000</v>
      </c>
      <c r="P981" s="7">
        <f t="shared" si="98"/>
        <v>1</v>
      </c>
      <c r="Q981" s="7">
        <f t="shared" si="99"/>
        <v>1.4468238691049085</v>
      </c>
    </row>
    <row r="982" spans="1:17" ht="20" customHeight="1" x14ac:dyDescent="0.2">
      <c r="A982" s="1">
        <v>1008</v>
      </c>
      <c r="B982" s="1" t="s">
        <v>363</v>
      </c>
      <c r="C982" s="1" t="s">
        <v>9</v>
      </c>
      <c r="D982" s="2">
        <v>42004</v>
      </c>
      <c r="E982" s="3">
        <v>9441000000</v>
      </c>
      <c r="F982" s="1">
        <v>0</v>
      </c>
      <c r="G982" s="3">
        <v>4014000000</v>
      </c>
      <c r="H982" s="1">
        <v>0</v>
      </c>
      <c r="I982" s="3">
        <v>321000000</v>
      </c>
      <c r="J982" s="1" t="s">
        <v>16</v>
      </c>
      <c r="K982" s="1" t="s">
        <v>51</v>
      </c>
      <c r="L982" s="8">
        <f t="shared" si="95"/>
        <v>2014</v>
      </c>
      <c r="M982" s="5">
        <f t="shared" si="100"/>
        <v>-9441000000</v>
      </c>
      <c r="N982" s="6">
        <f t="shared" si="96"/>
        <v>4335000000</v>
      </c>
      <c r="O982" s="6">
        <f t="shared" si="97"/>
        <v>-13776000000</v>
      </c>
      <c r="P982" s="7">
        <f t="shared" si="98"/>
        <v>1</v>
      </c>
      <c r="Q982" s="7">
        <f t="shared" si="99"/>
        <v>1.4591674610740388</v>
      </c>
    </row>
    <row r="983" spans="1:17" ht="20" customHeight="1" x14ac:dyDescent="0.2">
      <c r="A983" s="1">
        <v>1009</v>
      </c>
      <c r="B983" s="1" t="s">
        <v>363</v>
      </c>
      <c r="C983" s="1" t="s">
        <v>10</v>
      </c>
      <c r="D983" s="2">
        <v>42369</v>
      </c>
      <c r="E983" s="3">
        <v>9667000000</v>
      </c>
      <c r="F983" s="1">
        <v>0</v>
      </c>
      <c r="G983" s="3">
        <v>4162000000</v>
      </c>
      <c r="H983" s="1">
        <v>0</v>
      </c>
      <c r="I983" s="3">
        <v>366000000</v>
      </c>
      <c r="J983" s="1" t="s">
        <v>16</v>
      </c>
      <c r="K983" s="1" t="s">
        <v>51</v>
      </c>
      <c r="L983" s="8">
        <f t="shared" si="95"/>
        <v>2015</v>
      </c>
      <c r="M983" s="5">
        <f t="shared" si="100"/>
        <v>-9667000000</v>
      </c>
      <c r="N983" s="6">
        <f t="shared" si="96"/>
        <v>4528000000</v>
      </c>
      <c r="O983" s="6">
        <f t="shared" si="97"/>
        <v>-14195000000</v>
      </c>
      <c r="P983" s="7">
        <f t="shared" si="98"/>
        <v>1</v>
      </c>
      <c r="Q983" s="7">
        <f t="shared" si="99"/>
        <v>1.4683976414606392</v>
      </c>
    </row>
    <row r="984" spans="1:17" ht="20" customHeight="1" x14ac:dyDescent="0.2">
      <c r="A984" s="1">
        <v>1010</v>
      </c>
      <c r="B984" s="1" t="s">
        <v>363</v>
      </c>
      <c r="C984" s="1" t="s">
        <v>11</v>
      </c>
      <c r="D984" s="2">
        <v>42735</v>
      </c>
      <c r="E984" s="3">
        <v>10776000000</v>
      </c>
      <c r="F984" s="1">
        <v>0</v>
      </c>
      <c r="G984" s="3">
        <v>4525000000</v>
      </c>
      <c r="H984" s="1">
        <v>0</v>
      </c>
      <c r="I984" s="3">
        <v>373000000</v>
      </c>
      <c r="J984" s="1" t="s">
        <v>16</v>
      </c>
      <c r="K984" s="1" t="s">
        <v>51</v>
      </c>
      <c r="L984" s="8">
        <f t="shared" si="95"/>
        <v>2016</v>
      </c>
      <c r="M984" s="5">
        <f t="shared" si="100"/>
        <v>-10776000000</v>
      </c>
      <c r="N984" s="6">
        <f t="shared" si="96"/>
        <v>4898000000</v>
      </c>
      <c r="O984" s="6">
        <f t="shared" si="97"/>
        <v>-15674000000</v>
      </c>
      <c r="P984" s="7">
        <f t="shared" si="98"/>
        <v>1</v>
      </c>
      <c r="Q984" s="7">
        <f t="shared" si="99"/>
        <v>1.45452858203415</v>
      </c>
    </row>
    <row r="985" spans="1:17" ht="20" customHeight="1" x14ac:dyDescent="0.2">
      <c r="A985" s="1">
        <v>1011</v>
      </c>
      <c r="B985" s="1" t="s">
        <v>364</v>
      </c>
      <c r="C985" s="1" t="s">
        <v>6</v>
      </c>
      <c r="D985" s="2">
        <v>41274</v>
      </c>
      <c r="E985" s="3">
        <v>475888000</v>
      </c>
      <c r="F985" s="3">
        <v>117275000</v>
      </c>
      <c r="G985" s="3">
        <v>47115000</v>
      </c>
      <c r="H985" s="1">
        <v>0</v>
      </c>
      <c r="I985" s="3">
        <v>121211000</v>
      </c>
      <c r="J985" s="1" t="s">
        <v>46</v>
      </c>
      <c r="K985" s="1" t="s">
        <v>228</v>
      </c>
      <c r="L985" s="8">
        <f t="shared" si="95"/>
        <v>2012</v>
      </c>
      <c r="M985" s="5">
        <f t="shared" si="100"/>
        <v>-358613000</v>
      </c>
      <c r="N985" s="6">
        <f t="shared" si="96"/>
        <v>168326000</v>
      </c>
      <c r="O985" s="6">
        <f t="shared" si="97"/>
        <v>-526939000</v>
      </c>
      <c r="P985" s="7">
        <f t="shared" si="98"/>
        <v>0.75356596510103213</v>
      </c>
      <c r="Q985" s="7">
        <f t="shared" si="99"/>
        <v>1.1072752412332314</v>
      </c>
    </row>
    <row r="986" spans="1:17" ht="20" customHeight="1" x14ac:dyDescent="0.2">
      <c r="A986" s="1">
        <v>1012</v>
      </c>
      <c r="B986" s="1" t="s">
        <v>364</v>
      </c>
      <c r="C986" s="1" t="s">
        <v>9</v>
      </c>
      <c r="D986" s="2">
        <v>41639</v>
      </c>
      <c r="E986" s="3">
        <v>635490000</v>
      </c>
      <c r="F986" s="3">
        <v>172050000</v>
      </c>
      <c r="G986" s="3">
        <v>43720000</v>
      </c>
      <c r="H986" s="1">
        <v>0</v>
      </c>
      <c r="I986" s="3">
        <v>186979000</v>
      </c>
      <c r="J986" s="1" t="s">
        <v>46</v>
      </c>
      <c r="K986" s="1" t="s">
        <v>228</v>
      </c>
      <c r="L986" s="8">
        <f t="shared" si="95"/>
        <v>2013</v>
      </c>
      <c r="M986" s="5">
        <f t="shared" si="100"/>
        <v>-463440000</v>
      </c>
      <c r="N986" s="6">
        <f t="shared" si="96"/>
        <v>230699000</v>
      </c>
      <c r="O986" s="6">
        <f t="shared" si="97"/>
        <v>-694139000</v>
      </c>
      <c r="P986" s="7">
        <f t="shared" si="98"/>
        <v>0.72926403247887461</v>
      </c>
      <c r="Q986" s="7">
        <f t="shared" si="99"/>
        <v>1.0922894144675761</v>
      </c>
    </row>
    <row r="987" spans="1:17" ht="20" customHeight="1" x14ac:dyDescent="0.2">
      <c r="A987" s="1">
        <v>1013</v>
      </c>
      <c r="B987" s="1" t="s">
        <v>364</v>
      </c>
      <c r="C987" s="1" t="s">
        <v>10</v>
      </c>
      <c r="D987" s="2">
        <v>42004</v>
      </c>
      <c r="E987" s="3">
        <v>992332000</v>
      </c>
      <c r="F987" s="3">
        <v>275379000</v>
      </c>
      <c r="G987" s="3">
        <v>57664000</v>
      </c>
      <c r="H987" s="1">
        <v>0</v>
      </c>
      <c r="I987" s="3">
        <v>301812000</v>
      </c>
      <c r="J987" s="1" t="s">
        <v>46</v>
      </c>
      <c r="K987" s="1" t="s">
        <v>228</v>
      </c>
      <c r="L987" s="8">
        <f t="shared" si="95"/>
        <v>2014</v>
      </c>
      <c r="M987" s="5">
        <f t="shared" si="100"/>
        <v>-716953000</v>
      </c>
      <c r="N987" s="6">
        <f t="shared" si="96"/>
        <v>359476000</v>
      </c>
      <c r="O987" s="6">
        <f t="shared" si="97"/>
        <v>-1076429000</v>
      </c>
      <c r="P987" s="7">
        <f t="shared" si="98"/>
        <v>0.72249307691377485</v>
      </c>
      <c r="Q987" s="7">
        <f t="shared" si="99"/>
        <v>1.0847468387596086</v>
      </c>
    </row>
    <row r="988" spans="1:17" ht="20" customHeight="1" x14ac:dyDescent="0.2">
      <c r="A988" s="1">
        <v>1014</v>
      </c>
      <c r="B988" s="1" t="s">
        <v>364</v>
      </c>
      <c r="C988" s="1" t="s">
        <v>11</v>
      </c>
      <c r="D988" s="2">
        <v>42369</v>
      </c>
      <c r="E988" s="3">
        <v>1042779000</v>
      </c>
      <c r="F988" s="3">
        <v>280901000</v>
      </c>
      <c r="G988" s="3">
        <v>53992000</v>
      </c>
      <c r="H988" s="1">
        <v>0</v>
      </c>
      <c r="I988" s="3">
        <v>294520000</v>
      </c>
      <c r="J988" s="1" t="s">
        <v>46</v>
      </c>
      <c r="K988" s="1" t="s">
        <v>228</v>
      </c>
      <c r="L988" s="8">
        <f t="shared" si="95"/>
        <v>2015</v>
      </c>
      <c r="M988" s="5">
        <f t="shared" si="100"/>
        <v>-761878000</v>
      </c>
      <c r="N988" s="6">
        <f t="shared" si="96"/>
        <v>348512000</v>
      </c>
      <c r="O988" s="6">
        <f t="shared" si="97"/>
        <v>-1110390000</v>
      </c>
      <c r="P988" s="7">
        <f t="shared" si="98"/>
        <v>0.73062269186471918</v>
      </c>
      <c r="Q988" s="7">
        <f t="shared" si="99"/>
        <v>1.0648373241118205</v>
      </c>
    </row>
    <row r="989" spans="1:17" ht="20" customHeight="1" x14ac:dyDescent="0.2">
      <c r="A989" s="1">
        <v>1015</v>
      </c>
      <c r="B989" s="1" t="s">
        <v>365</v>
      </c>
      <c r="C989" s="1" t="s">
        <v>6</v>
      </c>
      <c r="D989" s="2">
        <v>41274</v>
      </c>
      <c r="E989" s="3">
        <v>797517000</v>
      </c>
      <c r="F989" s="3">
        <v>337533000</v>
      </c>
      <c r="G989" s="3">
        <v>20412000</v>
      </c>
      <c r="H989" s="1">
        <v>0</v>
      </c>
      <c r="I989" s="3">
        <v>277621000</v>
      </c>
      <c r="J989" s="1" t="s">
        <v>46</v>
      </c>
      <c r="K989" s="1" t="s">
        <v>259</v>
      </c>
      <c r="L989" s="8">
        <f t="shared" si="95"/>
        <v>2012</v>
      </c>
      <c r="M989" s="5">
        <f t="shared" si="100"/>
        <v>-459984000</v>
      </c>
      <c r="N989" s="6">
        <f t="shared" si="96"/>
        <v>298033000</v>
      </c>
      <c r="O989" s="6">
        <f t="shared" si="97"/>
        <v>-758017000</v>
      </c>
      <c r="P989" s="7">
        <f t="shared" si="98"/>
        <v>0.57677015035416168</v>
      </c>
      <c r="Q989" s="7">
        <f t="shared" si="99"/>
        <v>0.95047127522046548</v>
      </c>
    </row>
    <row r="990" spans="1:17" ht="20" customHeight="1" x14ac:dyDescent="0.2">
      <c r="A990" s="1">
        <v>1016</v>
      </c>
      <c r="B990" s="1" t="s">
        <v>365</v>
      </c>
      <c r="C990" s="1" t="s">
        <v>9</v>
      </c>
      <c r="D990" s="2">
        <v>41639</v>
      </c>
      <c r="E990" s="3">
        <v>1029475000</v>
      </c>
      <c r="F990" s="3">
        <v>423256000</v>
      </c>
      <c r="G990" s="3">
        <v>27772000</v>
      </c>
      <c r="H990" s="1">
        <v>0</v>
      </c>
      <c r="I990" s="3">
        <v>357165000</v>
      </c>
      <c r="J990" s="1" t="s">
        <v>46</v>
      </c>
      <c r="K990" s="1" t="s">
        <v>259</v>
      </c>
      <c r="L990" s="8">
        <f t="shared" si="95"/>
        <v>2013</v>
      </c>
      <c r="M990" s="5">
        <f t="shared" si="100"/>
        <v>-606219000</v>
      </c>
      <c r="N990" s="6">
        <f t="shared" si="96"/>
        <v>384937000</v>
      </c>
      <c r="O990" s="6">
        <f t="shared" si="97"/>
        <v>-991156000</v>
      </c>
      <c r="P990" s="7">
        <f t="shared" si="98"/>
        <v>0.58886228417397213</v>
      </c>
      <c r="Q990" s="7">
        <f t="shared" si="99"/>
        <v>0.96277811505864641</v>
      </c>
    </row>
    <row r="991" spans="1:17" ht="20" customHeight="1" x14ac:dyDescent="0.2">
      <c r="A991" s="1">
        <v>1017</v>
      </c>
      <c r="B991" s="1" t="s">
        <v>365</v>
      </c>
      <c r="C991" s="1" t="s">
        <v>10</v>
      </c>
      <c r="D991" s="2">
        <v>42004</v>
      </c>
      <c r="E991" s="3">
        <v>1105247000</v>
      </c>
      <c r="F991" s="3">
        <v>441929000</v>
      </c>
      <c r="G991" s="3">
        <v>29412000</v>
      </c>
      <c r="H991" s="1">
        <v>0</v>
      </c>
      <c r="I991" s="3">
        <v>378716000</v>
      </c>
      <c r="J991" s="1" t="s">
        <v>46</v>
      </c>
      <c r="K991" s="1" t="s">
        <v>259</v>
      </c>
      <c r="L991" s="8">
        <f t="shared" si="95"/>
        <v>2014</v>
      </c>
      <c r="M991" s="5">
        <f t="shared" si="100"/>
        <v>-663318000</v>
      </c>
      <c r="N991" s="6">
        <f t="shared" si="96"/>
        <v>408128000</v>
      </c>
      <c r="O991" s="6">
        <f t="shared" si="97"/>
        <v>-1071446000</v>
      </c>
      <c r="P991" s="7">
        <f t="shared" si="98"/>
        <v>0.60015363081736484</v>
      </c>
      <c r="Q991" s="7">
        <f t="shared" si="99"/>
        <v>0.96941769577298109</v>
      </c>
    </row>
    <row r="992" spans="1:17" ht="20" customHeight="1" x14ac:dyDescent="0.2">
      <c r="A992" s="1">
        <v>1018</v>
      </c>
      <c r="B992" s="1" t="s">
        <v>365</v>
      </c>
      <c r="C992" s="1" t="s">
        <v>11</v>
      </c>
      <c r="D992" s="2">
        <v>42369</v>
      </c>
      <c r="E992" s="3">
        <v>1288149000</v>
      </c>
      <c r="F992" s="3">
        <v>497359000</v>
      </c>
      <c r="G992" s="3">
        <v>29870000</v>
      </c>
      <c r="H992" s="1">
        <v>0</v>
      </c>
      <c r="I992" s="3">
        <v>464472000</v>
      </c>
      <c r="J992" s="1" t="s">
        <v>46</v>
      </c>
      <c r="K992" s="1" t="s">
        <v>259</v>
      </c>
      <c r="L992" s="8">
        <f t="shared" si="95"/>
        <v>2015</v>
      </c>
      <c r="M992" s="5">
        <f t="shared" si="100"/>
        <v>-790790000</v>
      </c>
      <c r="N992" s="6">
        <f t="shared" si="96"/>
        <v>494342000</v>
      </c>
      <c r="O992" s="6">
        <f t="shared" si="97"/>
        <v>-1285132000</v>
      </c>
      <c r="P992" s="7">
        <f t="shared" si="98"/>
        <v>0.61389637378905704</v>
      </c>
      <c r="Q992" s="7">
        <f t="shared" si="99"/>
        <v>0.9976578796397001</v>
      </c>
    </row>
    <row r="993" spans="1:17" ht="20" customHeight="1" x14ac:dyDescent="0.2">
      <c r="A993" s="1">
        <v>1019</v>
      </c>
      <c r="B993" s="1" t="s">
        <v>366</v>
      </c>
      <c r="C993" s="1" t="s">
        <v>6</v>
      </c>
      <c r="D993" s="2">
        <v>41274</v>
      </c>
      <c r="E993" s="3">
        <v>11814000000</v>
      </c>
      <c r="F993" s="3">
        <v>10190000000</v>
      </c>
      <c r="G993" s="3">
        <v>582000000</v>
      </c>
      <c r="H993" s="1">
        <v>0</v>
      </c>
      <c r="I993" s="3">
        <v>102000000</v>
      </c>
      <c r="J993" s="1" t="s">
        <v>13</v>
      </c>
      <c r="K993" s="1" t="s">
        <v>127</v>
      </c>
      <c r="L993" s="8">
        <f t="shared" si="95"/>
        <v>2012</v>
      </c>
      <c r="M993" s="5">
        <f t="shared" si="100"/>
        <v>-1624000000</v>
      </c>
      <c r="N993" s="6">
        <f t="shared" si="96"/>
        <v>684000000</v>
      </c>
      <c r="O993" s="6">
        <f t="shared" si="97"/>
        <v>-2308000000</v>
      </c>
      <c r="P993" s="7">
        <f t="shared" si="98"/>
        <v>0.13746402573218217</v>
      </c>
      <c r="Q993" s="7">
        <f t="shared" si="99"/>
        <v>0.19536143558489927</v>
      </c>
    </row>
    <row r="994" spans="1:17" ht="20" customHeight="1" x14ac:dyDescent="0.2">
      <c r="A994" s="1">
        <v>1020</v>
      </c>
      <c r="B994" s="1" t="s">
        <v>366</v>
      </c>
      <c r="C994" s="1" t="s">
        <v>9</v>
      </c>
      <c r="D994" s="2">
        <v>41639</v>
      </c>
      <c r="E994" s="3">
        <v>12784000000</v>
      </c>
      <c r="F994" s="3">
        <v>11020000000</v>
      </c>
      <c r="G994" s="3">
        <v>649000000</v>
      </c>
      <c r="H994" s="1">
        <v>0</v>
      </c>
      <c r="I994" s="3">
        <v>127000000</v>
      </c>
      <c r="J994" s="1" t="s">
        <v>13</v>
      </c>
      <c r="K994" s="1" t="s">
        <v>127</v>
      </c>
      <c r="L994" s="8">
        <f t="shared" si="95"/>
        <v>2013</v>
      </c>
      <c r="M994" s="5">
        <f t="shared" si="100"/>
        <v>-1764000000</v>
      </c>
      <c r="N994" s="6">
        <f t="shared" si="96"/>
        <v>776000000</v>
      </c>
      <c r="O994" s="6">
        <f t="shared" si="97"/>
        <v>-2540000000</v>
      </c>
      <c r="P994" s="7">
        <f t="shared" si="98"/>
        <v>0.13798498122653316</v>
      </c>
      <c r="Q994" s="7">
        <f t="shared" si="99"/>
        <v>0.19868585732165206</v>
      </c>
    </row>
    <row r="995" spans="1:17" ht="20" customHeight="1" x14ac:dyDescent="0.2">
      <c r="A995" s="1">
        <v>1021</v>
      </c>
      <c r="B995" s="1" t="s">
        <v>366</v>
      </c>
      <c r="C995" s="1" t="s">
        <v>10</v>
      </c>
      <c r="D995" s="2">
        <v>42004</v>
      </c>
      <c r="E995" s="3">
        <v>13796000000</v>
      </c>
      <c r="F995" s="3">
        <v>11830000000</v>
      </c>
      <c r="G995" s="3">
        <v>659000000</v>
      </c>
      <c r="H995" s="1">
        <v>0</v>
      </c>
      <c r="I995" s="3">
        <v>148000000</v>
      </c>
      <c r="J995" s="1" t="s">
        <v>13</v>
      </c>
      <c r="K995" s="1" t="s">
        <v>127</v>
      </c>
      <c r="L995" s="8">
        <f t="shared" si="95"/>
        <v>2014</v>
      </c>
      <c r="M995" s="5">
        <f t="shared" si="100"/>
        <v>-1966000000</v>
      </c>
      <c r="N995" s="6">
        <f t="shared" si="96"/>
        <v>807000000</v>
      </c>
      <c r="O995" s="6">
        <f t="shared" si="97"/>
        <v>-2773000000</v>
      </c>
      <c r="P995" s="7">
        <f t="shared" si="98"/>
        <v>0.14250507393447376</v>
      </c>
      <c r="Q995" s="7">
        <f t="shared" si="99"/>
        <v>0.20100028993911279</v>
      </c>
    </row>
    <row r="996" spans="1:17" ht="20" customHeight="1" x14ac:dyDescent="0.2">
      <c r="A996" s="1">
        <v>1022</v>
      </c>
      <c r="B996" s="1" t="s">
        <v>366</v>
      </c>
      <c r="C996" s="1" t="s">
        <v>11</v>
      </c>
      <c r="D996" s="2">
        <v>42369</v>
      </c>
      <c r="E996" s="3">
        <v>14486000000</v>
      </c>
      <c r="F996" s="3">
        <v>12363000000</v>
      </c>
      <c r="G996" s="3">
        <v>634000000</v>
      </c>
      <c r="H996" s="1">
        <v>0</v>
      </c>
      <c r="I996" s="3">
        <v>139000000</v>
      </c>
      <c r="J996" s="1" t="s">
        <v>13</v>
      </c>
      <c r="K996" s="1" t="s">
        <v>127</v>
      </c>
      <c r="L996" s="8">
        <f t="shared" si="95"/>
        <v>2015</v>
      </c>
      <c r="M996" s="5">
        <f t="shared" si="100"/>
        <v>-2123000000</v>
      </c>
      <c r="N996" s="6">
        <f t="shared" si="96"/>
        <v>773000000</v>
      </c>
      <c r="O996" s="6">
        <f t="shared" si="97"/>
        <v>-2896000000</v>
      </c>
      <c r="P996" s="7">
        <f t="shared" si="98"/>
        <v>0.14655529476736159</v>
      </c>
      <c r="Q996" s="7">
        <f t="shared" si="99"/>
        <v>0.19991716139721111</v>
      </c>
    </row>
    <row r="997" spans="1:17" ht="20" customHeight="1" x14ac:dyDescent="0.2">
      <c r="A997" s="1">
        <v>1023</v>
      </c>
      <c r="B997" s="1" t="s">
        <v>367</v>
      </c>
      <c r="C997" s="1" t="s">
        <v>6</v>
      </c>
      <c r="D997" s="2">
        <v>41639</v>
      </c>
      <c r="E997" s="3">
        <v>6761000000</v>
      </c>
      <c r="F997" s="3">
        <v>4802000000</v>
      </c>
      <c r="G997" s="3">
        <v>1347000000</v>
      </c>
      <c r="H997" s="1">
        <v>0</v>
      </c>
      <c r="I997" s="1">
        <v>0</v>
      </c>
      <c r="J997" s="1" t="s">
        <v>7</v>
      </c>
      <c r="K997" s="1" t="s">
        <v>58</v>
      </c>
      <c r="L997" s="8">
        <f t="shared" si="95"/>
        <v>2013</v>
      </c>
      <c r="M997" s="5">
        <f t="shared" si="100"/>
        <v>-1959000000</v>
      </c>
      <c r="N997" s="6">
        <f t="shared" si="96"/>
        <v>1347000000</v>
      </c>
      <c r="O997" s="6">
        <f t="shared" si="97"/>
        <v>-3306000000</v>
      </c>
      <c r="P997" s="7">
        <f t="shared" si="98"/>
        <v>0.28975003697677859</v>
      </c>
      <c r="Q997" s="7">
        <f t="shared" si="99"/>
        <v>0.48898091998225113</v>
      </c>
    </row>
    <row r="998" spans="1:17" ht="20" customHeight="1" x14ac:dyDescent="0.2">
      <c r="A998" s="1">
        <v>1024</v>
      </c>
      <c r="B998" s="1" t="s">
        <v>367</v>
      </c>
      <c r="C998" s="1" t="s">
        <v>9</v>
      </c>
      <c r="D998" s="2">
        <v>42004</v>
      </c>
      <c r="E998" s="3">
        <v>7006000000</v>
      </c>
      <c r="F998" s="3">
        <v>4946000000</v>
      </c>
      <c r="G998" s="3">
        <v>1338000000</v>
      </c>
      <c r="H998" s="1">
        <v>0</v>
      </c>
      <c r="I998" s="1">
        <v>0</v>
      </c>
      <c r="J998" s="1" t="s">
        <v>7</v>
      </c>
      <c r="K998" s="1" t="s">
        <v>58</v>
      </c>
      <c r="L998" s="8">
        <f t="shared" si="95"/>
        <v>2014</v>
      </c>
      <c r="M998" s="5">
        <f t="shared" si="100"/>
        <v>-2060000000</v>
      </c>
      <c r="N998" s="6">
        <f t="shared" si="96"/>
        <v>1338000000</v>
      </c>
      <c r="O998" s="6">
        <f t="shared" si="97"/>
        <v>-3398000000</v>
      </c>
      <c r="P998" s="7">
        <f t="shared" si="98"/>
        <v>0.29403368541250358</v>
      </c>
      <c r="Q998" s="7">
        <f t="shared" si="99"/>
        <v>0.48501284613188694</v>
      </c>
    </row>
    <row r="999" spans="1:17" ht="20" customHeight="1" x14ac:dyDescent="0.2">
      <c r="A999" s="1">
        <v>1025</v>
      </c>
      <c r="B999" s="1" t="s">
        <v>367</v>
      </c>
      <c r="C999" s="1" t="s">
        <v>10</v>
      </c>
      <c r="D999" s="2">
        <v>42369</v>
      </c>
      <c r="E999" s="3">
        <v>7142000000</v>
      </c>
      <c r="F999" s="3">
        <v>4889000000</v>
      </c>
      <c r="G999" s="3">
        <v>1339000000</v>
      </c>
      <c r="H999" s="1">
        <v>0</v>
      </c>
      <c r="I999" s="1">
        <v>0</v>
      </c>
      <c r="J999" s="1" t="s">
        <v>7</v>
      </c>
      <c r="K999" s="1" t="s">
        <v>58</v>
      </c>
      <c r="L999" s="8">
        <f t="shared" si="95"/>
        <v>2015</v>
      </c>
      <c r="M999" s="5">
        <f t="shared" si="100"/>
        <v>-2253000000</v>
      </c>
      <c r="N999" s="6">
        <f t="shared" si="96"/>
        <v>1339000000</v>
      </c>
      <c r="O999" s="6">
        <f t="shared" si="97"/>
        <v>-3592000000</v>
      </c>
      <c r="P999" s="7">
        <f t="shared" si="98"/>
        <v>0.3154578549425931</v>
      </c>
      <c r="Q999" s="7">
        <f t="shared" si="99"/>
        <v>0.50294035284234107</v>
      </c>
    </row>
    <row r="1000" spans="1:17" ht="20" customHeight="1" x14ac:dyDescent="0.2">
      <c r="A1000" s="1">
        <v>1026</v>
      </c>
      <c r="B1000" s="1" t="s">
        <v>367</v>
      </c>
      <c r="C1000" s="1" t="s">
        <v>11</v>
      </c>
      <c r="D1000" s="2">
        <v>42735</v>
      </c>
      <c r="E1000" s="3">
        <v>7357000000</v>
      </c>
      <c r="F1000" s="3">
        <v>4901000000</v>
      </c>
      <c r="G1000" s="3">
        <v>1403000000</v>
      </c>
      <c r="H1000" s="1">
        <v>0</v>
      </c>
      <c r="I1000" s="1">
        <v>0</v>
      </c>
      <c r="J1000" s="1" t="s">
        <v>7</v>
      </c>
      <c r="K1000" s="1" t="s">
        <v>58</v>
      </c>
      <c r="L1000" s="8">
        <f t="shared" si="95"/>
        <v>2016</v>
      </c>
      <c r="M1000" s="5">
        <f t="shared" si="100"/>
        <v>-2456000000</v>
      </c>
      <c r="N1000" s="6">
        <f t="shared" si="96"/>
        <v>1403000000</v>
      </c>
      <c r="O1000" s="6">
        <f t="shared" si="97"/>
        <v>-3859000000</v>
      </c>
      <c r="P1000" s="7">
        <f t="shared" si="98"/>
        <v>0.33383172488786189</v>
      </c>
      <c r="Q1000" s="7">
        <f t="shared" si="99"/>
        <v>0.52453445697974721</v>
      </c>
    </row>
    <row r="1001" spans="1:17" ht="20" customHeight="1" x14ac:dyDescent="0.2">
      <c r="A1001" s="1">
        <v>1027</v>
      </c>
      <c r="B1001" s="1" t="s">
        <v>368</v>
      </c>
      <c r="C1001" s="1" t="s">
        <v>6</v>
      </c>
      <c r="D1001" s="2">
        <v>41274</v>
      </c>
      <c r="E1001" s="3">
        <v>6420881000</v>
      </c>
      <c r="F1001" s="3">
        <v>3011684000</v>
      </c>
      <c r="G1001" s="3">
        <v>2388182000</v>
      </c>
      <c r="H1001" s="1">
        <v>0</v>
      </c>
      <c r="I1001" s="1">
        <v>0</v>
      </c>
      <c r="J1001" s="1" t="s">
        <v>13</v>
      </c>
      <c r="K1001" s="1" t="s">
        <v>280</v>
      </c>
      <c r="L1001" s="8">
        <f t="shared" si="95"/>
        <v>2012</v>
      </c>
      <c r="M1001" s="5">
        <f t="shared" si="100"/>
        <v>-3409197000</v>
      </c>
      <c r="N1001" s="6">
        <f t="shared" si="96"/>
        <v>2388182000</v>
      </c>
      <c r="O1001" s="6">
        <f t="shared" si="97"/>
        <v>-5797379000</v>
      </c>
      <c r="P1001" s="7">
        <f t="shared" si="98"/>
        <v>0.53095470855167692</v>
      </c>
      <c r="Q1001" s="7">
        <f t="shared" si="99"/>
        <v>0.90289463392951841</v>
      </c>
    </row>
    <row r="1002" spans="1:17" ht="20" customHeight="1" x14ac:dyDescent="0.2">
      <c r="A1002" s="1">
        <v>1028</v>
      </c>
      <c r="B1002" s="1" t="s">
        <v>368</v>
      </c>
      <c r="C1002" s="1" t="s">
        <v>9</v>
      </c>
      <c r="D1002" s="2">
        <v>41639</v>
      </c>
      <c r="E1002" s="3">
        <v>6484892000</v>
      </c>
      <c r="F1002" s="3">
        <v>3006009000</v>
      </c>
      <c r="G1002" s="3">
        <v>2310780000</v>
      </c>
      <c r="H1002" s="1">
        <v>0</v>
      </c>
      <c r="I1002" s="1">
        <v>0</v>
      </c>
      <c r="J1002" s="1" t="s">
        <v>13</v>
      </c>
      <c r="K1002" s="1" t="s">
        <v>280</v>
      </c>
      <c r="L1002" s="8">
        <f t="shared" si="95"/>
        <v>2013</v>
      </c>
      <c r="M1002" s="5">
        <f t="shared" si="100"/>
        <v>-3478883000</v>
      </c>
      <c r="N1002" s="6">
        <f t="shared" si="96"/>
        <v>2310780000</v>
      </c>
      <c r="O1002" s="6">
        <f t="shared" si="97"/>
        <v>-5789663000</v>
      </c>
      <c r="P1002" s="7">
        <f t="shared" si="98"/>
        <v>0.53645966656036836</v>
      </c>
      <c r="Q1002" s="7">
        <f t="shared" si="99"/>
        <v>0.89279250911194818</v>
      </c>
    </row>
    <row r="1003" spans="1:17" ht="20" customHeight="1" x14ac:dyDescent="0.2">
      <c r="A1003" s="1">
        <v>1029</v>
      </c>
      <c r="B1003" s="1" t="s">
        <v>368</v>
      </c>
      <c r="C1003" s="1" t="s">
        <v>10</v>
      </c>
      <c r="D1003" s="2">
        <v>42004</v>
      </c>
      <c r="E1003" s="3">
        <v>6023819000</v>
      </c>
      <c r="F1003" s="3">
        <v>3022797000</v>
      </c>
      <c r="G1003" s="3">
        <v>2347308000</v>
      </c>
      <c r="H1003" s="1">
        <v>0</v>
      </c>
      <c r="I1003" s="1">
        <v>0</v>
      </c>
      <c r="J1003" s="1" t="s">
        <v>13</v>
      </c>
      <c r="K1003" s="1" t="s">
        <v>280</v>
      </c>
      <c r="L1003" s="8">
        <f t="shared" si="95"/>
        <v>2014</v>
      </c>
      <c r="M1003" s="5">
        <f t="shared" si="100"/>
        <v>-3001022000</v>
      </c>
      <c r="N1003" s="6">
        <f t="shared" si="96"/>
        <v>2347308000</v>
      </c>
      <c r="O1003" s="6">
        <f t="shared" si="97"/>
        <v>-5348330000</v>
      </c>
      <c r="P1003" s="7">
        <f t="shared" si="98"/>
        <v>0.49819259177608094</v>
      </c>
      <c r="Q1003" s="7">
        <f t="shared" si="99"/>
        <v>0.88786366257020666</v>
      </c>
    </row>
    <row r="1004" spans="1:17" ht="20" customHeight="1" x14ac:dyDescent="0.2">
      <c r="A1004" s="1">
        <v>1030</v>
      </c>
      <c r="B1004" s="1" t="s">
        <v>368</v>
      </c>
      <c r="C1004" s="1" t="s">
        <v>11</v>
      </c>
      <c r="D1004" s="2">
        <v>42369</v>
      </c>
      <c r="E1004" s="3">
        <v>5702613000</v>
      </c>
      <c r="F1004" s="3">
        <v>2896255000</v>
      </c>
      <c r="G1004" s="3">
        <v>2265436000</v>
      </c>
      <c r="H1004" s="1">
        <v>0</v>
      </c>
      <c r="I1004" s="1">
        <v>0</v>
      </c>
      <c r="J1004" s="1" t="s">
        <v>13</v>
      </c>
      <c r="K1004" s="1" t="s">
        <v>280</v>
      </c>
      <c r="L1004" s="8">
        <f t="shared" si="95"/>
        <v>2015</v>
      </c>
      <c r="M1004" s="5">
        <f t="shared" si="100"/>
        <v>-2806358000</v>
      </c>
      <c r="N1004" s="6">
        <f t="shared" si="96"/>
        <v>2265436000</v>
      </c>
      <c r="O1004" s="6">
        <f t="shared" si="97"/>
        <v>-5071794000</v>
      </c>
      <c r="P1004" s="7">
        <f t="shared" si="98"/>
        <v>0.49211791156089324</v>
      </c>
      <c r="Q1004" s="7">
        <f t="shared" si="99"/>
        <v>0.8893807102112663</v>
      </c>
    </row>
    <row r="1005" spans="1:17" ht="20" customHeight="1" x14ac:dyDescent="0.2">
      <c r="A1005" s="1">
        <v>1031</v>
      </c>
      <c r="B1005" s="1" t="s">
        <v>369</v>
      </c>
      <c r="C1005" s="1" t="s">
        <v>6</v>
      </c>
      <c r="D1005" s="2">
        <v>41274</v>
      </c>
      <c r="E1005" s="3">
        <v>27567000000</v>
      </c>
      <c r="F1005" s="3">
        <v>16750700000</v>
      </c>
      <c r="G1005" s="3">
        <v>2211700000</v>
      </c>
      <c r="H1005" s="1">
        <v>0</v>
      </c>
      <c r="I1005" s="1">
        <v>0</v>
      </c>
      <c r="J1005" s="1" t="s">
        <v>13</v>
      </c>
      <c r="K1005" s="1" t="s">
        <v>149</v>
      </c>
      <c r="L1005" s="8">
        <f t="shared" si="95"/>
        <v>2012</v>
      </c>
      <c r="M1005" s="5">
        <f t="shared" si="100"/>
        <v>-10816300000</v>
      </c>
      <c r="N1005" s="6">
        <f t="shared" si="96"/>
        <v>2211700000</v>
      </c>
      <c r="O1005" s="6">
        <f t="shared" si="97"/>
        <v>-13028000000</v>
      </c>
      <c r="P1005" s="7">
        <f t="shared" si="98"/>
        <v>0.39236405847571371</v>
      </c>
      <c r="Q1005" s="7">
        <f t="shared" si="99"/>
        <v>0.4725940436028585</v>
      </c>
    </row>
    <row r="1006" spans="1:17" ht="20" customHeight="1" x14ac:dyDescent="0.2">
      <c r="A1006" s="1">
        <v>1032</v>
      </c>
      <c r="B1006" s="1" t="s">
        <v>369</v>
      </c>
      <c r="C1006" s="1" t="s">
        <v>9</v>
      </c>
      <c r="D1006" s="2">
        <v>41639</v>
      </c>
      <c r="E1006" s="3">
        <v>28105700000</v>
      </c>
      <c r="F1006" s="3">
        <v>17203000000</v>
      </c>
      <c r="G1006" s="3">
        <v>2138400000</v>
      </c>
      <c r="H1006" s="1">
        <v>0</v>
      </c>
      <c r="I1006" s="1">
        <v>0</v>
      </c>
      <c r="J1006" s="1" t="s">
        <v>13</v>
      </c>
      <c r="K1006" s="1" t="s">
        <v>149</v>
      </c>
      <c r="L1006" s="8">
        <f t="shared" si="95"/>
        <v>2013</v>
      </c>
      <c r="M1006" s="5">
        <f t="shared" si="100"/>
        <v>-10902700000</v>
      </c>
      <c r="N1006" s="6">
        <f t="shared" si="96"/>
        <v>2138400000</v>
      </c>
      <c r="O1006" s="6">
        <f t="shared" si="97"/>
        <v>-13041100000</v>
      </c>
      <c r="P1006" s="7">
        <f t="shared" si="98"/>
        <v>0.38791775333829082</v>
      </c>
      <c r="Q1006" s="7">
        <f t="shared" si="99"/>
        <v>0.46400196401441701</v>
      </c>
    </row>
    <row r="1007" spans="1:17" ht="20" customHeight="1" x14ac:dyDescent="0.2">
      <c r="A1007" s="1">
        <v>1033</v>
      </c>
      <c r="B1007" s="1" t="s">
        <v>369</v>
      </c>
      <c r="C1007" s="1" t="s">
        <v>10</v>
      </c>
      <c r="D1007" s="2">
        <v>42004</v>
      </c>
      <c r="E1007" s="3">
        <v>27441300000</v>
      </c>
      <c r="F1007" s="3">
        <v>16985600000</v>
      </c>
      <c r="G1007" s="3">
        <v>2506500000</v>
      </c>
      <c r="H1007" s="1">
        <v>0</v>
      </c>
      <c r="I1007" s="1">
        <v>0</v>
      </c>
      <c r="J1007" s="1" t="s">
        <v>13</v>
      </c>
      <c r="K1007" s="1" t="s">
        <v>149</v>
      </c>
      <c r="L1007" s="8">
        <f t="shared" si="95"/>
        <v>2014</v>
      </c>
      <c r="M1007" s="5">
        <f t="shared" si="100"/>
        <v>-10455700000</v>
      </c>
      <c r="N1007" s="6">
        <f t="shared" si="96"/>
        <v>2506500000</v>
      </c>
      <c r="O1007" s="6">
        <f t="shared" si="97"/>
        <v>-12962200000</v>
      </c>
      <c r="P1007" s="7">
        <f t="shared" si="98"/>
        <v>0.38102057847113657</v>
      </c>
      <c r="Q1007" s="7">
        <f t="shared" si="99"/>
        <v>0.472361003305237</v>
      </c>
    </row>
    <row r="1008" spans="1:17" ht="20" customHeight="1" x14ac:dyDescent="0.2">
      <c r="A1008" s="1">
        <v>1034</v>
      </c>
      <c r="B1008" s="1" t="s">
        <v>369</v>
      </c>
      <c r="C1008" s="1" t="s">
        <v>11</v>
      </c>
      <c r="D1008" s="2">
        <v>42369</v>
      </c>
      <c r="E1008" s="3">
        <v>25413000000</v>
      </c>
      <c r="F1008" s="3">
        <v>15623800000</v>
      </c>
      <c r="G1008" s="3">
        <v>2643700000</v>
      </c>
      <c r="H1008" s="1">
        <v>0</v>
      </c>
      <c r="I1008" s="1">
        <v>0</v>
      </c>
      <c r="J1008" s="1" t="s">
        <v>13</v>
      </c>
      <c r="K1008" s="1" t="s">
        <v>149</v>
      </c>
      <c r="L1008" s="8">
        <f t="shared" si="95"/>
        <v>2015</v>
      </c>
      <c r="M1008" s="5">
        <f t="shared" si="100"/>
        <v>-9789200000</v>
      </c>
      <c r="N1008" s="6">
        <f t="shared" si="96"/>
        <v>2643700000</v>
      </c>
      <c r="O1008" s="6">
        <f t="shared" si="97"/>
        <v>-12432900000</v>
      </c>
      <c r="P1008" s="7">
        <f t="shared" si="98"/>
        <v>0.38520442293314444</v>
      </c>
      <c r="Q1008" s="7">
        <f t="shared" si="99"/>
        <v>0.48923385668752212</v>
      </c>
    </row>
    <row r="1009" spans="1:17" ht="20" customHeight="1" x14ac:dyDescent="0.2">
      <c r="A1009" s="1">
        <v>1035</v>
      </c>
      <c r="B1009" s="1" t="s">
        <v>370</v>
      </c>
      <c r="C1009" s="1" t="s">
        <v>6</v>
      </c>
      <c r="D1009" s="2">
        <v>41364</v>
      </c>
      <c r="E1009" s="3">
        <v>1581623000</v>
      </c>
      <c r="F1009" s="3">
        <v>743164000</v>
      </c>
      <c r="G1009" s="3">
        <v>261471000</v>
      </c>
      <c r="H1009" s="3">
        <v>254723000</v>
      </c>
      <c r="I1009" s="3">
        <v>111537000</v>
      </c>
      <c r="J1009" s="1" t="s">
        <v>16</v>
      </c>
      <c r="K1009" s="1" t="s">
        <v>28</v>
      </c>
      <c r="L1009" s="8">
        <f t="shared" si="95"/>
        <v>2013</v>
      </c>
      <c r="M1009" s="5">
        <f t="shared" si="100"/>
        <v>-838459000</v>
      </c>
      <c r="N1009" s="6">
        <f t="shared" si="96"/>
        <v>627731000</v>
      </c>
      <c r="O1009" s="6">
        <f t="shared" si="97"/>
        <v>-1466190000</v>
      </c>
      <c r="P1009" s="7">
        <f t="shared" si="98"/>
        <v>0.53012569999298187</v>
      </c>
      <c r="Q1009" s="7">
        <f t="shared" si="99"/>
        <v>0.92701610940154511</v>
      </c>
    </row>
    <row r="1010" spans="1:17" ht="20" customHeight="1" x14ac:dyDescent="0.2">
      <c r="A1010" s="1">
        <v>1036</v>
      </c>
      <c r="B1010" s="1" t="s">
        <v>370</v>
      </c>
      <c r="C1010" s="1" t="s">
        <v>9</v>
      </c>
      <c r="D1010" s="2">
        <v>41729</v>
      </c>
      <c r="E1010" s="3">
        <v>1931217000</v>
      </c>
      <c r="F1010" s="3">
        <v>802474000</v>
      </c>
      <c r="G1010" s="3">
        <v>267278000</v>
      </c>
      <c r="H1010" s="3">
        <v>305043000</v>
      </c>
      <c r="I1010" s="3">
        <v>94534000</v>
      </c>
      <c r="J1010" s="1" t="s">
        <v>16</v>
      </c>
      <c r="K1010" s="1" t="s">
        <v>28</v>
      </c>
      <c r="L1010" s="8">
        <f t="shared" si="95"/>
        <v>2014</v>
      </c>
      <c r="M1010" s="5">
        <f t="shared" si="100"/>
        <v>-1128743000</v>
      </c>
      <c r="N1010" s="6">
        <f t="shared" si="96"/>
        <v>666855000</v>
      </c>
      <c r="O1010" s="6">
        <f t="shared" si="97"/>
        <v>-1795598000</v>
      </c>
      <c r="P1010" s="7">
        <f t="shared" si="98"/>
        <v>0.58447238192290152</v>
      </c>
      <c r="Q1010" s="7">
        <f t="shared" si="99"/>
        <v>0.92977536962443885</v>
      </c>
    </row>
    <row r="1011" spans="1:17" ht="20" customHeight="1" x14ac:dyDescent="0.2">
      <c r="A1011" s="1">
        <v>1037</v>
      </c>
      <c r="B1011" s="1" t="s">
        <v>370</v>
      </c>
      <c r="C1011" s="1" t="s">
        <v>10</v>
      </c>
      <c r="D1011" s="2">
        <v>42094</v>
      </c>
      <c r="E1011" s="3">
        <v>2147036000</v>
      </c>
      <c r="F1011" s="3">
        <v>917472000</v>
      </c>
      <c r="G1011" s="3">
        <v>274815000</v>
      </c>
      <c r="H1011" s="3">
        <v>349543000</v>
      </c>
      <c r="I1011" s="3">
        <v>176746000</v>
      </c>
      <c r="J1011" s="1" t="s">
        <v>16</v>
      </c>
      <c r="K1011" s="1" t="s">
        <v>28</v>
      </c>
      <c r="L1011" s="8">
        <f t="shared" si="95"/>
        <v>2015</v>
      </c>
      <c r="M1011" s="5">
        <f t="shared" si="100"/>
        <v>-1229564000</v>
      </c>
      <c r="N1011" s="6">
        <f t="shared" si="96"/>
        <v>801104000</v>
      </c>
      <c r="O1011" s="6">
        <f t="shared" si="97"/>
        <v>-2030668000</v>
      </c>
      <c r="P1011" s="7">
        <f t="shared" si="98"/>
        <v>0.5726797314996116</v>
      </c>
      <c r="Q1011" s="7">
        <f t="shared" si="99"/>
        <v>0.94580062933271725</v>
      </c>
    </row>
    <row r="1012" spans="1:17" ht="20" customHeight="1" x14ac:dyDescent="0.2">
      <c r="A1012" s="1">
        <v>1038</v>
      </c>
      <c r="B1012" s="1" t="s">
        <v>370</v>
      </c>
      <c r="C1012" s="1" t="s">
        <v>11</v>
      </c>
      <c r="D1012" s="2">
        <v>42460</v>
      </c>
      <c r="E1012" s="3">
        <v>2173334000</v>
      </c>
      <c r="F1012" s="3">
        <v>967870000</v>
      </c>
      <c r="G1012" s="3">
        <v>301670000</v>
      </c>
      <c r="H1012" s="3">
        <v>372596000</v>
      </c>
      <c r="I1012" s="3">
        <v>174896000</v>
      </c>
      <c r="J1012" s="1" t="s">
        <v>16</v>
      </c>
      <c r="K1012" s="1" t="s">
        <v>28</v>
      </c>
      <c r="L1012" s="8">
        <f t="shared" si="95"/>
        <v>2016</v>
      </c>
      <c r="M1012" s="5">
        <f t="shared" si="100"/>
        <v>-1205464000</v>
      </c>
      <c r="N1012" s="6">
        <f t="shared" si="96"/>
        <v>849162000</v>
      </c>
      <c r="O1012" s="6">
        <f t="shared" si="97"/>
        <v>-2054626000</v>
      </c>
      <c r="P1012" s="7">
        <f t="shared" si="98"/>
        <v>0.5546611795517854</v>
      </c>
      <c r="Q1012" s="7">
        <f t="shared" si="99"/>
        <v>0.94537977135589835</v>
      </c>
    </row>
    <row r="1013" spans="1:17" ht="20" customHeight="1" x14ac:dyDescent="0.2">
      <c r="A1013" s="1">
        <v>1039</v>
      </c>
      <c r="B1013" s="1" t="s">
        <v>371</v>
      </c>
      <c r="C1013" s="1" t="s">
        <v>6</v>
      </c>
      <c r="D1013" s="2">
        <v>41364</v>
      </c>
      <c r="E1013" s="3">
        <v>122196000000</v>
      </c>
      <c r="F1013" s="3">
        <v>115315000000</v>
      </c>
      <c r="G1013" s="3">
        <v>4110000000</v>
      </c>
      <c r="H1013" s="3">
        <v>433000000</v>
      </c>
      <c r="I1013" s="1">
        <v>0</v>
      </c>
      <c r="J1013" s="1" t="s">
        <v>19</v>
      </c>
      <c r="K1013" s="1" t="s">
        <v>22</v>
      </c>
      <c r="L1013" s="8">
        <f t="shared" si="95"/>
        <v>2013</v>
      </c>
      <c r="M1013" s="5">
        <f t="shared" si="100"/>
        <v>-6881000000</v>
      </c>
      <c r="N1013" s="6">
        <f t="shared" si="96"/>
        <v>4543000000</v>
      </c>
      <c r="O1013" s="6">
        <f t="shared" si="97"/>
        <v>-11424000000</v>
      </c>
      <c r="P1013" s="7">
        <f t="shared" si="98"/>
        <v>5.6311172215129789E-2</v>
      </c>
      <c r="Q1013" s="7">
        <f t="shared" si="99"/>
        <v>9.3489148580968282E-2</v>
      </c>
    </row>
    <row r="1014" spans="1:17" ht="20" customHeight="1" x14ac:dyDescent="0.2">
      <c r="A1014" s="1">
        <v>1040</v>
      </c>
      <c r="B1014" s="1" t="s">
        <v>371</v>
      </c>
      <c r="C1014" s="1" t="s">
        <v>9</v>
      </c>
      <c r="D1014" s="2">
        <v>41729</v>
      </c>
      <c r="E1014" s="3">
        <v>137392000000</v>
      </c>
      <c r="F1014" s="3">
        <v>129040000000</v>
      </c>
      <c r="G1014" s="3">
        <v>5388000000</v>
      </c>
      <c r="H1014" s="3">
        <v>457000000</v>
      </c>
      <c r="I1014" s="1">
        <v>0</v>
      </c>
      <c r="J1014" s="1" t="s">
        <v>19</v>
      </c>
      <c r="K1014" s="1" t="s">
        <v>22</v>
      </c>
      <c r="L1014" s="8">
        <f t="shared" si="95"/>
        <v>2014</v>
      </c>
      <c r="M1014" s="5">
        <f t="shared" si="100"/>
        <v>-8352000000</v>
      </c>
      <c r="N1014" s="6">
        <f t="shared" si="96"/>
        <v>5845000000</v>
      </c>
      <c r="O1014" s="6">
        <f t="shared" si="97"/>
        <v>-14197000000</v>
      </c>
      <c r="P1014" s="7">
        <f t="shared" si="98"/>
        <v>6.0789565622452545E-2</v>
      </c>
      <c r="Q1014" s="7">
        <f t="shared" si="99"/>
        <v>0.10333207173634563</v>
      </c>
    </row>
    <row r="1015" spans="1:17" ht="20" customHeight="1" x14ac:dyDescent="0.2">
      <c r="A1015" s="1">
        <v>1041</v>
      </c>
      <c r="B1015" s="1" t="s">
        <v>371</v>
      </c>
      <c r="C1015" s="1" t="s">
        <v>10</v>
      </c>
      <c r="D1015" s="2">
        <v>42094</v>
      </c>
      <c r="E1015" s="3">
        <v>179045000000</v>
      </c>
      <c r="F1015" s="3">
        <v>167634000000</v>
      </c>
      <c r="G1015" s="3">
        <v>7901000000</v>
      </c>
      <c r="H1015" s="3">
        <v>392000000</v>
      </c>
      <c r="I1015" s="1">
        <v>0</v>
      </c>
      <c r="J1015" s="1" t="s">
        <v>19</v>
      </c>
      <c r="K1015" s="1" t="s">
        <v>22</v>
      </c>
      <c r="L1015" s="8">
        <f t="shared" si="95"/>
        <v>2015</v>
      </c>
      <c r="M1015" s="5">
        <f t="shared" si="100"/>
        <v>-11411000000</v>
      </c>
      <c r="N1015" s="6">
        <f t="shared" si="96"/>
        <v>8293000000</v>
      </c>
      <c r="O1015" s="6">
        <f t="shared" si="97"/>
        <v>-19704000000</v>
      </c>
      <c r="P1015" s="7">
        <f t="shared" si="98"/>
        <v>6.3732581194671734E-2</v>
      </c>
      <c r="Q1015" s="7">
        <f t="shared" si="99"/>
        <v>0.11005054595213494</v>
      </c>
    </row>
    <row r="1016" spans="1:17" ht="20" customHeight="1" x14ac:dyDescent="0.2">
      <c r="A1016" s="1">
        <v>1042</v>
      </c>
      <c r="B1016" s="1" t="s">
        <v>371</v>
      </c>
      <c r="C1016" s="1" t="s">
        <v>11</v>
      </c>
      <c r="D1016" s="2">
        <v>42460</v>
      </c>
      <c r="E1016" s="3">
        <v>190884000000</v>
      </c>
      <c r="F1016" s="3">
        <v>179468000000</v>
      </c>
      <c r="G1016" s="3">
        <v>7276000000</v>
      </c>
      <c r="H1016" s="3">
        <v>392000000</v>
      </c>
      <c r="I1016" s="1">
        <v>0</v>
      </c>
      <c r="J1016" s="1" t="s">
        <v>19</v>
      </c>
      <c r="K1016" s="1" t="s">
        <v>22</v>
      </c>
      <c r="L1016" s="8">
        <f t="shared" si="95"/>
        <v>2016</v>
      </c>
      <c r="M1016" s="5">
        <f t="shared" si="100"/>
        <v>-11416000000</v>
      </c>
      <c r="N1016" s="6">
        <f t="shared" si="96"/>
        <v>7668000000</v>
      </c>
      <c r="O1016" s="6">
        <f t="shared" si="97"/>
        <v>-19084000000</v>
      </c>
      <c r="P1016" s="7">
        <f t="shared" si="98"/>
        <v>5.9805955449382872E-2</v>
      </c>
      <c r="Q1016" s="7">
        <f t="shared" si="99"/>
        <v>9.9976949351438568E-2</v>
      </c>
    </row>
    <row r="1017" spans="1:17" ht="20" customHeight="1" x14ac:dyDescent="0.2">
      <c r="A1017" s="1">
        <v>1043</v>
      </c>
      <c r="B1017" s="1" t="s">
        <v>372</v>
      </c>
      <c r="C1017" s="1" t="s">
        <v>6</v>
      </c>
      <c r="D1017" s="2">
        <v>41274</v>
      </c>
      <c r="E1017" s="3">
        <v>2730300000</v>
      </c>
      <c r="F1017" s="3">
        <v>795000000</v>
      </c>
      <c r="G1017" s="3">
        <v>752200000</v>
      </c>
      <c r="H1017" s="1">
        <v>0</v>
      </c>
      <c r="I1017" s="3">
        <v>93500000</v>
      </c>
      <c r="J1017" s="1" t="s">
        <v>41</v>
      </c>
      <c r="K1017" s="1" t="s">
        <v>373</v>
      </c>
      <c r="L1017" s="8">
        <f t="shared" si="95"/>
        <v>2012</v>
      </c>
      <c r="M1017" s="5">
        <f t="shared" si="100"/>
        <v>-1935300000</v>
      </c>
      <c r="N1017" s="6">
        <f t="shared" si="96"/>
        <v>845700000</v>
      </c>
      <c r="O1017" s="6">
        <f t="shared" si="97"/>
        <v>-2781000000</v>
      </c>
      <c r="P1017" s="7">
        <f t="shared" si="98"/>
        <v>0.70882320624107242</v>
      </c>
      <c r="Q1017" s="7">
        <f t="shared" si="99"/>
        <v>1.0185693879793429</v>
      </c>
    </row>
    <row r="1018" spans="1:17" ht="20" customHeight="1" x14ac:dyDescent="0.2">
      <c r="A1018" s="1">
        <v>1044</v>
      </c>
      <c r="B1018" s="1" t="s">
        <v>372</v>
      </c>
      <c r="C1018" s="1" t="s">
        <v>9</v>
      </c>
      <c r="D1018" s="2">
        <v>41639</v>
      </c>
      <c r="E1018" s="3">
        <v>2972500000</v>
      </c>
      <c r="F1018" s="3">
        <v>822400000</v>
      </c>
      <c r="G1018" s="3">
        <v>822100000</v>
      </c>
      <c r="H1018" s="1">
        <v>0</v>
      </c>
      <c r="I1018" s="3">
        <v>93400000</v>
      </c>
      <c r="J1018" s="1" t="s">
        <v>41</v>
      </c>
      <c r="K1018" s="1" t="s">
        <v>373</v>
      </c>
      <c r="L1018" s="8">
        <f t="shared" si="95"/>
        <v>2013</v>
      </c>
      <c r="M1018" s="5">
        <f t="shared" si="100"/>
        <v>-2150100000</v>
      </c>
      <c r="N1018" s="6">
        <f t="shared" si="96"/>
        <v>915500000</v>
      </c>
      <c r="O1018" s="6">
        <f t="shared" si="97"/>
        <v>-3065600000</v>
      </c>
      <c r="P1018" s="7">
        <f t="shared" si="98"/>
        <v>0.72333052985702273</v>
      </c>
      <c r="Q1018" s="7">
        <f t="shared" si="99"/>
        <v>1.0313204373423044</v>
      </c>
    </row>
    <row r="1019" spans="1:17" ht="20" customHeight="1" x14ac:dyDescent="0.2">
      <c r="A1019" s="1">
        <v>1045</v>
      </c>
      <c r="B1019" s="1" t="s">
        <v>372</v>
      </c>
      <c r="C1019" s="1" t="s">
        <v>10</v>
      </c>
      <c r="D1019" s="2">
        <v>42004</v>
      </c>
      <c r="E1019" s="3">
        <v>3334300000</v>
      </c>
      <c r="F1019" s="3">
        <v>930300000</v>
      </c>
      <c r="G1019" s="3">
        <v>869300000</v>
      </c>
      <c r="H1019" s="1">
        <v>0</v>
      </c>
      <c r="I1019" s="3">
        <v>95600000</v>
      </c>
      <c r="J1019" s="1" t="s">
        <v>41</v>
      </c>
      <c r="K1019" s="1" t="s">
        <v>373</v>
      </c>
      <c r="L1019" s="8">
        <f t="shared" si="95"/>
        <v>2014</v>
      </c>
      <c r="M1019" s="5">
        <f t="shared" si="100"/>
        <v>-2404000000</v>
      </c>
      <c r="N1019" s="6">
        <f t="shared" si="96"/>
        <v>964900000</v>
      </c>
      <c r="O1019" s="6">
        <f t="shared" si="97"/>
        <v>-3368900000</v>
      </c>
      <c r="P1019" s="7">
        <f t="shared" si="98"/>
        <v>0.72099091263533577</v>
      </c>
      <c r="Q1019" s="7">
        <f t="shared" si="99"/>
        <v>1.0103769906727049</v>
      </c>
    </row>
    <row r="1020" spans="1:17" ht="20" customHeight="1" x14ac:dyDescent="0.2">
      <c r="A1020" s="1">
        <v>1046</v>
      </c>
      <c r="B1020" s="1" t="s">
        <v>372</v>
      </c>
      <c r="C1020" s="1" t="s">
        <v>11</v>
      </c>
      <c r="D1020" s="2">
        <v>42369</v>
      </c>
      <c r="E1020" s="3">
        <v>3484500000</v>
      </c>
      <c r="F1020" s="3">
        <v>976300000</v>
      </c>
      <c r="G1020" s="3">
        <v>921300000</v>
      </c>
      <c r="H1020" s="1">
        <v>0</v>
      </c>
      <c r="I1020" s="3">
        <v>113500000</v>
      </c>
      <c r="J1020" s="1" t="s">
        <v>41</v>
      </c>
      <c r="K1020" s="1" t="s">
        <v>373</v>
      </c>
      <c r="L1020" s="8">
        <f t="shared" si="95"/>
        <v>2015</v>
      </c>
      <c r="M1020" s="5">
        <f t="shared" si="100"/>
        <v>-2508200000</v>
      </c>
      <c r="N1020" s="6">
        <f t="shared" si="96"/>
        <v>1034800000</v>
      </c>
      <c r="O1020" s="6">
        <f t="shared" si="97"/>
        <v>-3543000000</v>
      </c>
      <c r="P1020" s="7">
        <f t="shared" si="98"/>
        <v>0.71981632945903284</v>
      </c>
      <c r="Q1020" s="7">
        <f t="shared" si="99"/>
        <v>1.0167886353852778</v>
      </c>
    </row>
    <row r="1021" spans="1:17" ht="20" customHeight="1" x14ac:dyDescent="0.2">
      <c r="A1021" s="1">
        <v>1047</v>
      </c>
      <c r="B1021" s="1" t="s">
        <v>374</v>
      </c>
      <c r="C1021" s="1" t="s">
        <v>6</v>
      </c>
      <c r="D1021" s="2">
        <v>41274</v>
      </c>
      <c r="E1021" s="3">
        <v>35015000000</v>
      </c>
      <c r="F1021" s="3">
        <v>21939000000</v>
      </c>
      <c r="G1021" s="3">
        <v>9176000000</v>
      </c>
      <c r="H1021" s="1">
        <v>0</v>
      </c>
      <c r="I1021" s="3">
        <v>217000000</v>
      </c>
      <c r="J1021" s="1" t="s">
        <v>30</v>
      </c>
      <c r="K1021" s="1" t="s">
        <v>118</v>
      </c>
      <c r="L1021" s="8">
        <f t="shared" si="95"/>
        <v>2012</v>
      </c>
      <c r="M1021" s="5">
        <f t="shared" si="100"/>
        <v>-13076000000</v>
      </c>
      <c r="N1021" s="6">
        <f t="shared" si="96"/>
        <v>9393000000</v>
      </c>
      <c r="O1021" s="6">
        <f t="shared" si="97"/>
        <v>-22469000000</v>
      </c>
      <c r="P1021" s="7">
        <f t="shared" si="98"/>
        <v>0.37343995430529775</v>
      </c>
      <c r="Q1021" s="7">
        <f t="shared" si="99"/>
        <v>0.64169641582179071</v>
      </c>
    </row>
    <row r="1022" spans="1:17" ht="20" customHeight="1" x14ac:dyDescent="0.2">
      <c r="A1022" s="1">
        <v>1048</v>
      </c>
      <c r="B1022" s="1" t="s">
        <v>374</v>
      </c>
      <c r="C1022" s="1" t="s">
        <v>9</v>
      </c>
      <c r="D1022" s="2">
        <v>41639</v>
      </c>
      <c r="E1022" s="3">
        <v>35299000000</v>
      </c>
      <c r="F1022" s="3">
        <v>22189000000</v>
      </c>
      <c r="G1022" s="3">
        <v>8679000000</v>
      </c>
      <c r="H1022" s="1">
        <v>0</v>
      </c>
      <c r="I1022" s="3">
        <v>217000000</v>
      </c>
      <c r="J1022" s="1" t="s">
        <v>30</v>
      </c>
      <c r="K1022" s="1" t="s">
        <v>118</v>
      </c>
      <c r="L1022" s="8">
        <f t="shared" si="95"/>
        <v>2013</v>
      </c>
      <c r="M1022" s="5">
        <f t="shared" si="100"/>
        <v>-13110000000</v>
      </c>
      <c r="N1022" s="6">
        <f t="shared" si="96"/>
        <v>8896000000</v>
      </c>
      <c r="O1022" s="6">
        <f t="shared" si="97"/>
        <v>-22006000000</v>
      </c>
      <c r="P1022" s="7">
        <f t="shared" si="98"/>
        <v>0.37139862319045863</v>
      </c>
      <c r="Q1022" s="7">
        <f t="shared" si="99"/>
        <v>0.62341709396866762</v>
      </c>
    </row>
    <row r="1023" spans="1:17" ht="20" customHeight="1" x14ac:dyDescent="0.2">
      <c r="A1023" s="1">
        <v>1049</v>
      </c>
      <c r="B1023" s="1" t="s">
        <v>374</v>
      </c>
      <c r="C1023" s="1" t="s">
        <v>10</v>
      </c>
      <c r="D1023" s="2">
        <v>42004</v>
      </c>
      <c r="E1023" s="3">
        <v>34244000000</v>
      </c>
      <c r="F1023" s="3">
        <v>21647000000</v>
      </c>
      <c r="G1023" s="3">
        <v>8457000000</v>
      </c>
      <c r="H1023" s="1">
        <v>0</v>
      </c>
      <c r="I1023" s="3">
        <v>206000000</v>
      </c>
      <c r="J1023" s="1" t="s">
        <v>30</v>
      </c>
      <c r="K1023" s="1" t="s">
        <v>118</v>
      </c>
      <c r="L1023" s="8">
        <f t="shared" si="95"/>
        <v>2014</v>
      </c>
      <c r="M1023" s="5">
        <f t="shared" si="100"/>
        <v>-12597000000</v>
      </c>
      <c r="N1023" s="6">
        <f t="shared" si="96"/>
        <v>8663000000</v>
      </c>
      <c r="O1023" s="6">
        <f t="shared" si="97"/>
        <v>-21260000000</v>
      </c>
      <c r="P1023" s="7">
        <f t="shared" si="98"/>
        <v>0.36786006307674335</v>
      </c>
      <c r="Q1023" s="7">
        <f t="shared" si="99"/>
        <v>0.62083868706926759</v>
      </c>
    </row>
    <row r="1024" spans="1:17" ht="20" customHeight="1" x14ac:dyDescent="0.2">
      <c r="A1024" s="1">
        <v>1050</v>
      </c>
      <c r="B1024" s="1" t="s">
        <v>374</v>
      </c>
      <c r="C1024" s="1" t="s">
        <v>11</v>
      </c>
      <c r="D1024" s="2">
        <v>42369</v>
      </c>
      <c r="E1024" s="3">
        <v>29636000000</v>
      </c>
      <c r="F1024" s="3">
        <v>18124000000</v>
      </c>
      <c r="G1024" s="3">
        <v>7577000000</v>
      </c>
      <c r="H1024" s="1">
        <v>0</v>
      </c>
      <c r="I1024" s="3">
        <v>181000000</v>
      </c>
      <c r="J1024" s="1" t="s">
        <v>30</v>
      </c>
      <c r="K1024" s="1" t="s">
        <v>118</v>
      </c>
      <c r="L1024" s="8">
        <f t="shared" si="95"/>
        <v>2015</v>
      </c>
      <c r="M1024" s="5">
        <f t="shared" si="100"/>
        <v>-11512000000</v>
      </c>
      <c r="N1024" s="6">
        <f t="shared" si="96"/>
        <v>7758000000</v>
      </c>
      <c r="O1024" s="6">
        <f t="shared" si="97"/>
        <v>-19270000000</v>
      </c>
      <c r="P1024" s="7">
        <f t="shared" si="98"/>
        <v>0.38844648400593873</v>
      </c>
      <c r="Q1024" s="7">
        <f t="shared" si="99"/>
        <v>0.65022270211904443</v>
      </c>
    </row>
    <row r="1025" spans="1:17" ht="20" customHeight="1" x14ac:dyDescent="0.2">
      <c r="A1025" s="1">
        <v>1051</v>
      </c>
      <c r="B1025" s="1" t="s">
        <v>375</v>
      </c>
      <c r="C1025" s="1" t="s">
        <v>6</v>
      </c>
      <c r="D1025" s="2">
        <v>41274</v>
      </c>
      <c r="E1025" s="3">
        <v>68150000000</v>
      </c>
      <c r="F1025" s="3">
        <v>37987000000</v>
      </c>
      <c r="G1025" s="3">
        <v>9098000000</v>
      </c>
      <c r="H1025" s="1">
        <v>0</v>
      </c>
      <c r="I1025" s="3">
        <v>17755000000</v>
      </c>
      <c r="J1025" s="1" t="s">
        <v>41</v>
      </c>
      <c r="K1025" s="1" t="s">
        <v>42</v>
      </c>
      <c r="L1025" s="8">
        <f t="shared" si="95"/>
        <v>2012</v>
      </c>
      <c r="M1025" s="5">
        <f t="shared" si="100"/>
        <v>-30163000000</v>
      </c>
      <c r="N1025" s="6">
        <f t="shared" si="96"/>
        <v>26853000000</v>
      </c>
      <c r="O1025" s="6">
        <f t="shared" si="97"/>
        <v>-57016000000</v>
      </c>
      <c r="P1025" s="7">
        <f t="shared" si="98"/>
        <v>0.44259721203228175</v>
      </c>
      <c r="Q1025" s="7">
        <f t="shared" si="99"/>
        <v>0.83662509170946442</v>
      </c>
    </row>
    <row r="1026" spans="1:17" ht="20" customHeight="1" x14ac:dyDescent="0.2">
      <c r="A1026" s="1">
        <v>1052</v>
      </c>
      <c r="B1026" s="1" t="s">
        <v>375</v>
      </c>
      <c r="C1026" s="1" t="s">
        <v>9</v>
      </c>
      <c r="D1026" s="2">
        <v>41639</v>
      </c>
      <c r="E1026" s="3">
        <v>68199000000</v>
      </c>
      <c r="F1026" s="3">
        <v>38107000000</v>
      </c>
      <c r="G1026" s="3">
        <v>9438000000</v>
      </c>
      <c r="H1026" s="1">
        <v>0</v>
      </c>
      <c r="I1026" s="3">
        <v>16602000000</v>
      </c>
      <c r="J1026" s="1" t="s">
        <v>41</v>
      </c>
      <c r="K1026" s="1" t="s">
        <v>42</v>
      </c>
      <c r="L1026" s="8">
        <f t="shared" si="95"/>
        <v>2013</v>
      </c>
      <c r="M1026" s="5">
        <f t="shared" si="100"/>
        <v>-30092000000</v>
      </c>
      <c r="N1026" s="6">
        <f t="shared" si="96"/>
        <v>26040000000</v>
      </c>
      <c r="O1026" s="6">
        <f t="shared" si="97"/>
        <v>-56132000000</v>
      </c>
      <c r="P1026" s="7">
        <f t="shared" si="98"/>
        <v>0.44123814132172023</v>
      </c>
      <c r="Q1026" s="7">
        <f t="shared" si="99"/>
        <v>0.82306192172905757</v>
      </c>
    </row>
    <row r="1027" spans="1:17" ht="20" customHeight="1" x14ac:dyDescent="0.2">
      <c r="A1027" s="1">
        <v>1053</v>
      </c>
      <c r="B1027" s="1" t="s">
        <v>375</v>
      </c>
      <c r="C1027" s="1" t="s">
        <v>10</v>
      </c>
      <c r="D1027" s="2">
        <v>42004</v>
      </c>
      <c r="E1027" s="3">
        <v>73316000000</v>
      </c>
      <c r="F1027" s="3">
        <v>39102000000</v>
      </c>
      <c r="G1027" s="3">
        <v>8319000000</v>
      </c>
      <c r="H1027" s="1">
        <v>0</v>
      </c>
      <c r="I1027" s="3">
        <v>17091000000</v>
      </c>
      <c r="J1027" s="1" t="s">
        <v>41</v>
      </c>
      <c r="K1027" s="1" t="s">
        <v>42</v>
      </c>
      <c r="L1027" s="8">
        <f t="shared" ref="L1027:L1090" si="101">YEAR(D1027)</f>
        <v>2014</v>
      </c>
      <c r="M1027" s="5">
        <f t="shared" si="100"/>
        <v>-34214000000</v>
      </c>
      <c r="N1027" s="6">
        <f t="shared" si="96"/>
        <v>25410000000</v>
      </c>
      <c r="O1027" s="6">
        <f t="shared" si="97"/>
        <v>-59624000000</v>
      </c>
      <c r="P1027" s="7">
        <f t="shared" si="98"/>
        <v>0.46666484805499481</v>
      </c>
      <c r="Q1027" s="7">
        <f t="shared" si="99"/>
        <v>0.81324676741775326</v>
      </c>
    </row>
    <row r="1028" spans="1:17" ht="20" customHeight="1" x14ac:dyDescent="0.2">
      <c r="A1028" s="1">
        <v>1054</v>
      </c>
      <c r="B1028" s="1" t="s">
        <v>375</v>
      </c>
      <c r="C1028" s="1" t="s">
        <v>11</v>
      </c>
      <c r="D1028" s="2">
        <v>42369</v>
      </c>
      <c r="E1028" s="3">
        <v>69951000000</v>
      </c>
      <c r="F1028" s="3">
        <v>38714000000</v>
      </c>
      <c r="G1028" s="3">
        <v>6998000000</v>
      </c>
      <c r="H1028" s="1">
        <v>0</v>
      </c>
      <c r="I1028" s="3">
        <v>16769000000</v>
      </c>
      <c r="J1028" s="1" t="s">
        <v>41</v>
      </c>
      <c r="K1028" s="1" t="s">
        <v>42</v>
      </c>
      <c r="L1028" s="8">
        <f t="shared" si="101"/>
        <v>2015</v>
      </c>
      <c r="M1028" s="5">
        <f t="shared" si="100"/>
        <v>-31237000000</v>
      </c>
      <c r="N1028" s="6">
        <f t="shared" si="96"/>
        <v>23767000000</v>
      </c>
      <c r="O1028" s="6">
        <f t="shared" si="97"/>
        <v>-55004000000</v>
      </c>
      <c r="P1028" s="7">
        <f t="shared" si="98"/>
        <v>0.44655544595502566</v>
      </c>
      <c r="Q1028" s="7">
        <f t="shared" si="99"/>
        <v>0.786321853869137</v>
      </c>
    </row>
    <row r="1029" spans="1:17" ht="20" customHeight="1" x14ac:dyDescent="0.2">
      <c r="A1029" s="1">
        <v>1055</v>
      </c>
      <c r="B1029" s="1" t="s">
        <v>376</v>
      </c>
      <c r="C1029" s="1" t="s">
        <v>6</v>
      </c>
      <c r="D1029" s="2">
        <v>41274</v>
      </c>
      <c r="E1029" s="3">
        <v>5787980000</v>
      </c>
      <c r="F1029" s="3">
        <v>4297922000</v>
      </c>
      <c r="G1029" s="3">
        <v>1110550000</v>
      </c>
      <c r="H1029" s="1">
        <v>0</v>
      </c>
      <c r="I1029" s="1">
        <v>0</v>
      </c>
      <c r="J1029" s="1" t="s">
        <v>13</v>
      </c>
      <c r="K1029" s="1" t="s">
        <v>377</v>
      </c>
      <c r="L1029" s="8">
        <f t="shared" si="101"/>
        <v>2012</v>
      </c>
      <c r="M1029" s="5">
        <f t="shared" si="100"/>
        <v>-1490058000</v>
      </c>
      <c r="N1029" s="6">
        <f t="shared" ref="N1029:N1092" si="102">G1029+H1029+I1029</f>
        <v>1110550000</v>
      </c>
      <c r="O1029" s="6">
        <f t="shared" ref="O1029:O1092" si="103">M1029-N1029</f>
        <v>-2600608000</v>
      </c>
      <c r="P1029" s="7">
        <f t="shared" ref="P1029:P1092" si="104">ABS(M1029/E1029)</f>
        <v>0.25744007408456837</v>
      </c>
      <c r="Q1029" s="7">
        <f t="shared" ref="Q1029:Q1092" si="105">ABS(O1029/E1029)</f>
        <v>0.44931184972995758</v>
      </c>
    </row>
    <row r="1030" spans="1:17" ht="20" customHeight="1" x14ac:dyDescent="0.2">
      <c r="A1030" s="1">
        <v>1056</v>
      </c>
      <c r="B1030" s="1" t="s">
        <v>376</v>
      </c>
      <c r="C1030" s="1" t="s">
        <v>9</v>
      </c>
      <c r="D1030" s="2">
        <v>41639</v>
      </c>
      <c r="E1030" s="3">
        <v>7348754000</v>
      </c>
      <c r="F1030" s="3">
        <v>5427945000</v>
      </c>
      <c r="G1030" s="3">
        <v>1373878000</v>
      </c>
      <c r="H1030" s="1">
        <v>0</v>
      </c>
      <c r="I1030" s="1">
        <v>0</v>
      </c>
      <c r="J1030" s="1" t="s">
        <v>13</v>
      </c>
      <c r="K1030" s="1" t="s">
        <v>377</v>
      </c>
      <c r="L1030" s="8">
        <f t="shared" si="101"/>
        <v>2013</v>
      </c>
      <c r="M1030" s="5">
        <f t="shared" si="100"/>
        <v>-1920809000</v>
      </c>
      <c r="N1030" s="6">
        <f t="shared" si="102"/>
        <v>1373878000</v>
      </c>
      <c r="O1030" s="6">
        <f t="shared" si="103"/>
        <v>-3294687000</v>
      </c>
      <c r="P1030" s="7">
        <f t="shared" si="104"/>
        <v>0.26137886776452174</v>
      </c>
      <c r="Q1030" s="7">
        <f t="shared" si="105"/>
        <v>0.44833273776751814</v>
      </c>
    </row>
    <row r="1031" spans="1:17" ht="20" customHeight="1" x14ac:dyDescent="0.2">
      <c r="A1031" s="1">
        <v>1057</v>
      </c>
      <c r="B1031" s="1" t="s">
        <v>376</v>
      </c>
      <c r="C1031" s="1" t="s">
        <v>10</v>
      </c>
      <c r="D1031" s="2">
        <v>42004</v>
      </c>
      <c r="E1031" s="3">
        <v>7803446000</v>
      </c>
      <c r="F1031" s="3">
        <v>5649254000</v>
      </c>
      <c r="G1031" s="3">
        <v>1381396000</v>
      </c>
      <c r="H1031" s="1">
        <v>0</v>
      </c>
      <c r="I1031" s="1">
        <v>0</v>
      </c>
      <c r="J1031" s="1" t="s">
        <v>13</v>
      </c>
      <c r="K1031" s="1" t="s">
        <v>377</v>
      </c>
      <c r="L1031" s="8">
        <f t="shared" si="101"/>
        <v>2014</v>
      </c>
      <c r="M1031" s="5">
        <f t="shared" si="100"/>
        <v>-2154192000</v>
      </c>
      <c r="N1031" s="6">
        <f t="shared" si="102"/>
        <v>1381396000</v>
      </c>
      <c r="O1031" s="6">
        <f t="shared" si="103"/>
        <v>-3535588000</v>
      </c>
      <c r="P1031" s="7">
        <f t="shared" si="104"/>
        <v>0.27605650119190933</v>
      </c>
      <c r="Q1031" s="7">
        <f t="shared" si="105"/>
        <v>0.45308034424791305</v>
      </c>
    </row>
    <row r="1032" spans="1:17" ht="20" customHeight="1" x14ac:dyDescent="0.2">
      <c r="A1032" s="1">
        <v>1058</v>
      </c>
      <c r="B1032" s="1" t="s">
        <v>376</v>
      </c>
      <c r="C1032" s="1" t="s">
        <v>11</v>
      </c>
      <c r="D1032" s="2">
        <v>42369</v>
      </c>
      <c r="E1032" s="3">
        <v>8071563000</v>
      </c>
      <c r="F1032" s="3">
        <v>5660877000</v>
      </c>
      <c r="G1032" s="3">
        <v>1573120000</v>
      </c>
      <c r="H1032" s="1">
        <v>0</v>
      </c>
      <c r="I1032" s="1">
        <v>0</v>
      </c>
      <c r="J1032" s="1" t="s">
        <v>13</v>
      </c>
      <c r="K1032" s="1" t="s">
        <v>377</v>
      </c>
      <c r="L1032" s="8">
        <f t="shared" si="101"/>
        <v>2015</v>
      </c>
      <c r="M1032" s="5">
        <f t="shared" si="100"/>
        <v>-2410686000</v>
      </c>
      <c r="N1032" s="6">
        <f t="shared" si="102"/>
        <v>1573120000</v>
      </c>
      <c r="O1032" s="6">
        <f t="shared" si="103"/>
        <v>-3983806000</v>
      </c>
      <c r="P1032" s="7">
        <f t="shared" si="104"/>
        <v>0.29866408773616709</v>
      </c>
      <c r="Q1032" s="7">
        <f t="shared" si="105"/>
        <v>0.49356066476839738</v>
      </c>
    </row>
    <row r="1033" spans="1:17" ht="20" customHeight="1" x14ac:dyDescent="0.2">
      <c r="A1033" s="1">
        <v>1059</v>
      </c>
      <c r="B1033" s="1" t="s">
        <v>378</v>
      </c>
      <c r="C1033" s="1" t="s">
        <v>6</v>
      </c>
      <c r="D1033" s="2">
        <v>41274</v>
      </c>
      <c r="E1033" s="3">
        <v>3901300000</v>
      </c>
      <c r="F1033" s="3">
        <v>1503800000</v>
      </c>
      <c r="G1033" s="3">
        <v>1457300000</v>
      </c>
      <c r="H1033" s="3">
        <v>100100000</v>
      </c>
      <c r="I1033" s="1">
        <v>0</v>
      </c>
      <c r="J1033" s="1" t="s">
        <v>30</v>
      </c>
      <c r="K1033" s="1" t="s">
        <v>118</v>
      </c>
      <c r="L1033" s="8">
        <f t="shared" si="101"/>
        <v>2012</v>
      </c>
      <c r="M1033" s="5">
        <f t="shared" si="100"/>
        <v>-2397500000</v>
      </c>
      <c r="N1033" s="6">
        <f t="shared" si="102"/>
        <v>1557400000</v>
      </c>
      <c r="O1033" s="6">
        <f t="shared" si="103"/>
        <v>-3954900000</v>
      </c>
      <c r="P1033" s="7">
        <f t="shared" si="104"/>
        <v>0.61453874349575788</v>
      </c>
      <c r="Q1033" s="7">
        <f t="shared" si="105"/>
        <v>1.0137390100735653</v>
      </c>
    </row>
    <row r="1034" spans="1:17" ht="20" customHeight="1" x14ac:dyDescent="0.2">
      <c r="A1034" s="1">
        <v>1060</v>
      </c>
      <c r="B1034" s="1" t="s">
        <v>378</v>
      </c>
      <c r="C1034" s="1" t="s">
        <v>9</v>
      </c>
      <c r="D1034" s="2">
        <v>41639</v>
      </c>
      <c r="E1034" s="3">
        <v>4200700000</v>
      </c>
      <c r="F1034" s="3">
        <v>1528500000</v>
      </c>
      <c r="G1034" s="3">
        <v>1548600000</v>
      </c>
      <c r="H1034" s="3">
        <v>100200000</v>
      </c>
      <c r="I1034" s="1">
        <v>0</v>
      </c>
      <c r="J1034" s="1" t="s">
        <v>30</v>
      </c>
      <c r="K1034" s="1" t="s">
        <v>118</v>
      </c>
      <c r="L1034" s="8">
        <f t="shared" si="101"/>
        <v>2013</v>
      </c>
      <c r="M1034" s="5">
        <f t="shared" si="100"/>
        <v>-2672200000</v>
      </c>
      <c r="N1034" s="6">
        <f t="shared" si="102"/>
        <v>1648800000</v>
      </c>
      <c r="O1034" s="6">
        <f t="shared" si="103"/>
        <v>-4321000000</v>
      </c>
      <c r="P1034" s="7">
        <f t="shared" si="104"/>
        <v>0.63613207322589094</v>
      </c>
      <c r="Q1034" s="7">
        <f t="shared" si="105"/>
        <v>1.0286380841288356</v>
      </c>
    </row>
    <row r="1035" spans="1:17" ht="20" customHeight="1" x14ac:dyDescent="0.2">
      <c r="A1035" s="1">
        <v>1061</v>
      </c>
      <c r="B1035" s="1" t="s">
        <v>378</v>
      </c>
      <c r="C1035" s="1" t="s">
        <v>10</v>
      </c>
      <c r="D1035" s="2">
        <v>42004</v>
      </c>
      <c r="E1035" s="3">
        <v>4409300000</v>
      </c>
      <c r="F1035" s="3">
        <v>1700600000</v>
      </c>
      <c r="G1035" s="3">
        <v>1617600000</v>
      </c>
      <c r="H1035" s="3">
        <v>115100000</v>
      </c>
      <c r="I1035" s="1">
        <v>0</v>
      </c>
      <c r="J1035" s="1" t="s">
        <v>30</v>
      </c>
      <c r="K1035" s="1" t="s">
        <v>118</v>
      </c>
      <c r="L1035" s="8">
        <f t="shared" si="101"/>
        <v>2014</v>
      </c>
      <c r="M1035" s="5">
        <f t="shared" si="100"/>
        <v>-2708700000</v>
      </c>
      <c r="N1035" s="6">
        <f t="shared" si="102"/>
        <v>1732700000</v>
      </c>
      <c r="O1035" s="6">
        <f t="shared" si="103"/>
        <v>-4441400000</v>
      </c>
      <c r="P1035" s="7">
        <f t="shared" si="104"/>
        <v>0.61431519742362728</v>
      </c>
      <c r="Q1035" s="7">
        <f t="shared" si="105"/>
        <v>1.0072800671308371</v>
      </c>
    </row>
    <row r="1036" spans="1:17" ht="20" customHeight="1" x14ac:dyDescent="0.2">
      <c r="A1036" s="1">
        <v>1062</v>
      </c>
      <c r="B1036" s="1" t="s">
        <v>378</v>
      </c>
      <c r="C1036" s="1" t="s">
        <v>11</v>
      </c>
      <c r="D1036" s="2">
        <v>42369</v>
      </c>
      <c r="E1036" s="3">
        <v>4071300000</v>
      </c>
      <c r="F1036" s="3">
        <v>1455300000</v>
      </c>
      <c r="G1036" s="3">
        <v>1532400000</v>
      </c>
      <c r="H1036" s="3">
        <v>108400000</v>
      </c>
      <c r="I1036" s="1">
        <v>0</v>
      </c>
      <c r="J1036" s="1" t="s">
        <v>30</v>
      </c>
      <c r="K1036" s="1" t="s">
        <v>118</v>
      </c>
      <c r="L1036" s="8">
        <f t="shared" si="101"/>
        <v>2015</v>
      </c>
      <c r="M1036" s="5">
        <f t="shared" si="100"/>
        <v>-2616000000</v>
      </c>
      <c r="N1036" s="6">
        <f t="shared" si="102"/>
        <v>1640800000</v>
      </c>
      <c r="O1036" s="6">
        <f t="shared" si="103"/>
        <v>-4256800000</v>
      </c>
      <c r="P1036" s="7">
        <f t="shared" si="104"/>
        <v>0.64254660673494957</v>
      </c>
      <c r="Q1036" s="7">
        <f t="shared" si="105"/>
        <v>1.045562842335372</v>
      </c>
    </row>
    <row r="1037" spans="1:17" ht="20" customHeight="1" x14ac:dyDescent="0.2">
      <c r="A1037" s="1">
        <v>1063</v>
      </c>
      <c r="B1037" s="1" t="s">
        <v>379</v>
      </c>
      <c r="C1037" s="1" t="s">
        <v>6</v>
      </c>
      <c r="D1037" s="2">
        <v>41608</v>
      </c>
      <c r="E1037" s="3">
        <v>4123400000</v>
      </c>
      <c r="F1037" s="3">
        <v>2457600000</v>
      </c>
      <c r="G1037" s="3">
        <v>1090300000</v>
      </c>
      <c r="H1037" s="1">
        <v>0</v>
      </c>
      <c r="I1037" s="1">
        <v>0</v>
      </c>
      <c r="J1037" s="1" t="s">
        <v>30</v>
      </c>
      <c r="K1037" s="1" t="s">
        <v>118</v>
      </c>
      <c r="L1037" s="8">
        <f t="shared" si="101"/>
        <v>2013</v>
      </c>
      <c r="M1037" s="5">
        <f t="shared" si="100"/>
        <v>-1665800000</v>
      </c>
      <c r="N1037" s="6">
        <f t="shared" si="102"/>
        <v>1090300000</v>
      </c>
      <c r="O1037" s="6">
        <f t="shared" si="103"/>
        <v>-2756100000</v>
      </c>
      <c r="P1037" s="7">
        <f t="shared" si="104"/>
        <v>0.40398700101857693</v>
      </c>
      <c r="Q1037" s="7">
        <f t="shared" si="105"/>
        <v>0.66840471455594896</v>
      </c>
    </row>
    <row r="1038" spans="1:17" ht="20" customHeight="1" x14ac:dyDescent="0.2">
      <c r="A1038" s="1">
        <v>1064</v>
      </c>
      <c r="B1038" s="1" t="s">
        <v>379</v>
      </c>
      <c r="C1038" s="1" t="s">
        <v>9</v>
      </c>
      <c r="D1038" s="2">
        <v>41973</v>
      </c>
      <c r="E1038" s="3">
        <v>4243200000</v>
      </c>
      <c r="F1038" s="3">
        <v>2513000000</v>
      </c>
      <c r="G1038" s="3">
        <v>1122000000</v>
      </c>
      <c r="H1038" s="1">
        <v>0</v>
      </c>
      <c r="I1038" s="1">
        <v>0</v>
      </c>
      <c r="J1038" s="1" t="s">
        <v>30</v>
      </c>
      <c r="K1038" s="1" t="s">
        <v>118</v>
      </c>
      <c r="L1038" s="8">
        <f t="shared" si="101"/>
        <v>2014</v>
      </c>
      <c r="M1038" s="5">
        <f t="shared" si="100"/>
        <v>-1730200000</v>
      </c>
      <c r="N1038" s="6">
        <f t="shared" si="102"/>
        <v>1122000000</v>
      </c>
      <c r="O1038" s="6">
        <f t="shared" si="103"/>
        <v>-2852200000</v>
      </c>
      <c r="P1038" s="7">
        <f t="shared" si="104"/>
        <v>0.40775829562594268</v>
      </c>
      <c r="Q1038" s="7">
        <f t="shared" si="105"/>
        <v>0.67218137254901966</v>
      </c>
    </row>
    <row r="1039" spans="1:17" ht="20" customHeight="1" x14ac:dyDescent="0.2">
      <c r="A1039" s="1">
        <v>1065</v>
      </c>
      <c r="B1039" s="1" t="s">
        <v>379</v>
      </c>
      <c r="C1039" s="1" t="s">
        <v>10</v>
      </c>
      <c r="D1039" s="2">
        <v>42338</v>
      </c>
      <c r="E1039" s="3">
        <v>4296300000</v>
      </c>
      <c r="F1039" s="3">
        <v>2559000000</v>
      </c>
      <c r="G1039" s="3">
        <v>1127400000</v>
      </c>
      <c r="H1039" s="1">
        <v>0</v>
      </c>
      <c r="I1039" s="1">
        <v>0</v>
      </c>
      <c r="J1039" s="1" t="s">
        <v>30</v>
      </c>
      <c r="K1039" s="1" t="s">
        <v>118</v>
      </c>
      <c r="L1039" s="8">
        <f t="shared" si="101"/>
        <v>2015</v>
      </c>
      <c r="M1039" s="5">
        <f t="shared" si="100"/>
        <v>-1737300000</v>
      </c>
      <c r="N1039" s="6">
        <f t="shared" si="102"/>
        <v>1127400000</v>
      </c>
      <c r="O1039" s="6">
        <f t="shared" si="103"/>
        <v>-2864700000</v>
      </c>
      <c r="P1039" s="7">
        <f t="shared" si="104"/>
        <v>0.40437120312827318</v>
      </c>
      <c r="Q1039" s="7">
        <f t="shared" si="105"/>
        <v>0.66678304587668458</v>
      </c>
    </row>
    <row r="1040" spans="1:17" ht="20" customHeight="1" x14ac:dyDescent="0.2">
      <c r="A1040" s="1">
        <v>1066</v>
      </c>
      <c r="B1040" s="1" t="s">
        <v>379</v>
      </c>
      <c r="C1040" s="1" t="s">
        <v>11</v>
      </c>
      <c r="D1040" s="2">
        <v>42704</v>
      </c>
      <c r="E1040" s="3">
        <v>4411500000</v>
      </c>
      <c r="F1040" s="3">
        <v>2579800000</v>
      </c>
      <c r="G1040" s="3">
        <v>1175000000</v>
      </c>
      <c r="H1040" s="1">
        <v>0</v>
      </c>
      <c r="I1040" s="1">
        <v>0</v>
      </c>
      <c r="J1040" s="1" t="s">
        <v>30</v>
      </c>
      <c r="K1040" s="1" t="s">
        <v>118</v>
      </c>
      <c r="L1040" s="8">
        <f t="shared" si="101"/>
        <v>2016</v>
      </c>
      <c r="M1040" s="5">
        <f t="shared" si="100"/>
        <v>-1831700000</v>
      </c>
      <c r="N1040" s="6">
        <f t="shared" si="102"/>
        <v>1175000000</v>
      </c>
      <c r="O1040" s="6">
        <f t="shared" si="103"/>
        <v>-3006700000</v>
      </c>
      <c r="P1040" s="7">
        <f t="shared" si="104"/>
        <v>0.4152102459480902</v>
      </c>
      <c r="Q1040" s="7">
        <f t="shared" si="105"/>
        <v>0.68155956024028108</v>
      </c>
    </row>
    <row r="1041" spans="1:17" ht="20" customHeight="1" x14ac:dyDescent="0.2">
      <c r="A1041" s="1">
        <v>1067</v>
      </c>
      <c r="B1041" s="1" t="s">
        <v>380</v>
      </c>
      <c r="C1041" s="1" t="s">
        <v>6</v>
      </c>
      <c r="D1041" s="2">
        <v>41274</v>
      </c>
      <c r="E1041" s="3">
        <v>2031901000</v>
      </c>
      <c r="F1041" s="3">
        <v>1704767000</v>
      </c>
      <c r="G1041" s="3">
        <v>135824000</v>
      </c>
      <c r="H1041" s="1">
        <v>0</v>
      </c>
      <c r="I1041" s="1">
        <v>0</v>
      </c>
      <c r="J1041" s="1" t="s">
        <v>53</v>
      </c>
      <c r="K1041" s="1" t="s">
        <v>381</v>
      </c>
      <c r="L1041" s="8">
        <f t="shared" si="101"/>
        <v>2012</v>
      </c>
      <c r="M1041" s="5">
        <f t="shared" ref="M1041:M1104" si="106">F1041-E1041</f>
        <v>-327134000</v>
      </c>
      <c r="N1041" s="6">
        <f t="shared" si="102"/>
        <v>135824000</v>
      </c>
      <c r="O1041" s="6">
        <f t="shared" si="103"/>
        <v>-462958000</v>
      </c>
      <c r="P1041" s="7">
        <f t="shared" si="104"/>
        <v>0.16099898567892826</v>
      </c>
      <c r="Q1041" s="7">
        <f t="shared" si="105"/>
        <v>0.2278447621217766</v>
      </c>
    </row>
    <row r="1042" spans="1:17" ht="20" customHeight="1" x14ac:dyDescent="0.2">
      <c r="A1042" s="1">
        <v>1068</v>
      </c>
      <c r="B1042" s="1" t="s">
        <v>380</v>
      </c>
      <c r="C1042" s="1" t="s">
        <v>9</v>
      </c>
      <c r="D1042" s="2">
        <v>41639</v>
      </c>
      <c r="E1042" s="3">
        <v>2155551000</v>
      </c>
      <c r="F1042" s="3">
        <v>1791594000</v>
      </c>
      <c r="G1042" s="3">
        <v>145298000</v>
      </c>
      <c r="H1042" s="1">
        <v>0</v>
      </c>
      <c r="I1042" s="1">
        <v>0</v>
      </c>
      <c r="J1042" s="1" t="s">
        <v>53</v>
      </c>
      <c r="K1042" s="1" t="s">
        <v>381</v>
      </c>
      <c r="L1042" s="8">
        <f t="shared" si="101"/>
        <v>2013</v>
      </c>
      <c r="M1042" s="5">
        <f t="shared" si="106"/>
        <v>-363957000</v>
      </c>
      <c r="N1042" s="6">
        <f t="shared" si="102"/>
        <v>145298000</v>
      </c>
      <c r="O1042" s="6">
        <f t="shared" si="103"/>
        <v>-509255000</v>
      </c>
      <c r="P1042" s="7">
        <f t="shared" si="104"/>
        <v>0.16884638776813909</v>
      </c>
      <c r="Q1042" s="7">
        <f t="shared" si="105"/>
        <v>0.23625281888482341</v>
      </c>
    </row>
    <row r="1043" spans="1:17" ht="20" customHeight="1" x14ac:dyDescent="0.2">
      <c r="A1043" s="1">
        <v>1069</v>
      </c>
      <c r="B1043" s="1" t="s">
        <v>380</v>
      </c>
      <c r="C1043" s="1" t="s">
        <v>10</v>
      </c>
      <c r="D1043" s="2">
        <v>42004</v>
      </c>
      <c r="E1043" s="3">
        <v>2957951000</v>
      </c>
      <c r="F1043" s="3">
        <v>2435591000</v>
      </c>
      <c r="G1043" s="3">
        <v>164596000</v>
      </c>
      <c r="H1043" s="1">
        <v>0</v>
      </c>
      <c r="I1043" s="1">
        <v>0</v>
      </c>
      <c r="J1043" s="1" t="s">
        <v>53</v>
      </c>
      <c r="K1043" s="1" t="s">
        <v>381</v>
      </c>
      <c r="L1043" s="8">
        <f t="shared" si="101"/>
        <v>2014</v>
      </c>
      <c r="M1043" s="5">
        <f t="shared" si="106"/>
        <v>-522360000</v>
      </c>
      <c r="N1043" s="6">
        <f t="shared" si="102"/>
        <v>164596000</v>
      </c>
      <c r="O1043" s="6">
        <f t="shared" si="103"/>
        <v>-686956000</v>
      </c>
      <c r="P1043" s="7">
        <f t="shared" si="104"/>
        <v>0.17659521743260792</v>
      </c>
      <c r="Q1043" s="7">
        <f t="shared" si="105"/>
        <v>0.23224049350378015</v>
      </c>
    </row>
    <row r="1044" spans="1:17" ht="20" customHeight="1" x14ac:dyDescent="0.2">
      <c r="A1044" s="1">
        <v>1070</v>
      </c>
      <c r="B1044" s="1" t="s">
        <v>380</v>
      </c>
      <c r="C1044" s="1" t="s">
        <v>11</v>
      </c>
      <c r="D1044" s="2">
        <v>42369</v>
      </c>
      <c r="E1044" s="3">
        <v>3539570000</v>
      </c>
      <c r="F1044" s="3">
        <v>2817803000</v>
      </c>
      <c r="G1044" s="3">
        <v>233887000</v>
      </c>
      <c r="H1044" s="1">
        <v>0</v>
      </c>
      <c r="I1044" s="1">
        <v>0</v>
      </c>
      <c r="J1044" s="1" t="s">
        <v>53</v>
      </c>
      <c r="K1044" s="1" t="s">
        <v>381</v>
      </c>
      <c r="L1044" s="8">
        <f t="shared" si="101"/>
        <v>2015</v>
      </c>
      <c r="M1044" s="5">
        <f t="shared" si="106"/>
        <v>-721767000</v>
      </c>
      <c r="N1044" s="6">
        <f t="shared" si="102"/>
        <v>233887000</v>
      </c>
      <c r="O1044" s="6">
        <f t="shared" si="103"/>
        <v>-955654000</v>
      </c>
      <c r="P1044" s="7">
        <f t="shared" si="104"/>
        <v>0.20391375223544103</v>
      </c>
      <c r="Q1044" s="7">
        <f t="shared" si="105"/>
        <v>0.26999155264622537</v>
      </c>
    </row>
    <row r="1045" spans="1:17" ht="20" customHeight="1" x14ac:dyDescent="0.2">
      <c r="A1045" s="1">
        <v>1071</v>
      </c>
      <c r="B1045" s="1" t="s">
        <v>382</v>
      </c>
      <c r="C1045" s="1" t="s">
        <v>6</v>
      </c>
      <c r="D1045" s="2">
        <v>41274</v>
      </c>
      <c r="E1045" s="3">
        <v>11924000000</v>
      </c>
      <c r="F1045" s="1">
        <v>0</v>
      </c>
      <c r="G1045" s="3">
        <v>7134000000</v>
      </c>
      <c r="H1045" s="1">
        <v>0</v>
      </c>
      <c r="I1045" s="3">
        <v>2961000000</v>
      </c>
      <c r="J1045" s="1" t="s">
        <v>41</v>
      </c>
      <c r="K1045" s="1" t="s">
        <v>383</v>
      </c>
      <c r="L1045" s="8">
        <f t="shared" si="101"/>
        <v>2012</v>
      </c>
      <c r="M1045" s="5">
        <f t="shared" si="106"/>
        <v>-11924000000</v>
      </c>
      <c r="N1045" s="6">
        <f t="shared" si="102"/>
        <v>10095000000</v>
      </c>
      <c r="O1045" s="6">
        <f t="shared" si="103"/>
        <v>-22019000000</v>
      </c>
      <c r="P1045" s="7">
        <f t="shared" si="104"/>
        <v>1</v>
      </c>
      <c r="Q1045" s="7">
        <f t="shared" si="105"/>
        <v>1.8466118752096612</v>
      </c>
    </row>
    <row r="1046" spans="1:17" ht="20" customHeight="1" x14ac:dyDescent="0.2">
      <c r="A1046" s="1">
        <v>1072</v>
      </c>
      <c r="B1046" s="1" t="s">
        <v>382</v>
      </c>
      <c r="C1046" s="1" t="s">
        <v>9</v>
      </c>
      <c r="D1046" s="2">
        <v>41639</v>
      </c>
      <c r="E1046" s="3">
        <v>12261000000</v>
      </c>
      <c r="F1046" s="1">
        <v>0</v>
      </c>
      <c r="G1046" s="3">
        <v>7226000000</v>
      </c>
      <c r="H1046" s="1">
        <v>0</v>
      </c>
      <c r="I1046" s="3">
        <v>2958000000</v>
      </c>
      <c r="J1046" s="1" t="s">
        <v>41</v>
      </c>
      <c r="K1046" s="1" t="s">
        <v>383</v>
      </c>
      <c r="L1046" s="8">
        <f t="shared" si="101"/>
        <v>2013</v>
      </c>
      <c r="M1046" s="5">
        <f t="shared" si="106"/>
        <v>-12261000000</v>
      </c>
      <c r="N1046" s="6">
        <f t="shared" si="102"/>
        <v>10184000000</v>
      </c>
      <c r="O1046" s="6">
        <f t="shared" si="103"/>
        <v>-22445000000</v>
      </c>
      <c r="P1046" s="7">
        <f t="shared" si="104"/>
        <v>1</v>
      </c>
      <c r="Q1046" s="7">
        <f t="shared" si="105"/>
        <v>1.8306010928961749</v>
      </c>
    </row>
    <row r="1047" spans="1:17" ht="20" customHeight="1" x14ac:dyDescent="0.2">
      <c r="A1047" s="1">
        <v>1073</v>
      </c>
      <c r="B1047" s="1" t="s">
        <v>382</v>
      </c>
      <c r="C1047" s="1" t="s">
        <v>10</v>
      </c>
      <c r="D1047" s="2">
        <v>42004</v>
      </c>
      <c r="E1047" s="3">
        <v>12951000000</v>
      </c>
      <c r="F1047" s="1">
        <v>0</v>
      </c>
      <c r="G1047" s="3">
        <v>7515000000</v>
      </c>
      <c r="H1047" s="1">
        <v>0</v>
      </c>
      <c r="I1047" s="3">
        <v>3135000000</v>
      </c>
      <c r="J1047" s="1" t="s">
        <v>41</v>
      </c>
      <c r="K1047" s="1" t="s">
        <v>383</v>
      </c>
      <c r="L1047" s="8">
        <f t="shared" si="101"/>
        <v>2014</v>
      </c>
      <c r="M1047" s="5">
        <f t="shared" si="106"/>
        <v>-12951000000</v>
      </c>
      <c r="N1047" s="6">
        <f t="shared" si="102"/>
        <v>10650000000</v>
      </c>
      <c r="O1047" s="6">
        <f t="shared" si="103"/>
        <v>-23601000000</v>
      </c>
      <c r="P1047" s="7">
        <f t="shared" si="104"/>
        <v>1</v>
      </c>
      <c r="Q1047" s="7">
        <f t="shared" si="105"/>
        <v>1.8223303219828584</v>
      </c>
    </row>
    <row r="1048" spans="1:17" ht="20" customHeight="1" x14ac:dyDescent="0.2">
      <c r="A1048" s="1">
        <v>1074</v>
      </c>
      <c r="B1048" s="1" t="s">
        <v>382</v>
      </c>
      <c r="C1048" s="1" t="s">
        <v>11</v>
      </c>
      <c r="D1048" s="2">
        <v>42369</v>
      </c>
      <c r="E1048" s="3">
        <v>12893000000</v>
      </c>
      <c r="F1048" s="1">
        <v>0</v>
      </c>
      <c r="G1048" s="3">
        <v>7334000000</v>
      </c>
      <c r="H1048" s="1">
        <v>0</v>
      </c>
      <c r="I1048" s="3">
        <v>3140000000</v>
      </c>
      <c r="J1048" s="1" t="s">
        <v>41</v>
      </c>
      <c r="K1048" s="1" t="s">
        <v>383</v>
      </c>
      <c r="L1048" s="8">
        <f t="shared" si="101"/>
        <v>2015</v>
      </c>
      <c r="M1048" s="5">
        <f t="shared" si="106"/>
        <v>-12893000000</v>
      </c>
      <c r="N1048" s="6">
        <f t="shared" si="102"/>
        <v>10474000000</v>
      </c>
      <c r="O1048" s="6">
        <f t="shared" si="103"/>
        <v>-23367000000</v>
      </c>
      <c r="P1048" s="7">
        <f t="shared" si="104"/>
        <v>1</v>
      </c>
      <c r="Q1048" s="7">
        <f t="shared" si="105"/>
        <v>1.812378810207089</v>
      </c>
    </row>
    <row r="1049" spans="1:17" ht="20" customHeight="1" x14ac:dyDescent="0.2">
      <c r="A1049" s="1">
        <v>1075</v>
      </c>
      <c r="B1049" s="1" t="s">
        <v>384</v>
      </c>
      <c r="C1049" s="1" t="s">
        <v>6</v>
      </c>
      <c r="D1049" s="2">
        <v>41639</v>
      </c>
      <c r="E1049" s="3">
        <v>30871000000</v>
      </c>
      <c r="F1049" s="3">
        <v>16106000000</v>
      </c>
      <c r="G1049" s="3">
        <v>6384000000</v>
      </c>
      <c r="H1049" s="3">
        <v>1715000000</v>
      </c>
      <c r="I1049" s="1">
        <v>0</v>
      </c>
      <c r="J1049" s="1" t="s">
        <v>7</v>
      </c>
      <c r="K1049" s="1" t="s">
        <v>158</v>
      </c>
      <c r="L1049" s="8">
        <f t="shared" si="101"/>
        <v>2013</v>
      </c>
      <c r="M1049" s="5">
        <f t="shared" si="106"/>
        <v>-14765000000</v>
      </c>
      <c r="N1049" s="6">
        <f t="shared" si="102"/>
        <v>8099000000</v>
      </c>
      <c r="O1049" s="6">
        <f t="shared" si="103"/>
        <v>-22864000000</v>
      </c>
      <c r="P1049" s="7">
        <f t="shared" si="104"/>
        <v>0.47828058695863429</v>
      </c>
      <c r="Q1049" s="7">
        <f t="shared" si="105"/>
        <v>0.7406303650675391</v>
      </c>
    </row>
    <row r="1050" spans="1:17" ht="20" customHeight="1" x14ac:dyDescent="0.2">
      <c r="A1050" s="1">
        <v>1076</v>
      </c>
      <c r="B1050" s="1" t="s">
        <v>384</v>
      </c>
      <c r="C1050" s="1" t="s">
        <v>9</v>
      </c>
      <c r="D1050" s="2">
        <v>42004</v>
      </c>
      <c r="E1050" s="3">
        <v>31821000000</v>
      </c>
      <c r="F1050" s="3">
        <v>16447000000</v>
      </c>
      <c r="G1050" s="3">
        <v>6469000000</v>
      </c>
      <c r="H1050" s="3">
        <v>1770000000</v>
      </c>
      <c r="I1050" s="1">
        <v>0</v>
      </c>
      <c r="J1050" s="1" t="s">
        <v>7</v>
      </c>
      <c r="K1050" s="1" t="s">
        <v>158</v>
      </c>
      <c r="L1050" s="8">
        <f t="shared" si="101"/>
        <v>2014</v>
      </c>
      <c r="M1050" s="5">
        <f t="shared" si="106"/>
        <v>-15374000000</v>
      </c>
      <c r="N1050" s="6">
        <f t="shared" si="102"/>
        <v>8239000000</v>
      </c>
      <c r="O1050" s="6">
        <f t="shared" si="103"/>
        <v>-23613000000</v>
      </c>
      <c r="P1050" s="7">
        <f t="shared" si="104"/>
        <v>0.48314006473712329</v>
      </c>
      <c r="Q1050" s="7">
        <f t="shared" si="105"/>
        <v>0.74205713208258695</v>
      </c>
    </row>
    <row r="1051" spans="1:17" ht="20" customHeight="1" x14ac:dyDescent="0.2">
      <c r="A1051" s="1">
        <v>1077</v>
      </c>
      <c r="B1051" s="1" t="s">
        <v>384</v>
      </c>
      <c r="C1051" s="1" t="s">
        <v>10</v>
      </c>
      <c r="D1051" s="2">
        <v>42369</v>
      </c>
      <c r="E1051" s="3">
        <v>30274000000</v>
      </c>
      <c r="F1051" s="3">
        <v>15383000000</v>
      </c>
      <c r="G1051" s="3">
        <v>6182000000</v>
      </c>
      <c r="H1051" s="3">
        <v>1763000000</v>
      </c>
      <c r="I1051" s="1">
        <v>0</v>
      </c>
      <c r="J1051" s="1" t="s">
        <v>7</v>
      </c>
      <c r="K1051" s="1" t="s">
        <v>158</v>
      </c>
      <c r="L1051" s="8">
        <f t="shared" si="101"/>
        <v>2015</v>
      </c>
      <c r="M1051" s="5">
        <f t="shared" si="106"/>
        <v>-14891000000</v>
      </c>
      <c r="N1051" s="6">
        <f t="shared" si="102"/>
        <v>7945000000</v>
      </c>
      <c r="O1051" s="6">
        <f t="shared" si="103"/>
        <v>-22836000000</v>
      </c>
      <c r="P1051" s="7">
        <f t="shared" si="104"/>
        <v>0.49187421549844751</v>
      </c>
      <c r="Q1051" s="7">
        <f t="shared" si="105"/>
        <v>0.75431062958314066</v>
      </c>
    </row>
    <row r="1052" spans="1:17" ht="20" customHeight="1" x14ac:dyDescent="0.2">
      <c r="A1052" s="1">
        <v>1078</v>
      </c>
      <c r="B1052" s="1" t="s">
        <v>384</v>
      </c>
      <c r="C1052" s="1" t="s">
        <v>11</v>
      </c>
      <c r="D1052" s="2">
        <v>42735</v>
      </c>
      <c r="E1052" s="3">
        <v>30109000000</v>
      </c>
      <c r="F1052" s="3">
        <v>15040000000</v>
      </c>
      <c r="G1052" s="3">
        <v>6111000000</v>
      </c>
      <c r="H1052" s="3">
        <v>1735000000</v>
      </c>
      <c r="I1052" s="1">
        <v>0</v>
      </c>
      <c r="J1052" s="1" t="s">
        <v>7</v>
      </c>
      <c r="K1052" s="1" t="s">
        <v>158</v>
      </c>
      <c r="L1052" s="8">
        <f t="shared" si="101"/>
        <v>2016</v>
      </c>
      <c r="M1052" s="5">
        <f t="shared" si="106"/>
        <v>-15069000000</v>
      </c>
      <c r="N1052" s="6">
        <f t="shared" si="102"/>
        <v>7846000000</v>
      </c>
      <c r="O1052" s="6">
        <f t="shared" si="103"/>
        <v>-22915000000</v>
      </c>
      <c r="P1052" s="7">
        <f t="shared" si="104"/>
        <v>0.50048158357966055</v>
      </c>
      <c r="Q1052" s="7">
        <f t="shared" si="105"/>
        <v>0.76106811916702644</v>
      </c>
    </row>
    <row r="1053" spans="1:17" ht="20" customHeight="1" x14ac:dyDescent="0.2">
      <c r="A1053" s="1">
        <v>1079</v>
      </c>
      <c r="B1053" s="1" t="s">
        <v>385</v>
      </c>
      <c r="C1053" s="1" t="s">
        <v>6</v>
      </c>
      <c r="D1053" s="2">
        <v>41274</v>
      </c>
      <c r="E1053" s="3">
        <v>2060702000</v>
      </c>
      <c r="F1053" s="3">
        <v>995046000</v>
      </c>
      <c r="G1053" s="1">
        <v>0</v>
      </c>
      <c r="H1053" s="1">
        <v>0</v>
      </c>
      <c r="I1053" s="1">
        <v>0</v>
      </c>
      <c r="J1053" s="1" t="s">
        <v>30</v>
      </c>
      <c r="K1053" s="1" t="s">
        <v>208</v>
      </c>
      <c r="L1053" s="8">
        <f t="shared" si="101"/>
        <v>2012</v>
      </c>
      <c r="M1053" s="5">
        <f t="shared" si="106"/>
        <v>-1065656000</v>
      </c>
      <c r="N1053" s="6">
        <f t="shared" si="102"/>
        <v>0</v>
      </c>
      <c r="O1053" s="6">
        <f t="shared" si="103"/>
        <v>-1065656000</v>
      </c>
      <c r="P1053" s="7">
        <f t="shared" si="104"/>
        <v>0.51713251115396597</v>
      </c>
      <c r="Q1053" s="7">
        <f t="shared" si="105"/>
        <v>0.51713251115396597</v>
      </c>
    </row>
    <row r="1054" spans="1:17" ht="20" customHeight="1" x14ac:dyDescent="0.2">
      <c r="A1054" s="1">
        <v>1080</v>
      </c>
      <c r="B1054" s="1" t="s">
        <v>385</v>
      </c>
      <c r="C1054" s="1" t="s">
        <v>9</v>
      </c>
      <c r="D1054" s="2">
        <v>41639</v>
      </c>
      <c r="E1054" s="3">
        <v>2246428000</v>
      </c>
      <c r="F1054" s="3">
        <v>1073497000</v>
      </c>
      <c r="G1054" s="1">
        <v>0</v>
      </c>
      <c r="H1054" s="1">
        <v>0</v>
      </c>
      <c r="I1054" s="1">
        <v>0</v>
      </c>
      <c r="J1054" s="1" t="s">
        <v>30</v>
      </c>
      <c r="K1054" s="1" t="s">
        <v>208</v>
      </c>
      <c r="L1054" s="8">
        <f t="shared" si="101"/>
        <v>2013</v>
      </c>
      <c r="M1054" s="5">
        <f t="shared" si="106"/>
        <v>-1172931000</v>
      </c>
      <c r="N1054" s="6">
        <f t="shared" si="102"/>
        <v>0</v>
      </c>
      <c r="O1054" s="6">
        <f t="shared" si="103"/>
        <v>-1172931000</v>
      </c>
      <c r="P1054" s="7">
        <f t="shared" si="104"/>
        <v>0.52213157955652267</v>
      </c>
      <c r="Q1054" s="7">
        <f t="shared" si="105"/>
        <v>0.52213157955652267</v>
      </c>
    </row>
    <row r="1055" spans="1:17" ht="20" customHeight="1" x14ac:dyDescent="0.2">
      <c r="A1055" s="1">
        <v>1081</v>
      </c>
      <c r="B1055" s="1" t="s">
        <v>385</v>
      </c>
      <c r="C1055" s="1" t="s">
        <v>10</v>
      </c>
      <c r="D1055" s="2">
        <v>42004</v>
      </c>
      <c r="E1055" s="3">
        <v>2464867000</v>
      </c>
      <c r="F1055" s="3">
        <v>1125057000</v>
      </c>
      <c r="G1055" s="1">
        <v>0</v>
      </c>
      <c r="H1055" s="1">
        <v>0</v>
      </c>
      <c r="I1055" s="1">
        <v>0</v>
      </c>
      <c r="J1055" s="1" t="s">
        <v>30</v>
      </c>
      <c r="K1055" s="1" t="s">
        <v>208</v>
      </c>
      <c r="L1055" s="8">
        <f t="shared" si="101"/>
        <v>2014</v>
      </c>
      <c r="M1055" s="5">
        <f t="shared" si="106"/>
        <v>-1339810000</v>
      </c>
      <c r="N1055" s="6">
        <f t="shared" si="102"/>
        <v>0</v>
      </c>
      <c r="O1055" s="6">
        <f t="shared" si="103"/>
        <v>-1339810000</v>
      </c>
      <c r="P1055" s="7">
        <f t="shared" si="104"/>
        <v>0.54356279669450724</v>
      </c>
      <c r="Q1055" s="7">
        <f t="shared" si="105"/>
        <v>0.54356279669450724</v>
      </c>
    </row>
    <row r="1056" spans="1:17" ht="20" customHeight="1" x14ac:dyDescent="0.2">
      <c r="A1056" s="1">
        <v>1082</v>
      </c>
      <c r="B1056" s="1" t="s">
        <v>385</v>
      </c>
      <c r="C1056" s="1" t="s">
        <v>11</v>
      </c>
      <c r="D1056" s="2">
        <v>42369</v>
      </c>
      <c r="E1056" s="3">
        <v>2722564000</v>
      </c>
      <c r="F1056" s="3">
        <v>1090263000</v>
      </c>
      <c r="G1056" s="1">
        <v>0</v>
      </c>
      <c r="H1056" s="1">
        <v>0</v>
      </c>
      <c r="I1056" s="1">
        <v>0</v>
      </c>
      <c r="J1056" s="1" t="s">
        <v>30</v>
      </c>
      <c r="K1056" s="1" t="s">
        <v>208</v>
      </c>
      <c r="L1056" s="8">
        <f t="shared" si="101"/>
        <v>2015</v>
      </c>
      <c r="M1056" s="5">
        <f t="shared" si="106"/>
        <v>-1632301000</v>
      </c>
      <c r="N1056" s="6">
        <f t="shared" si="102"/>
        <v>0</v>
      </c>
      <c r="O1056" s="6">
        <f t="shared" si="103"/>
        <v>-1632301000</v>
      </c>
      <c r="P1056" s="7">
        <f t="shared" si="104"/>
        <v>0.59954550196065182</v>
      </c>
      <c r="Q1056" s="7">
        <f t="shared" si="105"/>
        <v>0.59954550196065182</v>
      </c>
    </row>
    <row r="1057" spans="1:17" ht="20" customHeight="1" x14ac:dyDescent="0.2">
      <c r="A1057" s="1">
        <v>1083</v>
      </c>
      <c r="B1057" s="1" t="s">
        <v>386</v>
      </c>
      <c r="C1057" s="1" t="s">
        <v>6</v>
      </c>
      <c r="D1057" s="2">
        <v>41274</v>
      </c>
      <c r="E1057" s="3">
        <v>24618000000</v>
      </c>
      <c r="F1057" s="3">
        <v>15055000000</v>
      </c>
      <c r="G1057" s="3">
        <v>2249000000</v>
      </c>
      <c r="H1057" s="1">
        <v>0</v>
      </c>
      <c r="I1057" s="1">
        <v>0</v>
      </c>
      <c r="J1057" s="1" t="s">
        <v>30</v>
      </c>
      <c r="K1057" s="1" t="s">
        <v>387</v>
      </c>
      <c r="L1057" s="8">
        <f t="shared" si="101"/>
        <v>2012</v>
      </c>
      <c r="M1057" s="5">
        <f t="shared" si="106"/>
        <v>-9563000000</v>
      </c>
      <c r="N1057" s="6">
        <f t="shared" si="102"/>
        <v>2249000000</v>
      </c>
      <c r="O1057" s="6">
        <f t="shared" si="103"/>
        <v>-11812000000</v>
      </c>
      <c r="P1057" s="7">
        <f t="shared" si="104"/>
        <v>0.38845560159233083</v>
      </c>
      <c r="Q1057" s="7">
        <f t="shared" si="105"/>
        <v>0.47981152002599725</v>
      </c>
    </row>
    <row r="1058" spans="1:17" ht="20" customHeight="1" x14ac:dyDescent="0.2">
      <c r="A1058" s="1">
        <v>1084</v>
      </c>
      <c r="B1058" s="1" t="s">
        <v>386</v>
      </c>
      <c r="C1058" s="1" t="s">
        <v>9</v>
      </c>
      <c r="D1058" s="2">
        <v>41639</v>
      </c>
      <c r="E1058" s="3">
        <v>24466000000</v>
      </c>
      <c r="F1058" s="3">
        <v>14009000000</v>
      </c>
      <c r="G1058" s="3">
        <v>2362000000</v>
      </c>
      <c r="H1058" s="1">
        <v>0</v>
      </c>
      <c r="I1058" s="1">
        <v>0</v>
      </c>
      <c r="J1058" s="1" t="s">
        <v>30</v>
      </c>
      <c r="K1058" s="1" t="s">
        <v>387</v>
      </c>
      <c r="L1058" s="8">
        <f t="shared" si="101"/>
        <v>2013</v>
      </c>
      <c r="M1058" s="5">
        <f t="shared" si="106"/>
        <v>-10457000000</v>
      </c>
      <c r="N1058" s="6">
        <f t="shared" si="102"/>
        <v>2362000000</v>
      </c>
      <c r="O1058" s="6">
        <f t="shared" si="103"/>
        <v>-12819000000</v>
      </c>
      <c r="P1058" s="7">
        <f t="shared" si="104"/>
        <v>0.42740946619798903</v>
      </c>
      <c r="Q1058" s="7">
        <f t="shared" si="105"/>
        <v>0.52395160631079862</v>
      </c>
    </row>
    <row r="1059" spans="1:17" ht="20" customHeight="1" x14ac:dyDescent="0.2">
      <c r="A1059" s="1">
        <v>1085</v>
      </c>
      <c r="B1059" s="1" t="s">
        <v>386</v>
      </c>
      <c r="C1059" s="1" t="s">
        <v>10</v>
      </c>
      <c r="D1059" s="2">
        <v>42004</v>
      </c>
      <c r="E1059" s="3">
        <v>24522000000</v>
      </c>
      <c r="F1059" s="3">
        <v>14362000000</v>
      </c>
      <c r="G1059" s="3">
        <v>2541000000</v>
      </c>
      <c r="H1059" s="1">
        <v>0</v>
      </c>
      <c r="I1059" s="1">
        <v>0</v>
      </c>
      <c r="J1059" s="1" t="s">
        <v>30</v>
      </c>
      <c r="K1059" s="1" t="s">
        <v>387</v>
      </c>
      <c r="L1059" s="8">
        <f t="shared" si="101"/>
        <v>2014</v>
      </c>
      <c r="M1059" s="5">
        <f t="shared" si="106"/>
        <v>-10160000000</v>
      </c>
      <c r="N1059" s="6">
        <f t="shared" si="102"/>
        <v>2541000000</v>
      </c>
      <c r="O1059" s="6">
        <f t="shared" si="103"/>
        <v>-12701000000</v>
      </c>
      <c r="P1059" s="7">
        <f t="shared" si="104"/>
        <v>0.41432183345567247</v>
      </c>
      <c r="Q1059" s="7">
        <f t="shared" si="105"/>
        <v>0.51794307152760788</v>
      </c>
    </row>
    <row r="1060" spans="1:17" ht="20" customHeight="1" x14ac:dyDescent="0.2">
      <c r="A1060" s="1">
        <v>1086</v>
      </c>
      <c r="B1060" s="1" t="s">
        <v>386</v>
      </c>
      <c r="C1060" s="1" t="s">
        <v>11</v>
      </c>
      <c r="D1060" s="2">
        <v>42369</v>
      </c>
      <c r="E1060" s="3">
        <v>25434000000</v>
      </c>
      <c r="F1060" s="3">
        <v>14320000000</v>
      </c>
      <c r="G1060" s="3">
        <v>2749000000</v>
      </c>
      <c r="H1060" s="1">
        <v>0</v>
      </c>
      <c r="I1060" s="1">
        <v>0</v>
      </c>
      <c r="J1060" s="1" t="s">
        <v>30</v>
      </c>
      <c r="K1060" s="1" t="s">
        <v>387</v>
      </c>
      <c r="L1060" s="8">
        <f t="shared" si="101"/>
        <v>2015</v>
      </c>
      <c r="M1060" s="5">
        <f t="shared" si="106"/>
        <v>-11114000000</v>
      </c>
      <c r="N1060" s="6">
        <f t="shared" si="102"/>
        <v>2749000000</v>
      </c>
      <c r="O1060" s="6">
        <f t="shared" si="103"/>
        <v>-13863000000</v>
      </c>
      <c r="P1060" s="7">
        <f t="shared" si="104"/>
        <v>0.43697412911850281</v>
      </c>
      <c r="Q1060" s="7">
        <f t="shared" si="105"/>
        <v>0.5450577966501533</v>
      </c>
    </row>
    <row r="1061" spans="1:17" ht="20" customHeight="1" x14ac:dyDescent="0.2">
      <c r="A1061" s="1">
        <v>1087</v>
      </c>
      <c r="B1061" s="1" t="s">
        <v>388</v>
      </c>
      <c r="C1061" s="1" t="s">
        <v>6</v>
      </c>
      <c r="D1061" s="2">
        <v>41517</v>
      </c>
      <c r="E1061" s="3">
        <v>14861000000</v>
      </c>
      <c r="F1061" s="3">
        <v>7208000000</v>
      </c>
      <c r="G1061" s="3">
        <v>2550000000</v>
      </c>
      <c r="H1061" s="3">
        <v>1533000000</v>
      </c>
      <c r="I1061" s="1">
        <v>0</v>
      </c>
      <c r="J1061" s="1" t="s">
        <v>53</v>
      </c>
      <c r="K1061" s="1" t="s">
        <v>132</v>
      </c>
      <c r="L1061" s="8">
        <f t="shared" si="101"/>
        <v>2013</v>
      </c>
      <c r="M1061" s="5">
        <f t="shared" si="106"/>
        <v>-7653000000</v>
      </c>
      <c r="N1061" s="6">
        <f t="shared" si="102"/>
        <v>4083000000</v>
      </c>
      <c r="O1061" s="6">
        <f t="shared" si="103"/>
        <v>-11736000000</v>
      </c>
      <c r="P1061" s="7">
        <f t="shared" si="104"/>
        <v>0.51497207455756677</v>
      </c>
      <c r="Q1061" s="7">
        <f t="shared" si="105"/>
        <v>0.78971805396675865</v>
      </c>
    </row>
    <row r="1062" spans="1:17" ht="20" customHeight="1" x14ac:dyDescent="0.2">
      <c r="A1062" s="1">
        <v>1088</v>
      </c>
      <c r="B1062" s="1" t="s">
        <v>388</v>
      </c>
      <c r="C1062" s="1" t="s">
        <v>9</v>
      </c>
      <c r="D1062" s="2">
        <v>41882</v>
      </c>
      <c r="E1062" s="3">
        <v>15855000000</v>
      </c>
      <c r="F1062" s="3">
        <v>7281000000</v>
      </c>
      <c r="G1062" s="3">
        <v>2774000000</v>
      </c>
      <c r="H1062" s="3">
        <v>1725000000</v>
      </c>
      <c r="I1062" s="1">
        <v>0</v>
      </c>
      <c r="J1062" s="1" t="s">
        <v>53</v>
      </c>
      <c r="K1062" s="1" t="s">
        <v>132</v>
      </c>
      <c r="L1062" s="8">
        <f t="shared" si="101"/>
        <v>2014</v>
      </c>
      <c r="M1062" s="5">
        <f t="shared" si="106"/>
        <v>-8574000000</v>
      </c>
      <c r="N1062" s="6">
        <f t="shared" si="102"/>
        <v>4499000000</v>
      </c>
      <c r="O1062" s="6">
        <f t="shared" si="103"/>
        <v>-13073000000</v>
      </c>
      <c r="P1062" s="7">
        <f t="shared" si="104"/>
        <v>0.54077578051087982</v>
      </c>
      <c r="Q1062" s="7">
        <f t="shared" si="105"/>
        <v>0.82453484705140334</v>
      </c>
    </row>
    <row r="1063" spans="1:17" ht="20" customHeight="1" x14ac:dyDescent="0.2">
      <c r="A1063" s="1">
        <v>1089</v>
      </c>
      <c r="B1063" s="1" t="s">
        <v>388</v>
      </c>
      <c r="C1063" s="1" t="s">
        <v>10</v>
      </c>
      <c r="D1063" s="2">
        <v>42247</v>
      </c>
      <c r="E1063" s="3">
        <v>15001000000</v>
      </c>
      <c r="F1063" s="3">
        <v>6819000000</v>
      </c>
      <c r="G1063" s="3">
        <v>2686000000</v>
      </c>
      <c r="H1063" s="3">
        <v>1580000000</v>
      </c>
      <c r="I1063" s="1">
        <v>0</v>
      </c>
      <c r="J1063" s="1" t="s">
        <v>53</v>
      </c>
      <c r="K1063" s="1" t="s">
        <v>132</v>
      </c>
      <c r="L1063" s="8">
        <f t="shared" si="101"/>
        <v>2015</v>
      </c>
      <c r="M1063" s="5">
        <f t="shared" si="106"/>
        <v>-8182000000</v>
      </c>
      <c r="N1063" s="6">
        <f t="shared" si="102"/>
        <v>4266000000</v>
      </c>
      <c r="O1063" s="6">
        <f t="shared" si="103"/>
        <v>-12448000000</v>
      </c>
      <c r="P1063" s="7">
        <f t="shared" si="104"/>
        <v>0.54543030464635689</v>
      </c>
      <c r="Q1063" s="7">
        <f t="shared" si="105"/>
        <v>0.82981134591027261</v>
      </c>
    </row>
    <row r="1064" spans="1:17" ht="20" customHeight="1" x14ac:dyDescent="0.2">
      <c r="A1064" s="1">
        <v>1090</v>
      </c>
      <c r="B1064" s="1" t="s">
        <v>388</v>
      </c>
      <c r="C1064" s="1" t="s">
        <v>11</v>
      </c>
      <c r="D1064" s="2">
        <v>42613</v>
      </c>
      <c r="E1064" s="3">
        <v>13502000000</v>
      </c>
      <c r="F1064" s="3">
        <v>6485000000</v>
      </c>
      <c r="G1064" s="3">
        <v>2833000000</v>
      </c>
      <c r="H1064" s="3">
        <v>1512000000</v>
      </c>
      <c r="I1064" s="1">
        <v>0</v>
      </c>
      <c r="J1064" s="1" t="s">
        <v>53</v>
      </c>
      <c r="K1064" s="1" t="s">
        <v>132</v>
      </c>
      <c r="L1064" s="8">
        <f t="shared" si="101"/>
        <v>2016</v>
      </c>
      <c r="M1064" s="5">
        <f t="shared" si="106"/>
        <v>-7017000000</v>
      </c>
      <c r="N1064" s="6">
        <f t="shared" si="102"/>
        <v>4345000000</v>
      </c>
      <c r="O1064" s="6">
        <f t="shared" si="103"/>
        <v>-11362000000</v>
      </c>
      <c r="P1064" s="7">
        <f t="shared" si="104"/>
        <v>0.51970078506887873</v>
      </c>
      <c r="Q1064" s="7">
        <f t="shared" si="105"/>
        <v>0.84150496222781812</v>
      </c>
    </row>
    <row r="1065" spans="1:17" ht="20" customHeight="1" x14ac:dyDescent="0.2">
      <c r="A1065" s="1">
        <v>1091</v>
      </c>
      <c r="B1065" s="1" t="s">
        <v>389</v>
      </c>
      <c r="C1065" s="1" t="s">
        <v>6</v>
      </c>
      <c r="D1065" s="2">
        <v>41425</v>
      </c>
      <c r="E1065" s="3">
        <v>9974100000</v>
      </c>
      <c r="F1065" s="3">
        <v>7213900000</v>
      </c>
      <c r="G1065" s="3">
        <v>550600000</v>
      </c>
      <c r="H1065" s="1">
        <v>0</v>
      </c>
      <c r="I1065" s="1">
        <v>0</v>
      </c>
      <c r="J1065" s="1" t="s">
        <v>53</v>
      </c>
      <c r="K1065" s="1" t="s">
        <v>132</v>
      </c>
      <c r="L1065" s="8">
        <f t="shared" si="101"/>
        <v>2013</v>
      </c>
      <c r="M1065" s="5">
        <f t="shared" si="106"/>
        <v>-2760200000</v>
      </c>
      <c r="N1065" s="6">
        <f t="shared" si="102"/>
        <v>550600000</v>
      </c>
      <c r="O1065" s="6">
        <f t="shared" si="103"/>
        <v>-3310800000</v>
      </c>
      <c r="P1065" s="7">
        <f t="shared" si="104"/>
        <v>0.27673674817778043</v>
      </c>
      <c r="Q1065" s="7">
        <f t="shared" si="105"/>
        <v>0.33193972388486181</v>
      </c>
    </row>
    <row r="1066" spans="1:17" ht="20" customHeight="1" x14ac:dyDescent="0.2">
      <c r="A1066" s="1">
        <v>1092</v>
      </c>
      <c r="B1066" s="1" t="s">
        <v>389</v>
      </c>
      <c r="C1066" s="1" t="s">
        <v>9</v>
      </c>
      <c r="D1066" s="2">
        <v>42004</v>
      </c>
      <c r="E1066" s="3">
        <v>9055800000</v>
      </c>
      <c r="F1066" s="3">
        <v>7129200000</v>
      </c>
      <c r="G1066" s="3">
        <v>505800000</v>
      </c>
      <c r="H1066" s="1">
        <v>0</v>
      </c>
      <c r="I1066" s="1">
        <v>0</v>
      </c>
      <c r="J1066" s="1" t="s">
        <v>53</v>
      </c>
      <c r="K1066" s="1" t="s">
        <v>132</v>
      </c>
      <c r="L1066" s="8">
        <f t="shared" si="101"/>
        <v>2014</v>
      </c>
      <c r="M1066" s="5">
        <f t="shared" si="106"/>
        <v>-1926600000</v>
      </c>
      <c r="N1066" s="6">
        <f t="shared" si="102"/>
        <v>505800000</v>
      </c>
      <c r="O1066" s="6">
        <f t="shared" si="103"/>
        <v>-2432400000</v>
      </c>
      <c r="P1066" s="7">
        <f t="shared" si="104"/>
        <v>0.2127476313522825</v>
      </c>
      <c r="Q1066" s="7">
        <f t="shared" si="105"/>
        <v>0.26860133836878025</v>
      </c>
    </row>
    <row r="1067" spans="1:17" ht="20" customHeight="1" x14ac:dyDescent="0.2">
      <c r="A1067" s="1">
        <v>1093</v>
      </c>
      <c r="B1067" s="1" t="s">
        <v>389</v>
      </c>
      <c r="C1067" s="1" t="s">
        <v>10</v>
      </c>
      <c r="D1067" s="2">
        <v>42369</v>
      </c>
      <c r="E1067" s="3">
        <v>8895300000</v>
      </c>
      <c r="F1067" s="3">
        <v>7177400000</v>
      </c>
      <c r="G1067" s="3">
        <v>439100000</v>
      </c>
      <c r="H1067" s="1">
        <v>0</v>
      </c>
      <c r="I1067" s="1">
        <v>0</v>
      </c>
      <c r="J1067" s="1" t="s">
        <v>53</v>
      </c>
      <c r="K1067" s="1" t="s">
        <v>132</v>
      </c>
      <c r="L1067" s="8">
        <f t="shared" si="101"/>
        <v>2015</v>
      </c>
      <c r="M1067" s="5">
        <f t="shared" si="106"/>
        <v>-1717900000</v>
      </c>
      <c r="N1067" s="6">
        <f t="shared" si="102"/>
        <v>439100000</v>
      </c>
      <c r="O1067" s="6">
        <f t="shared" si="103"/>
        <v>-2157000000</v>
      </c>
      <c r="P1067" s="7">
        <f t="shared" si="104"/>
        <v>0.19312445898395783</v>
      </c>
      <c r="Q1067" s="7">
        <f t="shared" si="105"/>
        <v>0.24248760581430642</v>
      </c>
    </row>
    <row r="1068" spans="1:17" ht="20" customHeight="1" x14ac:dyDescent="0.2">
      <c r="A1068" s="1">
        <v>1094</v>
      </c>
      <c r="B1068" s="1" t="s">
        <v>389</v>
      </c>
      <c r="C1068" s="1" t="s">
        <v>11</v>
      </c>
      <c r="D1068" s="2">
        <v>42735</v>
      </c>
      <c r="E1068" s="3">
        <v>7162800000</v>
      </c>
      <c r="F1068" s="3">
        <v>6352800000</v>
      </c>
      <c r="G1068" s="3">
        <v>491000000</v>
      </c>
      <c r="H1068" s="1">
        <v>0</v>
      </c>
      <c r="I1068" s="1">
        <v>0</v>
      </c>
      <c r="J1068" s="1" t="s">
        <v>53</v>
      </c>
      <c r="K1068" s="1" t="s">
        <v>132</v>
      </c>
      <c r="L1068" s="8">
        <f t="shared" si="101"/>
        <v>2016</v>
      </c>
      <c r="M1068" s="5">
        <f t="shared" si="106"/>
        <v>-810000000</v>
      </c>
      <c r="N1068" s="6">
        <f t="shared" si="102"/>
        <v>491000000</v>
      </c>
      <c r="O1068" s="6">
        <f t="shared" si="103"/>
        <v>-1301000000</v>
      </c>
      <c r="P1068" s="7">
        <f t="shared" si="104"/>
        <v>0.11308426872172893</v>
      </c>
      <c r="Q1068" s="7">
        <f t="shared" si="105"/>
        <v>0.18163288099625843</v>
      </c>
    </row>
    <row r="1069" spans="1:17" ht="20" customHeight="1" x14ac:dyDescent="0.2">
      <c r="A1069" s="1">
        <v>1095</v>
      </c>
      <c r="B1069" s="1" t="s">
        <v>390</v>
      </c>
      <c r="C1069" s="1" t="s">
        <v>6</v>
      </c>
      <c r="D1069" s="2">
        <v>41274</v>
      </c>
      <c r="E1069" s="3">
        <v>82243000000</v>
      </c>
      <c r="F1069" s="3">
        <v>68948000000</v>
      </c>
      <c r="G1069" s="3">
        <v>7202000000</v>
      </c>
      <c r="H1069" s="1">
        <v>0</v>
      </c>
      <c r="I1069" s="3">
        <v>995000000</v>
      </c>
      <c r="J1069" s="1" t="s">
        <v>77</v>
      </c>
      <c r="K1069" s="1" t="s">
        <v>335</v>
      </c>
      <c r="L1069" s="8">
        <f t="shared" si="101"/>
        <v>2012</v>
      </c>
      <c r="M1069" s="5">
        <f t="shared" si="106"/>
        <v>-13295000000</v>
      </c>
      <c r="N1069" s="6">
        <f t="shared" si="102"/>
        <v>8197000000</v>
      </c>
      <c r="O1069" s="6">
        <f t="shared" si="103"/>
        <v>-21492000000</v>
      </c>
      <c r="P1069" s="7">
        <f t="shared" si="104"/>
        <v>0.16165509526646646</v>
      </c>
      <c r="Q1069" s="7">
        <f t="shared" si="105"/>
        <v>0.26132315212236906</v>
      </c>
    </row>
    <row r="1070" spans="1:17" ht="20" customHeight="1" x14ac:dyDescent="0.2">
      <c r="A1070" s="1">
        <v>1096</v>
      </c>
      <c r="B1070" s="1" t="s">
        <v>390</v>
      </c>
      <c r="C1070" s="1" t="s">
        <v>9</v>
      </c>
      <c r="D1070" s="2">
        <v>41639</v>
      </c>
      <c r="E1070" s="3">
        <v>100160000000</v>
      </c>
      <c r="F1070" s="3">
        <v>87758000000</v>
      </c>
      <c r="G1070" s="3">
        <v>7851000000</v>
      </c>
      <c r="H1070" s="1">
        <v>0</v>
      </c>
      <c r="I1070" s="3">
        <v>1220000000</v>
      </c>
      <c r="J1070" s="1" t="s">
        <v>77</v>
      </c>
      <c r="K1070" s="1" t="s">
        <v>335</v>
      </c>
      <c r="L1070" s="8">
        <f t="shared" si="101"/>
        <v>2013</v>
      </c>
      <c r="M1070" s="5">
        <f t="shared" si="106"/>
        <v>-12402000000</v>
      </c>
      <c r="N1070" s="6">
        <f t="shared" si="102"/>
        <v>9071000000</v>
      </c>
      <c r="O1070" s="6">
        <f t="shared" si="103"/>
        <v>-21473000000</v>
      </c>
      <c r="P1070" s="7">
        <f t="shared" si="104"/>
        <v>0.12382188498402556</v>
      </c>
      <c r="Q1070" s="7">
        <f t="shared" si="105"/>
        <v>0.21438698083067093</v>
      </c>
    </row>
    <row r="1071" spans="1:17" ht="20" customHeight="1" x14ac:dyDescent="0.2">
      <c r="A1071" s="1">
        <v>1097</v>
      </c>
      <c r="B1071" s="1" t="s">
        <v>390</v>
      </c>
      <c r="C1071" s="1" t="s">
        <v>10</v>
      </c>
      <c r="D1071" s="2">
        <v>42004</v>
      </c>
      <c r="E1071" s="3">
        <v>97817000000</v>
      </c>
      <c r="F1071" s="3">
        <v>84275000000</v>
      </c>
      <c r="G1071" s="3">
        <v>8450000000</v>
      </c>
      <c r="H1071" s="1">
        <v>0</v>
      </c>
      <c r="I1071" s="3">
        <v>1326000000</v>
      </c>
      <c r="J1071" s="1" t="s">
        <v>77</v>
      </c>
      <c r="K1071" s="1" t="s">
        <v>335</v>
      </c>
      <c r="L1071" s="8">
        <f t="shared" si="101"/>
        <v>2014</v>
      </c>
      <c r="M1071" s="5">
        <f t="shared" si="106"/>
        <v>-13542000000</v>
      </c>
      <c r="N1071" s="6">
        <f t="shared" si="102"/>
        <v>9776000000</v>
      </c>
      <c r="O1071" s="6">
        <f t="shared" si="103"/>
        <v>-23318000000</v>
      </c>
      <c r="P1071" s="7">
        <f t="shared" si="104"/>
        <v>0.13844219307482339</v>
      </c>
      <c r="Q1071" s="7">
        <f t="shared" si="105"/>
        <v>0.23838392099532801</v>
      </c>
    </row>
    <row r="1072" spans="1:17" ht="20" customHeight="1" x14ac:dyDescent="0.2">
      <c r="A1072" s="1">
        <v>1098</v>
      </c>
      <c r="B1072" s="1" t="s">
        <v>390</v>
      </c>
      <c r="C1072" s="1" t="s">
        <v>11</v>
      </c>
      <c r="D1072" s="2">
        <v>42369</v>
      </c>
      <c r="E1072" s="3">
        <v>72051000000</v>
      </c>
      <c r="F1072" s="3">
        <v>55891000000</v>
      </c>
      <c r="G1072" s="3">
        <v>10029000000</v>
      </c>
      <c r="H1072" s="1">
        <v>0</v>
      </c>
      <c r="I1072" s="3">
        <v>1646000000</v>
      </c>
      <c r="J1072" s="1" t="s">
        <v>77</v>
      </c>
      <c r="K1072" s="1" t="s">
        <v>335</v>
      </c>
      <c r="L1072" s="8">
        <f t="shared" si="101"/>
        <v>2015</v>
      </c>
      <c r="M1072" s="5">
        <f t="shared" si="106"/>
        <v>-16160000000</v>
      </c>
      <c r="N1072" s="6">
        <f t="shared" si="102"/>
        <v>11675000000</v>
      </c>
      <c r="O1072" s="6">
        <f t="shared" si="103"/>
        <v>-27835000000</v>
      </c>
      <c r="P1072" s="7">
        <f t="shared" si="104"/>
        <v>0.22428557549513539</v>
      </c>
      <c r="Q1072" s="7">
        <f t="shared" si="105"/>
        <v>0.38632357635563697</v>
      </c>
    </row>
    <row r="1073" spans="1:22" ht="20" customHeight="1" x14ac:dyDescent="0.2">
      <c r="A1073" s="1">
        <v>1099</v>
      </c>
      <c r="B1073" s="1" t="s">
        <v>391</v>
      </c>
      <c r="C1073" s="1" t="s">
        <v>6</v>
      </c>
      <c r="D1073" s="2">
        <v>41274</v>
      </c>
      <c r="E1073" s="3">
        <v>47267000000</v>
      </c>
      <c r="F1073" s="3">
        <v>16446000000</v>
      </c>
      <c r="G1073" s="3">
        <v>12776000000</v>
      </c>
      <c r="H1073" s="3">
        <v>8168000000</v>
      </c>
      <c r="I1073" s="1">
        <v>0</v>
      </c>
      <c r="J1073" s="1" t="s">
        <v>19</v>
      </c>
      <c r="K1073" s="1" t="s">
        <v>20</v>
      </c>
      <c r="L1073" s="8">
        <f t="shared" si="101"/>
        <v>2012</v>
      </c>
      <c r="M1073" s="5">
        <f t="shared" si="106"/>
        <v>-30821000000</v>
      </c>
      <c r="N1073" s="6">
        <f t="shared" si="102"/>
        <v>20944000000</v>
      </c>
      <c r="O1073" s="6">
        <f t="shared" si="103"/>
        <v>-51765000000</v>
      </c>
      <c r="P1073" s="7">
        <f t="shared" si="104"/>
        <v>0.65206169208961851</v>
      </c>
      <c r="Q1073" s="7">
        <f t="shared" si="105"/>
        <v>1.0951615291852668</v>
      </c>
    </row>
    <row r="1074" spans="1:22" ht="20" customHeight="1" x14ac:dyDescent="0.2">
      <c r="A1074" s="1">
        <v>1100</v>
      </c>
      <c r="B1074" s="1" t="s">
        <v>391</v>
      </c>
      <c r="C1074" s="1" t="s">
        <v>9</v>
      </c>
      <c r="D1074" s="2">
        <v>41639</v>
      </c>
      <c r="E1074" s="3">
        <v>44033000000</v>
      </c>
      <c r="F1074" s="3">
        <v>16954000000</v>
      </c>
      <c r="G1074" s="3">
        <v>11911000000</v>
      </c>
      <c r="H1074" s="3">
        <v>7503000000</v>
      </c>
      <c r="I1074" s="1">
        <v>0</v>
      </c>
      <c r="J1074" s="1" t="s">
        <v>19</v>
      </c>
      <c r="K1074" s="1" t="s">
        <v>20</v>
      </c>
      <c r="L1074" s="8">
        <f t="shared" si="101"/>
        <v>2013</v>
      </c>
      <c r="M1074" s="5">
        <f t="shared" si="106"/>
        <v>-27079000000</v>
      </c>
      <c r="N1074" s="6">
        <f t="shared" si="102"/>
        <v>19414000000</v>
      </c>
      <c r="O1074" s="6">
        <f t="shared" si="103"/>
        <v>-46493000000</v>
      </c>
      <c r="P1074" s="7">
        <f t="shared" si="104"/>
        <v>0.6149705902391388</v>
      </c>
      <c r="Q1074" s="7">
        <f t="shared" si="105"/>
        <v>1.0558671905162038</v>
      </c>
    </row>
    <row r="1075" spans="1:22" ht="20" customHeight="1" x14ac:dyDescent="0.2">
      <c r="A1075" s="1">
        <v>1101</v>
      </c>
      <c r="B1075" s="1" t="s">
        <v>391</v>
      </c>
      <c r="C1075" s="1" t="s">
        <v>10</v>
      </c>
      <c r="D1075" s="2">
        <v>42004</v>
      </c>
      <c r="E1075" s="3">
        <v>42237000000</v>
      </c>
      <c r="F1075" s="3">
        <v>16768000000</v>
      </c>
      <c r="G1075" s="3">
        <v>11606000000</v>
      </c>
      <c r="H1075" s="3">
        <v>7180000000</v>
      </c>
      <c r="I1075" s="1">
        <v>0</v>
      </c>
      <c r="J1075" s="1" t="s">
        <v>19</v>
      </c>
      <c r="K1075" s="1" t="s">
        <v>20</v>
      </c>
      <c r="L1075" s="8">
        <f t="shared" si="101"/>
        <v>2014</v>
      </c>
      <c r="M1075" s="5">
        <f t="shared" si="106"/>
        <v>-25469000000</v>
      </c>
      <c r="N1075" s="6">
        <f t="shared" si="102"/>
        <v>18786000000</v>
      </c>
      <c r="O1075" s="6">
        <f t="shared" si="103"/>
        <v>-44255000000</v>
      </c>
      <c r="P1075" s="7">
        <f t="shared" si="104"/>
        <v>0.60300210715723179</v>
      </c>
      <c r="Q1075" s="7">
        <f t="shared" si="105"/>
        <v>1.0477780145370172</v>
      </c>
    </row>
    <row r="1076" spans="1:22" ht="20" customHeight="1" x14ac:dyDescent="0.2">
      <c r="A1076" s="1">
        <v>1102</v>
      </c>
      <c r="B1076" s="1" t="s">
        <v>391</v>
      </c>
      <c r="C1076" s="1" t="s">
        <v>11</v>
      </c>
      <c r="D1076" s="2">
        <v>42369</v>
      </c>
      <c r="E1076" s="3">
        <v>39498000000</v>
      </c>
      <c r="F1076" s="3">
        <v>14934000000</v>
      </c>
      <c r="G1076" s="3">
        <v>10313000000</v>
      </c>
      <c r="H1076" s="3">
        <v>6704000000</v>
      </c>
      <c r="I1076" s="1">
        <v>0</v>
      </c>
      <c r="J1076" s="1" t="s">
        <v>19</v>
      </c>
      <c r="K1076" s="1" t="s">
        <v>20</v>
      </c>
      <c r="L1076" s="8">
        <f t="shared" si="101"/>
        <v>2015</v>
      </c>
      <c r="M1076" s="5">
        <f t="shared" si="106"/>
        <v>-24564000000</v>
      </c>
      <c r="N1076" s="6">
        <f t="shared" si="102"/>
        <v>17017000000</v>
      </c>
      <c r="O1076" s="6">
        <f t="shared" si="103"/>
        <v>-41581000000</v>
      </c>
      <c r="P1076" s="7">
        <f t="shared" si="104"/>
        <v>0.62190490657754827</v>
      </c>
      <c r="Q1076" s="7">
        <f t="shared" si="105"/>
        <v>1.0527368474353132</v>
      </c>
    </row>
    <row r="1077" spans="1:22" ht="20" customHeight="1" x14ac:dyDescent="0.2">
      <c r="A1077" s="1">
        <v>1103</v>
      </c>
      <c r="B1077" s="1" t="s">
        <v>392</v>
      </c>
      <c r="C1077" s="1" t="s">
        <v>6</v>
      </c>
      <c r="D1077" s="2">
        <v>41274</v>
      </c>
      <c r="E1077" s="3">
        <v>11966000000</v>
      </c>
      <c r="F1077" s="3">
        <v>2079000000</v>
      </c>
      <c r="G1077" s="3">
        <v>4017000000</v>
      </c>
      <c r="H1077" s="1">
        <v>0</v>
      </c>
      <c r="I1077" s="3">
        <v>2008000000</v>
      </c>
      <c r="J1077" s="1" t="s">
        <v>77</v>
      </c>
      <c r="K1077" s="1" t="s">
        <v>78</v>
      </c>
      <c r="L1077" s="8">
        <f t="shared" si="101"/>
        <v>2012</v>
      </c>
      <c r="M1077" s="5">
        <f t="shared" si="106"/>
        <v>-9887000000</v>
      </c>
      <c r="N1077" s="6">
        <f t="shared" si="102"/>
        <v>6025000000</v>
      </c>
      <c r="O1077" s="6">
        <f t="shared" si="103"/>
        <v>-15912000000</v>
      </c>
      <c r="P1077" s="7">
        <f t="shared" si="104"/>
        <v>0.82625773023566773</v>
      </c>
      <c r="Q1077" s="7">
        <f t="shared" si="105"/>
        <v>1.3297676750793916</v>
      </c>
    </row>
    <row r="1078" spans="1:22" ht="20" customHeight="1" x14ac:dyDescent="0.2">
      <c r="A1078" s="1">
        <v>1104</v>
      </c>
      <c r="B1078" s="1" t="s">
        <v>392</v>
      </c>
      <c r="C1078" s="1" t="s">
        <v>9</v>
      </c>
      <c r="D1078" s="2">
        <v>41639</v>
      </c>
      <c r="E1078" s="3">
        <v>11325000000</v>
      </c>
      <c r="F1078" s="3">
        <v>2156000000</v>
      </c>
      <c r="G1078" s="3">
        <v>3469000000</v>
      </c>
      <c r="H1078" s="1">
        <v>0</v>
      </c>
      <c r="I1078" s="3">
        <v>2500000000</v>
      </c>
      <c r="J1078" s="1" t="s">
        <v>77</v>
      </c>
      <c r="K1078" s="1" t="s">
        <v>78</v>
      </c>
      <c r="L1078" s="8">
        <f t="shared" si="101"/>
        <v>2013</v>
      </c>
      <c r="M1078" s="5">
        <f t="shared" si="106"/>
        <v>-9169000000</v>
      </c>
      <c r="N1078" s="6">
        <f t="shared" si="102"/>
        <v>5969000000</v>
      </c>
      <c r="O1078" s="6">
        <f t="shared" si="103"/>
        <v>-15138000000</v>
      </c>
      <c r="P1078" s="7">
        <f t="shared" si="104"/>
        <v>0.80962472406181019</v>
      </c>
      <c r="Q1078" s="7">
        <f t="shared" si="105"/>
        <v>1.3366887417218543</v>
      </c>
    </row>
    <row r="1079" spans="1:22" ht="20" customHeight="1" x14ac:dyDescent="0.2">
      <c r="A1079" s="1">
        <v>1105</v>
      </c>
      <c r="B1079" s="1" t="s">
        <v>392</v>
      </c>
      <c r="C1079" s="1" t="s">
        <v>10</v>
      </c>
      <c r="D1079" s="2">
        <v>42004</v>
      </c>
      <c r="E1079" s="3">
        <v>10846000000</v>
      </c>
      <c r="F1079" s="3">
        <v>2246000000</v>
      </c>
      <c r="G1079" s="3">
        <v>3627000000</v>
      </c>
      <c r="H1079" s="1">
        <v>0</v>
      </c>
      <c r="I1079" s="3">
        <v>2861000000</v>
      </c>
      <c r="J1079" s="1" t="s">
        <v>77</v>
      </c>
      <c r="K1079" s="1" t="s">
        <v>78</v>
      </c>
      <c r="L1079" s="8">
        <f t="shared" si="101"/>
        <v>2014</v>
      </c>
      <c r="M1079" s="5">
        <f t="shared" si="106"/>
        <v>-8600000000</v>
      </c>
      <c r="N1079" s="6">
        <f t="shared" si="102"/>
        <v>6488000000</v>
      </c>
      <c r="O1079" s="6">
        <f t="shared" si="103"/>
        <v>-15088000000</v>
      </c>
      <c r="P1079" s="7">
        <f t="shared" si="104"/>
        <v>0.79291904849714179</v>
      </c>
      <c r="Q1079" s="7">
        <f t="shared" si="105"/>
        <v>1.3911119306656832</v>
      </c>
    </row>
    <row r="1080" spans="1:22" ht="20" customHeight="1" x14ac:dyDescent="0.2">
      <c r="A1080" s="1">
        <v>1106</v>
      </c>
      <c r="B1080" s="1" t="s">
        <v>392</v>
      </c>
      <c r="C1080" s="1" t="s">
        <v>11</v>
      </c>
      <c r="D1080" s="2">
        <v>42369</v>
      </c>
      <c r="E1080" s="3">
        <v>5522000000</v>
      </c>
      <c r="F1080" s="3">
        <v>1694000000</v>
      </c>
      <c r="G1080" s="3">
        <v>1831000000</v>
      </c>
      <c r="H1080" s="1">
        <v>0</v>
      </c>
      <c r="I1080" s="3">
        <v>2957000000</v>
      </c>
      <c r="J1080" s="1" t="s">
        <v>77</v>
      </c>
      <c r="K1080" s="1" t="s">
        <v>78</v>
      </c>
      <c r="L1080" s="8">
        <f t="shared" si="101"/>
        <v>2015</v>
      </c>
      <c r="M1080" s="5">
        <f t="shared" si="106"/>
        <v>-3828000000</v>
      </c>
      <c r="N1080" s="6">
        <f t="shared" si="102"/>
        <v>4788000000</v>
      </c>
      <c r="O1080" s="6">
        <f t="shared" si="103"/>
        <v>-8616000000</v>
      </c>
      <c r="P1080" s="7">
        <f t="shared" si="104"/>
        <v>0.69322709163346619</v>
      </c>
      <c r="Q1080" s="7">
        <f t="shared" si="105"/>
        <v>1.5603042375950742</v>
      </c>
    </row>
    <row r="1081" spans="1:22" ht="20" customHeight="1" x14ac:dyDescent="0.2">
      <c r="A1081" s="1">
        <v>1107</v>
      </c>
      <c r="B1081" s="1" t="s">
        <v>393</v>
      </c>
      <c r="C1081" s="1" t="s">
        <v>6</v>
      </c>
      <c r="D1081" s="2">
        <v>41455</v>
      </c>
      <c r="E1081" s="3">
        <v>77849000000</v>
      </c>
      <c r="F1081" s="3">
        <v>20385000000</v>
      </c>
      <c r="G1081" s="3">
        <v>20289000000</v>
      </c>
      <c r="H1081" s="3">
        <v>10411000000</v>
      </c>
      <c r="I1081" s="1">
        <v>0</v>
      </c>
      <c r="J1081" s="1" t="s">
        <v>16</v>
      </c>
      <c r="K1081" s="1" t="s">
        <v>394</v>
      </c>
      <c r="L1081" s="8">
        <f t="shared" si="101"/>
        <v>2013</v>
      </c>
      <c r="M1081" s="5">
        <f t="shared" si="106"/>
        <v>-57464000000</v>
      </c>
      <c r="N1081" s="6">
        <f t="shared" si="102"/>
        <v>30700000000</v>
      </c>
      <c r="O1081" s="6">
        <f t="shared" si="103"/>
        <v>-88164000000</v>
      </c>
      <c r="P1081" s="7">
        <f t="shared" si="104"/>
        <v>0.73814692545825888</v>
      </c>
      <c r="Q1081" s="7">
        <f t="shared" si="105"/>
        <v>1.1325000963403511</v>
      </c>
    </row>
    <row r="1082" spans="1:22" ht="20" customHeight="1" x14ac:dyDescent="0.2">
      <c r="A1082" s="1">
        <v>1108</v>
      </c>
      <c r="B1082" s="1" t="s">
        <v>393</v>
      </c>
      <c r="C1082" s="1" t="s">
        <v>9</v>
      </c>
      <c r="D1082" s="2">
        <v>41820</v>
      </c>
      <c r="E1082" s="3">
        <v>86833000000</v>
      </c>
      <c r="F1082" s="3">
        <v>27078000000</v>
      </c>
      <c r="G1082" s="3">
        <v>20488000000</v>
      </c>
      <c r="H1082" s="3">
        <v>11381000000</v>
      </c>
      <c r="I1082" s="1">
        <v>0</v>
      </c>
      <c r="J1082" s="1" t="s">
        <v>16</v>
      </c>
      <c r="K1082" s="1" t="s">
        <v>394</v>
      </c>
      <c r="L1082" s="8">
        <f t="shared" si="101"/>
        <v>2014</v>
      </c>
      <c r="M1082" s="5">
        <f t="shared" si="106"/>
        <v>-59755000000</v>
      </c>
      <c r="N1082" s="6">
        <f t="shared" si="102"/>
        <v>31869000000</v>
      </c>
      <c r="O1082" s="6">
        <f t="shared" si="103"/>
        <v>-91624000000</v>
      </c>
      <c r="P1082" s="7">
        <f t="shared" si="104"/>
        <v>0.68816003132449644</v>
      </c>
      <c r="Q1082" s="7">
        <f t="shared" si="105"/>
        <v>1.0551748759112318</v>
      </c>
    </row>
    <row r="1083" spans="1:22" ht="20" customHeight="1" x14ac:dyDescent="0.2">
      <c r="A1083" s="1">
        <v>1109</v>
      </c>
      <c r="B1083" s="1" t="s">
        <v>393</v>
      </c>
      <c r="C1083" s="1" t="s">
        <v>10</v>
      </c>
      <c r="D1083" s="2">
        <v>42185</v>
      </c>
      <c r="E1083" s="3">
        <v>93580000000</v>
      </c>
      <c r="F1083" s="3">
        <v>33038000000</v>
      </c>
      <c r="G1083" s="3">
        <v>20324000000</v>
      </c>
      <c r="H1083" s="3">
        <v>12046000000</v>
      </c>
      <c r="I1083" s="1">
        <v>0</v>
      </c>
      <c r="J1083" s="1" t="s">
        <v>16</v>
      </c>
      <c r="K1083" s="1" t="s">
        <v>394</v>
      </c>
      <c r="L1083" s="8">
        <f t="shared" si="101"/>
        <v>2015</v>
      </c>
      <c r="M1083" s="5">
        <f t="shared" si="106"/>
        <v>-60542000000</v>
      </c>
      <c r="N1083" s="6">
        <f t="shared" si="102"/>
        <v>32370000000</v>
      </c>
      <c r="O1083" s="6">
        <f t="shared" si="103"/>
        <v>-92912000000</v>
      </c>
      <c r="P1083" s="7">
        <f t="shared" si="104"/>
        <v>0.64695447745244705</v>
      </c>
      <c r="Q1083" s="7">
        <f t="shared" si="105"/>
        <v>0.99286172259029704</v>
      </c>
    </row>
    <row r="1084" spans="1:22" ht="20" customHeight="1" x14ac:dyDescent="0.2">
      <c r="A1084" s="1">
        <v>1110</v>
      </c>
      <c r="B1084" s="1" t="s">
        <v>393</v>
      </c>
      <c r="C1084" s="1" t="s">
        <v>11</v>
      </c>
      <c r="D1084" s="2">
        <v>42551</v>
      </c>
      <c r="E1084" s="3">
        <v>85320000000</v>
      </c>
      <c r="F1084" s="3">
        <v>32780000000</v>
      </c>
      <c r="G1084" s="3">
        <v>19260000000</v>
      </c>
      <c r="H1084" s="3">
        <v>11988000000</v>
      </c>
      <c r="I1084" s="1">
        <v>0</v>
      </c>
      <c r="J1084" s="1" t="s">
        <v>16</v>
      </c>
      <c r="K1084" s="1" t="s">
        <v>394</v>
      </c>
      <c r="L1084" s="8">
        <f t="shared" si="101"/>
        <v>2016</v>
      </c>
      <c r="M1084" s="5">
        <f t="shared" si="106"/>
        <v>-52540000000</v>
      </c>
      <c r="N1084" s="6">
        <f t="shared" si="102"/>
        <v>31248000000</v>
      </c>
      <c r="O1084" s="6">
        <f t="shared" si="103"/>
        <v>-83788000000</v>
      </c>
      <c r="P1084" s="7">
        <f t="shared" si="104"/>
        <v>0.61579934364744493</v>
      </c>
      <c r="Q1084" s="7">
        <f t="shared" si="105"/>
        <v>0.98204406938584154</v>
      </c>
    </row>
    <row r="1085" spans="1:22" ht="20" customHeight="1" x14ac:dyDescent="0.2">
      <c r="A1085" s="1">
        <v>1111</v>
      </c>
      <c r="B1085" s="1" t="s">
        <v>395</v>
      </c>
      <c r="C1085" s="1" t="s">
        <v>6</v>
      </c>
      <c r="D1085" s="2">
        <v>41274</v>
      </c>
      <c r="E1085" s="3">
        <v>4608955000</v>
      </c>
      <c r="F1085" s="3">
        <v>116586000</v>
      </c>
      <c r="G1085" s="3">
        <v>2448629000</v>
      </c>
      <c r="H1085" s="1">
        <v>0</v>
      </c>
      <c r="I1085" s="3">
        <v>264631000</v>
      </c>
      <c r="J1085" s="1" t="s">
        <v>41</v>
      </c>
      <c r="K1085" s="1" t="s">
        <v>99</v>
      </c>
      <c r="L1085" s="8">
        <f t="shared" si="101"/>
        <v>2012</v>
      </c>
      <c r="M1085" s="5">
        <f t="shared" si="106"/>
        <v>-4492369000</v>
      </c>
      <c r="N1085" s="6">
        <f t="shared" si="102"/>
        <v>2713260000</v>
      </c>
      <c r="O1085" s="6">
        <f t="shared" si="103"/>
        <v>-7205629000</v>
      </c>
      <c r="P1085" s="7">
        <f t="shared" si="104"/>
        <v>0.97470446120649912</v>
      </c>
      <c r="Q1085" s="7">
        <f t="shared" si="105"/>
        <v>1.5633975597505292</v>
      </c>
      <c r="T1085" s="25"/>
      <c r="U1085" s="25"/>
      <c r="V1085" s="25"/>
    </row>
    <row r="1086" spans="1:22" ht="20" customHeight="1" x14ac:dyDescent="0.2">
      <c r="A1086" s="1">
        <v>1112</v>
      </c>
      <c r="B1086" s="1" t="s">
        <v>395</v>
      </c>
      <c r="C1086" s="1" t="s">
        <v>9</v>
      </c>
      <c r="D1086" s="2">
        <v>41639</v>
      </c>
      <c r="E1086" s="3">
        <v>4822539000</v>
      </c>
      <c r="F1086" s="3">
        <v>83692000</v>
      </c>
      <c r="G1086" s="3">
        <v>2540954000</v>
      </c>
      <c r="H1086" s="1">
        <v>0</v>
      </c>
      <c r="I1086" s="3">
        <v>231912000</v>
      </c>
      <c r="J1086" s="1" t="s">
        <v>41</v>
      </c>
      <c r="K1086" s="1" t="s">
        <v>99</v>
      </c>
      <c r="L1086" s="8">
        <f t="shared" si="101"/>
        <v>2013</v>
      </c>
      <c r="M1086" s="5">
        <f t="shared" si="106"/>
        <v>-4738847000</v>
      </c>
      <c r="N1086" s="6">
        <f t="shared" si="102"/>
        <v>2772866000</v>
      </c>
      <c r="O1086" s="6">
        <f t="shared" si="103"/>
        <v>-7511713000</v>
      </c>
      <c r="P1086" s="7">
        <f t="shared" si="104"/>
        <v>0.98264565615747224</v>
      </c>
      <c r="Q1086" s="7">
        <f t="shared" si="105"/>
        <v>1.5576261799023294</v>
      </c>
      <c r="T1086" s="25"/>
      <c r="U1086" s="25"/>
      <c r="V1086" s="25"/>
    </row>
    <row r="1087" spans="1:22" ht="20" customHeight="1" x14ac:dyDescent="0.2">
      <c r="A1087" s="1">
        <v>1113</v>
      </c>
      <c r="B1087" s="1" t="s">
        <v>395</v>
      </c>
      <c r="C1087" s="1" t="s">
        <v>10</v>
      </c>
      <c r="D1087" s="2">
        <v>42004</v>
      </c>
      <c r="E1087" s="3">
        <v>4736150000</v>
      </c>
      <c r="F1087" s="3">
        <v>63083000</v>
      </c>
      <c r="G1087" s="3">
        <v>2655650000</v>
      </c>
      <c r="H1087" s="1">
        <v>0</v>
      </c>
      <c r="I1087" s="3">
        <v>157824000</v>
      </c>
      <c r="J1087" s="1" t="s">
        <v>41</v>
      </c>
      <c r="K1087" s="1" t="s">
        <v>99</v>
      </c>
      <c r="L1087" s="8">
        <f t="shared" si="101"/>
        <v>2014</v>
      </c>
      <c r="M1087" s="5">
        <f t="shared" si="106"/>
        <v>-4673067000</v>
      </c>
      <c r="N1087" s="6">
        <f t="shared" si="102"/>
        <v>2813474000</v>
      </c>
      <c r="O1087" s="6">
        <f t="shared" si="103"/>
        <v>-7486541000</v>
      </c>
      <c r="P1087" s="7">
        <f t="shared" si="104"/>
        <v>0.98668053165545855</v>
      </c>
      <c r="Q1087" s="7">
        <f t="shared" si="105"/>
        <v>1.5807229500754834</v>
      </c>
      <c r="T1087" s="25"/>
      <c r="U1087" s="25"/>
      <c r="V1087" s="25"/>
    </row>
    <row r="1088" spans="1:22" ht="20" customHeight="1" x14ac:dyDescent="0.2">
      <c r="A1088" s="1">
        <v>1114</v>
      </c>
      <c r="B1088" s="1" t="s">
        <v>395</v>
      </c>
      <c r="C1088" s="1" t="s">
        <v>11</v>
      </c>
      <c r="D1088" s="2">
        <v>42369</v>
      </c>
      <c r="E1088" s="3">
        <v>4995881000</v>
      </c>
      <c r="F1088" s="3">
        <v>73814000</v>
      </c>
      <c r="G1088" s="3">
        <v>2796508000</v>
      </c>
      <c r="H1088" s="1">
        <v>0</v>
      </c>
      <c r="I1088" s="3">
        <v>196424000</v>
      </c>
      <c r="J1088" s="1" t="s">
        <v>41</v>
      </c>
      <c r="K1088" s="1" t="s">
        <v>99</v>
      </c>
      <c r="L1088" s="8">
        <f t="shared" si="101"/>
        <v>2015</v>
      </c>
      <c r="M1088" s="5">
        <f t="shared" si="106"/>
        <v>-4922067000</v>
      </c>
      <c r="N1088" s="6">
        <f t="shared" si="102"/>
        <v>2992932000</v>
      </c>
      <c r="O1088" s="6">
        <f t="shared" si="103"/>
        <v>-7914999000</v>
      </c>
      <c r="P1088" s="7">
        <f t="shared" si="104"/>
        <v>0.98522502837837811</v>
      </c>
      <c r="Q1088" s="7">
        <f t="shared" si="105"/>
        <v>1.5843049504181546</v>
      </c>
      <c r="T1088" s="25"/>
      <c r="U1088" s="25"/>
      <c r="V1088" s="25"/>
    </row>
    <row r="1089" spans="1:17" ht="20" customHeight="1" x14ac:dyDescent="0.2">
      <c r="A1089" s="1">
        <v>1115</v>
      </c>
      <c r="B1089" s="1" t="s">
        <v>396</v>
      </c>
      <c r="C1089" s="1" t="s">
        <v>6</v>
      </c>
      <c r="D1089" s="2">
        <v>41639</v>
      </c>
      <c r="E1089" s="3">
        <v>2378972000</v>
      </c>
      <c r="F1089" s="3">
        <v>1097041000</v>
      </c>
      <c r="G1089" s="3">
        <v>692693000</v>
      </c>
      <c r="H1089" s="3">
        <v>116346000</v>
      </c>
      <c r="I1089" s="3">
        <v>24539000</v>
      </c>
      <c r="J1089" s="1" t="s">
        <v>19</v>
      </c>
      <c r="K1089" s="1" t="s">
        <v>312</v>
      </c>
      <c r="L1089" s="8">
        <f t="shared" si="101"/>
        <v>2013</v>
      </c>
      <c r="M1089" s="5">
        <f t="shared" si="106"/>
        <v>-1281931000</v>
      </c>
      <c r="N1089" s="6">
        <f t="shared" si="102"/>
        <v>833578000</v>
      </c>
      <c r="O1089" s="6">
        <f t="shared" si="103"/>
        <v>-2115509000</v>
      </c>
      <c r="P1089" s="7">
        <f t="shared" si="104"/>
        <v>0.53885922154611321</v>
      </c>
      <c r="Q1089" s="7">
        <f t="shared" si="105"/>
        <v>0.88925342542913499</v>
      </c>
    </row>
    <row r="1090" spans="1:17" ht="20" customHeight="1" x14ac:dyDescent="0.2">
      <c r="A1090" s="1">
        <v>1116</v>
      </c>
      <c r="B1090" s="1" t="s">
        <v>396</v>
      </c>
      <c r="C1090" s="1" t="s">
        <v>9</v>
      </c>
      <c r="D1090" s="2">
        <v>42004</v>
      </c>
      <c r="E1090" s="3">
        <v>2485983000</v>
      </c>
      <c r="F1090" s="3">
        <v>1127233000</v>
      </c>
      <c r="G1090" s="3">
        <v>728582000</v>
      </c>
      <c r="H1090" s="3">
        <v>123297000</v>
      </c>
      <c r="I1090" s="3">
        <v>29185000</v>
      </c>
      <c r="J1090" s="1" t="s">
        <v>19</v>
      </c>
      <c r="K1090" s="1" t="s">
        <v>312</v>
      </c>
      <c r="L1090" s="8">
        <f t="shared" si="101"/>
        <v>2014</v>
      </c>
      <c r="M1090" s="5">
        <f t="shared" si="106"/>
        <v>-1358750000</v>
      </c>
      <c r="N1090" s="6">
        <f t="shared" si="102"/>
        <v>881064000</v>
      </c>
      <c r="O1090" s="6">
        <f t="shared" si="103"/>
        <v>-2239814000</v>
      </c>
      <c r="P1090" s="7">
        <f t="shared" si="104"/>
        <v>0.54656447771364491</v>
      </c>
      <c r="Q1090" s="7">
        <f t="shared" si="105"/>
        <v>0.90097719895912398</v>
      </c>
    </row>
    <row r="1091" spans="1:17" ht="20" customHeight="1" x14ac:dyDescent="0.2">
      <c r="A1091" s="1">
        <v>1117</v>
      </c>
      <c r="B1091" s="1" t="s">
        <v>396</v>
      </c>
      <c r="C1091" s="1" t="s">
        <v>10</v>
      </c>
      <c r="D1091" s="2">
        <v>42369</v>
      </c>
      <c r="E1091" s="3">
        <v>2395447000</v>
      </c>
      <c r="F1091" s="3">
        <v>1043454000</v>
      </c>
      <c r="G1091" s="3">
        <v>700810000</v>
      </c>
      <c r="H1091" s="3">
        <v>119076000</v>
      </c>
      <c r="I1091" s="3">
        <v>30951000</v>
      </c>
      <c r="J1091" s="1" t="s">
        <v>19</v>
      </c>
      <c r="K1091" s="1" t="s">
        <v>312</v>
      </c>
      <c r="L1091" s="8">
        <f t="shared" ref="L1091:L1154" si="107">YEAR(D1091)</f>
        <v>2015</v>
      </c>
      <c r="M1091" s="5">
        <f t="shared" si="106"/>
        <v>-1351993000</v>
      </c>
      <c r="N1091" s="6">
        <f t="shared" si="102"/>
        <v>850837000</v>
      </c>
      <c r="O1091" s="6">
        <f t="shared" si="103"/>
        <v>-2202830000</v>
      </c>
      <c r="P1091" s="7">
        <f t="shared" si="104"/>
        <v>0.56440113264872904</v>
      </c>
      <c r="Q1091" s="7">
        <f t="shared" si="105"/>
        <v>0.91959037290326184</v>
      </c>
    </row>
    <row r="1092" spans="1:17" ht="20" customHeight="1" x14ac:dyDescent="0.2">
      <c r="A1092" s="1">
        <v>1118</v>
      </c>
      <c r="B1092" s="1" t="s">
        <v>396</v>
      </c>
      <c r="C1092" s="1" t="s">
        <v>11</v>
      </c>
      <c r="D1092" s="2">
        <v>42735</v>
      </c>
      <c r="E1092" s="3">
        <v>2508257000</v>
      </c>
      <c r="F1092" s="3">
        <v>1072670000</v>
      </c>
      <c r="G1092" s="3">
        <v>732622000</v>
      </c>
      <c r="H1092" s="3">
        <v>119968000</v>
      </c>
      <c r="I1092" s="3">
        <v>36052000</v>
      </c>
      <c r="J1092" s="1" t="s">
        <v>19</v>
      </c>
      <c r="K1092" s="1" t="s">
        <v>312</v>
      </c>
      <c r="L1092" s="8">
        <f t="shared" si="107"/>
        <v>2016</v>
      </c>
      <c r="M1092" s="5">
        <f t="shared" si="106"/>
        <v>-1435587000</v>
      </c>
      <c r="N1092" s="6">
        <f t="shared" si="102"/>
        <v>888642000</v>
      </c>
      <c r="O1092" s="6">
        <f t="shared" si="103"/>
        <v>-2324229000</v>
      </c>
      <c r="P1092" s="7">
        <f t="shared" si="104"/>
        <v>0.57234446071514999</v>
      </c>
      <c r="Q1092" s="7">
        <f t="shared" si="105"/>
        <v>0.92663112272785442</v>
      </c>
    </row>
    <row r="1093" spans="1:17" ht="20" customHeight="1" x14ac:dyDescent="0.2">
      <c r="A1093" s="1">
        <v>1119</v>
      </c>
      <c r="B1093" s="1" t="s">
        <v>397</v>
      </c>
      <c r="C1093" s="1" t="s">
        <v>6</v>
      </c>
      <c r="D1093" s="2">
        <v>41515</v>
      </c>
      <c r="E1093" s="3">
        <v>9073000000</v>
      </c>
      <c r="F1093" s="3">
        <v>7226000000</v>
      </c>
      <c r="G1093" s="3">
        <v>554000000</v>
      </c>
      <c r="H1093" s="3">
        <v>931000000</v>
      </c>
      <c r="I1093" s="1">
        <v>0</v>
      </c>
      <c r="J1093" s="1" t="s">
        <v>16</v>
      </c>
      <c r="K1093" s="1" t="s">
        <v>28</v>
      </c>
      <c r="L1093" s="8">
        <f t="shared" si="107"/>
        <v>2013</v>
      </c>
      <c r="M1093" s="5">
        <f t="shared" si="106"/>
        <v>-1847000000</v>
      </c>
      <c r="N1093" s="6">
        <f t="shared" ref="N1093:N1156" si="108">G1093+H1093+I1093</f>
        <v>1485000000</v>
      </c>
      <c r="O1093" s="6">
        <f t="shared" ref="O1093:O1156" si="109">M1093-N1093</f>
        <v>-3332000000</v>
      </c>
      <c r="P1093" s="7">
        <f t="shared" ref="P1093:P1156" si="110">ABS(M1093/E1093)</f>
        <v>0.2035710349388295</v>
      </c>
      <c r="Q1093" s="7">
        <f t="shared" ref="Q1093:Q1156" si="111">ABS(O1093/E1093)</f>
        <v>0.36724346963518129</v>
      </c>
    </row>
    <row r="1094" spans="1:17" ht="20" customHeight="1" x14ac:dyDescent="0.2">
      <c r="A1094" s="1">
        <v>1120</v>
      </c>
      <c r="B1094" s="1" t="s">
        <v>397</v>
      </c>
      <c r="C1094" s="1" t="s">
        <v>9</v>
      </c>
      <c r="D1094" s="2">
        <v>41879</v>
      </c>
      <c r="E1094" s="3">
        <v>16358000000</v>
      </c>
      <c r="F1094" s="3">
        <v>10921000000</v>
      </c>
      <c r="G1094" s="3">
        <v>939000000</v>
      </c>
      <c r="H1094" s="3">
        <v>1371000000</v>
      </c>
      <c r="I1094" s="1">
        <v>0</v>
      </c>
      <c r="J1094" s="1" t="s">
        <v>16</v>
      </c>
      <c r="K1094" s="1" t="s">
        <v>28</v>
      </c>
      <c r="L1094" s="8">
        <f t="shared" si="107"/>
        <v>2014</v>
      </c>
      <c r="M1094" s="5">
        <f t="shared" si="106"/>
        <v>-5437000000</v>
      </c>
      <c r="N1094" s="6">
        <f t="shared" si="108"/>
        <v>2310000000</v>
      </c>
      <c r="O1094" s="6">
        <f t="shared" si="109"/>
        <v>-7747000000</v>
      </c>
      <c r="P1094" s="7">
        <f t="shared" si="110"/>
        <v>0.33237559603863553</v>
      </c>
      <c r="Q1094" s="7">
        <f t="shared" si="111"/>
        <v>0.4735909035334393</v>
      </c>
    </row>
    <row r="1095" spans="1:17" ht="20" customHeight="1" x14ac:dyDescent="0.2">
      <c r="A1095" s="1">
        <v>1121</v>
      </c>
      <c r="B1095" s="1" t="s">
        <v>397</v>
      </c>
      <c r="C1095" s="1" t="s">
        <v>10</v>
      </c>
      <c r="D1095" s="2">
        <v>42250</v>
      </c>
      <c r="E1095" s="3">
        <v>16192000000</v>
      </c>
      <c r="F1095" s="3">
        <v>10977000000</v>
      </c>
      <c r="G1095" s="3">
        <v>674000000</v>
      </c>
      <c r="H1095" s="3">
        <v>1540000000</v>
      </c>
      <c r="I1095" s="1">
        <v>0</v>
      </c>
      <c r="J1095" s="1" t="s">
        <v>16</v>
      </c>
      <c r="K1095" s="1" t="s">
        <v>28</v>
      </c>
      <c r="L1095" s="8">
        <f t="shared" si="107"/>
        <v>2015</v>
      </c>
      <c r="M1095" s="5">
        <f t="shared" si="106"/>
        <v>-5215000000</v>
      </c>
      <c r="N1095" s="6">
        <f t="shared" si="108"/>
        <v>2214000000</v>
      </c>
      <c r="O1095" s="6">
        <f t="shared" si="109"/>
        <v>-7429000000</v>
      </c>
      <c r="P1095" s="7">
        <f t="shared" si="110"/>
        <v>0.32207262845849804</v>
      </c>
      <c r="Q1095" s="7">
        <f t="shared" si="111"/>
        <v>0.45880681818181818</v>
      </c>
    </row>
    <row r="1096" spans="1:17" ht="20" customHeight="1" x14ac:dyDescent="0.2">
      <c r="A1096" s="1">
        <v>1122</v>
      </c>
      <c r="B1096" s="1" t="s">
        <v>397</v>
      </c>
      <c r="C1096" s="1" t="s">
        <v>11</v>
      </c>
      <c r="D1096" s="2">
        <v>42614</v>
      </c>
      <c r="E1096" s="3">
        <v>12399000000</v>
      </c>
      <c r="F1096" s="3">
        <v>9894000000</v>
      </c>
      <c r="G1096" s="3">
        <v>653000000</v>
      </c>
      <c r="H1096" s="3">
        <v>1617000000</v>
      </c>
      <c r="I1096" s="1">
        <v>0</v>
      </c>
      <c r="J1096" s="1" t="s">
        <v>16</v>
      </c>
      <c r="K1096" s="1" t="s">
        <v>28</v>
      </c>
      <c r="L1096" s="8">
        <f t="shared" si="107"/>
        <v>2016</v>
      </c>
      <c r="M1096" s="5">
        <f t="shared" si="106"/>
        <v>-2505000000</v>
      </c>
      <c r="N1096" s="6">
        <f t="shared" si="108"/>
        <v>2270000000</v>
      </c>
      <c r="O1096" s="6">
        <f t="shared" si="109"/>
        <v>-4775000000</v>
      </c>
      <c r="P1096" s="7">
        <f t="shared" si="110"/>
        <v>0.20203242196951368</v>
      </c>
      <c r="Q1096" s="7">
        <f t="shared" si="111"/>
        <v>0.38511170255665778</v>
      </c>
    </row>
    <row r="1097" spans="1:17" ht="20" customHeight="1" x14ac:dyDescent="0.2">
      <c r="A1097" s="1">
        <v>1123</v>
      </c>
      <c r="B1097" s="1" t="s">
        <v>398</v>
      </c>
      <c r="C1097" s="1" t="s">
        <v>6</v>
      </c>
      <c r="D1097" s="2">
        <v>41274</v>
      </c>
      <c r="E1097" s="3">
        <v>4608563000</v>
      </c>
      <c r="F1097" s="3">
        <v>1079136000</v>
      </c>
      <c r="G1097" s="3">
        <v>285144000</v>
      </c>
      <c r="H1097" s="1">
        <v>0</v>
      </c>
      <c r="I1097" s="3">
        <v>1291456000</v>
      </c>
      <c r="J1097" s="1" t="s">
        <v>77</v>
      </c>
      <c r="K1097" s="1" t="s">
        <v>138</v>
      </c>
      <c r="L1097" s="8">
        <f t="shared" si="107"/>
        <v>2012</v>
      </c>
      <c r="M1097" s="5">
        <f t="shared" si="106"/>
        <v>-3529427000</v>
      </c>
      <c r="N1097" s="6">
        <f t="shared" si="108"/>
        <v>1576600000</v>
      </c>
      <c r="O1097" s="6">
        <f t="shared" si="109"/>
        <v>-5106027000</v>
      </c>
      <c r="P1097" s="7">
        <f t="shared" si="110"/>
        <v>0.76584110925683346</v>
      </c>
      <c r="Q1097" s="7">
        <f t="shared" si="111"/>
        <v>1.1079434088239652</v>
      </c>
    </row>
    <row r="1098" spans="1:17" ht="20" customHeight="1" x14ac:dyDescent="0.2">
      <c r="A1098" s="1">
        <v>1124</v>
      </c>
      <c r="B1098" s="1" t="s">
        <v>398</v>
      </c>
      <c r="C1098" s="1" t="s">
        <v>9</v>
      </c>
      <c r="D1098" s="2">
        <v>41639</v>
      </c>
      <c r="E1098" s="3">
        <v>5312686000</v>
      </c>
      <c r="F1098" s="3">
        <v>1252812000</v>
      </c>
      <c r="G1098" s="3">
        <v>466498000</v>
      </c>
      <c r="H1098" s="1">
        <v>0</v>
      </c>
      <c r="I1098" s="3">
        <v>1602390000</v>
      </c>
      <c r="J1098" s="1" t="s">
        <v>77</v>
      </c>
      <c r="K1098" s="1" t="s">
        <v>138</v>
      </c>
      <c r="L1098" s="8">
        <f t="shared" si="107"/>
        <v>2013</v>
      </c>
      <c r="M1098" s="5">
        <f t="shared" si="106"/>
        <v>-4059874000</v>
      </c>
      <c r="N1098" s="6">
        <f t="shared" si="108"/>
        <v>2068888000</v>
      </c>
      <c r="O1098" s="6">
        <f t="shared" si="109"/>
        <v>-6128762000</v>
      </c>
      <c r="P1098" s="7">
        <f t="shared" si="110"/>
        <v>0.76418482101144314</v>
      </c>
      <c r="Q1098" s="7">
        <f t="shared" si="111"/>
        <v>1.1536089277627173</v>
      </c>
    </row>
    <row r="1099" spans="1:17" ht="20" customHeight="1" x14ac:dyDescent="0.2">
      <c r="A1099" s="1">
        <v>1125</v>
      </c>
      <c r="B1099" s="1" t="s">
        <v>398</v>
      </c>
      <c r="C1099" s="1" t="s">
        <v>10</v>
      </c>
      <c r="D1099" s="2">
        <v>42004</v>
      </c>
      <c r="E1099" s="3">
        <v>5288933000</v>
      </c>
      <c r="F1099" s="3">
        <v>1089888000</v>
      </c>
      <c r="G1099" s="3">
        <v>471219000</v>
      </c>
      <c r="H1099" s="1">
        <v>0</v>
      </c>
      <c r="I1099" s="3">
        <v>1957025000</v>
      </c>
      <c r="J1099" s="1" t="s">
        <v>77</v>
      </c>
      <c r="K1099" s="1" t="s">
        <v>138</v>
      </c>
      <c r="L1099" s="8">
        <f t="shared" si="107"/>
        <v>2014</v>
      </c>
      <c r="M1099" s="5">
        <f t="shared" si="106"/>
        <v>-4199045000</v>
      </c>
      <c r="N1099" s="6">
        <f t="shared" si="108"/>
        <v>2428244000</v>
      </c>
      <c r="O1099" s="6">
        <f t="shared" si="109"/>
        <v>-6627289000</v>
      </c>
      <c r="P1099" s="7">
        <f t="shared" si="110"/>
        <v>0.79393045818504415</v>
      </c>
      <c r="Q1099" s="7">
        <f t="shared" si="111"/>
        <v>1.253048393693019</v>
      </c>
    </row>
    <row r="1100" spans="1:17" ht="20" customHeight="1" x14ac:dyDescent="0.2">
      <c r="A1100" s="1">
        <v>1126</v>
      </c>
      <c r="B1100" s="1" t="s">
        <v>398</v>
      </c>
      <c r="C1100" s="1" t="s">
        <v>11</v>
      </c>
      <c r="D1100" s="2">
        <v>42369</v>
      </c>
      <c r="E1100" s="3">
        <v>2787116000</v>
      </c>
      <c r="F1100" s="3">
        <v>832306000</v>
      </c>
      <c r="G1100" s="3">
        <v>372457000</v>
      </c>
      <c r="H1100" s="1">
        <v>0</v>
      </c>
      <c r="I1100" s="3">
        <v>1668489000</v>
      </c>
      <c r="J1100" s="1" t="s">
        <v>77</v>
      </c>
      <c r="K1100" s="1" t="s">
        <v>138</v>
      </c>
      <c r="L1100" s="8">
        <f t="shared" si="107"/>
        <v>2015</v>
      </c>
      <c r="M1100" s="5">
        <f t="shared" si="106"/>
        <v>-1954810000</v>
      </c>
      <c r="N1100" s="6">
        <f t="shared" si="108"/>
        <v>2040946000</v>
      </c>
      <c r="O1100" s="6">
        <f t="shared" si="109"/>
        <v>-3995756000</v>
      </c>
      <c r="P1100" s="7">
        <f t="shared" si="110"/>
        <v>0.70137374978292977</v>
      </c>
      <c r="Q1100" s="7">
        <f t="shared" si="111"/>
        <v>1.4336525641559232</v>
      </c>
    </row>
    <row r="1101" spans="1:17" ht="20" customHeight="1" x14ac:dyDescent="0.2">
      <c r="A1101" s="1">
        <v>1127</v>
      </c>
      <c r="B1101" s="1" t="s">
        <v>399</v>
      </c>
      <c r="C1101" s="1" t="s">
        <v>6</v>
      </c>
      <c r="D1101" s="2">
        <v>42004</v>
      </c>
      <c r="E1101" s="3">
        <v>7719600000</v>
      </c>
      <c r="F1101" s="3">
        <v>4191600000</v>
      </c>
      <c r="G1101" s="3">
        <v>1545700000</v>
      </c>
      <c r="H1101" s="3">
        <v>581800000</v>
      </c>
      <c r="I1101" s="1">
        <v>0</v>
      </c>
      <c r="J1101" s="1" t="s">
        <v>19</v>
      </c>
      <c r="K1101" s="1" t="s">
        <v>20</v>
      </c>
      <c r="L1101" s="8">
        <f t="shared" si="107"/>
        <v>2014</v>
      </c>
      <c r="M1101" s="5">
        <f t="shared" si="106"/>
        <v>-3528000000</v>
      </c>
      <c r="N1101" s="6">
        <f t="shared" si="108"/>
        <v>2127500000</v>
      </c>
      <c r="O1101" s="6">
        <f t="shared" si="109"/>
        <v>-5655500000</v>
      </c>
      <c r="P1101" s="7">
        <f t="shared" si="110"/>
        <v>0.45701849836779107</v>
      </c>
      <c r="Q1101" s="7">
        <f t="shared" si="111"/>
        <v>0.73261567956888962</v>
      </c>
    </row>
    <row r="1102" spans="1:17" ht="20" customHeight="1" x14ac:dyDescent="0.2">
      <c r="A1102" s="1">
        <v>1128</v>
      </c>
      <c r="B1102" s="1" t="s">
        <v>399</v>
      </c>
      <c r="C1102" s="1" t="s">
        <v>9</v>
      </c>
      <c r="D1102" s="2">
        <v>42369</v>
      </c>
      <c r="E1102" s="3">
        <v>9429300000</v>
      </c>
      <c r="F1102" s="3">
        <v>5213200000</v>
      </c>
      <c r="G1102" s="3">
        <v>2180700000</v>
      </c>
      <c r="H1102" s="3">
        <v>671900000</v>
      </c>
      <c r="I1102" s="1">
        <v>0</v>
      </c>
      <c r="J1102" s="1" t="s">
        <v>19</v>
      </c>
      <c r="K1102" s="1" t="s">
        <v>20</v>
      </c>
      <c r="L1102" s="8">
        <f t="shared" si="107"/>
        <v>2015</v>
      </c>
      <c r="M1102" s="5">
        <f t="shared" si="106"/>
        <v>-4216100000</v>
      </c>
      <c r="N1102" s="6">
        <f t="shared" si="108"/>
        <v>2852600000</v>
      </c>
      <c r="O1102" s="6">
        <f t="shared" si="109"/>
        <v>-7068700000</v>
      </c>
      <c r="P1102" s="7">
        <f t="shared" si="110"/>
        <v>0.44712757044531409</v>
      </c>
      <c r="Q1102" s="7">
        <f t="shared" si="111"/>
        <v>0.74965267835364235</v>
      </c>
    </row>
    <row r="1103" spans="1:17" ht="20" customHeight="1" x14ac:dyDescent="0.2">
      <c r="A1103" s="1">
        <v>1132</v>
      </c>
      <c r="B1103" s="1" t="s">
        <v>400</v>
      </c>
      <c r="C1103" s="1" t="s">
        <v>6</v>
      </c>
      <c r="D1103" s="2">
        <v>41639</v>
      </c>
      <c r="E1103" s="3">
        <v>5015000000</v>
      </c>
      <c r="F1103" s="3">
        <v>844000000</v>
      </c>
      <c r="G1103" s="3">
        <v>446000000</v>
      </c>
      <c r="H1103" s="1">
        <v>0</v>
      </c>
      <c r="I1103" s="3">
        <v>1568000000</v>
      </c>
      <c r="J1103" s="1" t="s">
        <v>77</v>
      </c>
      <c r="K1103" s="1" t="s">
        <v>78</v>
      </c>
      <c r="L1103" s="8">
        <f t="shared" si="107"/>
        <v>2013</v>
      </c>
      <c r="M1103" s="5">
        <f t="shared" si="106"/>
        <v>-4171000000</v>
      </c>
      <c r="N1103" s="6">
        <f t="shared" si="108"/>
        <v>2014000000</v>
      </c>
      <c r="O1103" s="6">
        <f t="shared" si="109"/>
        <v>-6185000000</v>
      </c>
      <c r="P1103" s="7">
        <f t="shared" si="110"/>
        <v>0.83170488534396814</v>
      </c>
      <c r="Q1103" s="7">
        <f t="shared" si="111"/>
        <v>1.2333000997008974</v>
      </c>
    </row>
    <row r="1104" spans="1:17" ht="20" customHeight="1" x14ac:dyDescent="0.2">
      <c r="A1104" s="1">
        <v>1133</v>
      </c>
      <c r="B1104" s="1" t="s">
        <v>400</v>
      </c>
      <c r="C1104" s="1" t="s">
        <v>9</v>
      </c>
      <c r="D1104" s="2">
        <v>42004</v>
      </c>
      <c r="E1104" s="3">
        <v>5115000000</v>
      </c>
      <c r="F1104" s="3">
        <v>945000000</v>
      </c>
      <c r="G1104" s="3">
        <v>495000000</v>
      </c>
      <c r="H1104" s="1">
        <v>0</v>
      </c>
      <c r="I1104" s="3">
        <v>1759000000</v>
      </c>
      <c r="J1104" s="1" t="s">
        <v>77</v>
      </c>
      <c r="K1104" s="1" t="s">
        <v>78</v>
      </c>
      <c r="L1104" s="8">
        <f t="shared" si="107"/>
        <v>2014</v>
      </c>
      <c r="M1104" s="5">
        <f t="shared" si="106"/>
        <v>-4170000000</v>
      </c>
      <c r="N1104" s="6">
        <f t="shared" si="108"/>
        <v>2254000000</v>
      </c>
      <c r="O1104" s="6">
        <f t="shared" si="109"/>
        <v>-6424000000</v>
      </c>
      <c r="P1104" s="7">
        <f t="shared" si="110"/>
        <v>0.81524926686217014</v>
      </c>
      <c r="Q1104" s="7">
        <f t="shared" si="111"/>
        <v>1.2559139784946236</v>
      </c>
    </row>
    <row r="1105" spans="1:17" ht="20" customHeight="1" x14ac:dyDescent="0.2">
      <c r="A1105" s="1">
        <v>1134</v>
      </c>
      <c r="B1105" s="1" t="s">
        <v>400</v>
      </c>
      <c r="C1105" s="1" t="s">
        <v>10</v>
      </c>
      <c r="D1105" s="2">
        <v>42369</v>
      </c>
      <c r="E1105" s="3">
        <v>3183000000</v>
      </c>
      <c r="F1105" s="3">
        <v>979000000</v>
      </c>
      <c r="G1105" s="3">
        <v>745000000</v>
      </c>
      <c r="H1105" s="1">
        <v>0</v>
      </c>
      <c r="I1105" s="3">
        <v>2131000000</v>
      </c>
      <c r="J1105" s="1" t="s">
        <v>77</v>
      </c>
      <c r="K1105" s="1" t="s">
        <v>78</v>
      </c>
      <c r="L1105" s="8">
        <f t="shared" si="107"/>
        <v>2015</v>
      </c>
      <c r="M1105" s="5">
        <f t="shared" ref="M1105:M1168" si="112">F1105-E1105</f>
        <v>-2204000000</v>
      </c>
      <c r="N1105" s="6">
        <f t="shared" si="108"/>
        <v>2876000000</v>
      </c>
      <c r="O1105" s="6">
        <f t="shared" si="109"/>
        <v>-5080000000</v>
      </c>
      <c r="P1105" s="7">
        <f t="shared" si="110"/>
        <v>0.69242852654728249</v>
      </c>
      <c r="Q1105" s="7">
        <f t="shared" si="111"/>
        <v>1.5959786365064406</v>
      </c>
    </row>
    <row r="1106" spans="1:17" ht="20" customHeight="1" x14ac:dyDescent="0.2">
      <c r="A1106" s="1">
        <v>1135</v>
      </c>
      <c r="B1106" s="1" t="s">
        <v>400</v>
      </c>
      <c r="C1106" s="1" t="s">
        <v>11</v>
      </c>
      <c r="D1106" s="2">
        <v>42735</v>
      </c>
      <c r="E1106" s="3">
        <v>3491000000</v>
      </c>
      <c r="F1106" s="3">
        <v>1083000000</v>
      </c>
      <c r="G1106" s="3">
        <v>233000000</v>
      </c>
      <c r="H1106" s="1">
        <v>0</v>
      </c>
      <c r="I1106" s="3">
        <v>2454000000</v>
      </c>
      <c r="J1106" s="1" t="s">
        <v>77</v>
      </c>
      <c r="K1106" s="1" t="s">
        <v>78</v>
      </c>
      <c r="L1106" s="8">
        <f t="shared" si="107"/>
        <v>2016</v>
      </c>
      <c r="M1106" s="5">
        <f t="shared" si="112"/>
        <v>-2408000000</v>
      </c>
      <c r="N1106" s="6">
        <f t="shared" si="108"/>
        <v>2687000000</v>
      </c>
      <c r="O1106" s="6">
        <f t="shared" si="109"/>
        <v>-5095000000</v>
      </c>
      <c r="P1106" s="7">
        <f t="shared" si="110"/>
        <v>0.68977370380979663</v>
      </c>
      <c r="Q1106" s="7">
        <f t="shared" si="111"/>
        <v>1.4594672013749641</v>
      </c>
    </row>
    <row r="1107" spans="1:17" ht="20" customHeight="1" x14ac:dyDescent="0.2">
      <c r="A1107" s="1">
        <v>1136</v>
      </c>
      <c r="B1107" s="1" t="s">
        <v>401</v>
      </c>
      <c r="C1107" s="1" t="s">
        <v>6</v>
      </c>
      <c r="D1107" s="2">
        <v>41274</v>
      </c>
      <c r="E1107" s="3">
        <v>3023000000</v>
      </c>
      <c r="F1107" s="3">
        <v>1446000000</v>
      </c>
      <c r="G1107" s="3">
        <v>832000000</v>
      </c>
      <c r="H1107" s="1">
        <v>0</v>
      </c>
      <c r="I1107" s="3">
        <v>104000000</v>
      </c>
      <c r="J1107" s="1" t="s">
        <v>41</v>
      </c>
      <c r="K1107" s="1" t="s">
        <v>373</v>
      </c>
      <c r="L1107" s="8">
        <f t="shared" si="107"/>
        <v>2012</v>
      </c>
      <c r="M1107" s="5">
        <f t="shared" si="112"/>
        <v>-1577000000</v>
      </c>
      <c r="N1107" s="6">
        <f t="shared" si="108"/>
        <v>936000000</v>
      </c>
      <c r="O1107" s="6">
        <f t="shared" si="109"/>
        <v>-2513000000</v>
      </c>
      <c r="P1107" s="7">
        <f t="shared" si="110"/>
        <v>0.52166721799536886</v>
      </c>
      <c r="Q1107" s="7">
        <f t="shared" si="111"/>
        <v>0.83129341713529603</v>
      </c>
    </row>
    <row r="1108" spans="1:17" ht="20" customHeight="1" x14ac:dyDescent="0.2">
      <c r="A1108" s="1">
        <v>1137</v>
      </c>
      <c r="B1108" s="1" t="s">
        <v>401</v>
      </c>
      <c r="C1108" s="1" t="s">
        <v>9</v>
      </c>
      <c r="D1108" s="2">
        <v>41639</v>
      </c>
      <c r="E1108" s="3">
        <v>3100000000</v>
      </c>
      <c r="F1108" s="3">
        <v>1316000000</v>
      </c>
      <c r="G1108" s="3">
        <v>1054000000</v>
      </c>
      <c r="H1108" s="1">
        <v>0</v>
      </c>
      <c r="I1108" s="3">
        <v>122000000</v>
      </c>
      <c r="J1108" s="1" t="s">
        <v>41</v>
      </c>
      <c r="K1108" s="1" t="s">
        <v>373</v>
      </c>
      <c r="L1108" s="8">
        <f t="shared" si="107"/>
        <v>2013</v>
      </c>
      <c r="M1108" s="5">
        <f t="shared" si="112"/>
        <v>-1784000000</v>
      </c>
      <c r="N1108" s="6">
        <f t="shared" si="108"/>
        <v>1176000000</v>
      </c>
      <c r="O1108" s="6">
        <f t="shared" si="109"/>
        <v>-2960000000</v>
      </c>
      <c r="P1108" s="7">
        <f t="shared" si="110"/>
        <v>0.5754838709677419</v>
      </c>
      <c r="Q1108" s="7">
        <f t="shared" si="111"/>
        <v>0.95483870967741935</v>
      </c>
    </row>
    <row r="1109" spans="1:17" ht="20" customHeight="1" x14ac:dyDescent="0.2">
      <c r="A1109" s="1">
        <v>1138</v>
      </c>
      <c r="B1109" s="1" t="s">
        <v>401</v>
      </c>
      <c r="C1109" s="1" t="s">
        <v>10</v>
      </c>
      <c r="D1109" s="2">
        <v>42004</v>
      </c>
      <c r="E1109" s="3">
        <v>3383000000</v>
      </c>
      <c r="F1109" s="3">
        <v>1433000000</v>
      </c>
      <c r="G1109" s="3">
        <v>1095000000</v>
      </c>
      <c r="H1109" s="1">
        <v>0</v>
      </c>
      <c r="I1109" s="3">
        <v>137000000</v>
      </c>
      <c r="J1109" s="1" t="s">
        <v>41</v>
      </c>
      <c r="K1109" s="1" t="s">
        <v>373</v>
      </c>
      <c r="L1109" s="8">
        <f t="shared" si="107"/>
        <v>2014</v>
      </c>
      <c r="M1109" s="5">
        <f t="shared" si="112"/>
        <v>-1950000000</v>
      </c>
      <c r="N1109" s="6">
        <f t="shared" si="108"/>
        <v>1232000000</v>
      </c>
      <c r="O1109" s="6">
        <f t="shared" si="109"/>
        <v>-3182000000</v>
      </c>
      <c r="P1109" s="7">
        <f t="shared" si="110"/>
        <v>0.5764114691102572</v>
      </c>
      <c r="Q1109" s="7">
        <f t="shared" si="111"/>
        <v>0.94058527933786584</v>
      </c>
    </row>
    <row r="1110" spans="1:17" ht="20" customHeight="1" x14ac:dyDescent="0.2">
      <c r="A1110" s="1">
        <v>1139</v>
      </c>
      <c r="B1110" s="1" t="s">
        <v>401</v>
      </c>
      <c r="C1110" s="1" t="s">
        <v>11</v>
      </c>
      <c r="D1110" s="2">
        <v>42369</v>
      </c>
      <c r="E1110" s="3">
        <v>3292000000</v>
      </c>
      <c r="F1110" s="3">
        <v>1313000000</v>
      </c>
      <c r="G1110" s="3">
        <v>1050000000</v>
      </c>
      <c r="H1110" s="1">
        <v>0</v>
      </c>
      <c r="I1110" s="3">
        <v>138000000</v>
      </c>
      <c r="J1110" s="1" t="s">
        <v>41</v>
      </c>
      <c r="K1110" s="1" t="s">
        <v>373</v>
      </c>
      <c r="L1110" s="8">
        <f t="shared" si="107"/>
        <v>2015</v>
      </c>
      <c r="M1110" s="5">
        <f t="shared" si="112"/>
        <v>-1979000000</v>
      </c>
      <c r="N1110" s="6">
        <f t="shared" si="108"/>
        <v>1188000000</v>
      </c>
      <c r="O1110" s="6">
        <f t="shared" si="109"/>
        <v>-3167000000</v>
      </c>
      <c r="P1110" s="7">
        <f t="shared" si="110"/>
        <v>0.6011543134872418</v>
      </c>
      <c r="Q1110" s="7">
        <f t="shared" si="111"/>
        <v>0.96202916160388818</v>
      </c>
    </row>
    <row r="1111" spans="1:17" ht="20" customHeight="1" x14ac:dyDescent="0.2">
      <c r="A1111" s="1">
        <v>1140</v>
      </c>
      <c r="B1111" s="1" t="s">
        <v>402</v>
      </c>
      <c r="C1111" s="1" t="s">
        <v>6</v>
      </c>
      <c r="D1111" s="2">
        <v>41274</v>
      </c>
      <c r="E1111" s="3">
        <v>14256000000</v>
      </c>
      <c r="F1111" s="3">
        <v>8276000000</v>
      </c>
      <c r="G1111" s="3">
        <v>1186000000</v>
      </c>
      <c r="H1111" s="1">
        <v>0</v>
      </c>
      <c r="I1111" s="3">
        <v>1518000000</v>
      </c>
      <c r="J1111" s="1" t="s">
        <v>36</v>
      </c>
      <c r="K1111" s="1" t="s">
        <v>37</v>
      </c>
      <c r="L1111" s="8">
        <f t="shared" si="107"/>
        <v>2012</v>
      </c>
      <c r="M1111" s="5">
        <f t="shared" si="112"/>
        <v>-5980000000</v>
      </c>
      <c r="N1111" s="6">
        <f t="shared" si="108"/>
        <v>2704000000</v>
      </c>
      <c r="O1111" s="6">
        <f t="shared" si="109"/>
        <v>-8684000000</v>
      </c>
      <c r="P1111" s="7">
        <f t="shared" si="110"/>
        <v>0.41947250280583614</v>
      </c>
      <c r="Q1111" s="7">
        <f t="shared" si="111"/>
        <v>0.60914702581369251</v>
      </c>
    </row>
    <row r="1112" spans="1:17" ht="20" customHeight="1" x14ac:dyDescent="0.2">
      <c r="A1112" s="1">
        <v>1141</v>
      </c>
      <c r="B1112" s="1" t="s">
        <v>402</v>
      </c>
      <c r="C1112" s="1" t="s">
        <v>9</v>
      </c>
      <c r="D1112" s="2">
        <v>41639</v>
      </c>
      <c r="E1112" s="3">
        <v>15136000000</v>
      </c>
      <c r="F1112" s="3">
        <v>8152000000</v>
      </c>
      <c r="G1112" s="3">
        <v>1280000000</v>
      </c>
      <c r="H1112" s="1">
        <v>0</v>
      </c>
      <c r="I1112" s="3">
        <v>2163000000</v>
      </c>
      <c r="J1112" s="1" t="s">
        <v>36</v>
      </c>
      <c r="K1112" s="1" t="s">
        <v>37</v>
      </c>
      <c r="L1112" s="8">
        <f t="shared" si="107"/>
        <v>2013</v>
      </c>
      <c r="M1112" s="5">
        <f t="shared" si="112"/>
        <v>-6984000000</v>
      </c>
      <c r="N1112" s="6">
        <f t="shared" si="108"/>
        <v>3443000000</v>
      </c>
      <c r="O1112" s="6">
        <f t="shared" si="109"/>
        <v>-10427000000</v>
      </c>
      <c r="P1112" s="7">
        <f t="shared" si="110"/>
        <v>0.46141649048625794</v>
      </c>
      <c r="Q1112" s="7">
        <f t="shared" si="111"/>
        <v>0.68888742071881603</v>
      </c>
    </row>
    <row r="1113" spans="1:17" ht="20" customHeight="1" x14ac:dyDescent="0.2">
      <c r="A1113" s="1">
        <v>1142</v>
      </c>
      <c r="B1113" s="1" t="s">
        <v>402</v>
      </c>
      <c r="C1113" s="1" t="s">
        <v>10</v>
      </c>
      <c r="D1113" s="2">
        <v>42004</v>
      </c>
      <c r="E1113" s="3">
        <v>17021000000</v>
      </c>
      <c r="F1113" s="3">
        <v>8751000000</v>
      </c>
      <c r="G1113" s="3">
        <v>1324000000</v>
      </c>
      <c r="H1113" s="1">
        <v>0</v>
      </c>
      <c r="I1113" s="3">
        <v>2551000000</v>
      </c>
      <c r="J1113" s="1" t="s">
        <v>36</v>
      </c>
      <c r="K1113" s="1" t="s">
        <v>37</v>
      </c>
      <c r="L1113" s="8">
        <f t="shared" si="107"/>
        <v>2014</v>
      </c>
      <c r="M1113" s="5">
        <f t="shared" si="112"/>
        <v>-8270000000</v>
      </c>
      <c r="N1113" s="6">
        <f t="shared" si="108"/>
        <v>3875000000</v>
      </c>
      <c r="O1113" s="6">
        <f t="shared" si="109"/>
        <v>-12145000000</v>
      </c>
      <c r="P1113" s="7">
        <f t="shared" si="110"/>
        <v>0.48587039539392513</v>
      </c>
      <c r="Q1113" s="7">
        <f t="shared" si="111"/>
        <v>0.71353034486810407</v>
      </c>
    </row>
    <row r="1114" spans="1:17" ht="20" customHeight="1" x14ac:dyDescent="0.2">
      <c r="A1114" s="1">
        <v>1143</v>
      </c>
      <c r="B1114" s="1" t="s">
        <v>402</v>
      </c>
      <c r="C1114" s="1" t="s">
        <v>11</v>
      </c>
      <c r="D1114" s="2">
        <v>42369</v>
      </c>
      <c r="E1114" s="3">
        <v>17486000000</v>
      </c>
      <c r="F1114" s="3">
        <v>8596000000</v>
      </c>
      <c r="G1114" s="3">
        <v>1399000000</v>
      </c>
      <c r="H1114" s="1">
        <v>0</v>
      </c>
      <c r="I1114" s="3">
        <v>2831000000</v>
      </c>
      <c r="J1114" s="1" t="s">
        <v>36</v>
      </c>
      <c r="K1114" s="1" t="s">
        <v>37</v>
      </c>
      <c r="L1114" s="8">
        <f t="shared" si="107"/>
        <v>2015</v>
      </c>
      <c r="M1114" s="5">
        <f t="shared" si="112"/>
        <v>-8890000000</v>
      </c>
      <c r="N1114" s="6">
        <f t="shared" si="108"/>
        <v>4230000000</v>
      </c>
      <c r="O1114" s="6">
        <f t="shared" si="109"/>
        <v>-13120000000</v>
      </c>
      <c r="P1114" s="7">
        <f t="shared" si="110"/>
        <v>0.50840672538030429</v>
      </c>
      <c r="Q1114" s="7">
        <f t="shared" si="111"/>
        <v>0.75031453734416109</v>
      </c>
    </row>
    <row r="1115" spans="1:17" ht="20" customHeight="1" x14ac:dyDescent="0.2">
      <c r="A1115" s="1">
        <v>1144</v>
      </c>
      <c r="B1115" s="1" t="s">
        <v>403</v>
      </c>
      <c r="C1115" s="1" t="s">
        <v>6</v>
      </c>
      <c r="D1115" s="2">
        <v>41274</v>
      </c>
      <c r="E1115" s="3">
        <v>9964000000</v>
      </c>
      <c r="F1115" s="3">
        <v>4334000000</v>
      </c>
      <c r="G1115" s="3">
        <v>757000000</v>
      </c>
      <c r="H1115" s="3">
        <v>704000000</v>
      </c>
      <c r="I1115" s="3">
        <v>1032000000</v>
      </c>
      <c r="J1115" s="1" t="s">
        <v>53</v>
      </c>
      <c r="K1115" s="1" t="s">
        <v>404</v>
      </c>
      <c r="L1115" s="8">
        <f t="shared" si="107"/>
        <v>2012</v>
      </c>
      <c r="M1115" s="5">
        <f t="shared" si="112"/>
        <v>-5630000000</v>
      </c>
      <c r="N1115" s="6">
        <f t="shared" si="108"/>
        <v>2493000000</v>
      </c>
      <c r="O1115" s="6">
        <f t="shared" si="109"/>
        <v>-8123000000</v>
      </c>
      <c r="P1115" s="7">
        <f t="shared" si="110"/>
        <v>0.56503412284223209</v>
      </c>
      <c r="Q1115" s="7">
        <f t="shared" si="111"/>
        <v>0.81523484544359692</v>
      </c>
    </row>
    <row r="1116" spans="1:17" ht="20" customHeight="1" x14ac:dyDescent="0.2">
      <c r="A1116" s="1">
        <v>1145</v>
      </c>
      <c r="B1116" s="1" t="s">
        <v>403</v>
      </c>
      <c r="C1116" s="1" t="s">
        <v>9</v>
      </c>
      <c r="D1116" s="2">
        <v>41639</v>
      </c>
      <c r="E1116" s="3">
        <v>8414000000</v>
      </c>
      <c r="F1116" s="3">
        <v>5299000000</v>
      </c>
      <c r="G1116" s="3">
        <v>584000000</v>
      </c>
      <c r="H1116" s="3">
        <v>469000000</v>
      </c>
      <c r="I1116" s="3">
        <v>1362000000</v>
      </c>
      <c r="J1116" s="1" t="s">
        <v>53</v>
      </c>
      <c r="K1116" s="1" t="s">
        <v>404</v>
      </c>
      <c r="L1116" s="8">
        <f t="shared" si="107"/>
        <v>2013</v>
      </c>
      <c r="M1116" s="5">
        <f t="shared" si="112"/>
        <v>-3115000000</v>
      </c>
      <c r="N1116" s="6">
        <f t="shared" si="108"/>
        <v>2415000000</v>
      </c>
      <c r="O1116" s="6">
        <f t="shared" si="109"/>
        <v>-5530000000</v>
      </c>
      <c r="P1116" s="7">
        <f t="shared" si="110"/>
        <v>0.37021630615640599</v>
      </c>
      <c r="Q1116" s="7">
        <f t="shared" si="111"/>
        <v>0.65723793677204656</v>
      </c>
    </row>
    <row r="1117" spans="1:17" ht="20" customHeight="1" x14ac:dyDescent="0.2">
      <c r="A1117" s="1">
        <v>1146</v>
      </c>
      <c r="B1117" s="1" t="s">
        <v>403</v>
      </c>
      <c r="C1117" s="1" t="s">
        <v>10</v>
      </c>
      <c r="D1117" s="2">
        <v>42004</v>
      </c>
      <c r="E1117" s="3">
        <v>7292000000</v>
      </c>
      <c r="F1117" s="3">
        <v>4457000000</v>
      </c>
      <c r="G1117" s="3">
        <v>545000000</v>
      </c>
      <c r="H1117" s="3">
        <v>325000000</v>
      </c>
      <c r="I1117" s="3">
        <v>1229000000</v>
      </c>
      <c r="J1117" s="1" t="s">
        <v>53</v>
      </c>
      <c r="K1117" s="1" t="s">
        <v>404</v>
      </c>
      <c r="L1117" s="8">
        <f t="shared" si="107"/>
        <v>2014</v>
      </c>
      <c r="M1117" s="5">
        <f t="shared" si="112"/>
        <v>-2835000000</v>
      </c>
      <c r="N1117" s="6">
        <f t="shared" si="108"/>
        <v>2099000000</v>
      </c>
      <c r="O1117" s="6">
        <f t="shared" si="109"/>
        <v>-4934000000</v>
      </c>
      <c r="P1117" s="7">
        <f t="shared" si="110"/>
        <v>0.38878222709818977</v>
      </c>
      <c r="Q1117" s="7">
        <f t="shared" si="111"/>
        <v>0.67663192539769612</v>
      </c>
    </row>
    <row r="1118" spans="1:17" ht="20" customHeight="1" x14ac:dyDescent="0.2">
      <c r="A1118" s="1">
        <v>1147</v>
      </c>
      <c r="B1118" s="1" t="s">
        <v>403</v>
      </c>
      <c r="C1118" s="1" t="s">
        <v>11</v>
      </c>
      <c r="D1118" s="2">
        <v>42369</v>
      </c>
      <c r="E1118" s="3">
        <v>7729000000</v>
      </c>
      <c r="F1118" s="3">
        <v>4312000000</v>
      </c>
      <c r="G1118" s="3">
        <v>670000000</v>
      </c>
      <c r="H1118" s="3">
        <v>289000000</v>
      </c>
      <c r="I1118" s="3">
        <v>1239000000</v>
      </c>
      <c r="J1118" s="1" t="s">
        <v>53</v>
      </c>
      <c r="K1118" s="1" t="s">
        <v>404</v>
      </c>
      <c r="L1118" s="8">
        <f t="shared" si="107"/>
        <v>2015</v>
      </c>
      <c r="M1118" s="5">
        <f t="shared" si="112"/>
        <v>-3417000000</v>
      </c>
      <c r="N1118" s="6">
        <f t="shared" si="108"/>
        <v>2198000000</v>
      </c>
      <c r="O1118" s="6">
        <f t="shared" si="109"/>
        <v>-5615000000</v>
      </c>
      <c r="P1118" s="7">
        <f t="shared" si="110"/>
        <v>0.44210117738387888</v>
      </c>
      <c r="Q1118" s="7">
        <f t="shared" si="111"/>
        <v>0.72648466813300561</v>
      </c>
    </row>
    <row r="1119" spans="1:17" ht="20" customHeight="1" x14ac:dyDescent="0.2">
      <c r="A1119" s="1">
        <v>1148</v>
      </c>
      <c r="B1119" s="1" t="s">
        <v>405</v>
      </c>
      <c r="C1119" s="1" t="s">
        <v>6</v>
      </c>
      <c r="D1119" s="2">
        <v>41639</v>
      </c>
      <c r="E1119" s="3">
        <v>4374562000</v>
      </c>
      <c r="F1119" s="3">
        <v>3117203000</v>
      </c>
      <c r="G1119" s="3">
        <v>650243000</v>
      </c>
      <c r="H1119" s="3">
        <v>378769000</v>
      </c>
      <c r="I1119" s="1">
        <v>0</v>
      </c>
      <c r="J1119" s="1" t="s">
        <v>16</v>
      </c>
      <c r="K1119" s="1" t="s">
        <v>51</v>
      </c>
      <c r="L1119" s="8">
        <f t="shared" si="107"/>
        <v>2013</v>
      </c>
      <c r="M1119" s="5">
        <f t="shared" si="112"/>
        <v>-1257359000</v>
      </c>
      <c r="N1119" s="6">
        <f t="shared" si="108"/>
        <v>1029012000</v>
      </c>
      <c r="O1119" s="6">
        <f t="shared" si="109"/>
        <v>-2286371000</v>
      </c>
      <c r="P1119" s="7">
        <f t="shared" si="110"/>
        <v>0.28742511821754957</v>
      </c>
      <c r="Q1119" s="7">
        <f t="shared" si="111"/>
        <v>0.52265141058693421</v>
      </c>
    </row>
    <row r="1120" spans="1:17" ht="20" customHeight="1" x14ac:dyDescent="0.2">
      <c r="A1120" s="1">
        <v>1149</v>
      </c>
      <c r="B1120" s="1" t="s">
        <v>405</v>
      </c>
      <c r="C1120" s="1" t="s">
        <v>9</v>
      </c>
      <c r="D1120" s="2">
        <v>42004</v>
      </c>
      <c r="E1120" s="3">
        <v>5504656000</v>
      </c>
      <c r="F1120" s="3">
        <v>3752760000</v>
      </c>
      <c r="G1120" s="3">
        <v>876927000</v>
      </c>
      <c r="H1120" s="3">
        <v>472321000</v>
      </c>
      <c r="I1120" s="1">
        <v>0</v>
      </c>
      <c r="J1120" s="1" t="s">
        <v>16</v>
      </c>
      <c r="K1120" s="1" t="s">
        <v>51</v>
      </c>
      <c r="L1120" s="8">
        <f t="shared" si="107"/>
        <v>2014</v>
      </c>
      <c r="M1120" s="5">
        <f t="shared" si="112"/>
        <v>-1751896000</v>
      </c>
      <c r="N1120" s="6">
        <f t="shared" si="108"/>
        <v>1349248000</v>
      </c>
      <c r="O1120" s="6">
        <f t="shared" si="109"/>
        <v>-3101144000</v>
      </c>
      <c r="P1120" s="7">
        <f t="shared" si="110"/>
        <v>0.31825712633087333</v>
      </c>
      <c r="Q1120" s="7">
        <f t="shared" si="111"/>
        <v>0.56336744748445677</v>
      </c>
    </row>
    <row r="1121" spans="1:17" ht="20" customHeight="1" x14ac:dyDescent="0.2">
      <c r="A1121" s="1">
        <v>1150</v>
      </c>
      <c r="B1121" s="1" t="s">
        <v>405</v>
      </c>
      <c r="C1121" s="1" t="s">
        <v>10</v>
      </c>
      <c r="D1121" s="2">
        <v>42369</v>
      </c>
      <c r="E1121" s="3">
        <v>6779511000</v>
      </c>
      <c r="F1121" s="3">
        <v>4591476000</v>
      </c>
      <c r="G1121" s="3">
        <v>1231421000</v>
      </c>
      <c r="H1121" s="3">
        <v>650788000</v>
      </c>
      <c r="I1121" s="1">
        <v>0</v>
      </c>
      <c r="J1121" s="1" t="s">
        <v>16</v>
      </c>
      <c r="K1121" s="1" t="s">
        <v>51</v>
      </c>
      <c r="L1121" s="8">
        <f t="shared" si="107"/>
        <v>2015</v>
      </c>
      <c r="M1121" s="5">
        <f t="shared" si="112"/>
        <v>-2188035000</v>
      </c>
      <c r="N1121" s="6">
        <f t="shared" si="108"/>
        <v>1882209000</v>
      </c>
      <c r="O1121" s="6">
        <f t="shared" si="109"/>
        <v>-4070244000</v>
      </c>
      <c r="P1121" s="7">
        <f t="shared" si="110"/>
        <v>0.32274230398033132</v>
      </c>
      <c r="Q1121" s="7">
        <f t="shared" si="111"/>
        <v>0.60037427478176519</v>
      </c>
    </row>
    <row r="1122" spans="1:17" ht="20" customHeight="1" x14ac:dyDescent="0.2">
      <c r="A1122" s="1">
        <v>1151</v>
      </c>
      <c r="B1122" s="1" t="s">
        <v>405</v>
      </c>
      <c r="C1122" s="1" t="s">
        <v>11</v>
      </c>
      <c r="D1122" s="2">
        <v>42735</v>
      </c>
      <c r="E1122" s="3">
        <v>8830669000</v>
      </c>
      <c r="F1122" s="3">
        <v>6029901000</v>
      </c>
      <c r="G1122" s="3">
        <v>1568877000</v>
      </c>
      <c r="H1122" s="3">
        <v>852098000</v>
      </c>
      <c r="I1122" s="1">
        <v>0</v>
      </c>
      <c r="J1122" s="1" t="s">
        <v>16</v>
      </c>
      <c r="K1122" s="1" t="s">
        <v>51</v>
      </c>
      <c r="L1122" s="8">
        <f t="shared" si="107"/>
        <v>2016</v>
      </c>
      <c r="M1122" s="5">
        <f t="shared" si="112"/>
        <v>-2800768000</v>
      </c>
      <c r="N1122" s="6">
        <f t="shared" si="108"/>
        <v>2420975000</v>
      </c>
      <c r="O1122" s="6">
        <f t="shared" si="109"/>
        <v>-5221743000</v>
      </c>
      <c r="P1122" s="7">
        <f t="shared" si="110"/>
        <v>0.31716373923651764</v>
      </c>
      <c r="Q1122" s="7">
        <f t="shared" si="111"/>
        <v>0.59131907220166446</v>
      </c>
    </row>
    <row r="1123" spans="1:17" ht="20" customHeight="1" x14ac:dyDescent="0.2">
      <c r="A1123" s="1">
        <v>1152</v>
      </c>
      <c r="B1123" s="1" t="s">
        <v>406</v>
      </c>
      <c r="C1123" s="1" t="s">
        <v>6</v>
      </c>
      <c r="D1123" s="2">
        <v>41274</v>
      </c>
      <c r="E1123" s="3">
        <v>1562000000</v>
      </c>
      <c r="F1123" s="3">
        <v>413000000</v>
      </c>
      <c r="G1123" s="3">
        <v>311000000</v>
      </c>
      <c r="H1123" s="1">
        <v>0</v>
      </c>
      <c r="I1123" s="3">
        <v>704000000</v>
      </c>
      <c r="J1123" s="1" t="s">
        <v>77</v>
      </c>
      <c r="K1123" s="1" t="s">
        <v>78</v>
      </c>
      <c r="L1123" s="8">
        <f t="shared" si="107"/>
        <v>2012</v>
      </c>
      <c r="M1123" s="5">
        <f t="shared" si="112"/>
        <v>-1149000000</v>
      </c>
      <c r="N1123" s="6">
        <f t="shared" si="108"/>
        <v>1015000000</v>
      </c>
      <c r="O1123" s="6">
        <f t="shared" si="109"/>
        <v>-2164000000</v>
      </c>
      <c r="P1123" s="7">
        <f t="shared" si="110"/>
        <v>0.73559539052496803</v>
      </c>
      <c r="Q1123" s="7">
        <f t="shared" si="111"/>
        <v>1.3854033290653009</v>
      </c>
    </row>
    <row r="1124" spans="1:17" ht="20" customHeight="1" x14ac:dyDescent="0.2">
      <c r="A1124" s="1">
        <v>1153</v>
      </c>
      <c r="B1124" s="1" t="s">
        <v>406</v>
      </c>
      <c r="C1124" s="1" t="s">
        <v>9</v>
      </c>
      <c r="D1124" s="2">
        <v>41639</v>
      </c>
      <c r="E1124" s="3">
        <v>1857000000</v>
      </c>
      <c r="F1124" s="3">
        <v>411000000</v>
      </c>
      <c r="G1124" s="3">
        <v>311000000</v>
      </c>
      <c r="H1124" s="1">
        <v>0</v>
      </c>
      <c r="I1124" s="3">
        <v>685000000</v>
      </c>
      <c r="J1124" s="1" t="s">
        <v>77</v>
      </c>
      <c r="K1124" s="1" t="s">
        <v>78</v>
      </c>
      <c r="L1124" s="8">
        <f t="shared" si="107"/>
        <v>2013</v>
      </c>
      <c r="M1124" s="5">
        <f t="shared" si="112"/>
        <v>-1446000000</v>
      </c>
      <c r="N1124" s="6">
        <f t="shared" si="108"/>
        <v>996000000</v>
      </c>
      <c r="O1124" s="6">
        <f t="shared" si="109"/>
        <v>-2442000000</v>
      </c>
      <c r="P1124" s="7">
        <f t="shared" si="110"/>
        <v>0.77867528271405495</v>
      </c>
      <c r="Q1124" s="7">
        <f t="shared" si="111"/>
        <v>1.3150242326332795</v>
      </c>
    </row>
    <row r="1125" spans="1:17" ht="20" customHeight="1" x14ac:dyDescent="0.2">
      <c r="A1125" s="1">
        <v>1154</v>
      </c>
      <c r="B1125" s="1" t="s">
        <v>406</v>
      </c>
      <c r="C1125" s="1" t="s">
        <v>10</v>
      </c>
      <c r="D1125" s="2">
        <v>42004</v>
      </c>
      <c r="E1125" s="3">
        <v>2288000000</v>
      </c>
      <c r="F1125" s="3">
        <v>485000000</v>
      </c>
      <c r="G1125" s="3">
        <v>358000000</v>
      </c>
      <c r="H1125" s="1">
        <v>0</v>
      </c>
      <c r="I1125" s="3">
        <v>870000000</v>
      </c>
      <c r="J1125" s="1" t="s">
        <v>77</v>
      </c>
      <c r="K1125" s="1" t="s">
        <v>78</v>
      </c>
      <c r="L1125" s="8">
        <f t="shared" si="107"/>
        <v>2014</v>
      </c>
      <c r="M1125" s="5">
        <f t="shared" si="112"/>
        <v>-1803000000</v>
      </c>
      <c r="N1125" s="6">
        <f t="shared" si="108"/>
        <v>1228000000</v>
      </c>
      <c r="O1125" s="6">
        <f t="shared" si="109"/>
        <v>-3031000000</v>
      </c>
      <c r="P1125" s="7">
        <f t="shared" si="110"/>
        <v>0.78802447552447552</v>
      </c>
      <c r="Q1125" s="7">
        <f t="shared" si="111"/>
        <v>1.3247377622377623</v>
      </c>
    </row>
    <row r="1126" spans="1:17" ht="20" customHeight="1" x14ac:dyDescent="0.2">
      <c r="A1126" s="1">
        <v>1155</v>
      </c>
      <c r="B1126" s="1" t="s">
        <v>406</v>
      </c>
      <c r="C1126" s="1" t="s">
        <v>11</v>
      </c>
      <c r="D1126" s="2">
        <v>42369</v>
      </c>
      <c r="E1126" s="3">
        <v>1557000000</v>
      </c>
      <c r="F1126" s="3">
        <v>497000000</v>
      </c>
      <c r="G1126" s="3">
        <v>5204000000</v>
      </c>
      <c r="H1126" s="1">
        <v>0</v>
      </c>
      <c r="I1126" s="3">
        <v>917000000</v>
      </c>
      <c r="J1126" s="1" t="s">
        <v>77</v>
      </c>
      <c r="K1126" s="1" t="s">
        <v>78</v>
      </c>
      <c r="L1126" s="8">
        <f t="shared" si="107"/>
        <v>2015</v>
      </c>
      <c r="M1126" s="5">
        <f t="shared" si="112"/>
        <v>-1060000000</v>
      </c>
      <c r="N1126" s="6">
        <f t="shared" si="108"/>
        <v>6121000000</v>
      </c>
      <c r="O1126" s="6">
        <f t="shared" si="109"/>
        <v>-7181000000</v>
      </c>
      <c r="P1126" s="7">
        <f t="shared" si="110"/>
        <v>0.680796403339756</v>
      </c>
      <c r="Q1126" s="7">
        <f t="shared" si="111"/>
        <v>4.6120745022479124</v>
      </c>
    </row>
    <row r="1127" spans="1:17" ht="20" customHeight="1" x14ac:dyDescent="0.2">
      <c r="A1127" s="1">
        <v>1156</v>
      </c>
      <c r="B1127" s="1" t="s">
        <v>407</v>
      </c>
      <c r="C1127" s="1" t="s">
        <v>6</v>
      </c>
      <c r="D1127" s="2">
        <v>41425</v>
      </c>
      <c r="E1127" s="3">
        <v>25313000000</v>
      </c>
      <c r="F1127" s="3">
        <v>14279000000</v>
      </c>
      <c r="G1127" s="3">
        <v>7796000000</v>
      </c>
      <c r="H1127" s="1">
        <v>0</v>
      </c>
      <c r="I1127" s="1">
        <v>0</v>
      </c>
      <c r="J1127" s="1" t="s">
        <v>13</v>
      </c>
      <c r="K1127" s="1" t="s">
        <v>283</v>
      </c>
      <c r="L1127" s="8">
        <f t="shared" si="107"/>
        <v>2013</v>
      </c>
      <c r="M1127" s="5">
        <f t="shared" si="112"/>
        <v>-11034000000</v>
      </c>
      <c r="N1127" s="6">
        <f t="shared" si="108"/>
        <v>7796000000</v>
      </c>
      <c r="O1127" s="6">
        <f t="shared" si="109"/>
        <v>-18830000000</v>
      </c>
      <c r="P1127" s="7">
        <f t="shared" si="110"/>
        <v>0.43590250069134434</v>
      </c>
      <c r="Q1127" s="7">
        <f t="shared" si="111"/>
        <v>0.74388654051278003</v>
      </c>
    </row>
    <row r="1128" spans="1:17" ht="20" customHeight="1" x14ac:dyDescent="0.2">
      <c r="A1128" s="1">
        <v>1157</v>
      </c>
      <c r="B1128" s="1" t="s">
        <v>407</v>
      </c>
      <c r="C1128" s="1" t="s">
        <v>9</v>
      </c>
      <c r="D1128" s="2">
        <v>41790</v>
      </c>
      <c r="E1128" s="3">
        <v>27799000000</v>
      </c>
      <c r="F1128" s="3">
        <v>15353000000</v>
      </c>
      <c r="G1128" s="3">
        <v>8766000000</v>
      </c>
      <c r="H1128" s="1">
        <v>0</v>
      </c>
      <c r="I1128" s="1">
        <v>0</v>
      </c>
      <c r="J1128" s="1" t="s">
        <v>13</v>
      </c>
      <c r="K1128" s="1" t="s">
        <v>283</v>
      </c>
      <c r="L1128" s="8">
        <f t="shared" si="107"/>
        <v>2014</v>
      </c>
      <c r="M1128" s="5">
        <f t="shared" si="112"/>
        <v>-12446000000</v>
      </c>
      <c r="N1128" s="6">
        <f t="shared" si="108"/>
        <v>8766000000</v>
      </c>
      <c r="O1128" s="6">
        <f t="shared" si="109"/>
        <v>-21212000000</v>
      </c>
      <c r="P1128" s="7">
        <f t="shared" si="110"/>
        <v>0.44771394654483976</v>
      </c>
      <c r="Q1128" s="7">
        <f t="shared" si="111"/>
        <v>0.76304903054066697</v>
      </c>
    </row>
    <row r="1129" spans="1:17" ht="20" customHeight="1" x14ac:dyDescent="0.2">
      <c r="A1129" s="1">
        <v>1158</v>
      </c>
      <c r="B1129" s="1" t="s">
        <v>407</v>
      </c>
      <c r="C1129" s="1" t="s">
        <v>10</v>
      </c>
      <c r="D1129" s="2">
        <v>42155</v>
      </c>
      <c r="E1129" s="3">
        <v>30601000000</v>
      </c>
      <c r="F1129" s="3">
        <v>16534000000</v>
      </c>
      <c r="G1129" s="3">
        <v>9892000000</v>
      </c>
      <c r="H1129" s="1">
        <v>0</v>
      </c>
      <c r="I1129" s="1">
        <v>0</v>
      </c>
      <c r="J1129" s="1" t="s">
        <v>13</v>
      </c>
      <c r="K1129" s="1" t="s">
        <v>283</v>
      </c>
      <c r="L1129" s="8">
        <f t="shared" si="107"/>
        <v>2015</v>
      </c>
      <c r="M1129" s="5">
        <f t="shared" si="112"/>
        <v>-14067000000</v>
      </c>
      <c r="N1129" s="6">
        <f t="shared" si="108"/>
        <v>9892000000</v>
      </c>
      <c r="O1129" s="6">
        <f t="shared" si="109"/>
        <v>-23959000000</v>
      </c>
      <c r="P1129" s="7">
        <f t="shared" si="110"/>
        <v>0.4596908597758243</v>
      </c>
      <c r="Q1129" s="7">
        <f t="shared" si="111"/>
        <v>0.78294826966439002</v>
      </c>
    </row>
    <row r="1130" spans="1:17" ht="20" customHeight="1" x14ac:dyDescent="0.2">
      <c r="A1130" s="1">
        <v>1159</v>
      </c>
      <c r="B1130" s="1" t="s">
        <v>407</v>
      </c>
      <c r="C1130" s="1" t="s">
        <v>11</v>
      </c>
      <c r="D1130" s="2">
        <v>42521</v>
      </c>
      <c r="E1130" s="3">
        <v>32376000000</v>
      </c>
      <c r="F1130" s="3">
        <v>17405000000</v>
      </c>
      <c r="G1130" s="3">
        <v>10469000000</v>
      </c>
      <c r="H1130" s="1">
        <v>0</v>
      </c>
      <c r="I1130" s="1">
        <v>0</v>
      </c>
      <c r="J1130" s="1" t="s">
        <v>13</v>
      </c>
      <c r="K1130" s="1" t="s">
        <v>283</v>
      </c>
      <c r="L1130" s="8">
        <f t="shared" si="107"/>
        <v>2016</v>
      </c>
      <c r="M1130" s="5">
        <f t="shared" si="112"/>
        <v>-14971000000</v>
      </c>
      <c r="N1130" s="6">
        <f t="shared" si="108"/>
        <v>10469000000</v>
      </c>
      <c r="O1130" s="6">
        <f t="shared" si="109"/>
        <v>-25440000000</v>
      </c>
      <c r="P1130" s="7">
        <f t="shared" si="110"/>
        <v>0.46241042747714356</v>
      </c>
      <c r="Q1130" s="7">
        <f t="shared" si="111"/>
        <v>0.78576723498888068</v>
      </c>
    </row>
    <row r="1131" spans="1:17" ht="20" customHeight="1" x14ac:dyDescent="0.2">
      <c r="A1131" s="1">
        <v>1160</v>
      </c>
      <c r="B1131" s="1" t="s">
        <v>408</v>
      </c>
      <c r="C1131" s="1" t="s">
        <v>6</v>
      </c>
      <c r="D1131" s="2">
        <v>41639</v>
      </c>
      <c r="E1131" s="3">
        <v>5703000000</v>
      </c>
      <c r="F1131" s="3">
        <v>2398000000</v>
      </c>
      <c r="G1131" s="3">
        <v>1815000000</v>
      </c>
      <c r="H1131" s="1">
        <v>0</v>
      </c>
      <c r="I1131" s="3">
        <v>510000000</v>
      </c>
      <c r="J1131" s="1" t="s">
        <v>7</v>
      </c>
      <c r="K1131" s="1" t="s">
        <v>205</v>
      </c>
      <c r="L1131" s="8">
        <f t="shared" si="107"/>
        <v>2013</v>
      </c>
      <c r="M1131" s="5">
        <f t="shared" si="112"/>
        <v>-3305000000</v>
      </c>
      <c r="N1131" s="6">
        <f t="shared" si="108"/>
        <v>2325000000</v>
      </c>
      <c r="O1131" s="6">
        <f t="shared" si="109"/>
        <v>-5630000000</v>
      </c>
      <c r="P1131" s="7">
        <f t="shared" si="110"/>
        <v>0.57951955111344911</v>
      </c>
      <c r="Q1131" s="7">
        <f t="shared" si="111"/>
        <v>0.98719971944590568</v>
      </c>
    </row>
    <row r="1132" spans="1:17" ht="20" customHeight="1" x14ac:dyDescent="0.2">
      <c r="A1132" s="1">
        <v>1161</v>
      </c>
      <c r="B1132" s="1" t="s">
        <v>408</v>
      </c>
      <c r="C1132" s="1" t="s">
        <v>9</v>
      </c>
      <c r="D1132" s="2">
        <v>42004</v>
      </c>
      <c r="E1132" s="3">
        <v>6288000000</v>
      </c>
      <c r="F1132" s="3">
        <v>2620000000</v>
      </c>
      <c r="G1132" s="3">
        <v>1917000000</v>
      </c>
      <c r="H1132" s="1">
        <v>0</v>
      </c>
      <c r="I1132" s="3">
        <v>573000000</v>
      </c>
      <c r="J1132" s="1" t="s">
        <v>7</v>
      </c>
      <c r="K1132" s="1" t="s">
        <v>205</v>
      </c>
      <c r="L1132" s="8">
        <f t="shared" si="107"/>
        <v>2014</v>
      </c>
      <c r="M1132" s="5">
        <f t="shared" si="112"/>
        <v>-3668000000</v>
      </c>
      <c r="N1132" s="6">
        <f t="shared" si="108"/>
        <v>2490000000</v>
      </c>
      <c r="O1132" s="6">
        <f t="shared" si="109"/>
        <v>-6158000000</v>
      </c>
      <c r="P1132" s="7">
        <f t="shared" si="110"/>
        <v>0.58333333333333337</v>
      </c>
      <c r="Q1132" s="7">
        <f t="shared" si="111"/>
        <v>0.97932569974554706</v>
      </c>
    </row>
    <row r="1133" spans="1:17" ht="20" customHeight="1" x14ac:dyDescent="0.2">
      <c r="A1133" s="1">
        <v>1162</v>
      </c>
      <c r="B1133" s="1" t="s">
        <v>408</v>
      </c>
      <c r="C1133" s="1" t="s">
        <v>10</v>
      </c>
      <c r="D1133" s="2">
        <v>42369</v>
      </c>
      <c r="E1133" s="3">
        <v>6172000000</v>
      </c>
      <c r="F1133" s="3">
        <v>2539000000</v>
      </c>
      <c r="G1133" s="3">
        <v>1915000000</v>
      </c>
      <c r="H1133" s="1">
        <v>0</v>
      </c>
      <c r="I1133" s="3">
        <v>574000000</v>
      </c>
      <c r="J1133" s="1" t="s">
        <v>7</v>
      </c>
      <c r="K1133" s="1" t="s">
        <v>205</v>
      </c>
      <c r="L1133" s="8">
        <f t="shared" si="107"/>
        <v>2015</v>
      </c>
      <c r="M1133" s="5">
        <f t="shared" si="112"/>
        <v>-3633000000</v>
      </c>
      <c r="N1133" s="6">
        <f t="shared" si="108"/>
        <v>2489000000</v>
      </c>
      <c r="O1133" s="6">
        <f t="shared" si="109"/>
        <v>-6122000000</v>
      </c>
      <c r="P1133" s="7">
        <f t="shared" si="110"/>
        <v>0.58862605314322747</v>
      </c>
      <c r="Q1133" s="7">
        <f t="shared" si="111"/>
        <v>0.99189889825016198</v>
      </c>
    </row>
    <row r="1134" spans="1:17" ht="20" customHeight="1" x14ac:dyDescent="0.2">
      <c r="A1134" s="1">
        <v>1163</v>
      </c>
      <c r="B1134" s="1" t="s">
        <v>408</v>
      </c>
      <c r="C1134" s="1" t="s">
        <v>11</v>
      </c>
      <c r="D1134" s="2">
        <v>42735</v>
      </c>
      <c r="E1134" s="3">
        <v>6309000000</v>
      </c>
      <c r="F1134" s="3">
        <v>2607000000</v>
      </c>
      <c r="G1134" s="3">
        <v>1851000000</v>
      </c>
      <c r="H1134" s="1">
        <v>0</v>
      </c>
      <c r="I1134" s="3">
        <v>603000000</v>
      </c>
      <c r="J1134" s="1" t="s">
        <v>7</v>
      </c>
      <c r="K1134" s="1" t="s">
        <v>205</v>
      </c>
      <c r="L1134" s="8">
        <f t="shared" si="107"/>
        <v>2016</v>
      </c>
      <c r="M1134" s="5">
        <f t="shared" si="112"/>
        <v>-3702000000</v>
      </c>
      <c r="N1134" s="6">
        <f t="shared" si="108"/>
        <v>2454000000</v>
      </c>
      <c r="O1134" s="6">
        <f t="shared" si="109"/>
        <v>-6156000000</v>
      </c>
      <c r="P1134" s="7">
        <f t="shared" si="110"/>
        <v>0.58678078934854971</v>
      </c>
      <c r="Q1134" s="7">
        <f t="shared" si="111"/>
        <v>0.9757489300998573</v>
      </c>
    </row>
    <row r="1135" spans="1:17" ht="20" customHeight="1" x14ac:dyDescent="0.2">
      <c r="A1135" s="1">
        <v>1164</v>
      </c>
      <c r="B1135" s="1" t="s">
        <v>409</v>
      </c>
      <c r="C1135" s="1" t="s">
        <v>6</v>
      </c>
      <c r="D1135" s="2">
        <v>41274</v>
      </c>
      <c r="E1135" s="3">
        <v>17194000000</v>
      </c>
      <c r="F1135" s="3">
        <v>12151000000</v>
      </c>
      <c r="G1135" s="3">
        <v>1654000000</v>
      </c>
      <c r="H1135" s="1">
        <v>0</v>
      </c>
      <c r="I1135" s="1">
        <v>0</v>
      </c>
      <c r="J1135" s="1" t="s">
        <v>77</v>
      </c>
      <c r="K1135" s="1" t="s">
        <v>108</v>
      </c>
      <c r="L1135" s="8">
        <f t="shared" si="107"/>
        <v>2012</v>
      </c>
      <c r="M1135" s="5">
        <f t="shared" si="112"/>
        <v>-5043000000</v>
      </c>
      <c r="N1135" s="6">
        <f t="shared" si="108"/>
        <v>1654000000</v>
      </c>
      <c r="O1135" s="6">
        <f t="shared" si="109"/>
        <v>-6697000000</v>
      </c>
      <c r="P1135" s="7">
        <f t="shared" si="110"/>
        <v>0.29329998836803534</v>
      </c>
      <c r="Q1135" s="7">
        <f t="shared" si="111"/>
        <v>0.38949633593113875</v>
      </c>
    </row>
    <row r="1136" spans="1:17" ht="20" customHeight="1" x14ac:dyDescent="0.2">
      <c r="A1136" s="1">
        <v>1165</v>
      </c>
      <c r="B1136" s="1" t="s">
        <v>409</v>
      </c>
      <c r="C1136" s="1" t="s">
        <v>9</v>
      </c>
      <c r="D1136" s="2">
        <v>41639</v>
      </c>
      <c r="E1136" s="3">
        <v>19221000000</v>
      </c>
      <c r="F1136" s="3">
        <v>14117000000</v>
      </c>
      <c r="G1136" s="3">
        <v>1905000000</v>
      </c>
      <c r="H1136" s="1">
        <v>0</v>
      </c>
      <c r="I1136" s="1">
        <v>0</v>
      </c>
      <c r="J1136" s="1" t="s">
        <v>77</v>
      </c>
      <c r="K1136" s="1" t="s">
        <v>108</v>
      </c>
      <c r="L1136" s="8">
        <f t="shared" si="107"/>
        <v>2013</v>
      </c>
      <c r="M1136" s="5">
        <f t="shared" si="112"/>
        <v>-5104000000</v>
      </c>
      <c r="N1136" s="6">
        <f t="shared" si="108"/>
        <v>1905000000</v>
      </c>
      <c r="O1136" s="6">
        <f t="shared" si="109"/>
        <v>-7009000000</v>
      </c>
      <c r="P1136" s="7">
        <f t="shared" si="110"/>
        <v>0.26554289579106188</v>
      </c>
      <c r="Q1136" s="7">
        <f t="shared" si="111"/>
        <v>0.36465324384787473</v>
      </c>
    </row>
    <row r="1137" spans="1:17" ht="20" customHeight="1" x14ac:dyDescent="0.2">
      <c r="A1137" s="1">
        <v>1166</v>
      </c>
      <c r="B1137" s="1" t="s">
        <v>409</v>
      </c>
      <c r="C1137" s="1" t="s">
        <v>10</v>
      </c>
      <c r="D1137" s="2">
        <v>42004</v>
      </c>
      <c r="E1137" s="3">
        <v>21440000000</v>
      </c>
      <c r="F1137" s="3">
        <v>15631000000</v>
      </c>
      <c r="G1137" s="3">
        <v>2092000000</v>
      </c>
      <c r="H1137" s="1">
        <v>0</v>
      </c>
      <c r="I1137" s="1">
        <v>0</v>
      </c>
      <c r="J1137" s="1" t="s">
        <v>77</v>
      </c>
      <c r="K1137" s="1" t="s">
        <v>108</v>
      </c>
      <c r="L1137" s="8">
        <f t="shared" si="107"/>
        <v>2014</v>
      </c>
      <c r="M1137" s="5">
        <f t="shared" si="112"/>
        <v>-5809000000</v>
      </c>
      <c r="N1137" s="6">
        <f t="shared" si="108"/>
        <v>2092000000</v>
      </c>
      <c r="O1137" s="6">
        <f t="shared" si="109"/>
        <v>-7901000000</v>
      </c>
      <c r="P1137" s="7">
        <f t="shared" si="110"/>
        <v>0.27094216417910449</v>
      </c>
      <c r="Q1137" s="7">
        <f t="shared" si="111"/>
        <v>0.36851679104477614</v>
      </c>
    </row>
    <row r="1138" spans="1:17" ht="20" customHeight="1" x14ac:dyDescent="0.2">
      <c r="A1138" s="1">
        <v>1167</v>
      </c>
      <c r="B1138" s="1" t="s">
        <v>409</v>
      </c>
      <c r="C1138" s="1" t="s">
        <v>11</v>
      </c>
      <c r="D1138" s="2">
        <v>42369</v>
      </c>
      <c r="E1138" s="3">
        <v>14757000000</v>
      </c>
      <c r="F1138" s="3">
        <v>11694000000</v>
      </c>
      <c r="G1138" s="3">
        <v>1764000000</v>
      </c>
      <c r="H1138" s="1">
        <v>0</v>
      </c>
      <c r="I1138" s="1">
        <v>0</v>
      </c>
      <c r="J1138" s="1" t="s">
        <v>77</v>
      </c>
      <c r="K1138" s="1" t="s">
        <v>108</v>
      </c>
      <c r="L1138" s="8">
        <f t="shared" si="107"/>
        <v>2015</v>
      </c>
      <c r="M1138" s="5">
        <f t="shared" si="112"/>
        <v>-3063000000</v>
      </c>
      <c r="N1138" s="6">
        <f t="shared" si="108"/>
        <v>1764000000</v>
      </c>
      <c r="O1138" s="6">
        <f t="shared" si="109"/>
        <v>-4827000000</v>
      </c>
      <c r="P1138" s="7">
        <f t="shared" si="110"/>
        <v>0.20756251270583451</v>
      </c>
      <c r="Q1138" s="7">
        <f t="shared" si="111"/>
        <v>0.32709900386257368</v>
      </c>
    </row>
    <row r="1139" spans="1:17" ht="20" customHeight="1" x14ac:dyDescent="0.2">
      <c r="A1139" s="1">
        <v>1168</v>
      </c>
      <c r="B1139" s="1" t="s">
        <v>410</v>
      </c>
      <c r="C1139" s="1" t="s">
        <v>6</v>
      </c>
      <c r="D1139" s="2">
        <v>41639</v>
      </c>
      <c r="E1139" s="3">
        <v>11245000000</v>
      </c>
      <c r="F1139" s="3">
        <v>4070000000</v>
      </c>
      <c r="G1139" s="3">
        <v>3002000000</v>
      </c>
      <c r="H1139" s="1">
        <v>0</v>
      </c>
      <c r="I1139" s="3">
        <v>916000000</v>
      </c>
      <c r="J1139" s="1" t="s">
        <v>7</v>
      </c>
      <c r="K1139" s="1" t="s">
        <v>172</v>
      </c>
      <c r="L1139" s="8">
        <f t="shared" si="107"/>
        <v>2013</v>
      </c>
      <c r="M1139" s="5">
        <f t="shared" si="112"/>
        <v>-7175000000</v>
      </c>
      <c r="N1139" s="6">
        <f t="shared" si="108"/>
        <v>3918000000</v>
      </c>
      <c r="O1139" s="6">
        <f t="shared" si="109"/>
        <v>-11093000000</v>
      </c>
      <c r="P1139" s="7">
        <f t="shared" si="110"/>
        <v>0.63806136060471319</v>
      </c>
      <c r="Q1139" s="7">
        <f t="shared" si="111"/>
        <v>0.98648288128056916</v>
      </c>
    </row>
    <row r="1140" spans="1:17" ht="20" customHeight="1" x14ac:dyDescent="0.2">
      <c r="A1140" s="1">
        <v>1169</v>
      </c>
      <c r="B1140" s="1" t="s">
        <v>410</v>
      </c>
      <c r="C1140" s="1" t="s">
        <v>9</v>
      </c>
      <c r="D1140" s="2">
        <v>42004</v>
      </c>
      <c r="E1140" s="3">
        <v>11624000000</v>
      </c>
      <c r="F1140" s="3">
        <v>4201000000</v>
      </c>
      <c r="G1140" s="3">
        <v>2897000000</v>
      </c>
      <c r="H1140" s="1">
        <v>0</v>
      </c>
      <c r="I1140" s="3">
        <v>951000000</v>
      </c>
      <c r="J1140" s="1" t="s">
        <v>7</v>
      </c>
      <c r="K1140" s="1" t="s">
        <v>172</v>
      </c>
      <c r="L1140" s="8">
        <f t="shared" si="107"/>
        <v>2014</v>
      </c>
      <c r="M1140" s="5">
        <f t="shared" si="112"/>
        <v>-7423000000</v>
      </c>
      <c r="N1140" s="6">
        <f t="shared" si="108"/>
        <v>3848000000</v>
      </c>
      <c r="O1140" s="6">
        <f t="shared" si="109"/>
        <v>-11271000000</v>
      </c>
      <c r="P1140" s="7">
        <f t="shared" si="110"/>
        <v>0.63859256710254642</v>
      </c>
      <c r="Q1140" s="7">
        <f t="shared" si="111"/>
        <v>0.96963179628355123</v>
      </c>
    </row>
    <row r="1141" spans="1:17" ht="20" customHeight="1" x14ac:dyDescent="0.2">
      <c r="A1141" s="1">
        <v>1170</v>
      </c>
      <c r="B1141" s="1" t="s">
        <v>410</v>
      </c>
      <c r="C1141" s="1" t="s">
        <v>10</v>
      </c>
      <c r="D1141" s="2">
        <v>42369</v>
      </c>
      <c r="E1141" s="3">
        <v>10511000000</v>
      </c>
      <c r="F1141" s="3">
        <v>3662000000</v>
      </c>
      <c r="G1141" s="3">
        <v>2911000000</v>
      </c>
      <c r="H1141" s="1">
        <v>0</v>
      </c>
      <c r="I1141" s="3">
        <v>1054000000</v>
      </c>
      <c r="J1141" s="1" t="s">
        <v>7</v>
      </c>
      <c r="K1141" s="1" t="s">
        <v>172</v>
      </c>
      <c r="L1141" s="8">
        <f t="shared" si="107"/>
        <v>2015</v>
      </c>
      <c r="M1141" s="5">
        <f t="shared" si="112"/>
        <v>-6849000000</v>
      </c>
      <c r="N1141" s="6">
        <f t="shared" si="108"/>
        <v>3965000000</v>
      </c>
      <c r="O1141" s="6">
        <f t="shared" si="109"/>
        <v>-10814000000</v>
      </c>
      <c r="P1141" s="7">
        <f t="shared" si="110"/>
        <v>0.65160308248501575</v>
      </c>
      <c r="Q1141" s="7">
        <f t="shared" si="111"/>
        <v>1.0288269432023593</v>
      </c>
    </row>
    <row r="1142" spans="1:17" ht="20" customHeight="1" x14ac:dyDescent="0.2">
      <c r="A1142" s="1">
        <v>1171</v>
      </c>
      <c r="B1142" s="1" t="s">
        <v>410</v>
      </c>
      <c r="C1142" s="1" t="s">
        <v>11</v>
      </c>
      <c r="D1142" s="2">
        <v>42735</v>
      </c>
      <c r="E1142" s="3">
        <v>9888000000</v>
      </c>
      <c r="F1142" s="3">
        <v>3045000000</v>
      </c>
      <c r="G1142" s="3">
        <v>2743000000</v>
      </c>
      <c r="H1142" s="1">
        <v>0</v>
      </c>
      <c r="I1142" s="3">
        <v>1026000000</v>
      </c>
      <c r="J1142" s="1" t="s">
        <v>7</v>
      </c>
      <c r="K1142" s="1" t="s">
        <v>172</v>
      </c>
      <c r="L1142" s="8">
        <f t="shared" si="107"/>
        <v>2016</v>
      </c>
      <c r="M1142" s="5">
        <f t="shared" si="112"/>
        <v>-6843000000</v>
      </c>
      <c r="N1142" s="6">
        <f t="shared" si="108"/>
        <v>3769000000</v>
      </c>
      <c r="O1142" s="6">
        <f t="shared" si="109"/>
        <v>-10612000000</v>
      </c>
      <c r="P1142" s="7">
        <f t="shared" si="110"/>
        <v>0.69205097087378642</v>
      </c>
      <c r="Q1142" s="7">
        <f t="shared" si="111"/>
        <v>1.073220064724919</v>
      </c>
    </row>
    <row r="1143" spans="1:17" ht="20" customHeight="1" x14ac:dyDescent="0.2">
      <c r="A1143" s="1">
        <v>1172</v>
      </c>
      <c r="B1143" s="1" t="s">
        <v>411</v>
      </c>
      <c r="C1143" s="1" t="s">
        <v>6</v>
      </c>
      <c r="D1143" s="2">
        <v>41390</v>
      </c>
      <c r="E1143" s="3">
        <v>6332400000</v>
      </c>
      <c r="F1143" s="3">
        <v>2571300000</v>
      </c>
      <c r="G1143" s="3">
        <v>2247400000</v>
      </c>
      <c r="H1143" s="3">
        <v>904200000</v>
      </c>
      <c r="I1143" s="1">
        <v>0</v>
      </c>
      <c r="J1143" s="1" t="s">
        <v>16</v>
      </c>
      <c r="K1143" s="1" t="s">
        <v>51</v>
      </c>
      <c r="L1143" s="8">
        <f t="shared" si="107"/>
        <v>2013</v>
      </c>
      <c r="M1143" s="5">
        <f t="shared" si="112"/>
        <v>-3761100000</v>
      </c>
      <c r="N1143" s="6">
        <f t="shared" si="108"/>
        <v>3151600000</v>
      </c>
      <c r="O1143" s="6">
        <f t="shared" si="109"/>
        <v>-6912700000</v>
      </c>
      <c r="P1143" s="7">
        <f t="shared" si="110"/>
        <v>0.59394542353610003</v>
      </c>
      <c r="Q1143" s="7">
        <f t="shared" si="111"/>
        <v>1.0916398206051419</v>
      </c>
    </row>
    <row r="1144" spans="1:17" ht="20" customHeight="1" x14ac:dyDescent="0.2">
      <c r="A1144" s="1">
        <v>1173</v>
      </c>
      <c r="B1144" s="1" t="s">
        <v>411</v>
      </c>
      <c r="C1144" s="1" t="s">
        <v>9</v>
      </c>
      <c r="D1144" s="2">
        <v>41754</v>
      </c>
      <c r="E1144" s="3">
        <v>6325000000</v>
      </c>
      <c r="F1144" s="3">
        <v>2406000000</v>
      </c>
      <c r="G1144" s="3">
        <v>2179000000</v>
      </c>
      <c r="H1144" s="3">
        <v>918000000</v>
      </c>
      <c r="I1144" s="1">
        <v>0</v>
      </c>
      <c r="J1144" s="1" t="s">
        <v>16</v>
      </c>
      <c r="K1144" s="1" t="s">
        <v>51</v>
      </c>
      <c r="L1144" s="8">
        <f t="shared" si="107"/>
        <v>2014</v>
      </c>
      <c r="M1144" s="5">
        <f t="shared" si="112"/>
        <v>-3919000000</v>
      </c>
      <c r="N1144" s="6">
        <f t="shared" si="108"/>
        <v>3097000000</v>
      </c>
      <c r="O1144" s="6">
        <f t="shared" si="109"/>
        <v>-7016000000</v>
      </c>
      <c r="P1144" s="7">
        <f t="shared" si="110"/>
        <v>0.61960474308300395</v>
      </c>
      <c r="Q1144" s="7">
        <f t="shared" si="111"/>
        <v>1.1092490118577074</v>
      </c>
    </row>
    <row r="1145" spans="1:17" ht="20" customHeight="1" x14ac:dyDescent="0.2">
      <c r="A1145" s="1">
        <v>1174</v>
      </c>
      <c r="B1145" s="1" t="s">
        <v>411</v>
      </c>
      <c r="C1145" s="1" t="s">
        <v>10</v>
      </c>
      <c r="D1145" s="2">
        <v>42118</v>
      </c>
      <c r="E1145" s="3">
        <v>6123000000</v>
      </c>
      <c r="F1145" s="3">
        <v>2290000000</v>
      </c>
      <c r="G1145" s="3">
        <v>2197000000</v>
      </c>
      <c r="H1145" s="3">
        <v>920000000</v>
      </c>
      <c r="I1145" s="1">
        <v>0</v>
      </c>
      <c r="J1145" s="1" t="s">
        <v>16</v>
      </c>
      <c r="K1145" s="1" t="s">
        <v>51</v>
      </c>
      <c r="L1145" s="8">
        <f t="shared" si="107"/>
        <v>2015</v>
      </c>
      <c r="M1145" s="5">
        <f t="shared" si="112"/>
        <v>-3833000000</v>
      </c>
      <c r="N1145" s="6">
        <f t="shared" si="108"/>
        <v>3117000000</v>
      </c>
      <c r="O1145" s="6">
        <f t="shared" si="109"/>
        <v>-6950000000</v>
      </c>
      <c r="P1145" s="7">
        <f t="shared" si="110"/>
        <v>0.62600032663726934</v>
      </c>
      <c r="Q1145" s="7">
        <f t="shared" si="111"/>
        <v>1.1350645108606892</v>
      </c>
    </row>
    <row r="1146" spans="1:17" ht="20" customHeight="1" x14ac:dyDescent="0.2">
      <c r="A1146" s="1">
        <v>1175</v>
      </c>
      <c r="B1146" s="1" t="s">
        <v>411</v>
      </c>
      <c r="C1146" s="1" t="s">
        <v>11</v>
      </c>
      <c r="D1146" s="2">
        <v>42489</v>
      </c>
      <c r="E1146" s="3">
        <v>5546000000</v>
      </c>
      <c r="F1146" s="3">
        <v>2173000000</v>
      </c>
      <c r="G1146" s="3">
        <v>2099000000</v>
      </c>
      <c r="H1146" s="3">
        <v>861000000</v>
      </c>
      <c r="I1146" s="1">
        <v>0</v>
      </c>
      <c r="J1146" s="1" t="s">
        <v>16</v>
      </c>
      <c r="K1146" s="1" t="s">
        <v>51</v>
      </c>
      <c r="L1146" s="8">
        <f t="shared" si="107"/>
        <v>2016</v>
      </c>
      <c r="M1146" s="5">
        <f t="shared" si="112"/>
        <v>-3373000000</v>
      </c>
      <c r="N1146" s="6">
        <f t="shared" si="108"/>
        <v>2960000000</v>
      </c>
      <c r="O1146" s="6">
        <f t="shared" si="109"/>
        <v>-6333000000</v>
      </c>
      <c r="P1146" s="7">
        <f t="shared" si="110"/>
        <v>0.60818608005769925</v>
      </c>
      <c r="Q1146" s="7">
        <f t="shared" si="111"/>
        <v>1.1419040750090155</v>
      </c>
    </row>
    <row r="1147" spans="1:17" ht="20" customHeight="1" x14ac:dyDescent="0.2">
      <c r="A1147" s="1">
        <v>1180</v>
      </c>
      <c r="B1147" s="1" t="s">
        <v>412</v>
      </c>
      <c r="C1147" s="1" t="s">
        <v>6</v>
      </c>
      <c r="D1147" s="2">
        <v>41274</v>
      </c>
      <c r="E1147" s="3">
        <v>19429273000</v>
      </c>
      <c r="F1147" s="3">
        <v>17915735000</v>
      </c>
      <c r="G1147" s="3">
        <v>454900000</v>
      </c>
      <c r="H1147" s="1">
        <v>0</v>
      </c>
      <c r="I1147" s="1">
        <v>0</v>
      </c>
      <c r="J1147" s="1" t="s">
        <v>53</v>
      </c>
      <c r="K1147" s="1" t="s">
        <v>413</v>
      </c>
      <c r="L1147" s="8">
        <f t="shared" si="107"/>
        <v>2012</v>
      </c>
      <c r="M1147" s="5">
        <f t="shared" si="112"/>
        <v>-1513538000</v>
      </c>
      <c r="N1147" s="6">
        <f t="shared" si="108"/>
        <v>454900000</v>
      </c>
      <c r="O1147" s="6">
        <f t="shared" si="109"/>
        <v>-1968438000</v>
      </c>
      <c r="P1147" s="7">
        <f t="shared" si="110"/>
        <v>7.7899878188957453E-2</v>
      </c>
      <c r="Q1147" s="7">
        <f t="shared" si="111"/>
        <v>0.10131300332235797</v>
      </c>
    </row>
    <row r="1148" spans="1:17" ht="20" customHeight="1" x14ac:dyDescent="0.2">
      <c r="A1148" s="1">
        <v>1181</v>
      </c>
      <c r="B1148" s="1" t="s">
        <v>412</v>
      </c>
      <c r="C1148" s="1" t="s">
        <v>9</v>
      </c>
      <c r="D1148" s="2">
        <v>41639</v>
      </c>
      <c r="E1148" s="3">
        <v>19052046000</v>
      </c>
      <c r="F1148" s="3">
        <v>17641421000</v>
      </c>
      <c r="G1148" s="3">
        <v>467904000</v>
      </c>
      <c r="H1148" s="1">
        <v>0</v>
      </c>
      <c r="I1148" s="1">
        <v>0</v>
      </c>
      <c r="J1148" s="1" t="s">
        <v>53</v>
      </c>
      <c r="K1148" s="1" t="s">
        <v>413</v>
      </c>
      <c r="L1148" s="8">
        <f t="shared" si="107"/>
        <v>2013</v>
      </c>
      <c r="M1148" s="5">
        <f t="shared" si="112"/>
        <v>-1410625000</v>
      </c>
      <c r="N1148" s="6">
        <f t="shared" si="108"/>
        <v>467904000</v>
      </c>
      <c r="O1148" s="6">
        <f t="shared" si="109"/>
        <v>-1878529000</v>
      </c>
      <c r="P1148" s="7">
        <f t="shared" si="110"/>
        <v>7.4040604352939313E-2</v>
      </c>
      <c r="Q1148" s="7">
        <f t="shared" si="111"/>
        <v>9.8599856414371453E-2</v>
      </c>
    </row>
    <row r="1149" spans="1:17" ht="20" customHeight="1" x14ac:dyDescent="0.2">
      <c r="A1149" s="1">
        <v>1182</v>
      </c>
      <c r="B1149" s="1" t="s">
        <v>412</v>
      </c>
      <c r="C1149" s="1" t="s">
        <v>10</v>
      </c>
      <c r="D1149" s="2">
        <v>42004</v>
      </c>
      <c r="E1149" s="3">
        <v>21105141000</v>
      </c>
      <c r="F1149" s="3">
        <v>19198615000</v>
      </c>
      <c r="G1149" s="3">
        <v>520805000</v>
      </c>
      <c r="H1149" s="1">
        <v>0</v>
      </c>
      <c r="I1149" s="1">
        <v>0</v>
      </c>
      <c r="J1149" s="1" t="s">
        <v>53</v>
      </c>
      <c r="K1149" s="1" t="s">
        <v>413</v>
      </c>
      <c r="L1149" s="8">
        <f t="shared" si="107"/>
        <v>2014</v>
      </c>
      <c r="M1149" s="5">
        <f t="shared" si="112"/>
        <v>-1906526000</v>
      </c>
      <c r="N1149" s="6">
        <f t="shared" si="108"/>
        <v>520805000</v>
      </c>
      <c r="O1149" s="6">
        <f t="shared" si="109"/>
        <v>-2427331000</v>
      </c>
      <c r="P1149" s="7">
        <f t="shared" si="110"/>
        <v>9.0334672485722786E-2</v>
      </c>
      <c r="Q1149" s="7">
        <f t="shared" si="111"/>
        <v>0.11501136144980031</v>
      </c>
    </row>
    <row r="1150" spans="1:17" ht="20" customHeight="1" x14ac:dyDescent="0.2">
      <c r="A1150" s="1">
        <v>1183</v>
      </c>
      <c r="B1150" s="1" t="s">
        <v>412</v>
      </c>
      <c r="C1150" s="1" t="s">
        <v>11</v>
      </c>
      <c r="D1150" s="2">
        <v>42369</v>
      </c>
      <c r="E1150" s="3">
        <v>16439276000</v>
      </c>
      <c r="F1150" s="3">
        <v>14858014000</v>
      </c>
      <c r="G1150" s="3">
        <v>458989000</v>
      </c>
      <c r="H1150" s="1">
        <v>0</v>
      </c>
      <c r="I1150" s="1">
        <v>0</v>
      </c>
      <c r="J1150" s="1" t="s">
        <v>53</v>
      </c>
      <c r="K1150" s="1" t="s">
        <v>413</v>
      </c>
      <c r="L1150" s="8">
        <f t="shared" si="107"/>
        <v>2015</v>
      </c>
      <c r="M1150" s="5">
        <f t="shared" si="112"/>
        <v>-1581262000</v>
      </c>
      <c r="N1150" s="6">
        <f t="shared" si="108"/>
        <v>458989000</v>
      </c>
      <c r="O1150" s="6">
        <f t="shared" si="109"/>
        <v>-2040251000</v>
      </c>
      <c r="P1150" s="7">
        <f t="shared" si="110"/>
        <v>9.6188055970348088E-2</v>
      </c>
      <c r="Q1150" s="7">
        <f t="shared" si="111"/>
        <v>0.12410832447852327</v>
      </c>
    </row>
    <row r="1151" spans="1:17" ht="20" customHeight="1" x14ac:dyDescent="0.2">
      <c r="A1151" s="1">
        <v>1184</v>
      </c>
      <c r="B1151" s="1" t="s">
        <v>414</v>
      </c>
      <c r="C1151" s="1" t="s">
        <v>6</v>
      </c>
      <c r="D1151" s="2">
        <v>41301</v>
      </c>
      <c r="E1151" s="3">
        <v>4280159000</v>
      </c>
      <c r="F1151" s="3">
        <v>2053816000</v>
      </c>
      <c r="G1151" s="3">
        <v>430822000</v>
      </c>
      <c r="H1151" s="3">
        <v>1147282000</v>
      </c>
      <c r="I1151" s="1">
        <v>0</v>
      </c>
      <c r="J1151" s="1" t="s">
        <v>16</v>
      </c>
      <c r="K1151" s="1" t="s">
        <v>28</v>
      </c>
      <c r="L1151" s="8">
        <f t="shared" si="107"/>
        <v>2013</v>
      </c>
      <c r="M1151" s="5">
        <f t="shared" si="112"/>
        <v>-2226343000</v>
      </c>
      <c r="N1151" s="6">
        <f t="shared" si="108"/>
        <v>1578104000</v>
      </c>
      <c r="O1151" s="6">
        <f t="shared" si="109"/>
        <v>-3804447000</v>
      </c>
      <c r="P1151" s="7">
        <f t="shared" si="110"/>
        <v>0.52015427464260089</v>
      </c>
      <c r="Q1151" s="7">
        <f t="shared" si="111"/>
        <v>0.88885646537897312</v>
      </c>
    </row>
    <row r="1152" spans="1:17" ht="20" customHeight="1" x14ac:dyDescent="0.2">
      <c r="A1152" s="1">
        <v>1185</v>
      </c>
      <c r="B1152" s="1" t="s">
        <v>414</v>
      </c>
      <c r="C1152" s="1" t="s">
        <v>9</v>
      </c>
      <c r="D1152" s="2">
        <v>41665</v>
      </c>
      <c r="E1152" s="3">
        <v>4130000000</v>
      </c>
      <c r="F1152" s="3">
        <v>1862000000</v>
      </c>
      <c r="G1152" s="3">
        <v>436000000</v>
      </c>
      <c r="H1152" s="3">
        <v>1336000000</v>
      </c>
      <c r="I1152" s="1">
        <v>0</v>
      </c>
      <c r="J1152" s="1" t="s">
        <v>16</v>
      </c>
      <c r="K1152" s="1" t="s">
        <v>28</v>
      </c>
      <c r="L1152" s="8">
        <f t="shared" si="107"/>
        <v>2014</v>
      </c>
      <c r="M1152" s="5">
        <f t="shared" si="112"/>
        <v>-2268000000</v>
      </c>
      <c r="N1152" s="6">
        <f t="shared" si="108"/>
        <v>1772000000</v>
      </c>
      <c r="O1152" s="6">
        <f t="shared" si="109"/>
        <v>-4040000000</v>
      </c>
      <c r="P1152" s="7">
        <f t="shared" si="110"/>
        <v>0.54915254237288136</v>
      </c>
      <c r="Q1152" s="7">
        <f t="shared" si="111"/>
        <v>0.97820823244552058</v>
      </c>
    </row>
    <row r="1153" spans="1:17" ht="20" customHeight="1" x14ac:dyDescent="0.2">
      <c r="A1153" s="1">
        <v>1186</v>
      </c>
      <c r="B1153" s="1" t="s">
        <v>414</v>
      </c>
      <c r="C1153" s="1" t="s">
        <v>10</v>
      </c>
      <c r="D1153" s="2">
        <v>42029</v>
      </c>
      <c r="E1153" s="3">
        <v>4682000000</v>
      </c>
      <c r="F1153" s="3">
        <v>2083000000</v>
      </c>
      <c r="G1153" s="3">
        <v>480000000</v>
      </c>
      <c r="H1153" s="3">
        <v>1360000000</v>
      </c>
      <c r="I1153" s="1">
        <v>0</v>
      </c>
      <c r="J1153" s="1" t="s">
        <v>16</v>
      </c>
      <c r="K1153" s="1" t="s">
        <v>28</v>
      </c>
      <c r="L1153" s="8">
        <f t="shared" si="107"/>
        <v>2015</v>
      </c>
      <c r="M1153" s="5">
        <f t="shared" si="112"/>
        <v>-2599000000</v>
      </c>
      <c r="N1153" s="6">
        <f t="shared" si="108"/>
        <v>1840000000</v>
      </c>
      <c r="O1153" s="6">
        <f t="shared" si="109"/>
        <v>-4439000000</v>
      </c>
      <c r="P1153" s="7">
        <f t="shared" si="110"/>
        <v>0.55510465612985904</v>
      </c>
      <c r="Q1153" s="7">
        <f t="shared" si="111"/>
        <v>0.94809910294745836</v>
      </c>
    </row>
    <row r="1154" spans="1:17" ht="20" customHeight="1" x14ac:dyDescent="0.2">
      <c r="A1154" s="1">
        <v>1187</v>
      </c>
      <c r="B1154" s="1" t="s">
        <v>414</v>
      </c>
      <c r="C1154" s="1" t="s">
        <v>11</v>
      </c>
      <c r="D1154" s="2">
        <v>42400</v>
      </c>
      <c r="E1154" s="3">
        <v>5010000000</v>
      </c>
      <c r="F1154" s="3">
        <v>2199000000</v>
      </c>
      <c r="G1154" s="3">
        <v>602000000</v>
      </c>
      <c r="H1154" s="3">
        <v>1331000000</v>
      </c>
      <c r="I1154" s="1">
        <v>0</v>
      </c>
      <c r="J1154" s="1" t="s">
        <v>16</v>
      </c>
      <c r="K1154" s="1" t="s">
        <v>28</v>
      </c>
      <c r="L1154" s="8">
        <f t="shared" si="107"/>
        <v>2016</v>
      </c>
      <c r="M1154" s="5">
        <f t="shared" si="112"/>
        <v>-2811000000</v>
      </c>
      <c r="N1154" s="6">
        <f t="shared" si="108"/>
        <v>1933000000</v>
      </c>
      <c r="O1154" s="6">
        <f t="shared" si="109"/>
        <v>-4744000000</v>
      </c>
      <c r="P1154" s="7">
        <f t="shared" si="110"/>
        <v>0.56107784431137719</v>
      </c>
      <c r="Q1154" s="7">
        <f t="shared" si="111"/>
        <v>0.94690618762475054</v>
      </c>
    </row>
    <row r="1155" spans="1:17" ht="20" customHeight="1" x14ac:dyDescent="0.2">
      <c r="A1155" s="1">
        <v>1188</v>
      </c>
      <c r="B1155" s="1" t="s">
        <v>415</v>
      </c>
      <c r="C1155" s="1" t="s">
        <v>6</v>
      </c>
      <c r="D1155" s="2">
        <v>41274</v>
      </c>
      <c r="E1155" s="3">
        <v>5508500000</v>
      </c>
      <c r="F1155" s="3">
        <v>3414400000</v>
      </c>
      <c r="G1155" s="3">
        <v>1403500000</v>
      </c>
      <c r="H1155" s="1">
        <v>0</v>
      </c>
      <c r="I1155" s="1">
        <v>0</v>
      </c>
      <c r="J1155" s="1" t="s">
        <v>13</v>
      </c>
      <c r="K1155" s="1" t="s">
        <v>416</v>
      </c>
      <c r="L1155" s="8">
        <f t="shared" ref="L1155:L1218" si="113">YEAR(D1155)</f>
        <v>2012</v>
      </c>
      <c r="M1155" s="5">
        <f t="shared" si="112"/>
        <v>-2094100000</v>
      </c>
      <c r="N1155" s="6">
        <f t="shared" si="108"/>
        <v>1403500000</v>
      </c>
      <c r="O1155" s="6">
        <f t="shared" si="109"/>
        <v>-3497600000</v>
      </c>
      <c r="P1155" s="7">
        <f t="shared" si="110"/>
        <v>0.3801579377325951</v>
      </c>
      <c r="Q1155" s="7">
        <f t="shared" si="111"/>
        <v>0.63494599255695738</v>
      </c>
    </row>
    <row r="1156" spans="1:17" ht="20" customHeight="1" x14ac:dyDescent="0.2">
      <c r="A1156" s="1">
        <v>1189</v>
      </c>
      <c r="B1156" s="1" t="s">
        <v>415</v>
      </c>
      <c r="C1156" s="1" t="s">
        <v>9</v>
      </c>
      <c r="D1156" s="2">
        <v>41639</v>
      </c>
      <c r="E1156" s="3">
        <v>5607000000</v>
      </c>
      <c r="F1156" s="3">
        <v>3482100000</v>
      </c>
      <c r="G1156" s="3">
        <v>1399500000</v>
      </c>
      <c r="H1156" s="1">
        <v>0</v>
      </c>
      <c r="I1156" s="1">
        <v>0</v>
      </c>
      <c r="J1156" s="1" t="s">
        <v>13</v>
      </c>
      <c r="K1156" s="1" t="s">
        <v>416</v>
      </c>
      <c r="L1156" s="8">
        <f t="shared" si="113"/>
        <v>2013</v>
      </c>
      <c r="M1156" s="5">
        <f t="shared" si="112"/>
        <v>-2124900000</v>
      </c>
      <c r="N1156" s="6">
        <f t="shared" si="108"/>
        <v>1399500000</v>
      </c>
      <c r="O1156" s="6">
        <f t="shared" si="109"/>
        <v>-3524400000</v>
      </c>
      <c r="P1156" s="7">
        <f t="shared" si="110"/>
        <v>0.37897271268057786</v>
      </c>
      <c r="Q1156" s="7">
        <f t="shared" si="111"/>
        <v>0.62857142857142856</v>
      </c>
    </row>
    <row r="1157" spans="1:17" ht="20" customHeight="1" x14ac:dyDescent="0.2">
      <c r="A1157" s="1">
        <v>1190</v>
      </c>
      <c r="B1157" s="1" t="s">
        <v>415</v>
      </c>
      <c r="C1157" s="1" t="s">
        <v>10</v>
      </c>
      <c r="D1157" s="2">
        <v>42004</v>
      </c>
      <c r="E1157" s="3">
        <v>5727000000</v>
      </c>
      <c r="F1157" s="3">
        <v>3523600000</v>
      </c>
      <c r="G1157" s="3">
        <v>1545900000</v>
      </c>
      <c r="H1157" s="1">
        <v>0</v>
      </c>
      <c r="I1157" s="1">
        <v>0</v>
      </c>
      <c r="J1157" s="1" t="s">
        <v>13</v>
      </c>
      <c r="K1157" s="1" t="s">
        <v>416</v>
      </c>
      <c r="L1157" s="8">
        <f t="shared" si="113"/>
        <v>2014</v>
      </c>
      <c r="M1157" s="5">
        <f t="shared" si="112"/>
        <v>-2203400000</v>
      </c>
      <c r="N1157" s="6">
        <f t="shared" ref="N1157:N1220" si="114">G1157+H1157+I1157</f>
        <v>1545900000</v>
      </c>
      <c r="O1157" s="6">
        <f t="shared" ref="O1157:O1220" si="115">M1157-N1157</f>
        <v>-3749300000</v>
      </c>
      <c r="P1157" s="7">
        <f t="shared" ref="P1157:P1220" si="116">ABS(M1157/E1157)</f>
        <v>0.38473895582329315</v>
      </c>
      <c r="Q1157" s="7">
        <f t="shared" ref="Q1157:Q1220" si="117">ABS(O1157/E1157)</f>
        <v>0.65467085734241315</v>
      </c>
    </row>
    <row r="1158" spans="1:17" ht="20" customHeight="1" x14ac:dyDescent="0.2">
      <c r="A1158" s="1">
        <v>1191</v>
      </c>
      <c r="B1158" s="1" t="s">
        <v>415</v>
      </c>
      <c r="C1158" s="1" t="s">
        <v>11</v>
      </c>
      <c r="D1158" s="2">
        <v>42369</v>
      </c>
      <c r="E1158" s="3">
        <v>5915700000</v>
      </c>
      <c r="F1158" s="3">
        <v>3611100000</v>
      </c>
      <c r="G1158" s="3">
        <v>1626000000</v>
      </c>
      <c r="H1158" s="1">
        <v>0</v>
      </c>
      <c r="I1158" s="1">
        <v>0</v>
      </c>
      <c r="J1158" s="1" t="s">
        <v>13</v>
      </c>
      <c r="K1158" s="1" t="s">
        <v>416</v>
      </c>
      <c r="L1158" s="8">
        <f t="shared" si="113"/>
        <v>2015</v>
      </c>
      <c r="M1158" s="5">
        <f t="shared" si="112"/>
        <v>-2304600000</v>
      </c>
      <c r="N1158" s="6">
        <f t="shared" si="114"/>
        <v>1626000000</v>
      </c>
      <c r="O1158" s="6">
        <f t="shared" si="115"/>
        <v>-3930600000</v>
      </c>
      <c r="P1158" s="7">
        <f t="shared" si="116"/>
        <v>0.38957350778437039</v>
      </c>
      <c r="Q1158" s="7">
        <f t="shared" si="117"/>
        <v>0.66443531619250473</v>
      </c>
    </row>
    <row r="1159" spans="1:17" ht="20" customHeight="1" x14ac:dyDescent="0.2">
      <c r="A1159" s="1">
        <v>1200</v>
      </c>
      <c r="B1159" s="1" t="s">
        <v>417</v>
      </c>
      <c r="C1159" s="1" t="s">
        <v>6</v>
      </c>
      <c r="D1159" s="2">
        <v>41274</v>
      </c>
      <c r="E1159" s="3">
        <v>484581000</v>
      </c>
      <c r="F1159" s="3">
        <v>21306000</v>
      </c>
      <c r="G1159" s="3">
        <v>38123000</v>
      </c>
      <c r="H1159" s="1">
        <v>0</v>
      </c>
      <c r="I1159" s="3">
        <v>147515000</v>
      </c>
      <c r="J1159" s="1" t="s">
        <v>46</v>
      </c>
      <c r="K1159" s="1" t="s">
        <v>259</v>
      </c>
      <c r="L1159" s="8">
        <f t="shared" si="113"/>
        <v>2012</v>
      </c>
      <c r="M1159" s="5">
        <f t="shared" si="112"/>
        <v>-463275000</v>
      </c>
      <c r="N1159" s="6">
        <f t="shared" si="114"/>
        <v>185638000</v>
      </c>
      <c r="O1159" s="6">
        <f t="shared" si="115"/>
        <v>-648913000</v>
      </c>
      <c r="P1159" s="7">
        <f t="shared" si="116"/>
        <v>0.95603211846935809</v>
      </c>
      <c r="Q1159" s="7">
        <f t="shared" si="117"/>
        <v>1.3391218392797075</v>
      </c>
    </row>
    <row r="1160" spans="1:17" ht="20" customHeight="1" x14ac:dyDescent="0.2">
      <c r="A1160" s="1">
        <v>1201</v>
      </c>
      <c r="B1160" s="1" t="s">
        <v>417</v>
      </c>
      <c r="C1160" s="1" t="s">
        <v>9</v>
      </c>
      <c r="D1160" s="2">
        <v>41639</v>
      </c>
      <c r="E1160" s="3">
        <v>780209000</v>
      </c>
      <c r="F1160" s="3">
        <v>38851000</v>
      </c>
      <c r="G1160" s="3">
        <v>56881000</v>
      </c>
      <c r="H1160" s="1">
        <v>0</v>
      </c>
      <c r="I1160" s="3">
        <v>306769000</v>
      </c>
      <c r="J1160" s="1" t="s">
        <v>46</v>
      </c>
      <c r="K1160" s="1" t="s">
        <v>259</v>
      </c>
      <c r="L1160" s="8">
        <f t="shared" si="113"/>
        <v>2013</v>
      </c>
      <c r="M1160" s="5">
        <f t="shared" si="112"/>
        <v>-741358000</v>
      </c>
      <c r="N1160" s="6">
        <f t="shared" si="114"/>
        <v>363650000</v>
      </c>
      <c r="O1160" s="6">
        <f t="shared" si="115"/>
        <v>-1105008000</v>
      </c>
      <c r="P1160" s="7">
        <f t="shared" si="116"/>
        <v>0.95020436831669464</v>
      </c>
      <c r="Q1160" s="7">
        <f t="shared" si="117"/>
        <v>1.4162974279968572</v>
      </c>
    </row>
    <row r="1161" spans="1:17" ht="20" customHeight="1" x14ac:dyDescent="0.2">
      <c r="A1161" s="1">
        <v>1202</v>
      </c>
      <c r="B1161" s="1" t="s">
        <v>417</v>
      </c>
      <c r="C1161" s="1" t="s">
        <v>10</v>
      </c>
      <c r="D1161" s="2">
        <v>42004</v>
      </c>
      <c r="E1161" s="3">
        <v>933505000</v>
      </c>
      <c r="F1161" s="3">
        <v>53871000</v>
      </c>
      <c r="G1161" s="3">
        <v>51085000</v>
      </c>
      <c r="H1161" s="1">
        <v>0</v>
      </c>
      <c r="I1161" s="3">
        <v>374661000</v>
      </c>
      <c r="J1161" s="1" t="s">
        <v>46</v>
      </c>
      <c r="K1161" s="1" t="s">
        <v>259</v>
      </c>
      <c r="L1161" s="8">
        <f t="shared" si="113"/>
        <v>2014</v>
      </c>
      <c r="M1161" s="5">
        <f t="shared" si="112"/>
        <v>-879634000</v>
      </c>
      <c r="N1161" s="6">
        <f t="shared" si="114"/>
        <v>425746000</v>
      </c>
      <c r="O1161" s="6">
        <f t="shared" si="115"/>
        <v>-1305380000</v>
      </c>
      <c r="P1161" s="7">
        <f t="shared" si="116"/>
        <v>0.94229168563639187</v>
      </c>
      <c r="Q1161" s="7">
        <f t="shared" si="117"/>
        <v>1.3983642294363716</v>
      </c>
    </row>
    <row r="1162" spans="1:17" ht="20" customHeight="1" x14ac:dyDescent="0.2">
      <c r="A1162" s="1">
        <v>1203</v>
      </c>
      <c r="B1162" s="1" t="s">
        <v>417</v>
      </c>
      <c r="C1162" s="1" t="s">
        <v>11</v>
      </c>
      <c r="D1162" s="2">
        <v>42369</v>
      </c>
      <c r="E1162" s="3">
        <v>1023285000</v>
      </c>
      <c r="F1162" s="3">
        <v>55352000</v>
      </c>
      <c r="G1162" s="3">
        <v>49298000</v>
      </c>
      <c r="H1162" s="1">
        <v>0</v>
      </c>
      <c r="I1162" s="3">
        <v>409215000</v>
      </c>
      <c r="J1162" s="1" t="s">
        <v>46</v>
      </c>
      <c r="K1162" s="1" t="s">
        <v>259</v>
      </c>
      <c r="L1162" s="8">
        <f t="shared" si="113"/>
        <v>2015</v>
      </c>
      <c r="M1162" s="5">
        <f t="shared" si="112"/>
        <v>-967933000</v>
      </c>
      <c r="N1162" s="6">
        <f t="shared" si="114"/>
        <v>458513000</v>
      </c>
      <c r="O1162" s="6">
        <f t="shared" si="115"/>
        <v>-1426446000</v>
      </c>
      <c r="P1162" s="7">
        <f t="shared" si="116"/>
        <v>0.94590754286440237</v>
      </c>
      <c r="Q1162" s="7">
        <f t="shared" si="117"/>
        <v>1.393987012415896</v>
      </c>
    </row>
    <row r="1163" spans="1:17" ht="20" customHeight="1" x14ac:dyDescent="0.2">
      <c r="A1163" s="1">
        <v>1204</v>
      </c>
      <c r="B1163" s="1" t="s">
        <v>418</v>
      </c>
      <c r="C1163" s="1" t="s">
        <v>6</v>
      </c>
      <c r="D1163" s="2">
        <v>41274</v>
      </c>
      <c r="E1163" s="3">
        <v>10184121000</v>
      </c>
      <c r="F1163" s="3">
        <v>8540319000</v>
      </c>
      <c r="G1163" s="3">
        <v>491725000</v>
      </c>
      <c r="H1163" s="1">
        <v>0</v>
      </c>
      <c r="I1163" s="3">
        <v>205334000</v>
      </c>
      <c r="J1163" s="1" t="s">
        <v>77</v>
      </c>
      <c r="K1163" s="1" t="s">
        <v>78</v>
      </c>
      <c r="L1163" s="8">
        <f t="shared" si="113"/>
        <v>2012</v>
      </c>
      <c r="M1163" s="5">
        <f t="shared" si="112"/>
        <v>-1643802000</v>
      </c>
      <c r="N1163" s="6">
        <f t="shared" si="114"/>
        <v>697059000</v>
      </c>
      <c r="O1163" s="6">
        <f t="shared" si="115"/>
        <v>-2340861000</v>
      </c>
      <c r="P1163" s="7">
        <f t="shared" si="116"/>
        <v>0.16140833362054516</v>
      </c>
      <c r="Q1163" s="7">
        <f t="shared" si="117"/>
        <v>0.2298540050731919</v>
      </c>
    </row>
    <row r="1164" spans="1:17" ht="20" customHeight="1" x14ac:dyDescent="0.2">
      <c r="A1164" s="1">
        <v>1205</v>
      </c>
      <c r="B1164" s="1" t="s">
        <v>418</v>
      </c>
      <c r="C1164" s="1" t="s">
        <v>9</v>
      </c>
      <c r="D1164" s="2">
        <v>41639</v>
      </c>
      <c r="E1164" s="3">
        <v>11871879000</v>
      </c>
      <c r="F1164" s="3">
        <v>10222213000</v>
      </c>
      <c r="G1164" s="3">
        <v>541586000</v>
      </c>
      <c r="H1164" s="1">
        <v>0</v>
      </c>
      <c r="I1164" s="3">
        <v>239343000</v>
      </c>
      <c r="J1164" s="1" t="s">
        <v>77</v>
      </c>
      <c r="K1164" s="1" t="s">
        <v>78</v>
      </c>
      <c r="L1164" s="8">
        <f t="shared" si="113"/>
        <v>2013</v>
      </c>
      <c r="M1164" s="5">
        <f t="shared" si="112"/>
        <v>-1649666000</v>
      </c>
      <c r="N1164" s="6">
        <f t="shared" si="114"/>
        <v>780929000</v>
      </c>
      <c r="O1164" s="6">
        <f t="shared" si="115"/>
        <v>-2430595000</v>
      </c>
      <c r="P1164" s="7">
        <f t="shared" si="116"/>
        <v>0.13895576260506023</v>
      </c>
      <c r="Q1164" s="7">
        <f t="shared" si="117"/>
        <v>0.20473549300830982</v>
      </c>
    </row>
    <row r="1165" spans="1:17" ht="20" customHeight="1" x14ac:dyDescent="0.2">
      <c r="A1165" s="1">
        <v>1206</v>
      </c>
      <c r="B1165" s="1" t="s">
        <v>418</v>
      </c>
      <c r="C1165" s="1" t="s">
        <v>10</v>
      </c>
      <c r="D1165" s="2">
        <v>42004</v>
      </c>
      <c r="E1165" s="3">
        <v>12195091000</v>
      </c>
      <c r="F1165" s="3">
        <v>10088548000</v>
      </c>
      <c r="G1165" s="3">
        <v>674887000</v>
      </c>
      <c r="H1165" s="1">
        <v>0</v>
      </c>
      <c r="I1165" s="3">
        <v>294684000</v>
      </c>
      <c r="J1165" s="1" t="s">
        <v>77</v>
      </c>
      <c r="K1165" s="1" t="s">
        <v>78</v>
      </c>
      <c r="L1165" s="8">
        <f t="shared" si="113"/>
        <v>2014</v>
      </c>
      <c r="M1165" s="5">
        <f t="shared" si="112"/>
        <v>-2106543000</v>
      </c>
      <c r="N1165" s="6">
        <f t="shared" si="114"/>
        <v>969571000</v>
      </c>
      <c r="O1165" s="6">
        <f t="shared" si="115"/>
        <v>-3076114000</v>
      </c>
      <c r="P1165" s="7">
        <f t="shared" si="116"/>
        <v>0.17273696440641567</v>
      </c>
      <c r="Q1165" s="7">
        <f t="shared" si="117"/>
        <v>0.25224198819016602</v>
      </c>
    </row>
    <row r="1166" spans="1:17" ht="20" customHeight="1" x14ac:dyDescent="0.2">
      <c r="A1166" s="1">
        <v>1207</v>
      </c>
      <c r="B1166" s="1" t="s">
        <v>418</v>
      </c>
      <c r="C1166" s="1" t="s">
        <v>11</v>
      </c>
      <c r="D1166" s="2">
        <v>42369</v>
      </c>
      <c r="E1166" s="3">
        <v>7763206000</v>
      </c>
      <c r="F1166" s="3">
        <v>5641052000</v>
      </c>
      <c r="G1166" s="3">
        <v>693331000</v>
      </c>
      <c r="H1166" s="1">
        <v>0</v>
      </c>
      <c r="I1166" s="3">
        <v>354620000</v>
      </c>
      <c r="J1166" s="1" t="s">
        <v>77</v>
      </c>
      <c r="K1166" s="1" t="s">
        <v>78</v>
      </c>
      <c r="L1166" s="8">
        <f t="shared" si="113"/>
        <v>2015</v>
      </c>
      <c r="M1166" s="5">
        <f t="shared" si="112"/>
        <v>-2122154000</v>
      </c>
      <c r="N1166" s="6">
        <f t="shared" si="114"/>
        <v>1047951000</v>
      </c>
      <c r="O1166" s="6">
        <f t="shared" si="115"/>
        <v>-3170105000</v>
      </c>
      <c r="P1166" s="7">
        <f t="shared" si="116"/>
        <v>0.27336051626093655</v>
      </c>
      <c r="Q1166" s="7">
        <f t="shared" si="117"/>
        <v>0.40834997808894935</v>
      </c>
    </row>
    <row r="1167" spans="1:17" ht="20" customHeight="1" x14ac:dyDescent="0.2">
      <c r="A1167" s="1">
        <v>1209</v>
      </c>
      <c r="B1167" s="1" t="s">
        <v>419</v>
      </c>
      <c r="C1167" s="1" t="s">
        <v>6</v>
      </c>
      <c r="D1167" s="2">
        <v>42004</v>
      </c>
      <c r="E1167" s="3">
        <v>15317800000</v>
      </c>
      <c r="F1167" s="3">
        <v>12602100000</v>
      </c>
      <c r="G1167" s="3">
        <v>477200000</v>
      </c>
      <c r="H1167" s="1">
        <v>0</v>
      </c>
      <c r="I1167" s="3">
        <v>294400000</v>
      </c>
      <c r="J1167" s="1" t="s">
        <v>13</v>
      </c>
      <c r="K1167" s="1" t="s">
        <v>317</v>
      </c>
      <c r="L1167" s="8">
        <f t="shared" si="113"/>
        <v>2014</v>
      </c>
      <c r="M1167" s="5">
        <f t="shared" si="112"/>
        <v>-2715700000</v>
      </c>
      <c r="N1167" s="6">
        <f t="shared" si="114"/>
        <v>771600000</v>
      </c>
      <c r="O1167" s="6">
        <f t="shared" si="115"/>
        <v>-3487300000</v>
      </c>
      <c r="P1167" s="7">
        <f t="shared" si="116"/>
        <v>0.17729047252216376</v>
      </c>
      <c r="Q1167" s="7">
        <f t="shared" si="117"/>
        <v>0.22766324145765057</v>
      </c>
    </row>
    <row r="1168" spans="1:17" ht="20" customHeight="1" x14ac:dyDescent="0.2">
      <c r="A1168" s="1">
        <v>1210</v>
      </c>
      <c r="B1168" s="1" t="s">
        <v>419</v>
      </c>
      <c r="C1168" s="1" t="s">
        <v>9</v>
      </c>
      <c r="D1168" s="2">
        <v>42369</v>
      </c>
      <c r="E1168" s="3">
        <v>15134400000</v>
      </c>
      <c r="F1168" s="3">
        <v>12491400000</v>
      </c>
      <c r="G1168" s="3">
        <v>431800000</v>
      </c>
      <c r="H1168" s="1">
        <v>0</v>
      </c>
      <c r="I1168" s="3">
        <v>291100000</v>
      </c>
      <c r="J1168" s="1" t="s">
        <v>13</v>
      </c>
      <c r="K1168" s="1" t="s">
        <v>317</v>
      </c>
      <c r="L1168" s="8">
        <f t="shared" si="113"/>
        <v>2015</v>
      </c>
      <c r="M1168" s="5">
        <f t="shared" si="112"/>
        <v>-2643000000</v>
      </c>
      <c r="N1168" s="6">
        <f t="shared" si="114"/>
        <v>722900000</v>
      </c>
      <c r="O1168" s="6">
        <f t="shared" si="115"/>
        <v>-3365900000</v>
      </c>
      <c r="P1168" s="7">
        <f t="shared" si="116"/>
        <v>0.17463526799873136</v>
      </c>
      <c r="Q1168" s="7">
        <f t="shared" si="117"/>
        <v>0.22240062374458189</v>
      </c>
    </row>
    <row r="1169" spans="1:17" ht="20" customHeight="1" x14ac:dyDescent="0.2">
      <c r="A1169" s="1">
        <v>1211</v>
      </c>
      <c r="B1169" s="1" t="s">
        <v>419</v>
      </c>
      <c r="C1169" s="1" t="s">
        <v>10</v>
      </c>
      <c r="D1169" s="2">
        <v>42735</v>
      </c>
      <c r="E1169" s="3">
        <v>15416900000</v>
      </c>
      <c r="F1169" s="3">
        <v>12671200000</v>
      </c>
      <c r="G1169" s="3">
        <v>443900000</v>
      </c>
      <c r="H1169" s="1">
        <v>0</v>
      </c>
      <c r="I1169" s="3">
        <v>292900000</v>
      </c>
      <c r="J1169" s="1" t="s">
        <v>13</v>
      </c>
      <c r="K1169" s="1" t="s">
        <v>317</v>
      </c>
      <c r="L1169" s="8">
        <f t="shared" si="113"/>
        <v>2016</v>
      </c>
      <c r="M1169" s="5">
        <f t="shared" ref="M1169:M1232" si="118">F1169-E1169</f>
        <v>-2745700000</v>
      </c>
      <c r="N1169" s="6">
        <f t="shared" si="114"/>
        <v>736800000</v>
      </c>
      <c r="O1169" s="6">
        <f t="shared" si="115"/>
        <v>-3482500000</v>
      </c>
      <c r="P1169" s="7">
        <f t="shared" si="116"/>
        <v>0.1780967639408701</v>
      </c>
      <c r="Q1169" s="7">
        <f t="shared" si="117"/>
        <v>0.22588847303932696</v>
      </c>
    </row>
    <row r="1170" spans="1:17" ht="20" customHeight="1" x14ac:dyDescent="0.2">
      <c r="A1170" s="1">
        <v>1212</v>
      </c>
      <c r="B1170" s="1" t="s">
        <v>420</v>
      </c>
      <c r="C1170" s="1" t="s">
        <v>6</v>
      </c>
      <c r="D1170" s="2">
        <v>41274</v>
      </c>
      <c r="E1170" s="3">
        <v>6182184000</v>
      </c>
      <c r="F1170" s="3">
        <v>3084766000</v>
      </c>
      <c r="G1170" s="3">
        <v>2120025000</v>
      </c>
      <c r="H1170" s="1">
        <v>0</v>
      </c>
      <c r="I1170" s="1">
        <v>0</v>
      </c>
      <c r="J1170" s="1" t="s">
        <v>13</v>
      </c>
      <c r="K1170" s="1" t="s">
        <v>73</v>
      </c>
      <c r="L1170" s="8">
        <f t="shared" si="113"/>
        <v>2012</v>
      </c>
      <c r="M1170" s="5">
        <f t="shared" si="118"/>
        <v>-3097418000</v>
      </c>
      <c r="N1170" s="6">
        <f t="shared" si="114"/>
        <v>2120025000</v>
      </c>
      <c r="O1170" s="6">
        <f t="shared" si="115"/>
        <v>-5217443000</v>
      </c>
      <c r="P1170" s="7">
        <f t="shared" si="116"/>
        <v>0.50102326297632038</v>
      </c>
      <c r="Q1170" s="7">
        <f t="shared" si="117"/>
        <v>0.84394819047766934</v>
      </c>
    </row>
    <row r="1171" spans="1:17" ht="20" customHeight="1" x14ac:dyDescent="0.2">
      <c r="A1171" s="1">
        <v>1213</v>
      </c>
      <c r="B1171" s="1" t="s">
        <v>420</v>
      </c>
      <c r="C1171" s="1" t="s">
        <v>9</v>
      </c>
      <c r="D1171" s="2">
        <v>41639</v>
      </c>
      <c r="E1171" s="3">
        <v>6649237000</v>
      </c>
      <c r="F1171" s="3">
        <v>3280236000</v>
      </c>
      <c r="G1171" s="3">
        <v>2265516000</v>
      </c>
      <c r="H1171" s="1">
        <v>0</v>
      </c>
      <c r="I1171" s="1">
        <v>0</v>
      </c>
      <c r="J1171" s="1" t="s">
        <v>13</v>
      </c>
      <c r="K1171" s="1" t="s">
        <v>73</v>
      </c>
      <c r="L1171" s="8">
        <f t="shared" si="113"/>
        <v>2013</v>
      </c>
      <c r="M1171" s="5">
        <f t="shared" si="118"/>
        <v>-3369001000</v>
      </c>
      <c r="N1171" s="6">
        <f t="shared" si="114"/>
        <v>2265516000</v>
      </c>
      <c r="O1171" s="6">
        <f t="shared" si="115"/>
        <v>-5634517000</v>
      </c>
      <c r="P1171" s="7">
        <f t="shared" si="116"/>
        <v>0.50667482599883262</v>
      </c>
      <c r="Q1171" s="7">
        <f t="shared" si="117"/>
        <v>0.84739301667243927</v>
      </c>
    </row>
    <row r="1172" spans="1:17" ht="20" customHeight="1" x14ac:dyDescent="0.2">
      <c r="A1172" s="1">
        <v>1214</v>
      </c>
      <c r="B1172" s="1" t="s">
        <v>420</v>
      </c>
      <c r="C1172" s="1" t="s">
        <v>10</v>
      </c>
      <c r="D1172" s="2">
        <v>42004</v>
      </c>
      <c r="E1172" s="3">
        <v>7216081000</v>
      </c>
      <c r="F1172" s="3">
        <v>3507180000</v>
      </c>
      <c r="G1172" s="3">
        <v>2438527000</v>
      </c>
      <c r="H1172" s="1">
        <v>0</v>
      </c>
      <c r="I1172" s="1">
        <v>0</v>
      </c>
      <c r="J1172" s="1" t="s">
        <v>13</v>
      </c>
      <c r="K1172" s="1" t="s">
        <v>73</v>
      </c>
      <c r="L1172" s="8">
        <f t="shared" si="113"/>
        <v>2014</v>
      </c>
      <c r="M1172" s="5">
        <f t="shared" si="118"/>
        <v>-3708901000</v>
      </c>
      <c r="N1172" s="6">
        <f t="shared" si="114"/>
        <v>2438527000</v>
      </c>
      <c r="O1172" s="6">
        <f t="shared" si="115"/>
        <v>-6147428000</v>
      </c>
      <c r="P1172" s="7">
        <f t="shared" si="116"/>
        <v>0.51397718512306056</v>
      </c>
      <c r="Q1172" s="7">
        <f t="shared" si="117"/>
        <v>0.85190673441719955</v>
      </c>
    </row>
    <row r="1173" spans="1:17" ht="20" customHeight="1" x14ac:dyDescent="0.2">
      <c r="A1173" s="1">
        <v>1215</v>
      </c>
      <c r="B1173" s="1" t="s">
        <v>420</v>
      </c>
      <c r="C1173" s="1" t="s">
        <v>11</v>
      </c>
      <c r="D1173" s="2">
        <v>42369</v>
      </c>
      <c r="E1173" s="3">
        <v>7966674000</v>
      </c>
      <c r="F1173" s="3">
        <v>3804031000</v>
      </c>
      <c r="G1173" s="3">
        <v>2648622000</v>
      </c>
      <c r="H1173" s="1">
        <v>0</v>
      </c>
      <c r="I1173" s="1">
        <v>0</v>
      </c>
      <c r="J1173" s="1" t="s">
        <v>13</v>
      </c>
      <c r="K1173" s="1" t="s">
        <v>73</v>
      </c>
      <c r="L1173" s="8">
        <f t="shared" si="113"/>
        <v>2015</v>
      </c>
      <c r="M1173" s="5">
        <f t="shared" si="118"/>
        <v>-4162643000</v>
      </c>
      <c r="N1173" s="6">
        <f t="shared" si="114"/>
        <v>2648622000</v>
      </c>
      <c r="O1173" s="6">
        <f t="shared" si="115"/>
        <v>-6811265000</v>
      </c>
      <c r="P1173" s="7">
        <f t="shared" si="116"/>
        <v>0.52250700857095445</v>
      </c>
      <c r="Q1173" s="7">
        <f t="shared" si="117"/>
        <v>0.85496971509063879</v>
      </c>
    </row>
    <row r="1174" spans="1:17" ht="20" customHeight="1" x14ac:dyDescent="0.2">
      <c r="A1174" s="1">
        <v>1216</v>
      </c>
      <c r="B1174" s="1" t="s">
        <v>421</v>
      </c>
      <c r="C1174" s="1" t="s">
        <v>6</v>
      </c>
      <c r="D1174" s="2">
        <v>41274</v>
      </c>
      <c r="E1174" s="3">
        <v>20100000000</v>
      </c>
      <c r="F1174" s="3">
        <v>6530000000</v>
      </c>
      <c r="G1174" s="3">
        <v>1879000000</v>
      </c>
      <c r="H1174" s="1">
        <v>0</v>
      </c>
      <c r="I1174" s="3">
        <v>3585000000</v>
      </c>
      <c r="J1174" s="1" t="s">
        <v>77</v>
      </c>
      <c r="K1174" s="1" t="s">
        <v>78</v>
      </c>
      <c r="L1174" s="8">
        <f t="shared" si="113"/>
        <v>2012</v>
      </c>
      <c r="M1174" s="5">
        <f t="shared" si="118"/>
        <v>-13570000000</v>
      </c>
      <c r="N1174" s="6">
        <f t="shared" si="114"/>
        <v>5464000000</v>
      </c>
      <c r="O1174" s="6">
        <f t="shared" si="115"/>
        <v>-19034000000</v>
      </c>
      <c r="P1174" s="7">
        <f t="shared" si="116"/>
        <v>0.67512437810945269</v>
      </c>
      <c r="Q1174" s="7">
        <f t="shared" si="117"/>
        <v>0.94696517412935322</v>
      </c>
    </row>
    <row r="1175" spans="1:17" ht="20" customHeight="1" x14ac:dyDescent="0.2">
      <c r="A1175" s="1">
        <v>1217</v>
      </c>
      <c r="B1175" s="1" t="s">
        <v>421</v>
      </c>
      <c r="C1175" s="1" t="s">
        <v>9</v>
      </c>
      <c r="D1175" s="2">
        <v>41639</v>
      </c>
      <c r="E1175" s="3">
        <v>20170000000</v>
      </c>
      <c r="F1175" s="3">
        <v>6497000000</v>
      </c>
      <c r="G1175" s="3">
        <v>2108000000</v>
      </c>
      <c r="H1175" s="1">
        <v>0</v>
      </c>
      <c r="I1175" s="3">
        <v>4203000000</v>
      </c>
      <c r="J1175" s="1" t="s">
        <v>77</v>
      </c>
      <c r="K1175" s="1" t="s">
        <v>78</v>
      </c>
      <c r="L1175" s="8">
        <f t="shared" si="113"/>
        <v>2013</v>
      </c>
      <c r="M1175" s="5">
        <f t="shared" si="118"/>
        <v>-13673000000</v>
      </c>
      <c r="N1175" s="6">
        <f t="shared" si="114"/>
        <v>6311000000</v>
      </c>
      <c r="O1175" s="6">
        <f t="shared" si="115"/>
        <v>-19984000000</v>
      </c>
      <c r="P1175" s="7">
        <f t="shared" si="116"/>
        <v>0.67788795240456123</v>
      </c>
      <c r="Q1175" s="7">
        <f t="shared" si="117"/>
        <v>0.99077838373822513</v>
      </c>
    </row>
    <row r="1176" spans="1:17" ht="20" customHeight="1" x14ac:dyDescent="0.2">
      <c r="A1176" s="1">
        <v>1218</v>
      </c>
      <c r="B1176" s="1" t="s">
        <v>421</v>
      </c>
      <c r="C1176" s="1" t="s">
        <v>10</v>
      </c>
      <c r="D1176" s="2">
        <v>42004</v>
      </c>
      <c r="E1176" s="3">
        <v>19312000000</v>
      </c>
      <c r="F1176" s="3">
        <v>6803000000</v>
      </c>
      <c r="G1176" s="3">
        <v>2053000000</v>
      </c>
      <c r="H1176" s="1">
        <v>0</v>
      </c>
      <c r="I1176" s="3">
        <v>4261000000</v>
      </c>
      <c r="J1176" s="1" t="s">
        <v>77</v>
      </c>
      <c r="K1176" s="1" t="s">
        <v>78</v>
      </c>
      <c r="L1176" s="8">
        <f t="shared" si="113"/>
        <v>2014</v>
      </c>
      <c r="M1176" s="5">
        <f t="shared" si="118"/>
        <v>-12509000000</v>
      </c>
      <c r="N1176" s="6">
        <f t="shared" si="114"/>
        <v>6314000000</v>
      </c>
      <c r="O1176" s="6">
        <f t="shared" si="115"/>
        <v>-18823000000</v>
      </c>
      <c r="P1176" s="7">
        <f t="shared" si="116"/>
        <v>0.64773198011599009</v>
      </c>
      <c r="Q1176" s="7">
        <f t="shared" si="117"/>
        <v>0.97467895608947808</v>
      </c>
    </row>
    <row r="1177" spans="1:17" ht="20" customHeight="1" x14ac:dyDescent="0.2">
      <c r="A1177" s="1">
        <v>1219</v>
      </c>
      <c r="B1177" s="1" t="s">
        <v>421</v>
      </c>
      <c r="C1177" s="1" t="s">
        <v>11</v>
      </c>
      <c r="D1177" s="2">
        <v>42369</v>
      </c>
      <c r="E1177" s="3">
        <v>12480000000</v>
      </c>
      <c r="F1177" s="3">
        <v>5804000000</v>
      </c>
      <c r="G1177" s="3">
        <v>1613000000</v>
      </c>
      <c r="H1177" s="1">
        <v>0</v>
      </c>
      <c r="I1177" s="3">
        <v>4544000000</v>
      </c>
      <c r="J1177" s="1" t="s">
        <v>77</v>
      </c>
      <c r="K1177" s="1" t="s">
        <v>78</v>
      </c>
      <c r="L1177" s="8">
        <f t="shared" si="113"/>
        <v>2015</v>
      </c>
      <c r="M1177" s="5">
        <f t="shared" si="118"/>
        <v>-6676000000</v>
      </c>
      <c r="N1177" s="6">
        <f t="shared" si="114"/>
        <v>6157000000</v>
      </c>
      <c r="O1177" s="6">
        <f t="shared" si="115"/>
        <v>-12833000000</v>
      </c>
      <c r="P1177" s="7">
        <f t="shared" si="116"/>
        <v>0.53493589743589742</v>
      </c>
      <c r="Q1177" s="7">
        <f t="shared" si="117"/>
        <v>1.0282852564102565</v>
      </c>
    </row>
    <row r="1178" spans="1:17" ht="20" customHeight="1" x14ac:dyDescent="0.2">
      <c r="A1178" s="1">
        <v>1224</v>
      </c>
      <c r="B1178" s="1" t="s">
        <v>422</v>
      </c>
      <c r="C1178" s="1" t="s">
        <v>6</v>
      </c>
      <c r="D1178" s="2">
        <v>41274</v>
      </c>
      <c r="E1178" s="3">
        <v>1355300000</v>
      </c>
      <c r="F1178" s="3">
        <v>90800000</v>
      </c>
      <c r="G1178" s="3">
        <v>803800000</v>
      </c>
      <c r="H1178" s="1">
        <v>0</v>
      </c>
      <c r="I1178" s="3">
        <v>76000000</v>
      </c>
      <c r="J1178" s="1" t="s">
        <v>41</v>
      </c>
      <c r="K1178" s="1" t="s">
        <v>423</v>
      </c>
      <c r="L1178" s="8">
        <f t="shared" si="113"/>
        <v>2012</v>
      </c>
      <c r="M1178" s="5">
        <f t="shared" si="118"/>
        <v>-1264500000</v>
      </c>
      <c r="N1178" s="6">
        <f t="shared" si="114"/>
        <v>879800000</v>
      </c>
      <c r="O1178" s="6">
        <f t="shared" si="115"/>
        <v>-2144300000</v>
      </c>
      <c r="P1178" s="7">
        <f t="shared" si="116"/>
        <v>0.93300376300450083</v>
      </c>
      <c r="Q1178" s="7">
        <f t="shared" si="117"/>
        <v>1.5821589316018594</v>
      </c>
    </row>
    <row r="1179" spans="1:17" ht="20" customHeight="1" x14ac:dyDescent="0.2">
      <c r="A1179" s="1">
        <v>1225</v>
      </c>
      <c r="B1179" s="1" t="s">
        <v>422</v>
      </c>
      <c r="C1179" s="1" t="s">
        <v>9</v>
      </c>
      <c r="D1179" s="2">
        <v>41639</v>
      </c>
      <c r="E1179" s="3">
        <v>1346100000</v>
      </c>
      <c r="F1179" s="3">
        <v>81100000</v>
      </c>
      <c r="G1179" s="3">
        <v>812800000</v>
      </c>
      <c r="H1179" s="1">
        <v>0</v>
      </c>
      <c r="I1179" s="3">
        <v>69900000</v>
      </c>
      <c r="J1179" s="1" t="s">
        <v>41</v>
      </c>
      <c r="K1179" s="1" t="s">
        <v>423</v>
      </c>
      <c r="L1179" s="8">
        <f t="shared" si="113"/>
        <v>2013</v>
      </c>
      <c r="M1179" s="5">
        <f t="shared" si="118"/>
        <v>-1265000000</v>
      </c>
      <c r="N1179" s="6">
        <f t="shared" si="114"/>
        <v>882700000</v>
      </c>
      <c r="O1179" s="6">
        <f t="shared" si="115"/>
        <v>-2147700000</v>
      </c>
      <c r="P1179" s="7">
        <f t="shared" si="116"/>
        <v>0.93975187578931729</v>
      </c>
      <c r="Q1179" s="7">
        <f t="shared" si="117"/>
        <v>1.5954981056385114</v>
      </c>
    </row>
    <row r="1180" spans="1:17" ht="20" customHeight="1" x14ac:dyDescent="0.2">
      <c r="A1180" s="1">
        <v>1226</v>
      </c>
      <c r="B1180" s="1" t="s">
        <v>422</v>
      </c>
      <c r="C1180" s="1" t="s">
        <v>10</v>
      </c>
      <c r="D1180" s="2">
        <v>42004</v>
      </c>
      <c r="E1180" s="3">
        <v>1381400000</v>
      </c>
      <c r="F1180" s="3">
        <v>80900000</v>
      </c>
      <c r="G1180" s="3">
        <v>816700000</v>
      </c>
      <c r="H1180" s="1">
        <v>0</v>
      </c>
      <c r="I1180" s="3">
        <v>65400000</v>
      </c>
      <c r="J1180" s="1" t="s">
        <v>41</v>
      </c>
      <c r="K1180" s="1" t="s">
        <v>423</v>
      </c>
      <c r="L1180" s="8">
        <f t="shared" si="113"/>
        <v>2014</v>
      </c>
      <c r="M1180" s="5">
        <f t="shared" si="118"/>
        <v>-1300500000</v>
      </c>
      <c r="N1180" s="6">
        <f t="shared" si="114"/>
        <v>882100000</v>
      </c>
      <c r="O1180" s="6">
        <f t="shared" si="115"/>
        <v>-2182600000</v>
      </c>
      <c r="P1180" s="7">
        <f t="shared" si="116"/>
        <v>0.94143622412045747</v>
      </c>
      <c r="Q1180" s="7">
        <f t="shared" si="117"/>
        <v>1.5799913131605618</v>
      </c>
    </row>
    <row r="1181" spans="1:17" ht="20" customHeight="1" x14ac:dyDescent="0.2">
      <c r="A1181" s="1">
        <v>1227</v>
      </c>
      <c r="B1181" s="1" t="s">
        <v>422</v>
      </c>
      <c r="C1181" s="1" t="s">
        <v>11</v>
      </c>
      <c r="D1181" s="2">
        <v>42369</v>
      </c>
      <c r="E1181" s="3">
        <v>1421300000</v>
      </c>
      <c r="F1181" s="3">
        <v>95500000</v>
      </c>
      <c r="G1181" s="3">
        <v>836700000</v>
      </c>
      <c r="H1181" s="1">
        <v>0</v>
      </c>
      <c r="I1181" s="3">
        <v>57300000</v>
      </c>
      <c r="J1181" s="1" t="s">
        <v>41</v>
      </c>
      <c r="K1181" s="1" t="s">
        <v>423</v>
      </c>
      <c r="L1181" s="8">
        <f t="shared" si="113"/>
        <v>2015</v>
      </c>
      <c r="M1181" s="5">
        <f t="shared" si="118"/>
        <v>-1325800000</v>
      </c>
      <c r="N1181" s="6">
        <f t="shared" si="114"/>
        <v>894000000</v>
      </c>
      <c r="O1181" s="6">
        <f t="shared" si="115"/>
        <v>-2219800000</v>
      </c>
      <c r="P1181" s="7">
        <f t="shared" si="116"/>
        <v>0.93280799268275527</v>
      </c>
      <c r="Q1181" s="7">
        <f t="shared" si="117"/>
        <v>1.5618096109195807</v>
      </c>
    </row>
    <row r="1182" spans="1:17" ht="20" customHeight="1" x14ac:dyDescent="0.2">
      <c r="A1182" s="1">
        <v>1228</v>
      </c>
      <c r="B1182" s="1" t="s">
        <v>424</v>
      </c>
      <c r="C1182" s="1" t="s">
        <v>6</v>
      </c>
      <c r="D1182" s="2">
        <v>41274</v>
      </c>
      <c r="E1182" s="3">
        <v>3823713000</v>
      </c>
      <c r="F1182" s="3">
        <v>1582398000</v>
      </c>
      <c r="G1182" s="3">
        <v>1489735000</v>
      </c>
      <c r="H1182" s="3">
        <v>114250000</v>
      </c>
      <c r="I1182" s="1">
        <v>0</v>
      </c>
      <c r="J1182" s="1" t="s">
        <v>7</v>
      </c>
      <c r="K1182" s="1" t="s">
        <v>425</v>
      </c>
      <c r="L1182" s="8">
        <f t="shared" si="113"/>
        <v>2012</v>
      </c>
      <c r="M1182" s="5">
        <f t="shared" si="118"/>
        <v>-2241315000</v>
      </c>
      <c r="N1182" s="6">
        <f t="shared" si="114"/>
        <v>1603985000</v>
      </c>
      <c r="O1182" s="6">
        <f t="shared" si="115"/>
        <v>-3845300000</v>
      </c>
      <c r="P1182" s="7">
        <f t="shared" si="116"/>
        <v>0.58616193213245871</v>
      </c>
      <c r="Q1182" s="7">
        <f t="shared" si="117"/>
        <v>1.0056455596955107</v>
      </c>
    </row>
    <row r="1183" spans="1:17" ht="20" customHeight="1" x14ac:dyDescent="0.2">
      <c r="A1183" s="1">
        <v>1229</v>
      </c>
      <c r="B1183" s="1" t="s">
        <v>424</v>
      </c>
      <c r="C1183" s="1" t="s">
        <v>9</v>
      </c>
      <c r="D1183" s="2">
        <v>41639</v>
      </c>
      <c r="E1183" s="3">
        <v>3791335000</v>
      </c>
      <c r="F1183" s="3">
        <v>1650622000</v>
      </c>
      <c r="G1183" s="3">
        <v>1420096000</v>
      </c>
      <c r="H1183" s="3">
        <v>110412000</v>
      </c>
      <c r="I1183" s="1">
        <v>0</v>
      </c>
      <c r="J1183" s="1" t="s">
        <v>7</v>
      </c>
      <c r="K1183" s="1" t="s">
        <v>425</v>
      </c>
      <c r="L1183" s="8">
        <f t="shared" si="113"/>
        <v>2013</v>
      </c>
      <c r="M1183" s="5">
        <f t="shared" si="118"/>
        <v>-2140713000</v>
      </c>
      <c r="N1183" s="6">
        <f t="shared" si="114"/>
        <v>1530508000</v>
      </c>
      <c r="O1183" s="6">
        <f t="shared" si="115"/>
        <v>-3671221000</v>
      </c>
      <c r="P1183" s="7">
        <f t="shared" si="116"/>
        <v>0.56463303823059685</v>
      </c>
      <c r="Q1183" s="7">
        <f t="shared" si="117"/>
        <v>0.96831881118392338</v>
      </c>
    </row>
    <row r="1184" spans="1:17" ht="20" customHeight="1" x14ac:dyDescent="0.2">
      <c r="A1184" s="1">
        <v>1230</v>
      </c>
      <c r="B1184" s="1" t="s">
        <v>424</v>
      </c>
      <c r="C1184" s="1" t="s">
        <v>10</v>
      </c>
      <c r="D1184" s="2">
        <v>42004</v>
      </c>
      <c r="E1184" s="3">
        <v>3821504000</v>
      </c>
      <c r="F1184" s="3">
        <v>1680791000</v>
      </c>
      <c r="G1184" s="3">
        <v>1378400000</v>
      </c>
      <c r="H1184" s="3">
        <v>109931000</v>
      </c>
      <c r="I1184" s="1">
        <v>0</v>
      </c>
      <c r="J1184" s="1" t="s">
        <v>7</v>
      </c>
      <c r="K1184" s="1" t="s">
        <v>425</v>
      </c>
      <c r="L1184" s="8">
        <f t="shared" si="113"/>
        <v>2014</v>
      </c>
      <c r="M1184" s="5">
        <f t="shared" si="118"/>
        <v>-2140713000</v>
      </c>
      <c r="N1184" s="6">
        <f t="shared" si="114"/>
        <v>1488331000</v>
      </c>
      <c r="O1184" s="6">
        <f t="shared" si="115"/>
        <v>-3629044000</v>
      </c>
      <c r="P1184" s="7">
        <f t="shared" si="116"/>
        <v>0.56017552251678915</v>
      </c>
      <c r="Q1184" s="7">
        <f t="shared" si="117"/>
        <v>0.94963762958248898</v>
      </c>
    </row>
    <row r="1185" spans="1:17" ht="20" customHeight="1" x14ac:dyDescent="0.2">
      <c r="A1185" s="1">
        <v>1231</v>
      </c>
      <c r="B1185" s="1" t="s">
        <v>424</v>
      </c>
      <c r="C1185" s="1" t="s">
        <v>11</v>
      </c>
      <c r="D1185" s="2">
        <v>42369</v>
      </c>
      <c r="E1185" s="3">
        <v>3578060000</v>
      </c>
      <c r="F1185" s="3">
        <v>1558591000</v>
      </c>
      <c r="G1185" s="3">
        <v>1279961000</v>
      </c>
      <c r="H1185" s="3">
        <v>110156000</v>
      </c>
      <c r="I1185" s="1">
        <v>0</v>
      </c>
      <c r="J1185" s="1" t="s">
        <v>7</v>
      </c>
      <c r="K1185" s="1" t="s">
        <v>425</v>
      </c>
      <c r="L1185" s="8">
        <f t="shared" si="113"/>
        <v>2015</v>
      </c>
      <c r="M1185" s="5">
        <f t="shared" si="118"/>
        <v>-2019469000</v>
      </c>
      <c r="N1185" s="6">
        <f t="shared" si="114"/>
        <v>1390117000</v>
      </c>
      <c r="O1185" s="6">
        <f t="shared" si="115"/>
        <v>-3409586000</v>
      </c>
      <c r="P1185" s="7">
        <f t="shared" si="116"/>
        <v>0.56440333588592706</v>
      </c>
      <c r="Q1185" s="7">
        <f t="shared" si="117"/>
        <v>0.9529147079702408</v>
      </c>
    </row>
    <row r="1186" spans="1:17" ht="20" customHeight="1" x14ac:dyDescent="0.2">
      <c r="A1186" s="1">
        <v>1232</v>
      </c>
      <c r="B1186" s="1" t="s">
        <v>426</v>
      </c>
      <c r="C1186" s="1" t="s">
        <v>6</v>
      </c>
      <c r="D1186" s="2">
        <v>41274</v>
      </c>
      <c r="E1186" s="3">
        <v>16596800000</v>
      </c>
      <c r="F1186" s="3">
        <v>13908300000</v>
      </c>
      <c r="G1186" s="3">
        <v>571600000</v>
      </c>
      <c r="H1186" s="3">
        <v>279300000</v>
      </c>
      <c r="I1186" s="3">
        <v>517400000</v>
      </c>
      <c r="J1186" s="1" t="s">
        <v>7</v>
      </c>
      <c r="K1186" s="1" t="s">
        <v>121</v>
      </c>
      <c r="L1186" s="8">
        <f t="shared" si="113"/>
        <v>2012</v>
      </c>
      <c r="M1186" s="5">
        <f t="shared" si="118"/>
        <v>-2688500000</v>
      </c>
      <c r="N1186" s="6">
        <f t="shared" si="114"/>
        <v>1368300000</v>
      </c>
      <c r="O1186" s="6">
        <f t="shared" si="115"/>
        <v>-4056800000</v>
      </c>
      <c r="P1186" s="7">
        <f t="shared" si="116"/>
        <v>0.16198905813168804</v>
      </c>
      <c r="Q1186" s="7">
        <f t="shared" si="117"/>
        <v>0.24443266171792152</v>
      </c>
    </row>
    <row r="1187" spans="1:17" ht="20" customHeight="1" x14ac:dyDescent="0.2">
      <c r="A1187" s="1">
        <v>1233</v>
      </c>
      <c r="B1187" s="1" t="s">
        <v>426</v>
      </c>
      <c r="C1187" s="1" t="s">
        <v>9</v>
      </c>
      <c r="D1187" s="2">
        <v>41639</v>
      </c>
      <c r="E1187" s="3">
        <v>16661000000</v>
      </c>
      <c r="F1187" s="3">
        <v>13900700000</v>
      </c>
      <c r="G1187" s="3">
        <v>559500000</v>
      </c>
      <c r="H1187" s="3">
        <v>251400000</v>
      </c>
      <c r="I1187" s="3">
        <v>571700000</v>
      </c>
      <c r="J1187" s="1" t="s">
        <v>7</v>
      </c>
      <c r="K1187" s="1" t="s">
        <v>121</v>
      </c>
      <c r="L1187" s="8">
        <f t="shared" si="113"/>
        <v>2013</v>
      </c>
      <c r="M1187" s="5">
        <f t="shared" si="118"/>
        <v>-2760300000</v>
      </c>
      <c r="N1187" s="6">
        <f t="shared" si="114"/>
        <v>1382600000</v>
      </c>
      <c r="O1187" s="6">
        <f t="shared" si="115"/>
        <v>-4142900000</v>
      </c>
      <c r="P1187" s="7">
        <f t="shared" si="116"/>
        <v>0.16567432927195247</v>
      </c>
      <c r="Q1187" s="7">
        <f t="shared" si="117"/>
        <v>0.24865854390492767</v>
      </c>
    </row>
    <row r="1188" spans="1:17" ht="20" customHeight="1" x14ac:dyDescent="0.2">
      <c r="A1188" s="1">
        <v>1234</v>
      </c>
      <c r="B1188" s="1" t="s">
        <v>426</v>
      </c>
      <c r="C1188" s="1" t="s">
        <v>10</v>
      </c>
      <c r="D1188" s="2">
        <v>42004</v>
      </c>
      <c r="E1188" s="3">
        <v>18534400000</v>
      </c>
      <c r="F1188" s="3">
        <v>15481600000</v>
      </c>
      <c r="G1188" s="3">
        <v>561400000</v>
      </c>
      <c r="H1188" s="3">
        <v>215600000</v>
      </c>
      <c r="I1188" s="3">
        <v>588500000</v>
      </c>
      <c r="J1188" s="1" t="s">
        <v>7</v>
      </c>
      <c r="K1188" s="1" t="s">
        <v>121</v>
      </c>
      <c r="L1188" s="8">
        <f t="shared" si="113"/>
        <v>2014</v>
      </c>
      <c r="M1188" s="5">
        <f t="shared" si="118"/>
        <v>-3052800000</v>
      </c>
      <c r="N1188" s="6">
        <f t="shared" si="114"/>
        <v>1365500000</v>
      </c>
      <c r="O1188" s="6">
        <f t="shared" si="115"/>
        <v>-4418300000</v>
      </c>
      <c r="P1188" s="7">
        <f t="shared" si="116"/>
        <v>0.1647099447513812</v>
      </c>
      <c r="Q1188" s="7">
        <f t="shared" si="117"/>
        <v>0.23838376208563536</v>
      </c>
    </row>
    <row r="1189" spans="1:17" ht="20" customHeight="1" x14ac:dyDescent="0.2">
      <c r="A1189" s="1">
        <v>1235</v>
      </c>
      <c r="B1189" s="1" t="s">
        <v>426</v>
      </c>
      <c r="C1189" s="1" t="s">
        <v>11</v>
      </c>
      <c r="D1189" s="2">
        <v>42369</v>
      </c>
      <c r="E1189" s="3">
        <v>18671300000</v>
      </c>
      <c r="F1189" s="3">
        <v>15292100000</v>
      </c>
      <c r="G1189" s="3">
        <v>541500000</v>
      </c>
      <c r="H1189" s="3">
        <v>239800000</v>
      </c>
      <c r="I1189" s="3">
        <v>583700000</v>
      </c>
      <c r="J1189" s="1" t="s">
        <v>7</v>
      </c>
      <c r="K1189" s="1" t="s">
        <v>121</v>
      </c>
      <c r="L1189" s="8">
        <f t="shared" si="113"/>
        <v>2015</v>
      </c>
      <c r="M1189" s="5">
        <f t="shared" si="118"/>
        <v>-3379200000</v>
      </c>
      <c r="N1189" s="6">
        <f t="shared" si="114"/>
        <v>1365000000</v>
      </c>
      <c r="O1189" s="6">
        <f t="shared" si="115"/>
        <v>-4744200000</v>
      </c>
      <c r="P1189" s="7">
        <f t="shared" si="116"/>
        <v>0.18098364870148304</v>
      </c>
      <c r="Q1189" s="7">
        <f t="shared" si="117"/>
        <v>0.2540905025359777</v>
      </c>
    </row>
    <row r="1190" spans="1:17" ht="20" customHeight="1" x14ac:dyDescent="0.2">
      <c r="A1190" s="1">
        <v>1236</v>
      </c>
      <c r="B1190" s="1" t="s">
        <v>427</v>
      </c>
      <c r="C1190" s="1" t="s">
        <v>6</v>
      </c>
      <c r="D1190" s="2">
        <v>41639</v>
      </c>
      <c r="E1190" s="3">
        <v>15598000000</v>
      </c>
      <c r="F1190" s="3">
        <v>11759000000</v>
      </c>
      <c r="G1190" s="1">
        <v>0</v>
      </c>
      <c r="H1190" s="1">
        <v>0</v>
      </c>
      <c r="I1190" s="3">
        <v>2077000000</v>
      </c>
      <c r="J1190" s="1" t="s">
        <v>36</v>
      </c>
      <c r="K1190" s="1" t="s">
        <v>37</v>
      </c>
      <c r="L1190" s="8">
        <f t="shared" si="113"/>
        <v>2013</v>
      </c>
      <c r="M1190" s="5">
        <f t="shared" si="118"/>
        <v>-3839000000</v>
      </c>
      <c r="N1190" s="6">
        <f t="shared" si="114"/>
        <v>2077000000</v>
      </c>
      <c r="O1190" s="6">
        <f t="shared" si="115"/>
        <v>-5916000000</v>
      </c>
      <c r="P1190" s="7">
        <f t="shared" si="116"/>
        <v>0.24612129760225671</v>
      </c>
      <c r="Q1190" s="7">
        <f t="shared" si="117"/>
        <v>0.37927939479420436</v>
      </c>
    </row>
    <row r="1191" spans="1:17" ht="20" customHeight="1" x14ac:dyDescent="0.2">
      <c r="A1191" s="1">
        <v>1237</v>
      </c>
      <c r="B1191" s="1" t="s">
        <v>427</v>
      </c>
      <c r="C1191" s="1" t="s">
        <v>9</v>
      </c>
      <c r="D1191" s="2">
        <v>42004</v>
      </c>
      <c r="E1191" s="3">
        <v>17090000000</v>
      </c>
      <c r="F1191" s="3">
        <v>12207000000</v>
      </c>
      <c r="G1191" s="1">
        <v>0</v>
      </c>
      <c r="H1191" s="1">
        <v>0</v>
      </c>
      <c r="I1191" s="3">
        <v>2433000000</v>
      </c>
      <c r="J1191" s="1" t="s">
        <v>36</v>
      </c>
      <c r="K1191" s="1" t="s">
        <v>37</v>
      </c>
      <c r="L1191" s="8">
        <f t="shared" si="113"/>
        <v>2014</v>
      </c>
      <c r="M1191" s="5">
        <f t="shared" si="118"/>
        <v>-4883000000</v>
      </c>
      <c r="N1191" s="6">
        <f t="shared" si="114"/>
        <v>2433000000</v>
      </c>
      <c r="O1191" s="6">
        <f t="shared" si="115"/>
        <v>-7316000000</v>
      </c>
      <c r="P1191" s="7">
        <f t="shared" si="116"/>
        <v>0.28572264482153303</v>
      </c>
      <c r="Q1191" s="7">
        <f t="shared" si="117"/>
        <v>0.42808660035108248</v>
      </c>
    </row>
    <row r="1192" spans="1:17" ht="20" customHeight="1" x14ac:dyDescent="0.2">
      <c r="A1192" s="1">
        <v>1238</v>
      </c>
      <c r="B1192" s="1" t="s">
        <v>427</v>
      </c>
      <c r="C1192" s="1" t="s">
        <v>10</v>
      </c>
      <c r="D1192" s="2">
        <v>42369</v>
      </c>
      <c r="E1192" s="3">
        <v>16833000000</v>
      </c>
      <c r="F1192" s="3">
        <v>12713000000</v>
      </c>
      <c r="G1192" s="1">
        <v>0</v>
      </c>
      <c r="H1192" s="1">
        <v>0</v>
      </c>
      <c r="I1192" s="3">
        <v>2612000000</v>
      </c>
      <c r="J1192" s="1" t="s">
        <v>36</v>
      </c>
      <c r="K1192" s="1" t="s">
        <v>37</v>
      </c>
      <c r="L1192" s="8">
        <f t="shared" si="113"/>
        <v>2015</v>
      </c>
      <c r="M1192" s="5">
        <f t="shared" si="118"/>
        <v>-4120000000</v>
      </c>
      <c r="N1192" s="6">
        <f t="shared" si="114"/>
        <v>2612000000</v>
      </c>
      <c r="O1192" s="6">
        <f t="shared" si="115"/>
        <v>-6732000000</v>
      </c>
      <c r="P1192" s="7">
        <f t="shared" si="116"/>
        <v>0.24475732192716687</v>
      </c>
      <c r="Q1192" s="7">
        <f t="shared" si="117"/>
        <v>0.39992871145963288</v>
      </c>
    </row>
    <row r="1193" spans="1:17" ht="20" customHeight="1" x14ac:dyDescent="0.2">
      <c r="A1193" s="1">
        <v>1239</v>
      </c>
      <c r="B1193" s="1" t="s">
        <v>427</v>
      </c>
      <c r="C1193" s="1" t="s">
        <v>11</v>
      </c>
      <c r="D1193" s="2">
        <v>42735</v>
      </c>
      <c r="E1193" s="3">
        <v>17666000000</v>
      </c>
      <c r="F1193" s="3">
        <v>12734000000</v>
      </c>
      <c r="G1193" s="1">
        <v>0</v>
      </c>
      <c r="H1193" s="1">
        <v>0</v>
      </c>
      <c r="I1193" s="3">
        <v>2755000000</v>
      </c>
      <c r="J1193" s="1" t="s">
        <v>36</v>
      </c>
      <c r="K1193" s="1" t="s">
        <v>37</v>
      </c>
      <c r="L1193" s="8">
        <f t="shared" si="113"/>
        <v>2016</v>
      </c>
      <c r="M1193" s="5">
        <f t="shared" si="118"/>
        <v>-4932000000</v>
      </c>
      <c r="N1193" s="6">
        <f t="shared" si="114"/>
        <v>2755000000</v>
      </c>
      <c r="O1193" s="6">
        <f t="shared" si="115"/>
        <v>-7687000000</v>
      </c>
      <c r="P1193" s="7">
        <f t="shared" si="116"/>
        <v>0.27918034642816708</v>
      </c>
      <c r="Q1193" s="7">
        <f t="shared" si="117"/>
        <v>0.43512962753311446</v>
      </c>
    </row>
    <row r="1194" spans="1:17" ht="20" customHeight="1" x14ac:dyDescent="0.2">
      <c r="A1194" s="1">
        <v>1240</v>
      </c>
      <c r="B1194" s="1" t="s">
        <v>428</v>
      </c>
      <c r="C1194" s="1" t="s">
        <v>6</v>
      </c>
      <c r="D1194" s="2">
        <v>41274</v>
      </c>
      <c r="E1194" s="3">
        <v>5260956000</v>
      </c>
      <c r="F1194" s="3">
        <v>1177275000</v>
      </c>
      <c r="G1194" s="3">
        <v>2188747000</v>
      </c>
      <c r="H1194" s="1">
        <v>0</v>
      </c>
      <c r="I1194" s="3">
        <v>65141000</v>
      </c>
      <c r="J1194" s="1" t="s">
        <v>13</v>
      </c>
      <c r="K1194" s="1" t="s">
        <v>71</v>
      </c>
      <c r="L1194" s="8">
        <f t="shared" si="113"/>
        <v>2012</v>
      </c>
      <c r="M1194" s="5">
        <f t="shared" si="118"/>
        <v>-4083681000</v>
      </c>
      <c r="N1194" s="6">
        <f t="shared" si="114"/>
        <v>2253888000</v>
      </c>
      <c r="O1194" s="6">
        <f t="shared" si="115"/>
        <v>-6337569000</v>
      </c>
      <c r="P1194" s="7">
        <f t="shared" si="116"/>
        <v>0.77622413112749855</v>
      </c>
      <c r="Q1194" s="7">
        <f t="shared" si="117"/>
        <v>1.2046420840622882</v>
      </c>
    </row>
    <row r="1195" spans="1:17" ht="20" customHeight="1" x14ac:dyDescent="0.2">
      <c r="A1195" s="1">
        <v>1241</v>
      </c>
      <c r="B1195" s="1" t="s">
        <v>428</v>
      </c>
      <c r="C1195" s="1" t="s">
        <v>9</v>
      </c>
      <c r="D1195" s="2">
        <v>41639</v>
      </c>
      <c r="E1195" s="3">
        <v>6793306000</v>
      </c>
      <c r="F1195" s="3">
        <v>1077420000</v>
      </c>
      <c r="G1195" s="3">
        <v>3185497000</v>
      </c>
      <c r="H1195" s="1">
        <v>0</v>
      </c>
      <c r="I1195" s="3">
        <v>117975000</v>
      </c>
      <c r="J1195" s="1" t="s">
        <v>13</v>
      </c>
      <c r="K1195" s="1" t="s">
        <v>71</v>
      </c>
      <c r="L1195" s="8">
        <f t="shared" si="113"/>
        <v>2013</v>
      </c>
      <c r="M1195" s="5">
        <f t="shared" si="118"/>
        <v>-5715886000</v>
      </c>
      <c r="N1195" s="6">
        <f t="shared" si="114"/>
        <v>3303472000</v>
      </c>
      <c r="O1195" s="6">
        <f t="shared" si="115"/>
        <v>-9019358000</v>
      </c>
      <c r="P1195" s="7">
        <f t="shared" si="116"/>
        <v>0.84139975440529247</v>
      </c>
      <c r="Q1195" s="7">
        <f t="shared" si="117"/>
        <v>1.3276831633964377</v>
      </c>
    </row>
    <row r="1196" spans="1:17" ht="20" customHeight="1" x14ac:dyDescent="0.2">
      <c r="A1196" s="1">
        <v>1242</v>
      </c>
      <c r="B1196" s="1" t="s">
        <v>428</v>
      </c>
      <c r="C1196" s="1" t="s">
        <v>10</v>
      </c>
      <c r="D1196" s="2">
        <v>42004</v>
      </c>
      <c r="E1196" s="3">
        <v>8441971000</v>
      </c>
      <c r="F1196" s="3">
        <v>857841000</v>
      </c>
      <c r="G1196" s="3">
        <v>4302998000</v>
      </c>
      <c r="H1196" s="1">
        <v>0</v>
      </c>
      <c r="I1196" s="3">
        <v>207820000</v>
      </c>
      <c r="J1196" s="1" t="s">
        <v>13</v>
      </c>
      <c r="K1196" s="1" t="s">
        <v>71</v>
      </c>
      <c r="L1196" s="8">
        <f t="shared" si="113"/>
        <v>2014</v>
      </c>
      <c r="M1196" s="5">
        <f t="shared" si="118"/>
        <v>-7584130000</v>
      </c>
      <c r="N1196" s="6">
        <f t="shared" si="114"/>
        <v>4510818000</v>
      </c>
      <c r="O1196" s="6">
        <f t="shared" si="115"/>
        <v>-12094948000</v>
      </c>
      <c r="P1196" s="7">
        <f t="shared" si="116"/>
        <v>0.89838380160273001</v>
      </c>
      <c r="Q1196" s="7">
        <f t="shared" si="117"/>
        <v>1.4327161275488864</v>
      </c>
    </row>
    <row r="1197" spans="1:17" ht="20" customHeight="1" x14ac:dyDescent="0.2">
      <c r="A1197" s="1">
        <v>1243</v>
      </c>
      <c r="B1197" s="1" t="s">
        <v>428</v>
      </c>
      <c r="C1197" s="1" t="s">
        <v>11</v>
      </c>
      <c r="D1197" s="2">
        <v>42369</v>
      </c>
      <c r="E1197" s="3">
        <v>9223987000</v>
      </c>
      <c r="F1197" s="3">
        <v>632180000</v>
      </c>
      <c r="G1197" s="3">
        <v>5060406000</v>
      </c>
      <c r="H1197" s="1">
        <v>0</v>
      </c>
      <c r="I1197" s="3">
        <v>272494000</v>
      </c>
      <c r="J1197" s="1" t="s">
        <v>13</v>
      </c>
      <c r="K1197" s="1" t="s">
        <v>71</v>
      </c>
      <c r="L1197" s="8">
        <f t="shared" si="113"/>
        <v>2015</v>
      </c>
      <c r="M1197" s="5">
        <f t="shared" si="118"/>
        <v>-8591807000</v>
      </c>
      <c r="N1197" s="6">
        <f t="shared" si="114"/>
        <v>5332900000</v>
      </c>
      <c r="O1197" s="6">
        <f t="shared" si="115"/>
        <v>-13924707000</v>
      </c>
      <c r="P1197" s="7">
        <f t="shared" si="116"/>
        <v>0.93146347669397189</v>
      </c>
      <c r="Q1197" s="7">
        <f t="shared" si="117"/>
        <v>1.5096191050572816</v>
      </c>
    </row>
    <row r="1198" spans="1:17" ht="20" customHeight="1" x14ac:dyDescent="0.2">
      <c r="A1198" s="1">
        <v>1244</v>
      </c>
      <c r="B1198" s="1" t="s">
        <v>429</v>
      </c>
      <c r="C1198" s="1" t="s">
        <v>6</v>
      </c>
      <c r="D1198" s="2">
        <v>41391</v>
      </c>
      <c r="E1198" s="3">
        <v>3637212000</v>
      </c>
      <c r="F1198" s="3">
        <v>2446443000</v>
      </c>
      <c r="G1198" s="1">
        <v>0</v>
      </c>
      <c r="H1198" s="1">
        <v>0</v>
      </c>
      <c r="I1198" s="1">
        <v>0</v>
      </c>
      <c r="J1198" s="1" t="s">
        <v>19</v>
      </c>
      <c r="K1198" s="1" t="s">
        <v>160</v>
      </c>
      <c r="L1198" s="8">
        <f t="shared" si="113"/>
        <v>2013</v>
      </c>
      <c r="M1198" s="5">
        <f t="shared" si="118"/>
        <v>-1190769000</v>
      </c>
      <c r="N1198" s="6">
        <f t="shared" si="114"/>
        <v>0</v>
      </c>
      <c r="O1198" s="6">
        <f t="shared" si="115"/>
        <v>-1190769000</v>
      </c>
      <c r="P1198" s="7">
        <f t="shared" si="116"/>
        <v>0.32738509605708987</v>
      </c>
      <c r="Q1198" s="7">
        <f t="shared" si="117"/>
        <v>0.32738509605708987</v>
      </c>
    </row>
    <row r="1199" spans="1:17" ht="20" customHeight="1" x14ac:dyDescent="0.2">
      <c r="A1199" s="1">
        <v>1245</v>
      </c>
      <c r="B1199" s="1" t="s">
        <v>429</v>
      </c>
      <c r="C1199" s="1" t="s">
        <v>9</v>
      </c>
      <c r="D1199" s="2">
        <v>41755</v>
      </c>
      <c r="E1199" s="3">
        <v>3585141000</v>
      </c>
      <c r="F1199" s="3">
        <v>2566444000</v>
      </c>
      <c r="G1199" s="1">
        <v>0</v>
      </c>
      <c r="H1199" s="1">
        <v>0</v>
      </c>
      <c r="I1199" s="1">
        <v>0</v>
      </c>
      <c r="J1199" s="1" t="s">
        <v>19</v>
      </c>
      <c r="K1199" s="1" t="s">
        <v>160</v>
      </c>
      <c r="L1199" s="8">
        <f t="shared" si="113"/>
        <v>2014</v>
      </c>
      <c r="M1199" s="5">
        <f t="shared" si="118"/>
        <v>-1018697000</v>
      </c>
      <c r="N1199" s="6">
        <f t="shared" si="114"/>
        <v>0</v>
      </c>
      <c r="O1199" s="6">
        <f t="shared" si="115"/>
        <v>-1018697000</v>
      </c>
      <c r="P1199" s="7">
        <f t="shared" si="116"/>
        <v>0.28414419404982955</v>
      </c>
      <c r="Q1199" s="7">
        <f t="shared" si="117"/>
        <v>0.28414419404982955</v>
      </c>
    </row>
    <row r="1200" spans="1:17" ht="20" customHeight="1" x14ac:dyDescent="0.2">
      <c r="A1200" s="1">
        <v>1246</v>
      </c>
      <c r="B1200" s="1" t="s">
        <v>429</v>
      </c>
      <c r="C1200" s="1" t="s">
        <v>10</v>
      </c>
      <c r="D1200" s="2">
        <v>42119</v>
      </c>
      <c r="E1200" s="3">
        <v>3910865000</v>
      </c>
      <c r="F1200" s="3">
        <v>2850316000</v>
      </c>
      <c r="G1200" s="1">
        <v>0</v>
      </c>
      <c r="H1200" s="1">
        <v>0</v>
      </c>
      <c r="I1200" s="1">
        <v>0</v>
      </c>
      <c r="J1200" s="1" t="s">
        <v>19</v>
      </c>
      <c r="K1200" s="1" t="s">
        <v>160</v>
      </c>
      <c r="L1200" s="8">
        <f t="shared" si="113"/>
        <v>2015</v>
      </c>
      <c r="M1200" s="5">
        <f t="shared" si="118"/>
        <v>-1060549000</v>
      </c>
      <c r="N1200" s="6">
        <f t="shared" si="114"/>
        <v>0</v>
      </c>
      <c r="O1200" s="6">
        <f t="shared" si="115"/>
        <v>-1060549000</v>
      </c>
      <c r="P1200" s="7">
        <f t="shared" si="116"/>
        <v>0.27118016091069369</v>
      </c>
      <c r="Q1200" s="7">
        <f t="shared" si="117"/>
        <v>0.27118016091069369</v>
      </c>
    </row>
    <row r="1201" spans="1:17" ht="20" customHeight="1" x14ac:dyDescent="0.2">
      <c r="A1201" s="1">
        <v>1247</v>
      </c>
      <c r="B1201" s="1" t="s">
        <v>429</v>
      </c>
      <c r="C1201" s="1" t="s">
        <v>11</v>
      </c>
      <c r="D1201" s="2">
        <v>42490</v>
      </c>
      <c r="E1201" s="3">
        <v>5386703000</v>
      </c>
      <c r="F1201" s="3">
        <v>4063955000</v>
      </c>
      <c r="G1201" s="1">
        <v>0</v>
      </c>
      <c r="H1201" s="1">
        <v>0</v>
      </c>
      <c r="I1201" s="1">
        <v>0</v>
      </c>
      <c r="J1201" s="1" t="s">
        <v>19</v>
      </c>
      <c r="K1201" s="1" t="s">
        <v>160</v>
      </c>
      <c r="L1201" s="8">
        <f t="shared" si="113"/>
        <v>2016</v>
      </c>
      <c r="M1201" s="5">
        <f t="shared" si="118"/>
        <v>-1322748000</v>
      </c>
      <c r="N1201" s="6">
        <f t="shared" si="114"/>
        <v>0</v>
      </c>
      <c r="O1201" s="6">
        <f t="shared" si="115"/>
        <v>-1322748000</v>
      </c>
      <c r="P1201" s="7">
        <f t="shared" si="116"/>
        <v>0.24555799716449933</v>
      </c>
      <c r="Q1201" s="7">
        <f t="shared" si="117"/>
        <v>0.24555799716449933</v>
      </c>
    </row>
    <row r="1202" spans="1:17" ht="20" customHeight="1" x14ac:dyDescent="0.2">
      <c r="A1202" s="1">
        <v>1248</v>
      </c>
      <c r="B1202" s="1" t="s">
        <v>430</v>
      </c>
      <c r="C1202" s="1" t="s">
        <v>6</v>
      </c>
      <c r="D1202" s="2">
        <v>41274</v>
      </c>
      <c r="E1202" s="3">
        <v>9781000000</v>
      </c>
      <c r="F1202" s="3">
        <v>6351000000</v>
      </c>
      <c r="G1202" s="3">
        <v>98000000</v>
      </c>
      <c r="H1202" s="1">
        <v>0</v>
      </c>
      <c r="I1202" s="3">
        <v>1054000000</v>
      </c>
      <c r="J1202" s="1" t="s">
        <v>36</v>
      </c>
      <c r="K1202" s="1" t="s">
        <v>39</v>
      </c>
      <c r="L1202" s="8">
        <f t="shared" si="113"/>
        <v>2012</v>
      </c>
      <c r="M1202" s="5">
        <f t="shared" si="118"/>
        <v>-3430000000</v>
      </c>
      <c r="N1202" s="6">
        <f t="shared" si="114"/>
        <v>1152000000</v>
      </c>
      <c r="O1202" s="6">
        <f t="shared" si="115"/>
        <v>-4582000000</v>
      </c>
      <c r="P1202" s="7">
        <f t="shared" si="116"/>
        <v>0.35067988958184237</v>
      </c>
      <c r="Q1202" s="7">
        <f t="shared" si="117"/>
        <v>0.46845925774460689</v>
      </c>
    </row>
    <row r="1203" spans="1:17" ht="20" customHeight="1" x14ac:dyDescent="0.2">
      <c r="A1203" s="1">
        <v>1249</v>
      </c>
      <c r="B1203" s="1" t="s">
        <v>430</v>
      </c>
      <c r="C1203" s="1" t="s">
        <v>9</v>
      </c>
      <c r="D1203" s="2">
        <v>41639</v>
      </c>
      <c r="E1203" s="3">
        <v>9968000000</v>
      </c>
      <c r="F1203" s="3">
        <v>6423000000</v>
      </c>
      <c r="G1203" s="3">
        <v>68000000</v>
      </c>
      <c r="H1203" s="1">
        <v>0</v>
      </c>
      <c r="I1203" s="3">
        <v>1178000000</v>
      </c>
      <c r="J1203" s="1" t="s">
        <v>36</v>
      </c>
      <c r="K1203" s="1" t="s">
        <v>39</v>
      </c>
      <c r="L1203" s="8">
        <f t="shared" si="113"/>
        <v>2013</v>
      </c>
      <c r="M1203" s="5">
        <f t="shared" si="118"/>
        <v>-3545000000</v>
      </c>
      <c r="N1203" s="6">
        <f t="shared" si="114"/>
        <v>1246000000</v>
      </c>
      <c r="O1203" s="6">
        <f t="shared" si="115"/>
        <v>-4791000000</v>
      </c>
      <c r="P1203" s="7">
        <f t="shared" si="116"/>
        <v>0.35563804173354735</v>
      </c>
      <c r="Q1203" s="7">
        <f t="shared" si="117"/>
        <v>0.48063804173354735</v>
      </c>
    </row>
    <row r="1204" spans="1:17" ht="20" customHeight="1" x14ac:dyDescent="0.2">
      <c r="A1204" s="1">
        <v>1250</v>
      </c>
      <c r="B1204" s="1" t="s">
        <v>430</v>
      </c>
      <c r="C1204" s="1" t="s">
        <v>10</v>
      </c>
      <c r="D1204" s="2">
        <v>42004</v>
      </c>
      <c r="E1204" s="3">
        <v>10886000000</v>
      </c>
      <c r="F1204" s="3">
        <v>7036000000</v>
      </c>
      <c r="G1204" s="1">
        <v>0</v>
      </c>
      <c r="H1204" s="1">
        <v>0</v>
      </c>
      <c r="I1204" s="3">
        <v>1227000000</v>
      </c>
      <c r="J1204" s="1" t="s">
        <v>36</v>
      </c>
      <c r="K1204" s="1" t="s">
        <v>39</v>
      </c>
      <c r="L1204" s="8">
        <f t="shared" si="113"/>
        <v>2014</v>
      </c>
      <c r="M1204" s="5">
        <f t="shared" si="118"/>
        <v>-3850000000</v>
      </c>
      <c r="N1204" s="6">
        <f t="shared" si="114"/>
        <v>1227000000</v>
      </c>
      <c r="O1204" s="6">
        <f t="shared" si="115"/>
        <v>-5077000000</v>
      </c>
      <c r="P1204" s="7">
        <f t="shared" si="116"/>
        <v>0.35366525812970789</v>
      </c>
      <c r="Q1204" s="7">
        <f t="shared" si="117"/>
        <v>0.46637883520117585</v>
      </c>
    </row>
    <row r="1205" spans="1:17" ht="20" customHeight="1" x14ac:dyDescent="0.2">
      <c r="A1205" s="1">
        <v>1251</v>
      </c>
      <c r="B1205" s="1" t="s">
        <v>430</v>
      </c>
      <c r="C1205" s="1" t="s">
        <v>11</v>
      </c>
      <c r="D1205" s="2">
        <v>42369</v>
      </c>
      <c r="E1205" s="3">
        <v>10415000000</v>
      </c>
      <c r="F1205" s="3">
        <v>6239000000</v>
      </c>
      <c r="G1205" s="1">
        <v>0</v>
      </c>
      <c r="H1205" s="1">
        <v>0</v>
      </c>
      <c r="I1205" s="3">
        <v>1214000000</v>
      </c>
      <c r="J1205" s="1" t="s">
        <v>36</v>
      </c>
      <c r="K1205" s="1" t="s">
        <v>39</v>
      </c>
      <c r="L1205" s="8">
        <f t="shared" si="113"/>
        <v>2015</v>
      </c>
      <c r="M1205" s="5">
        <f t="shared" si="118"/>
        <v>-4176000000</v>
      </c>
      <c r="N1205" s="6">
        <f t="shared" si="114"/>
        <v>1214000000</v>
      </c>
      <c r="O1205" s="6">
        <f t="shared" si="115"/>
        <v>-5390000000</v>
      </c>
      <c r="P1205" s="7">
        <f t="shared" si="116"/>
        <v>0.40096015362457993</v>
      </c>
      <c r="Q1205" s="7">
        <f t="shared" si="117"/>
        <v>0.51752280364858372</v>
      </c>
    </row>
    <row r="1206" spans="1:17" ht="20" customHeight="1" x14ac:dyDescent="0.2">
      <c r="A1206" s="1">
        <v>1252</v>
      </c>
      <c r="B1206" s="1" t="s">
        <v>431</v>
      </c>
      <c r="C1206" s="1" t="s">
        <v>6</v>
      </c>
      <c r="D1206" s="2">
        <v>41636</v>
      </c>
      <c r="E1206" s="3">
        <v>66415000000</v>
      </c>
      <c r="F1206" s="3">
        <v>31243000000</v>
      </c>
      <c r="G1206" s="3">
        <v>25357000000</v>
      </c>
      <c r="H1206" s="1">
        <v>0</v>
      </c>
      <c r="I1206" s="3">
        <v>110000000</v>
      </c>
      <c r="J1206" s="1" t="s">
        <v>30</v>
      </c>
      <c r="K1206" s="1" t="s">
        <v>208</v>
      </c>
      <c r="L1206" s="8">
        <f t="shared" si="113"/>
        <v>2013</v>
      </c>
      <c r="M1206" s="5">
        <f t="shared" si="118"/>
        <v>-35172000000</v>
      </c>
      <c r="N1206" s="6">
        <f t="shared" si="114"/>
        <v>25467000000</v>
      </c>
      <c r="O1206" s="6">
        <f t="shared" si="115"/>
        <v>-60639000000</v>
      </c>
      <c r="P1206" s="7">
        <f t="shared" si="116"/>
        <v>0.52957916133403593</v>
      </c>
      <c r="Q1206" s="7">
        <f t="shared" si="117"/>
        <v>0.9130316946472935</v>
      </c>
    </row>
    <row r="1207" spans="1:17" ht="20" customHeight="1" x14ac:dyDescent="0.2">
      <c r="A1207" s="1">
        <v>1253</v>
      </c>
      <c r="B1207" s="1" t="s">
        <v>431</v>
      </c>
      <c r="C1207" s="1" t="s">
        <v>9</v>
      </c>
      <c r="D1207" s="2">
        <v>42000</v>
      </c>
      <c r="E1207" s="3">
        <v>66683000000</v>
      </c>
      <c r="F1207" s="3">
        <v>31238000000</v>
      </c>
      <c r="G1207" s="3">
        <v>25772000000</v>
      </c>
      <c r="H1207" s="1">
        <v>0</v>
      </c>
      <c r="I1207" s="3">
        <v>92000000</v>
      </c>
      <c r="J1207" s="1" t="s">
        <v>30</v>
      </c>
      <c r="K1207" s="1" t="s">
        <v>208</v>
      </c>
      <c r="L1207" s="8">
        <f t="shared" si="113"/>
        <v>2014</v>
      </c>
      <c r="M1207" s="5">
        <f t="shared" si="118"/>
        <v>-35445000000</v>
      </c>
      <c r="N1207" s="6">
        <f t="shared" si="114"/>
        <v>25864000000</v>
      </c>
      <c r="O1207" s="6">
        <f t="shared" si="115"/>
        <v>-61309000000</v>
      </c>
      <c r="P1207" s="7">
        <f t="shared" si="116"/>
        <v>0.5315447715309749</v>
      </c>
      <c r="Q1207" s="7">
        <f t="shared" si="117"/>
        <v>0.91940974461256997</v>
      </c>
    </row>
    <row r="1208" spans="1:17" ht="20" customHeight="1" x14ac:dyDescent="0.2">
      <c r="A1208" s="1">
        <v>1254</v>
      </c>
      <c r="B1208" s="1" t="s">
        <v>431</v>
      </c>
      <c r="C1208" s="1" t="s">
        <v>10</v>
      </c>
      <c r="D1208" s="2">
        <v>42364</v>
      </c>
      <c r="E1208" s="3">
        <v>63056000000</v>
      </c>
      <c r="F1208" s="3">
        <v>28731000000</v>
      </c>
      <c r="G1208" s="3">
        <v>24538000000</v>
      </c>
      <c r="H1208" s="1">
        <v>0</v>
      </c>
      <c r="I1208" s="3">
        <v>75000000</v>
      </c>
      <c r="J1208" s="1" t="s">
        <v>30</v>
      </c>
      <c r="K1208" s="1" t="s">
        <v>208</v>
      </c>
      <c r="L1208" s="8">
        <f t="shared" si="113"/>
        <v>2015</v>
      </c>
      <c r="M1208" s="5">
        <f t="shared" si="118"/>
        <v>-34325000000</v>
      </c>
      <c r="N1208" s="6">
        <f t="shared" si="114"/>
        <v>24613000000</v>
      </c>
      <c r="O1208" s="6">
        <f t="shared" si="115"/>
        <v>-58938000000</v>
      </c>
      <c r="P1208" s="7">
        <f t="shared" si="116"/>
        <v>0.54435739659984772</v>
      </c>
      <c r="Q1208" s="7">
        <f t="shared" si="117"/>
        <v>0.9346929713270743</v>
      </c>
    </row>
    <row r="1209" spans="1:17" ht="20" customHeight="1" x14ac:dyDescent="0.2">
      <c r="A1209" s="1">
        <v>1255</v>
      </c>
      <c r="B1209" s="1" t="s">
        <v>431</v>
      </c>
      <c r="C1209" s="1" t="s">
        <v>11</v>
      </c>
      <c r="D1209" s="2">
        <v>42735</v>
      </c>
      <c r="E1209" s="3">
        <v>62799000000</v>
      </c>
      <c r="F1209" s="3">
        <v>28209000000</v>
      </c>
      <c r="G1209" s="3">
        <v>24735000000</v>
      </c>
      <c r="H1209" s="1">
        <v>0</v>
      </c>
      <c r="I1209" s="3">
        <v>70000000</v>
      </c>
      <c r="J1209" s="1" t="s">
        <v>30</v>
      </c>
      <c r="K1209" s="1" t="s">
        <v>208</v>
      </c>
      <c r="L1209" s="8">
        <f t="shared" si="113"/>
        <v>2016</v>
      </c>
      <c r="M1209" s="5">
        <f t="shared" si="118"/>
        <v>-34590000000</v>
      </c>
      <c r="N1209" s="6">
        <f t="shared" si="114"/>
        <v>24805000000</v>
      </c>
      <c r="O1209" s="6">
        <f t="shared" si="115"/>
        <v>-59395000000</v>
      </c>
      <c r="P1209" s="7">
        <f t="shared" si="116"/>
        <v>0.55080494912339373</v>
      </c>
      <c r="Q1209" s="7">
        <f t="shared" si="117"/>
        <v>0.94579531521202564</v>
      </c>
    </row>
    <row r="1210" spans="1:17" ht="20" customHeight="1" x14ac:dyDescent="0.2">
      <c r="A1210" s="1">
        <v>1256</v>
      </c>
      <c r="B1210" s="1" t="s">
        <v>432</v>
      </c>
      <c r="C1210" s="1" t="s">
        <v>6</v>
      </c>
      <c r="D1210" s="2">
        <v>41274</v>
      </c>
      <c r="E1210" s="3">
        <v>54657000000</v>
      </c>
      <c r="F1210" s="3">
        <v>9821000000</v>
      </c>
      <c r="G1210" s="3">
        <v>15171000000</v>
      </c>
      <c r="H1210" s="3">
        <v>7482000000</v>
      </c>
      <c r="I1210" s="3">
        <v>5109000000</v>
      </c>
      <c r="J1210" s="1" t="s">
        <v>19</v>
      </c>
      <c r="K1210" s="1" t="s">
        <v>20</v>
      </c>
      <c r="L1210" s="8">
        <f t="shared" si="113"/>
        <v>2012</v>
      </c>
      <c r="M1210" s="5">
        <f t="shared" si="118"/>
        <v>-44836000000</v>
      </c>
      <c r="N1210" s="6">
        <f t="shared" si="114"/>
        <v>27762000000</v>
      </c>
      <c r="O1210" s="6">
        <f t="shared" si="115"/>
        <v>-72598000000</v>
      </c>
      <c r="P1210" s="7">
        <f t="shared" si="116"/>
        <v>0.8203157875477981</v>
      </c>
      <c r="Q1210" s="7">
        <f t="shared" si="117"/>
        <v>1.3282470680791116</v>
      </c>
    </row>
    <row r="1211" spans="1:17" ht="20" customHeight="1" x14ac:dyDescent="0.2">
      <c r="A1211" s="1">
        <v>1257</v>
      </c>
      <c r="B1211" s="1" t="s">
        <v>432</v>
      </c>
      <c r="C1211" s="1" t="s">
        <v>9</v>
      </c>
      <c r="D1211" s="2">
        <v>41639</v>
      </c>
      <c r="E1211" s="3">
        <v>51584000000</v>
      </c>
      <c r="F1211" s="3">
        <v>9586000000</v>
      </c>
      <c r="G1211" s="3">
        <v>14355000000</v>
      </c>
      <c r="H1211" s="3">
        <v>6678000000</v>
      </c>
      <c r="I1211" s="3">
        <v>4599000000</v>
      </c>
      <c r="J1211" s="1" t="s">
        <v>19</v>
      </c>
      <c r="K1211" s="1" t="s">
        <v>20</v>
      </c>
      <c r="L1211" s="8">
        <f t="shared" si="113"/>
        <v>2013</v>
      </c>
      <c r="M1211" s="5">
        <f t="shared" si="118"/>
        <v>-41998000000</v>
      </c>
      <c r="N1211" s="6">
        <f t="shared" si="114"/>
        <v>25632000000</v>
      </c>
      <c r="O1211" s="6">
        <f t="shared" si="115"/>
        <v>-67630000000</v>
      </c>
      <c r="P1211" s="7">
        <f t="shared" si="116"/>
        <v>0.81416718362282881</v>
      </c>
      <c r="Q1211" s="7">
        <f t="shared" si="117"/>
        <v>1.3110654466501241</v>
      </c>
    </row>
    <row r="1212" spans="1:17" ht="20" customHeight="1" x14ac:dyDescent="0.2">
      <c r="A1212" s="1">
        <v>1258</v>
      </c>
      <c r="B1212" s="1" t="s">
        <v>432</v>
      </c>
      <c r="C1212" s="1" t="s">
        <v>10</v>
      </c>
      <c r="D1212" s="2">
        <v>42004</v>
      </c>
      <c r="E1212" s="3">
        <v>49605000000</v>
      </c>
      <c r="F1212" s="3">
        <v>9577000000</v>
      </c>
      <c r="G1212" s="3">
        <v>14097000000</v>
      </c>
      <c r="H1212" s="3">
        <v>8393000000</v>
      </c>
      <c r="I1212" s="3">
        <v>4039000000</v>
      </c>
      <c r="J1212" s="1" t="s">
        <v>19</v>
      </c>
      <c r="K1212" s="1" t="s">
        <v>20</v>
      </c>
      <c r="L1212" s="8">
        <f t="shared" si="113"/>
        <v>2014</v>
      </c>
      <c r="M1212" s="5">
        <f t="shared" si="118"/>
        <v>-40028000000</v>
      </c>
      <c r="N1212" s="6">
        <f t="shared" si="114"/>
        <v>26529000000</v>
      </c>
      <c r="O1212" s="6">
        <f t="shared" si="115"/>
        <v>-66557000000</v>
      </c>
      <c r="P1212" s="7">
        <f t="shared" si="116"/>
        <v>0.80693478479991931</v>
      </c>
      <c r="Q1212" s="7">
        <f t="shared" si="117"/>
        <v>1.3417397439774217</v>
      </c>
    </row>
    <row r="1213" spans="1:17" ht="20" customHeight="1" x14ac:dyDescent="0.2">
      <c r="A1213" s="1">
        <v>1259</v>
      </c>
      <c r="B1213" s="1" t="s">
        <v>432</v>
      </c>
      <c r="C1213" s="1" t="s">
        <v>11</v>
      </c>
      <c r="D1213" s="2">
        <v>42369</v>
      </c>
      <c r="E1213" s="3">
        <v>48851000000</v>
      </c>
      <c r="F1213" s="3">
        <v>9648000000</v>
      </c>
      <c r="G1213" s="3">
        <v>14809000000</v>
      </c>
      <c r="H1213" s="3">
        <v>7690000000</v>
      </c>
      <c r="I1213" s="3">
        <v>3728000000</v>
      </c>
      <c r="J1213" s="1" t="s">
        <v>19</v>
      </c>
      <c r="K1213" s="1" t="s">
        <v>20</v>
      </c>
      <c r="L1213" s="8">
        <f t="shared" si="113"/>
        <v>2015</v>
      </c>
      <c r="M1213" s="5">
        <f t="shared" si="118"/>
        <v>-39203000000</v>
      </c>
      <c r="N1213" s="6">
        <f t="shared" si="114"/>
        <v>26227000000</v>
      </c>
      <c r="O1213" s="6">
        <f t="shared" si="115"/>
        <v>-65430000000</v>
      </c>
      <c r="P1213" s="7">
        <f t="shared" si="116"/>
        <v>0.80250148410472666</v>
      </c>
      <c r="Q1213" s="7">
        <f t="shared" si="117"/>
        <v>1.3393789277599231</v>
      </c>
    </row>
    <row r="1214" spans="1:17" ht="20" customHeight="1" x14ac:dyDescent="0.2">
      <c r="A1214" s="1">
        <v>1260</v>
      </c>
      <c r="B1214" s="1" t="s">
        <v>433</v>
      </c>
      <c r="C1214" s="1" t="s">
        <v>6</v>
      </c>
      <c r="D1214" s="2">
        <v>41639</v>
      </c>
      <c r="E1214" s="3">
        <v>9289500000</v>
      </c>
      <c r="F1214" s="3">
        <v>4683600000</v>
      </c>
      <c r="G1214" s="3">
        <v>189000000</v>
      </c>
      <c r="H1214" s="1">
        <v>0</v>
      </c>
      <c r="I1214" s="3">
        <v>3292900000</v>
      </c>
      <c r="J1214" s="1" t="s">
        <v>41</v>
      </c>
      <c r="K1214" s="1" t="s">
        <v>373</v>
      </c>
      <c r="L1214" s="8">
        <f t="shared" si="113"/>
        <v>2013</v>
      </c>
      <c r="M1214" s="5">
        <f t="shared" si="118"/>
        <v>-4605900000</v>
      </c>
      <c r="N1214" s="6">
        <f t="shared" si="114"/>
        <v>3481900000</v>
      </c>
      <c r="O1214" s="6">
        <f t="shared" si="115"/>
        <v>-8087800000</v>
      </c>
      <c r="P1214" s="7">
        <f t="shared" si="116"/>
        <v>0.49581785887292101</v>
      </c>
      <c r="Q1214" s="7">
        <f t="shared" si="117"/>
        <v>0.87063889337423972</v>
      </c>
    </row>
    <row r="1215" spans="1:17" ht="20" customHeight="1" x14ac:dyDescent="0.2">
      <c r="A1215" s="1">
        <v>1261</v>
      </c>
      <c r="B1215" s="1" t="s">
        <v>433</v>
      </c>
      <c r="C1215" s="1" t="s">
        <v>9</v>
      </c>
      <c r="D1215" s="2">
        <v>42004</v>
      </c>
      <c r="E1215" s="3">
        <v>10477600000</v>
      </c>
      <c r="F1215" s="3">
        <v>5231000000</v>
      </c>
      <c r="G1215" s="3">
        <v>177400000</v>
      </c>
      <c r="H1215" s="1">
        <v>0</v>
      </c>
      <c r="I1215" s="3">
        <v>3574300000</v>
      </c>
      <c r="J1215" s="1" t="s">
        <v>41</v>
      </c>
      <c r="K1215" s="1" t="s">
        <v>373</v>
      </c>
      <c r="L1215" s="8">
        <f t="shared" si="113"/>
        <v>2014</v>
      </c>
      <c r="M1215" s="5">
        <f t="shared" si="118"/>
        <v>-5246600000</v>
      </c>
      <c r="N1215" s="6">
        <f t="shared" si="114"/>
        <v>3751700000</v>
      </c>
      <c r="O1215" s="6">
        <f t="shared" si="115"/>
        <v>-8998300000</v>
      </c>
      <c r="P1215" s="7">
        <f t="shared" si="116"/>
        <v>0.50074444529281514</v>
      </c>
      <c r="Q1215" s="7">
        <f t="shared" si="117"/>
        <v>0.85881308696648084</v>
      </c>
    </row>
    <row r="1216" spans="1:17" ht="20" customHeight="1" x14ac:dyDescent="0.2">
      <c r="A1216" s="1">
        <v>1262</v>
      </c>
      <c r="B1216" s="1" t="s">
        <v>433</v>
      </c>
      <c r="C1216" s="1" t="s">
        <v>10</v>
      </c>
      <c r="D1216" s="2">
        <v>42369</v>
      </c>
      <c r="E1216" s="3">
        <v>11964400000</v>
      </c>
      <c r="F1216" s="3">
        <v>6697700000</v>
      </c>
      <c r="G1216" s="3">
        <v>163500000</v>
      </c>
      <c r="H1216" s="1">
        <v>0</v>
      </c>
      <c r="I1216" s="3">
        <v>3672400000</v>
      </c>
      <c r="J1216" s="1" t="s">
        <v>41</v>
      </c>
      <c r="K1216" s="1" t="s">
        <v>373</v>
      </c>
      <c r="L1216" s="8">
        <f t="shared" si="113"/>
        <v>2015</v>
      </c>
      <c r="M1216" s="5">
        <f t="shared" si="118"/>
        <v>-5266700000</v>
      </c>
      <c r="N1216" s="6">
        <f t="shared" si="114"/>
        <v>3835900000</v>
      </c>
      <c r="O1216" s="6">
        <f t="shared" si="115"/>
        <v>-9102600000</v>
      </c>
      <c r="P1216" s="7">
        <f t="shared" si="116"/>
        <v>0.44019758617231119</v>
      </c>
      <c r="Q1216" s="7">
        <f t="shared" si="117"/>
        <v>0.76080706094747752</v>
      </c>
    </row>
    <row r="1217" spans="1:17" ht="20" customHeight="1" x14ac:dyDescent="0.2">
      <c r="A1217" s="1">
        <v>1263</v>
      </c>
      <c r="B1217" s="1" t="s">
        <v>433</v>
      </c>
      <c r="C1217" s="1" t="s">
        <v>11</v>
      </c>
      <c r="D1217" s="2">
        <v>42735</v>
      </c>
      <c r="E1217" s="3">
        <v>12394100000</v>
      </c>
      <c r="F1217" s="3">
        <v>6913200000</v>
      </c>
      <c r="G1217" s="3">
        <v>156600000</v>
      </c>
      <c r="H1217" s="1">
        <v>0</v>
      </c>
      <c r="I1217" s="3">
        <v>3732600000</v>
      </c>
      <c r="J1217" s="1" t="s">
        <v>41</v>
      </c>
      <c r="K1217" s="1" t="s">
        <v>373</v>
      </c>
      <c r="L1217" s="8">
        <f t="shared" si="113"/>
        <v>2016</v>
      </c>
      <c r="M1217" s="5">
        <f t="shared" si="118"/>
        <v>-5480900000</v>
      </c>
      <c r="N1217" s="6">
        <f t="shared" si="114"/>
        <v>3889200000</v>
      </c>
      <c r="O1217" s="6">
        <f t="shared" si="115"/>
        <v>-9370100000</v>
      </c>
      <c r="P1217" s="7">
        <f t="shared" si="116"/>
        <v>0.44221847491951816</v>
      </c>
      <c r="Q1217" s="7">
        <f t="shared" si="117"/>
        <v>0.7560129416415875</v>
      </c>
    </row>
    <row r="1218" spans="1:17" ht="20" customHeight="1" x14ac:dyDescent="0.2">
      <c r="A1218" s="1">
        <v>1264</v>
      </c>
      <c r="B1218" s="1" t="s">
        <v>434</v>
      </c>
      <c r="C1218" s="1" t="s">
        <v>6</v>
      </c>
      <c r="D1218" s="2">
        <v>41639</v>
      </c>
      <c r="E1218" s="3">
        <v>2104745000</v>
      </c>
      <c r="F1218" s="3">
        <v>155355000</v>
      </c>
      <c r="G1218" s="3">
        <v>346393000</v>
      </c>
      <c r="H1218" s="3">
        <v>859947000</v>
      </c>
      <c r="I1218" s="1">
        <v>0</v>
      </c>
      <c r="J1218" s="1" t="s">
        <v>30</v>
      </c>
      <c r="K1218" s="1" t="s">
        <v>164</v>
      </c>
      <c r="L1218" s="8">
        <f t="shared" si="113"/>
        <v>2013</v>
      </c>
      <c r="M1218" s="5">
        <f t="shared" si="118"/>
        <v>-1949390000</v>
      </c>
      <c r="N1218" s="6">
        <f t="shared" si="114"/>
        <v>1206340000</v>
      </c>
      <c r="O1218" s="6">
        <f t="shared" si="115"/>
        <v>-3155730000</v>
      </c>
      <c r="P1218" s="7">
        <f t="shared" si="116"/>
        <v>0.92618820807271185</v>
      </c>
      <c r="Q1218" s="7">
        <f t="shared" si="117"/>
        <v>1.4993407752483079</v>
      </c>
    </row>
    <row r="1219" spans="1:17" ht="20" customHeight="1" x14ac:dyDescent="0.2">
      <c r="A1219" s="1">
        <v>1265</v>
      </c>
      <c r="B1219" s="1" t="s">
        <v>434</v>
      </c>
      <c r="C1219" s="1" t="s">
        <v>9</v>
      </c>
      <c r="D1219" s="2">
        <v>42004</v>
      </c>
      <c r="E1219" s="3">
        <v>2819557000</v>
      </c>
      <c r="F1219" s="3">
        <v>205018000</v>
      </c>
      <c r="G1219" s="3">
        <v>519267000</v>
      </c>
      <c r="H1219" s="3">
        <v>1271353000</v>
      </c>
      <c r="I1219" s="1">
        <v>0</v>
      </c>
      <c r="J1219" s="1" t="s">
        <v>30</v>
      </c>
      <c r="K1219" s="1" t="s">
        <v>164</v>
      </c>
      <c r="L1219" s="8">
        <f t="shared" ref="L1219:L1282" si="119">YEAR(D1219)</f>
        <v>2014</v>
      </c>
      <c r="M1219" s="5">
        <f t="shared" si="118"/>
        <v>-2614539000</v>
      </c>
      <c r="N1219" s="6">
        <f t="shared" si="114"/>
        <v>1790620000</v>
      </c>
      <c r="O1219" s="6">
        <f t="shared" si="115"/>
        <v>-4405159000</v>
      </c>
      <c r="P1219" s="7">
        <f t="shared" si="116"/>
        <v>0.92728715894021652</v>
      </c>
      <c r="Q1219" s="7">
        <f t="shared" si="117"/>
        <v>1.562358554907739</v>
      </c>
    </row>
    <row r="1220" spans="1:17" ht="20" customHeight="1" x14ac:dyDescent="0.2">
      <c r="A1220" s="1">
        <v>1266</v>
      </c>
      <c r="B1220" s="1" t="s">
        <v>434</v>
      </c>
      <c r="C1220" s="1" t="s">
        <v>10</v>
      </c>
      <c r="D1220" s="2">
        <v>42369</v>
      </c>
      <c r="E1220" s="3">
        <v>4103728000</v>
      </c>
      <c r="F1220" s="3">
        <v>392709000</v>
      </c>
      <c r="G1220" s="3">
        <v>838526000</v>
      </c>
      <c r="H1220" s="3">
        <v>1620577000</v>
      </c>
      <c r="I1220" s="1">
        <v>0</v>
      </c>
      <c r="J1220" s="1" t="s">
        <v>30</v>
      </c>
      <c r="K1220" s="1" t="s">
        <v>164</v>
      </c>
      <c r="L1220" s="8">
        <f t="shared" si="119"/>
        <v>2015</v>
      </c>
      <c r="M1220" s="5">
        <f t="shared" si="118"/>
        <v>-3711019000</v>
      </c>
      <c r="N1220" s="6">
        <f t="shared" si="114"/>
        <v>2459103000</v>
      </c>
      <c r="O1220" s="6">
        <f t="shared" si="115"/>
        <v>-6170122000</v>
      </c>
      <c r="P1220" s="7">
        <f t="shared" si="116"/>
        <v>0.90430433011154732</v>
      </c>
      <c r="Q1220" s="7">
        <f t="shared" si="117"/>
        <v>1.5035406830082305</v>
      </c>
    </row>
    <row r="1221" spans="1:17" ht="20" customHeight="1" x14ac:dyDescent="0.2">
      <c r="A1221" s="1">
        <v>1267</v>
      </c>
      <c r="B1221" s="1" t="s">
        <v>434</v>
      </c>
      <c r="C1221" s="1" t="s">
        <v>11</v>
      </c>
      <c r="D1221" s="2">
        <v>42735</v>
      </c>
      <c r="E1221" s="3">
        <v>4860427000</v>
      </c>
      <c r="F1221" s="3">
        <v>299694000</v>
      </c>
      <c r="G1221" s="3">
        <v>1177697000</v>
      </c>
      <c r="H1221" s="3">
        <v>2052295000</v>
      </c>
      <c r="I1221" s="1">
        <v>0</v>
      </c>
      <c r="J1221" s="1" t="s">
        <v>30</v>
      </c>
      <c r="K1221" s="1" t="s">
        <v>164</v>
      </c>
      <c r="L1221" s="8">
        <f t="shared" si="119"/>
        <v>2016</v>
      </c>
      <c r="M1221" s="5">
        <f t="shared" si="118"/>
        <v>-4560733000</v>
      </c>
      <c r="N1221" s="6">
        <f t="shared" ref="N1221:N1284" si="120">G1221+H1221+I1221</f>
        <v>3229992000</v>
      </c>
      <c r="O1221" s="6">
        <f t="shared" ref="O1221:O1284" si="121">M1221-N1221</f>
        <v>-7790725000</v>
      </c>
      <c r="P1221" s="7">
        <f t="shared" ref="P1221:P1284" si="122">ABS(M1221/E1221)</f>
        <v>0.93833998535519614</v>
      </c>
      <c r="Q1221" s="7">
        <f t="shared" ref="Q1221:Q1284" si="123">ABS(O1221/E1221)</f>
        <v>1.6028890054310043</v>
      </c>
    </row>
    <row r="1222" spans="1:17" ht="20" customHeight="1" x14ac:dyDescent="0.2">
      <c r="A1222" s="1">
        <v>1268</v>
      </c>
      <c r="B1222" s="1" t="s">
        <v>435</v>
      </c>
      <c r="C1222" s="1" t="s">
        <v>6</v>
      </c>
      <c r="D1222" s="2">
        <v>41274</v>
      </c>
      <c r="E1222" s="3">
        <v>17083900000</v>
      </c>
      <c r="F1222" s="3">
        <v>15590900000</v>
      </c>
      <c r="G1222" s="3">
        <v>15400000</v>
      </c>
      <c r="H1222" s="1">
        <v>0</v>
      </c>
      <c r="I1222" s="3">
        <v>36100000</v>
      </c>
      <c r="J1222" s="1" t="s">
        <v>41</v>
      </c>
      <c r="K1222" s="1" t="s">
        <v>44</v>
      </c>
      <c r="L1222" s="8">
        <f t="shared" si="119"/>
        <v>2012</v>
      </c>
      <c r="M1222" s="5">
        <f t="shared" si="118"/>
        <v>-1493000000</v>
      </c>
      <c r="N1222" s="6">
        <f t="shared" si="120"/>
        <v>51500000</v>
      </c>
      <c r="O1222" s="6">
        <f t="shared" si="121"/>
        <v>-1544500000</v>
      </c>
      <c r="P1222" s="7">
        <f t="shared" si="122"/>
        <v>8.7392223087234183E-2</v>
      </c>
      <c r="Q1222" s="7">
        <f t="shared" si="123"/>
        <v>9.0406757239272065E-2</v>
      </c>
    </row>
    <row r="1223" spans="1:17" ht="20" customHeight="1" x14ac:dyDescent="0.2">
      <c r="A1223" s="1">
        <v>1269</v>
      </c>
      <c r="B1223" s="1" t="s">
        <v>435</v>
      </c>
      <c r="C1223" s="1" t="s">
        <v>9</v>
      </c>
      <c r="D1223" s="2">
        <v>41639</v>
      </c>
      <c r="E1223" s="3">
        <v>18170900000</v>
      </c>
      <c r="F1223" s="3">
        <v>16275100000</v>
      </c>
      <c r="G1223" s="3">
        <v>18800000</v>
      </c>
      <c r="H1223" s="1">
        <v>0</v>
      </c>
      <c r="I1223" s="3">
        <v>38800000</v>
      </c>
      <c r="J1223" s="1" t="s">
        <v>41</v>
      </c>
      <c r="K1223" s="1" t="s">
        <v>44</v>
      </c>
      <c r="L1223" s="8">
        <f t="shared" si="119"/>
        <v>2013</v>
      </c>
      <c r="M1223" s="5">
        <f t="shared" si="118"/>
        <v>-1895800000</v>
      </c>
      <c r="N1223" s="6">
        <f t="shared" si="120"/>
        <v>57600000</v>
      </c>
      <c r="O1223" s="6">
        <f t="shared" si="121"/>
        <v>-1953400000</v>
      </c>
      <c r="P1223" s="7">
        <f t="shared" si="122"/>
        <v>0.10433165115651949</v>
      </c>
      <c r="Q1223" s="7">
        <f t="shared" si="123"/>
        <v>0.10750155468358749</v>
      </c>
    </row>
    <row r="1224" spans="1:17" ht="20" customHeight="1" x14ac:dyDescent="0.2">
      <c r="A1224" s="1">
        <v>1270</v>
      </c>
      <c r="B1224" s="1" t="s">
        <v>435</v>
      </c>
      <c r="C1224" s="1" t="s">
        <v>10</v>
      </c>
      <c r="D1224" s="2">
        <v>42004</v>
      </c>
      <c r="E1224" s="3">
        <v>19391400000</v>
      </c>
      <c r="F1224" s="3">
        <v>17297300000</v>
      </c>
      <c r="G1224" s="3">
        <v>18900000</v>
      </c>
      <c r="H1224" s="1">
        <v>0</v>
      </c>
      <c r="I1224" s="3">
        <v>50900000</v>
      </c>
      <c r="J1224" s="1" t="s">
        <v>41</v>
      </c>
      <c r="K1224" s="1" t="s">
        <v>44</v>
      </c>
      <c r="L1224" s="8">
        <f t="shared" si="119"/>
        <v>2014</v>
      </c>
      <c r="M1224" s="5">
        <f t="shared" si="118"/>
        <v>-2094100000</v>
      </c>
      <c r="N1224" s="6">
        <f t="shared" si="120"/>
        <v>69800000</v>
      </c>
      <c r="O1224" s="6">
        <f t="shared" si="121"/>
        <v>-2163900000</v>
      </c>
      <c r="P1224" s="7">
        <f t="shared" si="122"/>
        <v>0.10799117134399785</v>
      </c>
      <c r="Q1224" s="7">
        <f t="shared" si="123"/>
        <v>0.11159070515795662</v>
      </c>
    </row>
    <row r="1225" spans="1:17" ht="20" customHeight="1" x14ac:dyDescent="0.2">
      <c r="A1225" s="1">
        <v>1271</v>
      </c>
      <c r="B1225" s="1" t="s">
        <v>435</v>
      </c>
      <c r="C1225" s="1" t="s">
        <v>11</v>
      </c>
      <c r="D1225" s="2">
        <v>42369</v>
      </c>
      <c r="E1225" s="3">
        <v>20853800000</v>
      </c>
      <c r="F1225" s="3">
        <v>18705900000</v>
      </c>
      <c r="G1225" s="3">
        <v>22800000</v>
      </c>
      <c r="H1225" s="1">
        <v>0</v>
      </c>
      <c r="I1225" s="3">
        <v>77500000</v>
      </c>
      <c r="J1225" s="1" t="s">
        <v>41</v>
      </c>
      <c r="K1225" s="1" t="s">
        <v>44</v>
      </c>
      <c r="L1225" s="8">
        <f t="shared" si="119"/>
        <v>2015</v>
      </c>
      <c r="M1225" s="5">
        <f t="shared" si="118"/>
        <v>-2147900000</v>
      </c>
      <c r="N1225" s="6">
        <f t="shared" si="120"/>
        <v>100300000</v>
      </c>
      <c r="O1225" s="6">
        <f t="shared" si="121"/>
        <v>-2248200000</v>
      </c>
      <c r="P1225" s="7">
        <f t="shared" si="122"/>
        <v>0.1029980147503093</v>
      </c>
      <c r="Q1225" s="7">
        <f t="shared" si="123"/>
        <v>0.10780768972561355</v>
      </c>
    </row>
    <row r="1226" spans="1:17" ht="20" customHeight="1" x14ac:dyDescent="0.2">
      <c r="A1226" s="1">
        <v>1272</v>
      </c>
      <c r="B1226" s="1" t="s">
        <v>436</v>
      </c>
      <c r="C1226" s="1" t="s">
        <v>6</v>
      </c>
      <c r="D1226" s="2">
        <v>41455</v>
      </c>
      <c r="E1226" s="3">
        <v>13015704000</v>
      </c>
      <c r="F1226" s="3">
        <v>10086675000</v>
      </c>
      <c r="G1226" s="3">
        <v>1554973000</v>
      </c>
      <c r="H1226" s="1">
        <v>0</v>
      </c>
      <c r="I1226" s="1">
        <v>0</v>
      </c>
      <c r="J1226" s="1" t="s">
        <v>7</v>
      </c>
      <c r="K1226" s="1" t="s">
        <v>158</v>
      </c>
      <c r="L1226" s="8">
        <f t="shared" si="119"/>
        <v>2013</v>
      </c>
      <c r="M1226" s="5">
        <f t="shared" si="118"/>
        <v>-2929029000</v>
      </c>
      <c r="N1226" s="6">
        <f t="shared" si="120"/>
        <v>1554973000</v>
      </c>
      <c r="O1226" s="6">
        <f t="shared" si="121"/>
        <v>-4484002000</v>
      </c>
      <c r="P1226" s="7">
        <f t="shared" si="122"/>
        <v>0.22503807707981066</v>
      </c>
      <c r="Q1226" s="7">
        <f t="shared" si="123"/>
        <v>0.34450706623322103</v>
      </c>
    </row>
    <row r="1227" spans="1:17" ht="20" customHeight="1" x14ac:dyDescent="0.2">
      <c r="A1227" s="1">
        <v>1273</v>
      </c>
      <c r="B1227" s="1" t="s">
        <v>436</v>
      </c>
      <c r="C1227" s="1" t="s">
        <v>9</v>
      </c>
      <c r="D1227" s="2">
        <v>41820</v>
      </c>
      <c r="E1227" s="3">
        <v>13215971000</v>
      </c>
      <c r="F1227" s="3">
        <v>10188227000</v>
      </c>
      <c r="G1227" s="3">
        <v>1633992000</v>
      </c>
      <c r="H1227" s="1">
        <v>0</v>
      </c>
      <c r="I1227" s="1">
        <v>0</v>
      </c>
      <c r="J1227" s="1" t="s">
        <v>7</v>
      </c>
      <c r="K1227" s="1" t="s">
        <v>158</v>
      </c>
      <c r="L1227" s="8">
        <f t="shared" si="119"/>
        <v>2014</v>
      </c>
      <c r="M1227" s="5">
        <f t="shared" si="118"/>
        <v>-3027744000</v>
      </c>
      <c r="N1227" s="6">
        <f t="shared" si="120"/>
        <v>1633992000</v>
      </c>
      <c r="O1227" s="6">
        <f t="shared" si="121"/>
        <v>-4661736000</v>
      </c>
      <c r="P1227" s="7">
        <f t="shared" si="122"/>
        <v>0.22909735501084255</v>
      </c>
      <c r="Q1227" s="7">
        <f t="shared" si="123"/>
        <v>0.35273503551120078</v>
      </c>
    </row>
    <row r="1228" spans="1:17" ht="20" customHeight="1" x14ac:dyDescent="0.2">
      <c r="A1228" s="1">
        <v>1274</v>
      </c>
      <c r="B1228" s="1" t="s">
        <v>436</v>
      </c>
      <c r="C1228" s="1" t="s">
        <v>10</v>
      </c>
      <c r="D1228" s="2">
        <v>42185</v>
      </c>
      <c r="E1228" s="3">
        <v>12711744000</v>
      </c>
      <c r="F1228" s="3">
        <v>9655245000</v>
      </c>
      <c r="G1228" s="3">
        <v>1544746000</v>
      </c>
      <c r="H1228" s="1">
        <v>0</v>
      </c>
      <c r="I1228" s="1">
        <v>0</v>
      </c>
      <c r="J1228" s="1" t="s">
        <v>7</v>
      </c>
      <c r="K1228" s="1" t="s">
        <v>158</v>
      </c>
      <c r="L1228" s="8">
        <f t="shared" si="119"/>
        <v>2015</v>
      </c>
      <c r="M1228" s="5">
        <f t="shared" si="118"/>
        <v>-3056499000</v>
      </c>
      <c r="N1228" s="6">
        <f t="shared" si="120"/>
        <v>1544746000</v>
      </c>
      <c r="O1228" s="6">
        <f t="shared" si="121"/>
        <v>-4601245000</v>
      </c>
      <c r="P1228" s="7">
        <f t="shared" si="122"/>
        <v>0.24044686551271013</v>
      </c>
      <c r="Q1228" s="7">
        <f t="shared" si="123"/>
        <v>0.36196803522789633</v>
      </c>
    </row>
    <row r="1229" spans="1:17" ht="20" customHeight="1" x14ac:dyDescent="0.2">
      <c r="A1229" s="1">
        <v>1275</v>
      </c>
      <c r="B1229" s="1" t="s">
        <v>436</v>
      </c>
      <c r="C1229" s="1" t="s">
        <v>11</v>
      </c>
      <c r="D1229" s="2">
        <v>42551</v>
      </c>
      <c r="E1229" s="3">
        <v>11360753000</v>
      </c>
      <c r="F1229" s="3">
        <v>8823384000</v>
      </c>
      <c r="G1229" s="3">
        <v>1359360000</v>
      </c>
      <c r="H1229" s="1">
        <v>0</v>
      </c>
      <c r="I1229" s="1">
        <v>0</v>
      </c>
      <c r="J1229" s="1" t="s">
        <v>7</v>
      </c>
      <c r="K1229" s="1" t="s">
        <v>158</v>
      </c>
      <c r="L1229" s="8">
        <f t="shared" si="119"/>
        <v>2016</v>
      </c>
      <c r="M1229" s="5">
        <f t="shared" si="118"/>
        <v>-2537369000</v>
      </c>
      <c r="N1229" s="6">
        <f t="shared" si="120"/>
        <v>1359360000</v>
      </c>
      <c r="O1229" s="6">
        <f t="shared" si="121"/>
        <v>-3896729000</v>
      </c>
      <c r="P1229" s="7">
        <f t="shared" si="122"/>
        <v>0.22334514270312891</v>
      </c>
      <c r="Q1229" s="7">
        <f t="shared" si="123"/>
        <v>0.34299918324075879</v>
      </c>
    </row>
    <row r="1230" spans="1:17" ht="20" customHeight="1" x14ac:dyDescent="0.2">
      <c r="A1230" s="1">
        <v>1276</v>
      </c>
      <c r="B1230" s="1" t="s">
        <v>437</v>
      </c>
      <c r="C1230" s="1" t="s">
        <v>6</v>
      </c>
      <c r="D1230" s="2">
        <v>41639</v>
      </c>
      <c r="E1230" s="3">
        <v>5679595000</v>
      </c>
      <c r="F1230" s="3">
        <v>4507196000</v>
      </c>
      <c r="G1230" s="3">
        <v>568500000</v>
      </c>
      <c r="H1230" s="1">
        <v>0</v>
      </c>
      <c r="I1230" s="1">
        <v>0</v>
      </c>
      <c r="J1230" s="1" t="s">
        <v>13</v>
      </c>
      <c r="K1230" s="1" t="s">
        <v>195</v>
      </c>
      <c r="L1230" s="8">
        <f t="shared" si="119"/>
        <v>2013</v>
      </c>
      <c r="M1230" s="5">
        <f t="shared" si="118"/>
        <v>-1172399000</v>
      </c>
      <c r="N1230" s="6">
        <f t="shared" si="120"/>
        <v>568500000</v>
      </c>
      <c r="O1230" s="6">
        <f t="shared" si="121"/>
        <v>-1740899000</v>
      </c>
      <c r="P1230" s="7">
        <f t="shared" si="122"/>
        <v>0.20642299318877491</v>
      </c>
      <c r="Q1230" s="7">
        <f t="shared" si="123"/>
        <v>0.30651815842502855</v>
      </c>
    </row>
    <row r="1231" spans="1:17" ht="20" customHeight="1" x14ac:dyDescent="0.2">
      <c r="A1231" s="1">
        <v>1277</v>
      </c>
      <c r="B1231" s="1" t="s">
        <v>437</v>
      </c>
      <c r="C1231" s="1" t="s">
        <v>9</v>
      </c>
      <c r="D1231" s="2">
        <v>42004</v>
      </c>
      <c r="E1231" s="3">
        <v>5822363000</v>
      </c>
      <c r="F1231" s="3">
        <v>4244479000</v>
      </c>
      <c r="G1231" s="3">
        <v>861390000</v>
      </c>
      <c r="H1231" s="1">
        <v>0</v>
      </c>
      <c r="I1231" s="1">
        <v>0</v>
      </c>
      <c r="J1231" s="1" t="s">
        <v>13</v>
      </c>
      <c r="K1231" s="1" t="s">
        <v>195</v>
      </c>
      <c r="L1231" s="8">
        <f t="shared" si="119"/>
        <v>2014</v>
      </c>
      <c r="M1231" s="5">
        <f t="shared" si="118"/>
        <v>-1577884000</v>
      </c>
      <c r="N1231" s="6">
        <f t="shared" si="120"/>
        <v>861390000</v>
      </c>
      <c r="O1231" s="6">
        <f t="shared" si="121"/>
        <v>-2439274000</v>
      </c>
      <c r="P1231" s="7">
        <f t="shared" si="122"/>
        <v>0.27100405797439975</v>
      </c>
      <c r="Q1231" s="7">
        <f t="shared" si="123"/>
        <v>0.41894914487468404</v>
      </c>
    </row>
    <row r="1232" spans="1:17" ht="20" customHeight="1" x14ac:dyDescent="0.2">
      <c r="A1232" s="1">
        <v>1278</v>
      </c>
      <c r="B1232" s="1" t="s">
        <v>437</v>
      </c>
      <c r="C1232" s="1" t="s">
        <v>10</v>
      </c>
      <c r="D1232" s="2">
        <v>42369</v>
      </c>
      <c r="E1232" s="3">
        <v>5981964000</v>
      </c>
      <c r="F1232" s="3">
        <v>4353850000</v>
      </c>
      <c r="G1232" s="3">
        <v>794728000</v>
      </c>
      <c r="H1232" s="1">
        <v>0</v>
      </c>
      <c r="I1232" s="1">
        <v>0</v>
      </c>
      <c r="J1232" s="1" t="s">
        <v>13</v>
      </c>
      <c r="K1232" s="1" t="s">
        <v>195</v>
      </c>
      <c r="L1232" s="8">
        <f t="shared" si="119"/>
        <v>2015</v>
      </c>
      <c r="M1232" s="5">
        <f t="shared" si="118"/>
        <v>-1628114000</v>
      </c>
      <c r="N1232" s="6">
        <f t="shared" si="120"/>
        <v>794728000</v>
      </c>
      <c r="O1232" s="6">
        <f t="shared" si="121"/>
        <v>-2422842000</v>
      </c>
      <c r="P1232" s="7">
        <f t="shared" si="122"/>
        <v>0.27217047778956877</v>
      </c>
      <c r="Q1232" s="7">
        <f t="shared" si="123"/>
        <v>0.40502450365799592</v>
      </c>
    </row>
    <row r="1233" spans="1:17" ht="20" customHeight="1" x14ac:dyDescent="0.2">
      <c r="A1233" s="1">
        <v>1279</v>
      </c>
      <c r="B1233" s="1" t="s">
        <v>437</v>
      </c>
      <c r="C1233" s="1" t="s">
        <v>11</v>
      </c>
      <c r="D1233" s="2">
        <v>42735</v>
      </c>
      <c r="E1233" s="3">
        <v>7668476000</v>
      </c>
      <c r="F1233" s="3">
        <v>5728662000</v>
      </c>
      <c r="G1233" s="3">
        <v>957150000</v>
      </c>
      <c r="H1233" s="1">
        <v>0</v>
      </c>
      <c r="I1233" s="1">
        <v>0</v>
      </c>
      <c r="J1233" s="1" t="s">
        <v>13</v>
      </c>
      <c r="K1233" s="1" t="s">
        <v>195</v>
      </c>
      <c r="L1233" s="8">
        <f t="shared" si="119"/>
        <v>2016</v>
      </c>
      <c r="M1233" s="5">
        <f t="shared" ref="M1233:M1296" si="124">F1233-E1233</f>
        <v>-1939814000</v>
      </c>
      <c r="N1233" s="6">
        <f t="shared" si="120"/>
        <v>957150000</v>
      </c>
      <c r="O1233" s="6">
        <f t="shared" si="121"/>
        <v>-2896964000</v>
      </c>
      <c r="P1233" s="7">
        <f t="shared" si="122"/>
        <v>0.25295951894483337</v>
      </c>
      <c r="Q1233" s="7">
        <f t="shared" si="123"/>
        <v>0.37777571449659619</v>
      </c>
    </row>
    <row r="1234" spans="1:17" ht="20" customHeight="1" x14ac:dyDescent="0.2">
      <c r="A1234" s="1">
        <v>1280</v>
      </c>
      <c r="B1234" s="1" t="s">
        <v>438</v>
      </c>
      <c r="C1234" s="1" t="s">
        <v>6</v>
      </c>
      <c r="D1234" s="2">
        <v>41273</v>
      </c>
      <c r="E1234" s="3">
        <v>2105188000</v>
      </c>
      <c r="F1234" s="3">
        <v>1143659000</v>
      </c>
      <c r="G1234" s="3">
        <v>627370000</v>
      </c>
      <c r="H1234" s="3">
        <v>131835000</v>
      </c>
      <c r="I1234" s="1">
        <v>0</v>
      </c>
      <c r="J1234" s="1" t="s">
        <v>19</v>
      </c>
      <c r="K1234" s="1" t="s">
        <v>24</v>
      </c>
      <c r="L1234" s="8">
        <f t="shared" si="119"/>
        <v>2012</v>
      </c>
      <c r="M1234" s="5">
        <f t="shared" si="124"/>
        <v>-961529000</v>
      </c>
      <c r="N1234" s="6">
        <f t="shared" si="120"/>
        <v>759205000</v>
      </c>
      <c r="O1234" s="6">
        <f t="shared" si="121"/>
        <v>-1720734000</v>
      </c>
      <c r="P1234" s="7">
        <f t="shared" si="122"/>
        <v>0.45674258071013135</v>
      </c>
      <c r="Q1234" s="7">
        <f t="shared" si="123"/>
        <v>0.81737783038854483</v>
      </c>
    </row>
    <row r="1235" spans="1:17" ht="20" customHeight="1" x14ac:dyDescent="0.2">
      <c r="A1235" s="1">
        <v>1281</v>
      </c>
      <c r="B1235" s="1" t="s">
        <v>438</v>
      </c>
      <c r="C1235" s="1" t="s">
        <v>9</v>
      </c>
      <c r="D1235" s="2">
        <v>41637</v>
      </c>
      <c r="E1235" s="3">
        <v>2157586000</v>
      </c>
      <c r="F1235" s="3">
        <v>1181444000</v>
      </c>
      <c r="G1235" s="3">
        <v>581898000</v>
      </c>
      <c r="H1235" s="3">
        <v>132400000</v>
      </c>
      <c r="I1235" s="1">
        <v>0</v>
      </c>
      <c r="J1235" s="1" t="s">
        <v>19</v>
      </c>
      <c r="K1235" s="1" t="s">
        <v>24</v>
      </c>
      <c r="L1235" s="8">
        <f t="shared" si="119"/>
        <v>2013</v>
      </c>
      <c r="M1235" s="5">
        <f t="shared" si="124"/>
        <v>-976142000</v>
      </c>
      <c r="N1235" s="6">
        <f t="shared" si="120"/>
        <v>714298000</v>
      </c>
      <c r="O1235" s="6">
        <f t="shared" si="121"/>
        <v>-1690440000</v>
      </c>
      <c r="P1235" s="7">
        <f t="shared" si="122"/>
        <v>0.45242321742910829</v>
      </c>
      <c r="Q1235" s="7">
        <f t="shared" si="123"/>
        <v>0.78348673007703984</v>
      </c>
    </row>
    <row r="1236" spans="1:17" ht="20" customHeight="1" x14ac:dyDescent="0.2">
      <c r="A1236" s="1">
        <v>1282</v>
      </c>
      <c r="B1236" s="1" t="s">
        <v>438</v>
      </c>
      <c r="C1236" s="1" t="s">
        <v>10</v>
      </c>
      <c r="D1236" s="2">
        <v>42001</v>
      </c>
      <c r="E1236" s="3">
        <v>2237219000</v>
      </c>
      <c r="F1236" s="3">
        <v>1232611000</v>
      </c>
      <c r="G1236" s="3">
        <v>659335000</v>
      </c>
      <c r="H1236" s="3">
        <v>121141000</v>
      </c>
      <c r="I1236" s="1">
        <v>0</v>
      </c>
      <c r="J1236" s="1" t="s">
        <v>19</v>
      </c>
      <c r="K1236" s="1" t="s">
        <v>24</v>
      </c>
      <c r="L1236" s="8">
        <f t="shared" si="119"/>
        <v>2014</v>
      </c>
      <c r="M1236" s="5">
        <f t="shared" si="124"/>
        <v>-1004608000</v>
      </c>
      <c r="N1236" s="6">
        <f t="shared" si="120"/>
        <v>780476000</v>
      </c>
      <c r="O1236" s="6">
        <f t="shared" si="121"/>
        <v>-1785084000</v>
      </c>
      <c r="P1236" s="7">
        <f t="shared" si="122"/>
        <v>0.44904320944887383</v>
      </c>
      <c r="Q1236" s="7">
        <f t="shared" si="123"/>
        <v>0.79790311096052735</v>
      </c>
    </row>
    <row r="1237" spans="1:17" ht="20" customHeight="1" x14ac:dyDescent="0.2">
      <c r="A1237" s="1">
        <v>1283</v>
      </c>
      <c r="B1237" s="1" t="s">
        <v>438</v>
      </c>
      <c r="C1237" s="1" t="s">
        <v>11</v>
      </c>
      <c r="D1237" s="2">
        <v>42372</v>
      </c>
      <c r="E1237" s="3">
        <v>2262359000</v>
      </c>
      <c r="F1237" s="3">
        <v>1237859000</v>
      </c>
      <c r="G1237" s="3">
        <v>598848000</v>
      </c>
      <c r="H1237" s="3">
        <v>125928000</v>
      </c>
      <c r="I1237" s="1">
        <v>0</v>
      </c>
      <c r="J1237" s="1" t="s">
        <v>19</v>
      </c>
      <c r="K1237" s="1" t="s">
        <v>24</v>
      </c>
      <c r="L1237" s="8">
        <f t="shared" si="119"/>
        <v>2016</v>
      </c>
      <c r="M1237" s="5">
        <f t="shared" si="124"/>
        <v>-1024500000</v>
      </c>
      <c r="N1237" s="6">
        <f t="shared" si="120"/>
        <v>724776000</v>
      </c>
      <c r="O1237" s="6">
        <f t="shared" si="121"/>
        <v>-1749276000</v>
      </c>
      <c r="P1237" s="7">
        <f t="shared" si="122"/>
        <v>0.45284590111472139</v>
      </c>
      <c r="Q1237" s="7">
        <f t="shared" si="123"/>
        <v>0.77320884970068848</v>
      </c>
    </row>
    <row r="1238" spans="1:17" ht="20" customHeight="1" x14ac:dyDescent="0.2">
      <c r="A1238" s="1">
        <v>1284</v>
      </c>
      <c r="B1238" s="1" t="s">
        <v>439</v>
      </c>
      <c r="C1238" s="1" t="s">
        <v>6</v>
      </c>
      <c r="D1238" s="2">
        <v>41639</v>
      </c>
      <c r="E1238" s="3">
        <v>80029000000</v>
      </c>
      <c r="F1238" s="3">
        <v>59222000000</v>
      </c>
      <c r="G1238" s="3">
        <v>6890000000</v>
      </c>
      <c r="H1238" s="1">
        <v>0</v>
      </c>
      <c r="I1238" s="3">
        <v>93000000</v>
      </c>
      <c r="J1238" s="1" t="s">
        <v>30</v>
      </c>
      <c r="K1238" s="1" t="s">
        <v>387</v>
      </c>
      <c r="L1238" s="8">
        <f t="shared" si="119"/>
        <v>2013</v>
      </c>
      <c r="M1238" s="5">
        <f t="shared" si="124"/>
        <v>-20807000000</v>
      </c>
      <c r="N1238" s="6">
        <f t="shared" si="120"/>
        <v>6983000000</v>
      </c>
      <c r="O1238" s="6">
        <f t="shared" si="121"/>
        <v>-27790000000</v>
      </c>
      <c r="P1238" s="7">
        <f t="shared" si="122"/>
        <v>0.25999325244598831</v>
      </c>
      <c r="Q1238" s="7">
        <f t="shared" si="123"/>
        <v>0.34724912219320497</v>
      </c>
    </row>
    <row r="1239" spans="1:17" ht="20" customHeight="1" x14ac:dyDescent="0.2">
      <c r="A1239" s="1">
        <v>1285</v>
      </c>
      <c r="B1239" s="1" t="s">
        <v>439</v>
      </c>
      <c r="C1239" s="1" t="s">
        <v>9</v>
      </c>
      <c r="D1239" s="2">
        <v>42004</v>
      </c>
      <c r="E1239" s="3">
        <v>80106000000</v>
      </c>
      <c r="F1239" s="3">
        <v>60775000000</v>
      </c>
      <c r="G1239" s="3">
        <v>7001000000</v>
      </c>
      <c r="H1239" s="1">
        <v>0</v>
      </c>
      <c r="I1239" s="3">
        <v>93000000</v>
      </c>
      <c r="J1239" s="1" t="s">
        <v>30</v>
      </c>
      <c r="K1239" s="1" t="s">
        <v>387</v>
      </c>
      <c r="L1239" s="8">
        <f t="shared" si="119"/>
        <v>2014</v>
      </c>
      <c r="M1239" s="5">
        <f t="shared" si="124"/>
        <v>-19331000000</v>
      </c>
      <c r="N1239" s="6">
        <f t="shared" si="120"/>
        <v>7094000000</v>
      </c>
      <c r="O1239" s="6">
        <f t="shared" si="121"/>
        <v>-26425000000</v>
      </c>
      <c r="P1239" s="7">
        <f t="shared" si="122"/>
        <v>0.24131775397598182</v>
      </c>
      <c r="Q1239" s="7">
        <f t="shared" si="123"/>
        <v>0.3298754150750256</v>
      </c>
    </row>
    <row r="1240" spans="1:17" ht="20" customHeight="1" x14ac:dyDescent="0.2">
      <c r="A1240" s="1">
        <v>1286</v>
      </c>
      <c r="B1240" s="1" t="s">
        <v>439</v>
      </c>
      <c r="C1240" s="1" t="s">
        <v>10</v>
      </c>
      <c r="D1240" s="2">
        <v>42369</v>
      </c>
      <c r="E1240" s="3">
        <v>73908000000</v>
      </c>
      <c r="F1240" s="3">
        <v>56479000000</v>
      </c>
      <c r="G1240" s="3">
        <v>6656000000</v>
      </c>
      <c r="H1240" s="1">
        <v>0</v>
      </c>
      <c r="I1240" s="3">
        <v>82000000</v>
      </c>
      <c r="J1240" s="1" t="s">
        <v>30</v>
      </c>
      <c r="K1240" s="1" t="s">
        <v>387</v>
      </c>
      <c r="L1240" s="8">
        <f t="shared" si="119"/>
        <v>2015</v>
      </c>
      <c r="M1240" s="5">
        <f t="shared" si="124"/>
        <v>-17429000000</v>
      </c>
      <c r="N1240" s="6">
        <f t="shared" si="120"/>
        <v>6738000000</v>
      </c>
      <c r="O1240" s="6">
        <f t="shared" si="121"/>
        <v>-24167000000</v>
      </c>
      <c r="P1240" s="7">
        <f t="shared" si="122"/>
        <v>0.23582020890837257</v>
      </c>
      <c r="Q1240" s="7">
        <f t="shared" si="123"/>
        <v>0.32698760621312983</v>
      </c>
    </row>
    <row r="1241" spans="1:17" ht="20" customHeight="1" x14ac:dyDescent="0.2">
      <c r="A1241" s="1">
        <v>1287</v>
      </c>
      <c r="B1241" s="1" t="s">
        <v>439</v>
      </c>
      <c r="C1241" s="1" t="s">
        <v>11</v>
      </c>
      <c r="D1241" s="2">
        <v>42735</v>
      </c>
      <c r="E1241" s="3">
        <v>74953000000</v>
      </c>
      <c r="F1241" s="3">
        <v>57659000000</v>
      </c>
      <c r="G1241" s="3">
        <v>6405000000</v>
      </c>
      <c r="H1241" s="1">
        <v>0</v>
      </c>
      <c r="I1241" s="3">
        <v>74000000</v>
      </c>
      <c r="J1241" s="1" t="s">
        <v>30</v>
      </c>
      <c r="K1241" s="1" t="s">
        <v>387</v>
      </c>
      <c r="L1241" s="8">
        <f t="shared" si="119"/>
        <v>2016</v>
      </c>
      <c r="M1241" s="5">
        <f t="shared" si="124"/>
        <v>-17294000000</v>
      </c>
      <c r="N1241" s="6">
        <f t="shared" si="120"/>
        <v>6479000000</v>
      </c>
      <c r="O1241" s="6">
        <f t="shared" si="121"/>
        <v>-23773000000</v>
      </c>
      <c r="P1241" s="7">
        <f t="shared" si="122"/>
        <v>0.23073125825517324</v>
      </c>
      <c r="Q1241" s="7">
        <f t="shared" si="123"/>
        <v>0.31717209451256123</v>
      </c>
    </row>
    <row r="1242" spans="1:17" ht="20" customHeight="1" x14ac:dyDescent="0.2">
      <c r="A1242" s="1">
        <v>1288</v>
      </c>
      <c r="B1242" s="1" t="s">
        <v>440</v>
      </c>
      <c r="C1242" s="1" t="s">
        <v>6</v>
      </c>
      <c r="D1242" s="2">
        <v>41274</v>
      </c>
      <c r="E1242" s="3">
        <v>16606000000</v>
      </c>
      <c r="F1242" s="3">
        <v>386000000</v>
      </c>
      <c r="G1242" s="3">
        <v>10486000000</v>
      </c>
      <c r="H1242" s="1">
        <v>0</v>
      </c>
      <c r="I1242" s="3">
        <v>987000000</v>
      </c>
      <c r="J1242" s="1" t="s">
        <v>41</v>
      </c>
      <c r="K1242" s="1" t="s">
        <v>99</v>
      </c>
      <c r="L1242" s="8">
        <f t="shared" si="119"/>
        <v>2012</v>
      </c>
      <c r="M1242" s="5">
        <f t="shared" si="124"/>
        <v>-16220000000</v>
      </c>
      <c r="N1242" s="6">
        <f t="shared" si="120"/>
        <v>11473000000</v>
      </c>
      <c r="O1242" s="6">
        <f t="shared" si="121"/>
        <v>-27693000000</v>
      </c>
      <c r="P1242" s="7">
        <f t="shared" si="122"/>
        <v>0.97675538961821029</v>
      </c>
      <c r="Q1242" s="7">
        <f t="shared" si="123"/>
        <v>1.6676502468987113</v>
      </c>
    </row>
    <row r="1243" spans="1:17" ht="20" customHeight="1" x14ac:dyDescent="0.2">
      <c r="A1243" s="1">
        <v>1289</v>
      </c>
      <c r="B1243" s="1" t="s">
        <v>440</v>
      </c>
      <c r="C1243" s="1" t="s">
        <v>9</v>
      </c>
      <c r="D1243" s="2">
        <v>41639</v>
      </c>
      <c r="E1243" s="3">
        <v>16872000000</v>
      </c>
      <c r="F1243" s="3">
        <v>344000000</v>
      </c>
      <c r="G1243" s="3">
        <v>9681000000</v>
      </c>
      <c r="H1243" s="1">
        <v>0</v>
      </c>
      <c r="I1243" s="3">
        <v>643000000</v>
      </c>
      <c r="J1243" s="1" t="s">
        <v>41</v>
      </c>
      <c r="K1243" s="1" t="s">
        <v>99</v>
      </c>
      <c r="L1243" s="8">
        <f t="shared" si="119"/>
        <v>2013</v>
      </c>
      <c r="M1243" s="5">
        <f t="shared" si="124"/>
        <v>-16528000000</v>
      </c>
      <c r="N1243" s="6">
        <f t="shared" si="120"/>
        <v>10324000000</v>
      </c>
      <c r="O1243" s="6">
        <f t="shared" si="121"/>
        <v>-26852000000</v>
      </c>
      <c r="P1243" s="7">
        <f t="shared" si="122"/>
        <v>0.97961119013750597</v>
      </c>
      <c r="Q1243" s="7">
        <f t="shared" si="123"/>
        <v>1.5915125651967756</v>
      </c>
    </row>
    <row r="1244" spans="1:17" ht="20" customHeight="1" x14ac:dyDescent="0.2">
      <c r="A1244" s="1">
        <v>1290</v>
      </c>
      <c r="B1244" s="1" t="s">
        <v>440</v>
      </c>
      <c r="C1244" s="1" t="s">
        <v>10</v>
      </c>
      <c r="D1244" s="2">
        <v>42004</v>
      </c>
      <c r="E1244" s="3">
        <v>16281000000</v>
      </c>
      <c r="F1244" s="3">
        <v>325000000</v>
      </c>
      <c r="G1244" s="3">
        <v>9488000000</v>
      </c>
      <c r="H1244" s="1">
        <v>0</v>
      </c>
      <c r="I1244" s="3">
        <v>273000000</v>
      </c>
      <c r="J1244" s="1" t="s">
        <v>41</v>
      </c>
      <c r="K1244" s="1" t="s">
        <v>99</v>
      </c>
      <c r="L1244" s="8">
        <f t="shared" si="119"/>
        <v>2014</v>
      </c>
      <c r="M1244" s="5">
        <f t="shared" si="124"/>
        <v>-15956000000</v>
      </c>
      <c r="N1244" s="6">
        <f t="shared" si="120"/>
        <v>9761000000</v>
      </c>
      <c r="O1244" s="6">
        <f t="shared" si="121"/>
        <v>-25717000000</v>
      </c>
      <c r="P1244" s="7">
        <f t="shared" si="122"/>
        <v>0.98003808119894353</v>
      </c>
      <c r="Q1244" s="7">
        <f t="shared" si="123"/>
        <v>1.579571279405442</v>
      </c>
    </row>
    <row r="1245" spans="1:17" ht="20" customHeight="1" x14ac:dyDescent="0.2">
      <c r="A1245" s="1">
        <v>1291</v>
      </c>
      <c r="B1245" s="1" t="s">
        <v>440</v>
      </c>
      <c r="C1245" s="1" t="s">
        <v>11</v>
      </c>
      <c r="D1245" s="2">
        <v>42369</v>
      </c>
      <c r="E1245" s="3">
        <v>16270000000</v>
      </c>
      <c r="F1245" s="3">
        <v>403000000</v>
      </c>
      <c r="G1245" s="3">
        <v>9463000000</v>
      </c>
      <c r="H1245" s="1">
        <v>0</v>
      </c>
      <c r="I1245" s="3">
        <v>255000000</v>
      </c>
      <c r="J1245" s="1" t="s">
        <v>41</v>
      </c>
      <c r="K1245" s="1" t="s">
        <v>99</v>
      </c>
      <c r="L1245" s="8">
        <f t="shared" si="119"/>
        <v>2015</v>
      </c>
      <c r="M1245" s="5">
        <f t="shared" si="124"/>
        <v>-15867000000</v>
      </c>
      <c r="N1245" s="6">
        <f t="shared" si="120"/>
        <v>9718000000</v>
      </c>
      <c r="O1245" s="6">
        <f t="shared" si="121"/>
        <v>-25585000000</v>
      </c>
      <c r="P1245" s="7">
        <f t="shared" si="122"/>
        <v>0.97523048555623848</v>
      </c>
      <c r="Q1245" s="7">
        <f t="shared" si="123"/>
        <v>1.5725261216963737</v>
      </c>
    </row>
    <row r="1246" spans="1:17" ht="20" customHeight="1" x14ac:dyDescent="0.2">
      <c r="A1246" s="1">
        <v>1292</v>
      </c>
      <c r="B1246" s="1" t="s">
        <v>441</v>
      </c>
      <c r="C1246" s="1" t="s">
        <v>6</v>
      </c>
      <c r="D1246" s="2">
        <v>41274</v>
      </c>
      <c r="E1246" s="3">
        <v>4306800000</v>
      </c>
      <c r="F1246" s="3">
        <v>3040900000</v>
      </c>
      <c r="G1246" s="3">
        <v>1117700000</v>
      </c>
      <c r="H1246" s="3">
        <v>92300000</v>
      </c>
      <c r="I1246" s="1">
        <v>0</v>
      </c>
      <c r="J1246" s="1" t="s">
        <v>7</v>
      </c>
      <c r="K1246" s="1" t="s">
        <v>151</v>
      </c>
      <c r="L1246" s="8">
        <f t="shared" si="119"/>
        <v>2012</v>
      </c>
      <c r="M1246" s="5">
        <f t="shared" si="124"/>
        <v>-1265900000</v>
      </c>
      <c r="N1246" s="6">
        <f t="shared" si="120"/>
        <v>1210000000</v>
      </c>
      <c r="O1246" s="6">
        <f t="shared" si="121"/>
        <v>-2475900000</v>
      </c>
      <c r="P1246" s="7">
        <f t="shared" si="122"/>
        <v>0.29393052846661094</v>
      </c>
      <c r="Q1246" s="7">
        <f t="shared" si="123"/>
        <v>0.57488158261354139</v>
      </c>
    </row>
    <row r="1247" spans="1:17" ht="20" customHeight="1" x14ac:dyDescent="0.2">
      <c r="A1247" s="1">
        <v>1293</v>
      </c>
      <c r="B1247" s="1" t="s">
        <v>441</v>
      </c>
      <c r="C1247" s="1" t="s">
        <v>9</v>
      </c>
      <c r="D1247" s="2">
        <v>41639</v>
      </c>
      <c r="E1247" s="3">
        <v>6999700000</v>
      </c>
      <c r="F1247" s="3">
        <v>4629600000</v>
      </c>
      <c r="G1247" s="3">
        <v>1493700000</v>
      </c>
      <c r="H1247" s="3">
        <v>122800000</v>
      </c>
      <c r="I1247" s="1">
        <v>0</v>
      </c>
      <c r="J1247" s="1" t="s">
        <v>7</v>
      </c>
      <c r="K1247" s="1" t="s">
        <v>151</v>
      </c>
      <c r="L1247" s="8">
        <f t="shared" si="119"/>
        <v>2013</v>
      </c>
      <c r="M1247" s="5">
        <f t="shared" si="124"/>
        <v>-2370100000</v>
      </c>
      <c r="N1247" s="6">
        <f t="shared" si="120"/>
        <v>1616500000</v>
      </c>
      <c r="O1247" s="6">
        <f t="shared" si="121"/>
        <v>-3986600000</v>
      </c>
      <c r="P1247" s="7">
        <f t="shared" si="122"/>
        <v>0.33860022572395959</v>
      </c>
      <c r="Q1247" s="7">
        <f t="shared" si="123"/>
        <v>0.56953869451547923</v>
      </c>
    </row>
    <row r="1248" spans="1:17" ht="20" customHeight="1" x14ac:dyDescent="0.2">
      <c r="A1248" s="1">
        <v>1294</v>
      </c>
      <c r="B1248" s="1" t="s">
        <v>441</v>
      </c>
      <c r="C1248" s="1" t="s">
        <v>10</v>
      </c>
      <c r="D1248" s="2">
        <v>42004</v>
      </c>
      <c r="E1248" s="3">
        <v>7039000000</v>
      </c>
      <c r="F1248" s="3">
        <v>4576000000</v>
      </c>
      <c r="G1248" s="3">
        <v>1493800000</v>
      </c>
      <c r="H1248" s="3">
        <v>117300000</v>
      </c>
      <c r="I1248" s="1">
        <v>0</v>
      </c>
      <c r="J1248" s="1" t="s">
        <v>7</v>
      </c>
      <c r="K1248" s="1" t="s">
        <v>151</v>
      </c>
      <c r="L1248" s="8">
        <f t="shared" si="119"/>
        <v>2014</v>
      </c>
      <c r="M1248" s="5">
        <f t="shared" si="124"/>
        <v>-2463000000</v>
      </c>
      <c r="N1248" s="6">
        <f t="shared" si="120"/>
        <v>1611100000</v>
      </c>
      <c r="O1248" s="6">
        <f t="shared" si="121"/>
        <v>-4074100000</v>
      </c>
      <c r="P1248" s="7">
        <f t="shared" si="122"/>
        <v>0.34990765733769003</v>
      </c>
      <c r="Q1248" s="7">
        <f t="shared" si="123"/>
        <v>0.57878960079556752</v>
      </c>
    </row>
    <row r="1249" spans="1:17" ht="20" customHeight="1" x14ac:dyDescent="0.2">
      <c r="A1249" s="1">
        <v>1295</v>
      </c>
      <c r="B1249" s="1" t="s">
        <v>441</v>
      </c>
      <c r="C1249" s="1" t="s">
        <v>11</v>
      </c>
      <c r="D1249" s="2">
        <v>42369</v>
      </c>
      <c r="E1249" s="3">
        <v>6449000000</v>
      </c>
      <c r="F1249" s="3">
        <v>4263200000</v>
      </c>
      <c r="G1249" s="3">
        <v>1334300000</v>
      </c>
      <c r="H1249" s="3">
        <v>119600000</v>
      </c>
      <c r="I1249" s="1">
        <v>0</v>
      </c>
      <c r="J1249" s="1" t="s">
        <v>7</v>
      </c>
      <c r="K1249" s="1" t="s">
        <v>151</v>
      </c>
      <c r="L1249" s="8">
        <f t="shared" si="119"/>
        <v>2015</v>
      </c>
      <c r="M1249" s="5">
        <f t="shared" si="124"/>
        <v>-2185800000</v>
      </c>
      <c r="N1249" s="6">
        <f t="shared" si="120"/>
        <v>1453900000</v>
      </c>
      <c r="O1249" s="6">
        <f t="shared" si="121"/>
        <v>-3639700000</v>
      </c>
      <c r="P1249" s="7">
        <f t="shared" si="122"/>
        <v>0.33893626918902153</v>
      </c>
      <c r="Q1249" s="7">
        <f t="shared" si="123"/>
        <v>0.5643820747402698</v>
      </c>
    </row>
    <row r="1250" spans="1:17" ht="20" customHeight="1" x14ac:dyDescent="0.2">
      <c r="A1250" s="1">
        <v>1296</v>
      </c>
      <c r="B1250" s="1" t="s">
        <v>442</v>
      </c>
      <c r="C1250" s="1" t="s">
        <v>6</v>
      </c>
      <c r="D1250" s="2">
        <v>41274</v>
      </c>
      <c r="E1250" s="3">
        <v>3301804000</v>
      </c>
      <c r="F1250" s="3">
        <v>1879559000</v>
      </c>
      <c r="G1250" s="3">
        <v>166154000</v>
      </c>
      <c r="H1250" s="1">
        <v>0</v>
      </c>
      <c r="I1250" s="3">
        <v>404336000</v>
      </c>
      <c r="J1250" s="1" t="s">
        <v>36</v>
      </c>
      <c r="K1250" s="1" t="s">
        <v>37</v>
      </c>
      <c r="L1250" s="8">
        <f t="shared" si="119"/>
        <v>2012</v>
      </c>
      <c r="M1250" s="5">
        <f t="shared" si="124"/>
        <v>-1422245000</v>
      </c>
      <c r="N1250" s="6">
        <f t="shared" si="120"/>
        <v>570490000</v>
      </c>
      <c r="O1250" s="6">
        <f t="shared" si="121"/>
        <v>-1992735000</v>
      </c>
      <c r="P1250" s="7">
        <f t="shared" si="122"/>
        <v>0.43074785783771541</v>
      </c>
      <c r="Q1250" s="7">
        <f t="shared" si="123"/>
        <v>0.60352916163406434</v>
      </c>
    </row>
    <row r="1251" spans="1:17" ht="20" customHeight="1" x14ac:dyDescent="0.2">
      <c r="A1251" s="1">
        <v>1297</v>
      </c>
      <c r="B1251" s="1" t="s">
        <v>442</v>
      </c>
      <c r="C1251" s="1" t="s">
        <v>9</v>
      </c>
      <c r="D1251" s="2">
        <v>41639</v>
      </c>
      <c r="E1251" s="3">
        <v>3454628000</v>
      </c>
      <c r="F1251" s="3">
        <v>2020436000</v>
      </c>
      <c r="G1251" s="3">
        <v>172161000</v>
      </c>
      <c r="H1251" s="1">
        <v>0</v>
      </c>
      <c r="I1251" s="3">
        <v>415708000</v>
      </c>
      <c r="J1251" s="1" t="s">
        <v>36</v>
      </c>
      <c r="K1251" s="1" t="s">
        <v>37</v>
      </c>
      <c r="L1251" s="8">
        <f t="shared" si="119"/>
        <v>2013</v>
      </c>
      <c r="M1251" s="5">
        <f t="shared" si="124"/>
        <v>-1434192000</v>
      </c>
      <c r="N1251" s="6">
        <f t="shared" si="120"/>
        <v>587869000</v>
      </c>
      <c r="O1251" s="6">
        <f t="shared" si="121"/>
        <v>-2022061000</v>
      </c>
      <c r="P1251" s="7">
        <f t="shared" si="122"/>
        <v>0.41515092218322786</v>
      </c>
      <c r="Q1251" s="7">
        <f t="shared" si="123"/>
        <v>0.58531946131392443</v>
      </c>
    </row>
    <row r="1252" spans="1:17" ht="20" customHeight="1" x14ac:dyDescent="0.2">
      <c r="A1252" s="1">
        <v>1298</v>
      </c>
      <c r="B1252" s="1" t="s">
        <v>442</v>
      </c>
      <c r="C1252" s="1" t="s">
        <v>10</v>
      </c>
      <c r="D1252" s="2">
        <v>42004</v>
      </c>
      <c r="E1252" s="3">
        <v>3491632000</v>
      </c>
      <c r="F1252" s="3">
        <v>2087854000</v>
      </c>
      <c r="G1252" s="3">
        <v>175178000</v>
      </c>
      <c r="H1252" s="1">
        <v>0</v>
      </c>
      <c r="I1252" s="3">
        <v>417358000</v>
      </c>
      <c r="J1252" s="1" t="s">
        <v>36</v>
      </c>
      <c r="K1252" s="1" t="s">
        <v>37</v>
      </c>
      <c r="L1252" s="8">
        <f t="shared" si="119"/>
        <v>2014</v>
      </c>
      <c r="M1252" s="5">
        <f t="shared" si="124"/>
        <v>-1403778000</v>
      </c>
      <c r="N1252" s="6">
        <f t="shared" si="120"/>
        <v>592536000</v>
      </c>
      <c r="O1252" s="6">
        <f t="shared" si="121"/>
        <v>-1996314000</v>
      </c>
      <c r="P1252" s="7">
        <f t="shared" si="122"/>
        <v>0.40204065033199377</v>
      </c>
      <c r="Q1252" s="7">
        <f t="shared" si="123"/>
        <v>0.57174238293153457</v>
      </c>
    </row>
    <row r="1253" spans="1:17" ht="20" customHeight="1" x14ac:dyDescent="0.2">
      <c r="A1253" s="1">
        <v>1299</v>
      </c>
      <c r="B1253" s="1" t="s">
        <v>442</v>
      </c>
      <c r="C1253" s="1" t="s">
        <v>11</v>
      </c>
      <c r="D1253" s="2">
        <v>42369</v>
      </c>
      <c r="E1253" s="3">
        <v>3495443000</v>
      </c>
      <c r="F1253" s="3">
        <v>1969675000</v>
      </c>
      <c r="G1253" s="3">
        <v>176744000</v>
      </c>
      <c r="H1253" s="1">
        <v>0</v>
      </c>
      <c r="I1253" s="3">
        <v>494422000</v>
      </c>
      <c r="J1253" s="1" t="s">
        <v>36</v>
      </c>
      <c r="K1253" s="1" t="s">
        <v>37</v>
      </c>
      <c r="L1253" s="8">
        <f t="shared" si="119"/>
        <v>2015</v>
      </c>
      <c r="M1253" s="5">
        <f t="shared" si="124"/>
        <v>-1525768000</v>
      </c>
      <c r="N1253" s="6">
        <f t="shared" si="120"/>
        <v>671166000</v>
      </c>
      <c r="O1253" s="6">
        <f t="shared" si="121"/>
        <v>-2196934000</v>
      </c>
      <c r="P1253" s="7">
        <f t="shared" si="122"/>
        <v>0.43650203994171838</v>
      </c>
      <c r="Q1253" s="7">
        <f t="shared" si="123"/>
        <v>0.6285137534784575</v>
      </c>
    </row>
    <row r="1254" spans="1:17" ht="20" customHeight="1" x14ac:dyDescent="0.2">
      <c r="A1254" s="1">
        <v>1300</v>
      </c>
      <c r="B1254" s="1" t="s">
        <v>443</v>
      </c>
      <c r="C1254" s="1" t="s">
        <v>6</v>
      </c>
      <c r="D1254" s="2">
        <v>41639</v>
      </c>
      <c r="E1254" s="3">
        <v>14265000000</v>
      </c>
      <c r="F1254" s="3">
        <v>8314000000</v>
      </c>
      <c r="G1254" s="3">
        <v>3486000000</v>
      </c>
      <c r="H1254" s="3">
        <v>463000000</v>
      </c>
      <c r="I1254" s="3">
        <v>452000000</v>
      </c>
      <c r="J1254" s="1" t="s">
        <v>53</v>
      </c>
      <c r="K1254" s="1" t="s">
        <v>187</v>
      </c>
      <c r="L1254" s="8">
        <f t="shared" si="119"/>
        <v>2013</v>
      </c>
      <c r="M1254" s="5">
        <f t="shared" si="124"/>
        <v>-5951000000</v>
      </c>
      <c r="N1254" s="6">
        <f t="shared" si="120"/>
        <v>4401000000</v>
      </c>
      <c r="O1254" s="6">
        <f t="shared" si="121"/>
        <v>-10352000000</v>
      </c>
      <c r="P1254" s="7">
        <f t="shared" si="122"/>
        <v>0.41717490361023485</v>
      </c>
      <c r="Q1254" s="7">
        <f t="shared" si="123"/>
        <v>0.72569225376796354</v>
      </c>
    </row>
    <row r="1255" spans="1:17" ht="20" customHeight="1" x14ac:dyDescent="0.2">
      <c r="A1255" s="1">
        <v>1301</v>
      </c>
      <c r="B1255" s="1" t="s">
        <v>443</v>
      </c>
      <c r="C1255" s="1" t="s">
        <v>9</v>
      </c>
      <c r="D1255" s="2">
        <v>42004</v>
      </c>
      <c r="E1255" s="3">
        <v>14791000000</v>
      </c>
      <c r="F1255" s="3">
        <v>8348000000</v>
      </c>
      <c r="G1255" s="3">
        <v>4013000000</v>
      </c>
      <c r="H1255" s="3">
        <v>483000000</v>
      </c>
      <c r="I1255" s="3">
        <v>450000000</v>
      </c>
      <c r="J1255" s="1" t="s">
        <v>53</v>
      </c>
      <c r="K1255" s="1" t="s">
        <v>187</v>
      </c>
      <c r="L1255" s="8">
        <f t="shared" si="119"/>
        <v>2014</v>
      </c>
      <c r="M1255" s="5">
        <f t="shared" si="124"/>
        <v>-6443000000</v>
      </c>
      <c r="N1255" s="6">
        <f t="shared" si="120"/>
        <v>4946000000</v>
      </c>
      <c r="O1255" s="6">
        <f t="shared" si="121"/>
        <v>-11389000000</v>
      </c>
      <c r="P1255" s="7">
        <f t="shared" si="122"/>
        <v>0.43560273139071054</v>
      </c>
      <c r="Q1255" s="7">
        <f t="shared" si="123"/>
        <v>0.76999526739233315</v>
      </c>
    </row>
    <row r="1256" spans="1:17" ht="20" customHeight="1" x14ac:dyDescent="0.2">
      <c r="A1256" s="1">
        <v>1302</v>
      </c>
      <c r="B1256" s="1" t="s">
        <v>443</v>
      </c>
      <c r="C1256" s="1" t="s">
        <v>10</v>
      </c>
      <c r="D1256" s="2">
        <v>42369</v>
      </c>
      <c r="E1256" s="3">
        <v>14766000000</v>
      </c>
      <c r="F1256" s="3">
        <v>8206000000</v>
      </c>
      <c r="G1256" s="3">
        <v>3624000000</v>
      </c>
      <c r="H1256" s="3">
        <v>476000000</v>
      </c>
      <c r="I1256" s="3">
        <v>471000000</v>
      </c>
      <c r="J1256" s="1" t="s">
        <v>53</v>
      </c>
      <c r="K1256" s="1" t="s">
        <v>187</v>
      </c>
      <c r="L1256" s="8">
        <f t="shared" si="119"/>
        <v>2015</v>
      </c>
      <c r="M1256" s="5">
        <f t="shared" si="124"/>
        <v>-6560000000</v>
      </c>
      <c r="N1256" s="6">
        <f t="shared" si="120"/>
        <v>4571000000</v>
      </c>
      <c r="O1256" s="6">
        <f t="shared" si="121"/>
        <v>-11131000000</v>
      </c>
      <c r="P1256" s="7">
        <f t="shared" si="122"/>
        <v>0.44426384938371938</v>
      </c>
      <c r="Q1256" s="7">
        <f t="shared" si="123"/>
        <v>0.75382635784911278</v>
      </c>
    </row>
    <row r="1257" spans="1:17" ht="20" customHeight="1" x14ac:dyDescent="0.2">
      <c r="A1257" s="1">
        <v>1303</v>
      </c>
      <c r="B1257" s="1" t="s">
        <v>443</v>
      </c>
      <c r="C1257" s="1" t="s">
        <v>11</v>
      </c>
      <c r="D1257" s="2">
        <v>42735</v>
      </c>
      <c r="E1257" s="3">
        <v>14751000000</v>
      </c>
      <c r="F1257" s="3">
        <v>8063000000</v>
      </c>
      <c r="G1257" s="3">
        <v>4630000000</v>
      </c>
      <c r="H1257" s="3">
        <v>466000000</v>
      </c>
      <c r="I1257" s="3">
        <v>462000000</v>
      </c>
      <c r="J1257" s="1" t="s">
        <v>53</v>
      </c>
      <c r="K1257" s="1" t="s">
        <v>187</v>
      </c>
      <c r="L1257" s="8">
        <f t="shared" si="119"/>
        <v>2016</v>
      </c>
      <c r="M1257" s="5">
        <f t="shared" si="124"/>
        <v>-6688000000</v>
      </c>
      <c r="N1257" s="6">
        <f t="shared" si="120"/>
        <v>5558000000</v>
      </c>
      <c r="O1257" s="6">
        <f t="shared" si="121"/>
        <v>-12246000000</v>
      </c>
      <c r="P1257" s="7">
        <f t="shared" si="122"/>
        <v>0.45339299030574198</v>
      </c>
      <c r="Q1257" s="7">
        <f t="shared" si="123"/>
        <v>0.83018100467764899</v>
      </c>
    </row>
    <row r="1258" spans="1:17" ht="20" customHeight="1" x14ac:dyDescent="0.2">
      <c r="A1258" s="1">
        <v>1304</v>
      </c>
      <c r="B1258" s="1" t="s">
        <v>444</v>
      </c>
      <c r="C1258" s="1" t="s">
        <v>6</v>
      </c>
      <c r="D1258" s="2">
        <v>41274</v>
      </c>
      <c r="E1258" s="3">
        <v>12132000000</v>
      </c>
      <c r="F1258" s="3">
        <v>4876000000</v>
      </c>
      <c r="G1258" s="3">
        <v>3143000000</v>
      </c>
      <c r="H1258" s="1">
        <v>0</v>
      </c>
      <c r="I1258" s="3">
        <v>1087000000</v>
      </c>
      <c r="J1258" s="1" t="s">
        <v>36</v>
      </c>
      <c r="K1258" s="1" t="s">
        <v>39</v>
      </c>
      <c r="L1258" s="8">
        <f t="shared" si="119"/>
        <v>2012</v>
      </c>
      <c r="M1258" s="5">
        <f t="shared" si="124"/>
        <v>-7256000000</v>
      </c>
      <c r="N1258" s="6">
        <f t="shared" si="120"/>
        <v>4230000000</v>
      </c>
      <c r="O1258" s="6">
        <f t="shared" si="121"/>
        <v>-11486000000</v>
      </c>
      <c r="P1258" s="7">
        <f t="shared" si="122"/>
        <v>0.59808770194526872</v>
      </c>
      <c r="Q1258" s="7">
        <f t="shared" si="123"/>
        <v>0.94675239037256842</v>
      </c>
    </row>
    <row r="1259" spans="1:17" ht="20" customHeight="1" x14ac:dyDescent="0.2">
      <c r="A1259" s="1">
        <v>1305</v>
      </c>
      <c r="B1259" s="1" t="s">
        <v>444</v>
      </c>
      <c r="C1259" s="1" t="s">
        <v>9</v>
      </c>
      <c r="D1259" s="2">
        <v>41639</v>
      </c>
      <c r="E1259" s="3">
        <v>7263000000</v>
      </c>
      <c r="F1259" s="3">
        <v>1751000000</v>
      </c>
      <c r="G1259" s="3">
        <v>2108000000</v>
      </c>
      <c r="H1259" s="1">
        <v>0</v>
      </c>
      <c r="I1259" s="3">
        <v>843000000</v>
      </c>
      <c r="J1259" s="1" t="s">
        <v>36</v>
      </c>
      <c r="K1259" s="1" t="s">
        <v>39</v>
      </c>
      <c r="L1259" s="8">
        <f t="shared" si="119"/>
        <v>2013</v>
      </c>
      <c r="M1259" s="5">
        <f t="shared" si="124"/>
        <v>-5512000000</v>
      </c>
      <c r="N1259" s="6">
        <f t="shared" si="120"/>
        <v>2951000000</v>
      </c>
      <c r="O1259" s="6">
        <f t="shared" si="121"/>
        <v>-8463000000</v>
      </c>
      <c r="P1259" s="7">
        <f t="shared" si="122"/>
        <v>0.7589150488778742</v>
      </c>
      <c r="Q1259" s="7">
        <f t="shared" si="123"/>
        <v>1.1652209830648492</v>
      </c>
    </row>
    <row r="1260" spans="1:17" ht="20" customHeight="1" x14ac:dyDescent="0.2">
      <c r="A1260" s="1">
        <v>1306</v>
      </c>
      <c r="B1260" s="1" t="s">
        <v>444</v>
      </c>
      <c r="C1260" s="1" t="s">
        <v>10</v>
      </c>
      <c r="D1260" s="2">
        <v>42004</v>
      </c>
      <c r="E1260" s="3">
        <v>7852000000</v>
      </c>
      <c r="F1260" s="3">
        <v>1889000000</v>
      </c>
      <c r="G1260" s="3">
        <v>2173000000</v>
      </c>
      <c r="H1260" s="1">
        <v>0</v>
      </c>
      <c r="I1260" s="3">
        <v>923000000</v>
      </c>
      <c r="J1260" s="1" t="s">
        <v>36</v>
      </c>
      <c r="K1260" s="1" t="s">
        <v>39</v>
      </c>
      <c r="L1260" s="8">
        <f t="shared" si="119"/>
        <v>2014</v>
      </c>
      <c r="M1260" s="5">
        <f t="shared" si="124"/>
        <v>-5963000000</v>
      </c>
      <c r="N1260" s="6">
        <f t="shared" si="120"/>
        <v>3096000000</v>
      </c>
      <c r="O1260" s="6">
        <f t="shared" si="121"/>
        <v>-9059000000</v>
      </c>
      <c r="P1260" s="7">
        <f t="shared" si="122"/>
        <v>0.75942435048395318</v>
      </c>
      <c r="Q1260" s="7">
        <f t="shared" si="123"/>
        <v>1.1537187977585328</v>
      </c>
    </row>
    <row r="1261" spans="1:17" ht="20" customHeight="1" x14ac:dyDescent="0.2">
      <c r="A1261" s="1">
        <v>1307</v>
      </c>
      <c r="B1261" s="1" t="s">
        <v>444</v>
      </c>
      <c r="C1261" s="1" t="s">
        <v>11</v>
      </c>
      <c r="D1261" s="2">
        <v>42369</v>
      </c>
      <c r="E1261" s="3">
        <v>7669000000</v>
      </c>
      <c r="F1261" s="3">
        <v>1718000000</v>
      </c>
      <c r="G1261" s="3">
        <v>2237000000</v>
      </c>
      <c r="H1261" s="1">
        <v>0</v>
      </c>
      <c r="I1261" s="3">
        <v>883000000</v>
      </c>
      <c r="J1261" s="1" t="s">
        <v>36</v>
      </c>
      <c r="K1261" s="1" t="s">
        <v>39</v>
      </c>
      <c r="L1261" s="8">
        <f t="shared" si="119"/>
        <v>2015</v>
      </c>
      <c r="M1261" s="5">
        <f t="shared" si="124"/>
        <v>-5951000000</v>
      </c>
      <c r="N1261" s="6">
        <f t="shared" si="120"/>
        <v>3120000000</v>
      </c>
      <c r="O1261" s="6">
        <f t="shared" si="121"/>
        <v>-9071000000</v>
      </c>
      <c r="P1261" s="7">
        <f t="shared" si="122"/>
        <v>0.77598122310601125</v>
      </c>
      <c r="Q1261" s="7">
        <f t="shared" si="123"/>
        <v>1.182813926196375</v>
      </c>
    </row>
    <row r="1262" spans="1:17" ht="20" customHeight="1" x14ac:dyDescent="0.2">
      <c r="A1262" s="1">
        <v>1308</v>
      </c>
      <c r="B1262" s="1" t="s">
        <v>445</v>
      </c>
      <c r="C1262" s="1" t="s">
        <v>6</v>
      </c>
      <c r="D1262" s="2">
        <v>41274</v>
      </c>
      <c r="E1262" s="3">
        <v>84847000000</v>
      </c>
      <c r="F1262" s="3">
        <v>66635000000</v>
      </c>
      <c r="G1262" s="3">
        <v>17504000000</v>
      </c>
      <c r="H1262" s="1">
        <v>0</v>
      </c>
      <c r="I1262" s="1">
        <v>0</v>
      </c>
      <c r="J1262" s="1" t="s">
        <v>41</v>
      </c>
      <c r="K1262" s="1" t="s">
        <v>373</v>
      </c>
      <c r="L1262" s="8">
        <f t="shared" si="119"/>
        <v>2012</v>
      </c>
      <c r="M1262" s="5">
        <f t="shared" si="124"/>
        <v>-18212000000</v>
      </c>
      <c r="N1262" s="6">
        <f t="shared" si="120"/>
        <v>17504000000</v>
      </c>
      <c r="O1262" s="6">
        <f t="shared" si="121"/>
        <v>-35716000000</v>
      </c>
      <c r="P1262" s="7">
        <f t="shared" si="122"/>
        <v>0.21464518486216366</v>
      </c>
      <c r="Q1262" s="7">
        <f t="shared" si="123"/>
        <v>0.42094593798248614</v>
      </c>
    </row>
    <row r="1263" spans="1:17" ht="20" customHeight="1" x14ac:dyDescent="0.2">
      <c r="A1263" s="1">
        <v>1309</v>
      </c>
      <c r="B1263" s="1" t="s">
        <v>445</v>
      </c>
      <c r="C1263" s="1" t="s">
        <v>9</v>
      </c>
      <c r="D1263" s="2">
        <v>41639</v>
      </c>
      <c r="E1263" s="3">
        <v>41461000000</v>
      </c>
      <c r="F1263" s="3">
        <v>26973000000</v>
      </c>
      <c r="G1263" s="3">
        <v>16172000000</v>
      </c>
      <c r="H1263" s="1">
        <v>0</v>
      </c>
      <c r="I1263" s="1">
        <v>0</v>
      </c>
      <c r="J1263" s="1" t="s">
        <v>41</v>
      </c>
      <c r="K1263" s="1" t="s">
        <v>373</v>
      </c>
      <c r="L1263" s="8">
        <f t="shared" si="119"/>
        <v>2013</v>
      </c>
      <c r="M1263" s="5">
        <f t="shared" si="124"/>
        <v>-14488000000</v>
      </c>
      <c r="N1263" s="6">
        <f t="shared" si="120"/>
        <v>16172000000</v>
      </c>
      <c r="O1263" s="6">
        <f t="shared" si="121"/>
        <v>-30660000000</v>
      </c>
      <c r="P1263" s="7">
        <f t="shared" si="122"/>
        <v>0.34943682014423194</v>
      </c>
      <c r="Q1263" s="7">
        <f t="shared" si="123"/>
        <v>0.73949012324835384</v>
      </c>
    </row>
    <row r="1264" spans="1:17" ht="20" customHeight="1" x14ac:dyDescent="0.2">
      <c r="A1264" s="1">
        <v>1310</v>
      </c>
      <c r="B1264" s="1" t="s">
        <v>445</v>
      </c>
      <c r="C1264" s="1" t="s">
        <v>10</v>
      </c>
      <c r="D1264" s="2">
        <v>42004</v>
      </c>
      <c r="E1264" s="3">
        <v>54105000000</v>
      </c>
      <c r="F1264" s="3">
        <v>33560000000</v>
      </c>
      <c r="G1264" s="3">
        <v>18786000000</v>
      </c>
      <c r="H1264" s="1">
        <v>0</v>
      </c>
      <c r="I1264" s="1">
        <v>0</v>
      </c>
      <c r="J1264" s="1" t="s">
        <v>41</v>
      </c>
      <c r="K1264" s="1" t="s">
        <v>373</v>
      </c>
      <c r="L1264" s="8">
        <f t="shared" si="119"/>
        <v>2014</v>
      </c>
      <c r="M1264" s="5">
        <f t="shared" si="124"/>
        <v>-20545000000</v>
      </c>
      <c r="N1264" s="6">
        <f t="shared" si="120"/>
        <v>18786000000</v>
      </c>
      <c r="O1264" s="6">
        <f t="shared" si="121"/>
        <v>-39331000000</v>
      </c>
      <c r="P1264" s="7">
        <f t="shared" si="122"/>
        <v>0.37972460955549392</v>
      </c>
      <c r="Q1264" s="7">
        <f t="shared" si="123"/>
        <v>0.72693836059513905</v>
      </c>
    </row>
    <row r="1265" spans="1:17" ht="20" customHeight="1" x14ac:dyDescent="0.2">
      <c r="A1265" s="1">
        <v>1311</v>
      </c>
      <c r="B1265" s="1" t="s">
        <v>445</v>
      </c>
      <c r="C1265" s="1" t="s">
        <v>11</v>
      </c>
      <c r="D1265" s="2">
        <v>42369</v>
      </c>
      <c r="E1265" s="3">
        <v>57119000000</v>
      </c>
      <c r="F1265" s="3">
        <v>32747000000</v>
      </c>
      <c r="G1265" s="3">
        <v>16603000000</v>
      </c>
      <c r="H1265" s="1">
        <v>0</v>
      </c>
      <c r="I1265" s="1">
        <v>0</v>
      </c>
      <c r="J1265" s="1" t="s">
        <v>41</v>
      </c>
      <c r="K1265" s="1" t="s">
        <v>373</v>
      </c>
      <c r="L1265" s="8">
        <f t="shared" si="119"/>
        <v>2015</v>
      </c>
      <c r="M1265" s="5">
        <f t="shared" si="124"/>
        <v>-24372000000</v>
      </c>
      <c r="N1265" s="6">
        <f t="shared" si="120"/>
        <v>16603000000</v>
      </c>
      <c r="O1265" s="6">
        <f t="shared" si="121"/>
        <v>-40975000000</v>
      </c>
      <c r="P1265" s="7">
        <f t="shared" si="122"/>
        <v>0.42668814229940999</v>
      </c>
      <c r="Q1265" s="7">
        <f t="shared" si="123"/>
        <v>0.71736199863442984</v>
      </c>
    </row>
    <row r="1266" spans="1:17" ht="20" customHeight="1" x14ac:dyDescent="0.2">
      <c r="A1266" s="1">
        <v>1312</v>
      </c>
      <c r="B1266" s="1" t="s">
        <v>446</v>
      </c>
      <c r="C1266" s="1" t="s">
        <v>6</v>
      </c>
      <c r="D1266" s="2">
        <v>41274</v>
      </c>
      <c r="E1266" s="3">
        <v>179290000000</v>
      </c>
      <c r="F1266" s="3">
        <v>158446000000</v>
      </c>
      <c r="G1266" s="3">
        <v>15443000000</v>
      </c>
      <c r="H1266" s="1">
        <v>0</v>
      </c>
      <c r="I1266" s="3">
        <v>931000000</v>
      </c>
      <c r="J1266" s="1" t="s">
        <v>77</v>
      </c>
      <c r="K1266" s="1" t="s">
        <v>335</v>
      </c>
      <c r="L1266" s="8">
        <f t="shared" si="119"/>
        <v>2012</v>
      </c>
      <c r="M1266" s="5">
        <f t="shared" si="124"/>
        <v>-20844000000</v>
      </c>
      <c r="N1266" s="6">
        <f t="shared" si="120"/>
        <v>16374000000</v>
      </c>
      <c r="O1266" s="6">
        <f t="shared" si="121"/>
        <v>-37218000000</v>
      </c>
      <c r="P1266" s="7">
        <f t="shared" si="122"/>
        <v>0.11625857549221931</v>
      </c>
      <c r="Q1266" s="7">
        <f t="shared" si="123"/>
        <v>0.20758547604439734</v>
      </c>
    </row>
    <row r="1267" spans="1:17" ht="20" customHeight="1" x14ac:dyDescent="0.2">
      <c r="A1267" s="1">
        <v>1313</v>
      </c>
      <c r="B1267" s="1" t="s">
        <v>446</v>
      </c>
      <c r="C1267" s="1" t="s">
        <v>9</v>
      </c>
      <c r="D1267" s="2">
        <v>41639</v>
      </c>
      <c r="E1267" s="3">
        <v>171596000000</v>
      </c>
      <c r="F1267" s="3">
        <v>152451000000</v>
      </c>
      <c r="G1267" s="3">
        <v>15597000000</v>
      </c>
      <c r="H1267" s="1">
        <v>0</v>
      </c>
      <c r="I1267" s="3">
        <v>971000000</v>
      </c>
      <c r="J1267" s="1" t="s">
        <v>77</v>
      </c>
      <c r="K1267" s="1" t="s">
        <v>335</v>
      </c>
      <c r="L1267" s="8">
        <f t="shared" si="119"/>
        <v>2013</v>
      </c>
      <c r="M1267" s="5">
        <f t="shared" si="124"/>
        <v>-19145000000</v>
      </c>
      <c r="N1267" s="6">
        <f t="shared" si="120"/>
        <v>16568000000</v>
      </c>
      <c r="O1267" s="6">
        <f t="shared" si="121"/>
        <v>-35713000000</v>
      </c>
      <c r="P1267" s="7">
        <f t="shared" si="122"/>
        <v>0.11157019977155645</v>
      </c>
      <c r="Q1267" s="7">
        <f t="shared" si="123"/>
        <v>0.20812256695960279</v>
      </c>
    </row>
    <row r="1268" spans="1:17" ht="20" customHeight="1" x14ac:dyDescent="0.2">
      <c r="A1268" s="1">
        <v>1314</v>
      </c>
      <c r="B1268" s="1" t="s">
        <v>446</v>
      </c>
      <c r="C1268" s="1" t="s">
        <v>10</v>
      </c>
      <c r="D1268" s="2">
        <v>42004</v>
      </c>
      <c r="E1268" s="3">
        <v>161212000000</v>
      </c>
      <c r="F1268" s="3">
        <v>140183000000</v>
      </c>
      <c r="G1268" s="3">
        <v>16703000000</v>
      </c>
      <c r="H1268" s="1">
        <v>0</v>
      </c>
      <c r="I1268" s="3">
        <v>1019000000</v>
      </c>
      <c r="J1268" s="1" t="s">
        <v>77</v>
      </c>
      <c r="K1268" s="1" t="s">
        <v>335</v>
      </c>
      <c r="L1268" s="8">
        <f t="shared" si="119"/>
        <v>2014</v>
      </c>
      <c r="M1268" s="5">
        <f t="shared" si="124"/>
        <v>-21029000000</v>
      </c>
      <c r="N1268" s="6">
        <f t="shared" si="120"/>
        <v>17722000000</v>
      </c>
      <c r="O1268" s="6">
        <f t="shared" si="121"/>
        <v>-38751000000</v>
      </c>
      <c r="P1268" s="7">
        <f t="shared" si="122"/>
        <v>0.13044314319033323</v>
      </c>
      <c r="Q1268" s="7">
        <f t="shared" si="123"/>
        <v>0.24037292509242489</v>
      </c>
    </row>
    <row r="1269" spans="1:17" ht="20" customHeight="1" x14ac:dyDescent="0.2">
      <c r="A1269" s="1">
        <v>1315</v>
      </c>
      <c r="B1269" s="1" t="s">
        <v>446</v>
      </c>
      <c r="C1269" s="1" t="s">
        <v>11</v>
      </c>
      <c r="D1269" s="2">
        <v>42369</v>
      </c>
      <c r="E1269" s="3">
        <v>98975000000</v>
      </c>
      <c r="F1269" s="3">
        <v>77693000000</v>
      </c>
      <c r="G1269" s="3">
        <v>15747000000</v>
      </c>
      <c r="H1269" s="1">
        <v>0</v>
      </c>
      <c r="I1269" s="3">
        <v>1099000000</v>
      </c>
      <c r="J1269" s="1" t="s">
        <v>77</v>
      </c>
      <c r="K1269" s="1" t="s">
        <v>335</v>
      </c>
      <c r="L1269" s="8">
        <f t="shared" si="119"/>
        <v>2015</v>
      </c>
      <c r="M1269" s="5">
        <f t="shared" si="124"/>
        <v>-21282000000</v>
      </c>
      <c r="N1269" s="6">
        <f t="shared" si="120"/>
        <v>16846000000</v>
      </c>
      <c r="O1269" s="6">
        <f t="shared" si="121"/>
        <v>-38128000000</v>
      </c>
      <c r="P1269" s="7">
        <f t="shared" si="122"/>
        <v>0.21502399595857541</v>
      </c>
      <c r="Q1269" s="7">
        <f t="shared" si="123"/>
        <v>0.38522859307906038</v>
      </c>
    </row>
    <row r="1270" spans="1:17" ht="20" customHeight="1" x14ac:dyDescent="0.2">
      <c r="A1270" s="1">
        <v>1316</v>
      </c>
      <c r="B1270" s="1" t="s">
        <v>447</v>
      </c>
      <c r="C1270" s="1" t="s">
        <v>6</v>
      </c>
      <c r="D1270" s="2">
        <v>41308</v>
      </c>
      <c r="E1270" s="3">
        <v>6043000000</v>
      </c>
      <c r="F1270" s="3">
        <v>2793800000</v>
      </c>
      <c r="G1270" s="3">
        <v>2594300000</v>
      </c>
      <c r="H1270" s="1">
        <v>0</v>
      </c>
      <c r="I1270" s="1">
        <v>0</v>
      </c>
      <c r="J1270" s="1" t="s">
        <v>13</v>
      </c>
      <c r="K1270" s="1" t="s">
        <v>283</v>
      </c>
      <c r="L1270" s="8">
        <f t="shared" si="119"/>
        <v>2013</v>
      </c>
      <c r="M1270" s="5">
        <f t="shared" si="124"/>
        <v>-3249200000</v>
      </c>
      <c r="N1270" s="6">
        <f t="shared" si="120"/>
        <v>2594300000</v>
      </c>
      <c r="O1270" s="6">
        <f t="shared" si="121"/>
        <v>-5843500000</v>
      </c>
      <c r="P1270" s="7">
        <f t="shared" si="122"/>
        <v>0.53767996028462683</v>
      </c>
      <c r="Q1270" s="7">
        <f t="shared" si="123"/>
        <v>0.96698659606155879</v>
      </c>
    </row>
    <row r="1271" spans="1:17" ht="20" customHeight="1" x14ac:dyDescent="0.2">
      <c r="A1271" s="1">
        <v>1317</v>
      </c>
      <c r="B1271" s="1" t="s">
        <v>447</v>
      </c>
      <c r="C1271" s="1" t="s">
        <v>9</v>
      </c>
      <c r="D1271" s="2">
        <v>41672</v>
      </c>
      <c r="E1271" s="3">
        <v>8186400000</v>
      </c>
      <c r="F1271" s="3">
        <v>3967100000</v>
      </c>
      <c r="G1271" s="3">
        <v>3673500000</v>
      </c>
      <c r="H1271" s="1">
        <v>0</v>
      </c>
      <c r="I1271" s="1">
        <v>0</v>
      </c>
      <c r="J1271" s="1" t="s">
        <v>13</v>
      </c>
      <c r="K1271" s="1" t="s">
        <v>283</v>
      </c>
      <c r="L1271" s="8">
        <f t="shared" si="119"/>
        <v>2014</v>
      </c>
      <c r="M1271" s="5">
        <f t="shared" si="124"/>
        <v>-4219300000</v>
      </c>
      <c r="N1271" s="6">
        <f t="shared" si="120"/>
        <v>3673500000</v>
      </c>
      <c r="O1271" s="6">
        <f t="shared" si="121"/>
        <v>-7892800000</v>
      </c>
      <c r="P1271" s="7">
        <f t="shared" si="122"/>
        <v>0.51540359620834553</v>
      </c>
      <c r="Q1271" s="7">
        <f t="shared" si="123"/>
        <v>0.96413563959738102</v>
      </c>
    </row>
    <row r="1272" spans="1:17" ht="20" customHeight="1" x14ac:dyDescent="0.2">
      <c r="A1272" s="1">
        <v>1318</v>
      </c>
      <c r="B1272" s="1" t="s">
        <v>447</v>
      </c>
      <c r="C1272" s="1" t="s">
        <v>10</v>
      </c>
      <c r="D1272" s="2">
        <v>42036</v>
      </c>
      <c r="E1272" s="3">
        <v>8241200000</v>
      </c>
      <c r="F1272" s="3">
        <v>3914500000</v>
      </c>
      <c r="G1272" s="3">
        <v>3713600000</v>
      </c>
      <c r="H1272" s="1">
        <v>0</v>
      </c>
      <c r="I1272" s="1">
        <v>0</v>
      </c>
      <c r="J1272" s="1" t="s">
        <v>13</v>
      </c>
      <c r="K1272" s="1" t="s">
        <v>283</v>
      </c>
      <c r="L1272" s="8">
        <f t="shared" si="119"/>
        <v>2015</v>
      </c>
      <c r="M1272" s="5">
        <f t="shared" si="124"/>
        <v>-4326700000</v>
      </c>
      <c r="N1272" s="6">
        <f t="shared" si="120"/>
        <v>3713600000</v>
      </c>
      <c r="O1272" s="6">
        <f t="shared" si="121"/>
        <v>-8040300000</v>
      </c>
      <c r="P1272" s="7">
        <f t="shared" si="122"/>
        <v>0.52500849390865412</v>
      </c>
      <c r="Q1272" s="7">
        <f t="shared" si="123"/>
        <v>0.97562248216279179</v>
      </c>
    </row>
    <row r="1273" spans="1:17" ht="20" customHeight="1" x14ac:dyDescent="0.2">
      <c r="A1273" s="1">
        <v>1319</v>
      </c>
      <c r="B1273" s="1" t="s">
        <v>447</v>
      </c>
      <c r="C1273" s="1" t="s">
        <v>11</v>
      </c>
      <c r="D1273" s="2">
        <v>42400</v>
      </c>
      <c r="E1273" s="3">
        <v>8020300000</v>
      </c>
      <c r="F1273" s="3">
        <v>3858700000</v>
      </c>
      <c r="G1273" s="3">
        <v>3417700000</v>
      </c>
      <c r="H1273" s="1">
        <v>0</v>
      </c>
      <c r="I1273" s="1">
        <v>0</v>
      </c>
      <c r="J1273" s="1" t="s">
        <v>13</v>
      </c>
      <c r="K1273" s="1" t="s">
        <v>283</v>
      </c>
      <c r="L1273" s="8">
        <f t="shared" si="119"/>
        <v>2016</v>
      </c>
      <c r="M1273" s="5">
        <f t="shared" si="124"/>
        <v>-4161600000</v>
      </c>
      <c r="N1273" s="6">
        <f t="shared" si="120"/>
        <v>3417700000</v>
      </c>
      <c r="O1273" s="6">
        <f t="shared" si="121"/>
        <v>-7579300000</v>
      </c>
      <c r="P1273" s="7">
        <f t="shared" si="122"/>
        <v>0.51888333354113936</v>
      </c>
      <c r="Q1273" s="7">
        <f t="shared" si="123"/>
        <v>0.94501452564118549</v>
      </c>
    </row>
    <row r="1274" spans="1:17" ht="20" customHeight="1" x14ac:dyDescent="0.2">
      <c r="A1274" s="1">
        <v>1320</v>
      </c>
      <c r="B1274" s="1" t="s">
        <v>448</v>
      </c>
      <c r="C1274" s="1" t="s">
        <v>6</v>
      </c>
      <c r="D1274" s="2">
        <v>41274</v>
      </c>
      <c r="E1274" s="3">
        <v>5920269000</v>
      </c>
      <c r="F1274" s="3">
        <v>4982562000</v>
      </c>
      <c r="G1274" s="3">
        <v>434894000</v>
      </c>
      <c r="H1274" s="1">
        <v>0</v>
      </c>
      <c r="I1274" s="3">
        <v>37691000</v>
      </c>
      <c r="J1274" s="1" t="s">
        <v>7</v>
      </c>
      <c r="K1274" s="1" t="s">
        <v>158</v>
      </c>
      <c r="L1274" s="8">
        <f t="shared" si="119"/>
        <v>2012</v>
      </c>
      <c r="M1274" s="5">
        <f t="shared" si="124"/>
        <v>-937707000</v>
      </c>
      <c r="N1274" s="6">
        <f t="shared" si="120"/>
        <v>472585000</v>
      </c>
      <c r="O1274" s="6">
        <f t="shared" si="121"/>
        <v>-1410292000</v>
      </c>
      <c r="P1274" s="7">
        <f t="shared" si="122"/>
        <v>0.15838925562335091</v>
      </c>
      <c r="Q1274" s="7">
        <f t="shared" si="123"/>
        <v>0.23821417574100096</v>
      </c>
    </row>
    <row r="1275" spans="1:17" ht="20" customHeight="1" x14ac:dyDescent="0.2">
      <c r="A1275" s="1">
        <v>1321</v>
      </c>
      <c r="B1275" s="1" t="s">
        <v>448</v>
      </c>
      <c r="C1275" s="1" t="s">
        <v>9</v>
      </c>
      <c r="D1275" s="2">
        <v>41639</v>
      </c>
      <c r="E1275" s="3">
        <v>6411577000</v>
      </c>
      <c r="F1275" s="3">
        <v>5424644000</v>
      </c>
      <c r="G1275" s="3">
        <v>485069000</v>
      </c>
      <c r="H1275" s="1">
        <v>0</v>
      </c>
      <c r="I1275" s="3">
        <v>25865000</v>
      </c>
      <c r="J1275" s="1" t="s">
        <v>7</v>
      </c>
      <c r="K1275" s="1" t="s">
        <v>158</v>
      </c>
      <c r="L1275" s="8">
        <f t="shared" si="119"/>
        <v>2013</v>
      </c>
      <c r="M1275" s="5">
        <f t="shared" si="124"/>
        <v>-986933000</v>
      </c>
      <c r="N1275" s="6">
        <f t="shared" si="120"/>
        <v>510934000</v>
      </c>
      <c r="O1275" s="6">
        <f t="shared" si="121"/>
        <v>-1497867000</v>
      </c>
      <c r="P1275" s="7">
        <f t="shared" si="122"/>
        <v>0.15392983660650103</v>
      </c>
      <c r="Q1275" s="7">
        <f t="shared" si="123"/>
        <v>0.23361912365709717</v>
      </c>
    </row>
    <row r="1276" spans="1:17" ht="20" customHeight="1" x14ac:dyDescent="0.2">
      <c r="A1276" s="1">
        <v>1322</v>
      </c>
      <c r="B1276" s="1" t="s">
        <v>448</v>
      </c>
      <c r="C1276" s="1" t="s">
        <v>10</v>
      </c>
      <c r="D1276" s="2">
        <v>42004</v>
      </c>
      <c r="E1276" s="3">
        <v>7747229000</v>
      </c>
      <c r="F1276" s="3">
        <v>6578435000</v>
      </c>
      <c r="G1276" s="3">
        <v>705477000</v>
      </c>
      <c r="H1276" s="1">
        <v>0</v>
      </c>
      <c r="I1276" s="3">
        <v>34257000</v>
      </c>
      <c r="J1276" s="1" t="s">
        <v>7</v>
      </c>
      <c r="K1276" s="1" t="s">
        <v>158</v>
      </c>
      <c r="L1276" s="8">
        <f t="shared" si="119"/>
        <v>2014</v>
      </c>
      <c r="M1276" s="5">
        <f t="shared" si="124"/>
        <v>-1168794000</v>
      </c>
      <c r="N1276" s="6">
        <f t="shared" si="120"/>
        <v>739734000</v>
      </c>
      <c r="O1276" s="6">
        <f t="shared" si="121"/>
        <v>-1908528000</v>
      </c>
      <c r="P1276" s="7">
        <f t="shared" si="122"/>
        <v>0.1508660709525948</v>
      </c>
      <c r="Q1276" s="7">
        <f t="shared" si="123"/>
        <v>0.2463497593784823</v>
      </c>
    </row>
    <row r="1277" spans="1:17" ht="20" customHeight="1" x14ac:dyDescent="0.2">
      <c r="A1277" s="1">
        <v>1323</v>
      </c>
      <c r="B1277" s="1" t="s">
        <v>448</v>
      </c>
      <c r="C1277" s="1" t="s">
        <v>11</v>
      </c>
      <c r="D1277" s="2">
        <v>42369</v>
      </c>
      <c r="E1277" s="3">
        <v>7572436000</v>
      </c>
      <c r="F1277" s="3">
        <v>6648771000</v>
      </c>
      <c r="G1277" s="3">
        <v>592863000</v>
      </c>
      <c r="H1277" s="1">
        <v>0</v>
      </c>
      <c r="I1277" s="3">
        <v>34848000</v>
      </c>
      <c r="J1277" s="1" t="s">
        <v>7</v>
      </c>
      <c r="K1277" s="1" t="s">
        <v>158</v>
      </c>
      <c r="L1277" s="8">
        <f t="shared" si="119"/>
        <v>2015</v>
      </c>
      <c r="M1277" s="5">
        <f t="shared" si="124"/>
        <v>-923665000</v>
      </c>
      <c r="N1277" s="6">
        <f t="shared" si="120"/>
        <v>627711000</v>
      </c>
      <c r="O1277" s="6">
        <f t="shared" si="121"/>
        <v>-1551376000</v>
      </c>
      <c r="P1277" s="7">
        <f t="shared" si="122"/>
        <v>0.12197726068599325</v>
      </c>
      <c r="Q1277" s="7">
        <f t="shared" si="123"/>
        <v>0.20487145748078953</v>
      </c>
    </row>
    <row r="1278" spans="1:17" ht="20" customHeight="1" x14ac:dyDescent="0.2">
      <c r="A1278" s="1">
        <v>1324</v>
      </c>
      <c r="B1278" s="1" t="s">
        <v>449</v>
      </c>
      <c r="C1278" s="1" t="s">
        <v>6</v>
      </c>
      <c r="D1278" s="2">
        <v>41274</v>
      </c>
      <c r="E1278" s="3">
        <v>11224000000</v>
      </c>
      <c r="F1278" s="3">
        <v>6396000000</v>
      </c>
      <c r="G1278" s="3">
        <v>1227000000</v>
      </c>
      <c r="H1278" s="3">
        <v>98000000</v>
      </c>
      <c r="I1278" s="3">
        <v>1001000000</v>
      </c>
      <c r="J1278" s="1" t="s">
        <v>53</v>
      </c>
      <c r="K1278" s="1" t="s">
        <v>81</v>
      </c>
      <c r="L1278" s="8">
        <f t="shared" si="119"/>
        <v>2012</v>
      </c>
      <c r="M1278" s="5">
        <f t="shared" si="124"/>
        <v>-4828000000</v>
      </c>
      <c r="N1278" s="6">
        <f t="shared" si="120"/>
        <v>2326000000</v>
      </c>
      <c r="O1278" s="6">
        <f t="shared" si="121"/>
        <v>-7154000000</v>
      </c>
      <c r="P1278" s="7">
        <f t="shared" si="122"/>
        <v>0.43014967925873127</v>
      </c>
      <c r="Q1278" s="7">
        <f t="shared" si="123"/>
        <v>0.63738417676407699</v>
      </c>
    </row>
    <row r="1279" spans="1:17" ht="20" customHeight="1" x14ac:dyDescent="0.2">
      <c r="A1279" s="1">
        <v>1325</v>
      </c>
      <c r="B1279" s="1" t="s">
        <v>449</v>
      </c>
      <c r="C1279" s="1" t="s">
        <v>9</v>
      </c>
      <c r="D1279" s="2">
        <v>41639</v>
      </c>
      <c r="E1279" s="3">
        <v>11925000000</v>
      </c>
      <c r="F1279" s="3">
        <v>6744000000</v>
      </c>
      <c r="G1279" s="3">
        <v>1349000000</v>
      </c>
      <c r="H1279" s="3">
        <v>98000000</v>
      </c>
      <c r="I1279" s="3">
        <v>1109000000</v>
      </c>
      <c r="J1279" s="1" t="s">
        <v>53</v>
      </c>
      <c r="K1279" s="1" t="s">
        <v>81</v>
      </c>
      <c r="L1279" s="8">
        <f t="shared" si="119"/>
        <v>2013</v>
      </c>
      <c r="M1279" s="5">
        <f t="shared" si="124"/>
        <v>-5181000000</v>
      </c>
      <c r="N1279" s="6">
        <f t="shared" si="120"/>
        <v>2556000000</v>
      </c>
      <c r="O1279" s="6">
        <f t="shared" si="121"/>
        <v>-7737000000</v>
      </c>
      <c r="P1279" s="7">
        <f t="shared" si="122"/>
        <v>0.43446540880503143</v>
      </c>
      <c r="Q1279" s="7">
        <f t="shared" si="123"/>
        <v>0.64880503144654089</v>
      </c>
    </row>
    <row r="1280" spans="1:17" ht="20" customHeight="1" x14ac:dyDescent="0.2">
      <c r="A1280" s="1">
        <v>1326</v>
      </c>
      <c r="B1280" s="1" t="s">
        <v>449</v>
      </c>
      <c r="C1280" s="1" t="s">
        <v>10</v>
      </c>
      <c r="D1280" s="2">
        <v>42004</v>
      </c>
      <c r="E1280" s="3">
        <v>12273000000</v>
      </c>
      <c r="F1280" s="3">
        <v>6962000000</v>
      </c>
      <c r="G1280" s="3">
        <v>1437000000</v>
      </c>
      <c r="H1280" s="3">
        <v>96000000</v>
      </c>
      <c r="I1280" s="3">
        <v>1170000000</v>
      </c>
      <c r="J1280" s="1" t="s">
        <v>53</v>
      </c>
      <c r="K1280" s="1" t="s">
        <v>81</v>
      </c>
      <c r="L1280" s="8">
        <f t="shared" si="119"/>
        <v>2014</v>
      </c>
      <c r="M1280" s="5">
        <f t="shared" si="124"/>
        <v>-5311000000</v>
      </c>
      <c r="N1280" s="6">
        <f t="shared" si="120"/>
        <v>2703000000</v>
      </c>
      <c r="O1280" s="6">
        <f t="shared" si="121"/>
        <v>-8014000000</v>
      </c>
      <c r="P1280" s="7">
        <f t="shared" si="122"/>
        <v>0.43273853173633181</v>
      </c>
      <c r="Q1280" s="7">
        <f t="shared" si="123"/>
        <v>0.6529780819685489</v>
      </c>
    </row>
    <row r="1281" spans="1:17" ht="20" customHeight="1" x14ac:dyDescent="0.2">
      <c r="A1281" s="1">
        <v>1327</v>
      </c>
      <c r="B1281" s="1" t="s">
        <v>449</v>
      </c>
      <c r="C1281" s="1" t="s">
        <v>11</v>
      </c>
      <c r="D1281" s="2">
        <v>42369</v>
      </c>
      <c r="E1281" s="3">
        <v>10776000000</v>
      </c>
      <c r="F1281" s="3">
        <v>5960000000</v>
      </c>
      <c r="G1281" s="3">
        <v>1296000000</v>
      </c>
      <c r="H1281" s="3">
        <v>93000000</v>
      </c>
      <c r="I1281" s="3">
        <v>1106000000</v>
      </c>
      <c r="J1281" s="1" t="s">
        <v>53</v>
      </c>
      <c r="K1281" s="1" t="s">
        <v>81</v>
      </c>
      <c r="L1281" s="8">
        <f t="shared" si="119"/>
        <v>2015</v>
      </c>
      <c r="M1281" s="5">
        <f t="shared" si="124"/>
        <v>-4816000000</v>
      </c>
      <c r="N1281" s="6">
        <f t="shared" si="120"/>
        <v>2495000000</v>
      </c>
      <c r="O1281" s="6">
        <f t="shared" si="121"/>
        <v>-7311000000</v>
      </c>
      <c r="P1281" s="7">
        <f t="shared" si="122"/>
        <v>0.44691907943578324</v>
      </c>
      <c r="Q1281" s="7">
        <f t="shared" si="123"/>
        <v>0.67845211581291764</v>
      </c>
    </row>
    <row r="1282" spans="1:17" ht="20" customHeight="1" x14ac:dyDescent="0.2">
      <c r="A1282" s="1">
        <v>1331</v>
      </c>
      <c r="B1282" s="1" t="s">
        <v>450</v>
      </c>
      <c r="C1282" s="1" t="s">
        <v>6</v>
      </c>
      <c r="D1282" s="2">
        <v>41546</v>
      </c>
      <c r="E1282" s="3">
        <v>24866000000</v>
      </c>
      <c r="F1282" s="3">
        <v>9820000000</v>
      </c>
      <c r="G1282" s="3">
        <v>2849000000</v>
      </c>
      <c r="H1282" s="3">
        <v>4967000000</v>
      </c>
      <c r="I1282" s="1">
        <v>0</v>
      </c>
      <c r="J1282" s="1" t="s">
        <v>16</v>
      </c>
      <c r="K1282" s="1" t="s">
        <v>28</v>
      </c>
      <c r="L1282" s="8">
        <f t="shared" si="119"/>
        <v>2013</v>
      </c>
      <c r="M1282" s="5">
        <f t="shared" si="124"/>
        <v>-15046000000</v>
      </c>
      <c r="N1282" s="6">
        <f t="shared" si="120"/>
        <v>7816000000</v>
      </c>
      <c r="O1282" s="6">
        <f t="shared" si="121"/>
        <v>-22862000000</v>
      </c>
      <c r="P1282" s="7">
        <f t="shared" si="122"/>
        <v>0.60508324619963005</v>
      </c>
      <c r="Q1282" s="7">
        <f t="shared" si="123"/>
        <v>0.91940802702485325</v>
      </c>
    </row>
    <row r="1283" spans="1:17" ht="20" customHeight="1" x14ac:dyDescent="0.2">
      <c r="A1283" s="1">
        <v>1332</v>
      </c>
      <c r="B1283" s="1" t="s">
        <v>450</v>
      </c>
      <c r="C1283" s="1" t="s">
        <v>9</v>
      </c>
      <c r="D1283" s="2">
        <v>41910</v>
      </c>
      <c r="E1283" s="3">
        <v>26487000000</v>
      </c>
      <c r="F1283" s="3">
        <v>10686000000</v>
      </c>
      <c r="G1283" s="3">
        <v>2774000000</v>
      </c>
      <c r="H1283" s="3">
        <v>5477000000</v>
      </c>
      <c r="I1283" s="1">
        <v>0</v>
      </c>
      <c r="J1283" s="1" t="s">
        <v>16</v>
      </c>
      <c r="K1283" s="1" t="s">
        <v>28</v>
      </c>
      <c r="L1283" s="8">
        <f t="shared" ref="L1283:L1346" si="125">YEAR(D1283)</f>
        <v>2014</v>
      </c>
      <c r="M1283" s="5">
        <f t="shared" si="124"/>
        <v>-15801000000</v>
      </c>
      <c r="N1283" s="6">
        <f t="shared" si="120"/>
        <v>8251000000</v>
      </c>
      <c r="O1283" s="6">
        <f t="shared" si="121"/>
        <v>-24052000000</v>
      </c>
      <c r="P1283" s="7">
        <f t="shared" si="122"/>
        <v>0.59655680144976786</v>
      </c>
      <c r="Q1283" s="7">
        <f t="shared" si="123"/>
        <v>0.90806810888360323</v>
      </c>
    </row>
    <row r="1284" spans="1:17" ht="20" customHeight="1" x14ac:dyDescent="0.2">
      <c r="A1284" s="1">
        <v>1333</v>
      </c>
      <c r="B1284" s="1" t="s">
        <v>450</v>
      </c>
      <c r="C1284" s="1" t="s">
        <v>10</v>
      </c>
      <c r="D1284" s="2">
        <v>42274</v>
      </c>
      <c r="E1284" s="3">
        <v>25281000000</v>
      </c>
      <c r="F1284" s="3">
        <v>10378000000</v>
      </c>
      <c r="G1284" s="3">
        <v>3637000000</v>
      </c>
      <c r="H1284" s="3">
        <v>5490000000</v>
      </c>
      <c r="I1284" s="1">
        <v>0</v>
      </c>
      <c r="J1284" s="1" t="s">
        <v>16</v>
      </c>
      <c r="K1284" s="1" t="s">
        <v>28</v>
      </c>
      <c r="L1284" s="8">
        <f t="shared" si="125"/>
        <v>2015</v>
      </c>
      <c r="M1284" s="5">
        <f t="shared" si="124"/>
        <v>-14903000000</v>
      </c>
      <c r="N1284" s="6">
        <f t="shared" si="120"/>
        <v>9127000000</v>
      </c>
      <c r="O1284" s="6">
        <f t="shared" si="121"/>
        <v>-24030000000</v>
      </c>
      <c r="P1284" s="7">
        <f t="shared" si="122"/>
        <v>0.58949408646809853</v>
      </c>
      <c r="Q1284" s="7">
        <f t="shared" si="123"/>
        <v>0.95051619793520825</v>
      </c>
    </row>
    <row r="1285" spans="1:17" ht="20" customHeight="1" x14ac:dyDescent="0.2">
      <c r="A1285" s="1">
        <v>1334</v>
      </c>
      <c r="B1285" s="1" t="s">
        <v>450</v>
      </c>
      <c r="C1285" s="1" t="s">
        <v>11</v>
      </c>
      <c r="D1285" s="2">
        <v>42638</v>
      </c>
      <c r="E1285" s="3">
        <v>23554000000</v>
      </c>
      <c r="F1285" s="3">
        <v>9749000000</v>
      </c>
      <c r="G1285" s="3">
        <v>2159000000</v>
      </c>
      <c r="H1285" s="3">
        <v>5151000000</v>
      </c>
      <c r="I1285" s="1">
        <v>0</v>
      </c>
      <c r="J1285" s="1" t="s">
        <v>16</v>
      </c>
      <c r="K1285" s="1" t="s">
        <v>28</v>
      </c>
      <c r="L1285" s="8">
        <f t="shared" si="125"/>
        <v>2016</v>
      </c>
      <c r="M1285" s="5">
        <f t="shared" si="124"/>
        <v>-13805000000</v>
      </c>
      <c r="N1285" s="6">
        <f t="shared" ref="N1285:N1348" si="126">G1285+H1285+I1285</f>
        <v>7310000000</v>
      </c>
      <c r="O1285" s="6">
        <f t="shared" ref="O1285:O1348" si="127">M1285-N1285</f>
        <v>-21115000000</v>
      </c>
      <c r="P1285" s="7">
        <f t="shared" ref="P1285:P1348" si="128">ABS(M1285/E1285)</f>
        <v>0.58610002547338036</v>
      </c>
      <c r="Q1285" s="7">
        <f t="shared" ref="Q1285:Q1348" si="129">ABS(O1285/E1285)</f>
        <v>0.89645070900908552</v>
      </c>
    </row>
    <row r="1286" spans="1:17" ht="20" customHeight="1" x14ac:dyDescent="0.2">
      <c r="A1286" s="1">
        <v>1335</v>
      </c>
      <c r="B1286" s="1" t="s">
        <v>451</v>
      </c>
      <c r="C1286" s="1" t="s">
        <v>6</v>
      </c>
      <c r="D1286" s="2">
        <v>41727</v>
      </c>
      <c r="E1286" s="3">
        <v>1148231000</v>
      </c>
      <c r="F1286" s="3">
        <v>743304000</v>
      </c>
      <c r="G1286" s="3">
        <v>180317000</v>
      </c>
      <c r="H1286" s="3">
        <v>197269000</v>
      </c>
      <c r="I1286" s="1">
        <v>0</v>
      </c>
      <c r="J1286" s="1" t="s">
        <v>16</v>
      </c>
      <c r="K1286" s="1" t="s">
        <v>28</v>
      </c>
      <c r="L1286" s="8">
        <f t="shared" si="125"/>
        <v>2014</v>
      </c>
      <c r="M1286" s="5">
        <f t="shared" si="124"/>
        <v>-404927000</v>
      </c>
      <c r="N1286" s="6">
        <f t="shared" si="126"/>
        <v>377586000</v>
      </c>
      <c r="O1286" s="6">
        <f t="shared" si="127"/>
        <v>-782513000</v>
      </c>
      <c r="P1286" s="7">
        <f t="shared" si="128"/>
        <v>0.35265290694990814</v>
      </c>
      <c r="Q1286" s="7">
        <f t="shared" si="129"/>
        <v>0.68149440312968379</v>
      </c>
    </row>
    <row r="1287" spans="1:17" ht="20" customHeight="1" x14ac:dyDescent="0.2">
      <c r="A1287" s="1">
        <v>1336</v>
      </c>
      <c r="B1287" s="1" t="s">
        <v>451</v>
      </c>
      <c r="C1287" s="1" t="s">
        <v>9</v>
      </c>
      <c r="D1287" s="2">
        <v>42091</v>
      </c>
      <c r="E1287" s="3">
        <v>1710966000</v>
      </c>
      <c r="F1287" s="3">
        <v>1021658000</v>
      </c>
      <c r="G1287" s="3">
        <v>309348000</v>
      </c>
      <c r="H1287" s="3">
        <v>257494000</v>
      </c>
      <c r="I1287" s="1">
        <v>0</v>
      </c>
      <c r="J1287" s="1" t="s">
        <v>16</v>
      </c>
      <c r="K1287" s="1" t="s">
        <v>28</v>
      </c>
      <c r="L1287" s="8">
        <f t="shared" si="125"/>
        <v>2015</v>
      </c>
      <c r="M1287" s="5">
        <f t="shared" si="124"/>
        <v>-689308000</v>
      </c>
      <c r="N1287" s="6">
        <f t="shared" si="126"/>
        <v>566842000</v>
      </c>
      <c r="O1287" s="6">
        <f t="shared" si="127"/>
        <v>-1256150000</v>
      </c>
      <c r="P1287" s="7">
        <f t="shared" si="128"/>
        <v>0.40287650368271494</v>
      </c>
      <c r="Q1287" s="7">
        <f t="shared" si="129"/>
        <v>0.73417589829371244</v>
      </c>
    </row>
    <row r="1288" spans="1:17" ht="20" customHeight="1" x14ac:dyDescent="0.2">
      <c r="A1288" s="1">
        <v>1337</v>
      </c>
      <c r="B1288" s="1" t="s">
        <v>451</v>
      </c>
      <c r="C1288" s="1" t="s">
        <v>10</v>
      </c>
      <c r="D1288" s="2">
        <v>42462</v>
      </c>
      <c r="E1288" s="3">
        <v>2610726000</v>
      </c>
      <c r="F1288" s="3">
        <v>1561173000</v>
      </c>
      <c r="G1288" s="3">
        <v>588822000</v>
      </c>
      <c r="H1288" s="3">
        <v>448763000</v>
      </c>
      <c r="I1288" s="1">
        <v>0</v>
      </c>
      <c r="J1288" s="1" t="s">
        <v>16</v>
      </c>
      <c r="K1288" s="1" t="s">
        <v>28</v>
      </c>
      <c r="L1288" s="8">
        <f t="shared" si="125"/>
        <v>2016</v>
      </c>
      <c r="M1288" s="5">
        <f t="shared" si="124"/>
        <v>-1049553000</v>
      </c>
      <c r="N1288" s="6">
        <f t="shared" si="126"/>
        <v>1037585000</v>
      </c>
      <c r="O1288" s="6">
        <f t="shared" si="127"/>
        <v>-2087138000</v>
      </c>
      <c r="P1288" s="7">
        <f t="shared" si="128"/>
        <v>0.40201576113311011</v>
      </c>
      <c r="Q1288" s="7">
        <f t="shared" si="129"/>
        <v>0.79944735678887791</v>
      </c>
    </row>
    <row r="1289" spans="1:17" ht="20" customHeight="1" x14ac:dyDescent="0.2">
      <c r="A1289" s="1">
        <v>1338</v>
      </c>
      <c r="B1289" s="1" t="s">
        <v>452</v>
      </c>
      <c r="C1289" s="1" t="s">
        <v>6</v>
      </c>
      <c r="D1289" s="2">
        <v>41639</v>
      </c>
      <c r="E1289" s="3">
        <v>6419285000</v>
      </c>
      <c r="F1289" s="3">
        <v>5099484000</v>
      </c>
      <c r="G1289" s="3">
        <v>922340000</v>
      </c>
      <c r="H1289" s="1">
        <v>0</v>
      </c>
      <c r="I1289" s="1">
        <v>0</v>
      </c>
      <c r="J1289" s="1" t="s">
        <v>7</v>
      </c>
      <c r="K1289" s="1" t="s">
        <v>158</v>
      </c>
      <c r="L1289" s="8">
        <f t="shared" si="125"/>
        <v>2013</v>
      </c>
      <c r="M1289" s="5">
        <f t="shared" si="124"/>
        <v>-1319801000</v>
      </c>
      <c r="N1289" s="6">
        <f t="shared" si="126"/>
        <v>922340000</v>
      </c>
      <c r="O1289" s="6">
        <f t="shared" si="127"/>
        <v>-2242141000</v>
      </c>
      <c r="P1289" s="7">
        <f t="shared" si="128"/>
        <v>0.20559937750076526</v>
      </c>
      <c r="Q1289" s="7">
        <f t="shared" si="129"/>
        <v>0.34928204620919617</v>
      </c>
    </row>
    <row r="1290" spans="1:17" ht="20" customHeight="1" x14ac:dyDescent="0.2">
      <c r="A1290" s="1">
        <v>1339</v>
      </c>
      <c r="B1290" s="1" t="s">
        <v>452</v>
      </c>
      <c r="C1290" s="1" t="s">
        <v>9</v>
      </c>
      <c r="D1290" s="2">
        <v>42004</v>
      </c>
      <c r="E1290" s="3">
        <v>6638774000</v>
      </c>
      <c r="F1290" s="3">
        <v>5253040000</v>
      </c>
      <c r="G1290" s="3">
        <v>1030014000</v>
      </c>
      <c r="H1290" s="1">
        <v>0</v>
      </c>
      <c r="I1290" s="1">
        <v>0</v>
      </c>
      <c r="J1290" s="1" t="s">
        <v>7</v>
      </c>
      <c r="K1290" s="1" t="s">
        <v>158</v>
      </c>
      <c r="L1290" s="8">
        <f t="shared" si="125"/>
        <v>2014</v>
      </c>
      <c r="M1290" s="5">
        <f t="shared" si="124"/>
        <v>-1385734000</v>
      </c>
      <c r="N1290" s="6">
        <f t="shared" si="126"/>
        <v>1030014000</v>
      </c>
      <c r="O1290" s="6">
        <f t="shared" si="127"/>
        <v>-2415748000</v>
      </c>
      <c r="P1290" s="7">
        <f t="shared" si="128"/>
        <v>0.20873341975491258</v>
      </c>
      <c r="Q1290" s="7">
        <f t="shared" si="129"/>
        <v>0.36388465701649131</v>
      </c>
    </row>
    <row r="1291" spans="1:17" ht="20" customHeight="1" x14ac:dyDescent="0.2">
      <c r="A1291" s="1">
        <v>1340</v>
      </c>
      <c r="B1291" s="1" t="s">
        <v>452</v>
      </c>
      <c r="C1291" s="1" t="s">
        <v>10</v>
      </c>
      <c r="D1291" s="2">
        <v>42369</v>
      </c>
      <c r="E1291" s="3">
        <v>6571893000</v>
      </c>
      <c r="F1291" s="3">
        <v>5086449000</v>
      </c>
      <c r="G1291" s="3">
        <v>961579000</v>
      </c>
      <c r="H1291" s="1">
        <v>0</v>
      </c>
      <c r="I1291" s="1">
        <v>0</v>
      </c>
      <c r="J1291" s="1" t="s">
        <v>7</v>
      </c>
      <c r="K1291" s="1" t="s">
        <v>158</v>
      </c>
      <c r="L1291" s="8">
        <f t="shared" si="125"/>
        <v>2015</v>
      </c>
      <c r="M1291" s="5">
        <f t="shared" si="124"/>
        <v>-1485444000</v>
      </c>
      <c r="N1291" s="6">
        <f t="shared" si="126"/>
        <v>961579000</v>
      </c>
      <c r="O1291" s="6">
        <f t="shared" si="127"/>
        <v>-2447023000</v>
      </c>
      <c r="P1291" s="7">
        <f t="shared" si="128"/>
        <v>0.22602985167287415</v>
      </c>
      <c r="Q1291" s="7">
        <f t="shared" si="129"/>
        <v>0.37234675001555867</v>
      </c>
    </row>
    <row r="1292" spans="1:17" ht="20" customHeight="1" x14ac:dyDescent="0.2">
      <c r="A1292" s="1">
        <v>1341</v>
      </c>
      <c r="B1292" s="1" t="s">
        <v>452</v>
      </c>
      <c r="C1292" s="1" t="s">
        <v>11</v>
      </c>
      <c r="D1292" s="2">
        <v>42735</v>
      </c>
      <c r="E1292" s="3">
        <v>6786984000</v>
      </c>
      <c r="F1292" s="3">
        <v>5285568000</v>
      </c>
      <c r="G1292" s="3">
        <v>956158000</v>
      </c>
      <c r="H1292" s="1">
        <v>0</v>
      </c>
      <c r="I1292" s="1">
        <v>0</v>
      </c>
      <c r="J1292" s="1" t="s">
        <v>7</v>
      </c>
      <c r="K1292" s="1" t="s">
        <v>158</v>
      </c>
      <c r="L1292" s="8">
        <f t="shared" si="125"/>
        <v>2016</v>
      </c>
      <c r="M1292" s="5">
        <f t="shared" si="124"/>
        <v>-1501416000</v>
      </c>
      <c r="N1292" s="6">
        <f t="shared" si="126"/>
        <v>956158000</v>
      </c>
      <c r="O1292" s="6">
        <f t="shared" si="127"/>
        <v>-2457574000</v>
      </c>
      <c r="P1292" s="7">
        <f t="shared" si="128"/>
        <v>0.22121991152476564</v>
      </c>
      <c r="Q1292" s="7">
        <f t="shared" si="129"/>
        <v>0.36210104517706243</v>
      </c>
    </row>
    <row r="1293" spans="1:17" ht="20" customHeight="1" x14ac:dyDescent="0.2">
      <c r="A1293" s="1">
        <v>1342</v>
      </c>
      <c r="B1293" s="1" t="s">
        <v>453</v>
      </c>
      <c r="C1293" s="1" t="s">
        <v>6</v>
      </c>
      <c r="D1293" s="2">
        <v>41274</v>
      </c>
      <c r="E1293" s="3">
        <v>7688024000</v>
      </c>
      <c r="F1293" s="3">
        <v>5157434000</v>
      </c>
      <c r="G1293" s="3">
        <v>1011543000</v>
      </c>
      <c r="H1293" s="1">
        <v>0</v>
      </c>
      <c r="I1293" s="3">
        <v>730493000</v>
      </c>
      <c r="J1293" s="1" t="s">
        <v>13</v>
      </c>
      <c r="K1293" s="1" t="s">
        <v>127</v>
      </c>
      <c r="L1293" s="8">
        <f t="shared" si="125"/>
        <v>2012</v>
      </c>
      <c r="M1293" s="5">
        <f t="shared" si="124"/>
        <v>-2530590000</v>
      </c>
      <c r="N1293" s="6">
        <f t="shared" si="126"/>
        <v>1742036000</v>
      </c>
      <c r="O1293" s="6">
        <f t="shared" si="127"/>
        <v>-4272626000</v>
      </c>
      <c r="P1293" s="7">
        <f t="shared" si="128"/>
        <v>0.32916000262226031</v>
      </c>
      <c r="Q1293" s="7">
        <f t="shared" si="129"/>
        <v>0.55575086654256023</v>
      </c>
    </row>
    <row r="1294" spans="1:17" ht="20" customHeight="1" x14ac:dyDescent="0.2">
      <c r="A1294" s="1">
        <v>1343</v>
      </c>
      <c r="B1294" s="1" t="s">
        <v>453</v>
      </c>
      <c r="C1294" s="1" t="s">
        <v>9</v>
      </c>
      <c r="D1294" s="2">
        <v>41639</v>
      </c>
      <c r="E1294" s="3">
        <v>7959894000</v>
      </c>
      <c r="F1294" s="3">
        <v>5305270000</v>
      </c>
      <c r="G1294" s="3">
        <v>1044819000</v>
      </c>
      <c r="H1294" s="1">
        <v>0</v>
      </c>
      <c r="I1294" s="3">
        <v>754711000</v>
      </c>
      <c r="J1294" s="1" t="s">
        <v>13</v>
      </c>
      <c r="K1294" s="1" t="s">
        <v>127</v>
      </c>
      <c r="L1294" s="8">
        <f t="shared" si="125"/>
        <v>2013</v>
      </c>
      <c r="M1294" s="5">
        <f t="shared" si="124"/>
        <v>-2654624000</v>
      </c>
      <c r="N1294" s="6">
        <f t="shared" si="126"/>
        <v>1799530000</v>
      </c>
      <c r="O1294" s="6">
        <f t="shared" si="127"/>
        <v>-4454154000</v>
      </c>
      <c r="P1294" s="7">
        <f t="shared" si="128"/>
        <v>0.33349991846625093</v>
      </c>
      <c r="Q1294" s="7">
        <f t="shared" si="129"/>
        <v>0.5595745370478552</v>
      </c>
    </row>
    <row r="1295" spans="1:17" ht="20" customHeight="1" x14ac:dyDescent="0.2">
      <c r="A1295" s="1">
        <v>1344</v>
      </c>
      <c r="B1295" s="1" t="s">
        <v>453</v>
      </c>
      <c r="C1295" s="1" t="s">
        <v>10</v>
      </c>
      <c r="D1295" s="2">
        <v>42004</v>
      </c>
      <c r="E1295" s="3">
        <v>8073855000</v>
      </c>
      <c r="F1295" s="3">
        <v>5306281000</v>
      </c>
      <c r="G1295" s="3">
        <v>1048952000</v>
      </c>
      <c r="H1295" s="1">
        <v>0</v>
      </c>
      <c r="I1295" s="3">
        <v>772445000</v>
      </c>
      <c r="J1295" s="1" t="s">
        <v>13</v>
      </c>
      <c r="K1295" s="1" t="s">
        <v>127</v>
      </c>
      <c r="L1295" s="8">
        <f t="shared" si="125"/>
        <v>2014</v>
      </c>
      <c r="M1295" s="5">
        <f t="shared" si="124"/>
        <v>-2767574000</v>
      </c>
      <c r="N1295" s="6">
        <f t="shared" si="126"/>
        <v>1821397000</v>
      </c>
      <c r="O1295" s="6">
        <f t="shared" si="127"/>
        <v>-4588971000</v>
      </c>
      <c r="P1295" s="7">
        <f t="shared" si="128"/>
        <v>0.34278222732511299</v>
      </c>
      <c r="Q1295" s="7">
        <f t="shared" si="129"/>
        <v>0.56837421529120846</v>
      </c>
    </row>
    <row r="1296" spans="1:17" ht="20" customHeight="1" x14ac:dyDescent="0.2">
      <c r="A1296" s="1">
        <v>1345</v>
      </c>
      <c r="B1296" s="1" t="s">
        <v>453</v>
      </c>
      <c r="C1296" s="1" t="s">
        <v>11</v>
      </c>
      <c r="D1296" s="2">
        <v>42369</v>
      </c>
      <c r="E1296" s="3">
        <v>8299074000</v>
      </c>
      <c r="F1296" s="3">
        <v>5099393000</v>
      </c>
      <c r="G1296" s="3">
        <v>1086504000</v>
      </c>
      <c r="H1296" s="1">
        <v>0</v>
      </c>
      <c r="I1296" s="3">
        <v>827008000</v>
      </c>
      <c r="J1296" s="1" t="s">
        <v>13</v>
      </c>
      <c r="K1296" s="1" t="s">
        <v>127</v>
      </c>
      <c r="L1296" s="8">
        <f t="shared" si="125"/>
        <v>2015</v>
      </c>
      <c r="M1296" s="5">
        <f t="shared" si="124"/>
        <v>-3199681000</v>
      </c>
      <c r="N1296" s="6">
        <f t="shared" si="126"/>
        <v>1913512000</v>
      </c>
      <c r="O1296" s="6">
        <f t="shared" si="127"/>
        <v>-5113193000</v>
      </c>
      <c r="P1296" s="7">
        <f t="shared" si="128"/>
        <v>0.38554674895054558</v>
      </c>
      <c r="Q1296" s="7">
        <f t="shared" si="129"/>
        <v>0.61611608716827926</v>
      </c>
    </row>
    <row r="1297" spans="1:17" ht="20" customHeight="1" x14ac:dyDescent="0.2">
      <c r="A1297" s="1">
        <v>1346</v>
      </c>
      <c r="B1297" s="1" t="s">
        <v>454</v>
      </c>
      <c r="C1297" s="1" t="s">
        <v>6</v>
      </c>
      <c r="D1297" s="2">
        <v>41639</v>
      </c>
      <c r="E1297" s="3">
        <v>2104745000</v>
      </c>
      <c r="F1297" s="3">
        <v>155355000</v>
      </c>
      <c r="G1297" s="3">
        <v>346393000</v>
      </c>
      <c r="H1297" s="3">
        <v>859947000</v>
      </c>
      <c r="I1297" s="1">
        <v>0</v>
      </c>
      <c r="J1297" s="1" t="s">
        <v>19</v>
      </c>
      <c r="K1297" s="1" t="s">
        <v>60</v>
      </c>
      <c r="L1297" s="8">
        <f t="shared" si="125"/>
        <v>2013</v>
      </c>
      <c r="M1297" s="5">
        <f t="shared" ref="M1297:M1360" si="130">F1297-E1297</f>
        <v>-1949390000</v>
      </c>
      <c r="N1297" s="6">
        <f t="shared" si="126"/>
        <v>1206340000</v>
      </c>
      <c r="O1297" s="6">
        <f t="shared" si="127"/>
        <v>-3155730000</v>
      </c>
      <c r="P1297" s="7">
        <f t="shared" si="128"/>
        <v>0.92618820807271185</v>
      </c>
      <c r="Q1297" s="7">
        <f t="shared" si="129"/>
        <v>1.4993407752483079</v>
      </c>
    </row>
    <row r="1298" spans="1:17" ht="20" customHeight="1" x14ac:dyDescent="0.2">
      <c r="A1298" s="1">
        <v>1347</v>
      </c>
      <c r="B1298" s="1" t="s">
        <v>454</v>
      </c>
      <c r="C1298" s="1" t="s">
        <v>9</v>
      </c>
      <c r="D1298" s="2">
        <v>42004</v>
      </c>
      <c r="E1298" s="3">
        <v>2819557000</v>
      </c>
      <c r="F1298" s="3">
        <v>205018000</v>
      </c>
      <c r="G1298" s="3">
        <v>519267000</v>
      </c>
      <c r="H1298" s="3">
        <v>1271353000</v>
      </c>
      <c r="I1298" s="1">
        <v>0</v>
      </c>
      <c r="J1298" s="1" t="s">
        <v>19</v>
      </c>
      <c r="K1298" s="1" t="s">
        <v>60</v>
      </c>
      <c r="L1298" s="8">
        <f t="shared" si="125"/>
        <v>2014</v>
      </c>
      <c r="M1298" s="5">
        <f t="shared" si="130"/>
        <v>-2614539000</v>
      </c>
      <c r="N1298" s="6">
        <f t="shared" si="126"/>
        <v>1790620000</v>
      </c>
      <c r="O1298" s="6">
        <f t="shared" si="127"/>
        <v>-4405159000</v>
      </c>
      <c r="P1298" s="7">
        <f t="shared" si="128"/>
        <v>0.92728715894021652</v>
      </c>
      <c r="Q1298" s="7">
        <f t="shared" si="129"/>
        <v>1.562358554907739</v>
      </c>
    </row>
    <row r="1299" spans="1:17" ht="20" customHeight="1" x14ac:dyDescent="0.2">
      <c r="A1299" s="1">
        <v>1348</v>
      </c>
      <c r="B1299" s="1" t="s">
        <v>454</v>
      </c>
      <c r="C1299" s="1" t="s">
        <v>10</v>
      </c>
      <c r="D1299" s="2">
        <v>42369</v>
      </c>
      <c r="E1299" s="3">
        <v>4103728000</v>
      </c>
      <c r="F1299" s="3">
        <v>392709000</v>
      </c>
      <c r="G1299" s="3">
        <v>838526000</v>
      </c>
      <c r="H1299" s="3">
        <v>1620577000</v>
      </c>
      <c r="I1299" s="1">
        <v>0</v>
      </c>
      <c r="J1299" s="1" t="s">
        <v>19</v>
      </c>
      <c r="K1299" s="1" t="s">
        <v>60</v>
      </c>
      <c r="L1299" s="8">
        <f t="shared" si="125"/>
        <v>2015</v>
      </c>
      <c r="M1299" s="5">
        <f t="shared" si="130"/>
        <v>-3711019000</v>
      </c>
      <c r="N1299" s="6">
        <f t="shared" si="126"/>
        <v>2459103000</v>
      </c>
      <c r="O1299" s="6">
        <f t="shared" si="127"/>
        <v>-6170122000</v>
      </c>
      <c r="P1299" s="7">
        <f t="shared" si="128"/>
        <v>0.90430433011154732</v>
      </c>
      <c r="Q1299" s="7">
        <f t="shared" si="129"/>
        <v>1.5035406830082305</v>
      </c>
    </row>
    <row r="1300" spans="1:17" ht="20" customHeight="1" x14ac:dyDescent="0.2">
      <c r="A1300" s="1">
        <v>1349</v>
      </c>
      <c r="B1300" s="1" t="s">
        <v>454</v>
      </c>
      <c r="C1300" s="1" t="s">
        <v>11</v>
      </c>
      <c r="D1300" s="2">
        <v>42735</v>
      </c>
      <c r="E1300" s="3">
        <v>4860427000</v>
      </c>
      <c r="F1300" s="3">
        <v>299694000</v>
      </c>
      <c r="G1300" s="3">
        <v>1177697000</v>
      </c>
      <c r="H1300" s="3">
        <v>2052295000</v>
      </c>
      <c r="I1300" s="1">
        <v>0</v>
      </c>
      <c r="J1300" s="1" t="s">
        <v>19</v>
      </c>
      <c r="K1300" s="1" t="s">
        <v>60</v>
      </c>
      <c r="L1300" s="8">
        <f t="shared" si="125"/>
        <v>2016</v>
      </c>
      <c r="M1300" s="5">
        <f t="shared" si="130"/>
        <v>-4560733000</v>
      </c>
      <c r="N1300" s="6">
        <f t="shared" si="126"/>
        <v>3229992000</v>
      </c>
      <c r="O1300" s="6">
        <f t="shared" si="127"/>
        <v>-7790725000</v>
      </c>
      <c r="P1300" s="7">
        <f t="shared" si="128"/>
        <v>0.93833998535519614</v>
      </c>
      <c r="Q1300" s="7">
        <f t="shared" si="129"/>
        <v>1.6028890054310043</v>
      </c>
    </row>
    <row r="1301" spans="1:17" ht="20" customHeight="1" x14ac:dyDescent="0.2">
      <c r="A1301" s="1">
        <v>1350</v>
      </c>
      <c r="B1301" s="1" t="s">
        <v>455</v>
      </c>
      <c r="C1301" s="1" t="s">
        <v>6</v>
      </c>
      <c r="D1301" s="2">
        <v>41639</v>
      </c>
      <c r="E1301" s="3">
        <v>4245895000</v>
      </c>
      <c r="F1301" s="3">
        <v>2522803000</v>
      </c>
      <c r="G1301" s="3">
        <v>1324815000</v>
      </c>
      <c r="H1301" s="1">
        <v>0</v>
      </c>
      <c r="I1301" s="3">
        <v>1700000</v>
      </c>
      <c r="J1301" s="1" t="s">
        <v>7</v>
      </c>
      <c r="K1301" s="1" t="s">
        <v>456</v>
      </c>
      <c r="L1301" s="8">
        <f t="shared" si="125"/>
        <v>2013</v>
      </c>
      <c r="M1301" s="5">
        <f t="shared" si="130"/>
        <v>-1723092000</v>
      </c>
      <c r="N1301" s="6">
        <f t="shared" si="126"/>
        <v>1326515000</v>
      </c>
      <c r="O1301" s="6">
        <f t="shared" si="127"/>
        <v>-3049607000</v>
      </c>
      <c r="P1301" s="7">
        <f t="shared" si="128"/>
        <v>0.40582539134858492</v>
      </c>
      <c r="Q1301" s="7">
        <f t="shared" si="129"/>
        <v>0.71824833162383905</v>
      </c>
    </row>
    <row r="1302" spans="1:17" ht="20" customHeight="1" x14ac:dyDescent="0.2">
      <c r="A1302" s="1">
        <v>1351</v>
      </c>
      <c r="B1302" s="1" t="s">
        <v>455</v>
      </c>
      <c r="C1302" s="1" t="s">
        <v>9</v>
      </c>
      <c r="D1302" s="2">
        <v>42004</v>
      </c>
      <c r="E1302" s="3">
        <v>4695014000</v>
      </c>
      <c r="F1302" s="3">
        <v>2772098000</v>
      </c>
      <c r="G1302" s="3">
        <v>1425734000</v>
      </c>
      <c r="H1302" s="1">
        <v>0</v>
      </c>
      <c r="I1302" s="3">
        <v>557000</v>
      </c>
      <c r="J1302" s="1" t="s">
        <v>7</v>
      </c>
      <c r="K1302" s="1" t="s">
        <v>456</v>
      </c>
      <c r="L1302" s="8">
        <f t="shared" si="125"/>
        <v>2014</v>
      </c>
      <c r="M1302" s="5">
        <f t="shared" si="130"/>
        <v>-1922916000</v>
      </c>
      <c r="N1302" s="6">
        <f t="shared" si="126"/>
        <v>1426291000</v>
      </c>
      <c r="O1302" s="6">
        <f t="shared" si="127"/>
        <v>-3349207000</v>
      </c>
      <c r="P1302" s="7">
        <f t="shared" si="128"/>
        <v>0.40956555188120847</v>
      </c>
      <c r="Q1302" s="7">
        <f t="shared" si="129"/>
        <v>0.71335399638850916</v>
      </c>
    </row>
    <row r="1303" spans="1:17" ht="20" customHeight="1" x14ac:dyDescent="0.2">
      <c r="A1303" s="1">
        <v>1352</v>
      </c>
      <c r="B1303" s="1" t="s">
        <v>455</v>
      </c>
      <c r="C1303" s="1" t="s">
        <v>10</v>
      </c>
      <c r="D1303" s="2">
        <v>42369</v>
      </c>
      <c r="E1303" s="3">
        <v>5094933000</v>
      </c>
      <c r="F1303" s="3">
        <v>2980462000</v>
      </c>
      <c r="G1303" s="3">
        <v>1533799000</v>
      </c>
      <c r="H1303" s="1">
        <v>0</v>
      </c>
      <c r="I1303" s="3">
        <v>192000</v>
      </c>
      <c r="J1303" s="1" t="s">
        <v>7</v>
      </c>
      <c r="K1303" s="1" t="s">
        <v>456</v>
      </c>
      <c r="L1303" s="8">
        <f t="shared" si="125"/>
        <v>2015</v>
      </c>
      <c r="M1303" s="5">
        <f t="shared" si="130"/>
        <v>-2114471000</v>
      </c>
      <c r="N1303" s="6">
        <f t="shared" si="126"/>
        <v>1533991000</v>
      </c>
      <c r="O1303" s="6">
        <f t="shared" si="127"/>
        <v>-3648462000</v>
      </c>
      <c r="P1303" s="7">
        <f t="shared" si="128"/>
        <v>0.41501448596085561</v>
      </c>
      <c r="Q1303" s="7">
        <f t="shared" si="129"/>
        <v>0.71609616848739721</v>
      </c>
    </row>
    <row r="1304" spans="1:17" ht="20" customHeight="1" x14ac:dyDescent="0.2">
      <c r="A1304" s="1">
        <v>1353</v>
      </c>
      <c r="B1304" s="1" t="s">
        <v>455</v>
      </c>
      <c r="C1304" s="1" t="s">
        <v>11</v>
      </c>
      <c r="D1304" s="2">
        <v>42735</v>
      </c>
      <c r="E1304" s="3">
        <v>5250399000</v>
      </c>
      <c r="F1304" s="3">
        <v>3089723000</v>
      </c>
      <c r="G1304" s="3">
        <v>1606217000</v>
      </c>
      <c r="H1304" s="1">
        <v>0</v>
      </c>
      <c r="I1304" s="3">
        <v>1237000</v>
      </c>
      <c r="J1304" s="1" t="s">
        <v>7</v>
      </c>
      <c r="K1304" s="1" t="s">
        <v>456</v>
      </c>
      <c r="L1304" s="8">
        <f t="shared" si="125"/>
        <v>2016</v>
      </c>
      <c r="M1304" s="5">
        <f t="shared" si="130"/>
        <v>-2160676000</v>
      </c>
      <c r="N1304" s="6">
        <f t="shared" si="126"/>
        <v>1607454000</v>
      </c>
      <c r="O1304" s="6">
        <f t="shared" si="127"/>
        <v>-3768130000</v>
      </c>
      <c r="P1304" s="7">
        <f t="shared" si="128"/>
        <v>0.41152605735297448</v>
      </c>
      <c r="Q1304" s="7">
        <f t="shared" si="129"/>
        <v>0.71768450359677427</v>
      </c>
    </row>
    <row r="1305" spans="1:17" ht="20" customHeight="1" x14ac:dyDescent="0.2">
      <c r="A1305" s="1">
        <v>1354</v>
      </c>
      <c r="B1305" s="1" t="s">
        <v>457</v>
      </c>
      <c r="C1305" s="1" t="s">
        <v>6</v>
      </c>
      <c r="D1305" s="2">
        <v>41333</v>
      </c>
      <c r="E1305" s="3">
        <v>1328817000</v>
      </c>
      <c r="F1305" s="3">
        <v>200600000</v>
      </c>
      <c r="G1305" s="3">
        <v>660887000</v>
      </c>
      <c r="H1305" s="3">
        <v>263150000</v>
      </c>
      <c r="I1305" s="1">
        <v>0</v>
      </c>
      <c r="J1305" s="1" t="s">
        <v>16</v>
      </c>
      <c r="K1305" s="1" t="s">
        <v>394</v>
      </c>
      <c r="L1305" s="8">
        <f t="shared" si="125"/>
        <v>2013</v>
      </c>
      <c r="M1305" s="5">
        <f t="shared" si="130"/>
        <v>-1128217000</v>
      </c>
      <c r="N1305" s="6">
        <f t="shared" si="126"/>
        <v>924037000</v>
      </c>
      <c r="O1305" s="6">
        <f t="shared" si="127"/>
        <v>-2052254000</v>
      </c>
      <c r="P1305" s="7">
        <f t="shared" si="128"/>
        <v>0.84903865618817342</v>
      </c>
      <c r="Q1305" s="7">
        <f t="shared" si="129"/>
        <v>1.54442184288732</v>
      </c>
    </row>
    <row r="1306" spans="1:17" ht="20" customHeight="1" x14ac:dyDescent="0.2">
      <c r="A1306" s="1">
        <v>1355</v>
      </c>
      <c r="B1306" s="1" t="s">
        <v>457</v>
      </c>
      <c r="C1306" s="1" t="s">
        <v>9</v>
      </c>
      <c r="D1306" s="2">
        <v>41698</v>
      </c>
      <c r="E1306" s="3">
        <v>1534615000</v>
      </c>
      <c r="F1306" s="3">
        <v>232600000</v>
      </c>
      <c r="G1306" s="3">
        <v>750292000</v>
      </c>
      <c r="H1306" s="3">
        <v>317263000</v>
      </c>
      <c r="I1306" s="1">
        <v>0</v>
      </c>
      <c r="J1306" s="1" t="s">
        <v>16</v>
      </c>
      <c r="K1306" s="1" t="s">
        <v>394</v>
      </c>
      <c r="L1306" s="8">
        <f t="shared" si="125"/>
        <v>2014</v>
      </c>
      <c r="M1306" s="5">
        <f t="shared" si="130"/>
        <v>-1302015000</v>
      </c>
      <c r="N1306" s="6">
        <f t="shared" si="126"/>
        <v>1067555000</v>
      </c>
      <c r="O1306" s="6">
        <f t="shared" si="127"/>
        <v>-2369570000</v>
      </c>
      <c r="P1306" s="7">
        <f t="shared" si="128"/>
        <v>0.84843103970702749</v>
      </c>
      <c r="Q1306" s="7">
        <f t="shared" si="129"/>
        <v>1.5440810887421275</v>
      </c>
    </row>
    <row r="1307" spans="1:17" ht="20" customHeight="1" x14ac:dyDescent="0.2">
      <c r="A1307" s="1">
        <v>1356</v>
      </c>
      <c r="B1307" s="1" t="s">
        <v>457</v>
      </c>
      <c r="C1307" s="1" t="s">
        <v>10</v>
      </c>
      <c r="D1307" s="2">
        <v>42063</v>
      </c>
      <c r="E1307" s="3">
        <v>1789489000</v>
      </c>
      <c r="F1307" s="3">
        <v>273199000</v>
      </c>
      <c r="G1307" s="3">
        <v>898440000</v>
      </c>
      <c r="H1307" s="3">
        <v>367856000</v>
      </c>
      <c r="I1307" s="1">
        <v>0</v>
      </c>
      <c r="J1307" s="1" t="s">
        <v>16</v>
      </c>
      <c r="K1307" s="1" t="s">
        <v>394</v>
      </c>
      <c r="L1307" s="8">
        <f t="shared" si="125"/>
        <v>2015</v>
      </c>
      <c r="M1307" s="5">
        <f t="shared" si="130"/>
        <v>-1516290000</v>
      </c>
      <c r="N1307" s="6">
        <f t="shared" si="126"/>
        <v>1266296000</v>
      </c>
      <c r="O1307" s="6">
        <f t="shared" si="127"/>
        <v>-2782586000</v>
      </c>
      <c r="P1307" s="7">
        <f t="shared" si="128"/>
        <v>0.8473312772528917</v>
      </c>
      <c r="Q1307" s="7">
        <f t="shared" si="129"/>
        <v>1.554961220773081</v>
      </c>
    </row>
    <row r="1308" spans="1:17" ht="20" customHeight="1" x14ac:dyDescent="0.2">
      <c r="A1308" s="1">
        <v>1357</v>
      </c>
      <c r="B1308" s="1" t="s">
        <v>457</v>
      </c>
      <c r="C1308" s="1" t="s">
        <v>11</v>
      </c>
      <c r="D1308" s="2">
        <v>42429</v>
      </c>
      <c r="E1308" s="3">
        <v>2052230000</v>
      </c>
      <c r="F1308" s="3">
        <v>309629000</v>
      </c>
      <c r="G1308" s="3">
        <v>1041231000</v>
      </c>
      <c r="H1308" s="3">
        <v>413322000</v>
      </c>
      <c r="I1308" s="1">
        <v>0</v>
      </c>
      <c r="J1308" s="1" t="s">
        <v>16</v>
      </c>
      <c r="K1308" s="1" t="s">
        <v>394</v>
      </c>
      <c r="L1308" s="8">
        <f t="shared" si="125"/>
        <v>2016</v>
      </c>
      <c r="M1308" s="5">
        <f t="shared" si="130"/>
        <v>-1742601000</v>
      </c>
      <c r="N1308" s="6">
        <f t="shared" si="126"/>
        <v>1454553000</v>
      </c>
      <c r="O1308" s="6">
        <f t="shared" si="127"/>
        <v>-3197154000</v>
      </c>
      <c r="P1308" s="7">
        <f t="shared" si="128"/>
        <v>0.84912558533887528</v>
      </c>
      <c r="Q1308" s="7">
        <f t="shared" si="129"/>
        <v>1.5578926338665744</v>
      </c>
    </row>
    <row r="1309" spans="1:17" ht="20" customHeight="1" x14ac:dyDescent="0.2">
      <c r="A1309" s="1">
        <v>1358</v>
      </c>
      <c r="B1309" s="1" t="s">
        <v>458</v>
      </c>
      <c r="C1309" s="1" t="s">
        <v>6</v>
      </c>
      <c r="D1309" s="2">
        <v>41363</v>
      </c>
      <c r="E1309" s="3">
        <v>6945000000</v>
      </c>
      <c r="F1309" s="3">
        <v>2789000000</v>
      </c>
      <c r="G1309" s="3">
        <v>2971000000</v>
      </c>
      <c r="H1309" s="1">
        <v>0</v>
      </c>
      <c r="I1309" s="3">
        <v>27000000</v>
      </c>
      <c r="J1309" s="1" t="s">
        <v>13</v>
      </c>
      <c r="K1309" s="1" t="s">
        <v>283</v>
      </c>
      <c r="L1309" s="8">
        <f t="shared" si="125"/>
        <v>2013</v>
      </c>
      <c r="M1309" s="5">
        <f t="shared" si="130"/>
        <v>-4156000000</v>
      </c>
      <c r="N1309" s="6">
        <f t="shared" si="126"/>
        <v>2998000000</v>
      </c>
      <c r="O1309" s="6">
        <f t="shared" si="127"/>
        <v>-7154000000</v>
      </c>
      <c r="P1309" s="7">
        <f t="shared" si="128"/>
        <v>0.59841612670986322</v>
      </c>
      <c r="Q1309" s="7">
        <f t="shared" si="129"/>
        <v>1.0300935925125989</v>
      </c>
    </row>
    <row r="1310" spans="1:17" ht="20" customHeight="1" x14ac:dyDescent="0.2">
      <c r="A1310" s="1">
        <v>1359</v>
      </c>
      <c r="B1310" s="1" t="s">
        <v>458</v>
      </c>
      <c r="C1310" s="1" t="s">
        <v>9</v>
      </c>
      <c r="D1310" s="2">
        <v>41727</v>
      </c>
      <c r="E1310" s="3">
        <v>7450000000</v>
      </c>
      <c r="F1310" s="3">
        <v>3140000000</v>
      </c>
      <c r="G1310" s="3">
        <v>3142000000</v>
      </c>
      <c r="H1310" s="1">
        <v>0</v>
      </c>
      <c r="I1310" s="3">
        <v>35000000</v>
      </c>
      <c r="J1310" s="1" t="s">
        <v>13</v>
      </c>
      <c r="K1310" s="1" t="s">
        <v>283</v>
      </c>
      <c r="L1310" s="8">
        <f t="shared" si="125"/>
        <v>2014</v>
      </c>
      <c r="M1310" s="5">
        <f t="shared" si="130"/>
        <v>-4310000000</v>
      </c>
      <c r="N1310" s="6">
        <f t="shared" si="126"/>
        <v>3177000000</v>
      </c>
      <c r="O1310" s="6">
        <f t="shared" si="127"/>
        <v>-7487000000</v>
      </c>
      <c r="P1310" s="7">
        <f t="shared" si="128"/>
        <v>0.57852348993288594</v>
      </c>
      <c r="Q1310" s="7">
        <f t="shared" si="129"/>
        <v>1.0049664429530201</v>
      </c>
    </row>
    <row r="1311" spans="1:17" ht="20" customHeight="1" x14ac:dyDescent="0.2">
      <c r="A1311" s="1">
        <v>1360</v>
      </c>
      <c r="B1311" s="1" t="s">
        <v>458</v>
      </c>
      <c r="C1311" s="1" t="s">
        <v>10</v>
      </c>
      <c r="D1311" s="2">
        <v>42091</v>
      </c>
      <c r="E1311" s="3">
        <v>7620000000</v>
      </c>
      <c r="F1311" s="3">
        <v>3242000000</v>
      </c>
      <c r="G1311" s="3">
        <v>3301000000</v>
      </c>
      <c r="H1311" s="1">
        <v>0</v>
      </c>
      <c r="I1311" s="3">
        <v>25000000</v>
      </c>
      <c r="J1311" s="1" t="s">
        <v>13</v>
      </c>
      <c r="K1311" s="1" t="s">
        <v>283</v>
      </c>
      <c r="L1311" s="8">
        <f t="shared" si="125"/>
        <v>2015</v>
      </c>
      <c r="M1311" s="5">
        <f t="shared" si="130"/>
        <v>-4378000000</v>
      </c>
      <c r="N1311" s="6">
        <f t="shared" si="126"/>
        <v>3326000000</v>
      </c>
      <c r="O1311" s="6">
        <f t="shared" si="127"/>
        <v>-7704000000</v>
      </c>
      <c r="P1311" s="7">
        <f t="shared" si="128"/>
        <v>0.57454068241469813</v>
      </c>
      <c r="Q1311" s="7">
        <f t="shared" si="129"/>
        <v>1.0110236220472442</v>
      </c>
    </row>
    <row r="1312" spans="1:17" ht="20" customHeight="1" x14ac:dyDescent="0.2">
      <c r="A1312" s="1">
        <v>1361</v>
      </c>
      <c r="B1312" s="1" t="s">
        <v>458</v>
      </c>
      <c r="C1312" s="1" t="s">
        <v>11</v>
      </c>
      <c r="D1312" s="2">
        <v>42462</v>
      </c>
      <c r="E1312" s="3">
        <v>7405000000</v>
      </c>
      <c r="F1312" s="3">
        <v>3218000000</v>
      </c>
      <c r="G1312" s="3">
        <v>3389000000</v>
      </c>
      <c r="H1312" s="1">
        <v>0</v>
      </c>
      <c r="I1312" s="3">
        <v>24000000</v>
      </c>
      <c r="J1312" s="1" t="s">
        <v>13</v>
      </c>
      <c r="K1312" s="1" t="s">
        <v>283</v>
      </c>
      <c r="L1312" s="8">
        <f t="shared" si="125"/>
        <v>2016</v>
      </c>
      <c r="M1312" s="5">
        <f t="shared" si="130"/>
        <v>-4187000000</v>
      </c>
      <c r="N1312" s="6">
        <f t="shared" si="126"/>
        <v>3413000000</v>
      </c>
      <c r="O1312" s="6">
        <f t="shared" si="127"/>
        <v>-7600000000</v>
      </c>
      <c r="P1312" s="7">
        <f t="shared" si="128"/>
        <v>0.56542876434841327</v>
      </c>
      <c r="Q1312" s="7">
        <f t="shared" si="129"/>
        <v>1.0263335584064821</v>
      </c>
    </row>
    <row r="1313" spans="1:17" ht="20" customHeight="1" x14ac:dyDescent="0.2">
      <c r="A1313" s="1">
        <v>1362</v>
      </c>
      <c r="B1313" s="1" t="s">
        <v>459</v>
      </c>
      <c r="C1313" s="1" t="s">
        <v>6</v>
      </c>
      <c r="D1313" s="2">
        <v>41547</v>
      </c>
      <c r="E1313" s="3">
        <v>6351900000</v>
      </c>
      <c r="F1313" s="3">
        <v>3778100000</v>
      </c>
      <c r="G1313" s="3">
        <v>1537700000</v>
      </c>
      <c r="H1313" s="1">
        <v>0</v>
      </c>
      <c r="I1313" s="1">
        <v>0</v>
      </c>
      <c r="J1313" s="1" t="s">
        <v>7</v>
      </c>
      <c r="K1313" s="1" t="s">
        <v>158</v>
      </c>
      <c r="L1313" s="8">
        <f t="shared" si="125"/>
        <v>2013</v>
      </c>
      <c r="M1313" s="5">
        <f t="shared" si="130"/>
        <v>-2573800000</v>
      </c>
      <c r="N1313" s="6">
        <f t="shared" si="126"/>
        <v>1537700000</v>
      </c>
      <c r="O1313" s="6">
        <f t="shared" si="127"/>
        <v>-4111500000</v>
      </c>
      <c r="P1313" s="7">
        <f t="shared" si="128"/>
        <v>0.40520159322407467</v>
      </c>
      <c r="Q1313" s="7">
        <f t="shared" si="129"/>
        <v>0.64728663864355551</v>
      </c>
    </row>
    <row r="1314" spans="1:17" ht="20" customHeight="1" x14ac:dyDescent="0.2">
      <c r="A1314" s="1">
        <v>1363</v>
      </c>
      <c r="B1314" s="1" t="s">
        <v>459</v>
      </c>
      <c r="C1314" s="1" t="s">
        <v>9</v>
      </c>
      <c r="D1314" s="2">
        <v>41912</v>
      </c>
      <c r="E1314" s="3">
        <v>6623500000</v>
      </c>
      <c r="F1314" s="3">
        <v>3869600000</v>
      </c>
      <c r="G1314" s="3">
        <v>1570100000</v>
      </c>
      <c r="H1314" s="1">
        <v>0</v>
      </c>
      <c r="I1314" s="1">
        <v>0</v>
      </c>
      <c r="J1314" s="1" t="s">
        <v>7</v>
      </c>
      <c r="K1314" s="1" t="s">
        <v>158</v>
      </c>
      <c r="L1314" s="8">
        <f t="shared" si="125"/>
        <v>2014</v>
      </c>
      <c r="M1314" s="5">
        <f t="shared" si="130"/>
        <v>-2753900000</v>
      </c>
      <c r="N1314" s="6">
        <f t="shared" si="126"/>
        <v>1570100000</v>
      </c>
      <c r="O1314" s="6">
        <f t="shared" si="127"/>
        <v>-4324000000</v>
      </c>
      <c r="P1314" s="7">
        <f t="shared" si="128"/>
        <v>0.41577715709217183</v>
      </c>
      <c r="Q1314" s="7">
        <f t="shared" si="129"/>
        <v>0.65282705518230544</v>
      </c>
    </row>
    <row r="1315" spans="1:17" ht="20" customHeight="1" x14ac:dyDescent="0.2">
      <c r="A1315" s="1">
        <v>1364</v>
      </c>
      <c r="B1315" s="1" t="s">
        <v>459</v>
      </c>
      <c r="C1315" s="1" t="s">
        <v>10</v>
      </c>
      <c r="D1315" s="2">
        <v>42277</v>
      </c>
      <c r="E1315" s="3">
        <v>6307900000</v>
      </c>
      <c r="F1315" s="3">
        <v>3604800000</v>
      </c>
      <c r="G1315" s="3">
        <v>1506400000</v>
      </c>
      <c r="H1315" s="1">
        <v>0</v>
      </c>
      <c r="I1315" s="1">
        <v>0</v>
      </c>
      <c r="J1315" s="1" t="s">
        <v>7</v>
      </c>
      <c r="K1315" s="1" t="s">
        <v>158</v>
      </c>
      <c r="L1315" s="8">
        <f t="shared" si="125"/>
        <v>2015</v>
      </c>
      <c r="M1315" s="5">
        <f t="shared" si="130"/>
        <v>-2703100000</v>
      </c>
      <c r="N1315" s="6">
        <f t="shared" si="126"/>
        <v>1506400000</v>
      </c>
      <c r="O1315" s="6">
        <f t="shared" si="127"/>
        <v>-4209500000</v>
      </c>
      <c r="P1315" s="7">
        <f t="shared" si="128"/>
        <v>0.42852613389559124</v>
      </c>
      <c r="Q1315" s="7">
        <f t="shared" si="129"/>
        <v>0.66733778278032307</v>
      </c>
    </row>
    <row r="1316" spans="1:17" ht="20" customHeight="1" x14ac:dyDescent="0.2">
      <c r="A1316" s="1">
        <v>1365</v>
      </c>
      <c r="B1316" s="1" t="s">
        <v>459</v>
      </c>
      <c r="C1316" s="1" t="s">
        <v>11</v>
      </c>
      <c r="D1316" s="2">
        <v>42643</v>
      </c>
      <c r="E1316" s="3">
        <v>5879500000</v>
      </c>
      <c r="F1316" s="3">
        <v>3404000000</v>
      </c>
      <c r="G1316" s="3">
        <v>1467400000</v>
      </c>
      <c r="H1316" s="1">
        <v>0</v>
      </c>
      <c r="I1316" s="1">
        <v>0</v>
      </c>
      <c r="J1316" s="1" t="s">
        <v>7</v>
      </c>
      <c r="K1316" s="1" t="s">
        <v>158</v>
      </c>
      <c r="L1316" s="8">
        <f t="shared" si="125"/>
        <v>2016</v>
      </c>
      <c r="M1316" s="5">
        <f t="shared" si="130"/>
        <v>-2475500000</v>
      </c>
      <c r="N1316" s="6">
        <f t="shared" si="126"/>
        <v>1467400000</v>
      </c>
      <c r="O1316" s="6">
        <f t="shared" si="127"/>
        <v>-3942900000</v>
      </c>
      <c r="P1316" s="7">
        <f t="shared" si="128"/>
        <v>0.42103920401394679</v>
      </c>
      <c r="Q1316" s="7">
        <f t="shared" si="129"/>
        <v>0.67061824985117779</v>
      </c>
    </row>
    <row r="1317" spans="1:17" ht="20" customHeight="1" x14ac:dyDescent="0.2">
      <c r="A1317" s="1">
        <v>1366</v>
      </c>
      <c r="B1317" s="1" t="s">
        <v>460</v>
      </c>
      <c r="C1317" s="1" t="s">
        <v>6</v>
      </c>
      <c r="D1317" s="2">
        <v>41274</v>
      </c>
      <c r="E1317" s="3">
        <v>2993489000</v>
      </c>
      <c r="F1317" s="3">
        <v>1321772000</v>
      </c>
      <c r="G1317" s="3">
        <v>914130000</v>
      </c>
      <c r="H1317" s="1">
        <v>0</v>
      </c>
      <c r="I1317" s="1">
        <v>0</v>
      </c>
      <c r="J1317" s="1" t="s">
        <v>7</v>
      </c>
      <c r="K1317" s="1" t="s">
        <v>158</v>
      </c>
      <c r="L1317" s="8">
        <f t="shared" si="125"/>
        <v>2012</v>
      </c>
      <c r="M1317" s="5">
        <f t="shared" si="130"/>
        <v>-1671717000</v>
      </c>
      <c r="N1317" s="6">
        <f t="shared" si="126"/>
        <v>914130000</v>
      </c>
      <c r="O1317" s="6">
        <f t="shared" si="127"/>
        <v>-2585847000</v>
      </c>
      <c r="P1317" s="7">
        <f t="shared" si="128"/>
        <v>0.55845102487431886</v>
      </c>
      <c r="Q1317" s="7">
        <f t="shared" si="129"/>
        <v>0.86382378555591821</v>
      </c>
    </row>
    <row r="1318" spans="1:17" ht="20" customHeight="1" x14ac:dyDescent="0.2">
      <c r="A1318" s="1">
        <v>1367</v>
      </c>
      <c r="B1318" s="1" t="s">
        <v>460</v>
      </c>
      <c r="C1318" s="1" t="s">
        <v>9</v>
      </c>
      <c r="D1318" s="2">
        <v>41639</v>
      </c>
      <c r="E1318" s="3">
        <v>3238128000</v>
      </c>
      <c r="F1318" s="3">
        <v>1355200000</v>
      </c>
      <c r="G1318" s="3">
        <v>1040567000</v>
      </c>
      <c r="H1318" s="1">
        <v>0</v>
      </c>
      <c r="I1318" s="1">
        <v>0</v>
      </c>
      <c r="J1318" s="1" t="s">
        <v>7</v>
      </c>
      <c r="K1318" s="1" t="s">
        <v>158</v>
      </c>
      <c r="L1318" s="8">
        <f t="shared" si="125"/>
        <v>2013</v>
      </c>
      <c r="M1318" s="5">
        <f t="shared" si="130"/>
        <v>-1882928000</v>
      </c>
      <c r="N1318" s="6">
        <f t="shared" si="126"/>
        <v>1040567000</v>
      </c>
      <c r="O1318" s="6">
        <f t="shared" si="127"/>
        <v>-2923495000</v>
      </c>
      <c r="P1318" s="7">
        <f t="shared" si="128"/>
        <v>0.5814865873121754</v>
      </c>
      <c r="Q1318" s="7">
        <f t="shared" si="129"/>
        <v>0.90283490955267987</v>
      </c>
    </row>
    <row r="1319" spans="1:17" ht="20" customHeight="1" x14ac:dyDescent="0.2">
      <c r="A1319" s="1">
        <v>1368</v>
      </c>
      <c r="B1319" s="1" t="s">
        <v>460</v>
      </c>
      <c r="C1319" s="1" t="s">
        <v>10</v>
      </c>
      <c r="D1319" s="2">
        <v>42004</v>
      </c>
      <c r="E1319" s="3">
        <v>3549494000</v>
      </c>
      <c r="F1319" s="3">
        <v>1447595000</v>
      </c>
      <c r="G1319" s="3">
        <v>1102426000</v>
      </c>
      <c r="H1319" s="1">
        <v>0</v>
      </c>
      <c r="I1319" s="1">
        <v>0</v>
      </c>
      <c r="J1319" s="1" t="s">
        <v>7</v>
      </c>
      <c r="K1319" s="1" t="s">
        <v>158</v>
      </c>
      <c r="L1319" s="8">
        <f t="shared" si="125"/>
        <v>2014</v>
      </c>
      <c r="M1319" s="5">
        <f t="shared" si="130"/>
        <v>-2101899000</v>
      </c>
      <c r="N1319" s="6">
        <f t="shared" si="126"/>
        <v>1102426000</v>
      </c>
      <c r="O1319" s="6">
        <f t="shared" si="127"/>
        <v>-3204325000</v>
      </c>
      <c r="P1319" s="7">
        <f t="shared" si="128"/>
        <v>0.59216863023292898</v>
      </c>
      <c r="Q1319" s="7">
        <f t="shared" si="129"/>
        <v>0.90275543500003097</v>
      </c>
    </row>
    <row r="1320" spans="1:17" ht="20" customHeight="1" x14ac:dyDescent="0.2">
      <c r="A1320" s="1">
        <v>1369</v>
      </c>
      <c r="B1320" s="1" t="s">
        <v>460</v>
      </c>
      <c r="C1320" s="1" t="s">
        <v>11</v>
      </c>
      <c r="D1320" s="2">
        <v>42369</v>
      </c>
      <c r="E1320" s="3">
        <v>3582395000</v>
      </c>
      <c r="F1320" s="3">
        <v>1417749000</v>
      </c>
      <c r="G1320" s="3">
        <v>1136728000</v>
      </c>
      <c r="H1320" s="1">
        <v>0</v>
      </c>
      <c r="I1320" s="1">
        <v>0</v>
      </c>
      <c r="J1320" s="1" t="s">
        <v>7</v>
      </c>
      <c r="K1320" s="1" t="s">
        <v>158</v>
      </c>
      <c r="L1320" s="8">
        <f t="shared" si="125"/>
        <v>2015</v>
      </c>
      <c r="M1320" s="5">
        <f t="shared" si="130"/>
        <v>-2164646000</v>
      </c>
      <c r="N1320" s="6">
        <f t="shared" si="126"/>
        <v>1136728000</v>
      </c>
      <c r="O1320" s="6">
        <f t="shared" si="127"/>
        <v>-3301374000</v>
      </c>
      <c r="P1320" s="7">
        <f t="shared" si="128"/>
        <v>0.60424548381739029</v>
      </c>
      <c r="Q1320" s="7">
        <f t="shared" si="129"/>
        <v>0.92155499323776413</v>
      </c>
    </row>
    <row r="1321" spans="1:17" ht="20" customHeight="1" x14ac:dyDescent="0.2">
      <c r="A1321" s="1">
        <v>1370</v>
      </c>
      <c r="B1321" s="1" t="s">
        <v>461</v>
      </c>
      <c r="C1321" s="1" t="s">
        <v>6</v>
      </c>
      <c r="D1321" s="2">
        <v>41307</v>
      </c>
      <c r="E1321" s="3">
        <v>9721065000</v>
      </c>
      <c r="F1321" s="3">
        <v>7011428000</v>
      </c>
      <c r="G1321" s="3">
        <v>1437886000</v>
      </c>
      <c r="H1321" s="1">
        <v>0</v>
      </c>
      <c r="I1321" s="1">
        <v>0</v>
      </c>
      <c r="J1321" s="1" t="s">
        <v>13</v>
      </c>
      <c r="K1321" s="1" t="s">
        <v>251</v>
      </c>
      <c r="L1321" s="8">
        <f t="shared" si="125"/>
        <v>2013</v>
      </c>
      <c r="M1321" s="5">
        <f t="shared" si="130"/>
        <v>-2709637000</v>
      </c>
      <c r="N1321" s="6">
        <f t="shared" si="126"/>
        <v>1437886000</v>
      </c>
      <c r="O1321" s="6">
        <f t="shared" si="127"/>
        <v>-4147523000</v>
      </c>
      <c r="P1321" s="7">
        <f t="shared" si="128"/>
        <v>0.27873869786900923</v>
      </c>
      <c r="Q1321" s="7">
        <f t="shared" si="129"/>
        <v>0.42665314962918155</v>
      </c>
    </row>
    <row r="1322" spans="1:17" ht="20" customHeight="1" x14ac:dyDescent="0.2">
      <c r="A1322" s="1">
        <v>1371</v>
      </c>
      <c r="B1322" s="1" t="s">
        <v>461</v>
      </c>
      <c r="C1322" s="1" t="s">
        <v>9</v>
      </c>
      <c r="D1322" s="2">
        <v>41671</v>
      </c>
      <c r="E1322" s="3">
        <v>10230353000</v>
      </c>
      <c r="F1322" s="3">
        <v>7360924000</v>
      </c>
      <c r="G1322" s="3">
        <v>1526366000</v>
      </c>
      <c r="H1322" s="1">
        <v>0</v>
      </c>
      <c r="I1322" s="1">
        <v>0</v>
      </c>
      <c r="J1322" s="1" t="s">
        <v>13</v>
      </c>
      <c r="K1322" s="1" t="s">
        <v>251</v>
      </c>
      <c r="L1322" s="8">
        <f t="shared" si="125"/>
        <v>2014</v>
      </c>
      <c r="M1322" s="5">
        <f t="shared" si="130"/>
        <v>-2869429000</v>
      </c>
      <c r="N1322" s="6">
        <f t="shared" si="126"/>
        <v>1526366000</v>
      </c>
      <c r="O1322" s="6">
        <f t="shared" si="127"/>
        <v>-4395795000</v>
      </c>
      <c r="P1322" s="7">
        <f t="shared" si="128"/>
        <v>0.28048191494467495</v>
      </c>
      <c r="Q1322" s="7">
        <f t="shared" si="129"/>
        <v>0.42968165419120924</v>
      </c>
    </row>
    <row r="1323" spans="1:17" ht="20" customHeight="1" x14ac:dyDescent="0.2">
      <c r="A1323" s="1">
        <v>1372</v>
      </c>
      <c r="B1323" s="1" t="s">
        <v>461</v>
      </c>
      <c r="C1323" s="1" t="s">
        <v>10</v>
      </c>
      <c r="D1323" s="2">
        <v>42035</v>
      </c>
      <c r="E1323" s="3">
        <v>11041677000</v>
      </c>
      <c r="F1323" s="3">
        <v>7937956000</v>
      </c>
      <c r="G1323" s="3">
        <v>1615371000</v>
      </c>
      <c r="H1323" s="1">
        <v>0</v>
      </c>
      <c r="I1323" s="1">
        <v>0</v>
      </c>
      <c r="J1323" s="1" t="s">
        <v>13</v>
      </c>
      <c r="K1323" s="1" t="s">
        <v>251</v>
      </c>
      <c r="L1323" s="8">
        <f t="shared" si="125"/>
        <v>2015</v>
      </c>
      <c r="M1323" s="5">
        <f t="shared" si="130"/>
        <v>-3103721000</v>
      </c>
      <c r="N1323" s="6">
        <f t="shared" si="126"/>
        <v>1615371000</v>
      </c>
      <c r="O1323" s="6">
        <f t="shared" si="127"/>
        <v>-4719092000</v>
      </c>
      <c r="P1323" s="7">
        <f t="shared" si="128"/>
        <v>0.28109145014837872</v>
      </c>
      <c r="Q1323" s="7">
        <f t="shared" si="129"/>
        <v>0.4273890641792909</v>
      </c>
    </row>
    <row r="1324" spans="1:17" ht="20" customHeight="1" x14ac:dyDescent="0.2">
      <c r="A1324" s="1">
        <v>1373</v>
      </c>
      <c r="B1324" s="1" t="s">
        <v>461</v>
      </c>
      <c r="C1324" s="1" t="s">
        <v>11</v>
      </c>
      <c r="D1324" s="2">
        <v>42399</v>
      </c>
      <c r="E1324" s="3">
        <v>11939999000</v>
      </c>
      <c r="F1324" s="3">
        <v>8576873000</v>
      </c>
      <c r="G1324" s="3">
        <v>1738755000</v>
      </c>
      <c r="H1324" s="1">
        <v>0</v>
      </c>
      <c r="I1324" s="1">
        <v>0</v>
      </c>
      <c r="J1324" s="1" t="s">
        <v>13</v>
      </c>
      <c r="K1324" s="1" t="s">
        <v>251</v>
      </c>
      <c r="L1324" s="8">
        <f t="shared" si="125"/>
        <v>2016</v>
      </c>
      <c r="M1324" s="5">
        <f t="shared" si="130"/>
        <v>-3363126000</v>
      </c>
      <c r="N1324" s="6">
        <f t="shared" si="126"/>
        <v>1738755000</v>
      </c>
      <c r="O1324" s="6">
        <f t="shared" si="127"/>
        <v>-5101881000</v>
      </c>
      <c r="P1324" s="7">
        <f t="shared" si="128"/>
        <v>0.28166886781146294</v>
      </c>
      <c r="Q1324" s="7">
        <f t="shared" si="129"/>
        <v>0.42729325186710654</v>
      </c>
    </row>
    <row r="1325" spans="1:17" ht="20" customHeight="1" x14ac:dyDescent="0.2">
      <c r="A1325" s="1">
        <v>1374</v>
      </c>
      <c r="B1325" s="1" t="s">
        <v>462</v>
      </c>
      <c r="C1325" s="1" t="s">
        <v>6</v>
      </c>
      <c r="D1325" s="2">
        <v>41274</v>
      </c>
      <c r="E1325" s="3">
        <v>1367135000</v>
      </c>
      <c r="F1325" s="3">
        <v>328784000</v>
      </c>
      <c r="G1325" s="3">
        <v>248136000</v>
      </c>
      <c r="H1325" s="1">
        <v>0</v>
      </c>
      <c r="I1325" s="3">
        <v>445228000</v>
      </c>
      <c r="J1325" s="1" t="s">
        <v>77</v>
      </c>
      <c r="K1325" s="1" t="s">
        <v>78</v>
      </c>
      <c r="L1325" s="8">
        <f t="shared" si="125"/>
        <v>2012</v>
      </c>
      <c r="M1325" s="5">
        <f t="shared" si="130"/>
        <v>-1038351000</v>
      </c>
      <c r="N1325" s="6">
        <f t="shared" si="126"/>
        <v>693364000</v>
      </c>
      <c r="O1325" s="6">
        <f t="shared" si="127"/>
        <v>-1731715000</v>
      </c>
      <c r="P1325" s="7">
        <f t="shared" si="128"/>
        <v>0.75950875370757098</v>
      </c>
      <c r="Q1325" s="7">
        <f t="shared" si="129"/>
        <v>1.2666744688710332</v>
      </c>
    </row>
    <row r="1326" spans="1:17" ht="20" customHeight="1" x14ac:dyDescent="0.2">
      <c r="A1326" s="1">
        <v>1375</v>
      </c>
      <c r="B1326" s="1" t="s">
        <v>462</v>
      </c>
      <c r="C1326" s="1" t="s">
        <v>9</v>
      </c>
      <c r="D1326" s="2">
        <v>41639</v>
      </c>
      <c r="E1326" s="3">
        <v>1832253000</v>
      </c>
      <c r="F1326" s="3">
        <v>516119000</v>
      </c>
      <c r="G1326" s="3">
        <v>391707000</v>
      </c>
      <c r="H1326" s="1">
        <v>0</v>
      </c>
      <c r="I1326" s="3">
        <v>492397000</v>
      </c>
      <c r="J1326" s="1" t="s">
        <v>77</v>
      </c>
      <c r="K1326" s="1" t="s">
        <v>78</v>
      </c>
      <c r="L1326" s="8">
        <f t="shared" si="125"/>
        <v>2013</v>
      </c>
      <c r="M1326" s="5">
        <f t="shared" si="130"/>
        <v>-1316134000</v>
      </c>
      <c r="N1326" s="6">
        <f t="shared" si="126"/>
        <v>884104000</v>
      </c>
      <c r="O1326" s="6">
        <f t="shared" si="127"/>
        <v>-2200238000</v>
      </c>
      <c r="P1326" s="7">
        <f t="shared" si="128"/>
        <v>0.71831455590467042</v>
      </c>
      <c r="Q1326" s="7">
        <f t="shared" si="129"/>
        <v>1.2008374389344703</v>
      </c>
    </row>
    <row r="1327" spans="1:17" ht="20" customHeight="1" x14ac:dyDescent="0.2">
      <c r="A1327" s="1">
        <v>1376</v>
      </c>
      <c r="B1327" s="1" t="s">
        <v>462</v>
      </c>
      <c r="C1327" s="1" t="s">
        <v>10</v>
      </c>
      <c r="D1327" s="2">
        <v>42004</v>
      </c>
      <c r="E1327" s="3">
        <v>2042537000</v>
      </c>
      <c r="F1327" s="3">
        <v>605752000</v>
      </c>
      <c r="G1327" s="3">
        <v>191802000</v>
      </c>
      <c r="H1327" s="1">
        <v>0</v>
      </c>
      <c r="I1327" s="3">
        <v>551032000</v>
      </c>
      <c r="J1327" s="1" t="s">
        <v>77</v>
      </c>
      <c r="K1327" s="1" t="s">
        <v>78</v>
      </c>
      <c r="L1327" s="8">
        <f t="shared" si="125"/>
        <v>2014</v>
      </c>
      <c r="M1327" s="5">
        <f t="shared" si="130"/>
        <v>-1436785000</v>
      </c>
      <c r="N1327" s="6">
        <f t="shared" si="126"/>
        <v>742834000</v>
      </c>
      <c r="O1327" s="6">
        <f t="shared" si="127"/>
        <v>-2179619000</v>
      </c>
      <c r="P1327" s="7">
        <f t="shared" si="128"/>
        <v>0.70343156574397425</v>
      </c>
      <c r="Q1327" s="7">
        <f t="shared" si="129"/>
        <v>1.0671135945150565</v>
      </c>
    </row>
    <row r="1328" spans="1:17" ht="20" customHeight="1" x14ac:dyDescent="0.2">
      <c r="A1328" s="1">
        <v>1377</v>
      </c>
      <c r="B1328" s="1" t="s">
        <v>462</v>
      </c>
      <c r="C1328" s="1" t="s">
        <v>11</v>
      </c>
      <c r="D1328" s="2">
        <v>42369</v>
      </c>
      <c r="E1328" s="3">
        <v>1181704000</v>
      </c>
      <c r="F1328" s="3">
        <v>648968000</v>
      </c>
      <c r="G1328" s="3">
        <v>165318000</v>
      </c>
      <c r="H1328" s="1">
        <v>0</v>
      </c>
      <c r="I1328" s="3">
        <v>581155000</v>
      </c>
      <c r="J1328" s="1" t="s">
        <v>77</v>
      </c>
      <c r="K1328" s="1" t="s">
        <v>78</v>
      </c>
      <c r="L1328" s="8">
        <f t="shared" si="125"/>
        <v>2015</v>
      </c>
      <c r="M1328" s="5">
        <f t="shared" si="130"/>
        <v>-532736000</v>
      </c>
      <c r="N1328" s="6">
        <f t="shared" si="126"/>
        <v>746473000</v>
      </c>
      <c r="O1328" s="6">
        <f t="shared" si="127"/>
        <v>-1279209000</v>
      </c>
      <c r="P1328" s="7">
        <f t="shared" si="128"/>
        <v>0.45082017154888193</v>
      </c>
      <c r="Q1328" s="7">
        <f t="shared" si="129"/>
        <v>1.0825122027174319</v>
      </c>
    </row>
    <row r="1329" spans="1:17" ht="20" customHeight="1" x14ac:dyDescent="0.2">
      <c r="A1329" s="1">
        <v>1378</v>
      </c>
      <c r="B1329" s="1" t="s">
        <v>463</v>
      </c>
      <c r="C1329" s="1" t="s">
        <v>6</v>
      </c>
      <c r="D1329" s="2">
        <v>41639</v>
      </c>
      <c r="E1329" s="3">
        <v>8417200000</v>
      </c>
      <c r="F1329" s="3">
        <v>5234700000</v>
      </c>
      <c r="G1329" s="3">
        <v>1088100000</v>
      </c>
      <c r="H1329" s="1">
        <v>0</v>
      </c>
      <c r="I1329" s="3">
        <v>877400000</v>
      </c>
      <c r="J1329" s="1" t="s">
        <v>7</v>
      </c>
      <c r="K1329" s="1" t="s">
        <v>158</v>
      </c>
      <c r="L1329" s="8">
        <f t="shared" si="125"/>
        <v>2013</v>
      </c>
      <c r="M1329" s="5">
        <f t="shared" si="130"/>
        <v>-3182500000</v>
      </c>
      <c r="N1329" s="6">
        <f t="shared" si="126"/>
        <v>1965500000</v>
      </c>
      <c r="O1329" s="6">
        <f t="shared" si="127"/>
        <v>-5148000000</v>
      </c>
      <c r="P1329" s="7">
        <f t="shared" si="128"/>
        <v>0.37809485339542842</v>
      </c>
      <c r="Q1329" s="7">
        <f t="shared" si="129"/>
        <v>0.6116048092002091</v>
      </c>
    </row>
    <row r="1330" spans="1:17" ht="20" customHeight="1" x14ac:dyDescent="0.2">
      <c r="A1330" s="1">
        <v>1379</v>
      </c>
      <c r="B1330" s="1" t="s">
        <v>463</v>
      </c>
      <c r="C1330" s="1" t="s">
        <v>9</v>
      </c>
      <c r="D1330" s="2">
        <v>42004</v>
      </c>
      <c r="E1330" s="3">
        <v>8803300000</v>
      </c>
      <c r="F1330" s="3">
        <v>5643100000</v>
      </c>
      <c r="G1330" s="3">
        <v>998400000</v>
      </c>
      <c r="H1330" s="1">
        <v>0</v>
      </c>
      <c r="I1330" s="3">
        <v>906900000</v>
      </c>
      <c r="J1330" s="1" t="s">
        <v>7</v>
      </c>
      <c r="K1330" s="1" t="s">
        <v>158</v>
      </c>
      <c r="L1330" s="8">
        <f t="shared" si="125"/>
        <v>2014</v>
      </c>
      <c r="M1330" s="5">
        <f t="shared" si="130"/>
        <v>-3160200000</v>
      </c>
      <c r="N1330" s="6">
        <f t="shared" si="126"/>
        <v>1905300000</v>
      </c>
      <c r="O1330" s="6">
        <f t="shared" si="127"/>
        <v>-5065500000</v>
      </c>
      <c r="P1330" s="7">
        <f t="shared" si="128"/>
        <v>0.35897901923142456</v>
      </c>
      <c r="Q1330" s="7">
        <f t="shared" si="129"/>
        <v>0.57540922154192176</v>
      </c>
    </row>
    <row r="1331" spans="1:17" ht="20" customHeight="1" x14ac:dyDescent="0.2">
      <c r="A1331" s="1">
        <v>1380</v>
      </c>
      <c r="B1331" s="1" t="s">
        <v>463</v>
      </c>
      <c r="C1331" s="1" t="s">
        <v>10</v>
      </c>
      <c r="D1331" s="2">
        <v>42369</v>
      </c>
      <c r="E1331" s="3">
        <v>9115000000</v>
      </c>
      <c r="F1331" s="3">
        <v>5518600000</v>
      </c>
      <c r="G1331" s="3">
        <v>1067000000</v>
      </c>
      <c r="H1331" s="1">
        <v>0</v>
      </c>
      <c r="I1331" s="3">
        <v>970600000</v>
      </c>
      <c r="J1331" s="1" t="s">
        <v>7</v>
      </c>
      <c r="K1331" s="1" t="s">
        <v>158</v>
      </c>
      <c r="L1331" s="8">
        <f t="shared" si="125"/>
        <v>2015</v>
      </c>
      <c r="M1331" s="5">
        <f t="shared" si="130"/>
        <v>-3596400000</v>
      </c>
      <c r="N1331" s="6">
        <f t="shared" si="126"/>
        <v>2037600000</v>
      </c>
      <c r="O1331" s="6">
        <f t="shared" si="127"/>
        <v>-5634000000</v>
      </c>
      <c r="P1331" s="7">
        <f t="shared" si="128"/>
        <v>0.39455842018650578</v>
      </c>
      <c r="Q1331" s="7">
        <f t="shared" si="129"/>
        <v>0.61810202962150307</v>
      </c>
    </row>
    <row r="1332" spans="1:17" ht="20" customHeight="1" x14ac:dyDescent="0.2">
      <c r="A1332" s="1">
        <v>1381</v>
      </c>
      <c r="B1332" s="1" t="s">
        <v>463</v>
      </c>
      <c r="C1332" s="1" t="s">
        <v>11</v>
      </c>
      <c r="D1332" s="2">
        <v>42735</v>
      </c>
      <c r="E1332" s="3">
        <v>9387700000</v>
      </c>
      <c r="F1332" s="3">
        <v>5764000000</v>
      </c>
      <c r="G1332" s="3">
        <v>1054500000</v>
      </c>
      <c r="H1332" s="1">
        <v>0</v>
      </c>
      <c r="I1332" s="3">
        <v>991100000</v>
      </c>
      <c r="J1332" s="1" t="s">
        <v>7</v>
      </c>
      <c r="K1332" s="1" t="s">
        <v>158</v>
      </c>
      <c r="L1332" s="8">
        <f t="shared" si="125"/>
        <v>2016</v>
      </c>
      <c r="M1332" s="5">
        <f t="shared" si="130"/>
        <v>-3623700000</v>
      </c>
      <c r="N1332" s="6">
        <f t="shared" si="126"/>
        <v>2045600000</v>
      </c>
      <c r="O1332" s="6">
        <f t="shared" si="127"/>
        <v>-5669300000</v>
      </c>
      <c r="P1332" s="7">
        <f t="shared" si="128"/>
        <v>0.38600509176901693</v>
      </c>
      <c r="Q1332" s="7">
        <f t="shared" si="129"/>
        <v>0.60390724032510623</v>
      </c>
    </row>
    <row r="1333" spans="1:17" ht="20" customHeight="1" x14ac:dyDescent="0.2">
      <c r="A1333" s="1">
        <v>1382</v>
      </c>
      <c r="B1333" s="1" t="s">
        <v>464</v>
      </c>
      <c r="C1333" s="1" t="s">
        <v>6</v>
      </c>
      <c r="D1333" s="2">
        <v>41546</v>
      </c>
      <c r="E1333" s="3">
        <v>14866800000</v>
      </c>
      <c r="F1333" s="3">
        <v>6382300000</v>
      </c>
      <c r="G1333" s="3">
        <v>5655800000</v>
      </c>
      <c r="H1333" s="1">
        <v>0</v>
      </c>
      <c r="I1333" s="3">
        <v>621400000</v>
      </c>
      <c r="J1333" s="1" t="s">
        <v>13</v>
      </c>
      <c r="K1333" s="1" t="s">
        <v>149</v>
      </c>
      <c r="L1333" s="8">
        <f t="shared" si="125"/>
        <v>2013</v>
      </c>
      <c r="M1333" s="5">
        <f t="shared" si="130"/>
        <v>-8484500000</v>
      </c>
      <c r="N1333" s="6">
        <f t="shared" si="126"/>
        <v>6277200000</v>
      </c>
      <c r="O1333" s="6">
        <f t="shared" si="127"/>
        <v>-14761700000</v>
      </c>
      <c r="P1333" s="7">
        <f t="shared" si="128"/>
        <v>0.57070115963085533</v>
      </c>
      <c r="Q1333" s="7">
        <f t="shared" si="129"/>
        <v>0.99293055667662178</v>
      </c>
    </row>
    <row r="1334" spans="1:17" ht="20" customHeight="1" x14ac:dyDescent="0.2">
      <c r="A1334" s="1">
        <v>1383</v>
      </c>
      <c r="B1334" s="1" t="s">
        <v>464</v>
      </c>
      <c r="C1334" s="1" t="s">
        <v>9</v>
      </c>
      <c r="D1334" s="2">
        <v>41910</v>
      </c>
      <c r="E1334" s="3">
        <v>16447800000</v>
      </c>
      <c r="F1334" s="3">
        <v>6858800000</v>
      </c>
      <c r="G1334" s="3">
        <v>6086800000</v>
      </c>
      <c r="H1334" s="1">
        <v>0</v>
      </c>
      <c r="I1334" s="3">
        <v>709600000</v>
      </c>
      <c r="J1334" s="1" t="s">
        <v>13</v>
      </c>
      <c r="K1334" s="1" t="s">
        <v>149</v>
      </c>
      <c r="L1334" s="8">
        <f t="shared" si="125"/>
        <v>2014</v>
      </c>
      <c r="M1334" s="5">
        <f t="shared" si="130"/>
        <v>-9589000000</v>
      </c>
      <c r="N1334" s="6">
        <f t="shared" si="126"/>
        <v>6796400000</v>
      </c>
      <c r="O1334" s="6">
        <f t="shared" si="127"/>
        <v>-16385400000</v>
      </c>
      <c r="P1334" s="7">
        <f t="shared" si="128"/>
        <v>0.58299590218752662</v>
      </c>
      <c r="Q1334" s="7">
        <f t="shared" si="129"/>
        <v>0.99620617954984858</v>
      </c>
    </row>
    <row r="1335" spans="1:17" ht="20" customHeight="1" x14ac:dyDescent="0.2">
      <c r="A1335" s="1">
        <v>1384</v>
      </c>
      <c r="B1335" s="1" t="s">
        <v>464</v>
      </c>
      <c r="C1335" s="1" t="s">
        <v>10</v>
      </c>
      <c r="D1335" s="2">
        <v>42274</v>
      </c>
      <c r="E1335" s="3">
        <v>19162700000</v>
      </c>
      <c r="F1335" s="3">
        <v>7787500000</v>
      </c>
      <c r="G1335" s="3">
        <v>7130200000</v>
      </c>
      <c r="H1335" s="1">
        <v>0</v>
      </c>
      <c r="I1335" s="3">
        <v>893900000</v>
      </c>
      <c r="J1335" s="1" t="s">
        <v>13</v>
      </c>
      <c r="K1335" s="1" t="s">
        <v>149</v>
      </c>
      <c r="L1335" s="8">
        <f t="shared" si="125"/>
        <v>2015</v>
      </c>
      <c r="M1335" s="5">
        <f t="shared" si="130"/>
        <v>-11375200000</v>
      </c>
      <c r="N1335" s="6">
        <f t="shared" si="126"/>
        <v>8024100000</v>
      </c>
      <c r="O1335" s="6">
        <f t="shared" si="127"/>
        <v>-19399300000</v>
      </c>
      <c r="P1335" s="7">
        <f t="shared" si="128"/>
        <v>0.59361154743329492</v>
      </c>
      <c r="Q1335" s="7">
        <f t="shared" si="129"/>
        <v>1.0123469030982064</v>
      </c>
    </row>
    <row r="1336" spans="1:17" ht="20" customHeight="1" x14ac:dyDescent="0.2">
      <c r="A1336" s="1">
        <v>1385</v>
      </c>
      <c r="B1336" s="1" t="s">
        <v>464</v>
      </c>
      <c r="C1336" s="1" t="s">
        <v>11</v>
      </c>
      <c r="D1336" s="2">
        <v>42645</v>
      </c>
      <c r="E1336" s="3">
        <v>21315900000</v>
      </c>
      <c r="F1336" s="3">
        <v>8511100000</v>
      </c>
      <c r="G1336" s="3">
        <v>7970300000</v>
      </c>
      <c r="H1336" s="1">
        <v>0</v>
      </c>
      <c r="I1336" s="3">
        <v>980800000</v>
      </c>
      <c r="J1336" s="1" t="s">
        <v>13</v>
      </c>
      <c r="K1336" s="1" t="s">
        <v>149</v>
      </c>
      <c r="L1336" s="8">
        <f t="shared" si="125"/>
        <v>2016</v>
      </c>
      <c r="M1336" s="5">
        <f t="shared" si="130"/>
        <v>-12804800000</v>
      </c>
      <c r="N1336" s="6">
        <f t="shared" si="126"/>
        <v>8951100000</v>
      </c>
      <c r="O1336" s="6">
        <f t="shared" si="127"/>
        <v>-21755900000</v>
      </c>
      <c r="P1336" s="7">
        <f t="shared" si="128"/>
        <v>0.60071589752250665</v>
      </c>
      <c r="Q1336" s="7">
        <f t="shared" si="129"/>
        <v>1.0206418682767324</v>
      </c>
    </row>
    <row r="1337" spans="1:17" ht="20" customHeight="1" x14ac:dyDescent="0.2">
      <c r="A1337" s="1">
        <v>1386</v>
      </c>
      <c r="B1337" s="1" t="s">
        <v>465</v>
      </c>
      <c r="C1337" s="1" t="s">
        <v>6</v>
      </c>
      <c r="D1337" s="2">
        <v>41274</v>
      </c>
      <c r="E1337" s="3">
        <v>4176000000</v>
      </c>
      <c r="F1337" s="3">
        <v>2754000000</v>
      </c>
      <c r="G1337" s="3">
        <v>207000000</v>
      </c>
      <c r="H1337" s="1">
        <v>0</v>
      </c>
      <c r="I1337" s="3">
        <v>356000000</v>
      </c>
      <c r="J1337" s="1" t="s">
        <v>36</v>
      </c>
      <c r="K1337" s="1" t="s">
        <v>37</v>
      </c>
      <c r="L1337" s="8">
        <f t="shared" si="125"/>
        <v>2012</v>
      </c>
      <c r="M1337" s="5">
        <f t="shared" si="130"/>
        <v>-1422000000</v>
      </c>
      <c r="N1337" s="6">
        <f t="shared" si="126"/>
        <v>563000000</v>
      </c>
      <c r="O1337" s="6">
        <f t="shared" si="127"/>
        <v>-1985000000</v>
      </c>
      <c r="P1337" s="7">
        <f t="shared" si="128"/>
        <v>0.34051724137931033</v>
      </c>
      <c r="Q1337" s="7">
        <f t="shared" si="129"/>
        <v>0.47533524904214558</v>
      </c>
    </row>
    <row r="1338" spans="1:17" ht="20" customHeight="1" x14ac:dyDescent="0.2">
      <c r="A1338" s="1">
        <v>1387</v>
      </c>
      <c r="B1338" s="1" t="s">
        <v>465</v>
      </c>
      <c r="C1338" s="1" t="s">
        <v>9</v>
      </c>
      <c r="D1338" s="2">
        <v>41639</v>
      </c>
      <c r="E1338" s="3">
        <v>4495000000</v>
      </c>
      <c r="F1338" s="3">
        <v>2987000000</v>
      </c>
      <c r="G1338" s="3">
        <v>220000000</v>
      </c>
      <c r="H1338" s="1">
        <v>0</v>
      </c>
      <c r="I1338" s="3">
        <v>378000000</v>
      </c>
      <c r="J1338" s="1" t="s">
        <v>36</v>
      </c>
      <c r="K1338" s="1" t="s">
        <v>37</v>
      </c>
      <c r="L1338" s="8">
        <f t="shared" si="125"/>
        <v>2013</v>
      </c>
      <c r="M1338" s="5">
        <f t="shared" si="130"/>
        <v>-1508000000</v>
      </c>
      <c r="N1338" s="6">
        <f t="shared" si="126"/>
        <v>598000000</v>
      </c>
      <c r="O1338" s="6">
        <f t="shared" si="127"/>
        <v>-2106000000</v>
      </c>
      <c r="P1338" s="7">
        <f t="shared" si="128"/>
        <v>0.33548387096774196</v>
      </c>
      <c r="Q1338" s="7">
        <f t="shared" si="129"/>
        <v>0.46852057842046718</v>
      </c>
    </row>
    <row r="1339" spans="1:17" ht="20" customHeight="1" x14ac:dyDescent="0.2">
      <c r="A1339" s="1">
        <v>1388</v>
      </c>
      <c r="B1339" s="1" t="s">
        <v>465</v>
      </c>
      <c r="C1339" s="1" t="s">
        <v>10</v>
      </c>
      <c r="D1339" s="2">
        <v>42004</v>
      </c>
      <c r="E1339" s="3">
        <v>4951000000</v>
      </c>
      <c r="F1339" s="3">
        <v>3331000000</v>
      </c>
      <c r="G1339" s="3">
        <v>229000000</v>
      </c>
      <c r="H1339" s="1">
        <v>0</v>
      </c>
      <c r="I1339" s="3">
        <v>384000000</v>
      </c>
      <c r="J1339" s="1" t="s">
        <v>36</v>
      </c>
      <c r="K1339" s="1" t="s">
        <v>37</v>
      </c>
      <c r="L1339" s="8">
        <f t="shared" si="125"/>
        <v>2014</v>
      </c>
      <c r="M1339" s="5">
        <f t="shared" si="130"/>
        <v>-1620000000</v>
      </c>
      <c r="N1339" s="6">
        <f t="shared" si="126"/>
        <v>613000000</v>
      </c>
      <c r="O1339" s="6">
        <f t="shared" si="127"/>
        <v>-2233000000</v>
      </c>
      <c r="P1339" s="7">
        <f t="shared" si="128"/>
        <v>0.32720662492425773</v>
      </c>
      <c r="Q1339" s="7">
        <f t="shared" si="129"/>
        <v>0.45101999596041203</v>
      </c>
    </row>
    <row r="1340" spans="1:17" ht="20" customHeight="1" x14ac:dyDescent="0.2">
      <c r="A1340" s="1">
        <v>1389</v>
      </c>
      <c r="B1340" s="1" t="s">
        <v>465</v>
      </c>
      <c r="C1340" s="1" t="s">
        <v>11</v>
      </c>
      <c r="D1340" s="2">
        <v>42369</v>
      </c>
      <c r="E1340" s="3">
        <v>4380000000</v>
      </c>
      <c r="F1340" s="3">
        <v>2714000000</v>
      </c>
      <c r="G1340" s="3">
        <v>234000000</v>
      </c>
      <c r="H1340" s="1">
        <v>0</v>
      </c>
      <c r="I1340" s="3">
        <v>358000000</v>
      </c>
      <c r="J1340" s="1" t="s">
        <v>36</v>
      </c>
      <c r="K1340" s="1" t="s">
        <v>37</v>
      </c>
      <c r="L1340" s="8">
        <f t="shared" si="125"/>
        <v>2015</v>
      </c>
      <c r="M1340" s="5">
        <f t="shared" si="130"/>
        <v>-1666000000</v>
      </c>
      <c r="N1340" s="6">
        <f t="shared" si="126"/>
        <v>592000000</v>
      </c>
      <c r="O1340" s="6">
        <f t="shared" si="127"/>
        <v>-2258000000</v>
      </c>
      <c r="P1340" s="7">
        <f t="shared" si="128"/>
        <v>0.38036529680365294</v>
      </c>
      <c r="Q1340" s="7">
        <f t="shared" si="129"/>
        <v>0.51552511415525115</v>
      </c>
    </row>
    <row r="1341" spans="1:17" ht="20" customHeight="1" x14ac:dyDescent="0.2">
      <c r="A1341" s="1">
        <v>1394</v>
      </c>
      <c r="B1341" s="1" t="s">
        <v>466</v>
      </c>
      <c r="C1341" s="1" t="s">
        <v>6</v>
      </c>
      <c r="D1341" s="2">
        <v>41274</v>
      </c>
      <c r="E1341" s="3">
        <v>5075000000</v>
      </c>
      <c r="F1341" s="3">
        <v>2417000000</v>
      </c>
      <c r="G1341" s="3">
        <v>337000000</v>
      </c>
      <c r="H1341" s="1">
        <v>0</v>
      </c>
      <c r="I1341" s="3">
        <v>746000000</v>
      </c>
      <c r="J1341" s="1" t="s">
        <v>77</v>
      </c>
      <c r="K1341" s="1" t="s">
        <v>335</v>
      </c>
      <c r="L1341" s="8">
        <f t="shared" si="125"/>
        <v>2012</v>
      </c>
      <c r="M1341" s="5">
        <f t="shared" si="130"/>
        <v>-2658000000</v>
      </c>
      <c r="N1341" s="6">
        <f t="shared" si="126"/>
        <v>1083000000</v>
      </c>
      <c r="O1341" s="6">
        <f t="shared" si="127"/>
        <v>-3741000000</v>
      </c>
      <c r="P1341" s="7">
        <f t="shared" si="128"/>
        <v>0.52374384236453198</v>
      </c>
      <c r="Q1341" s="7">
        <f t="shared" si="129"/>
        <v>0.7371428571428571</v>
      </c>
    </row>
    <row r="1342" spans="1:17" ht="20" customHeight="1" x14ac:dyDescent="0.2">
      <c r="A1342" s="1">
        <v>1395</v>
      </c>
      <c r="B1342" s="1" t="s">
        <v>466</v>
      </c>
      <c r="C1342" s="1" t="s">
        <v>9</v>
      </c>
      <c r="D1342" s="2">
        <v>41639</v>
      </c>
      <c r="E1342" s="3">
        <v>5518000000</v>
      </c>
      <c r="F1342" s="3">
        <v>2707000000</v>
      </c>
      <c r="G1342" s="3">
        <v>373000000</v>
      </c>
      <c r="H1342" s="1">
        <v>0</v>
      </c>
      <c r="I1342" s="3">
        <v>772000000</v>
      </c>
      <c r="J1342" s="1" t="s">
        <v>77</v>
      </c>
      <c r="K1342" s="1" t="s">
        <v>335</v>
      </c>
      <c r="L1342" s="8">
        <f t="shared" si="125"/>
        <v>2013</v>
      </c>
      <c r="M1342" s="5">
        <f t="shared" si="130"/>
        <v>-2811000000</v>
      </c>
      <c r="N1342" s="6">
        <f t="shared" si="126"/>
        <v>1145000000</v>
      </c>
      <c r="O1342" s="6">
        <f t="shared" si="127"/>
        <v>-3956000000</v>
      </c>
      <c r="P1342" s="7">
        <f t="shared" si="128"/>
        <v>0.50942370424066696</v>
      </c>
      <c r="Q1342" s="7">
        <f t="shared" si="129"/>
        <v>0.71692642261689021</v>
      </c>
    </row>
    <row r="1343" spans="1:17" ht="20" customHeight="1" x14ac:dyDescent="0.2">
      <c r="A1343" s="1">
        <v>1396</v>
      </c>
      <c r="B1343" s="1" t="s">
        <v>466</v>
      </c>
      <c r="C1343" s="1" t="s">
        <v>10</v>
      </c>
      <c r="D1343" s="2">
        <v>42004</v>
      </c>
      <c r="E1343" s="3">
        <v>5903000000</v>
      </c>
      <c r="F1343" s="3">
        <v>2790000000</v>
      </c>
      <c r="G1343" s="3">
        <v>393000000</v>
      </c>
      <c r="H1343" s="1">
        <v>0</v>
      </c>
      <c r="I1343" s="3">
        <v>796000000</v>
      </c>
      <c r="J1343" s="1" t="s">
        <v>77</v>
      </c>
      <c r="K1343" s="1" t="s">
        <v>335</v>
      </c>
      <c r="L1343" s="8">
        <f t="shared" si="125"/>
        <v>2014</v>
      </c>
      <c r="M1343" s="5">
        <f t="shared" si="130"/>
        <v>-3113000000</v>
      </c>
      <c r="N1343" s="6">
        <f t="shared" si="126"/>
        <v>1189000000</v>
      </c>
      <c r="O1343" s="6">
        <f t="shared" si="127"/>
        <v>-4302000000</v>
      </c>
      <c r="P1343" s="7">
        <f t="shared" si="128"/>
        <v>0.52735897001524645</v>
      </c>
      <c r="Q1343" s="7">
        <f t="shared" si="129"/>
        <v>0.72878197526681343</v>
      </c>
    </row>
    <row r="1344" spans="1:17" ht="20" customHeight="1" x14ac:dyDescent="0.2">
      <c r="A1344" s="1">
        <v>1397</v>
      </c>
      <c r="B1344" s="1" t="s">
        <v>466</v>
      </c>
      <c r="C1344" s="1" t="s">
        <v>11</v>
      </c>
      <c r="D1344" s="2">
        <v>42369</v>
      </c>
      <c r="E1344" s="3">
        <v>5234000000</v>
      </c>
      <c r="F1344" s="3">
        <v>2335000000</v>
      </c>
      <c r="G1344" s="3">
        <v>353000000</v>
      </c>
      <c r="H1344" s="1">
        <v>0</v>
      </c>
      <c r="I1344" s="3">
        <v>764000000</v>
      </c>
      <c r="J1344" s="1" t="s">
        <v>77</v>
      </c>
      <c r="K1344" s="1" t="s">
        <v>335</v>
      </c>
      <c r="L1344" s="8">
        <f t="shared" si="125"/>
        <v>2015</v>
      </c>
      <c r="M1344" s="5">
        <f t="shared" si="130"/>
        <v>-2899000000</v>
      </c>
      <c r="N1344" s="6">
        <f t="shared" si="126"/>
        <v>1117000000</v>
      </c>
      <c r="O1344" s="6">
        <f t="shared" si="127"/>
        <v>-4016000000</v>
      </c>
      <c r="P1344" s="7">
        <f t="shared" si="128"/>
        <v>0.55387848681696594</v>
      </c>
      <c r="Q1344" s="7">
        <f t="shared" si="129"/>
        <v>0.76729079098204045</v>
      </c>
    </row>
    <row r="1345" spans="1:17" ht="20" customHeight="1" x14ac:dyDescent="0.2">
      <c r="A1345" s="1">
        <v>1398</v>
      </c>
      <c r="B1345" s="1" t="s">
        <v>467</v>
      </c>
      <c r="C1345" s="1" t="s">
        <v>6</v>
      </c>
      <c r="D1345" s="2">
        <v>41639</v>
      </c>
      <c r="E1345" s="3">
        <v>7690800000</v>
      </c>
      <c r="F1345" s="3">
        <v>5100900000</v>
      </c>
      <c r="G1345" s="3">
        <v>1788300000</v>
      </c>
      <c r="H1345" s="1">
        <v>0</v>
      </c>
      <c r="I1345" s="3">
        <v>123200000</v>
      </c>
      <c r="J1345" s="1" t="s">
        <v>53</v>
      </c>
      <c r="K1345" s="1" t="s">
        <v>90</v>
      </c>
      <c r="L1345" s="8">
        <f t="shared" si="125"/>
        <v>2013</v>
      </c>
      <c r="M1345" s="5">
        <f t="shared" si="130"/>
        <v>-2589900000</v>
      </c>
      <c r="N1345" s="6">
        <f t="shared" si="126"/>
        <v>1911500000</v>
      </c>
      <c r="O1345" s="6">
        <f t="shared" si="127"/>
        <v>-4501400000</v>
      </c>
      <c r="P1345" s="7">
        <f t="shared" si="128"/>
        <v>0.33675300358870336</v>
      </c>
      <c r="Q1345" s="7">
        <f t="shared" si="129"/>
        <v>0.58529671815675877</v>
      </c>
    </row>
    <row r="1346" spans="1:17" ht="20" customHeight="1" x14ac:dyDescent="0.2">
      <c r="A1346" s="1">
        <v>1399</v>
      </c>
      <c r="B1346" s="1" t="s">
        <v>467</v>
      </c>
      <c r="C1346" s="1" t="s">
        <v>9</v>
      </c>
      <c r="D1346" s="2">
        <v>42004</v>
      </c>
      <c r="E1346" s="3">
        <v>7750500000</v>
      </c>
      <c r="F1346" s="3">
        <v>5062900000</v>
      </c>
      <c r="G1346" s="3">
        <v>1849400000</v>
      </c>
      <c r="H1346" s="1">
        <v>0</v>
      </c>
      <c r="I1346" s="3">
        <v>118900000</v>
      </c>
      <c r="J1346" s="1" t="s">
        <v>53</v>
      </c>
      <c r="K1346" s="1" t="s">
        <v>90</v>
      </c>
      <c r="L1346" s="8">
        <f t="shared" si="125"/>
        <v>2014</v>
      </c>
      <c r="M1346" s="5">
        <f t="shared" si="130"/>
        <v>-2687600000</v>
      </c>
      <c r="N1346" s="6">
        <f t="shared" si="126"/>
        <v>1968300000</v>
      </c>
      <c r="O1346" s="6">
        <f t="shared" si="127"/>
        <v>-4655900000</v>
      </c>
      <c r="P1346" s="7">
        <f t="shared" si="128"/>
        <v>0.34676472485646087</v>
      </c>
      <c r="Q1346" s="7">
        <f t="shared" si="129"/>
        <v>0.60072253403006259</v>
      </c>
    </row>
    <row r="1347" spans="1:17" ht="20" customHeight="1" x14ac:dyDescent="0.2">
      <c r="A1347" s="1">
        <v>1400</v>
      </c>
      <c r="B1347" s="1" t="s">
        <v>467</v>
      </c>
      <c r="C1347" s="1" t="s">
        <v>10</v>
      </c>
      <c r="D1347" s="2">
        <v>42369</v>
      </c>
      <c r="E1347" s="3">
        <v>7031500000</v>
      </c>
      <c r="F1347" s="3">
        <v>4444900000</v>
      </c>
      <c r="G1347" s="3">
        <v>1656200000</v>
      </c>
      <c r="H1347" s="1">
        <v>0</v>
      </c>
      <c r="I1347" s="3">
        <v>88700000</v>
      </c>
      <c r="J1347" s="1" t="s">
        <v>53</v>
      </c>
      <c r="K1347" s="1" t="s">
        <v>90</v>
      </c>
      <c r="L1347" s="8">
        <f t="shared" ref="L1347:L1410" si="131">YEAR(D1347)</f>
        <v>2015</v>
      </c>
      <c r="M1347" s="5">
        <f t="shared" si="130"/>
        <v>-2586600000</v>
      </c>
      <c r="N1347" s="6">
        <f t="shared" si="126"/>
        <v>1744900000</v>
      </c>
      <c r="O1347" s="6">
        <f t="shared" si="127"/>
        <v>-4331500000</v>
      </c>
      <c r="P1347" s="7">
        <f t="shared" si="128"/>
        <v>0.36785892057171299</v>
      </c>
      <c r="Q1347" s="7">
        <f t="shared" si="129"/>
        <v>0.61601365284789877</v>
      </c>
    </row>
    <row r="1348" spans="1:17" ht="20" customHeight="1" x14ac:dyDescent="0.2">
      <c r="A1348" s="1">
        <v>1401</v>
      </c>
      <c r="B1348" s="1" t="s">
        <v>467</v>
      </c>
      <c r="C1348" s="1" t="s">
        <v>11</v>
      </c>
      <c r="D1348" s="2">
        <v>42735</v>
      </c>
      <c r="E1348" s="3">
        <v>6778300000</v>
      </c>
      <c r="F1348" s="3">
        <v>4246700000</v>
      </c>
      <c r="G1348" s="3">
        <v>1604400000</v>
      </c>
      <c r="H1348" s="1">
        <v>0</v>
      </c>
      <c r="I1348" s="3">
        <v>94900000</v>
      </c>
      <c r="J1348" s="1" t="s">
        <v>53</v>
      </c>
      <c r="K1348" s="1" t="s">
        <v>90</v>
      </c>
      <c r="L1348" s="8">
        <f t="shared" si="131"/>
        <v>2016</v>
      </c>
      <c r="M1348" s="5">
        <f t="shared" si="130"/>
        <v>-2531600000</v>
      </c>
      <c r="N1348" s="6">
        <f t="shared" si="126"/>
        <v>1699300000</v>
      </c>
      <c r="O1348" s="6">
        <f t="shared" si="127"/>
        <v>-4230900000</v>
      </c>
      <c r="P1348" s="7">
        <f t="shared" si="128"/>
        <v>0.37348597730994498</v>
      </c>
      <c r="Q1348" s="7">
        <f t="shared" si="129"/>
        <v>0.62418305474824076</v>
      </c>
    </row>
    <row r="1349" spans="1:17" ht="20" customHeight="1" x14ac:dyDescent="0.2">
      <c r="A1349" s="1">
        <v>1402</v>
      </c>
      <c r="B1349" s="1" t="s">
        <v>468</v>
      </c>
      <c r="C1349" s="1" t="s">
        <v>6</v>
      </c>
      <c r="D1349" s="2">
        <v>41274</v>
      </c>
      <c r="E1349" s="3">
        <v>9534462000</v>
      </c>
      <c r="F1349" s="3">
        <v>5328236000</v>
      </c>
      <c r="G1349" s="3">
        <v>3264896000</v>
      </c>
      <c r="H1349" s="1">
        <v>0</v>
      </c>
      <c r="I1349" s="1">
        <v>0</v>
      </c>
      <c r="J1349" s="1" t="s">
        <v>53</v>
      </c>
      <c r="K1349" s="1" t="s">
        <v>54</v>
      </c>
      <c r="L1349" s="8">
        <f t="shared" si="131"/>
        <v>2012</v>
      </c>
      <c r="M1349" s="5">
        <f t="shared" si="130"/>
        <v>-4206226000</v>
      </c>
      <c r="N1349" s="6">
        <f t="shared" ref="N1349:N1412" si="132">G1349+H1349+I1349</f>
        <v>3264896000</v>
      </c>
      <c r="O1349" s="6">
        <f t="shared" ref="O1349:O1412" si="133">M1349-N1349</f>
        <v>-7471122000</v>
      </c>
      <c r="P1349" s="7">
        <f t="shared" ref="P1349:P1412" si="134">ABS(M1349/E1349)</f>
        <v>0.44116028780648558</v>
      </c>
      <c r="Q1349" s="7">
        <f t="shared" ref="Q1349:Q1412" si="135">ABS(O1349/E1349)</f>
        <v>0.78359135523325807</v>
      </c>
    </row>
    <row r="1350" spans="1:17" ht="20" customHeight="1" x14ac:dyDescent="0.2">
      <c r="A1350" s="1">
        <v>1403</v>
      </c>
      <c r="B1350" s="1" t="s">
        <v>468</v>
      </c>
      <c r="C1350" s="1" t="s">
        <v>9</v>
      </c>
      <c r="D1350" s="2">
        <v>41639</v>
      </c>
      <c r="E1350" s="3">
        <v>10185532000</v>
      </c>
      <c r="F1350" s="3">
        <v>5568966000</v>
      </c>
      <c r="G1350" s="3">
        <v>3470200000</v>
      </c>
      <c r="H1350" s="1">
        <v>0</v>
      </c>
      <c r="I1350" s="1">
        <v>0</v>
      </c>
      <c r="J1350" s="1" t="s">
        <v>53</v>
      </c>
      <c r="K1350" s="1" t="s">
        <v>54</v>
      </c>
      <c r="L1350" s="8">
        <f t="shared" si="131"/>
        <v>2013</v>
      </c>
      <c r="M1350" s="5">
        <f t="shared" si="130"/>
        <v>-4616566000</v>
      </c>
      <c r="N1350" s="6">
        <f t="shared" si="132"/>
        <v>3470200000</v>
      </c>
      <c r="O1350" s="6">
        <f t="shared" si="133"/>
        <v>-8086766000</v>
      </c>
      <c r="P1350" s="7">
        <f t="shared" si="134"/>
        <v>0.45324741015000491</v>
      </c>
      <c r="Q1350" s="7">
        <f t="shared" si="135"/>
        <v>0.79394635449576911</v>
      </c>
    </row>
    <row r="1351" spans="1:17" ht="20" customHeight="1" x14ac:dyDescent="0.2">
      <c r="A1351" s="1">
        <v>1404</v>
      </c>
      <c r="B1351" s="1" t="s">
        <v>468</v>
      </c>
      <c r="C1351" s="1" t="s">
        <v>10</v>
      </c>
      <c r="D1351" s="2">
        <v>42004</v>
      </c>
      <c r="E1351" s="3">
        <v>11129533000</v>
      </c>
      <c r="F1351" s="3">
        <v>5965049000</v>
      </c>
      <c r="G1351" s="3">
        <v>3860448000</v>
      </c>
      <c r="H1351" s="1">
        <v>0</v>
      </c>
      <c r="I1351" s="1">
        <v>0</v>
      </c>
      <c r="J1351" s="1" t="s">
        <v>53</v>
      </c>
      <c r="K1351" s="1" t="s">
        <v>54</v>
      </c>
      <c r="L1351" s="8">
        <f t="shared" si="131"/>
        <v>2014</v>
      </c>
      <c r="M1351" s="5">
        <f t="shared" si="130"/>
        <v>-5164484000</v>
      </c>
      <c r="N1351" s="6">
        <f t="shared" si="132"/>
        <v>3860448000</v>
      </c>
      <c r="O1351" s="6">
        <f t="shared" si="133"/>
        <v>-9024932000</v>
      </c>
      <c r="P1351" s="7">
        <f t="shared" si="134"/>
        <v>0.46403420520878996</v>
      </c>
      <c r="Q1351" s="7">
        <f t="shared" si="135"/>
        <v>0.810899433066958</v>
      </c>
    </row>
    <row r="1352" spans="1:17" ht="20" customHeight="1" x14ac:dyDescent="0.2">
      <c r="A1352" s="1">
        <v>1405</v>
      </c>
      <c r="B1352" s="1" t="s">
        <v>468</v>
      </c>
      <c r="C1352" s="1" t="s">
        <v>11</v>
      </c>
      <c r="D1352" s="2">
        <v>42369</v>
      </c>
      <c r="E1352" s="3">
        <v>11339304000</v>
      </c>
      <c r="F1352" s="3">
        <v>5780078000</v>
      </c>
      <c r="G1352" s="3">
        <v>3943786000</v>
      </c>
      <c r="H1352" s="1">
        <v>0</v>
      </c>
      <c r="I1352" s="1">
        <v>0</v>
      </c>
      <c r="J1352" s="1" t="s">
        <v>53</v>
      </c>
      <c r="K1352" s="1" t="s">
        <v>54</v>
      </c>
      <c r="L1352" s="8">
        <f t="shared" si="131"/>
        <v>2015</v>
      </c>
      <c r="M1352" s="5">
        <f t="shared" si="130"/>
        <v>-5559226000</v>
      </c>
      <c r="N1352" s="6">
        <f t="shared" si="132"/>
        <v>3943786000</v>
      </c>
      <c r="O1352" s="6">
        <f t="shared" si="133"/>
        <v>-9503012000</v>
      </c>
      <c r="P1352" s="7">
        <f t="shared" si="134"/>
        <v>0.49026165979852027</v>
      </c>
      <c r="Q1352" s="7">
        <f t="shared" si="135"/>
        <v>0.83805954933389215</v>
      </c>
    </row>
    <row r="1353" spans="1:17" ht="20" customHeight="1" x14ac:dyDescent="0.2">
      <c r="A1353" s="1">
        <v>1406</v>
      </c>
      <c r="B1353" s="1" t="s">
        <v>469</v>
      </c>
      <c r="C1353" s="1" t="s">
        <v>6</v>
      </c>
      <c r="D1353" s="2">
        <v>41307</v>
      </c>
      <c r="E1353" s="3">
        <v>3983400000</v>
      </c>
      <c r="F1353" s="3">
        <v>2446000000</v>
      </c>
      <c r="G1353" s="3">
        <v>976900000</v>
      </c>
      <c r="H1353" s="1">
        <v>0</v>
      </c>
      <c r="I1353" s="1">
        <v>0</v>
      </c>
      <c r="J1353" s="1" t="s">
        <v>13</v>
      </c>
      <c r="K1353" s="1" t="s">
        <v>73</v>
      </c>
      <c r="L1353" s="8">
        <f t="shared" si="131"/>
        <v>2013</v>
      </c>
      <c r="M1353" s="5">
        <f t="shared" si="130"/>
        <v>-1537400000</v>
      </c>
      <c r="N1353" s="6">
        <f t="shared" si="132"/>
        <v>976900000</v>
      </c>
      <c r="O1353" s="6">
        <f t="shared" si="133"/>
        <v>-2514300000</v>
      </c>
      <c r="P1353" s="7">
        <f t="shared" si="134"/>
        <v>0.38595169955314557</v>
      </c>
      <c r="Q1353" s="7">
        <f t="shared" si="135"/>
        <v>0.63119445699653565</v>
      </c>
    </row>
    <row r="1354" spans="1:17" ht="20" customHeight="1" x14ac:dyDescent="0.2">
      <c r="A1354" s="1">
        <v>1407</v>
      </c>
      <c r="B1354" s="1" t="s">
        <v>469</v>
      </c>
      <c r="C1354" s="1" t="s">
        <v>9</v>
      </c>
      <c r="D1354" s="2">
        <v>41671</v>
      </c>
      <c r="E1354" s="3">
        <v>4209200000</v>
      </c>
      <c r="F1354" s="3">
        <v>2628700000</v>
      </c>
      <c r="G1354" s="3">
        <v>1010000000</v>
      </c>
      <c r="H1354" s="1">
        <v>0</v>
      </c>
      <c r="I1354" s="1">
        <v>0</v>
      </c>
      <c r="J1354" s="1" t="s">
        <v>13</v>
      </c>
      <c r="K1354" s="1" t="s">
        <v>73</v>
      </c>
      <c r="L1354" s="8">
        <f t="shared" si="131"/>
        <v>2014</v>
      </c>
      <c r="M1354" s="5">
        <f t="shared" si="130"/>
        <v>-1580500000</v>
      </c>
      <c r="N1354" s="6">
        <f t="shared" si="132"/>
        <v>1010000000</v>
      </c>
      <c r="O1354" s="6">
        <f t="shared" si="133"/>
        <v>-2590500000</v>
      </c>
      <c r="P1354" s="7">
        <f t="shared" si="134"/>
        <v>0.37548702841395037</v>
      </c>
      <c r="Q1354" s="7">
        <f t="shared" si="135"/>
        <v>0.6154376128480471</v>
      </c>
    </row>
    <row r="1355" spans="1:17" ht="20" customHeight="1" x14ac:dyDescent="0.2">
      <c r="A1355" s="1">
        <v>1408</v>
      </c>
      <c r="B1355" s="1" t="s">
        <v>469</v>
      </c>
      <c r="C1355" s="1" t="s">
        <v>10</v>
      </c>
      <c r="D1355" s="2">
        <v>42037</v>
      </c>
      <c r="E1355" s="3">
        <v>5736300000</v>
      </c>
      <c r="F1355" s="3">
        <v>3662100000</v>
      </c>
      <c r="G1355" s="3">
        <v>1497600000</v>
      </c>
      <c r="H1355" s="1">
        <v>0</v>
      </c>
      <c r="I1355" s="1">
        <v>0</v>
      </c>
      <c r="J1355" s="1" t="s">
        <v>13</v>
      </c>
      <c r="K1355" s="1" t="s">
        <v>73</v>
      </c>
      <c r="L1355" s="8">
        <f t="shared" si="131"/>
        <v>2015</v>
      </c>
      <c r="M1355" s="5">
        <f t="shared" si="130"/>
        <v>-2074200000</v>
      </c>
      <c r="N1355" s="6">
        <f t="shared" si="132"/>
        <v>1497600000</v>
      </c>
      <c r="O1355" s="6">
        <f t="shared" si="133"/>
        <v>-3571800000</v>
      </c>
      <c r="P1355" s="7">
        <f t="shared" si="134"/>
        <v>0.36159196694733536</v>
      </c>
      <c r="Q1355" s="7">
        <f t="shared" si="135"/>
        <v>0.62266617854714712</v>
      </c>
    </row>
    <row r="1356" spans="1:17" ht="20" customHeight="1" x14ac:dyDescent="0.2">
      <c r="A1356" s="1">
        <v>1409</v>
      </c>
      <c r="B1356" s="1" t="s">
        <v>469</v>
      </c>
      <c r="C1356" s="1" t="s">
        <v>11</v>
      </c>
      <c r="D1356" s="2">
        <v>42399</v>
      </c>
      <c r="E1356" s="3">
        <v>6550200000</v>
      </c>
      <c r="F1356" s="3">
        <v>4109800000</v>
      </c>
      <c r="G1356" s="3">
        <v>1736700000</v>
      </c>
      <c r="H1356" s="1">
        <v>0</v>
      </c>
      <c r="I1356" s="1">
        <v>0</v>
      </c>
      <c r="J1356" s="1" t="s">
        <v>13</v>
      </c>
      <c r="K1356" s="1" t="s">
        <v>73</v>
      </c>
      <c r="L1356" s="8">
        <f t="shared" si="131"/>
        <v>2016</v>
      </c>
      <c r="M1356" s="5">
        <f t="shared" si="130"/>
        <v>-2440400000</v>
      </c>
      <c r="N1356" s="6">
        <f t="shared" si="132"/>
        <v>1736700000</v>
      </c>
      <c r="O1356" s="6">
        <f t="shared" si="133"/>
        <v>-4177100000</v>
      </c>
      <c r="P1356" s="7">
        <f t="shared" si="134"/>
        <v>0.37256877652590759</v>
      </c>
      <c r="Q1356" s="7">
        <f t="shared" si="135"/>
        <v>0.63770571890934624</v>
      </c>
    </row>
    <row r="1357" spans="1:17" ht="20" customHeight="1" x14ac:dyDescent="0.2">
      <c r="A1357" s="1">
        <v>1410</v>
      </c>
      <c r="B1357" s="1" t="s">
        <v>470</v>
      </c>
      <c r="C1357" s="1" t="s">
        <v>6</v>
      </c>
      <c r="D1357" s="2">
        <v>41394</v>
      </c>
      <c r="E1357" s="3">
        <v>5897700000</v>
      </c>
      <c r="F1357" s="3">
        <v>3870100000</v>
      </c>
      <c r="G1357" s="3">
        <v>1020400000</v>
      </c>
      <c r="H1357" s="1">
        <v>0</v>
      </c>
      <c r="I1357" s="3">
        <v>96800000</v>
      </c>
      <c r="J1357" s="1" t="s">
        <v>30</v>
      </c>
      <c r="K1357" s="1" t="s">
        <v>118</v>
      </c>
      <c r="L1357" s="8">
        <f t="shared" si="131"/>
        <v>2013</v>
      </c>
      <c r="M1357" s="5">
        <f t="shared" si="130"/>
        <v>-2027600000</v>
      </c>
      <c r="N1357" s="6">
        <f t="shared" si="132"/>
        <v>1117200000</v>
      </c>
      <c r="O1357" s="6">
        <f t="shared" si="133"/>
        <v>-3144800000</v>
      </c>
      <c r="P1357" s="7">
        <f t="shared" si="134"/>
        <v>0.34379503874391715</v>
      </c>
      <c r="Q1357" s="7">
        <f t="shared" si="135"/>
        <v>0.53322481645387187</v>
      </c>
    </row>
    <row r="1358" spans="1:17" ht="20" customHeight="1" x14ac:dyDescent="0.2">
      <c r="A1358" s="1">
        <v>1411</v>
      </c>
      <c r="B1358" s="1" t="s">
        <v>470</v>
      </c>
      <c r="C1358" s="1" t="s">
        <v>9</v>
      </c>
      <c r="D1358" s="2">
        <v>41759</v>
      </c>
      <c r="E1358" s="3">
        <v>5610600000</v>
      </c>
      <c r="F1358" s="3">
        <v>3579600000</v>
      </c>
      <c r="G1358" s="3">
        <v>1013100000</v>
      </c>
      <c r="H1358" s="1">
        <v>0</v>
      </c>
      <c r="I1358" s="3">
        <v>98900000</v>
      </c>
      <c r="J1358" s="1" t="s">
        <v>30</v>
      </c>
      <c r="K1358" s="1" t="s">
        <v>118</v>
      </c>
      <c r="L1358" s="8">
        <f t="shared" si="131"/>
        <v>2014</v>
      </c>
      <c r="M1358" s="5">
        <f t="shared" si="130"/>
        <v>-2031000000</v>
      </c>
      <c r="N1358" s="6">
        <f t="shared" si="132"/>
        <v>1112000000</v>
      </c>
      <c r="O1358" s="6">
        <f t="shared" si="133"/>
        <v>-3143000000</v>
      </c>
      <c r="P1358" s="7">
        <f t="shared" si="134"/>
        <v>0.36199336969308094</v>
      </c>
      <c r="Q1358" s="7">
        <f t="shared" si="135"/>
        <v>0.56018964103660929</v>
      </c>
    </row>
    <row r="1359" spans="1:17" ht="20" customHeight="1" x14ac:dyDescent="0.2">
      <c r="A1359" s="1">
        <v>1412</v>
      </c>
      <c r="B1359" s="1" t="s">
        <v>470</v>
      </c>
      <c r="C1359" s="1" t="s">
        <v>10</v>
      </c>
      <c r="D1359" s="2">
        <v>42124</v>
      </c>
      <c r="E1359" s="3">
        <v>5692700000</v>
      </c>
      <c r="F1359" s="3">
        <v>3724000000</v>
      </c>
      <c r="G1359" s="3">
        <v>1085800000</v>
      </c>
      <c r="H1359" s="1">
        <v>0</v>
      </c>
      <c r="I1359" s="3">
        <v>110900000</v>
      </c>
      <c r="J1359" s="1" t="s">
        <v>30</v>
      </c>
      <c r="K1359" s="1" t="s">
        <v>118</v>
      </c>
      <c r="L1359" s="8">
        <f t="shared" si="131"/>
        <v>2015</v>
      </c>
      <c r="M1359" s="5">
        <f t="shared" si="130"/>
        <v>-1968700000</v>
      </c>
      <c r="N1359" s="6">
        <f t="shared" si="132"/>
        <v>1196700000</v>
      </c>
      <c r="O1359" s="6">
        <f t="shared" si="133"/>
        <v>-3165400000</v>
      </c>
      <c r="P1359" s="7">
        <f t="shared" si="134"/>
        <v>0.34582886855095124</v>
      </c>
      <c r="Q1359" s="7">
        <f t="shared" si="135"/>
        <v>0.55604546173169145</v>
      </c>
    </row>
    <row r="1360" spans="1:17" ht="20" customHeight="1" x14ac:dyDescent="0.2">
      <c r="A1360" s="1">
        <v>1413</v>
      </c>
      <c r="B1360" s="1" t="s">
        <v>470</v>
      </c>
      <c r="C1360" s="1" t="s">
        <v>11</v>
      </c>
      <c r="D1360" s="2">
        <v>42490</v>
      </c>
      <c r="E1360" s="3">
        <v>7811200000</v>
      </c>
      <c r="F1360" s="3">
        <v>4843400000</v>
      </c>
      <c r="G1360" s="3">
        <v>1614100000</v>
      </c>
      <c r="H1360" s="1">
        <v>0</v>
      </c>
      <c r="I1360" s="3">
        <v>208400000</v>
      </c>
      <c r="J1360" s="1" t="s">
        <v>30</v>
      </c>
      <c r="K1360" s="1" t="s">
        <v>118</v>
      </c>
      <c r="L1360" s="8">
        <f t="shared" si="131"/>
        <v>2016</v>
      </c>
      <c r="M1360" s="5">
        <f t="shared" si="130"/>
        <v>-2967800000</v>
      </c>
      <c r="N1360" s="6">
        <f t="shared" si="132"/>
        <v>1822500000</v>
      </c>
      <c r="O1360" s="6">
        <f t="shared" si="133"/>
        <v>-4790300000</v>
      </c>
      <c r="P1360" s="7">
        <f t="shared" si="134"/>
        <v>0.37994162228594835</v>
      </c>
      <c r="Q1360" s="7">
        <f t="shared" si="135"/>
        <v>0.61326044653830403</v>
      </c>
    </row>
    <row r="1361" spans="1:17" ht="20" customHeight="1" x14ac:dyDescent="0.2">
      <c r="A1361" s="1">
        <v>1414</v>
      </c>
      <c r="B1361" s="1" t="s">
        <v>471</v>
      </c>
      <c r="C1361" s="1" t="s">
        <v>6</v>
      </c>
      <c r="D1361" s="2">
        <v>41274</v>
      </c>
      <c r="E1361" s="3">
        <v>1290052000</v>
      </c>
      <c r="F1361" s="3">
        <v>470243000</v>
      </c>
      <c r="G1361" s="3">
        <v>120310000</v>
      </c>
      <c r="H1361" s="1">
        <v>0</v>
      </c>
      <c r="I1361" s="3">
        <v>330418000</v>
      </c>
      <c r="J1361" s="1" t="s">
        <v>46</v>
      </c>
      <c r="K1361" s="1" t="s">
        <v>472</v>
      </c>
      <c r="L1361" s="8">
        <f t="shared" si="131"/>
        <v>2012</v>
      </c>
      <c r="M1361" s="5">
        <f t="shared" ref="M1361:M1424" si="136">F1361-E1361</f>
        <v>-819809000</v>
      </c>
      <c r="N1361" s="6">
        <f t="shared" si="132"/>
        <v>450728000</v>
      </c>
      <c r="O1361" s="6">
        <f t="shared" si="133"/>
        <v>-1270537000</v>
      </c>
      <c r="P1361" s="7">
        <f t="shared" si="134"/>
        <v>0.63548523625404252</v>
      </c>
      <c r="Q1361" s="7">
        <f t="shared" si="135"/>
        <v>0.98487270280577832</v>
      </c>
    </row>
    <row r="1362" spans="1:17" ht="20" customHeight="1" x14ac:dyDescent="0.2">
      <c r="A1362" s="1">
        <v>1415</v>
      </c>
      <c r="B1362" s="1" t="s">
        <v>471</v>
      </c>
      <c r="C1362" s="1" t="s">
        <v>9</v>
      </c>
      <c r="D1362" s="2">
        <v>41639</v>
      </c>
      <c r="E1362" s="3">
        <v>1371065000</v>
      </c>
      <c r="F1362" s="3">
        <v>479665000</v>
      </c>
      <c r="G1362" s="3">
        <v>122128000</v>
      </c>
      <c r="H1362" s="1">
        <v>0</v>
      </c>
      <c r="I1362" s="3">
        <v>340316000</v>
      </c>
      <c r="J1362" s="1" t="s">
        <v>46</v>
      </c>
      <c r="K1362" s="1" t="s">
        <v>472</v>
      </c>
      <c r="L1362" s="8">
        <f t="shared" si="131"/>
        <v>2013</v>
      </c>
      <c r="M1362" s="5">
        <f t="shared" si="136"/>
        <v>-891400000</v>
      </c>
      <c r="N1362" s="6">
        <f t="shared" si="132"/>
        <v>462444000</v>
      </c>
      <c r="O1362" s="6">
        <f t="shared" si="133"/>
        <v>-1353844000</v>
      </c>
      <c r="P1362" s="7">
        <f t="shared" si="134"/>
        <v>0.6501515245447882</v>
      </c>
      <c r="Q1362" s="7">
        <f t="shared" si="135"/>
        <v>0.98743969104309426</v>
      </c>
    </row>
    <row r="1363" spans="1:17" ht="20" customHeight="1" x14ac:dyDescent="0.2">
      <c r="A1363" s="1">
        <v>1416</v>
      </c>
      <c r="B1363" s="1" t="s">
        <v>471</v>
      </c>
      <c r="C1363" s="1" t="s">
        <v>10</v>
      </c>
      <c r="D1363" s="2">
        <v>42004</v>
      </c>
      <c r="E1363" s="3">
        <v>1519978000</v>
      </c>
      <c r="F1363" s="3">
        <v>500126000</v>
      </c>
      <c r="G1363" s="3">
        <v>133502000</v>
      </c>
      <c r="H1363" s="1">
        <v>0</v>
      </c>
      <c r="I1363" s="3">
        <v>393987000</v>
      </c>
      <c r="J1363" s="1" t="s">
        <v>46</v>
      </c>
      <c r="K1363" s="1" t="s">
        <v>472</v>
      </c>
      <c r="L1363" s="8">
        <f t="shared" si="131"/>
        <v>2014</v>
      </c>
      <c r="M1363" s="5">
        <f t="shared" si="136"/>
        <v>-1019852000</v>
      </c>
      <c r="N1363" s="6">
        <f t="shared" si="132"/>
        <v>527489000</v>
      </c>
      <c r="O1363" s="6">
        <f t="shared" si="133"/>
        <v>-1547341000</v>
      </c>
      <c r="P1363" s="7">
        <f t="shared" si="134"/>
        <v>0.67096497449305192</v>
      </c>
      <c r="Q1363" s="7">
        <f t="shared" si="135"/>
        <v>1.0180022342428641</v>
      </c>
    </row>
    <row r="1364" spans="1:17" ht="20" customHeight="1" x14ac:dyDescent="0.2">
      <c r="A1364" s="1">
        <v>1417</v>
      </c>
      <c r="B1364" s="1" t="s">
        <v>471</v>
      </c>
      <c r="C1364" s="1" t="s">
        <v>11</v>
      </c>
      <c r="D1364" s="2">
        <v>42369</v>
      </c>
      <c r="E1364" s="3">
        <v>1662829000</v>
      </c>
      <c r="F1364" s="3">
        <v>534326000</v>
      </c>
      <c r="G1364" s="3">
        <v>139137000</v>
      </c>
      <c r="H1364" s="1">
        <v>0</v>
      </c>
      <c r="I1364" s="3">
        <v>588235000</v>
      </c>
      <c r="J1364" s="1" t="s">
        <v>46</v>
      </c>
      <c r="K1364" s="1" t="s">
        <v>472</v>
      </c>
      <c r="L1364" s="8">
        <f t="shared" si="131"/>
        <v>2015</v>
      </c>
      <c r="M1364" s="5">
        <f t="shared" si="136"/>
        <v>-1128503000</v>
      </c>
      <c r="N1364" s="6">
        <f t="shared" si="132"/>
        <v>727372000</v>
      </c>
      <c r="O1364" s="6">
        <f t="shared" si="133"/>
        <v>-1855875000</v>
      </c>
      <c r="P1364" s="7">
        <f t="shared" si="134"/>
        <v>0.67866449286126229</v>
      </c>
      <c r="Q1364" s="7">
        <f t="shared" si="135"/>
        <v>1.1160949201631678</v>
      </c>
    </row>
    <row r="1365" spans="1:17" ht="20" customHeight="1" x14ac:dyDescent="0.2">
      <c r="A1365" s="1">
        <v>1418</v>
      </c>
      <c r="B1365" s="1" t="s">
        <v>473</v>
      </c>
      <c r="C1365" s="1" t="s">
        <v>6</v>
      </c>
      <c r="D1365" s="2">
        <v>41639</v>
      </c>
      <c r="E1365" s="3">
        <v>3237500000</v>
      </c>
      <c r="F1365" s="3">
        <v>1638900000</v>
      </c>
      <c r="G1365" s="3">
        <v>1012400000</v>
      </c>
      <c r="H1365" s="1">
        <v>0</v>
      </c>
      <c r="I1365" s="1">
        <v>0</v>
      </c>
      <c r="J1365" s="1" t="s">
        <v>13</v>
      </c>
      <c r="K1365" s="1" t="s">
        <v>474</v>
      </c>
      <c r="L1365" s="8">
        <f t="shared" si="131"/>
        <v>2013</v>
      </c>
      <c r="M1365" s="5">
        <f t="shared" si="136"/>
        <v>-1598600000</v>
      </c>
      <c r="N1365" s="6">
        <f t="shared" si="132"/>
        <v>1012400000</v>
      </c>
      <c r="O1365" s="6">
        <f t="shared" si="133"/>
        <v>-2611000000</v>
      </c>
      <c r="P1365" s="7">
        <f t="shared" si="134"/>
        <v>0.49377606177606176</v>
      </c>
      <c r="Q1365" s="7">
        <f t="shared" si="135"/>
        <v>0.80648648648648646</v>
      </c>
    </row>
    <row r="1366" spans="1:17" ht="20" customHeight="1" x14ac:dyDescent="0.2">
      <c r="A1366" s="1">
        <v>1419</v>
      </c>
      <c r="B1366" s="1" t="s">
        <v>473</v>
      </c>
      <c r="C1366" s="1" t="s">
        <v>9</v>
      </c>
      <c r="D1366" s="2">
        <v>42007</v>
      </c>
      <c r="E1366" s="3">
        <v>3492600000</v>
      </c>
      <c r="F1366" s="3">
        <v>1759200000</v>
      </c>
      <c r="G1366" s="3">
        <v>1048700000</v>
      </c>
      <c r="H1366" s="1">
        <v>0</v>
      </c>
      <c r="I1366" s="1">
        <v>0</v>
      </c>
      <c r="J1366" s="1" t="s">
        <v>13</v>
      </c>
      <c r="K1366" s="1" t="s">
        <v>474</v>
      </c>
      <c r="L1366" s="8">
        <f t="shared" si="131"/>
        <v>2015</v>
      </c>
      <c r="M1366" s="5">
        <f t="shared" si="136"/>
        <v>-1733400000</v>
      </c>
      <c r="N1366" s="6">
        <f t="shared" si="132"/>
        <v>1048700000</v>
      </c>
      <c r="O1366" s="6">
        <f t="shared" si="133"/>
        <v>-2782100000</v>
      </c>
      <c r="P1366" s="7">
        <f t="shared" si="134"/>
        <v>0.49630647655042087</v>
      </c>
      <c r="Q1366" s="7">
        <f t="shared" si="135"/>
        <v>0.79656989062589478</v>
      </c>
    </row>
    <row r="1367" spans="1:17" ht="20" customHeight="1" x14ac:dyDescent="0.2">
      <c r="A1367" s="1">
        <v>1420</v>
      </c>
      <c r="B1367" s="1" t="s">
        <v>473</v>
      </c>
      <c r="C1367" s="1" t="s">
        <v>10</v>
      </c>
      <c r="D1367" s="2">
        <v>42371</v>
      </c>
      <c r="E1367" s="3">
        <v>3593100000</v>
      </c>
      <c r="F1367" s="3">
        <v>1774600000</v>
      </c>
      <c r="G1367" s="3">
        <v>1053700000</v>
      </c>
      <c r="H1367" s="1">
        <v>0</v>
      </c>
      <c r="I1367" s="1">
        <v>0</v>
      </c>
      <c r="J1367" s="1" t="s">
        <v>13</v>
      </c>
      <c r="K1367" s="1" t="s">
        <v>474</v>
      </c>
      <c r="L1367" s="8">
        <f t="shared" si="131"/>
        <v>2016</v>
      </c>
      <c r="M1367" s="5">
        <f t="shared" si="136"/>
        <v>-1818500000</v>
      </c>
      <c r="N1367" s="6">
        <f t="shared" si="132"/>
        <v>1053700000</v>
      </c>
      <c r="O1367" s="6">
        <f t="shared" si="133"/>
        <v>-2872200000</v>
      </c>
      <c r="P1367" s="7">
        <f t="shared" si="134"/>
        <v>0.50610893100665166</v>
      </c>
      <c r="Q1367" s="7">
        <f t="shared" si="135"/>
        <v>0.7993654504466895</v>
      </c>
    </row>
    <row r="1368" spans="1:17" ht="20" customHeight="1" x14ac:dyDescent="0.2">
      <c r="A1368" s="1">
        <v>1421</v>
      </c>
      <c r="B1368" s="1" t="s">
        <v>473</v>
      </c>
      <c r="C1368" s="1" t="s">
        <v>11</v>
      </c>
      <c r="D1368" s="2">
        <v>42735</v>
      </c>
      <c r="E1368" s="3">
        <v>3711800000</v>
      </c>
      <c r="F1368" s="3">
        <v>1803500000</v>
      </c>
      <c r="G1368" s="3">
        <v>1054100000</v>
      </c>
      <c r="H1368" s="1">
        <v>0</v>
      </c>
      <c r="I1368" s="1">
        <v>0</v>
      </c>
      <c r="J1368" s="1" t="s">
        <v>13</v>
      </c>
      <c r="K1368" s="1" t="s">
        <v>474</v>
      </c>
      <c r="L1368" s="8">
        <f t="shared" si="131"/>
        <v>2016</v>
      </c>
      <c r="M1368" s="5">
        <f t="shared" si="136"/>
        <v>-1908300000</v>
      </c>
      <c r="N1368" s="6">
        <f t="shared" si="132"/>
        <v>1054100000</v>
      </c>
      <c r="O1368" s="6">
        <f t="shared" si="133"/>
        <v>-2962400000</v>
      </c>
      <c r="P1368" s="7">
        <f t="shared" si="134"/>
        <v>0.51411713993210839</v>
      </c>
      <c r="Q1368" s="7">
        <f t="shared" si="135"/>
        <v>0.79810334608545719</v>
      </c>
    </row>
    <row r="1369" spans="1:17" ht="20" customHeight="1" x14ac:dyDescent="0.2">
      <c r="A1369" s="1">
        <v>1422</v>
      </c>
      <c r="B1369" s="1" t="s">
        <v>475</v>
      </c>
      <c r="C1369" s="1" t="s">
        <v>6</v>
      </c>
      <c r="D1369" s="2">
        <v>41274</v>
      </c>
      <c r="E1369" s="3">
        <v>2307182000</v>
      </c>
      <c r="F1369" s="3">
        <v>610836000</v>
      </c>
      <c r="G1369" s="3">
        <v>655473000</v>
      </c>
      <c r="H1369" s="1">
        <v>0</v>
      </c>
      <c r="I1369" s="3">
        <v>107591000</v>
      </c>
      <c r="J1369" s="1" t="s">
        <v>13</v>
      </c>
      <c r="K1369" s="1" t="s">
        <v>198</v>
      </c>
      <c r="L1369" s="8">
        <f t="shared" si="131"/>
        <v>2012</v>
      </c>
      <c r="M1369" s="5">
        <f t="shared" si="136"/>
        <v>-1696346000</v>
      </c>
      <c r="N1369" s="6">
        <f t="shared" si="132"/>
        <v>763064000</v>
      </c>
      <c r="O1369" s="6">
        <f t="shared" si="133"/>
        <v>-2459410000</v>
      </c>
      <c r="P1369" s="7">
        <f t="shared" si="134"/>
        <v>0.73524585403318854</v>
      </c>
      <c r="Q1369" s="7">
        <f t="shared" si="135"/>
        <v>1.0659800570566171</v>
      </c>
    </row>
    <row r="1370" spans="1:17" ht="20" customHeight="1" x14ac:dyDescent="0.2">
      <c r="A1370" s="1">
        <v>1423</v>
      </c>
      <c r="B1370" s="1" t="s">
        <v>475</v>
      </c>
      <c r="C1370" s="1" t="s">
        <v>9</v>
      </c>
      <c r="D1370" s="2">
        <v>41639</v>
      </c>
      <c r="E1370" s="3">
        <v>2530809000</v>
      </c>
      <c r="F1370" s="3">
        <v>699294000</v>
      </c>
      <c r="G1370" s="3">
        <v>729055000</v>
      </c>
      <c r="H1370" s="1">
        <v>0</v>
      </c>
      <c r="I1370" s="3">
        <v>117580000</v>
      </c>
      <c r="J1370" s="1" t="s">
        <v>13</v>
      </c>
      <c r="K1370" s="1" t="s">
        <v>198</v>
      </c>
      <c r="L1370" s="8">
        <f t="shared" si="131"/>
        <v>2013</v>
      </c>
      <c r="M1370" s="5">
        <f t="shared" si="136"/>
        <v>-1831515000</v>
      </c>
      <c r="N1370" s="6">
        <f t="shared" si="132"/>
        <v>846635000</v>
      </c>
      <c r="O1370" s="6">
        <f t="shared" si="133"/>
        <v>-2678150000</v>
      </c>
      <c r="P1370" s="7">
        <f t="shared" si="134"/>
        <v>0.72368756393706524</v>
      </c>
      <c r="Q1370" s="7">
        <f t="shared" si="135"/>
        <v>1.0582189331553664</v>
      </c>
    </row>
    <row r="1371" spans="1:17" ht="20" customHeight="1" x14ac:dyDescent="0.2">
      <c r="A1371" s="1">
        <v>1424</v>
      </c>
      <c r="B1371" s="1" t="s">
        <v>475</v>
      </c>
      <c r="C1371" s="1" t="s">
        <v>10</v>
      </c>
      <c r="D1371" s="2">
        <v>42004</v>
      </c>
      <c r="E1371" s="3">
        <v>2665456000</v>
      </c>
      <c r="F1371" s="3">
        <v>778896000</v>
      </c>
      <c r="G1371" s="3">
        <v>764799000</v>
      </c>
      <c r="H1371" s="1">
        <v>0</v>
      </c>
      <c r="I1371" s="3">
        <v>128582000</v>
      </c>
      <c r="J1371" s="1" t="s">
        <v>13</v>
      </c>
      <c r="K1371" s="1" t="s">
        <v>198</v>
      </c>
      <c r="L1371" s="8">
        <f t="shared" si="131"/>
        <v>2014</v>
      </c>
      <c r="M1371" s="5">
        <f t="shared" si="136"/>
        <v>-1886560000</v>
      </c>
      <c r="N1371" s="6">
        <f t="shared" si="132"/>
        <v>893381000</v>
      </c>
      <c r="O1371" s="6">
        <f t="shared" si="133"/>
        <v>-2779941000</v>
      </c>
      <c r="P1371" s="7">
        <f t="shared" si="134"/>
        <v>0.70778133272505717</v>
      </c>
      <c r="Q1371" s="7">
        <f t="shared" si="135"/>
        <v>1.0429513749242156</v>
      </c>
    </row>
    <row r="1372" spans="1:17" ht="20" customHeight="1" x14ac:dyDescent="0.2">
      <c r="A1372" s="1">
        <v>1425</v>
      </c>
      <c r="B1372" s="1" t="s">
        <v>475</v>
      </c>
      <c r="C1372" s="1" t="s">
        <v>11</v>
      </c>
      <c r="D1372" s="2">
        <v>42369</v>
      </c>
      <c r="E1372" s="3">
        <v>3018227000</v>
      </c>
      <c r="F1372" s="3">
        <v>987357000</v>
      </c>
      <c r="G1372" s="3">
        <v>785179000</v>
      </c>
      <c r="H1372" s="1">
        <v>0</v>
      </c>
      <c r="I1372" s="3">
        <v>137596000</v>
      </c>
      <c r="J1372" s="1" t="s">
        <v>13</v>
      </c>
      <c r="K1372" s="1" t="s">
        <v>198</v>
      </c>
      <c r="L1372" s="8">
        <f t="shared" si="131"/>
        <v>2015</v>
      </c>
      <c r="M1372" s="5">
        <f t="shared" si="136"/>
        <v>-2030870000</v>
      </c>
      <c r="N1372" s="6">
        <f t="shared" si="132"/>
        <v>922775000</v>
      </c>
      <c r="O1372" s="6">
        <f t="shared" si="133"/>
        <v>-2953645000</v>
      </c>
      <c r="P1372" s="7">
        <f t="shared" si="134"/>
        <v>0.67286854169683064</v>
      </c>
      <c r="Q1372" s="7">
        <f t="shared" si="135"/>
        <v>0.97860266971304677</v>
      </c>
    </row>
    <row r="1373" spans="1:17" ht="20" customHeight="1" x14ac:dyDescent="0.2">
      <c r="A1373" s="1">
        <v>1426</v>
      </c>
      <c r="B1373" s="1" t="s">
        <v>476</v>
      </c>
      <c r="C1373" s="1" t="s">
        <v>6</v>
      </c>
      <c r="D1373" s="2">
        <v>41274</v>
      </c>
      <c r="E1373" s="3">
        <v>16537000000</v>
      </c>
      <c r="F1373" s="3">
        <v>9373000000</v>
      </c>
      <c r="G1373" s="3">
        <v>914000000</v>
      </c>
      <c r="H1373" s="1">
        <v>0</v>
      </c>
      <c r="I1373" s="3">
        <v>1787000000</v>
      </c>
      <c r="J1373" s="1" t="s">
        <v>36</v>
      </c>
      <c r="K1373" s="1" t="s">
        <v>39</v>
      </c>
      <c r="L1373" s="8">
        <f t="shared" si="131"/>
        <v>2012</v>
      </c>
      <c r="M1373" s="5">
        <f t="shared" si="136"/>
        <v>-7164000000</v>
      </c>
      <c r="N1373" s="6">
        <f t="shared" si="132"/>
        <v>2701000000</v>
      </c>
      <c r="O1373" s="6">
        <f t="shared" si="133"/>
        <v>-9865000000</v>
      </c>
      <c r="P1373" s="7">
        <f t="shared" si="134"/>
        <v>0.43321037673096691</v>
      </c>
      <c r="Q1373" s="7">
        <f t="shared" si="135"/>
        <v>0.59654108967769248</v>
      </c>
    </row>
    <row r="1374" spans="1:17" ht="20" customHeight="1" x14ac:dyDescent="0.2">
      <c r="A1374" s="1">
        <v>1427</v>
      </c>
      <c r="B1374" s="1" t="s">
        <v>476</v>
      </c>
      <c r="C1374" s="1" t="s">
        <v>9</v>
      </c>
      <c r="D1374" s="2">
        <v>41639</v>
      </c>
      <c r="E1374" s="3">
        <v>17087000000</v>
      </c>
      <c r="F1374" s="3">
        <v>9817000000</v>
      </c>
      <c r="G1374" s="3">
        <v>934000000</v>
      </c>
      <c r="H1374" s="1">
        <v>0</v>
      </c>
      <c r="I1374" s="3">
        <v>1901000000</v>
      </c>
      <c r="J1374" s="1" t="s">
        <v>36</v>
      </c>
      <c r="K1374" s="1" t="s">
        <v>39</v>
      </c>
      <c r="L1374" s="8">
        <f t="shared" si="131"/>
        <v>2013</v>
      </c>
      <c r="M1374" s="5">
        <f t="shared" si="136"/>
        <v>-7270000000</v>
      </c>
      <c r="N1374" s="6">
        <f t="shared" si="132"/>
        <v>2835000000</v>
      </c>
      <c r="O1374" s="6">
        <f t="shared" si="133"/>
        <v>-10105000000</v>
      </c>
      <c r="P1374" s="7">
        <f t="shared" si="134"/>
        <v>0.42546965529349801</v>
      </c>
      <c r="Q1374" s="7">
        <f t="shared" si="135"/>
        <v>0.59138526365072863</v>
      </c>
    </row>
    <row r="1375" spans="1:17" ht="20" customHeight="1" x14ac:dyDescent="0.2">
      <c r="A1375" s="1">
        <v>1428</v>
      </c>
      <c r="B1375" s="1" t="s">
        <v>476</v>
      </c>
      <c r="C1375" s="1" t="s">
        <v>10</v>
      </c>
      <c r="D1375" s="2">
        <v>42004</v>
      </c>
      <c r="E1375" s="3">
        <v>18467000000</v>
      </c>
      <c r="F1375" s="3">
        <v>11031000000</v>
      </c>
      <c r="G1375" s="3">
        <v>981000000</v>
      </c>
      <c r="H1375" s="1">
        <v>0</v>
      </c>
      <c r="I1375" s="3">
        <v>1945000000</v>
      </c>
      <c r="J1375" s="1" t="s">
        <v>36</v>
      </c>
      <c r="K1375" s="1" t="s">
        <v>39</v>
      </c>
      <c r="L1375" s="8">
        <f t="shared" si="131"/>
        <v>2014</v>
      </c>
      <c r="M1375" s="5">
        <f t="shared" si="136"/>
        <v>-7436000000</v>
      </c>
      <c r="N1375" s="6">
        <f t="shared" si="132"/>
        <v>2926000000</v>
      </c>
      <c r="O1375" s="6">
        <f t="shared" si="133"/>
        <v>-10362000000</v>
      </c>
      <c r="P1375" s="7">
        <f t="shared" si="134"/>
        <v>0.40266421183733148</v>
      </c>
      <c r="Q1375" s="7">
        <f t="shared" si="135"/>
        <v>0.56110900525261276</v>
      </c>
    </row>
    <row r="1376" spans="1:17" ht="20" customHeight="1" x14ac:dyDescent="0.2">
      <c r="A1376" s="1">
        <v>1429</v>
      </c>
      <c r="B1376" s="1" t="s">
        <v>476</v>
      </c>
      <c r="C1376" s="1" t="s">
        <v>11</v>
      </c>
      <c r="D1376" s="2">
        <v>42369</v>
      </c>
      <c r="E1376" s="3">
        <v>17489000000</v>
      </c>
      <c r="F1376" s="3">
        <v>9811000000</v>
      </c>
      <c r="G1376" s="3">
        <v>997000000</v>
      </c>
      <c r="H1376" s="1">
        <v>0</v>
      </c>
      <c r="I1376" s="3">
        <v>2034000000</v>
      </c>
      <c r="J1376" s="1" t="s">
        <v>36</v>
      </c>
      <c r="K1376" s="1" t="s">
        <v>39</v>
      </c>
      <c r="L1376" s="8">
        <f t="shared" si="131"/>
        <v>2015</v>
      </c>
      <c r="M1376" s="5">
        <f t="shared" si="136"/>
        <v>-7678000000</v>
      </c>
      <c r="N1376" s="6">
        <f t="shared" si="132"/>
        <v>3031000000</v>
      </c>
      <c r="O1376" s="6">
        <f t="shared" si="133"/>
        <v>-10709000000</v>
      </c>
      <c r="P1376" s="7">
        <f t="shared" si="134"/>
        <v>0.43901881182457547</v>
      </c>
      <c r="Q1376" s="7">
        <f t="shared" si="135"/>
        <v>0.61232774887071872</v>
      </c>
    </row>
    <row r="1377" spans="1:17" ht="20" customHeight="1" x14ac:dyDescent="0.2">
      <c r="A1377" s="1">
        <v>1430</v>
      </c>
      <c r="B1377" s="1" t="s">
        <v>477</v>
      </c>
      <c r="C1377" s="1" t="s">
        <v>6</v>
      </c>
      <c r="D1377" s="2">
        <v>41274</v>
      </c>
      <c r="E1377" s="3">
        <v>4256157000</v>
      </c>
      <c r="F1377" s="3">
        <v>800380000</v>
      </c>
      <c r="G1377" s="3">
        <v>376687000</v>
      </c>
      <c r="H1377" s="1">
        <v>0</v>
      </c>
      <c r="I1377" s="3">
        <v>1068382000</v>
      </c>
      <c r="J1377" s="1" t="s">
        <v>46</v>
      </c>
      <c r="K1377" s="1" t="s">
        <v>47</v>
      </c>
      <c r="L1377" s="8">
        <f t="shared" si="131"/>
        <v>2012</v>
      </c>
      <c r="M1377" s="5">
        <f t="shared" si="136"/>
        <v>-3455777000</v>
      </c>
      <c r="N1377" s="6">
        <f t="shared" si="132"/>
        <v>1445069000</v>
      </c>
      <c r="O1377" s="6">
        <f t="shared" si="133"/>
        <v>-4900846000</v>
      </c>
      <c r="P1377" s="7">
        <f t="shared" si="134"/>
        <v>0.81194772655238046</v>
      </c>
      <c r="Q1377" s="7">
        <f t="shared" si="135"/>
        <v>1.1514720909026617</v>
      </c>
    </row>
    <row r="1378" spans="1:17" ht="20" customHeight="1" x14ac:dyDescent="0.2">
      <c r="A1378" s="1">
        <v>1431</v>
      </c>
      <c r="B1378" s="1" t="s">
        <v>477</v>
      </c>
      <c r="C1378" s="1" t="s">
        <v>9</v>
      </c>
      <c r="D1378" s="2">
        <v>41639</v>
      </c>
      <c r="E1378" s="3">
        <v>4543849000</v>
      </c>
      <c r="F1378" s="3">
        <v>837946000</v>
      </c>
      <c r="G1378" s="3">
        <v>402369000</v>
      </c>
      <c r="H1378" s="1">
        <v>0</v>
      </c>
      <c r="I1378" s="3">
        <v>1107700000</v>
      </c>
      <c r="J1378" s="1" t="s">
        <v>46</v>
      </c>
      <c r="K1378" s="1" t="s">
        <v>47</v>
      </c>
      <c r="L1378" s="8">
        <f t="shared" si="131"/>
        <v>2013</v>
      </c>
      <c r="M1378" s="5">
        <f t="shared" si="136"/>
        <v>-3705903000</v>
      </c>
      <c r="N1378" s="6">
        <f t="shared" si="132"/>
        <v>1510069000</v>
      </c>
      <c r="O1378" s="6">
        <f t="shared" si="133"/>
        <v>-5215972000</v>
      </c>
      <c r="P1378" s="7">
        <f t="shared" si="134"/>
        <v>0.81558674154884991</v>
      </c>
      <c r="Q1378" s="7">
        <f t="shared" si="135"/>
        <v>1.1479193080579921</v>
      </c>
    </row>
    <row r="1379" spans="1:17" ht="20" customHeight="1" x14ac:dyDescent="0.2">
      <c r="A1379" s="1">
        <v>1432</v>
      </c>
      <c r="B1379" s="1" t="s">
        <v>477</v>
      </c>
      <c r="C1379" s="1" t="s">
        <v>10</v>
      </c>
      <c r="D1379" s="2">
        <v>42004</v>
      </c>
      <c r="E1379" s="3">
        <v>4870818000</v>
      </c>
      <c r="F1379" s="3">
        <v>882803000</v>
      </c>
      <c r="G1379" s="3">
        <v>446845000</v>
      </c>
      <c r="H1379" s="1">
        <v>0</v>
      </c>
      <c r="I1379" s="3">
        <v>1143827000</v>
      </c>
      <c r="J1379" s="1" t="s">
        <v>46</v>
      </c>
      <c r="K1379" s="1" t="s">
        <v>47</v>
      </c>
      <c r="L1379" s="8">
        <f t="shared" si="131"/>
        <v>2014</v>
      </c>
      <c r="M1379" s="5">
        <f t="shared" si="136"/>
        <v>-3988015000</v>
      </c>
      <c r="N1379" s="6">
        <f t="shared" si="132"/>
        <v>1590672000</v>
      </c>
      <c r="O1379" s="6">
        <f t="shared" si="133"/>
        <v>-5578687000</v>
      </c>
      <c r="P1379" s="7">
        <f t="shared" si="134"/>
        <v>0.8187567262829365</v>
      </c>
      <c r="Q1379" s="7">
        <f t="shared" si="135"/>
        <v>1.1453285669881321</v>
      </c>
    </row>
    <row r="1380" spans="1:17" ht="20" customHeight="1" x14ac:dyDescent="0.2">
      <c r="A1380" s="1">
        <v>1433</v>
      </c>
      <c r="B1380" s="1" t="s">
        <v>477</v>
      </c>
      <c r="C1380" s="1" t="s">
        <v>11</v>
      </c>
      <c r="D1380" s="2">
        <v>42369</v>
      </c>
      <c r="E1380" s="3">
        <v>5266103000</v>
      </c>
      <c r="F1380" s="3">
        <v>960192000</v>
      </c>
      <c r="G1380" s="3">
        <v>452835000</v>
      </c>
      <c r="H1380" s="1">
        <v>0</v>
      </c>
      <c r="I1380" s="3">
        <v>1177568000</v>
      </c>
      <c r="J1380" s="1" t="s">
        <v>46</v>
      </c>
      <c r="K1380" s="1" t="s">
        <v>47</v>
      </c>
      <c r="L1380" s="8">
        <f t="shared" si="131"/>
        <v>2015</v>
      </c>
      <c r="M1380" s="5">
        <f t="shared" si="136"/>
        <v>-4305911000</v>
      </c>
      <c r="N1380" s="6">
        <f t="shared" si="132"/>
        <v>1630403000</v>
      </c>
      <c r="O1380" s="6">
        <f t="shared" si="133"/>
        <v>-5936314000</v>
      </c>
      <c r="P1380" s="7">
        <f t="shared" si="134"/>
        <v>0.81766554888880827</v>
      </c>
      <c r="Q1380" s="7">
        <f t="shared" si="135"/>
        <v>1.1272688741560886</v>
      </c>
    </row>
    <row r="1381" spans="1:17" ht="20" customHeight="1" x14ac:dyDescent="0.2">
      <c r="A1381" s="1">
        <v>1438</v>
      </c>
      <c r="B1381" s="1" t="s">
        <v>478</v>
      </c>
      <c r="C1381" s="1" t="s">
        <v>6</v>
      </c>
      <c r="D1381" s="2">
        <v>41307</v>
      </c>
      <c r="E1381" s="3">
        <v>24380510000</v>
      </c>
      <c r="F1381" s="3">
        <v>17889249000</v>
      </c>
      <c r="G1381" s="3">
        <v>4884284000</v>
      </c>
      <c r="H1381" s="1">
        <v>0</v>
      </c>
      <c r="I1381" s="3">
        <v>78900000</v>
      </c>
      <c r="J1381" s="1" t="s">
        <v>13</v>
      </c>
      <c r="K1381" s="1" t="s">
        <v>73</v>
      </c>
      <c r="L1381" s="8">
        <f t="shared" si="131"/>
        <v>2013</v>
      </c>
      <c r="M1381" s="5">
        <f t="shared" si="136"/>
        <v>-6491261000</v>
      </c>
      <c r="N1381" s="6">
        <f t="shared" si="132"/>
        <v>4963184000</v>
      </c>
      <c r="O1381" s="6">
        <f t="shared" si="133"/>
        <v>-11454445000</v>
      </c>
      <c r="P1381" s="7">
        <f t="shared" si="134"/>
        <v>0.26624795789751732</v>
      </c>
      <c r="Q1381" s="7">
        <f t="shared" si="135"/>
        <v>0.46981974536217658</v>
      </c>
    </row>
    <row r="1382" spans="1:17" ht="20" customHeight="1" x14ac:dyDescent="0.2">
      <c r="A1382" s="1">
        <v>1439</v>
      </c>
      <c r="B1382" s="1" t="s">
        <v>478</v>
      </c>
      <c r="C1382" s="1" t="s">
        <v>9</v>
      </c>
      <c r="D1382" s="2">
        <v>41671</v>
      </c>
      <c r="E1382" s="3">
        <v>23114000000</v>
      </c>
      <c r="F1382" s="3">
        <v>17082000000</v>
      </c>
      <c r="G1382" s="3">
        <v>4735000000</v>
      </c>
      <c r="H1382" s="1">
        <v>0</v>
      </c>
      <c r="I1382" s="3">
        <v>55000000</v>
      </c>
      <c r="J1382" s="1" t="s">
        <v>13</v>
      </c>
      <c r="K1382" s="1" t="s">
        <v>73</v>
      </c>
      <c r="L1382" s="8">
        <f t="shared" si="131"/>
        <v>2014</v>
      </c>
      <c r="M1382" s="5">
        <f t="shared" si="136"/>
        <v>-6032000000</v>
      </c>
      <c r="N1382" s="6">
        <f t="shared" si="132"/>
        <v>4790000000</v>
      </c>
      <c r="O1382" s="6">
        <f t="shared" si="133"/>
        <v>-10822000000</v>
      </c>
      <c r="P1382" s="7">
        <f t="shared" si="134"/>
        <v>0.2609673790776153</v>
      </c>
      <c r="Q1382" s="7">
        <f t="shared" si="135"/>
        <v>0.46820109024833434</v>
      </c>
    </row>
    <row r="1383" spans="1:17" ht="20" customHeight="1" x14ac:dyDescent="0.2">
      <c r="A1383" s="1">
        <v>1440</v>
      </c>
      <c r="B1383" s="1" t="s">
        <v>478</v>
      </c>
      <c r="C1383" s="1" t="s">
        <v>10</v>
      </c>
      <c r="D1383" s="2">
        <v>42035</v>
      </c>
      <c r="E1383" s="3">
        <v>22492000000</v>
      </c>
      <c r="F1383" s="3">
        <v>16691000000</v>
      </c>
      <c r="G1383" s="3">
        <v>4816000000</v>
      </c>
      <c r="H1383" s="1">
        <v>0</v>
      </c>
      <c r="I1383" s="3">
        <v>62000000</v>
      </c>
      <c r="J1383" s="1" t="s">
        <v>13</v>
      </c>
      <c r="K1383" s="1" t="s">
        <v>73</v>
      </c>
      <c r="L1383" s="8">
        <f t="shared" si="131"/>
        <v>2015</v>
      </c>
      <c r="M1383" s="5">
        <f t="shared" si="136"/>
        <v>-5801000000</v>
      </c>
      <c r="N1383" s="6">
        <f t="shared" si="132"/>
        <v>4878000000</v>
      </c>
      <c r="O1383" s="6">
        <f t="shared" si="133"/>
        <v>-10679000000</v>
      </c>
      <c r="P1383" s="7">
        <f t="shared" si="134"/>
        <v>0.25791392495109372</v>
      </c>
      <c r="Q1383" s="7">
        <f t="shared" si="135"/>
        <v>0.4747910368130891</v>
      </c>
    </row>
    <row r="1384" spans="1:17" ht="20" customHeight="1" x14ac:dyDescent="0.2">
      <c r="A1384" s="1">
        <v>1441</v>
      </c>
      <c r="B1384" s="1" t="s">
        <v>478</v>
      </c>
      <c r="C1384" s="1" t="s">
        <v>11</v>
      </c>
      <c r="D1384" s="2">
        <v>42399</v>
      </c>
      <c r="E1384" s="3">
        <v>21059000000</v>
      </c>
      <c r="F1384" s="3">
        <v>15545000000</v>
      </c>
      <c r="G1384" s="3">
        <v>4600000000</v>
      </c>
      <c r="H1384" s="1">
        <v>0</v>
      </c>
      <c r="I1384" s="3">
        <v>67000000</v>
      </c>
      <c r="J1384" s="1" t="s">
        <v>13</v>
      </c>
      <c r="K1384" s="1" t="s">
        <v>73</v>
      </c>
      <c r="L1384" s="8">
        <f t="shared" si="131"/>
        <v>2016</v>
      </c>
      <c r="M1384" s="5">
        <f t="shared" si="136"/>
        <v>-5514000000</v>
      </c>
      <c r="N1384" s="6">
        <f t="shared" si="132"/>
        <v>4667000000</v>
      </c>
      <c r="O1384" s="6">
        <f t="shared" si="133"/>
        <v>-10181000000</v>
      </c>
      <c r="P1384" s="7">
        <f t="shared" si="134"/>
        <v>0.26183579467211171</v>
      </c>
      <c r="Q1384" s="7">
        <f t="shared" si="135"/>
        <v>0.4834512559950615</v>
      </c>
    </row>
    <row r="1385" spans="1:17" ht="20" customHeight="1" x14ac:dyDescent="0.2">
      <c r="A1385" s="1">
        <v>1442</v>
      </c>
      <c r="B1385" s="1" t="s">
        <v>479</v>
      </c>
      <c r="C1385" s="1" t="s">
        <v>6</v>
      </c>
      <c r="D1385" s="2">
        <v>41274</v>
      </c>
      <c r="E1385" s="3">
        <v>1913149000</v>
      </c>
      <c r="F1385" s="3">
        <v>1055844000</v>
      </c>
      <c r="G1385" s="3">
        <v>356817000</v>
      </c>
      <c r="H1385" s="1">
        <v>0</v>
      </c>
      <c r="I1385" s="3">
        <v>31652000</v>
      </c>
      <c r="J1385" s="1" t="s">
        <v>7</v>
      </c>
      <c r="K1385" s="1" t="s">
        <v>158</v>
      </c>
      <c r="L1385" s="8">
        <f t="shared" si="131"/>
        <v>2012</v>
      </c>
      <c r="M1385" s="5">
        <f t="shared" si="136"/>
        <v>-857305000</v>
      </c>
      <c r="N1385" s="6">
        <f t="shared" si="132"/>
        <v>388469000</v>
      </c>
      <c r="O1385" s="6">
        <f t="shared" si="133"/>
        <v>-1245774000</v>
      </c>
      <c r="P1385" s="7">
        <f t="shared" si="134"/>
        <v>0.44811198709562089</v>
      </c>
      <c r="Q1385" s="7">
        <f t="shared" si="135"/>
        <v>0.65116412783322153</v>
      </c>
    </row>
    <row r="1386" spans="1:17" ht="20" customHeight="1" x14ac:dyDescent="0.2">
      <c r="A1386" s="1">
        <v>1443</v>
      </c>
      <c r="B1386" s="1" t="s">
        <v>479</v>
      </c>
      <c r="C1386" s="1" t="s">
        <v>9</v>
      </c>
      <c r="D1386" s="2">
        <v>41639</v>
      </c>
      <c r="E1386" s="3">
        <v>2142807000</v>
      </c>
      <c r="F1386" s="3">
        <v>1178173000</v>
      </c>
      <c r="G1386" s="3">
        <v>390610000</v>
      </c>
      <c r="H1386" s="1">
        <v>0</v>
      </c>
      <c r="I1386" s="3">
        <v>38405000</v>
      </c>
      <c r="J1386" s="1" t="s">
        <v>7</v>
      </c>
      <c r="K1386" s="1" t="s">
        <v>158</v>
      </c>
      <c r="L1386" s="8">
        <f t="shared" si="131"/>
        <v>2013</v>
      </c>
      <c r="M1386" s="5">
        <f t="shared" si="136"/>
        <v>-964634000</v>
      </c>
      <c r="N1386" s="6">
        <f t="shared" si="132"/>
        <v>429015000</v>
      </c>
      <c r="O1386" s="6">
        <f t="shared" si="133"/>
        <v>-1393649000</v>
      </c>
      <c r="P1386" s="7">
        <f t="shared" si="134"/>
        <v>0.45017306738311008</v>
      </c>
      <c r="Q1386" s="7">
        <f t="shared" si="135"/>
        <v>0.65038475233653803</v>
      </c>
    </row>
    <row r="1387" spans="1:17" ht="20" customHeight="1" x14ac:dyDescent="0.2">
      <c r="A1387" s="1">
        <v>1444</v>
      </c>
      <c r="B1387" s="1" t="s">
        <v>479</v>
      </c>
      <c r="C1387" s="1" t="s">
        <v>10</v>
      </c>
      <c r="D1387" s="2">
        <v>42004</v>
      </c>
      <c r="E1387" s="3">
        <v>2555601000</v>
      </c>
      <c r="F1387" s="3">
        <v>1461190000</v>
      </c>
      <c r="G1387" s="3">
        <v>489937000</v>
      </c>
      <c r="H1387" s="1">
        <v>0</v>
      </c>
      <c r="I1387" s="3">
        <v>48138000</v>
      </c>
      <c r="J1387" s="1" t="s">
        <v>7</v>
      </c>
      <c r="K1387" s="1" t="s">
        <v>158</v>
      </c>
      <c r="L1387" s="8">
        <f t="shared" si="131"/>
        <v>2014</v>
      </c>
      <c r="M1387" s="5">
        <f t="shared" si="136"/>
        <v>-1094411000</v>
      </c>
      <c r="N1387" s="6">
        <f t="shared" si="132"/>
        <v>538075000</v>
      </c>
      <c r="O1387" s="6">
        <f t="shared" si="133"/>
        <v>-1632486000</v>
      </c>
      <c r="P1387" s="7">
        <f t="shared" si="134"/>
        <v>0.42824016738137133</v>
      </c>
      <c r="Q1387" s="7">
        <f t="shared" si="135"/>
        <v>0.63878751025688285</v>
      </c>
    </row>
    <row r="1388" spans="1:17" ht="20" customHeight="1" x14ac:dyDescent="0.2">
      <c r="A1388" s="1">
        <v>1445</v>
      </c>
      <c r="B1388" s="1" t="s">
        <v>479</v>
      </c>
      <c r="C1388" s="1" t="s">
        <v>11</v>
      </c>
      <c r="D1388" s="2">
        <v>42369</v>
      </c>
      <c r="E1388" s="3">
        <v>2985908000</v>
      </c>
      <c r="F1388" s="3">
        <v>1719723000</v>
      </c>
      <c r="G1388" s="3">
        <v>712803000</v>
      </c>
      <c r="H1388" s="1">
        <v>0</v>
      </c>
      <c r="I1388" s="3">
        <v>65770000</v>
      </c>
      <c r="J1388" s="1" t="s">
        <v>7</v>
      </c>
      <c r="K1388" s="1" t="s">
        <v>158</v>
      </c>
      <c r="L1388" s="8">
        <f t="shared" si="131"/>
        <v>2015</v>
      </c>
      <c r="M1388" s="5">
        <f t="shared" si="136"/>
        <v>-1266185000</v>
      </c>
      <c r="N1388" s="6">
        <f t="shared" si="132"/>
        <v>778573000</v>
      </c>
      <c r="O1388" s="6">
        <f t="shared" si="133"/>
        <v>-2044758000</v>
      </c>
      <c r="P1388" s="7">
        <f t="shared" si="134"/>
        <v>0.42405358771938051</v>
      </c>
      <c r="Q1388" s="7">
        <f t="shared" si="135"/>
        <v>0.68480274676915698</v>
      </c>
    </row>
    <row r="1389" spans="1:17" ht="20" customHeight="1" x14ac:dyDescent="0.2">
      <c r="A1389" s="1">
        <v>1446</v>
      </c>
      <c r="B1389" s="1" t="s">
        <v>480</v>
      </c>
      <c r="C1389" s="1" t="s">
        <v>6</v>
      </c>
      <c r="D1389" s="2">
        <v>41274</v>
      </c>
      <c r="E1389" s="3">
        <v>9647000000</v>
      </c>
      <c r="F1389" s="3">
        <v>6646000000</v>
      </c>
      <c r="G1389" s="3">
        <v>359000000</v>
      </c>
      <c r="H1389" s="1">
        <v>0</v>
      </c>
      <c r="I1389" s="3">
        <v>1090000000</v>
      </c>
      <c r="J1389" s="1" t="s">
        <v>36</v>
      </c>
      <c r="K1389" s="1" t="s">
        <v>37</v>
      </c>
      <c r="L1389" s="8">
        <f t="shared" si="131"/>
        <v>2012</v>
      </c>
      <c r="M1389" s="5">
        <f t="shared" si="136"/>
        <v>-3001000000</v>
      </c>
      <c r="N1389" s="6">
        <f t="shared" si="132"/>
        <v>1449000000</v>
      </c>
      <c r="O1389" s="6">
        <f t="shared" si="133"/>
        <v>-4450000000</v>
      </c>
      <c r="P1389" s="7">
        <f t="shared" si="134"/>
        <v>0.31108116512905565</v>
      </c>
      <c r="Q1389" s="7">
        <f t="shared" si="135"/>
        <v>0.46128330050792993</v>
      </c>
    </row>
    <row r="1390" spans="1:17" ht="20" customHeight="1" x14ac:dyDescent="0.2">
      <c r="A1390" s="1">
        <v>1447</v>
      </c>
      <c r="B1390" s="1" t="s">
        <v>480</v>
      </c>
      <c r="C1390" s="1" t="s">
        <v>9</v>
      </c>
      <c r="D1390" s="2">
        <v>41639</v>
      </c>
      <c r="E1390" s="3">
        <v>10557000000</v>
      </c>
      <c r="F1390" s="3">
        <v>7186000000</v>
      </c>
      <c r="G1390" s="3">
        <v>574000000</v>
      </c>
      <c r="H1390" s="1">
        <v>0</v>
      </c>
      <c r="I1390" s="3">
        <v>1113000000</v>
      </c>
      <c r="J1390" s="1" t="s">
        <v>36</v>
      </c>
      <c r="K1390" s="1" t="s">
        <v>37</v>
      </c>
      <c r="L1390" s="8">
        <f t="shared" si="131"/>
        <v>2013</v>
      </c>
      <c r="M1390" s="5">
        <f t="shared" si="136"/>
        <v>-3371000000</v>
      </c>
      <c r="N1390" s="6">
        <f t="shared" si="132"/>
        <v>1687000000</v>
      </c>
      <c r="O1390" s="6">
        <f t="shared" si="133"/>
        <v>-5058000000</v>
      </c>
      <c r="P1390" s="7">
        <f t="shared" si="134"/>
        <v>0.31931419910959552</v>
      </c>
      <c r="Q1390" s="7">
        <f t="shared" si="135"/>
        <v>0.47911338448422847</v>
      </c>
    </row>
    <row r="1391" spans="1:17" ht="20" customHeight="1" x14ac:dyDescent="0.2">
      <c r="A1391" s="1">
        <v>1448</v>
      </c>
      <c r="B1391" s="1" t="s">
        <v>480</v>
      </c>
      <c r="C1391" s="1" t="s">
        <v>10</v>
      </c>
      <c r="D1391" s="2">
        <v>42004</v>
      </c>
      <c r="E1391" s="3">
        <v>11035000000</v>
      </c>
      <c r="F1391" s="3">
        <v>7689000000</v>
      </c>
      <c r="G1391" s="3">
        <v>414000000</v>
      </c>
      <c r="H1391" s="1">
        <v>0</v>
      </c>
      <c r="I1391" s="3">
        <v>1156000000</v>
      </c>
      <c r="J1391" s="1" t="s">
        <v>36</v>
      </c>
      <c r="K1391" s="1" t="s">
        <v>37</v>
      </c>
      <c r="L1391" s="8">
        <f t="shared" si="131"/>
        <v>2014</v>
      </c>
      <c r="M1391" s="5">
        <f t="shared" si="136"/>
        <v>-3346000000</v>
      </c>
      <c r="N1391" s="6">
        <f t="shared" si="132"/>
        <v>1570000000</v>
      </c>
      <c r="O1391" s="6">
        <f t="shared" si="133"/>
        <v>-4916000000</v>
      </c>
      <c r="P1391" s="7">
        <f t="shared" si="134"/>
        <v>0.3032170367014046</v>
      </c>
      <c r="Q1391" s="7">
        <f t="shared" si="135"/>
        <v>0.44549161758042594</v>
      </c>
    </row>
    <row r="1392" spans="1:17" ht="20" customHeight="1" x14ac:dyDescent="0.2">
      <c r="A1392" s="1">
        <v>1449</v>
      </c>
      <c r="B1392" s="1" t="s">
        <v>480</v>
      </c>
      <c r="C1392" s="1" t="s">
        <v>11</v>
      </c>
      <c r="D1392" s="2">
        <v>42369</v>
      </c>
      <c r="E1392" s="3">
        <v>10231000000</v>
      </c>
      <c r="F1392" s="3">
        <v>6648000000</v>
      </c>
      <c r="G1392" s="3">
        <v>397000000</v>
      </c>
      <c r="H1392" s="1">
        <v>0</v>
      </c>
      <c r="I1392" s="3">
        <v>1250000000</v>
      </c>
      <c r="J1392" s="1" t="s">
        <v>36</v>
      </c>
      <c r="K1392" s="1" t="s">
        <v>37</v>
      </c>
      <c r="L1392" s="8">
        <f t="shared" si="131"/>
        <v>2015</v>
      </c>
      <c r="M1392" s="5">
        <f t="shared" si="136"/>
        <v>-3583000000</v>
      </c>
      <c r="N1392" s="6">
        <f t="shared" si="132"/>
        <v>1647000000</v>
      </c>
      <c r="O1392" s="6">
        <f t="shared" si="133"/>
        <v>-5230000000</v>
      </c>
      <c r="P1392" s="7">
        <f t="shared" si="134"/>
        <v>0.35021014563581271</v>
      </c>
      <c r="Q1392" s="7">
        <f t="shared" si="135"/>
        <v>0.51119147688398003</v>
      </c>
    </row>
    <row r="1393" spans="1:17" ht="20" customHeight="1" x14ac:dyDescent="0.2">
      <c r="A1393" s="1">
        <v>1450</v>
      </c>
      <c r="B1393" s="1" t="s">
        <v>481</v>
      </c>
      <c r="C1393" s="1" t="s">
        <v>6</v>
      </c>
      <c r="D1393" s="2">
        <v>41274</v>
      </c>
      <c r="E1393" s="3">
        <v>11240000000</v>
      </c>
      <c r="F1393" s="3">
        <v>429000000</v>
      </c>
      <c r="G1393" s="3">
        <v>6073000000</v>
      </c>
      <c r="H1393" s="1">
        <v>0</v>
      </c>
      <c r="I1393" s="3">
        <v>1441000000</v>
      </c>
      <c r="J1393" s="1" t="s">
        <v>41</v>
      </c>
      <c r="K1393" s="1" t="s">
        <v>99</v>
      </c>
      <c r="L1393" s="8">
        <f t="shared" si="131"/>
        <v>2012</v>
      </c>
      <c r="M1393" s="5">
        <f t="shared" si="136"/>
        <v>-10811000000</v>
      </c>
      <c r="N1393" s="6">
        <f t="shared" si="132"/>
        <v>7514000000</v>
      </c>
      <c r="O1393" s="6">
        <f t="shared" si="133"/>
        <v>-18325000000</v>
      </c>
      <c r="P1393" s="7">
        <f t="shared" si="134"/>
        <v>0.96183274021352316</v>
      </c>
      <c r="Q1393" s="7">
        <f t="shared" si="135"/>
        <v>1.6303380782918149</v>
      </c>
    </row>
    <row r="1394" spans="1:17" ht="20" customHeight="1" x14ac:dyDescent="0.2">
      <c r="A1394" s="1">
        <v>1451</v>
      </c>
      <c r="B1394" s="1" t="s">
        <v>481</v>
      </c>
      <c r="C1394" s="1" t="s">
        <v>9</v>
      </c>
      <c r="D1394" s="2">
        <v>41639</v>
      </c>
      <c r="E1394" s="3">
        <v>8602000000</v>
      </c>
      <c r="F1394" s="3">
        <v>291000000</v>
      </c>
      <c r="G1394" s="3">
        <v>5808000000</v>
      </c>
      <c r="H1394" s="1">
        <v>0</v>
      </c>
      <c r="I1394" s="3">
        <v>576000000</v>
      </c>
      <c r="J1394" s="1" t="s">
        <v>41</v>
      </c>
      <c r="K1394" s="1" t="s">
        <v>99</v>
      </c>
      <c r="L1394" s="8">
        <f t="shared" si="131"/>
        <v>2013</v>
      </c>
      <c r="M1394" s="5">
        <f t="shared" si="136"/>
        <v>-8311000000</v>
      </c>
      <c r="N1394" s="6">
        <f t="shared" si="132"/>
        <v>6384000000</v>
      </c>
      <c r="O1394" s="6">
        <f t="shared" si="133"/>
        <v>-14695000000</v>
      </c>
      <c r="P1394" s="7">
        <f t="shared" si="134"/>
        <v>0.9661706579865148</v>
      </c>
      <c r="Q1394" s="7">
        <f t="shared" si="135"/>
        <v>1.7083236456637991</v>
      </c>
    </row>
    <row r="1395" spans="1:17" ht="20" customHeight="1" x14ac:dyDescent="0.2">
      <c r="A1395" s="1">
        <v>1452</v>
      </c>
      <c r="B1395" s="1" t="s">
        <v>481</v>
      </c>
      <c r="C1395" s="1" t="s">
        <v>10</v>
      </c>
      <c r="D1395" s="2">
        <v>42004</v>
      </c>
      <c r="E1395" s="3">
        <v>8707000000</v>
      </c>
      <c r="F1395" s="3">
        <v>235000000</v>
      </c>
      <c r="G1395" s="3">
        <v>5518000000</v>
      </c>
      <c r="H1395" s="1">
        <v>0</v>
      </c>
      <c r="I1395" s="3">
        <v>367000000</v>
      </c>
      <c r="J1395" s="1" t="s">
        <v>41</v>
      </c>
      <c r="K1395" s="1" t="s">
        <v>99</v>
      </c>
      <c r="L1395" s="8">
        <f t="shared" si="131"/>
        <v>2014</v>
      </c>
      <c r="M1395" s="5">
        <f t="shared" si="136"/>
        <v>-8472000000</v>
      </c>
      <c r="N1395" s="6">
        <f t="shared" si="132"/>
        <v>5885000000</v>
      </c>
      <c r="O1395" s="6">
        <f t="shared" si="133"/>
        <v>-14357000000</v>
      </c>
      <c r="P1395" s="7">
        <f t="shared" si="134"/>
        <v>0.9730102216607327</v>
      </c>
      <c r="Q1395" s="7">
        <f t="shared" si="135"/>
        <v>1.6489031813483404</v>
      </c>
    </row>
    <row r="1396" spans="1:17" ht="20" customHeight="1" x14ac:dyDescent="0.2">
      <c r="A1396" s="1">
        <v>1453</v>
      </c>
      <c r="B1396" s="1" t="s">
        <v>481</v>
      </c>
      <c r="C1396" s="1" t="s">
        <v>11</v>
      </c>
      <c r="D1396" s="2">
        <v>42369</v>
      </c>
      <c r="E1396" s="3">
        <v>8533000000</v>
      </c>
      <c r="F1396" s="3">
        <v>219000000</v>
      </c>
      <c r="G1396" s="3">
        <v>5120000000</v>
      </c>
      <c r="H1396" s="1">
        <v>0</v>
      </c>
      <c r="I1396" s="3">
        <v>205000000</v>
      </c>
      <c r="J1396" s="1" t="s">
        <v>41</v>
      </c>
      <c r="K1396" s="1" t="s">
        <v>99</v>
      </c>
      <c r="L1396" s="8">
        <f t="shared" si="131"/>
        <v>2015</v>
      </c>
      <c r="M1396" s="5">
        <f t="shared" si="136"/>
        <v>-8314000000</v>
      </c>
      <c r="N1396" s="6">
        <f t="shared" si="132"/>
        <v>5325000000</v>
      </c>
      <c r="O1396" s="6">
        <f t="shared" si="133"/>
        <v>-13639000000</v>
      </c>
      <c r="P1396" s="7">
        <f t="shared" si="134"/>
        <v>0.97433493495839685</v>
      </c>
      <c r="Q1396" s="7">
        <f t="shared" si="135"/>
        <v>1.5983827493261455</v>
      </c>
    </row>
    <row r="1397" spans="1:17" ht="20" customHeight="1" x14ac:dyDescent="0.2">
      <c r="A1397" s="1">
        <v>1458</v>
      </c>
      <c r="B1397" s="1" t="s">
        <v>482</v>
      </c>
      <c r="C1397" s="1" t="s">
        <v>6</v>
      </c>
      <c r="D1397" s="2">
        <v>41453</v>
      </c>
      <c r="E1397" s="3">
        <v>14351000000</v>
      </c>
      <c r="F1397" s="3">
        <v>10411000000</v>
      </c>
      <c r="G1397" s="3">
        <v>635000000</v>
      </c>
      <c r="H1397" s="3">
        <v>1133000000</v>
      </c>
      <c r="I1397" s="3">
        <v>79000000</v>
      </c>
      <c r="J1397" s="1" t="s">
        <v>16</v>
      </c>
      <c r="K1397" s="1" t="s">
        <v>483</v>
      </c>
      <c r="L1397" s="8">
        <f t="shared" si="131"/>
        <v>2013</v>
      </c>
      <c r="M1397" s="5">
        <f t="shared" si="136"/>
        <v>-3940000000</v>
      </c>
      <c r="N1397" s="6">
        <f t="shared" si="132"/>
        <v>1847000000</v>
      </c>
      <c r="O1397" s="6">
        <f t="shared" si="133"/>
        <v>-5787000000</v>
      </c>
      <c r="P1397" s="7">
        <f t="shared" si="134"/>
        <v>0.27454532785171765</v>
      </c>
      <c r="Q1397" s="7">
        <f t="shared" si="135"/>
        <v>0.40324716047662185</v>
      </c>
    </row>
    <row r="1398" spans="1:17" ht="20" customHeight="1" x14ac:dyDescent="0.2">
      <c r="A1398" s="1">
        <v>1459</v>
      </c>
      <c r="B1398" s="1" t="s">
        <v>482</v>
      </c>
      <c r="C1398" s="1" t="s">
        <v>9</v>
      </c>
      <c r="D1398" s="2">
        <v>41817</v>
      </c>
      <c r="E1398" s="3">
        <v>13724000000</v>
      </c>
      <c r="F1398" s="3">
        <v>9878000000</v>
      </c>
      <c r="G1398" s="3">
        <v>722000000</v>
      </c>
      <c r="H1398" s="3">
        <v>1226000000</v>
      </c>
      <c r="I1398" s="3">
        <v>98000000</v>
      </c>
      <c r="J1398" s="1" t="s">
        <v>16</v>
      </c>
      <c r="K1398" s="1" t="s">
        <v>483</v>
      </c>
      <c r="L1398" s="8">
        <f t="shared" si="131"/>
        <v>2014</v>
      </c>
      <c r="M1398" s="5">
        <f t="shared" si="136"/>
        <v>-3846000000</v>
      </c>
      <c r="N1398" s="6">
        <f t="shared" si="132"/>
        <v>2046000000</v>
      </c>
      <c r="O1398" s="6">
        <f t="shared" si="133"/>
        <v>-5892000000</v>
      </c>
      <c r="P1398" s="7">
        <f t="shared" si="134"/>
        <v>0.28023899737685803</v>
      </c>
      <c r="Q1398" s="7">
        <f t="shared" si="135"/>
        <v>0.42932089769746429</v>
      </c>
    </row>
    <row r="1399" spans="1:17" ht="20" customHeight="1" x14ac:dyDescent="0.2">
      <c r="A1399" s="1">
        <v>1460</v>
      </c>
      <c r="B1399" s="1" t="s">
        <v>482</v>
      </c>
      <c r="C1399" s="1" t="s">
        <v>10</v>
      </c>
      <c r="D1399" s="2">
        <v>42188</v>
      </c>
      <c r="E1399" s="3">
        <v>13739000000</v>
      </c>
      <c r="F1399" s="3">
        <v>9930000000</v>
      </c>
      <c r="G1399" s="3">
        <v>237000000</v>
      </c>
      <c r="H1399" s="3">
        <v>1353000000</v>
      </c>
      <c r="I1399" s="3">
        <v>129000000</v>
      </c>
      <c r="J1399" s="1" t="s">
        <v>16</v>
      </c>
      <c r="K1399" s="1" t="s">
        <v>483</v>
      </c>
      <c r="L1399" s="8">
        <f t="shared" si="131"/>
        <v>2015</v>
      </c>
      <c r="M1399" s="5">
        <f t="shared" si="136"/>
        <v>-3809000000</v>
      </c>
      <c r="N1399" s="6">
        <f t="shared" si="132"/>
        <v>1719000000</v>
      </c>
      <c r="O1399" s="6">
        <f t="shared" si="133"/>
        <v>-5528000000</v>
      </c>
      <c r="P1399" s="7">
        <f t="shared" si="134"/>
        <v>0.2772399737972196</v>
      </c>
      <c r="Q1399" s="7">
        <f t="shared" si="135"/>
        <v>0.40235825023655286</v>
      </c>
    </row>
    <row r="1400" spans="1:17" ht="20" customHeight="1" x14ac:dyDescent="0.2">
      <c r="A1400" s="1">
        <v>1461</v>
      </c>
      <c r="B1400" s="1" t="s">
        <v>482</v>
      </c>
      <c r="C1400" s="1" t="s">
        <v>11</v>
      </c>
      <c r="D1400" s="2">
        <v>42552</v>
      </c>
      <c r="E1400" s="3">
        <v>11160000000</v>
      </c>
      <c r="F1400" s="3">
        <v>8545000000</v>
      </c>
      <c r="G1400" s="3">
        <v>635000000</v>
      </c>
      <c r="H1400" s="3">
        <v>1237000000</v>
      </c>
      <c r="I1400" s="3">
        <v>123000000</v>
      </c>
      <c r="J1400" s="1" t="s">
        <v>16</v>
      </c>
      <c r="K1400" s="1" t="s">
        <v>483</v>
      </c>
      <c r="L1400" s="8">
        <f t="shared" si="131"/>
        <v>2016</v>
      </c>
      <c r="M1400" s="5">
        <f t="shared" si="136"/>
        <v>-2615000000</v>
      </c>
      <c r="N1400" s="6">
        <f t="shared" si="132"/>
        <v>1995000000</v>
      </c>
      <c r="O1400" s="6">
        <f t="shared" si="133"/>
        <v>-4610000000</v>
      </c>
      <c r="P1400" s="7">
        <f t="shared" si="134"/>
        <v>0.23431899641577061</v>
      </c>
      <c r="Q1400" s="7">
        <f t="shared" si="135"/>
        <v>0.41308243727598565</v>
      </c>
    </row>
    <row r="1401" spans="1:17" ht="20" customHeight="1" x14ac:dyDescent="0.2">
      <c r="A1401" s="1">
        <v>1462</v>
      </c>
      <c r="B1401" s="1" t="s">
        <v>484</v>
      </c>
      <c r="C1401" s="1" t="s">
        <v>6</v>
      </c>
      <c r="D1401" s="2">
        <v>41333</v>
      </c>
      <c r="E1401" s="3">
        <v>2796100000</v>
      </c>
      <c r="F1401" s="3">
        <v>1687800000</v>
      </c>
      <c r="G1401" s="3">
        <v>585400000</v>
      </c>
      <c r="H1401" s="1">
        <v>0</v>
      </c>
      <c r="I1401" s="1">
        <v>0</v>
      </c>
      <c r="J1401" s="1" t="s">
        <v>30</v>
      </c>
      <c r="K1401" s="1" t="s">
        <v>485</v>
      </c>
      <c r="L1401" s="8">
        <f t="shared" si="131"/>
        <v>2013</v>
      </c>
      <c r="M1401" s="5">
        <f t="shared" si="136"/>
        <v>-1108300000</v>
      </c>
      <c r="N1401" s="6">
        <f t="shared" si="132"/>
        <v>585400000</v>
      </c>
      <c r="O1401" s="6">
        <f t="shared" si="133"/>
        <v>-1693700000</v>
      </c>
      <c r="P1401" s="7">
        <f t="shared" si="134"/>
        <v>0.39637352026036266</v>
      </c>
      <c r="Q1401" s="7">
        <f t="shared" si="135"/>
        <v>0.60573656163942635</v>
      </c>
    </row>
    <row r="1402" spans="1:17" ht="20" customHeight="1" x14ac:dyDescent="0.2">
      <c r="A1402" s="1">
        <v>1463</v>
      </c>
      <c r="B1402" s="1" t="s">
        <v>484</v>
      </c>
      <c r="C1402" s="1" t="s">
        <v>9</v>
      </c>
      <c r="D1402" s="2">
        <v>41698</v>
      </c>
      <c r="E1402" s="3">
        <v>4867700000</v>
      </c>
      <c r="F1402" s="3">
        <v>2876000000</v>
      </c>
      <c r="G1402" s="3">
        <v>895100000</v>
      </c>
      <c r="H1402" s="1">
        <v>0</v>
      </c>
      <c r="I1402" s="1">
        <v>0</v>
      </c>
      <c r="J1402" s="1" t="s">
        <v>30</v>
      </c>
      <c r="K1402" s="1" t="s">
        <v>485</v>
      </c>
      <c r="L1402" s="8">
        <f t="shared" si="131"/>
        <v>2014</v>
      </c>
      <c r="M1402" s="5">
        <f t="shared" si="136"/>
        <v>-1991700000</v>
      </c>
      <c r="N1402" s="6">
        <f t="shared" si="132"/>
        <v>895100000</v>
      </c>
      <c r="O1402" s="6">
        <f t="shared" si="133"/>
        <v>-2886800000</v>
      </c>
      <c r="P1402" s="7">
        <f t="shared" si="134"/>
        <v>0.40916654682909792</v>
      </c>
      <c r="Q1402" s="7">
        <f t="shared" si="135"/>
        <v>0.59305216015777473</v>
      </c>
    </row>
    <row r="1403" spans="1:17" ht="20" customHeight="1" x14ac:dyDescent="0.2">
      <c r="A1403" s="1">
        <v>1464</v>
      </c>
      <c r="B1403" s="1" t="s">
        <v>484</v>
      </c>
      <c r="C1403" s="1" t="s">
        <v>10</v>
      </c>
      <c r="D1403" s="2">
        <v>42063</v>
      </c>
      <c r="E1403" s="3">
        <v>6028000000</v>
      </c>
      <c r="F1403" s="3">
        <v>3449400000</v>
      </c>
      <c r="G1403" s="3">
        <v>1078400000</v>
      </c>
      <c r="H1403" s="1">
        <v>0</v>
      </c>
      <c r="I1403" s="1">
        <v>0</v>
      </c>
      <c r="J1403" s="1" t="s">
        <v>30</v>
      </c>
      <c r="K1403" s="1" t="s">
        <v>485</v>
      </c>
      <c r="L1403" s="8">
        <f t="shared" si="131"/>
        <v>2015</v>
      </c>
      <c r="M1403" s="5">
        <f t="shared" si="136"/>
        <v>-2578600000</v>
      </c>
      <c r="N1403" s="6">
        <f t="shared" si="132"/>
        <v>1078400000</v>
      </c>
      <c r="O1403" s="6">
        <f t="shared" si="133"/>
        <v>-3657000000</v>
      </c>
      <c r="P1403" s="7">
        <f t="shared" si="134"/>
        <v>0.42777040477770406</v>
      </c>
      <c r="Q1403" s="7">
        <f t="shared" si="135"/>
        <v>0.60666887856668883</v>
      </c>
    </row>
    <row r="1404" spans="1:17" ht="20" customHeight="1" x14ac:dyDescent="0.2">
      <c r="A1404" s="1">
        <v>1465</v>
      </c>
      <c r="B1404" s="1" t="s">
        <v>484</v>
      </c>
      <c r="C1404" s="1" t="s">
        <v>11</v>
      </c>
      <c r="D1404" s="2">
        <v>42429</v>
      </c>
      <c r="E1404" s="3">
        <v>6548400000</v>
      </c>
      <c r="F1404" s="3">
        <v>3606100000</v>
      </c>
      <c r="G1404" s="3">
        <v>1177200000</v>
      </c>
      <c r="H1404" s="1">
        <v>0</v>
      </c>
      <c r="I1404" s="1">
        <v>0</v>
      </c>
      <c r="J1404" s="1" t="s">
        <v>30</v>
      </c>
      <c r="K1404" s="1" t="s">
        <v>485</v>
      </c>
      <c r="L1404" s="8">
        <f t="shared" si="131"/>
        <v>2016</v>
      </c>
      <c r="M1404" s="5">
        <f t="shared" si="136"/>
        <v>-2942300000</v>
      </c>
      <c r="N1404" s="6">
        <f t="shared" si="132"/>
        <v>1177200000</v>
      </c>
      <c r="O1404" s="6">
        <f t="shared" si="133"/>
        <v>-4119500000</v>
      </c>
      <c r="P1404" s="7">
        <f t="shared" si="134"/>
        <v>0.4493158634170179</v>
      </c>
      <c r="Q1404" s="7">
        <f t="shared" si="135"/>
        <v>0.62908496732026142</v>
      </c>
    </row>
    <row r="1405" spans="1:17" ht="20" customHeight="1" x14ac:dyDescent="0.2">
      <c r="A1405" s="1">
        <v>1466</v>
      </c>
      <c r="B1405" s="1" t="s">
        <v>486</v>
      </c>
      <c r="C1405" s="1" t="s">
        <v>6</v>
      </c>
      <c r="D1405" s="2">
        <v>41636</v>
      </c>
      <c r="E1405" s="3">
        <v>10889500000</v>
      </c>
      <c r="F1405" s="3">
        <v>6985800000</v>
      </c>
      <c r="G1405" s="3">
        <v>2960300000</v>
      </c>
      <c r="H1405" s="1">
        <v>0</v>
      </c>
      <c r="I1405" s="1">
        <v>0</v>
      </c>
      <c r="J1405" s="1" t="s">
        <v>13</v>
      </c>
      <c r="K1405" s="1" t="s">
        <v>474</v>
      </c>
      <c r="L1405" s="8">
        <f t="shared" si="131"/>
        <v>2013</v>
      </c>
      <c r="M1405" s="5">
        <f t="shared" si="136"/>
        <v>-3903700000</v>
      </c>
      <c r="N1405" s="6">
        <f t="shared" si="132"/>
        <v>2960300000</v>
      </c>
      <c r="O1405" s="6">
        <f t="shared" si="133"/>
        <v>-6864000000</v>
      </c>
      <c r="P1405" s="7">
        <f t="shared" si="134"/>
        <v>0.35848294228385141</v>
      </c>
      <c r="Q1405" s="7">
        <f t="shared" si="135"/>
        <v>0.6303319711648836</v>
      </c>
    </row>
    <row r="1406" spans="1:17" ht="20" customHeight="1" x14ac:dyDescent="0.2">
      <c r="A1406" s="1">
        <v>1467</v>
      </c>
      <c r="B1406" s="1" t="s">
        <v>486</v>
      </c>
      <c r="C1406" s="1" t="s">
        <v>9</v>
      </c>
      <c r="D1406" s="2">
        <v>42007</v>
      </c>
      <c r="E1406" s="3">
        <v>11338600000</v>
      </c>
      <c r="F1406" s="3">
        <v>7235900000</v>
      </c>
      <c r="G1406" s="3">
        <v>2814600000</v>
      </c>
      <c r="H1406" s="1">
        <v>0</v>
      </c>
      <c r="I1406" s="1">
        <v>0</v>
      </c>
      <c r="J1406" s="1" t="s">
        <v>13</v>
      </c>
      <c r="K1406" s="1" t="s">
        <v>474</v>
      </c>
      <c r="L1406" s="8">
        <f t="shared" si="131"/>
        <v>2015</v>
      </c>
      <c r="M1406" s="5">
        <f t="shared" si="136"/>
        <v>-4102700000</v>
      </c>
      <c r="N1406" s="6">
        <f t="shared" si="132"/>
        <v>2814600000</v>
      </c>
      <c r="O1406" s="6">
        <f t="shared" si="133"/>
        <v>-6917300000</v>
      </c>
      <c r="P1406" s="7">
        <f t="shared" si="134"/>
        <v>0.36183479441906408</v>
      </c>
      <c r="Q1406" s="7">
        <f t="shared" si="135"/>
        <v>0.61006649850951622</v>
      </c>
    </row>
    <row r="1407" spans="1:17" ht="20" customHeight="1" x14ac:dyDescent="0.2">
      <c r="A1407" s="1">
        <v>1468</v>
      </c>
      <c r="B1407" s="1" t="s">
        <v>486</v>
      </c>
      <c r="C1407" s="1" t="s">
        <v>10</v>
      </c>
      <c r="D1407" s="2">
        <v>42371</v>
      </c>
      <c r="E1407" s="3">
        <v>11171800000</v>
      </c>
      <c r="F1407" s="3">
        <v>7099800000</v>
      </c>
      <c r="G1407" s="3">
        <v>2681100000</v>
      </c>
      <c r="H1407" s="1">
        <v>0</v>
      </c>
      <c r="I1407" s="1">
        <v>0</v>
      </c>
      <c r="J1407" s="1" t="s">
        <v>13</v>
      </c>
      <c r="K1407" s="1" t="s">
        <v>474</v>
      </c>
      <c r="L1407" s="8">
        <f t="shared" si="131"/>
        <v>2016</v>
      </c>
      <c r="M1407" s="5">
        <f t="shared" si="136"/>
        <v>-4072000000</v>
      </c>
      <c r="N1407" s="6">
        <f t="shared" si="132"/>
        <v>2681100000</v>
      </c>
      <c r="O1407" s="6">
        <f t="shared" si="133"/>
        <v>-6753100000</v>
      </c>
      <c r="P1407" s="7">
        <f t="shared" si="134"/>
        <v>0.36448916020694966</v>
      </c>
      <c r="Q1407" s="7">
        <f t="shared" si="135"/>
        <v>0.60447734474301362</v>
      </c>
    </row>
    <row r="1408" spans="1:17" ht="20" customHeight="1" x14ac:dyDescent="0.2">
      <c r="A1408" s="1">
        <v>1469</v>
      </c>
      <c r="B1408" s="1" t="s">
        <v>486</v>
      </c>
      <c r="C1408" s="1" t="s">
        <v>11</v>
      </c>
      <c r="D1408" s="2">
        <v>42735</v>
      </c>
      <c r="E1408" s="3">
        <v>11406900000</v>
      </c>
      <c r="F1408" s="3">
        <v>7139700000</v>
      </c>
      <c r="G1408" s="3">
        <v>2798900000</v>
      </c>
      <c r="H1408" s="1">
        <v>0</v>
      </c>
      <c r="I1408" s="1">
        <v>0</v>
      </c>
      <c r="J1408" s="1" t="s">
        <v>13</v>
      </c>
      <c r="K1408" s="1" t="s">
        <v>474</v>
      </c>
      <c r="L1408" s="8">
        <f t="shared" si="131"/>
        <v>2016</v>
      </c>
      <c r="M1408" s="5">
        <f t="shared" si="136"/>
        <v>-4267200000</v>
      </c>
      <c r="N1408" s="6">
        <f t="shared" si="132"/>
        <v>2798900000</v>
      </c>
      <c r="O1408" s="6">
        <f t="shared" si="133"/>
        <v>-7066100000</v>
      </c>
      <c r="P1408" s="7">
        <f t="shared" si="134"/>
        <v>0.37408936696210188</v>
      </c>
      <c r="Q1408" s="7">
        <f t="shared" si="135"/>
        <v>0.61945839798718316</v>
      </c>
    </row>
    <row r="1409" spans="1:17" ht="20" customHeight="1" x14ac:dyDescent="0.2">
      <c r="A1409" s="1">
        <v>1470</v>
      </c>
      <c r="B1409" s="1" t="s">
        <v>487</v>
      </c>
      <c r="C1409" s="1" t="s">
        <v>6</v>
      </c>
      <c r="D1409" s="2">
        <v>41544</v>
      </c>
      <c r="E1409" s="3">
        <v>1792000000</v>
      </c>
      <c r="F1409" s="3">
        <v>1025400000</v>
      </c>
      <c r="G1409" s="3">
        <v>159700000</v>
      </c>
      <c r="H1409" s="3">
        <v>226300000</v>
      </c>
      <c r="I1409" s="3">
        <v>29100000</v>
      </c>
      <c r="J1409" s="1" t="s">
        <v>16</v>
      </c>
      <c r="K1409" s="1" t="s">
        <v>28</v>
      </c>
      <c r="L1409" s="8">
        <f t="shared" si="131"/>
        <v>2013</v>
      </c>
      <c r="M1409" s="5">
        <f t="shared" si="136"/>
        <v>-766600000</v>
      </c>
      <c r="N1409" s="6">
        <f t="shared" si="132"/>
        <v>415100000</v>
      </c>
      <c r="O1409" s="6">
        <f t="shared" si="133"/>
        <v>-1181700000</v>
      </c>
      <c r="P1409" s="7">
        <f t="shared" si="134"/>
        <v>0.42779017857142859</v>
      </c>
      <c r="Q1409" s="7">
        <f t="shared" si="135"/>
        <v>0.65943080357142858</v>
      </c>
    </row>
    <row r="1410" spans="1:17" ht="20" customHeight="1" x14ac:dyDescent="0.2">
      <c r="A1410" s="1">
        <v>1471</v>
      </c>
      <c r="B1410" s="1" t="s">
        <v>487</v>
      </c>
      <c r="C1410" s="1" t="s">
        <v>9</v>
      </c>
      <c r="D1410" s="2">
        <v>41915</v>
      </c>
      <c r="E1410" s="3">
        <v>2291500000</v>
      </c>
      <c r="F1410" s="3">
        <v>1268800000</v>
      </c>
      <c r="G1410" s="3">
        <v>179100000</v>
      </c>
      <c r="H1410" s="3">
        <v>252200000</v>
      </c>
      <c r="I1410" s="3">
        <v>25900000</v>
      </c>
      <c r="J1410" s="1" t="s">
        <v>16</v>
      </c>
      <c r="K1410" s="1" t="s">
        <v>28</v>
      </c>
      <c r="L1410" s="8">
        <f t="shared" si="131"/>
        <v>2014</v>
      </c>
      <c r="M1410" s="5">
        <f t="shared" si="136"/>
        <v>-1022700000</v>
      </c>
      <c r="N1410" s="6">
        <f t="shared" si="132"/>
        <v>457200000</v>
      </c>
      <c r="O1410" s="6">
        <f t="shared" si="133"/>
        <v>-1479900000</v>
      </c>
      <c r="P1410" s="7">
        <f t="shared" si="134"/>
        <v>0.44630154920357845</v>
      </c>
      <c r="Q1410" s="7">
        <f t="shared" si="135"/>
        <v>0.64582151429194845</v>
      </c>
    </row>
    <row r="1411" spans="1:17" ht="20" customHeight="1" x14ac:dyDescent="0.2">
      <c r="A1411" s="1">
        <v>1472</v>
      </c>
      <c r="B1411" s="1" t="s">
        <v>487</v>
      </c>
      <c r="C1411" s="1" t="s">
        <v>10</v>
      </c>
      <c r="D1411" s="2">
        <v>42279</v>
      </c>
      <c r="E1411" s="3">
        <v>3258400000</v>
      </c>
      <c r="F1411" s="3">
        <v>1703900000</v>
      </c>
      <c r="G1411" s="3">
        <v>191300000</v>
      </c>
      <c r="H1411" s="3">
        <v>303200000</v>
      </c>
      <c r="I1411" s="3">
        <v>33500000</v>
      </c>
      <c r="J1411" s="1" t="s">
        <v>16</v>
      </c>
      <c r="K1411" s="1" t="s">
        <v>28</v>
      </c>
      <c r="L1411" s="8">
        <f t="shared" ref="L1411:L1474" si="137">YEAR(D1411)</f>
        <v>2015</v>
      </c>
      <c r="M1411" s="5">
        <f t="shared" si="136"/>
        <v>-1554500000</v>
      </c>
      <c r="N1411" s="6">
        <f t="shared" si="132"/>
        <v>528000000</v>
      </c>
      <c r="O1411" s="6">
        <f t="shared" si="133"/>
        <v>-2082500000</v>
      </c>
      <c r="P1411" s="7">
        <f t="shared" si="134"/>
        <v>0.47707463785907195</v>
      </c>
      <c r="Q1411" s="7">
        <f t="shared" si="135"/>
        <v>0.63911735821261972</v>
      </c>
    </row>
    <row r="1412" spans="1:17" ht="20" customHeight="1" x14ac:dyDescent="0.2">
      <c r="A1412" s="1">
        <v>1473</v>
      </c>
      <c r="B1412" s="1" t="s">
        <v>487</v>
      </c>
      <c r="C1412" s="1" t="s">
        <v>11</v>
      </c>
      <c r="D1412" s="2">
        <v>42643</v>
      </c>
      <c r="E1412" s="3">
        <v>3289000000</v>
      </c>
      <c r="F1412" s="3">
        <v>1623800000</v>
      </c>
      <c r="G1412" s="3">
        <v>195900000</v>
      </c>
      <c r="H1412" s="3">
        <v>312400000</v>
      </c>
      <c r="I1412" s="3">
        <v>33400000</v>
      </c>
      <c r="J1412" s="1" t="s">
        <v>16</v>
      </c>
      <c r="K1412" s="1" t="s">
        <v>28</v>
      </c>
      <c r="L1412" s="8">
        <f t="shared" si="137"/>
        <v>2016</v>
      </c>
      <c r="M1412" s="5">
        <f t="shared" si="136"/>
        <v>-1665200000</v>
      </c>
      <c r="N1412" s="6">
        <f t="shared" si="132"/>
        <v>541700000</v>
      </c>
      <c r="O1412" s="6">
        <f t="shared" si="133"/>
        <v>-2206900000</v>
      </c>
      <c r="P1412" s="7">
        <f t="shared" si="134"/>
        <v>0.50629370629370629</v>
      </c>
      <c r="Q1412" s="7">
        <f t="shared" si="135"/>
        <v>0.67099422316813617</v>
      </c>
    </row>
    <row r="1413" spans="1:17" ht="20" customHeight="1" x14ac:dyDescent="0.2">
      <c r="A1413" s="1">
        <v>1474</v>
      </c>
      <c r="B1413" s="1" t="s">
        <v>488</v>
      </c>
      <c r="C1413" s="1" t="s">
        <v>6</v>
      </c>
      <c r="D1413" s="2">
        <v>41274</v>
      </c>
      <c r="E1413" s="3">
        <v>2730000000</v>
      </c>
      <c r="F1413" s="3">
        <v>245000000</v>
      </c>
      <c r="G1413" s="3">
        <v>835000000</v>
      </c>
      <c r="H1413" s="1">
        <v>0</v>
      </c>
      <c r="I1413" s="3">
        <v>811000000</v>
      </c>
      <c r="J1413" s="1" t="s">
        <v>77</v>
      </c>
      <c r="K1413" s="1" t="s">
        <v>78</v>
      </c>
      <c r="L1413" s="8">
        <f t="shared" si="137"/>
        <v>2012</v>
      </c>
      <c r="M1413" s="5">
        <f t="shared" si="136"/>
        <v>-2485000000</v>
      </c>
      <c r="N1413" s="6">
        <f t="shared" ref="N1413:N1476" si="138">G1413+H1413+I1413</f>
        <v>1646000000</v>
      </c>
      <c r="O1413" s="6">
        <f t="shared" ref="O1413:O1476" si="139">M1413-N1413</f>
        <v>-4131000000</v>
      </c>
      <c r="P1413" s="7">
        <f t="shared" ref="P1413:P1476" si="140">ABS(M1413/E1413)</f>
        <v>0.91025641025641024</v>
      </c>
      <c r="Q1413" s="7">
        <f t="shared" ref="Q1413:Q1476" si="141">ABS(O1413/E1413)</f>
        <v>1.5131868131868131</v>
      </c>
    </row>
    <row r="1414" spans="1:17" ht="20" customHeight="1" x14ac:dyDescent="0.2">
      <c r="A1414" s="1">
        <v>1475</v>
      </c>
      <c r="B1414" s="1" t="s">
        <v>488</v>
      </c>
      <c r="C1414" s="1" t="s">
        <v>9</v>
      </c>
      <c r="D1414" s="2">
        <v>41639</v>
      </c>
      <c r="E1414" s="3">
        <v>3371000000</v>
      </c>
      <c r="F1414" s="3">
        <v>328000000</v>
      </c>
      <c r="G1414" s="3">
        <v>1052000000</v>
      </c>
      <c r="H1414" s="1">
        <v>0</v>
      </c>
      <c r="I1414" s="3">
        <v>787000000</v>
      </c>
      <c r="J1414" s="1" t="s">
        <v>77</v>
      </c>
      <c r="K1414" s="1" t="s">
        <v>78</v>
      </c>
      <c r="L1414" s="8">
        <f t="shared" si="137"/>
        <v>2013</v>
      </c>
      <c r="M1414" s="5">
        <f t="shared" si="136"/>
        <v>-3043000000</v>
      </c>
      <c r="N1414" s="6">
        <f t="shared" si="138"/>
        <v>1839000000</v>
      </c>
      <c r="O1414" s="6">
        <f t="shared" si="139"/>
        <v>-4882000000</v>
      </c>
      <c r="P1414" s="7">
        <f t="shared" si="140"/>
        <v>0.90269949569860575</v>
      </c>
      <c r="Q1414" s="7">
        <f t="shared" si="141"/>
        <v>1.4482349451201424</v>
      </c>
    </row>
    <row r="1415" spans="1:17" ht="20" customHeight="1" x14ac:dyDescent="0.2">
      <c r="A1415" s="1">
        <v>1476</v>
      </c>
      <c r="B1415" s="1" t="s">
        <v>488</v>
      </c>
      <c r="C1415" s="1" t="s">
        <v>10</v>
      </c>
      <c r="D1415" s="2">
        <v>42004</v>
      </c>
      <c r="E1415" s="3">
        <v>4038000000</v>
      </c>
      <c r="F1415" s="3">
        <v>427000000</v>
      </c>
      <c r="G1415" s="3">
        <v>1296000000</v>
      </c>
      <c r="H1415" s="1">
        <v>0</v>
      </c>
      <c r="I1415" s="3">
        <v>942000000</v>
      </c>
      <c r="J1415" s="1" t="s">
        <v>77</v>
      </c>
      <c r="K1415" s="1" t="s">
        <v>78</v>
      </c>
      <c r="L1415" s="8">
        <f t="shared" si="137"/>
        <v>2014</v>
      </c>
      <c r="M1415" s="5">
        <f t="shared" si="136"/>
        <v>-3611000000</v>
      </c>
      <c r="N1415" s="6">
        <f t="shared" si="138"/>
        <v>2238000000</v>
      </c>
      <c r="O1415" s="6">
        <f t="shared" si="139"/>
        <v>-5849000000</v>
      </c>
      <c r="P1415" s="7">
        <f t="shared" si="140"/>
        <v>0.89425458147597825</v>
      </c>
      <c r="Q1415" s="7">
        <f t="shared" si="141"/>
        <v>1.4484893511639425</v>
      </c>
    </row>
    <row r="1416" spans="1:17" ht="20" customHeight="1" x14ac:dyDescent="0.2">
      <c r="A1416" s="1">
        <v>1477</v>
      </c>
      <c r="B1416" s="1" t="s">
        <v>488</v>
      </c>
      <c r="C1416" s="1" t="s">
        <v>11</v>
      </c>
      <c r="D1416" s="2">
        <v>42369</v>
      </c>
      <c r="E1416" s="3">
        <v>3133000000</v>
      </c>
      <c r="F1416" s="3">
        <v>689000000</v>
      </c>
      <c r="G1416" s="3">
        <v>1208000000</v>
      </c>
      <c r="H1416" s="1">
        <v>0</v>
      </c>
      <c r="I1416" s="3">
        <v>1091000000</v>
      </c>
      <c r="J1416" s="1" t="s">
        <v>77</v>
      </c>
      <c r="K1416" s="1" t="s">
        <v>78</v>
      </c>
      <c r="L1416" s="8">
        <f t="shared" si="137"/>
        <v>2015</v>
      </c>
      <c r="M1416" s="5">
        <f t="shared" si="136"/>
        <v>-2444000000</v>
      </c>
      <c r="N1416" s="6">
        <f t="shared" si="138"/>
        <v>2299000000</v>
      </c>
      <c r="O1416" s="6">
        <f t="shared" si="139"/>
        <v>-4743000000</v>
      </c>
      <c r="P1416" s="7">
        <f t="shared" si="140"/>
        <v>0.78008298755186722</v>
      </c>
      <c r="Q1416" s="7">
        <f t="shared" si="141"/>
        <v>1.5138844557931694</v>
      </c>
    </row>
    <row r="1417" spans="1:17" ht="20" customHeight="1" x14ac:dyDescent="0.2">
      <c r="A1417" s="1">
        <v>1478</v>
      </c>
      <c r="B1417" s="1" t="s">
        <v>489</v>
      </c>
      <c r="C1417" s="1" t="s">
        <v>6</v>
      </c>
      <c r="D1417" s="2">
        <v>41274</v>
      </c>
      <c r="E1417" s="3">
        <v>10793000000</v>
      </c>
      <c r="F1417" s="3">
        <v>362000000</v>
      </c>
      <c r="G1417" s="3">
        <v>2123000000</v>
      </c>
      <c r="H1417" s="1">
        <v>0</v>
      </c>
      <c r="I1417" s="3">
        <v>4549000000</v>
      </c>
      <c r="J1417" s="1" t="s">
        <v>41</v>
      </c>
      <c r="K1417" s="1" t="s">
        <v>94</v>
      </c>
      <c r="L1417" s="8">
        <f t="shared" si="137"/>
        <v>2012</v>
      </c>
      <c r="M1417" s="5">
        <f t="shared" si="136"/>
        <v>-10431000000</v>
      </c>
      <c r="N1417" s="6">
        <f t="shared" si="138"/>
        <v>6672000000</v>
      </c>
      <c r="O1417" s="6">
        <f t="shared" si="139"/>
        <v>-17103000000</v>
      </c>
      <c r="P1417" s="7">
        <f t="shared" si="140"/>
        <v>0.96645974242564625</v>
      </c>
      <c r="Q1417" s="7">
        <f t="shared" si="141"/>
        <v>1.5846381914203651</v>
      </c>
    </row>
    <row r="1418" spans="1:17" ht="20" customHeight="1" x14ac:dyDescent="0.2">
      <c r="A1418" s="1">
        <v>1479</v>
      </c>
      <c r="B1418" s="1" t="s">
        <v>489</v>
      </c>
      <c r="C1418" s="1" t="s">
        <v>9</v>
      </c>
      <c r="D1418" s="2">
        <v>41639</v>
      </c>
      <c r="E1418" s="3">
        <v>11813000000</v>
      </c>
      <c r="F1418" s="3">
        <v>374000000</v>
      </c>
      <c r="G1418" s="3">
        <v>2484000000</v>
      </c>
      <c r="H1418" s="1">
        <v>0</v>
      </c>
      <c r="I1418" s="3">
        <v>5445000000</v>
      </c>
      <c r="J1418" s="1" t="s">
        <v>41</v>
      </c>
      <c r="K1418" s="1" t="s">
        <v>94</v>
      </c>
      <c r="L1418" s="8">
        <f t="shared" si="137"/>
        <v>2013</v>
      </c>
      <c r="M1418" s="5">
        <f t="shared" si="136"/>
        <v>-11439000000</v>
      </c>
      <c r="N1418" s="6">
        <f t="shared" si="138"/>
        <v>7929000000</v>
      </c>
      <c r="O1418" s="6">
        <f t="shared" si="139"/>
        <v>-19368000000</v>
      </c>
      <c r="P1418" s="7">
        <f t="shared" si="140"/>
        <v>0.96833996444594939</v>
      </c>
      <c r="Q1418" s="7">
        <f t="shared" si="141"/>
        <v>1.6395496486921188</v>
      </c>
    </row>
    <row r="1419" spans="1:17" ht="20" customHeight="1" x14ac:dyDescent="0.2">
      <c r="A1419" s="1">
        <v>1480</v>
      </c>
      <c r="B1419" s="1" t="s">
        <v>489</v>
      </c>
      <c r="C1419" s="1" t="s">
        <v>10</v>
      </c>
      <c r="D1419" s="2">
        <v>42004</v>
      </c>
      <c r="E1419" s="3">
        <v>12727000000</v>
      </c>
      <c r="F1419" s="3">
        <v>470000000</v>
      </c>
      <c r="G1419" s="3">
        <v>2927000000</v>
      </c>
      <c r="H1419" s="1">
        <v>0</v>
      </c>
      <c r="I1419" s="3">
        <v>5492000000</v>
      </c>
      <c r="J1419" s="1" t="s">
        <v>41</v>
      </c>
      <c r="K1419" s="1" t="s">
        <v>94</v>
      </c>
      <c r="L1419" s="8">
        <f t="shared" si="137"/>
        <v>2014</v>
      </c>
      <c r="M1419" s="5">
        <f t="shared" si="136"/>
        <v>-12257000000</v>
      </c>
      <c r="N1419" s="6">
        <f t="shared" si="138"/>
        <v>8419000000</v>
      </c>
      <c r="O1419" s="6">
        <f t="shared" si="139"/>
        <v>-20676000000</v>
      </c>
      <c r="P1419" s="7">
        <f t="shared" si="140"/>
        <v>0.96307063722794062</v>
      </c>
      <c r="Q1419" s="7">
        <f t="shared" si="141"/>
        <v>1.6245776695214897</v>
      </c>
    </row>
    <row r="1420" spans="1:17" ht="20" customHeight="1" x14ac:dyDescent="0.2">
      <c r="A1420" s="1">
        <v>1481</v>
      </c>
      <c r="B1420" s="1" t="s">
        <v>489</v>
      </c>
      <c r="C1420" s="1" t="s">
        <v>11</v>
      </c>
      <c r="D1420" s="2">
        <v>42369</v>
      </c>
      <c r="E1420" s="3">
        <v>13620000000</v>
      </c>
      <c r="F1420" s="3">
        <v>607000000</v>
      </c>
      <c r="G1420" s="3">
        <v>3264000000</v>
      </c>
      <c r="H1420" s="1">
        <v>0</v>
      </c>
      <c r="I1420" s="3">
        <v>5690000000</v>
      </c>
      <c r="J1420" s="1" t="s">
        <v>41</v>
      </c>
      <c r="K1420" s="1" t="s">
        <v>94</v>
      </c>
      <c r="L1420" s="8">
        <f t="shared" si="137"/>
        <v>2015</v>
      </c>
      <c r="M1420" s="5">
        <f t="shared" si="136"/>
        <v>-13013000000</v>
      </c>
      <c r="N1420" s="6">
        <f t="shared" si="138"/>
        <v>8954000000</v>
      </c>
      <c r="O1420" s="6">
        <f t="shared" si="139"/>
        <v>-21967000000</v>
      </c>
      <c r="P1420" s="7">
        <f t="shared" si="140"/>
        <v>0.95543318649045517</v>
      </c>
      <c r="Q1420" s="7">
        <f t="shared" si="141"/>
        <v>1.6128487518355359</v>
      </c>
    </row>
    <row r="1421" spans="1:17" ht="20" customHeight="1" x14ac:dyDescent="0.2">
      <c r="A1421" s="1">
        <v>1482</v>
      </c>
      <c r="B1421" s="1" t="s">
        <v>490</v>
      </c>
      <c r="C1421" s="1" t="s">
        <v>6</v>
      </c>
      <c r="D1421" s="2">
        <v>41639</v>
      </c>
      <c r="E1421" s="3">
        <v>9021000000</v>
      </c>
      <c r="F1421" s="3">
        <v>3002000000</v>
      </c>
      <c r="G1421" s="3">
        <v>4089000000</v>
      </c>
      <c r="H1421" s="3">
        <v>536000000</v>
      </c>
      <c r="I1421" s="3">
        <v>138000000</v>
      </c>
      <c r="J1421" s="1" t="s">
        <v>19</v>
      </c>
      <c r="K1421" s="1" t="s">
        <v>24</v>
      </c>
      <c r="L1421" s="8">
        <f t="shared" si="137"/>
        <v>2013</v>
      </c>
      <c r="M1421" s="5">
        <f t="shared" si="136"/>
        <v>-6019000000</v>
      </c>
      <c r="N1421" s="6">
        <f t="shared" si="138"/>
        <v>4763000000</v>
      </c>
      <c r="O1421" s="6">
        <f t="shared" si="139"/>
        <v>-10782000000</v>
      </c>
      <c r="P1421" s="7">
        <f t="shared" si="140"/>
        <v>0.6672209289435761</v>
      </c>
      <c r="Q1421" s="7">
        <f t="shared" si="141"/>
        <v>1.1952111739275024</v>
      </c>
    </row>
    <row r="1422" spans="1:17" ht="20" customHeight="1" x14ac:dyDescent="0.2">
      <c r="A1422" s="1">
        <v>1483</v>
      </c>
      <c r="B1422" s="1" t="s">
        <v>490</v>
      </c>
      <c r="C1422" s="1" t="s">
        <v>9</v>
      </c>
      <c r="D1422" s="2">
        <v>42004</v>
      </c>
      <c r="E1422" s="3">
        <v>9675000000</v>
      </c>
      <c r="F1422" s="3">
        <v>3319000000</v>
      </c>
      <c r="G1422" s="3">
        <v>4308000000</v>
      </c>
      <c r="H1422" s="3">
        <v>614000000</v>
      </c>
      <c r="I1422" s="3">
        <v>188000000</v>
      </c>
      <c r="J1422" s="1" t="s">
        <v>19</v>
      </c>
      <c r="K1422" s="1" t="s">
        <v>24</v>
      </c>
      <c r="L1422" s="8">
        <f t="shared" si="137"/>
        <v>2014</v>
      </c>
      <c r="M1422" s="5">
        <f t="shared" si="136"/>
        <v>-6356000000</v>
      </c>
      <c r="N1422" s="6">
        <f t="shared" si="138"/>
        <v>5110000000</v>
      </c>
      <c r="O1422" s="6">
        <f t="shared" si="139"/>
        <v>-11466000000</v>
      </c>
      <c r="P1422" s="7">
        <f t="shared" si="140"/>
        <v>0.65695090439276482</v>
      </c>
      <c r="Q1422" s="7">
        <f t="shared" si="141"/>
        <v>1.1851162790697674</v>
      </c>
    </row>
    <row r="1423" spans="1:17" ht="20" customHeight="1" x14ac:dyDescent="0.2">
      <c r="A1423" s="1">
        <v>1484</v>
      </c>
      <c r="B1423" s="1" t="s">
        <v>490</v>
      </c>
      <c r="C1423" s="1" t="s">
        <v>10</v>
      </c>
      <c r="D1423" s="2">
        <v>42369</v>
      </c>
      <c r="E1423" s="3">
        <v>9946000000</v>
      </c>
      <c r="F1423" s="3">
        <v>3344000000</v>
      </c>
      <c r="G1423" s="3">
        <v>3906000000</v>
      </c>
      <c r="H1423" s="3">
        <v>625000000</v>
      </c>
      <c r="I1423" s="3">
        <v>210000000</v>
      </c>
      <c r="J1423" s="1" t="s">
        <v>19</v>
      </c>
      <c r="K1423" s="1" t="s">
        <v>24</v>
      </c>
      <c r="L1423" s="8">
        <f t="shared" si="137"/>
        <v>2015</v>
      </c>
      <c r="M1423" s="5">
        <f t="shared" si="136"/>
        <v>-6602000000</v>
      </c>
      <c r="N1423" s="6">
        <f t="shared" si="138"/>
        <v>4741000000</v>
      </c>
      <c r="O1423" s="6">
        <f t="shared" si="139"/>
        <v>-11343000000</v>
      </c>
      <c r="P1423" s="7">
        <f t="shared" si="140"/>
        <v>0.66378443595415237</v>
      </c>
      <c r="Q1423" s="7">
        <f t="shared" si="141"/>
        <v>1.1404584757691534</v>
      </c>
    </row>
    <row r="1424" spans="1:17" ht="20" customHeight="1" x14ac:dyDescent="0.2">
      <c r="A1424" s="1">
        <v>1485</v>
      </c>
      <c r="B1424" s="1" t="s">
        <v>490</v>
      </c>
      <c r="C1424" s="1" t="s">
        <v>11</v>
      </c>
      <c r="D1424" s="2">
        <v>42735</v>
      </c>
      <c r="E1424" s="3">
        <v>11325000000</v>
      </c>
      <c r="F1424" s="3">
        <v>3830000000</v>
      </c>
      <c r="G1424" s="3">
        <v>4295000000</v>
      </c>
      <c r="H1424" s="3">
        <v>715000000</v>
      </c>
      <c r="I1424" s="3">
        <v>319000000</v>
      </c>
      <c r="J1424" s="1" t="s">
        <v>19</v>
      </c>
      <c r="K1424" s="1" t="s">
        <v>24</v>
      </c>
      <c r="L1424" s="8">
        <f t="shared" si="137"/>
        <v>2016</v>
      </c>
      <c r="M1424" s="5">
        <f t="shared" si="136"/>
        <v>-7495000000</v>
      </c>
      <c r="N1424" s="6">
        <f t="shared" si="138"/>
        <v>5329000000</v>
      </c>
      <c r="O1424" s="6">
        <f t="shared" si="139"/>
        <v>-12824000000</v>
      </c>
      <c r="P1424" s="7">
        <f t="shared" si="140"/>
        <v>0.66181015452538627</v>
      </c>
      <c r="Q1424" s="7">
        <f t="shared" si="141"/>
        <v>1.1323620309050773</v>
      </c>
    </row>
    <row r="1425" spans="1:17" ht="20" customHeight="1" x14ac:dyDescent="0.2">
      <c r="A1425" s="1">
        <v>1486</v>
      </c>
      <c r="B1425" s="1" t="s">
        <v>491</v>
      </c>
      <c r="C1425" s="1" t="s">
        <v>6</v>
      </c>
      <c r="D1425" s="2">
        <v>41362</v>
      </c>
      <c r="E1425" s="3">
        <v>6906000000</v>
      </c>
      <c r="F1425" s="3">
        <v>1175000000</v>
      </c>
      <c r="G1425" s="3">
        <v>3236000000</v>
      </c>
      <c r="H1425" s="3">
        <v>1026000000</v>
      </c>
      <c r="I1425" s="3">
        <v>286000000</v>
      </c>
      <c r="J1425" s="1" t="s">
        <v>16</v>
      </c>
      <c r="K1425" s="1" t="s">
        <v>26</v>
      </c>
      <c r="L1425" s="8">
        <f t="shared" si="137"/>
        <v>2013</v>
      </c>
      <c r="M1425" s="5">
        <f t="shared" ref="M1425:M1488" si="142">F1425-E1425</f>
        <v>-5731000000</v>
      </c>
      <c r="N1425" s="6">
        <f t="shared" si="138"/>
        <v>4548000000</v>
      </c>
      <c r="O1425" s="6">
        <f t="shared" si="139"/>
        <v>-10279000000</v>
      </c>
      <c r="P1425" s="7">
        <f t="shared" si="140"/>
        <v>0.82985809441065739</v>
      </c>
      <c r="Q1425" s="7">
        <f t="shared" si="141"/>
        <v>1.4884158702577468</v>
      </c>
    </row>
    <row r="1426" spans="1:17" ht="20" customHeight="1" x14ac:dyDescent="0.2">
      <c r="A1426" s="1">
        <v>1487</v>
      </c>
      <c r="B1426" s="1" t="s">
        <v>491</v>
      </c>
      <c r="C1426" s="1" t="s">
        <v>9</v>
      </c>
      <c r="D1426" s="2">
        <v>41726</v>
      </c>
      <c r="E1426" s="3">
        <v>4183000000</v>
      </c>
      <c r="F1426" s="3">
        <v>791000000</v>
      </c>
      <c r="G1426" s="3">
        <v>2186000000</v>
      </c>
      <c r="H1426" s="3">
        <v>722000000</v>
      </c>
      <c r="I1426" s="3">
        <v>93000000</v>
      </c>
      <c r="J1426" s="1" t="s">
        <v>16</v>
      </c>
      <c r="K1426" s="1" t="s">
        <v>26</v>
      </c>
      <c r="L1426" s="8">
        <f t="shared" si="137"/>
        <v>2014</v>
      </c>
      <c r="M1426" s="5">
        <f t="shared" si="142"/>
        <v>-3392000000</v>
      </c>
      <c r="N1426" s="6">
        <f t="shared" si="138"/>
        <v>3001000000</v>
      </c>
      <c r="O1426" s="6">
        <f t="shared" si="139"/>
        <v>-6393000000</v>
      </c>
      <c r="P1426" s="7">
        <f t="shared" si="140"/>
        <v>0.81090126703322973</v>
      </c>
      <c r="Q1426" s="7">
        <f t="shared" si="141"/>
        <v>1.5283289505139852</v>
      </c>
    </row>
    <row r="1427" spans="1:17" ht="20" customHeight="1" x14ac:dyDescent="0.2">
      <c r="A1427" s="1">
        <v>1488</v>
      </c>
      <c r="B1427" s="1" t="s">
        <v>491</v>
      </c>
      <c r="C1427" s="1" t="s">
        <v>10</v>
      </c>
      <c r="D1427" s="2">
        <v>42097</v>
      </c>
      <c r="E1427" s="3">
        <v>3956000000</v>
      </c>
      <c r="F1427" s="3">
        <v>727000000</v>
      </c>
      <c r="G1427" s="3">
        <v>2012000000</v>
      </c>
      <c r="H1427" s="3">
        <v>812000000</v>
      </c>
      <c r="I1427" s="3">
        <v>87000000</v>
      </c>
      <c r="J1427" s="1" t="s">
        <v>16</v>
      </c>
      <c r="K1427" s="1" t="s">
        <v>26</v>
      </c>
      <c r="L1427" s="8">
        <f t="shared" si="137"/>
        <v>2015</v>
      </c>
      <c r="M1427" s="5">
        <f t="shared" si="142"/>
        <v>-3229000000</v>
      </c>
      <c r="N1427" s="6">
        <f t="shared" si="138"/>
        <v>2911000000</v>
      </c>
      <c r="O1427" s="6">
        <f t="shared" si="139"/>
        <v>-6140000000</v>
      </c>
      <c r="P1427" s="7">
        <f t="shared" si="140"/>
        <v>0.8162285136501517</v>
      </c>
      <c r="Q1427" s="7">
        <f t="shared" si="141"/>
        <v>1.552072800808898</v>
      </c>
    </row>
    <row r="1428" spans="1:17" ht="20" customHeight="1" x14ac:dyDescent="0.2">
      <c r="A1428" s="1">
        <v>1489</v>
      </c>
      <c r="B1428" s="1" t="s">
        <v>491</v>
      </c>
      <c r="C1428" s="1" t="s">
        <v>11</v>
      </c>
      <c r="D1428" s="2">
        <v>42461</v>
      </c>
      <c r="E1428" s="3">
        <v>3600000000</v>
      </c>
      <c r="F1428" s="3">
        <v>615000000</v>
      </c>
      <c r="G1428" s="3">
        <v>1587000000</v>
      </c>
      <c r="H1428" s="3">
        <v>748000000</v>
      </c>
      <c r="I1428" s="3">
        <v>57000000</v>
      </c>
      <c r="J1428" s="1" t="s">
        <v>16</v>
      </c>
      <c r="K1428" s="1" t="s">
        <v>26</v>
      </c>
      <c r="L1428" s="8">
        <f t="shared" si="137"/>
        <v>2016</v>
      </c>
      <c r="M1428" s="5">
        <f t="shared" si="142"/>
        <v>-2985000000</v>
      </c>
      <c r="N1428" s="6">
        <f t="shared" si="138"/>
        <v>2392000000</v>
      </c>
      <c r="O1428" s="6">
        <f t="shared" si="139"/>
        <v>-5377000000</v>
      </c>
      <c r="P1428" s="7">
        <f t="shared" si="140"/>
        <v>0.82916666666666672</v>
      </c>
      <c r="Q1428" s="7">
        <f t="shared" si="141"/>
        <v>1.493611111111111</v>
      </c>
    </row>
    <row r="1429" spans="1:17" ht="20" customHeight="1" x14ac:dyDescent="0.2">
      <c r="A1429" s="1">
        <v>1490</v>
      </c>
      <c r="B1429" s="1" t="s">
        <v>492</v>
      </c>
      <c r="C1429" s="1" t="s">
        <v>6</v>
      </c>
      <c r="D1429" s="2">
        <v>41454</v>
      </c>
      <c r="E1429" s="3">
        <v>44411233000</v>
      </c>
      <c r="F1429" s="3">
        <v>36414626000</v>
      </c>
      <c r="G1429" s="3">
        <v>6338129000</v>
      </c>
      <c r="H1429" s="1">
        <v>0</v>
      </c>
      <c r="I1429" s="1">
        <v>0</v>
      </c>
      <c r="J1429" s="1" t="s">
        <v>30</v>
      </c>
      <c r="K1429" s="1" t="s">
        <v>493</v>
      </c>
      <c r="L1429" s="8">
        <f t="shared" si="137"/>
        <v>2013</v>
      </c>
      <c r="M1429" s="5">
        <f t="shared" si="142"/>
        <v>-7996607000</v>
      </c>
      <c r="N1429" s="6">
        <f t="shared" si="138"/>
        <v>6338129000</v>
      </c>
      <c r="O1429" s="6">
        <f t="shared" si="139"/>
        <v>-14334736000</v>
      </c>
      <c r="P1429" s="7">
        <f t="shared" si="140"/>
        <v>0.18005820734587577</v>
      </c>
      <c r="Q1429" s="7">
        <f t="shared" si="141"/>
        <v>0.32277275436149228</v>
      </c>
    </row>
    <row r="1430" spans="1:17" ht="20" customHeight="1" x14ac:dyDescent="0.2">
      <c r="A1430" s="1">
        <v>1491</v>
      </c>
      <c r="B1430" s="1" t="s">
        <v>492</v>
      </c>
      <c r="C1430" s="1" t="s">
        <v>9</v>
      </c>
      <c r="D1430" s="2">
        <v>41818</v>
      </c>
      <c r="E1430" s="3">
        <v>46516712000</v>
      </c>
      <c r="F1430" s="3">
        <v>38335677000</v>
      </c>
      <c r="G1430" s="1">
        <v>0</v>
      </c>
      <c r="H1430" s="1">
        <v>0</v>
      </c>
      <c r="I1430" s="1">
        <v>0</v>
      </c>
      <c r="J1430" s="1" t="s">
        <v>30</v>
      </c>
      <c r="K1430" s="1" t="s">
        <v>493</v>
      </c>
      <c r="L1430" s="8">
        <f t="shared" si="137"/>
        <v>2014</v>
      </c>
      <c r="M1430" s="5">
        <f t="shared" si="142"/>
        <v>-8181035000</v>
      </c>
      <c r="N1430" s="6">
        <f t="shared" si="138"/>
        <v>0</v>
      </c>
      <c r="O1430" s="6">
        <f t="shared" si="139"/>
        <v>-8181035000</v>
      </c>
      <c r="P1430" s="7">
        <f t="shared" si="140"/>
        <v>0.17587302817103667</v>
      </c>
      <c r="Q1430" s="7">
        <f t="shared" si="141"/>
        <v>0.17587302817103667</v>
      </c>
    </row>
    <row r="1431" spans="1:17" ht="20" customHeight="1" x14ac:dyDescent="0.2">
      <c r="A1431" s="1">
        <v>1492</v>
      </c>
      <c r="B1431" s="1" t="s">
        <v>492</v>
      </c>
      <c r="C1431" s="1" t="s">
        <v>10</v>
      </c>
      <c r="D1431" s="2">
        <v>42182</v>
      </c>
      <c r="E1431" s="3">
        <v>48680752000</v>
      </c>
      <c r="F1431" s="3">
        <v>40129236000</v>
      </c>
      <c r="G1431" s="1">
        <v>0</v>
      </c>
      <c r="H1431" s="1">
        <v>0</v>
      </c>
      <c r="I1431" s="1">
        <v>0</v>
      </c>
      <c r="J1431" s="1" t="s">
        <v>30</v>
      </c>
      <c r="K1431" s="1" t="s">
        <v>493</v>
      </c>
      <c r="L1431" s="8">
        <f t="shared" si="137"/>
        <v>2015</v>
      </c>
      <c r="M1431" s="5">
        <f t="shared" si="142"/>
        <v>-8551516000</v>
      </c>
      <c r="N1431" s="6">
        <f t="shared" si="138"/>
        <v>0</v>
      </c>
      <c r="O1431" s="6">
        <f t="shared" si="139"/>
        <v>-8551516000</v>
      </c>
      <c r="P1431" s="7">
        <f t="shared" si="140"/>
        <v>0.17566524033975481</v>
      </c>
      <c r="Q1431" s="7">
        <f t="shared" si="141"/>
        <v>0.17566524033975481</v>
      </c>
    </row>
    <row r="1432" spans="1:17" ht="20" customHeight="1" x14ac:dyDescent="0.2">
      <c r="A1432" s="1">
        <v>1493</v>
      </c>
      <c r="B1432" s="1" t="s">
        <v>492</v>
      </c>
      <c r="C1432" s="1" t="s">
        <v>11</v>
      </c>
      <c r="D1432" s="2">
        <v>42553</v>
      </c>
      <c r="E1432" s="3">
        <v>50366919000</v>
      </c>
      <c r="F1432" s="3">
        <v>41326447000</v>
      </c>
      <c r="G1432" s="1">
        <v>0</v>
      </c>
      <c r="H1432" s="1">
        <v>0</v>
      </c>
      <c r="I1432" s="1">
        <v>0</v>
      </c>
      <c r="J1432" s="1" t="s">
        <v>30</v>
      </c>
      <c r="K1432" s="1" t="s">
        <v>493</v>
      </c>
      <c r="L1432" s="8">
        <f t="shared" si="137"/>
        <v>2016</v>
      </c>
      <c r="M1432" s="5">
        <f t="shared" si="142"/>
        <v>-9040472000</v>
      </c>
      <c r="N1432" s="6">
        <f t="shared" si="138"/>
        <v>0</v>
      </c>
      <c r="O1432" s="6">
        <f t="shared" si="139"/>
        <v>-9040472000</v>
      </c>
      <c r="P1432" s="7">
        <f t="shared" si="140"/>
        <v>0.17949225760662471</v>
      </c>
      <c r="Q1432" s="7">
        <f t="shared" si="141"/>
        <v>0.17949225760662471</v>
      </c>
    </row>
    <row r="1433" spans="1:17" ht="20" customHeight="1" x14ac:dyDescent="0.2">
      <c r="A1433" s="1">
        <v>1494</v>
      </c>
      <c r="B1433" s="1" t="s">
        <v>494</v>
      </c>
      <c r="C1433" s="1" t="s">
        <v>6</v>
      </c>
      <c r="D1433" s="2">
        <v>41274</v>
      </c>
      <c r="E1433" s="3">
        <v>127434000000</v>
      </c>
      <c r="F1433" s="3">
        <v>55228000000</v>
      </c>
      <c r="G1433" s="3">
        <v>41066000000</v>
      </c>
      <c r="H1433" s="1">
        <v>0</v>
      </c>
      <c r="I1433" s="3">
        <v>18143000000</v>
      </c>
      <c r="J1433" s="1" t="s">
        <v>176</v>
      </c>
      <c r="K1433" s="1" t="s">
        <v>177</v>
      </c>
      <c r="L1433" s="8">
        <f t="shared" si="137"/>
        <v>2012</v>
      </c>
      <c r="M1433" s="5">
        <f t="shared" si="142"/>
        <v>-72206000000</v>
      </c>
      <c r="N1433" s="6">
        <f t="shared" si="138"/>
        <v>59209000000</v>
      </c>
      <c r="O1433" s="6">
        <f t="shared" si="139"/>
        <v>-131415000000</v>
      </c>
      <c r="P1433" s="7">
        <f t="shared" si="140"/>
        <v>0.56661487515105857</v>
      </c>
      <c r="Q1433" s="7">
        <f t="shared" si="141"/>
        <v>1.0312397005508733</v>
      </c>
    </row>
    <row r="1434" spans="1:17" ht="20" customHeight="1" x14ac:dyDescent="0.2">
      <c r="A1434" s="1">
        <v>1495</v>
      </c>
      <c r="B1434" s="1" t="s">
        <v>494</v>
      </c>
      <c r="C1434" s="1" t="s">
        <v>9</v>
      </c>
      <c r="D1434" s="2">
        <v>41639</v>
      </c>
      <c r="E1434" s="3">
        <v>128752000000</v>
      </c>
      <c r="F1434" s="3">
        <v>51191000000</v>
      </c>
      <c r="G1434" s="3">
        <v>28414000000</v>
      </c>
      <c r="H1434" s="1">
        <v>0</v>
      </c>
      <c r="I1434" s="3">
        <v>18395000000</v>
      </c>
      <c r="J1434" s="1" t="s">
        <v>176</v>
      </c>
      <c r="K1434" s="1" t="s">
        <v>177</v>
      </c>
      <c r="L1434" s="8">
        <f t="shared" si="137"/>
        <v>2013</v>
      </c>
      <c r="M1434" s="5">
        <f t="shared" si="142"/>
        <v>-77561000000</v>
      </c>
      <c r="N1434" s="6">
        <f t="shared" si="138"/>
        <v>46809000000</v>
      </c>
      <c r="O1434" s="6">
        <f t="shared" si="139"/>
        <v>-124370000000</v>
      </c>
      <c r="P1434" s="7">
        <f t="shared" si="140"/>
        <v>0.60240617621473846</v>
      </c>
      <c r="Q1434" s="7">
        <f t="shared" si="141"/>
        <v>0.96596557723375176</v>
      </c>
    </row>
    <row r="1435" spans="1:17" ht="20" customHeight="1" x14ac:dyDescent="0.2">
      <c r="A1435" s="1">
        <v>1496</v>
      </c>
      <c r="B1435" s="1" t="s">
        <v>494</v>
      </c>
      <c r="C1435" s="1" t="s">
        <v>10</v>
      </c>
      <c r="D1435" s="2">
        <v>42004</v>
      </c>
      <c r="E1435" s="3">
        <v>132447000000</v>
      </c>
      <c r="F1435" s="3">
        <v>60145000000</v>
      </c>
      <c r="G1435" s="3">
        <v>41817000000</v>
      </c>
      <c r="H1435" s="1">
        <v>0</v>
      </c>
      <c r="I1435" s="3">
        <v>18273000000</v>
      </c>
      <c r="J1435" s="1" t="s">
        <v>176</v>
      </c>
      <c r="K1435" s="1" t="s">
        <v>177</v>
      </c>
      <c r="L1435" s="8">
        <f t="shared" si="137"/>
        <v>2014</v>
      </c>
      <c r="M1435" s="5">
        <f t="shared" si="142"/>
        <v>-72302000000</v>
      </c>
      <c r="N1435" s="6">
        <f t="shared" si="138"/>
        <v>60090000000</v>
      </c>
      <c r="O1435" s="6">
        <f t="shared" si="139"/>
        <v>-132392000000</v>
      </c>
      <c r="P1435" s="7">
        <f t="shared" si="140"/>
        <v>0.54589382922980512</v>
      </c>
      <c r="Q1435" s="7">
        <f t="shared" si="141"/>
        <v>0.99958473955619986</v>
      </c>
    </row>
    <row r="1436" spans="1:17" ht="20" customHeight="1" x14ac:dyDescent="0.2">
      <c r="A1436" s="1">
        <v>1497</v>
      </c>
      <c r="B1436" s="1" t="s">
        <v>494</v>
      </c>
      <c r="C1436" s="1" t="s">
        <v>11</v>
      </c>
      <c r="D1436" s="2">
        <v>42369</v>
      </c>
      <c r="E1436" s="3">
        <v>146801000000</v>
      </c>
      <c r="F1436" s="3">
        <v>67046000000</v>
      </c>
      <c r="G1436" s="3">
        <v>32954000000</v>
      </c>
      <c r="H1436" s="1">
        <v>0</v>
      </c>
      <c r="I1436" s="3">
        <v>22016000000</v>
      </c>
      <c r="J1436" s="1" t="s">
        <v>176</v>
      </c>
      <c r="K1436" s="1" t="s">
        <v>177</v>
      </c>
      <c r="L1436" s="8">
        <f t="shared" si="137"/>
        <v>2015</v>
      </c>
      <c r="M1436" s="5">
        <f t="shared" si="142"/>
        <v>-79755000000</v>
      </c>
      <c r="N1436" s="6">
        <f t="shared" si="138"/>
        <v>54970000000</v>
      </c>
      <c r="O1436" s="6">
        <f t="shared" si="139"/>
        <v>-134725000000</v>
      </c>
      <c r="P1436" s="7">
        <f t="shared" si="140"/>
        <v>0.54328648987404715</v>
      </c>
      <c r="Q1436" s="7">
        <f t="shared" si="141"/>
        <v>0.91773897997970044</v>
      </c>
    </row>
    <row r="1437" spans="1:17" ht="20" customHeight="1" x14ac:dyDescent="0.2">
      <c r="A1437" s="1">
        <v>1498</v>
      </c>
      <c r="B1437" s="1" t="s">
        <v>495</v>
      </c>
      <c r="C1437" s="1" t="s">
        <v>6</v>
      </c>
      <c r="D1437" s="2">
        <v>41639</v>
      </c>
      <c r="E1437" s="3">
        <v>4206100000</v>
      </c>
      <c r="F1437" s="3">
        <v>2545600000</v>
      </c>
      <c r="G1437" s="3">
        <v>1193800000</v>
      </c>
      <c r="H1437" s="1">
        <v>0</v>
      </c>
      <c r="I1437" s="1">
        <v>0</v>
      </c>
      <c r="J1437" s="1" t="s">
        <v>30</v>
      </c>
      <c r="K1437" s="1" t="s">
        <v>496</v>
      </c>
      <c r="L1437" s="8">
        <f t="shared" si="137"/>
        <v>2013</v>
      </c>
      <c r="M1437" s="5">
        <f t="shared" si="142"/>
        <v>-1660500000</v>
      </c>
      <c r="N1437" s="6">
        <f t="shared" si="138"/>
        <v>1193800000</v>
      </c>
      <c r="O1437" s="6">
        <f t="shared" si="139"/>
        <v>-2854300000</v>
      </c>
      <c r="P1437" s="7">
        <f t="shared" si="140"/>
        <v>0.39478376643446422</v>
      </c>
      <c r="Q1437" s="7">
        <f t="shared" si="141"/>
        <v>0.67860963838234944</v>
      </c>
    </row>
    <row r="1438" spans="1:17" ht="20" customHeight="1" x14ac:dyDescent="0.2">
      <c r="A1438" s="1">
        <v>1499</v>
      </c>
      <c r="B1438" s="1" t="s">
        <v>495</v>
      </c>
      <c r="C1438" s="1" t="s">
        <v>9</v>
      </c>
      <c r="D1438" s="2">
        <v>42004</v>
      </c>
      <c r="E1438" s="3">
        <v>4146300000</v>
      </c>
      <c r="F1438" s="3">
        <v>2493300000</v>
      </c>
      <c r="G1438" s="3">
        <v>1163900000</v>
      </c>
      <c r="H1438" s="1">
        <v>0</v>
      </c>
      <c r="I1438" s="1">
        <v>0</v>
      </c>
      <c r="J1438" s="1" t="s">
        <v>30</v>
      </c>
      <c r="K1438" s="1" t="s">
        <v>496</v>
      </c>
      <c r="L1438" s="8">
        <f t="shared" si="137"/>
        <v>2014</v>
      </c>
      <c r="M1438" s="5">
        <f t="shared" si="142"/>
        <v>-1653000000</v>
      </c>
      <c r="N1438" s="6">
        <f t="shared" si="138"/>
        <v>1163900000</v>
      </c>
      <c r="O1438" s="6">
        <f t="shared" si="139"/>
        <v>-2816900000</v>
      </c>
      <c r="P1438" s="7">
        <f t="shared" si="140"/>
        <v>0.39866869256927862</v>
      </c>
      <c r="Q1438" s="7">
        <f t="shared" si="141"/>
        <v>0.67937679376793769</v>
      </c>
    </row>
    <row r="1439" spans="1:17" ht="20" customHeight="1" x14ac:dyDescent="0.2">
      <c r="A1439" s="1">
        <v>1500</v>
      </c>
      <c r="B1439" s="1" t="s">
        <v>495</v>
      </c>
      <c r="C1439" s="1" t="s">
        <v>10</v>
      </c>
      <c r="D1439" s="2">
        <v>42369</v>
      </c>
      <c r="E1439" s="3">
        <v>3567500000</v>
      </c>
      <c r="F1439" s="3">
        <v>2163500000</v>
      </c>
      <c r="G1439" s="3">
        <v>1051800000</v>
      </c>
      <c r="H1439" s="1">
        <v>0</v>
      </c>
      <c r="I1439" s="1">
        <v>0</v>
      </c>
      <c r="J1439" s="1" t="s">
        <v>30</v>
      </c>
      <c r="K1439" s="1" t="s">
        <v>496</v>
      </c>
      <c r="L1439" s="8">
        <f t="shared" si="137"/>
        <v>2015</v>
      </c>
      <c r="M1439" s="5">
        <f t="shared" si="142"/>
        <v>-1404000000</v>
      </c>
      <c r="N1439" s="6">
        <f t="shared" si="138"/>
        <v>1051800000</v>
      </c>
      <c r="O1439" s="6">
        <f t="shared" si="139"/>
        <v>-2455800000</v>
      </c>
      <c r="P1439" s="7">
        <f t="shared" si="140"/>
        <v>0.39355290819901895</v>
      </c>
      <c r="Q1439" s="7">
        <f t="shared" si="141"/>
        <v>0.68838121934127539</v>
      </c>
    </row>
    <row r="1440" spans="1:17" ht="20" customHeight="1" x14ac:dyDescent="0.2">
      <c r="A1440" s="1">
        <v>1501</v>
      </c>
      <c r="B1440" s="1" t="s">
        <v>495</v>
      </c>
      <c r="C1440" s="1" t="s">
        <v>11</v>
      </c>
      <c r="D1440" s="2">
        <v>42735</v>
      </c>
      <c r="E1440" s="3">
        <v>4885000000</v>
      </c>
      <c r="F1440" s="3">
        <v>3003100000</v>
      </c>
      <c r="G1440" s="3">
        <v>1597300000</v>
      </c>
      <c r="H1440" s="1">
        <v>0</v>
      </c>
      <c r="I1440" s="1">
        <v>0</v>
      </c>
      <c r="J1440" s="1" t="s">
        <v>30</v>
      </c>
      <c r="K1440" s="1" t="s">
        <v>496</v>
      </c>
      <c r="L1440" s="8">
        <f t="shared" si="137"/>
        <v>2016</v>
      </c>
      <c r="M1440" s="5">
        <f t="shared" si="142"/>
        <v>-1881900000</v>
      </c>
      <c r="N1440" s="6">
        <f t="shared" si="138"/>
        <v>1597300000</v>
      </c>
      <c r="O1440" s="6">
        <f t="shared" si="139"/>
        <v>-3479200000</v>
      </c>
      <c r="P1440" s="7">
        <f t="shared" si="140"/>
        <v>0.3852405322415558</v>
      </c>
      <c r="Q1440" s="7">
        <f t="shared" si="141"/>
        <v>0.71222108495394065</v>
      </c>
    </row>
    <row r="1441" spans="1:17" ht="20" customHeight="1" x14ac:dyDescent="0.2">
      <c r="A1441" s="1">
        <v>1502</v>
      </c>
      <c r="B1441" s="1" t="s">
        <v>497</v>
      </c>
      <c r="C1441" s="1" t="s">
        <v>6</v>
      </c>
      <c r="D1441" s="2">
        <v>41274</v>
      </c>
      <c r="E1441" s="3">
        <v>2665000000</v>
      </c>
      <c r="F1441" s="3">
        <v>1174000000</v>
      </c>
      <c r="G1441" s="3">
        <v>728000000</v>
      </c>
      <c r="H1441" s="3">
        <v>183000000</v>
      </c>
      <c r="I1441" s="1">
        <v>0</v>
      </c>
      <c r="J1441" s="1" t="s">
        <v>16</v>
      </c>
      <c r="K1441" s="1" t="s">
        <v>26</v>
      </c>
      <c r="L1441" s="8">
        <f t="shared" si="137"/>
        <v>2012</v>
      </c>
      <c r="M1441" s="5">
        <f t="shared" si="142"/>
        <v>-1491000000</v>
      </c>
      <c r="N1441" s="6">
        <f t="shared" si="138"/>
        <v>911000000</v>
      </c>
      <c r="O1441" s="6">
        <f t="shared" si="139"/>
        <v>-2402000000</v>
      </c>
      <c r="P1441" s="7">
        <f t="shared" si="140"/>
        <v>0.55947467166979359</v>
      </c>
      <c r="Q1441" s="7">
        <f t="shared" si="141"/>
        <v>0.90131332082551596</v>
      </c>
    </row>
    <row r="1442" spans="1:17" ht="20" customHeight="1" x14ac:dyDescent="0.2">
      <c r="A1442" s="1">
        <v>1503</v>
      </c>
      <c r="B1442" s="1" t="s">
        <v>497</v>
      </c>
      <c r="C1442" s="1" t="s">
        <v>9</v>
      </c>
      <c r="D1442" s="2">
        <v>41639</v>
      </c>
      <c r="E1442" s="3">
        <v>2692000000</v>
      </c>
      <c r="F1442" s="3">
        <v>1219000000</v>
      </c>
      <c r="G1442" s="3">
        <v>757000000</v>
      </c>
      <c r="H1442" s="3">
        <v>184000000</v>
      </c>
      <c r="I1442" s="1">
        <v>0</v>
      </c>
      <c r="J1442" s="1" t="s">
        <v>16</v>
      </c>
      <c r="K1442" s="1" t="s">
        <v>26</v>
      </c>
      <c r="L1442" s="8">
        <f t="shared" si="137"/>
        <v>2013</v>
      </c>
      <c r="M1442" s="5">
        <f t="shared" si="142"/>
        <v>-1473000000</v>
      </c>
      <c r="N1442" s="6">
        <f t="shared" si="138"/>
        <v>941000000</v>
      </c>
      <c r="O1442" s="6">
        <f t="shared" si="139"/>
        <v>-2414000000</v>
      </c>
      <c r="P1442" s="7">
        <f t="shared" si="140"/>
        <v>0.54717682020802383</v>
      </c>
      <c r="Q1442" s="7">
        <f t="shared" si="141"/>
        <v>0.89673105497771177</v>
      </c>
    </row>
    <row r="1443" spans="1:17" ht="20" customHeight="1" x14ac:dyDescent="0.2">
      <c r="A1443" s="1">
        <v>1504</v>
      </c>
      <c r="B1443" s="1" t="s">
        <v>497</v>
      </c>
      <c r="C1443" s="1" t="s">
        <v>10</v>
      </c>
      <c r="D1443" s="2">
        <v>42004</v>
      </c>
      <c r="E1443" s="3">
        <v>2732000000</v>
      </c>
      <c r="F1443" s="3">
        <v>1253000000</v>
      </c>
      <c r="G1443" s="3">
        <v>770000000</v>
      </c>
      <c r="H1443" s="3">
        <v>206000000</v>
      </c>
      <c r="I1443" s="1">
        <v>0</v>
      </c>
      <c r="J1443" s="1" t="s">
        <v>16</v>
      </c>
      <c r="K1443" s="1" t="s">
        <v>26</v>
      </c>
      <c r="L1443" s="8">
        <f t="shared" si="137"/>
        <v>2014</v>
      </c>
      <c r="M1443" s="5">
        <f t="shared" si="142"/>
        <v>-1479000000</v>
      </c>
      <c r="N1443" s="6">
        <f t="shared" si="138"/>
        <v>976000000</v>
      </c>
      <c r="O1443" s="6">
        <f t="shared" si="139"/>
        <v>-2455000000</v>
      </c>
      <c r="P1443" s="7">
        <f t="shared" si="140"/>
        <v>0.54136163982430452</v>
      </c>
      <c r="Q1443" s="7">
        <f t="shared" si="141"/>
        <v>0.89860907759882869</v>
      </c>
    </row>
    <row r="1444" spans="1:17" ht="20" customHeight="1" x14ac:dyDescent="0.2">
      <c r="A1444" s="1">
        <v>1505</v>
      </c>
      <c r="B1444" s="1" t="s">
        <v>497</v>
      </c>
      <c r="C1444" s="1" t="s">
        <v>11</v>
      </c>
      <c r="D1444" s="2">
        <v>42369</v>
      </c>
      <c r="E1444" s="3">
        <v>2530000000</v>
      </c>
      <c r="F1444" s="3">
        <v>1254000000</v>
      </c>
      <c r="G1444" s="3">
        <v>765000000</v>
      </c>
      <c r="H1444" s="3">
        <v>228000000</v>
      </c>
      <c r="I1444" s="1">
        <v>0</v>
      </c>
      <c r="J1444" s="1" t="s">
        <v>16</v>
      </c>
      <c r="K1444" s="1" t="s">
        <v>26</v>
      </c>
      <c r="L1444" s="8">
        <f t="shared" si="137"/>
        <v>2015</v>
      </c>
      <c r="M1444" s="5">
        <f t="shared" si="142"/>
        <v>-1276000000</v>
      </c>
      <c r="N1444" s="6">
        <f t="shared" si="138"/>
        <v>993000000</v>
      </c>
      <c r="O1444" s="6">
        <f t="shared" si="139"/>
        <v>-2269000000</v>
      </c>
      <c r="P1444" s="7">
        <f t="shared" si="140"/>
        <v>0.5043478260869565</v>
      </c>
      <c r="Q1444" s="7">
        <f t="shared" si="141"/>
        <v>0.89683794466403166</v>
      </c>
    </row>
    <row r="1445" spans="1:17" ht="20" customHeight="1" x14ac:dyDescent="0.2">
      <c r="A1445" s="1">
        <v>1506</v>
      </c>
      <c r="B1445" s="1" t="s">
        <v>498</v>
      </c>
      <c r="C1445" s="1" t="s">
        <v>6</v>
      </c>
      <c r="D1445" s="2">
        <v>41547</v>
      </c>
      <c r="E1445" s="3">
        <v>1924400000</v>
      </c>
      <c r="F1445" s="3">
        <v>874838000</v>
      </c>
      <c r="G1445" s="3">
        <v>254468000</v>
      </c>
      <c r="H1445" s="1">
        <v>0</v>
      </c>
      <c r="I1445" s="3">
        <v>45639000</v>
      </c>
      <c r="J1445" s="1" t="s">
        <v>7</v>
      </c>
      <c r="K1445" s="1" t="s">
        <v>85</v>
      </c>
      <c r="L1445" s="8">
        <f t="shared" si="137"/>
        <v>2013</v>
      </c>
      <c r="M1445" s="5">
        <f t="shared" si="142"/>
        <v>-1049562000</v>
      </c>
      <c r="N1445" s="6">
        <f t="shared" si="138"/>
        <v>300107000</v>
      </c>
      <c r="O1445" s="6">
        <f t="shared" si="139"/>
        <v>-1349669000</v>
      </c>
      <c r="P1445" s="7">
        <f t="shared" si="140"/>
        <v>0.54539700685928083</v>
      </c>
      <c r="Q1445" s="7">
        <f t="shared" si="141"/>
        <v>0.7013453543961754</v>
      </c>
    </row>
    <row r="1446" spans="1:17" ht="20" customHeight="1" x14ac:dyDescent="0.2">
      <c r="A1446" s="1">
        <v>1507</v>
      </c>
      <c r="B1446" s="1" t="s">
        <v>498</v>
      </c>
      <c r="C1446" s="1" t="s">
        <v>9</v>
      </c>
      <c r="D1446" s="2">
        <v>41912</v>
      </c>
      <c r="E1446" s="3">
        <v>2372906000</v>
      </c>
      <c r="F1446" s="3">
        <v>1105032000</v>
      </c>
      <c r="G1446" s="3">
        <v>276446000</v>
      </c>
      <c r="H1446" s="1">
        <v>0</v>
      </c>
      <c r="I1446" s="3">
        <v>63608000</v>
      </c>
      <c r="J1446" s="1" t="s">
        <v>7</v>
      </c>
      <c r="K1446" s="1" t="s">
        <v>85</v>
      </c>
      <c r="L1446" s="8">
        <f t="shared" si="137"/>
        <v>2014</v>
      </c>
      <c r="M1446" s="5">
        <f t="shared" si="142"/>
        <v>-1267874000</v>
      </c>
      <c r="N1446" s="6">
        <f t="shared" si="138"/>
        <v>340054000</v>
      </c>
      <c r="O1446" s="6">
        <f t="shared" si="139"/>
        <v>-1607928000</v>
      </c>
      <c r="P1446" s="7">
        <f t="shared" si="140"/>
        <v>0.53431277935156307</v>
      </c>
      <c r="Q1446" s="7">
        <f t="shared" si="141"/>
        <v>0.67761976243475297</v>
      </c>
    </row>
    <row r="1447" spans="1:17" ht="20" customHeight="1" x14ac:dyDescent="0.2">
      <c r="A1447" s="1">
        <v>1508</v>
      </c>
      <c r="B1447" s="1" t="s">
        <v>498</v>
      </c>
      <c r="C1447" s="1" t="s">
        <v>10</v>
      </c>
      <c r="D1447" s="2">
        <v>42277</v>
      </c>
      <c r="E1447" s="3">
        <v>2707115000</v>
      </c>
      <c r="F1447" s="3">
        <v>1257270000</v>
      </c>
      <c r="G1447" s="3">
        <v>321624000</v>
      </c>
      <c r="H1447" s="1">
        <v>0</v>
      </c>
      <c r="I1447" s="3">
        <v>54219000</v>
      </c>
      <c r="J1447" s="1" t="s">
        <v>7</v>
      </c>
      <c r="K1447" s="1" t="s">
        <v>85</v>
      </c>
      <c r="L1447" s="8">
        <f t="shared" si="137"/>
        <v>2015</v>
      </c>
      <c r="M1447" s="5">
        <f t="shared" si="142"/>
        <v>-1449845000</v>
      </c>
      <c r="N1447" s="6">
        <f t="shared" si="138"/>
        <v>375843000</v>
      </c>
      <c r="O1447" s="6">
        <f t="shared" si="139"/>
        <v>-1825688000</v>
      </c>
      <c r="P1447" s="7">
        <f t="shared" si="140"/>
        <v>0.5355683079588418</v>
      </c>
      <c r="Q1447" s="7">
        <f t="shared" si="141"/>
        <v>0.67440356246409927</v>
      </c>
    </row>
    <row r="1448" spans="1:17" ht="20" customHeight="1" x14ac:dyDescent="0.2">
      <c r="A1448" s="1">
        <v>1509</v>
      </c>
      <c r="B1448" s="1" t="s">
        <v>498</v>
      </c>
      <c r="C1448" s="1" t="s">
        <v>11</v>
      </c>
      <c r="D1448" s="2">
        <v>42643</v>
      </c>
      <c r="E1448" s="3">
        <v>3171411000</v>
      </c>
      <c r="F1448" s="3">
        <v>1443348000</v>
      </c>
      <c r="G1448" s="3">
        <v>382858000</v>
      </c>
      <c r="H1448" s="1">
        <v>0</v>
      </c>
      <c r="I1448" s="3">
        <v>77445000</v>
      </c>
      <c r="J1448" s="1" t="s">
        <v>7</v>
      </c>
      <c r="K1448" s="1" t="s">
        <v>85</v>
      </c>
      <c r="L1448" s="8">
        <f t="shared" si="137"/>
        <v>2016</v>
      </c>
      <c r="M1448" s="5">
        <f t="shared" si="142"/>
        <v>-1728063000</v>
      </c>
      <c r="N1448" s="6">
        <f t="shared" si="138"/>
        <v>460303000</v>
      </c>
      <c r="O1448" s="6">
        <f t="shared" si="139"/>
        <v>-2188366000</v>
      </c>
      <c r="P1448" s="7">
        <f t="shared" si="140"/>
        <v>0.54488774870239143</v>
      </c>
      <c r="Q1448" s="7">
        <f t="shared" si="141"/>
        <v>0.69002913844973102</v>
      </c>
    </row>
    <row r="1449" spans="1:17" ht="20" customHeight="1" x14ac:dyDescent="0.2">
      <c r="A1449" s="1">
        <v>1510</v>
      </c>
      <c r="B1449" s="1" t="s">
        <v>499</v>
      </c>
      <c r="C1449" s="1" t="s">
        <v>6</v>
      </c>
      <c r="D1449" s="2">
        <v>41544</v>
      </c>
      <c r="E1449" s="3">
        <v>11390000000</v>
      </c>
      <c r="F1449" s="3">
        <v>7739000000</v>
      </c>
      <c r="G1449" s="3">
        <v>1440000000</v>
      </c>
      <c r="H1449" s="3">
        <v>590000000</v>
      </c>
      <c r="I1449" s="1">
        <v>0</v>
      </c>
      <c r="J1449" s="1" t="s">
        <v>16</v>
      </c>
      <c r="K1449" s="1" t="s">
        <v>500</v>
      </c>
      <c r="L1449" s="8">
        <f t="shared" si="137"/>
        <v>2013</v>
      </c>
      <c r="M1449" s="5">
        <f t="shared" si="142"/>
        <v>-3651000000</v>
      </c>
      <c r="N1449" s="6">
        <f t="shared" si="138"/>
        <v>2030000000</v>
      </c>
      <c r="O1449" s="6">
        <f t="shared" si="139"/>
        <v>-5681000000</v>
      </c>
      <c r="P1449" s="7">
        <f t="shared" si="140"/>
        <v>0.3205443371378402</v>
      </c>
      <c r="Q1449" s="7">
        <f t="shared" si="141"/>
        <v>0.49877085162423179</v>
      </c>
    </row>
    <row r="1450" spans="1:17" ht="20" customHeight="1" x14ac:dyDescent="0.2">
      <c r="A1450" s="1">
        <v>1511</v>
      </c>
      <c r="B1450" s="1" t="s">
        <v>499</v>
      </c>
      <c r="C1450" s="1" t="s">
        <v>9</v>
      </c>
      <c r="D1450" s="2">
        <v>41908</v>
      </c>
      <c r="E1450" s="3">
        <v>11973000000</v>
      </c>
      <c r="F1450" s="3">
        <v>8001000000</v>
      </c>
      <c r="G1450" s="3">
        <v>1534000000</v>
      </c>
      <c r="H1450" s="3">
        <v>583000000</v>
      </c>
      <c r="I1450" s="1">
        <v>0</v>
      </c>
      <c r="J1450" s="1" t="s">
        <v>16</v>
      </c>
      <c r="K1450" s="1" t="s">
        <v>500</v>
      </c>
      <c r="L1450" s="8">
        <f t="shared" si="137"/>
        <v>2014</v>
      </c>
      <c r="M1450" s="5">
        <f t="shared" si="142"/>
        <v>-3972000000</v>
      </c>
      <c r="N1450" s="6">
        <f t="shared" si="138"/>
        <v>2117000000</v>
      </c>
      <c r="O1450" s="6">
        <f t="shared" si="139"/>
        <v>-6089000000</v>
      </c>
      <c r="P1450" s="7">
        <f t="shared" si="140"/>
        <v>0.33174642946629918</v>
      </c>
      <c r="Q1450" s="7">
        <f t="shared" si="141"/>
        <v>0.50856092875636849</v>
      </c>
    </row>
    <row r="1451" spans="1:17" ht="20" customHeight="1" x14ac:dyDescent="0.2">
      <c r="A1451" s="1">
        <v>1512</v>
      </c>
      <c r="B1451" s="1" t="s">
        <v>499</v>
      </c>
      <c r="C1451" s="1" t="s">
        <v>10</v>
      </c>
      <c r="D1451" s="2">
        <v>42272</v>
      </c>
      <c r="E1451" s="3">
        <v>12233000000</v>
      </c>
      <c r="F1451" s="3">
        <v>8146000000</v>
      </c>
      <c r="G1451" s="3">
        <v>1504000000</v>
      </c>
      <c r="H1451" s="3">
        <v>627000000</v>
      </c>
      <c r="I1451" s="1">
        <v>0</v>
      </c>
      <c r="J1451" s="1" t="s">
        <v>16</v>
      </c>
      <c r="K1451" s="1" t="s">
        <v>500</v>
      </c>
      <c r="L1451" s="8">
        <f t="shared" si="137"/>
        <v>2015</v>
      </c>
      <c r="M1451" s="5">
        <f t="shared" si="142"/>
        <v>-4087000000</v>
      </c>
      <c r="N1451" s="6">
        <f t="shared" si="138"/>
        <v>2131000000</v>
      </c>
      <c r="O1451" s="6">
        <f t="shared" si="139"/>
        <v>-6218000000</v>
      </c>
      <c r="P1451" s="7">
        <f t="shared" si="140"/>
        <v>0.33409629690182296</v>
      </c>
      <c r="Q1451" s="7">
        <f t="shared" si="141"/>
        <v>0.50829722880732442</v>
      </c>
    </row>
    <row r="1452" spans="1:17" ht="20" customHeight="1" x14ac:dyDescent="0.2">
      <c r="A1452" s="1">
        <v>1513</v>
      </c>
      <c r="B1452" s="1" t="s">
        <v>499</v>
      </c>
      <c r="C1452" s="1" t="s">
        <v>11</v>
      </c>
      <c r="D1452" s="2">
        <v>42643</v>
      </c>
      <c r="E1452" s="3">
        <v>12238000000</v>
      </c>
      <c r="F1452" s="3">
        <v>8205000000</v>
      </c>
      <c r="G1452" s="3">
        <v>1463000000</v>
      </c>
      <c r="H1452" s="3">
        <v>644000000</v>
      </c>
      <c r="I1452" s="1">
        <v>0</v>
      </c>
      <c r="J1452" s="1" t="s">
        <v>16</v>
      </c>
      <c r="K1452" s="1" t="s">
        <v>500</v>
      </c>
      <c r="L1452" s="8">
        <f t="shared" si="137"/>
        <v>2016</v>
      </c>
      <c r="M1452" s="5">
        <f t="shared" si="142"/>
        <v>-4033000000</v>
      </c>
      <c r="N1452" s="6">
        <f t="shared" si="138"/>
        <v>2107000000</v>
      </c>
      <c r="O1452" s="6">
        <f t="shared" si="139"/>
        <v>-6140000000</v>
      </c>
      <c r="P1452" s="7">
        <f t="shared" si="140"/>
        <v>0.32954731165223078</v>
      </c>
      <c r="Q1452" s="7">
        <f t="shared" si="141"/>
        <v>0.5017159666612192</v>
      </c>
    </row>
    <row r="1453" spans="1:17" ht="20" customHeight="1" x14ac:dyDescent="0.2">
      <c r="A1453" s="1">
        <v>1514</v>
      </c>
      <c r="B1453" s="1" t="s">
        <v>501</v>
      </c>
      <c r="C1453" s="1" t="s">
        <v>6</v>
      </c>
      <c r="D1453" s="2">
        <v>41273</v>
      </c>
      <c r="E1453" s="3">
        <v>5353197000</v>
      </c>
      <c r="F1453" s="3">
        <v>2943847000</v>
      </c>
      <c r="G1453" s="3">
        <v>1303427000</v>
      </c>
      <c r="H1453" s="1">
        <v>0</v>
      </c>
      <c r="I1453" s="3">
        <v>194039000</v>
      </c>
      <c r="J1453" s="1" t="s">
        <v>13</v>
      </c>
      <c r="K1453" s="1" t="s">
        <v>502</v>
      </c>
      <c r="L1453" s="8">
        <f t="shared" si="137"/>
        <v>2012</v>
      </c>
      <c r="M1453" s="5">
        <f t="shared" si="142"/>
        <v>-2409350000</v>
      </c>
      <c r="N1453" s="6">
        <f t="shared" si="138"/>
        <v>1497466000</v>
      </c>
      <c r="O1453" s="6">
        <f t="shared" si="139"/>
        <v>-3906816000</v>
      </c>
      <c r="P1453" s="7">
        <f t="shared" si="140"/>
        <v>0.45007684193202679</v>
      </c>
      <c r="Q1453" s="7">
        <f t="shared" si="141"/>
        <v>0.72980986875693166</v>
      </c>
    </row>
    <row r="1454" spans="1:17" ht="20" customHeight="1" x14ac:dyDescent="0.2">
      <c r="A1454" s="1">
        <v>1515</v>
      </c>
      <c r="B1454" s="1" t="s">
        <v>501</v>
      </c>
      <c r="C1454" s="1" t="s">
        <v>9</v>
      </c>
      <c r="D1454" s="2">
        <v>41637</v>
      </c>
      <c r="E1454" s="3">
        <v>1603123000</v>
      </c>
      <c r="F1454" s="3">
        <v>662769000</v>
      </c>
      <c r="G1454" s="3">
        <v>531932000</v>
      </c>
      <c r="H1454" s="1">
        <v>0</v>
      </c>
      <c r="I1454" s="3">
        <v>74833000</v>
      </c>
      <c r="J1454" s="1" t="s">
        <v>13</v>
      </c>
      <c r="K1454" s="1" t="s">
        <v>502</v>
      </c>
      <c r="L1454" s="8">
        <f t="shared" si="137"/>
        <v>2013</v>
      </c>
      <c r="M1454" s="5">
        <f t="shared" si="142"/>
        <v>-940354000</v>
      </c>
      <c r="N1454" s="6">
        <f t="shared" si="138"/>
        <v>606765000</v>
      </c>
      <c r="O1454" s="6">
        <f t="shared" si="139"/>
        <v>-1547119000</v>
      </c>
      <c r="P1454" s="7">
        <f t="shared" si="140"/>
        <v>0.58657632633303869</v>
      </c>
      <c r="Q1454" s="7">
        <f t="shared" si="141"/>
        <v>0.96506568741138388</v>
      </c>
    </row>
    <row r="1455" spans="1:17" ht="20" customHeight="1" x14ac:dyDescent="0.2">
      <c r="A1455" s="1">
        <v>1516</v>
      </c>
      <c r="B1455" s="1" t="s">
        <v>501</v>
      </c>
      <c r="C1455" s="1" t="s">
        <v>10</v>
      </c>
      <c r="D1455" s="2">
        <v>42004</v>
      </c>
      <c r="E1455" s="3">
        <v>2626141000</v>
      </c>
      <c r="F1455" s="3">
        <v>954990000</v>
      </c>
      <c r="G1455" s="3">
        <v>766854000</v>
      </c>
      <c r="H1455" s="1">
        <v>0</v>
      </c>
      <c r="I1455" s="3">
        <v>151837000</v>
      </c>
      <c r="J1455" s="1" t="s">
        <v>13</v>
      </c>
      <c r="K1455" s="1" t="s">
        <v>502</v>
      </c>
      <c r="L1455" s="8">
        <f t="shared" si="137"/>
        <v>2014</v>
      </c>
      <c r="M1455" s="5">
        <f t="shared" si="142"/>
        <v>-1671151000</v>
      </c>
      <c r="N1455" s="6">
        <f t="shared" si="138"/>
        <v>918691000</v>
      </c>
      <c r="O1455" s="6">
        <f t="shared" si="139"/>
        <v>-2589842000</v>
      </c>
      <c r="P1455" s="7">
        <f t="shared" si="140"/>
        <v>0.63635235122561962</v>
      </c>
      <c r="Q1455" s="7">
        <f t="shared" si="141"/>
        <v>0.98617781756577427</v>
      </c>
    </row>
    <row r="1456" spans="1:17" ht="20" customHeight="1" x14ac:dyDescent="0.2">
      <c r="A1456" s="1">
        <v>1517</v>
      </c>
      <c r="B1456" s="1" t="s">
        <v>501</v>
      </c>
      <c r="C1456" s="1" t="s">
        <v>11</v>
      </c>
      <c r="D1456" s="2">
        <v>42369</v>
      </c>
      <c r="E1456" s="3">
        <v>3050945000</v>
      </c>
      <c r="F1456" s="3">
        <v>923336000</v>
      </c>
      <c r="G1456" s="3">
        <v>1068221000</v>
      </c>
      <c r="H1456" s="1">
        <v>0</v>
      </c>
      <c r="I1456" s="3">
        <v>205087000</v>
      </c>
      <c r="J1456" s="1" t="s">
        <v>13</v>
      </c>
      <c r="K1456" s="1" t="s">
        <v>502</v>
      </c>
      <c r="L1456" s="8">
        <f t="shared" si="137"/>
        <v>2015</v>
      </c>
      <c r="M1456" s="5">
        <f t="shared" si="142"/>
        <v>-2127609000</v>
      </c>
      <c r="N1456" s="6">
        <f t="shared" si="138"/>
        <v>1273308000</v>
      </c>
      <c r="O1456" s="6">
        <f t="shared" si="139"/>
        <v>-3400917000</v>
      </c>
      <c r="P1456" s="7">
        <f t="shared" si="140"/>
        <v>0.69736065383020673</v>
      </c>
      <c r="Q1456" s="7">
        <f t="shared" si="141"/>
        <v>1.1147093769307543</v>
      </c>
    </row>
    <row r="1457" spans="1:17" ht="20" customHeight="1" x14ac:dyDescent="0.2">
      <c r="A1457" s="1">
        <v>1518</v>
      </c>
      <c r="B1457" s="1" t="s">
        <v>503</v>
      </c>
      <c r="C1457" s="1" t="s">
        <v>6</v>
      </c>
      <c r="D1457" s="2">
        <v>41307</v>
      </c>
      <c r="E1457" s="3">
        <v>73301000000</v>
      </c>
      <c r="F1457" s="3">
        <v>50568000000</v>
      </c>
      <c r="G1457" s="3">
        <v>15110000000</v>
      </c>
      <c r="H1457" s="1">
        <v>0</v>
      </c>
      <c r="I1457" s="3">
        <v>2044000000</v>
      </c>
      <c r="J1457" s="1" t="s">
        <v>13</v>
      </c>
      <c r="K1457" s="1" t="s">
        <v>191</v>
      </c>
      <c r="L1457" s="8">
        <f t="shared" si="137"/>
        <v>2013</v>
      </c>
      <c r="M1457" s="5">
        <f t="shared" si="142"/>
        <v>-22733000000</v>
      </c>
      <c r="N1457" s="6">
        <f t="shared" si="138"/>
        <v>17154000000</v>
      </c>
      <c r="O1457" s="6">
        <f t="shared" si="139"/>
        <v>-39887000000</v>
      </c>
      <c r="P1457" s="7">
        <f t="shared" si="140"/>
        <v>0.31013219464945907</v>
      </c>
      <c r="Q1457" s="7">
        <f t="shared" si="141"/>
        <v>0.54415355861448</v>
      </c>
    </row>
    <row r="1458" spans="1:17" ht="20" customHeight="1" x14ac:dyDescent="0.2">
      <c r="A1458" s="1">
        <v>1519</v>
      </c>
      <c r="B1458" s="1" t="s">
        <v>503</v>
      </c>
      <c r="C1458" s="1" t="s">
        <v>9</v>
      </c>
      <c r="D1458" s="2">
        <v>41671</v>
      </c>
      <c r="E1458" s="3">
        <v>71279000000</v>
      </c>
      <c r="F1458" s="3">
        <v>50039000000</v>
      </c>
      <c r="G1458" s="3">
        <v>14465000000</v>
      </c>
      <c r="H1458" s="1">
        <v>0</v>
      </c>
      <c r="I1458" s="3">
        <v>1996000000</v>
      </c>
      <c r="J1458" s="1" t="s">
        <v>13</v>
      </c>
      <c r="K1458" s="1" t="s">
        <v>191</v>
      </c>
      <c r="L1458" s="8">
        <f t="shared" si="137"/>
        <v>2014</v>
      </c>
      <c r="M1458" s="5">
        <f t="shared" si="142"/>
        <v>-21240000000</v>
      </c>
      <c r="N1458" s="6">
        <f t="shared" si="138"/>
        <v>16461000000</v>
      </c>
      <c r="O1458" s="6">
        <f t="shared" si="139"/>
        <v>-37701000000</v>
      </c>
      <c r="P1458" s="7">
        <f t="shared" si="140"/>
        <v>0.29798397845087615</v>
      </c>
      <c r="Q1458" s="7">
        <f t="shared" si="141"/>
        <v>0.52892156175030514</v>
      </c>
    </row>
    <row r="1459" spans="1:17" ht="20" customHeight="1" x14ac:dyDescent="0.2">
      <c r="A1459" s="1">
        <v>1520</v>
      </c>
      <c r="B1459" s="1" t="s">
        <v>503</v>
      </c>
      <c r="C1459" s="1" t="s">
        <v>10</v>
      </c>
      <c r="D1459" s="2">
        <v>42035</v>
      </c>
      <c r="E1459" s="3">
        <v>72618000000</v>
      </c>
      <c r="F1459" s="3">
        <v>51278000000</v>
      </c>
      <c r="G1459" s="3">
        <v>14676000000</v>
      </c>
      <c r="H1459" s="1">
        <v>0</v>
      </c>
      <c r="I1459" s="3">
        <v>2129000000</v>
      </c>
      <c r="J1459" s="1" t="s">
        <v>13</v>
      </c>
      <c r="K1459" s="1" t="s">
        <v>191</v>
      </c>
      <c r="L1459" s="8">
        <f t="shared" si="137"/>
        <v>2015</v>
      </c>
      <c r="M1459" s="5">
        <f t="shared" si="142"/>
        <v>-21340000000</v>
      </c>
      <c r="N1459" s="6">
        <f t="shared" si="138"/>
        <v>16805000000</v>
      </c>
      <c r="O1459" s="6">
        <f t="shared" si="139"/>
        <v>-38145000000</v>
      </c>
      <c r="P1459" s="7">
        <f t="shared" si="140"/>
        <v>0.29386653446803823</v>
      </c>
      <c r="Q1459" s="7">
        <f t="shared" si="141"/>
        <v>0.52528298768900272</v>
      </c>
    </row>
    <row r="1460" spans="1:17" ht="20" customHeight="1" x14ac:dyDescent="0.2">
      <c r="A1460" s="1">
        <v>1521</v>
      </c>
      <c r="B1460" s="1" t="s">
        <v>503</v>
      </c>
      <c r="C1460" s="1" t="s">
        <v>11</v>
      </c>
      <c r="D1460" s="2">
        <v>42399</v>
      </c>
      <c r="E1460" s="3">
        <v>73785000000</v>
      </c>
      <c r="F1460" s="3">
        <v>51997000000</v>
      </c>
      <c r="G1460" s="3">
        <v>14665000000</v>
      </c>
      <c r="H1460" s="1">
        <v>0</v>
      </c>
      <c r="I1460" s="3">
        <v>2213000000</v>
      </c>
      <c r="J1460" s="1" t="s">
        <v>13</v>
      </c>
      <c r="K1460" s="1" t="s">
        <v>191</v>
      </c>
      <c r="L1460" s="8">
        <f t="shared" si="137"/>
        <v>2016</v>
      </c>
      <c r="M1460" s="5">
        <f t="shared" si="142"/>
        <v>-21788000000</v>
      </c>
      <c r="N1460" s="6">
        <f t="shared" si="138"/>
        <v>16878000000</v>
      </c>
      <c r="O1460" s="6">
        <f t="shared" si="139"/>
        <v>-38666000000</v>
      </c>
      <c r="P1460" s="7">
        <f t="shared" si="140"/>
        <v>0.29529037067154573</v>
      </c>
      <c r="Q1460" s="7">
        <f t="shared" si="141"/>
        <v>0.52403605068780923</v>
      </c>
    </row>
    <row r="1461" spans="1:17" ht="20" customHeight="1" x14ac:dyDescent="0.2">
      <c r="A1461" s="1">
        <v>1522</v>
      </c>
      <c r="B1461" s="1" t="s">
        <v>504</v>
      </c>
      <c r="C1461" s="1" t="s">
        <v>6</v>
      </c>
      <c r="D1461" s="2">
        <v>41305</v>
      </c>
      <c r="E1461" s="3">
        <v>3794249000</v>
      </c>
      <c r="F1461" s="3">
        <v>1630965000</v>
      </c>
      <c r="G1461" s="3">
        <v>1466067000</v>
      </c>
      <c r="H1461" s="1">
        <v>0</v>
      </c>
      <c r="I1461" s="1">
        <v>0</v>
      </c>
      <c r="J1461" s="1" t="s">
        <v>13</v>
      </c>
      <c r="K1461" s="1" t="s">
        <v>283</v>
      </c>
      <c r="L1461" s="8">
        <f t="shared" si="137"/>
        <v>2013</v>
      </c>
      <c r="M1461" s="5">
        <f t="shared" si="142"/>
        <v>-2163284000</v>
      </c>
      <c r="N1461" s="6">
        <f t="shared" si="138"/>
        <v>1466067000</v>
      </c>
      <c r="O1461" s="6">
        <f t="shared" si="139"/>
        <v>-3629351000</v>
      </c>
      <c r="P1461" s="7">
        <f t="shared" si="140"/>
        <v>0.57014813735208203</v>
      </c>
      <c r="Q1461" s="7">
        <f t="shared" si="141"/>
        <v>0.95654001621928342</v>
      </c>
    </row>
    <row r="1462" spans="1:17" ht="20" customHeight="1" x14ac:dyDescent="0.2">
      <c r="A1462" s="1">
        <v>1523</v>
      </c>
      <c r="B1462" s="1" t="s">
        <v>504</v>
      </c>
      <c r="C1462" s="1" t="s">
        <v>9</v>
      </c>
      <c r="D1462" s="2">
        <v>41670</v>
      </c>
      <c r="E1462" s="3">
        <v>4031100000</v>
      </c>
      <c r="F1462" s="3">
        <v>1690700000</v>
      </c>
      <c r="G1462" s="3">
        <v>2036100000</v>
      </c>
      <c r="H1462" s="1">
        <v>0</v>
      </c>
      <c r="I1462" s="1">
        <v>0</v>
      </c>
      <c r="J1462" s="1" t="s">
        <v>13</v>
      </c>
      <c r="K1462" s="1" t="s">
        <v>283</v>
      </c>
      <c r="L1462" s="8">
        <f t="shared" si="137"/>
        <v>2014</v>
      </c>
      <c r="M1462" s="5">
        <f t="shared" si="142"/>
        <v>-2340400000</v>
      </c>
      <c r="N1462" s="6">
        <f t="shared" si="138"/>
        <v>2036100000</v>
      </c>
      <c r="O1462" s="6">
        <f t="shared" si="139"/>
        <v>-4376500000</v>
      </c>
      <c r="P1462" s="7">
        <f t="shared" si="140"/>
        <v>0.5805859442831981</v>
      </c>
      <c r="Q1462" s="7">
        <f t="shared" si="141"/>
        <v>1.0856838083897695</v>
      </c>
    </row>
    <row r="1463" spans="1:17" ht="20" customHeight="1" x14ac:dyDescent="0.2">
      <c r="A1463" s="1">
        <v>1524</v>
      </c>
      <c r="B1463" s="1" t="s">
        <v>504</v>
      </c>
      <c r="C1463" s="1" t="s">
        <v>10</v>
      </c>
      <c r="D1463" s="2">
        <v>42035</v>
      </c>
      <c r="E1463" s="3">
        <v>4249900000</v>
      </c>
      <c r="F1463" s="3">
        <v>1712700000</v>
      </c>
      <c r="G1463" s="3">
        <v>1645800000</v>
      </c>
      <c r="H1463" s="1">
        <v>0</v>
      </c>
      <c r="I1463" s="1">
        <v>0</v>
      </c>
      <c r="J1463" s="1" t="s">
        <v>13</v>
      </c>
      <c r="K1463" s="1" t="s">
        <v>283</v>
      </c>
      <c r="L1463" s="8">
        <f t="shared" si="137"/>
        <v>2015</v>
      </c>
      <c r="M1463" s="5">
        <f t="shared" si="142"/>
        <v>-2537200000</v>
      </c>
      <c r="N1463" s="6">
        <f t="shared" si="138"/>
        <v>1645800000</v>
      </c>
      <c r="O1463" s="6">
        <f t="shared" si="139"/>
        <v>-4183000000</v>
      </c>
      <c r="P1463" s="7">
        <f t="shared" si="140"/>
        <v>0.59700228240664488</v>
      </c>
      <c r="Q1463" s="7">
        <f t="shared" si="141"/>
        <v>0.98425845314007387</v>
      </c>
    </row>
    <row r="1464" spans="1:17" ht="20" customHeight="1" x14ac:dyDescent="0.2">
      <c r="A1464" s="1">
        <v>1525</v>
      </c>
      <c r="B1464" s="1" t="s">
        <v>504</v>
      </c>
      <c r="C1464" s="1" t="s">
        <v>11</v>
      </c>
      <c r="D1464" s="2">
        <v>42400</v>
      </c>
      <c r="E1464" s="3">
        <v>4104900000</v>
      </c>
      <c r="F1464" s="3">
        <v>1613600000</v>
      </c>
      <c r="G1464" s="3">
        <v>1731200000</v>
      </c>
      <c r="H1464" s="1">
        <v>0</v>
      </c>
      <c r="I1464" s="1">
        <v>0</v>
      </c>
      <c r="J1464" s="1" t="s">
        <v>13</v>
      </c>
      <c r="K1464" s="1" t="s">
        <v>283</v>
      </c>
      <c r="L1464" s="8">
        <f t="shared" si="137"/>
        <v>2016</v>
      </c>
      <c r="M1464" s="5">
        <f t="shared" si="142"/>
        <v>-2491300000</v>
      </c>
      <c r="N1464" s="6">
        <f t="shared" si="138"/>
        <v>1731200000</v>
      </c>
      <c r="O1464" s="6">
        <f t="shared" si="139"/>
        <v>-4222500000</v>
      </c>
      <c r="P1464" s="7">
        <f t="shared" si="140"/>
        <v>0.60690881629272331</v>
      </c>
      <c r="Q1464" s="7">
        <f t="shared" si="141"/>
        <v>1.0286486881531829</v>
      </c>
    </row>
    <row r="1465" spans="1:17" ht="20" customHeight="1" x14ac:dyDescent="0.2">
      <c r="A1465" s="1">
        <v>1526</v>
      </c>
      <c r="B1465" s="1" t="s">
        <v>505</v>
      </c>
      <c r="C1465" s="1" t="s">
        <v>6</v>
      </c>
      <c r="D1465" s="2">
        <v>41307</v>
      </c>
      <c r="E1465" s="3">
        <v>25878372000</v>
      </c>
      <c r="F1465" s="3">
        <v>18521400000</v>
      </c>
      <c r="G1465" s="3">
        <v>4250446000</v>
      </c>
      <c r="H1465" s="1">
        <v>0</v>
      </c>
      <c r="I1465" s="1">
        <v>0</v>
      </c>
      <c r="J1465" s="1" t="s">
        <v>13</v>
      </c>
      <c r="K1465" s="1" t="s">
        <v>251</v>
      </c>
      <c r="L1465" s="8">
        <f t="shared" si="137"/>
        <v>2013</v>
      </c>
      <c r="M1465" s="5">
        <f t="shared" si="142"/>
        <v>-7356972000</v>
      </c>
      <c r="N1465" s="6">
        <f t="shared" si="138"/>
        <v>4250446000</v>
      </c>
      <c r="O1465" s="6">
        <f t="shared" si="139"/>
        <v>-11607418000</v>
      </c>
      <c r="P1465" s="7">
        <f t="shared" si="140"/>
        <v>0.28429037189820133</v>
      </c>
      <c r="Q1465" s="7">
        <f t="shared" si="141"/>
        <v>0.44853741185882945</v>
      </c>
    </row>
    <row r="1466" spans="1:17" ht="20" customHeight="1" x14ac:dyDescent="0.2">
      <c r="A1466" s="1">
        <v>1527</v>
      </c>
      <c r="B1466" s="1" t="s">
        <v>505</v>
      </c>
      <c r="C1466" s="1" t="s">
        <v>9</v>
      </c>
      <c r="D1466" s="2">
        <v>41671</v>
      </c>
      <c r="E1466" s="3">
        <v>27422696000</v>
      </c>
      <c r="F1466" s="3">
        <v>19605037000</v>
      </c>
      <c r="G1466" s="3">
        <v>4467089000</v>
      </c>
      <c r="H1466" s="1">
        <v>0</v>
      </c>
      <c r="I1466" s="1">
        <v>0</v>
      </c>
      <c r="J1466" s="1" t="s">
        <v>13</v>
      </c>
      <c r="K1466" s="1" t="s">
        <v>251</v>
      </c>
      <c r="L1466" s="8">
        <f t="shared" si="137"/>
        <v>2014</v>
      </c>
      <c r="M1466" s="5">
        <f t="shared" si="142"/>
        <v>-7817659000</v>
      </c>
      <c r="N1466" s="6">
        <f t="shared" si="138"/>
        <v>4467089000</v>
      </c>
      <c r="O1466" s="6">
        <f t="shared" si="139"/>
        <v>-12284748000</v>
      </c>
      <c r="P1466" s="7">
        <f t="shared" si="140"/>
        <v>0.28507988419519364</v>
      </c>
      <c r="Q1466" s="7">
        <f t="shared" si="141"/>
        <v>0.44797739799179481</v>
      </c>
    </row>
    <row r="1467" spans="1:17" ht="20" customHeight="1" x14ac:dyDescent="0.2">
      <c r="A1467" s="1">
        <v>1528</v>
      </c>
      <c r="B1467" s="1" t="s">
        <v>505</v>
      </c>
      <c r="C1467" s="1" t="s">
        <v>10</v>
      </c>
      <c r="D1467" s="2">
        <v>42035</v>
      </c>
      <c r="E1467" s="3">
        <v>29078407000</v>
      </c>
      <c r="F1467" s="3">
        <v>20776522000</v>
      </c>
      <c r="G1467" s="3">
        <v>4695384000</v>
      </c>
      <c r="H1467" s="1">
        <v>0</v>
      </c>
      <c r="I1467" s="1">
        <v>0</v>
      </c>
      <c r="J1467" s="1" t="s">
        <v>13</v>
      </c>
      <c r="K1467" s="1" t="s">
        <v>251</v>
      </c>
      <c r="L1467" s="8">
        <f t="shared" si="137"/>
        <v>2015</v>
      </c>
      <c r="M1467" s="5">
        <f t="shared" si="142"/>
        <v>-8301885000</v>
      </c>
      <c r="N1467" s="6">
        <f t="shared" si="138"/>
        <v>4695384000</v>
      </c>
      <c r="O1467" s="6">
        <f t="shared" si="139"/>
        <v>-12997269000</v>
      </c>
      <c r="P1467" s="7">
        <f t="shared" si="140"/>
        <v>0.28549999317362879</v>
      </c>
      <c r="Q1467" s="7">
        <f t="shared" si="141"/>
        <v>0.44697321280357621</v>
      </c>
    </row>
    <row r="1468" spans="1:17" ht="20" customHeight="1" x14ac:dyDescent="0.2">
      <c r="A1468" s="1">
        <v>1529</v>
      </c>
      <c r="B1468" s="1" t="s">
        <v>505</v>
      </c>
      <c r="C1468" s="1" t="s">
        <v>11</v>
      </c>
      <c r="D1468" s="2">
        <v>42399</v>
      </c>
      <c r="E1468" s="3">
        <v>30944938000</v>
      </c>
      <c r="F1468" s="3">
        <v>22034523000</v>
      </c>
      <c r="G1468" s="3">
        <v>5205715000</v>
      </c>
      <c r="H1468" s="1">
        <v>0</v>
      </c>
      <c r="I1468" s="1">
        <v>0</v>
      </c>
      <c r="J1468" s="1" t="s">
        <v>13</v>
      </c>
      <c r="K1468" s="1" t="s">
        <v>251</v>
      </c>
      <c r="L1468" s="8">
        <f t="shared" si="137"/>
        <v>2016</v>
      </c>
      <c r="M1468" s="5">
        <f t="shared" si="142"/>
        <v>-8910415000</v>
      </c>
      <c r="N1468" s="6">
        <f t="shared" si="138"/>
        <v>5205715000</v>
      </c>
      <c r="O1468" s="6">
        <f t="shared" si="139"/>
        <v>-14116130000</v>
      </c>
      <c r="P1468" s="7">
        <f t="shared" si="140"/>
        <v>0.28794418654191517</v>
      </c>
      <c r="Q1468" s="7">
        <f t="shared" si="141"/>
        <v>0.45616927718517325</v>
      </c>
    </row>
    <row r="1469" spans="1:17" ht="20" customHeight="1" x14ac:dyDescent="0.2">
      <c r="A1469" s="1">
        <v>1530</v>
      </c>
      <c r="B1469" s="1" t="s">
        <v>506</v>
      </c>
      <c r="C1469" s="1" t="s">
        <v>6</v>
      </c>
      <c r="D1469" s="2">
        <v>41274</v>
      </c>
      <c r="E1469" s="3">
        <v>3589516000</v>
      </c>
      <c r="F1469" s="3">
        <v>1955682000</v>
      </c>
      <c r="G1469" s="1">
        <v>0</v>
      </c>
      <c r="H1469" s="1">
        <v>0</v>
      </c>
      <c r="I1469" s="3">
        <v>787329000</v>
      </c>
      <c r="J1469" s="1" t="s">
        <v>41</v>
      </c>
      <c r="K1469" s="1" t="s">
        <v>42</v>
      </c>
      <c r="L1469" s="8">
        <f t="shared" si="137"/>
        <v>2012</v>
      </c>
      <c r="M1469" s="5">
        <f t="shared" si="142"/>
        <v>-1633834000</v>
      </c>
      <c r="N1469" s="6">
        <f t="shared" si="138"/>
        <v>787329000</v>
      </c>
      <c r="O1469" s="6">
        <f t="shared" si="139"/>
        <v>-2421163000</v>
      </c>
      <c r="P1469" s="7">
        <f t="shared" si="140"/>
        <v>0.45516832910063643</v>
      </c>
      <c r="Q1469" s="7">
        <f t="shared" si="141"/>
        <v>0.6745095996229018</v>
      </c>
    </row>
    <row r="1470" spans="1:17" ht="20" customHeight="1" x14ac:dyDescent="0.2">
      <c r="A1470" s="1">
        <v>1531</v>
      </c>
      <c r="B1470" s="1" t="s">
        <v>506</v>
      </c>
      <c r="C1470" s="1" t="s">
        <v>9</v>
      </c>
      <c r="D1470" s="2">
        <v>41639</v>
      </c>
      <c r="E1470" s="3">
        <v>3494253000</v>
      </c>
      <c r="F1470" s="3">
        <v>1838766000</v>
      </c>
      <c r="G1470" s="1">
        <v>0</v>
      </c>
      <c r="H1470" s="1">
        <v>0</v>
      </c>
      <c r="I1470" s="3">
        <v>819711000</v>
      </c>
      <c r="J1470" s="1" t="s">
        <v>41</v>
      </c>
      <c r="K1470" s="1" t="s">
        <v>42</v>
      </c>
      <c r="L1470" s="8">
        <f t="shared" si="137"/>
        <v>2013</v>
      </c>
      <c r="M1470" s="5">
        <f t="shared" si="142"/>
        <v>-1655487000</v>
      </c>
      <c r="N1470" s="6">
        <f t="shared" si="138"/>
        <v>819711000</v>
      </c>
      <c r="O1470" s="6">
        <f t="shared" si="139"/>
        <v>-2475198000</v>
      </c>
      <c r="P1470" s="7">
        <f t="shared" si="140"/>
        <v>0.47377422298843275</v>
      </c>
      <c r="Q1470" s="7">
        <f t="shared" si="141"/>
        <v>0.70836255989477581</v>
      </c>
    </row>
    <row r="1471" spans="1:17" ht="20" customHeight="1" x14ac:dyDescent="0.2">
      <c r="A1471" s="1">
        <v>1532</v>
      </c>
      <c r="B1471" s="1" t="s">
        <v>506</v>
      </c>
      <c r="C1471" s="1" t="s">
        <v>10</v>
      </c>
      <c r="D1471" s="2">
        <v>42004</v>
      </c>
      <c r="E1471" s="3">
        <v>3620095000</v>
      </c>
      <c r="F1471" s="3">
        <v>1903384000</v>
      </c>
      <c r="G1471" s="1">
        <v>0</v>
      </c>
      <c r="H1471" s="1">
        <v>0</v>
      </c>
      <c r="I1471" s="3">
        <v>855908000</v>
      </c>
      <c r="J1471" s="1" t="s">
        <v>41</v>
      </c>
      <c r="K1471" s="1" t="s">
        <v>42</v>
      </c>
      <c r="L1471" s="8">
        <f t="shared" si="137"/>
        <v>2014</v>
      </c>
      <c r="M1471" s="5">
        <f t="shared" si="142"/>
        <v>-1716711000</v>
      </c>
      <c r="N1471" s="6">
        <f t="shared" si="138"/>
        <v>855908000</v>
      </c>
      <c r="O1471" s="6">
        <f t="shared" si="139"/>
        <v>-2572619000</v>
      </c>
      <c r="P1471" s="7">
        <f t="shared" si="140"/>
        <v>0.47421711308681125</v>
      </c>
      <c r="Q1471" s="7">
        <f t="shared" si="141"/>
        <v>0.71064958240046183</v>
      </c>
    </row>
    <row r="1472" spans="1:17" ht="20" customHeight="1" x14ac:dyDescent="0.2">
      <c r="A1472" s="1">
        <v>1533</v>
      </c>
      <c r="B1472" s="1" t="s">
        <v>506</v>
      </c>
      <c r="C1472" s="1" t="s">
        <v>11</v>
      </c>
      <c r="D1472" s="2">
        <v>42369</v>
      </c>
      <c r="E1472" s="3">
        <v>3766065000</v>
      </c>
      <c r="F1472" s="3">
        <v>2016212000</v>
      </c>
      <c r="G1472" s="1">
        <v>0</v>
      </c>
      <c r="H1472" s="1">
        <v>0</v>
      </c>
      <c r="I1472" s="3">
        <v>907024000</v>
      </c>
      <c r="J1472" s="1" t="s">
        <v>41</v>
      </c>
      <c r="K1472" s="1" t="s">
        <v>42</v>
      </c>
      <c r="L1472" s="8">
        <f t="shared" si="137"/>
        <v>2015</v>
      </c>
      <c r="M1472" s="5">
        <f t="shared" si="142"/>
        <v>-1749853000</v>
      </c>
      <c r="N1472" s="6">
        <f t="shared" si="138"/>
        <v>907024000</v>
      </c>
      <c r="O1472" s="6">
        <f t="shared" si="139"/>
        <v>-2656877000</v>
      </c>
      <c r="P1472" s="7">
        <f t="shared" si="140"/>
        <v>0.46463696192179371</v>
      </c>
      <c r="Q1472" s="7">
        <f t="shared" si="141"/>
        <v>0.7054782644484362</v>
      </c>
    </row>
    <row r="1473" spans="1:17" ht="20" customHeight="1" x14ac:dyDescent="0.2">
      <c r="A1473" s="1">
        <v>1534</v>
      </c>
      <c r="B1473" s="1" t="s">
        <v>507</v>
      </c>
      <c r="C1473" s="1" t="s">
        <v>6</v>
      </c>
      <c r="D1473" s="2">
        <v>41274</v>
      </c>
      <c r="E1473" s="3">
        <v>12509900000</v>
      </c>
      <c r="F1473" s="3">
        <v>7214400000</v>
      </c>
      <c r="G1473" s="3">
        <v>3354900000</v>
      </c>
      <c r="H1473" s="3">
        <v>376400000</v>
      </c>
      <c r="I1473" s="1">
        <v>0</v>
      </c>
      <c r="J1473" s="1" t="s">
        <v>19</v>
      </c>
      <c r="K1473" s="1" t="s">
        <v>24</v>
      </c>
      <c r="L1473" s="8">
        <f t="shared" si="137"/>
        <v>2012</v>
      </c>
      <c r="M1473" s="5">
        <f t="shared" si="142"/>
        <v>-5295500000</v>
      </c>
      <c r="N1473" s="6">
        <f t="shared" si="138"/>
        <v>3731300000</v>
      </c>
      <c r="O1473" s="6">
        <f t="shared" si="139"/>
        <v>-9026800000</v>
      </c>
      <c r="P1473" s="7">
        <f t="shared" si="140"/>
        <v>0.42330474264382612</v>
      </c>
      <c r="Q1473" s="7">
        <f t="shared" si="141"/>
        <v>0.72157251456846183</v>
      </c>
    </row>
    <row r="1474" spans="1:17" ht="20" customHeight="1" x14ac:dyDescent="0.2">
      <c r="A1474" s="1">
        <v>1535</v>
      </c>
      <c r="B1474" s="1" t="s">
        <v>507</v>
      </c>
      <c r="C1474" s="1" t="s">
        <v>9</v>
      </c>
      <c r="D1474" s="2">
        <v>41639</v>
      </c>
      <c r="E1474" s="3">
        <v>13090300000</v>
      </c>
      <c r="F1474" s="3">
        <v>7561200000</v>
      </c>
      <c r="G1474" s="3">
        <v>3446300000</v>
      </c>
      <c r="H1474" s="3">
        <v>395500000</v>
      </c>
      <c r="I1474" s="1">
        <v>0</v>
      </c>
      <c r="J1474" s="1" t="s">
        <v>19</v>
      </c>
      <c r="K1474" s="1" t="s">
        <v>24</v>
      </c>
      <c r="L1474" s="8">
        <f t="shared" si="137"/>
        <v>2013</v>
      </c>
      <c r="M1474" s="5">
        <f t="shared" si="142"/>
        <v>-5529100000</v>
      </c>
      <c r="N1474" s="6">
        <f t="shared" si="138"/>
        <v>3841800000</v>
      </c>
      <c r="O1474" s="6">
        <f t="shared" si="139"/>
        <v>-9370900000</v>
      </c>
      <c r="P1474" s="7">
        <f t="shared" si="140"/>
        <v>0.42238145802617205</v>
      </c>
      <c r="Q1474" s="7">
        <f t="shared" si="141"/>
        <v>0.71586594654056823</v>
      </c>
    </row>
    <row r="1475" spans="1:17" ht="20" customHeight="1" x14ac:dyDescent="0.2">
      <c r="A1475" s="1">
        <v>1536</v>
      </c>
      <c r="B1475" s="1" t="s">
        <v>507</v>
      </c>
      <c r="C1475" s="1" t="s">
        <v>10</v>
      </c>
      <c r="D1475" s="2">
        <v>42004</v>
      </c>
      <c r="E1475" s="3">
        <v>16889600000</v>
      </c>
      <c r="F1475" s="3">
        <v>9397600000</v>
      </c>
      <c r="G1475" s="3">
        <v>4896100000</v>
      </c>
      <c r="H1475" s="3">
        <v>691100000</v>
      </c>
      <c r="I1475" s="1">
        <v>0</v>
      </c>
      <c r="J1475" s="1" t="s">
        <v>19</v>
      </c>
      <c r="K1475" s="1" t="s">
        <v>24</v>
      </c>
      <c r="L1475" s="8">
        <f t="shared" ref="L1475:L1538" si="143">YEAR(D1475)</f>
        <v>2014</v>
      </c>
      <c r="M1475" s="5">
        <f t="shared" si="142"/>
        <v>-7492000000</v>
      </c>
      <c r="N1475" s="6">
        <f t="shared" si="138"/>
        <v>5587200000</v>
      </c>
      <c r="O1475" s="6">
        <f t="shared" si="139"/>
        <v>-13079200000</v>
      </c>
      <c r="P1475" s="7">
        <f t="shared" si="140"/>
        <v>0.44358658582796512</v>
      </c>
      <c r="Q1475" s="7">
        <f t="shared" si="141"/>
        <v>0.77439370973853727</v>
      </c>
    </row>
    <row r="1476" spans="1:17" ht="20" customHeight="1" x14ac:dyDescent="0.2">
      <c r="A1476" s="1">
        <v>1537</v>
      </c>
      <c r="B1476" s="1" t="s">
        <v>507</v>
      </c>
      <c r="C1476" s="1" t="s">
        <v>11</v>
      </c>
      <c r="D1476" s="2">
        <v>42369</v>
      </c>
      <c r="E1476" s="3">
        <v>16965400000</v>
      </c>
      <c r="F1476" s="3">
        <v>9209500000</v>
      </c>
      <c r="G1476" s="3">
        <v>4612100000</v>
      </c>
      <c r="H1476" s="3">
        <v>692300000</v>
      </c>
      <c r="I1476" s="1">
        <v>0</v>
      </c>
      <c r="J1476" s="1" t="s">
        <v>19</v>
      </c>
      <c r="K1476" s="1" t="s">
        <v>24</v>
      </c>
      <c r="L1476" s="8">
        <f t="shared" si="143"/>
        <v>2015</v>
      </c>
      <c r="M1476" s="5">
        <f t="shared" si="142"/>
        <v>-7755900000</v>
      </c>
      <c r="N1476" s="6">
        <f t="shared" si="138"/>
        <v>5304400000</v>
      </c>
      <c r="O1476" s="6">
        <f t="shared" si="139"/>
        <v>-13060300000</v>
      </c>
      <c r="P1476" s="7">
        <f t="shared" si="140"/>
        <v>0.45715986655192331</v>
      </c>
      <c r="Q1476" s="7">
        <f t="shared" si="141"/>
        <v>0.76981975078689568</v>
      </c>
    </row>
    <row r="1477" spans="1:17" ht="20" customHeight="1" x14ac:dyDescent="0.2">
      <c r="A1477" s="1">
        <v>1538</v>
      </c>
      <c r="B1477" s="1" t="s">
        <v>508</v>
      </c>
      <c r="C1477" s="1" t="s">
        <v>6</v>
      </c>
      <c r="D1477" s="2">
        <v>41274</v>
      </c>
      <c r="E1477" s="3">
        <v>763000000</v>
      </c>
      <c r="F1477" s="3">
        <v>12000000</v>
      </c>
      <c r="G1477" s="3">
        <v>429000000</v>
      </c>
      <c r="H1477" s="1">
        <v>0</v>
      </c>
      <c r="I1477" s="3">
        <v>26000000</v>
      </c>
      <c r="J1477" s="1" t="s">
        <v>13</v>
      </c>
      <c r="K1477" s="1" t="s">
        <v>71</v>
      </c>
      <c r="L1477" s="8">
        <f t="shared" si="143"/>
        <v>2012</v>
      </c>
      <c r="M1477" s="5">
        <f t="shared" si="142"/>
        <v>-751000000</v>
      </c>
      <c r="N1477" s="6">
        <f t="shared" ref="N1477:N1540" si="144">G1477+H1477+I1477</f>
        <v>455000000</v>
      </c>
      <c r="O1477" s="6">
        <f t="shared" ref="O1477:O1540" si="145">M1477-N1477</f>
        <v>-1206000000</v>
      </c>
      <c r="P1477" s="7">
        <f t="shared" ref="P1477:P1540" si="146">ABS(M1477/E1477)</f>
        <v>0.98427260812581918</v>
      </c>
      <c r="Q1477" s="7">
        <f t="shared" ref="Q1477:Q1540" si="147">ABS(O1477/E1477)</f>
        <v>1.5806028833551768</v>
      </c>
    </row>
    <row r="1478" spans="1:17" ht="20" customHeight="1" x14ac:dyDescent="0.2">
      <c r="A1478" s="1">
        <v>1539</v>
      </c>
      <c r="B1478" s="1" t="s">
        <v>508</v>
      </c>
      <c r="C1478" s="1" t="s">
        <v>9</v>
      </c>
      <c r="D1478" s="2">
        <v>41639</v>
      </c>
      <c r="E1478" s="3">
        <v>945000000</v>
      </c>
      <c r="F1478" s="3">
        <v>18000000</v>
      </c>
      <c r="G1478" s="3">
        <v>597000000</v>
      </c>
      <c r="H1478" s="1">
        <v>0</v>
      </c>
      <c r="I1478" s="3">
        <v>36000000</v>
      </c>
      <c r="J1478" s="1" t="s">
        <v>13</v>
      </c>
      <c r="K1478" s="1" t="s">
        <v>71</v>
      </c>
      <c r="L1478" s="8">
        <f t="shared" si="143"/>
        <v>2013</v>
      </c>
      <c r="M1478" s="5">
        <f t="shared" si="142"/>
        <v>-927000000</v>
      </c>
      <c r="N1478" s="6">
        <f t="shared" si="144"/>
        <v>633000000</v>
      </c>
      <c r="O1478" s="6">
        <f t="shared" si="145"/>
        <v>-1560000000</v>
      </c>
      <c r="P1478" s="7">
        <f t="shared" si="146"/>
        <v>0.98095238095238091</v>
      </c>
      <c r="Q1478" s="7">
        <f t="shared" si="147"/>
        <v>1.6507936507936507</v>
      </c>
    </row>
    <row r="1479" spans="1:17" ht="20" customHeight="1" x14ac:dyDescent="0.2">
      <c r="A1479" s="1">
        <v>1540</v>
      </c>
      <c r="B1479" s="1" t="s">
        <v>508</v>
      </c>
      <c r="C1479" s="1" t="s">
        <v>10</v>
      </c>
      <c r="D1479" s="2">
        <v>42004</v>
      </c>
      <c r="E1479" s="3">
        <v>1246000000</v>
      </c>
      <c r="F1479" s="3">
        <v>40000000</v>
      </c>
      <c r="G1479" s="3">
        <v>801000000</v>
      </c>
      <c r="H1479" s="1">
        <v>0</v>
      </c>
      <c r="I1479" s="3">
        <v>65000000</v>
      </c>
      <c r="J1479" s="1" t="s">
        <v>13</v>
      </c>
      <c r="K1479" s="1" t="s">
        <v>71</v>
      </c>
      <c r="L1479" s="8">
        <f t="shared" si="143"/>
        <v>2014</v>
      </c>
      <c r="M1479" s="5">
        <f t="shared" si="142"/>
        <v>-1206000000</v>
      </c>
      <c r="N1479" s="6">
        <f t="shared" si="144"/>
        <v>866000000</v>
      </c>
      <c r="O1479" s="6">
        <f t="shared" si="145"/>
        <v>-2072000000</v>
      </c>
      <c r="P1479" s="7">
        <f t="shared" si="146"/>
        <v>0.9678972712680578</v>
      </c>
      <c r="Q1479" s="7">
        <f t="shared" si="147"/>
        <v>1.6629213483146068</v>
      </c>
    </row>
    <row r="1480" spans="1:17" ht="20" customHeight="1" x14ac:dyDescent="0.2">
      <c r="A1480" s="1">
        <v>1541</v>
      </c>
      <c r="B1480" s="1" t="s">
        <v>508</v>
      </c>
      <c r="C1480" s="1" t="s">
        <v>11</v>
      </c>
      <c r="D1480" s="2">
        <v>42369</v>
      </c>
      <c r="E1480" s="3">
        <v>1492000000</v>
      </c>
      <c r="F1480" s="3">
        <v>58000000</v>
      </c>
      <c r="G1480" s="3">
        <v>1109000000</v>
      </c>
      <c r="H1480" s="1">
        <v>0</v>
      </c>
      <c r="I1480" s="3">
        <v>93000000</v>
      </c>
      <c r="J1480" s="1" t="s">
        <v>13</v>
      </c>
      <c r="K1480" s="1" t="s">
        <v>71</v>
      </c>
      <c r="L1480" s="8">
        <f t="shared" si="143"/>
        <v>2015</v>
      </c>
      <c r="M1480" s="5">
        <f t="shared" si="142"/>
        <v>-1434000000</v>
      </c>
      <c r="N1480" s="6">
        <f t="shared" si="144"/>
        <v>1202000000</v>
      </c>
      <c r="O1480" s="6">
        <f t="shared" si="145"/>
        <v>-2636000000</v>
      </c>
      <c r="P1480" s="7">
        <f t="shared" si="146"/>
        <v>0.96112600536193027</v>
      </c>
      <c r="Q1480" s="7">
        <f t="shared" si="147"/>
        <v>1.7667560321715818</v>
      </c>
    </row>
    <row r="1481" spans="1:17" ht="20" customHeight="1" x14ac:dyDescent="0.2">
      <c r="A1481" s="1">
        <v>1542</v>
      </c>
      <c r="B1481" s="1" t="s">
        <v>509</v>
      </c>
      <c r="C1481" s="1" t="s">
        <v>6</v>
      </c>
      <c r="D1481" s="2">
        <v>41639</v>
      </c>
      <c r="E1481" s="3">
        <v>26191000000</v>
      </c>
      <c r="F1481" s="3">
        <v>13307000000</v>
      </c>
      <c r="G1481" s="3">
        <v>3757000000</v>
      </c>
      <c r="H1481" s="1">
        <v>0</v>
      </c>
      <c r="I1481" s="3">
        <v>3821000000</v>
      </c>
      <c r="J1481" s="1" t="s">
        <v>41</v>
      </c>
      <c r="K1481" s="1" t="s">
        <v>44</v>
      </c>
      <c r="L1481" s="8">
        <f t="shared" si="143"/>
        <v>2013</v>
      </c>
      <c r="M1481" s="5">
        <f t="shared" si="142"/>
        <v>-12884000000</v>
      </c>
      <c r="N1481" s="6">
        <f t="shared" si="144"/>
        <v>7578000000</v>
      </c>
      <c r="O1481" s="6">
        <f t="shared" si="145"/>
        <v>-20462000000</v>
      </c>
      <c r="P1481" s="7">
        <f t="shared" si="146"/>
        <v>0.49192470696040624</v>
      </c>
      <c r="Q1481" s="7">
        <f t="shared" si="147"/>
        <v>0.78126073842159516</v>
      </c>
    </row>
    <row r="1482" spans="1:17" ht="20" customHeight="1" x14ac:dyDescent="0.2">
      <c r="A1482" s="1">
        <v>1543</v>
      </c>
      <c r="B1482" s="1" t="s">
        <v>509</v>
      </c>
      <c r="C1482" s="1" t="s">
        <v>9</v>
      </c>
      <c r="D1482" s="2">
        <v>42004</v>
      </c>
      <c r="E1482" s="3">
        <v>27174000000</v>
      </c>
      <c r="F1482" s="3">
        <v>13870000000</v>
      </c>
      <c r="G1482" s="3">
        <v>3964000000</v>
      </c>
      <c r="H1482" s="1">
        <v>0</v>
      </c>
      <c r="I1482" s="3">
        <v>3882000000</v>
      </c>
      <c r="J1482" s="1" t="s">
        <v>41</v>
      </c>
      <c r="K1482" s="1" t="s">
        <v>44</v>
      </c>
      <c r="L1482" s="8">
        <f t="shared" si="143"/>
        <v>2014</v>
      </c>
      <c r="M1482" s="5">
        <f t="shared" si="142"/>
        <v>-13304000000</v>
      </c>
      <c r="N1482" s="6">
        <f t="shared" si="144"/>
        <v>7846000000</v>
      </c>
      <c r="O1482" s="6">
        <f t="shared" si="145"/>
        <v>-21150000000</v>
      </c>
      <c r="P1482" s="7">
        <f t="shared" si="146"/>
        <v>0.48958563332597338</v>
      </c>
      <c r="Q1482" s="7">
        <f t="shared" si="147"/>
        <v>0.77831750938396993</v>
      </c>
    </row>
    <row r="1483" spans="1:17" ht="20" customHeight="1" x14ac:dyDescent="0.2">
      <c r="A1483" s="1">
        <v>1544</v>
      </c>
      <c r="B1483" s="1" t="s">
        <v>509</v>
      </c>
      <c r="C1483" s="1" t="s">
        <v>10</v>
      </c>
      <c r="D1483" s="2">
        <v>42369</v>
      </c>
      <c r="E1483" s="3">
        <v>26815000000</v>
      </c>
      <c r="F1483" s="3">
        <v>13723000000</v>
      </c>
      <c r="G1483" s="3">
        <v>4094000000</v>
      </c>
      <c r="H1483" s="1">
        <v>0</v>
      </c>
      <c r="I1483" s="3">
        <v>3885000000</v>
      </c>
      <c r="J1483" s="1" t="s">
        <v>41</v>
      </c>
      <c r="K1483" s="1" t="s">
        <v>44</v>
      </c>
      <c r="L1483" s="8">
        <f t="shared" si="143"/>
        <v>2015</v>
      </c>
      <c r="M1483" s="5">
        <f t="shared" si="142"/>
        <v>-13092000000</v>
      </c>
      <c r="N1483" s="6">
        <f t="shared" si="144"/>
        <v>7979000000</v>
      </c>
      <c r="O1483" s="6">
        <f t="shared" si="145"/>
        <v>-21071000000</v>
      </c>
      <c r="P1483" s="7">
        <f t="shared" si="146"/>
        <v>0.48823419727764311</v>
      </c>
      <c r="Q1483" s="7">
        <f t="shared" si="147"/>
        <v>0.78579153458884954</v>
      </c>
    </row>
    <row r="1484" spans="1:17" ht="20" customHeight="1" x14ac:dyDescent="0.2">
      <c r="A1484" s="1">
        <v>1545</v>
      </c>
      <c r="B1484" s="1" t="s">
        <v>509</v>
      </c>
      <c r="C1484" s="1" t="s">
        <v>11</v>
      </c>
      <c r="D1484" s="2">
        <v>42735</v>
      </c>
      <c r="E1484" s="3">
        <v>27625000000</v>
      </c>
      <c r="F1484" s="3">
        <v>15070000000</v>
      </c>
      <c r="G1484" s="3">
        <v>4154000000</v>
      </c>
      <c r="H1484" s="1">
        <v>0</v>
      </c>
      <c r="I1484" s="3">
        <v>3985000000</v>
      </c>
      <c r="J1484" s="1" t="s">
        <v>41</v>
      </c>
      <c r="K1484" s="1" t="s">
        <v>44</v>
      </c>
      <c r="L1484" s="8">
        <f t="shared" si="143"/>
        <v>2016</v>
      </c>
      <c r="M1484" s="5">
        <f t="shared" si="142"/>
        <v>-12555000000</v>
      </c>
      <c r="N1484" s="6">
        <f t="shared" si="144"/>
        <v>8139000000</v>
      </c>
      <c r="O1484" s="6">
        <f t="shared" si="145"/>
        <v>-20694000000</v>
      </c>
      <c r="P1484" s="7">
        <f t="shared" si="146"/>
        <v>0.45447963800904978</v>
      </c>
      <c r="Q1484" s="7">
        <f t="shared" si="147"/>
        <v>0.74910407239818999</v>
      </c>
    </row>
    <row r="1485" spans="1:17" ht="20" customHeight="1" x14ac:dyDescent="0.2">
      <c r="A1485" s="1">
        <v>1546</v>
      </c>
      <c r="B1485" s="1" t="s">
        <v>510</v>
      </c>
      <c r="C1485" s="1" t="s">
        <v>6</v>
      </c>
      <c r="D1485" s="2">
        <v>41272</v>
      </c>
      <c r="E1485" s="3">
        <v>4664120000</v>
      </c>
      <c r="F1485" s="3">
        <v>3098066000</v>
      </c>
      <c r="G1485" s="3">
        <v>1040287000</v>
      </c>
      <c r="H1485" s="1">
        <v>0</v>
      </c>
      <c r="I1485" s="3">
        <v>88975000</v>
      </c>
      <c r="J1485" s="1" t="s">
        <v>13</v>
      </c>
      <c r="K1485" s="1" t="s">
        <v>511</v>
      </c>
      <c r="L1485" s="8">
        <f t="shared" si="143"/>
        <v>2012</v>
      </c>
      <c r="M1485" s="5">
        <f t="shared" si="142"/>
        <v>-1566054000</v>
      </c>
      <c r="N1485" s="6">
        <f t="shared" si="144"/>
        <v>1129262000</v>
      </c>
      <c r="O1485" s="6">
        <f t="shared" si="145"/>
        <v>-2695316000</v>
      </c>
      <c r="P1485" s="7">
        <f t="shared" si="146"/>
        <v>0.33576623242969733</v>
      </c>
      <c r="Q1485" s="7">
        <f t="shared" si="147"/>
        <v>0.57788307333430533</v>
      </c>
    </row>
    <row r="1486" spans="1:17" ht="20" customHeight="1" x14ac:dyDescent="0.2">
      <c r="A1486" s="1">
        <v>1547</v>
      </c>
      <c r="B1486" s="1" t="s">
        <v>510</v>
      </c>
      <c r="C1486" s="1" t="s">
        <v>9</v>
      </c>
      <c r="D1486" s="2">
        <v>41636</v>
      </c>
      <c r="E1486" s="3">
        <v>5164784000</v>
      </c>
      <c r="F1486" s="3">
        <v>3411175000</v>
      </c>
      <c r="G1486" s="3">
        <v>1138934000</v>
      </c>
      <c r="H1486" s="1">
        <v>0</v>
      </c>
      <c r="I1486" s="3">
        <v>100025000</v>
      </c>
      <c r="J1486" s="1" t="s">
        <v>13</v>
      </c>
      <c r="K1486" s="1" t="s">
        <v>511</v>
      </c>
      <c r="L1486" s="8">
        <f t="shared" si="143"/>
        <v>2013</v>
      </c>
      <c r="M1486" s="5">
        <f t="shared" si="142"/>
        <v>-1753609000</v>
      </c>
      <c r="N1486" s="6">
        <f t="shared" si="144"/>
        <v>1238959000</v>
      </c>
      <c r="O1486" s="6">
        <f t="shared" si="145"/>
        <v>-2992568000</v>
      </c>
      <c r="P1486" s="7">
        <f t="shared" si="146"/>
        <v>0.33953191459700927</v>
      </c>
      <c r="Q1486" s="7">
        <f t="shared" si="147"/>
        <v>0.57941784206270774</v>
      </c>
    </row>
    <row r="1487" spans="1:17" ht="20" customHeight="1" x14ac:dyDescent="0.2">
      <c r="A1487" s="1">
        <v>1548</v>
      </c>
      <c r="B1487" s="1" t="s">
        <v>510</v>
      </c>
      <c r="C1487" s="1" t="s">
        <v>10</v>
      </c>
      <c r="D1487" s="2">
        <v>42000</v>
      </c>
      <c r="E1487" s="3">
        <v>5711715000</v>
      </c>
      <c r="F1487" s="3">
        <v>3761300000</v>
      </c>
      <c r="G1487" s="3">
        <v>1246308000</v>
      </c>
      <c r="H1487" s="1">
        <v>0</v>
      </c>
      <c r="I1487" s="3">
        <v>114635000</v>
      </c>
      <c r="J1487" s="1" t="s">
        <v>13</v>
      </c>
      <c r="K1487" s="1" t="s">
        <v>511</v>
      </c>
      <c r="L1487" s="8">
        <f t="shared" si="143"/>
        <v>2014</v>
      </c>
      <c r="M1487" s="5">
        <f t="shared" si="142"/>
        <v>-1950415000</v>
      </c>
      <c r="N1487" s="6">
        <f t="shared" si="144"/>
        <v>1360943000</v>
      </c>
      <c r="O1487" s="6">
        <f t="shared" si="145"/>
        <v>-3311358000</v>
      </c>
      <c r="P1487" s="7">
        <f t="shared" si="146"/>
        <v>0.3414762466264511</v>
      </c>
      <c r="Q1487" s="7">
        <f t="shared" si="147"/>
        <v>0.57974846434039518</v>
      </c>
    </row>
    <row r="1488" spans="1:17" ht="20" customHeight="1" x14ac:dyDescent="0.2">
      <c r="A1488" s="1">
        <v>1549</v>
      </c>
      <c r="B1488" s="1" t="s">
        <v>510</v>
      </c>
      <c r="C1488" s="1" t="s">
        <v>11</v>
      </c>
      <c r="D1488" s="2">
        <v>42364</v>
      </c>
      <c r="E1488" s="3">
        <v>6226507000</v>
      </c>
      <c r="F1488" s="3">
        <v>4083333000</v>
      </c>
      <c r="G1488" s="3">
        <v>1369097000</v>
      </c>
      <c r="H1488" s="1">
        <v>0</v>
      </c>
      <c r="I1488" s="3">
        <v>123569000</v>
      </c>
      <c r="J1488" s="1" t="s">
        <v>13</v>
      </c>
      <c r="K1488" s="1" t="s">
        <v>511</v>
      </c>
      <c r="L1488" s="8">
        <f t="shared" si="143"/>
        <v>2015</v>
      </c>
      <c r="M1488" s="5">
        <f t="shared" si="142"/>
        <v>-2143174000</v>
      </c>
      <c r="N1488" s="6">
        <f t="shared" si="144"/>
        <v>1492666000</v>
      </c>
      <c r="O1488" s="6">
        <f t="shared" si="145"/>
        <v>-3635840000</v>
      </c>
      <c r="P1488" s="7">
        <f t="shared" si="146"/>
        <v>0.34420165270833231</v>
      </c>
      <c r="Q1488" s="7">
        <f t="shared" si="147"/>
        <v>0.58392932024327604</v>
      </c>
    </row>
    <row r="1489" spans="1:17" ht="20" customHeight="1" x14ac:dyDescent="0.2">
      <c r="A1489" s="1">
        <v>1550</v>
      </c>
      <c r="B1489" s="1" t="s">
        <v>512</v>
      </c>
      <c r="C1489" s="1" t="s">
        <v>6</v>
      </c>
      <c r="D1489" s="2">
        <v>41550</v>
      </c>
      <c r="E1489" s="3">
        <v>34374000000</v>
      </c>
      <c r="F1489" s="3">
        <v>32016000000</v>
      </c>
      <c r="G1489" s="3">
        <v>983000000</v>
      </c>
      <c r="H1489" s="1">
        <v>0</v>
      </c>
      <c r="I1489" s="1">
        <v>0</v>
      </c>
      <c r="J1489" s="1" t="s">
        <v>30</v>
      </c>
      <c r="K1489" s="1" t="s">
        <v>118</v>
      </c>
      <c r="L1489" s="8">
        <f t="shared" si="143"/>
        <v>2013</v>
      </c>
      <c r="M1489" s="5">
        <f t="shared" ref="M1489:M1552" si="148">F1489-E1489</f>
        <v>-2358000000</v>
      </c>
      <c r="N1489" s="6">
        <f t="shared" si="144"/>
        <v>983000000</v>
      </c>
      <c r="O1489" s="6">
        <f t="shared" si="145"/>
        <v>-3341000000</v>
      </c>
      <c r="P1489" s="7">
        <f t="shared" si="146"/>
        <v>6.8598359224995631E-2</v>
      </c>
      <c r="Q1489" s="7">
        <f t="shared" si="147"/>
        <v>9.7195554779775414E-2</v>
      </c>
    </row>
    <row r="1490" spans="1:17" ht="20" customHeight="1" x14ac:dyDescent="0.2">
      <c r="A1490" s="1">
        <v>1551</v>
      </c>
      <c r="B1490" s="1" t="s">
        <v>512</v>
      </c>
      <c r="C1490" s="1" t="s">
        <v>9</v>
      </c>
      <c r="D1490" s="2">
        <v>41915</v>
      </c>
      <c r="E1490" s="3">
        <v>37580000000</v>
      </c>
      <c r="F1490" s="3">
        <v>34895000000</v>
      </c>
      <c r="G1490" s="3">
        <v>1255000000</v>
      </c>
      <c r="H1490" s="1">
        <v>0</v>
      </c>
      <c r="I1490" s="1">
        <v>0</v>
      </c>
      <c r="J1490" s="1" t="s">
        <v>30</v>
      </c>
      <c r="K1490" s="1" t="s">
        <v>118</v>
      </c>
      <c r="L1490" s="8">
        <f t="shared" si="143"/>
        <v>2014</v>
      </c>
      <c r="M1490" s="5">
        <f t="shared" si="148"/>
        <v>-2685000000</v>
      </c>
      <c r="N1490" s="6">
        <f t="shared" si="144"/>
        <v>1255000000</v>
      </c>
      <c r="O1490" s="6">
        <f t="shared" si="145"/>
        <v>-3940000000</v>
      </c>
      <c r="P1490" s="7">
        <f t="shared" si="146"/>
        <v>7.1447578499201705E-2</v>
      </c>
      <c r="Q1490" s="7">
        <f t="shared" si="147"/>
        <v>0.10484300159659393</v>
      </c>
    </row>
    <row r="1491" spans="1:17" ht="20" customHeight="1" x14ac:dyDescent="0.2">
      <c r="A1491" s="1">
        <v>1552</v>
      </c>
      <c r="B1491" s="1" t="s">
        <v>512</v>
      </c>
      <c r="C1491" s="1" t="s">
        <v>10</v>
      </c>
      <c r="D1491" s="2">
        <v>42280</v>
      </c>
      <c r="E1491" s="3">
        <v>41373000000</v>
      </c>
      <c r="F1491" s="3">
        <v>37456000000</v>
      </c>
      <c r="G1491" s="3">
        <v>1748000000</v>
      </c>
      <c r="H1491" s="1">
        <v>0</v>
      </c>
      <c r="I1491" s="1">
        <v>0</v>
      </c>
      <c r="J1491" s="1" t="s">
        <v>30</v>
      </c>
      <c r="K1491" s="1" t="s">
        <v>118</v>
      </c>
      <c r="L1491" s="8">
        <f t="shared" si="143"/>
        <v>2015</v>
      </c>
      <c r="M1491" s="5">
        <f t="shared" si="148"/>
        <v>-3917000000</v>
      </c>
      <c r="N1491" s="6">
        <f t="shared" si="144"/>
        <v>1748000000</v>
      </c>
      <c r="O1491" s="6">
        <f t="shared" si="145"/>
        <v>-5665000000</v>
      </c>
      <c r="P1491" s="7">
        <f t="shared" si="146"/>
        <v>9.4675271312208445E-2</v>
      </c>
      <c r="Q1491" s="7">
        <f t="shared" si="147"/>
        <v>0.13692504773644648</v>
      </c>
    </row>
    <row r="1492" spans="1:17" ht="20" customHeight="1" x14ac:dyDescent="0.2">
      <c r="A1492" s="1">
        <v>1553</v>
      </c>
      <c r="B1492" s="1" t="s">
        <v>512</v>
      </c>
      <c r="C1492" s="1" t="s">
        <v>11</v>
      </c>
      <c r="D1492" s="2">
        <v>42644</v>
      </c>
      <c r="E1492" s="3">
        <v>36881000000</v>
      </c>
      <c r="F1492" s="3">
        <v>32184000000</v>
      </c>
      <c r="G1492" s="3">
        <v>1864000000</v>
      </c>
      <c r="H1492" s="1">
        <v>0</v>
      </c>
      <c r="I1492" s="1">
        <v>0</v>
      </c>
      <c r="J1492" s="1" t="s">
        <v>30</v>
      </c>
      <c r="K1492" s="1" t="s">
        <v>118</v>
      </c>
      <c r="L1492" s="8">
        <f t="shared" si="143"/>
        <v>2016</v>
      </c>
      <c r="M1492" s="5">
        <f t="shared" si="148"/>
        <v>-4697000000</v>
      </c>
      <c r="N1492" s="6">
        <f t="shared" si="144"/>
        <v>1864000000</v>
      </c>
      <c r="O1492" s="6">
        <f t="shared" si="145"/>
        <v>-6561000000</v>
      </c>
      <c r="P1492" s="7">
        <f t="shared" si="146"/>
        <v>0.12735554892763212</v>
      </c>
      <c r="Q1492" s="7">
        <f t="shared" si="147"/>
        <v>0.17789647786122936</v>
      </c>
    </row>
    <row r="1493" spans="1:17" ht="20" customHeight="1" x14ac:dyDescent="0.2">
      <c r="A1493" s="1">
        <v>1554</v>
      </c>
      <c r="B1493" s="1" t="s">
        <v>513</v>
      </c>
      <c r="C1493" s="1" t="s">
        <v>6</v>
      </c>
      <c r="D1493" s="2">
        <v>41274</v>
      </c>
      <c r="E1493" s="3">
        <v>29809000000</v>
      </c>
      <c r="F1493" s="3">
        <v>26045000000</v>
      </c>
      <c r="G1493" s="3">
        <v>1702000000</v>
      </c>
      <c r="H1493" s="1">
        <v>0</v>
      </c>
      <c r="I1493" s="3">
        <v>418000000</v>
      </c>
      <c r="J1493" s="1" t="s">
        <v>77</v>
      </c>
      <c r="K1493" s="1" t="s">
        <v>335</v>
      </c>
      <c r="L1493" s="8">
        <f t="shared" si="143"/>
        <v>2012</v>
      </c>
      <c r="M1493" s="5">
        <f t="shared" si="148"/>
        <v>-3764000000</v>
      </c>
      <c r="N1493" s="6">
        <f t="shared" si="144"/>
        <v>2120000000</v>
      </c>
      <c r="O1493" s="6">
        <f t="shared" si="145"/>
        <v>-5884000000</v>
      </c>
      <c r="P1493" s="7">
        <f t="shared" si="146"/>
        <v>0.12627058941930289</v>
      </c>
      <c r="Q1493" s="7">
        <f t="shared" si="147"/>
        <v>0.19739004998490389</v>
      </c>
    </row>
    <row r="1494" spans="1:17" ht="20" customHeight="1" x14ac:dyDescent="0.2">
      <c r="A1494" s="1">
        <v>1555</v>
      </c>
      <c r="B1494" s="1" t="s">
        <v>513</v>
      </c>
      <c r="C1494" s="1" t="s">
        <v>9</v>
      </c>
      <c r="D1494" s="2">
        <v>41639</v>
      </c>
      <c r="E1494" s="3">
        <v>37601000000</v>
      </c>
      <c r="F1494" s="3">
        <v>34085000000</v>
      </c>
      <c r="G1494" s="3">
        <v>2248000000</v>
      </c>
      <c r="H1494" s="1">
        <v>0</v>
      </c>
      <c r="I1494" s="3">
        <v>489000000</v>
      </c>
      <c r="J1494" s="1" t="s">
        <v>77</v>
      </c>
      <c r="K1494" s="1" t="s">
        <v>335</v>
      </c>
      <c r="L1494" s="8">
        <f t="shared" si="143"/>
        <v>2013</v>
      </c>
      <c r="M1494" s="5">
        <f t="shared" si="148"/>
        <v>-3516000000</v>
      </c>
      <c r="N1494" s="6">
        <f t="shared" si="144"/>
        <v>2737000000</v>
      </c>
      <c r="O1494" s="6">
        <f t="shared" si="145"/>
        <v>-6253000000</v>
      </c>
      <c r="P1494" s="7">
        <f t="shared" si="146"/>
        <v>9.3508151378952686E-2</v>
      </c>
      <c r="Q1494" s="7">
        <f t="shared" si="147"/>
        <v>0.16629876864976995</v>
      </c>
    </row>
    <row r="1495" spans="1:17" ht="20" customHeight="1" x14ac:dyDescent="0.2">
      <c r="A1495" s="1">
        <v>1556</v>
      </c>
      <c r="B1495" s="1" t="s">
        <v>513</v>
      </c>
      <c r="C1495" s="1" t="s">
        <v>10</v>
      </c>
      <c r="D1495" s="2">
        <v>42004</v>
      </c>
      <c r="E1495" s="3">
        <v>40633000000</v>
      </c>
      <c r="F1495" s="3">
        <v>35673000000</v>
      </c>
      <c r="G1495" s="3">
        <v>2762000000</v>
      </c>
      <c r="H1495" s="1">
        <v>0</v>
      </c>
      <c r="I1495" s="3">
        <v>562000000</v>
      </c>
      <c r="J1495" s="1" t="s">
        <v>77</v>
      </c>
      <c r="K1495" s="1" t="s">
        <v>335</v>
      </c>
      <c r="L1495" s="8">
        <f t="shared" si="143"/>
        <v>2014</v>
      </c>
      <c r="M1495" s="5">
        <f t="shared" si="148"/>
        <v>-4960000000</v>
      </c>
      <c r="N1495" s="6">
        <f t="shared" si="144"/>
        <v>3324000000</v>
      </c>
      <c r="O1495" s="6">
        <f t="shared" si="145"/>
        <v>-8284000000</v>
      </c>
      <c r="P1495" s="7">
        <f t="shared" si="146"/>
        <v>0.12206826963305688</v>
      </c>
      <c r="Q1495" s="7">
        <f t="shared" si="147"/>
        <v>0.20387369871779096</v>
      </c>
    </row>
    <row r="1496" spans="1:17" ht="20" customHeight="1" x14ac:dyDescent="0.2">
      <c r="A1496" s="1">
        <v>1557</v>
      </c>
      <c r="B1496" s="1" t="s">
        <v>513</v>
      </c>
      <c r="C1496" s="1" t="s">
        <v>11</v>
      </c>
      <c r="D1496" s="2">
        <v>42369</v>
      </c>
      <c r="E1496" s="3">
        <v>28711000000</v>
      </c>
      <c r="F1496" s="3">
        <v>22466000000</v>
      </c>
      <c r="G1496" s="3">
        <v>2620000000</v>
      </c>
      <c r="H1496" s="1">
        <v>0</v>
      </c>
      <c r="I1496" s="3">
        <v>756000000</v>
      </c>
      <c r="J1496" s="1" t="s">
        <v>77</v>
      </c>
      <c r="K1496" s="1" t="s">
        <v>335</v>
      </c>
      <c r="L1496" s="8">
        <f t="shared" si="143"/>
        <v>2015</v>
      </c>
      <c r="M1496" s="5">
        <f t="shared" si="148"/>
        <v>-6245000000</v>
      </c>
      <c r="N1496" s="6">
        <f t="shared" si="144"/>
        <v>3376000000</v>
      </c>
      <c r="O1496" s="6">
        <f t="shared" si="145"/>
        <v>-9621000000</v>
      </c>
      <c r="P1496" s="7">
        <f t="shared" si="146"/>
        <v>0.21751245167357458</v>
      </c>
      <c r="Q1496" s="7">
        <f t="shared" si="147"/>
        <v>0.33509804604506982</v>
      </c>
    </row>
    <row r="1497" spans="1:17" ht="20" customHeight="1" x14ac:dyDescent="0.2">
      <c r="A1497" s="1">
        <v>1558</v>
      </c>
      <c r="B1497" s="1" t="s">
        <v>514</v>
      </c>
      <c r="C1497" s="1" t="s">
        <v>6</v>
      </c>
      <c r="D1497" s="2">
        <v>41274</v>
      </c>
      <c r="E1497" s="3">
        <v>1793557000</v>
      </c>
      <c r="F1497" s="3">
        <v>1189341000</v>
      </c>
      <c r="G1497" s="3">
        <v>247597000</v>
      </c>
      <c r="H1497" s="1">
        <v>0</v>
      </c>
      <c r="I1497" s="1">
        <v>0</v>
      </c>
      <c r="J1497" s="1" t="s">
        <v>16</v>
      </c>
      <c r="K1497" s="1" t="s">
        <v>51</v>
      </c>
      <c r="L1497" s="8">
        <f t="shared" si="143"/>
        <v>2012</v>
      </c>
      <c r="M1497" s="5">
        <f t="shared" si="148"/>
        <v>-604216000</v>
      </c>
      <c r="N1497" s="6">
        <f t="shared" si="144"/>
        <v>247597000</v>
      </c>
      <c r="O1497" s="6">
        <f t="shared" si="145"/>
        <v>-851813000</v>
      </c>
      <c r="P1497" s="7">
        <f t="shared" si="146"/>
        <v>0.33688140382491327</v>
      </c>
      <c r="Q1497" s="7">
        <f t="shared" si="147"/>
        <v>0.47492942794681181</v>
      </c>
    </row>
    <row r="1498" spans="1:17" ht="20" customHeight="1" x14ac:dyDescent="0.2">
      <c r="A1498" s="1">
        <v>1559</v>
      </c>
      <c r="B1498" s="1" t="s">
        <v>514</v>
      </c>
      <c r="C1498" s="1" t="s">
        <v>9</v>
      </c>
      <c r="D1498" s="2">
        <v>41639</v>
      </c>
      <c r="E1498" s="3">
        <v>2064305000</v>
      </c>
      <c r="F1498" s="3">
        <v>1369438000</v>
      </c>
      <c r="G1498" s="3">
        <v>312367000</v>
      </c>
      <c r="H1498" s="1">
        <v>0</v>
      </c>
      <c r="I1498" s="1">
        <v>0</v>
      </c>
      <c r="J1498" s="1" t="s">
        <v>16</v>
      </c>
      <c r="K1498" s="1" t="s">
        <v>51</v>
      </c>
      <c r="L1498" s="8">
        <f t="shared" si="143"/>
        <v>2013</v>
      </c>
      <c r="M1498" s="5">
        <f t="shared" si="148"/>
        <v>-694867000</v>
      </c>
      <c r="N1498" s="6">
        <f t="shared" si="144"/>
        <v>312367000</v>
      </c>
      <c r="O1498" s="6">
        <f t="shared" si="145"/>
        <v>-1007234000</v>
      </c>
      <c r="P1498" s="7">
        <f t="shared" si="146"/>
        <v>0.33661062682113352</v>
      </c>
      <c r="Q1498" s="7">
        <f t="shared" si="147"/>
        <v>0.48792886710054956</v>
      </c>
    </row>
    <row r="1499" spans="1:17" ht="20" customHeight="1" x14ac:dyDescent="0.2">
      <c r="A1499" s="1">
        <v>1560</v>
      </c>
      <c r="B1499" s="1" t="s">
        <v>514</v>
      </c>
      <c r="C1499" s="1" t="s">
        <v>10</v>
      </c>
      <c r="D1499" s="2">
        <v>42004</v>
      </c>
      <c r="E1499" s="3">
        <v>2446877000</v>
      </c>
      <c r="F1499" s="3">
        <v>1668892000</v>
      </c>
      <c r="G1499" s="3">
        <v>346345000</v>
      </c>
      <c r="H1499" s="1">
        <v>0</v>
      </c>
      <c r="I1499" s="1">
        <v>0</v>
      </c>
      <c r="J1499" s="1" t="s">
        <v>16</v>
      </c>
      <c r="K1499" s="1" t="s">
        <v>51</v>
      </c>
      <c r="L1499" s="8">
        <f t="shared" si="143"/>
        <v>2014</v>
      </c>
      <c r="M1499" s="5">
        <f t="shared" si="148"/>
        <v>-777985000</v>
      </c>
      <c r="N1499" s="6">
        <f t="shared" si="144"/>
        <v>346345000</v>
      </c>
      <c r="O1499" s="6">
        <f t="shared" si="145"/>
        <v>-1124330000</v>
      </c>
      <c r="P1499" s="7">
        <f t="shared" si="146"/>
        <v>0.31795018711606671</v>
      </c>
      <c r="Q1499" s="7">
        <f t="shared" si="147"/>
        <v>0.45949592071853224</v>
      </c>
    </row>
    <row r="1500" spans="1:17" ht="20" customHeight="1" x14ac:dyDescent="0.2">
      <c r="A1500" s="1">
        <v>1561</v>
      </c>
      <c r="B1500" s="1" t="s">
        <v>514</v>
      </c>
      <c r="C1500" s="1" t="s">
        <v>11</v>
      </c>
      <c r="D1500" s="2">
        <v>42369</v>
      </c>
      <c r="E1500" s="3">
        <v>2779541000</v>
      </c>
      <c r="F1500" s="3">
        <v>1855181000</v>
      </c>
      <c r="G1500" s="3">
        <v>390253000</v>
      </c>
      <c r="H1500" s="1">
        <v>0</v>
      </c>
      <c r="I1500" s="1">
        <v>0</v>
      </c>
      <c r="J1500" s="1" t="s">
        <v>16</v>
      </c>
      <c r="K1500" s="1" t="s">
        <v>51</v>
      </c>
      <c r="L1500" s="8">
        <f t="shared" si="143"/>
        <v>2015</v>
      </c>
      <c r="M1500" s="5">
        <f t="shared" si="148"/>
        <v>-924360000</v>
      </c>
      <c r="N1500" s="6">
        <f t="shared" si="144"/>
        <v>390253000</v>
      </c>
      <c r="O1500" s="6">
        <f t="shared" si="145"/>
        <v>-1314613000</v>
      </c>
      <c r="P1500" s="7">
        <f t="shared" si="146"/>
        <v>0.33255850516326257</v>
      </c>
      <c r="Q1500" s="7">
        <f t="shared" si="147"/>
        <v>0.47296046361611505</v>
      </c>
    </row>
    <row r="1501" spans="1:17" ht="20" customHeight="1" x14ac:dyDescent="0.2">
      <c r="A1501" s="1">
        <v>1562</v>
      </c>
      <c r="B1501" s="1" t="s">
        <v>515</v>
      </c>
      <c r="C1501" s="1" t="s">
        <v>6</v>
      </c>
      <c r="D1501" s="2">
        <v>41274</v>
      </c>
      <c r="E1501" s="3">
        <v>12825000000</v>
      </c>
      <c r="F1501" s="3">
        <v>6457000000</v>
      </c>
      <c r="G1501" s="3">
        <v>1804000000</v>
      </c>
      <c r="H1501" s="3">
        <v>1877000000</v>
      </c>
      <c r="I1501" s="1">
        <v>0</v>
      </c>
      <c r="J1501" s="1" t="s">
        <v>16</v>
      </c>
      <c r="K1501" s="1" t="s">
        <v>28</v>
      </c>
      <c r="L1501" s="8">
        <f t="shared" si="143"/>
        <v>2012</v>
      </c>
      <c r="M1501" s="5">
        <f t="shared" si="148"/>
        <v>-6368000000</v>
      </c>
      <c r="N1501" s="6">
        <f t="shared" si="144"/>
        <v>3681000000</v>
      </c>
      <c r="O1501" s="6">
        <f t="shared" si="145"/>
        <v>-10049000000</v>
      </c>
      <c r="P1501" s="7">
        <f t="shared" si="146"/>
        <v>0.49653021442495127</v>
      </c>
      <c r="Q1501" s="7">
        <f t="shared" si="147"/>
        <v>0.78354775828460044</v>
      </c>
    </row>
    <row r="1502" spans="1:17" ht="20" customHeight="1" x14ac:dyDescent="0.2">
      <c r="A1502" s="1">
        <v>1563</v>
      </c>
      <c r="B1502" s="1" t="s">
        <v>515</v>
      </c>
      <c r="C1502" s="1" t="s">
        <v>9</v>
      </c>
      <c r="D1502" s="2">
        <v>41639</v>
      </c>
      <c r="E1502" s="3">
        <v>12205000000</v>
      </c>
      <c r="F1502" s="3">
        <v>5841000000</v>
      </c>
      <c r="G1502" s="3">
        <v>1858000000</v>
      </c>
      <c r="H1502" s="3">
        <v>1522000000</v>
      </c>
      <c r="I1502" s="1">
        <v>0</v>
      </c>
      <c r="J1502" s="1" t="s">
        <v>16</v>
      </c>
      <c r="K1502" s="1" t="s">
        <v>28</v>
      </c>
      <c r="L1502" s="8">
        <f t="shared" si="143"/>
        <v>2013</v>
      </c>
      <c r="M1502" s="5">
        <f t="shared" si="148"/>
        <v>-6364000000</v>
      </c>
      <c r="N1502" s="6">
        <f t="shared" si="144"/>
        <v>3380000000</v>
      </c>
      <c r="O1502" s="6">
        <f t="shared" si="145"/>
        <v>-9744000000</v>
      </c>
      <c r="P1502" s="7">
        <f t="shared" si="146"/>
        <v>0.52142564522736579</v>
      </c>
      <c r="Q1502" s="7">
        <f t="shared" si="147"/>
        <v>0.79836132732486687</v>
      </c>
    </row>
    <row r="1503" spans="1:17" ht="20" customHeight="1" x14ac:dyDescent="0.2">
      <c r="A1503" s="1">
        <v>1564</v>
      </c>
      <c r="B1503" s="1" t="s">
        <v>515</v>
      </c>
      <c r="C1503" s="1" t="s">
        <v>10</v>
      </c>
      <c r="D1503" s="2">
        <v>42004</v>
      </c>
      <c r="E1503" s="3">
        <v>13045000000</v>
      </c>
      <c r="F1503" s="3">
        <v>5618000000</v>
      </c>
      <c r="G1503" s="3">
        <v>1843000000</v>
      </c>
      <c r="H1503" s="3">
        <v>1358000000</v>
      </c>
      <c r="I1503" s="1">
        <v>0</v>
      </c>
      <c r="J1503" s="1" t="s">
        <v>16</v>
      </c>
      <c r="K1503" s="1" t="s">
        <v>28</v>
      </c>
      <c r="L1503" s="8">
        <f t="shared" si="143"/>
        <v>2014</v>
      </c>
      <c r="M1503" s="5">
        <f t="shared" si="148"/>
        <v>-7427000000</v>
      </c>
      <c r="N1503" s="6">
        <f t="shared" si="144"/>
        <v>3201000000</v>
      </c>
      <c r="O1503" s="6">
        <f t="shared" si="145"/>
        <v>-10628000000</v>
      </c>
      <c r="P1503" s="7">
        <f t="shared" si="146"/>
        <v>0.56933691069375236</v>
      </c>
      <c r="Q1503" s="7">
        <f t="shared" si="147"/>
        <v>0.81471828286699888</v>
      </c>
    </row>
    <row r="1504" spans="1:17" ht="20" customHeight="1" x14ac:dyDescent="0.2">
      <c r="A1504" s="1">
        <v>1565</v>
      </c>
      <c r="B1504" s="1" t="s">
        <v>515</v>
      </c>
      <c r="C1504" s="1" t="s">
        <v>11</v>
      </c>
      <c r="D1504" s="2">
        <v>42369</v>
      </c>
      <c r="E1504" s="3">
        <v>13000000000</v>
      </c>
      <c r="F1504" s="3">
        <v>5440000000</v>
      </c>
      <c r="G1504" s="3">
        <v>1748000000</v>
      </c>
      <c r="H1504" s="3">
        <v>1280000000</v>
      </c>
      <c r="I1504" s="1">
        <v>0</v>
      </c>
      <c r="J1504" s="1" t="s">
        <v>16</v>
      </c>
      <c r="K1504" s="1" t="s">
        <v>28</v>
      </c>
      <c r="L1504" s="8">
        <f t="shared" si="143"/>
        <v>2015</v>
      </c>
      <c r="M1504" s="5">
        <f t="shared" si="148"/>
        <v>-7560000000</v>
      </c>
      <c r="N1504" s="6">
        <f t="shared" si="144"/>
        <v>3028000000</v>
      </c>
      <c r="O1504" s="6">
        <f t="shared" si="145"/>
        <v>-10588000000</v>
      </c>
      <c r="P1504" s="7">
        <f t="shared" si="146"/>
        <v>0.58153846153846156</v>
      </c>
      <c r="Q1504" s="7">
        <f t="shared" si="147"/>
        <v>0.81446153846153846</v>
      </c>
    </row>
    <row r="1505" spans="1:17" ht="20" customHeight="1" x14ac:dyDescent="0.2">
      <c r="A1505" s="1">
        <v>1566</v>
      </c>
      <c r="B1505" s="1" t="s">
        <v>516</v>
      </c>
      <c r="C1505" s="1" t="s">
        <v>6</v>
      </c>
      <c r="D1505" s="2">
        <v>41272</v>
      </c>
      <c r="E1505" s="3">
        <v>12237000000</v>
      </c>
      <c r="F1505" s="3">
        <v>10019000000</v>
      </c>
      <c r="G1505" s="3">
        <v>1165000000</v>
      </c>
      <c r="H1505" s="1">
        <v>0</v>
      </c>
      <c r="I1505" s="1">
        <v>0</v>
      </c>
      <c r="J1505" s="1" t="s">
        <v>7</v>
      </c>
      <c r="K1505" s="1" t="s">
        <v>158</v>
      </c>
      <c r="L1505" s="8">
        <f t="shared" si="143"/>
        <v>2012</v>
      </c>
      <c r="M1505" s="5">
        <f t="shared" si="148"/>
        <v>-2218000000</v>
      </c>
      <c r="N1505" s="6">
        <f t="shared" si="144"/>
        <v>1165000000</v>
      </c>
      <c r="O1505" s="6">
        <f t="shared" si="145"/>
        <v>-3383000000</v>
      </c>
      <c r="P1505" s="7">
        <f t="shared" si="146"/>
        <v>0.18125357522268529</v>
      </c>
      <c r="Q1505" s="7">
        <f t="shared" si="147"/>
        <v>0.27645664787121027</v>
      </c>
    </row>
    <row r="1506" spans="1:17" ht="20" customHeight="1" x14ac:dyDescent="0.2">
      <c r="A1506" s="1">
        <v>1567</v>
      </c>
      <c r="B1506" s="1" t="s">
        <v>516</v>
      </c>
      <c r="C1506" s="1" t="s">
        <v>9</v>
      </c>
      <c r="D1506" s="2">
        <v>41636</v>
      </c>
      <c r="E1506" s="3">
        <v>12104000000</v>
      </c>
      <c r="F1506" s="3">
        <v>10131000000</v>
      </c>
      <c r="G1506" s="3">
        <v>1126000000</v>
      </c>
      <c r="H1506" s="1">
        <v>0</v>
      </c>
      <c r="I1506" s="1">
        <v>0</v>
      </c>
      <c r="J1506" s="1" t="s">
        <v>7</v>
      </c>
      <c r="K1506" s="1" t="s">
        <v>158</v>
      </c>
      <c r="L1506" s="8">
        <f t="shared" si="143"/>
        <v>2013</v>
      </c>
      <c r="M1506" s="5">
        <f t="shared" si="148"/>
        <v>-1973000000</v>
      </c>
      <c r="N1506" s="6">
        <f t="shared" si="144"/>
        <v>1126000000</v>
      </c>
      <c r="O1506" s="6">
        <f t="shared" si="145"/>
        <v>-3099000000</v>
      </c>
      <c r="P1506" s="7">
        <f t="shared" si="146"/>
        <v>0.16300396563119629</v>
      </c>
      <c r="Q1506" s="7">
        <f t="shared" si="147"/>
        <v>0.25603106411103765</v>
      </c>
    </row>
    <row r="1507" spans="1:17" ht="20" customHeight="1" x14ac:dyDescent="0.2">
      <c r="A1507" s="1">
        <v>1568</v>
      </c>
      <c r="B1507" s="1" t="s">
        <v>516</v>
      </c>
      <c r="C1507" s="1" t="s">
        <v>10</v>
      </c>
      <c r="D1507" s="2">
        <v>42007</v>
      </c>
      <c r="E1507" s="3">
        <v>13878000000</v>
      </c>
      <c r="F1507" s="3">
        <v>11421000000</v>
      </c>
      <c r="G1507" s="3">
        <v>1361000000</v>
      </c>
      <c r="H1507" s="1">
        <v>0</v>
      </c>
      <c r="I1507" s="1">
        <v>0</v>
      </c>
      <c r="J1507" s="1" t="s">
        <v>7</v>
      </c>
      <c r="K1507" s="1" t="s">
        <v>158</v>
      </c>
      <c r="L1507" s="8">
        <f t="shared" si="143"/>
        <v>2015</v>
      </c>
      <c r="M1507" s="5">
        <f t="shared" si="148"/>
        <v>-2457000000</v>
      </c>
      <c r="N1507" s="6">
        <f t="shared" si="144"/>
        <v>1361000000</v>
      </c>
      <c r="O1507" s="6">
        <f t="shared" si="145"/>
        <v>-3818000000</v>
      </c>
      <c r="P1507" s="7">
        <f t="shared" si="146"/>
        <v>0.17704280155642024</v>
      </c>
      <c r="Q1507" s="7">
        <f t="shared" si="147"/>
        <v>0.27511168756304943</v>
      </c>
    </row>
    <row r="1508" spans="1:17" ht="20" customHeight="1" x14ac:dyDescent="0.2">
      <c r="A1508" s="1">
        <v>1569</v>
      </c>
      <c r="B1508" s="1" t="s">
        <v>516</v>
      </c>
      <c r="C1508" s="1" t="s">
        <v>11</v>
      </c>
      <c r="D1508" s="2">
        <v>42371</v>
      </c>
      <c r="E1508" s="3">
        <v>13423000000</v>
      </c>
      <c r="F1508" s="3">
        <v>10979000000</v>
      </c>
      <c r="G1508" s="3">
        <v>1304000000</v>
      </c>
      <c r="H1508" s="1">
        <v>0</v>
      </c>
      <c r="I1508" s="1">
        <v>0</v>
      </c>
      <c r="J1508" s="1" t="s">
        <v>7</v>
      </c>
      <c r="K1508" s="1" t="s">
        <v>158</v>
      </c>
      <c r="L1508" s="8">
        <f t="shared" si="143"/>
        <v>2016</v>
      </c>
      <c r="M1508" s="5">
        <f t="shared" si="148"/>
        <v>-2444000000</v>
      </c>
      <c r="N1508" s="6">
        <f t="shared" si="144"/>
        <v>1304000000</v>
      </c>
      <c r="O1508" s="6">
        <f t="shared" si="145"/>
        <v>-3748000000</v>
      </c>
      <c r="P1508" s="7">
        <f t="shared" si="146"/>
        <v>0.18207554198018328</v>
      </c>
      <c r="Q1508" s="7">
        <f t="shared" si="147"/>
        <v>0.27922223049988826</v>
      </c>
    </row>
    <row r="1509" spans="1:17" ht="20" customHeight="1" x14ac:dyDescent="0.2">
      <c r="A1509" s="1">
        <v>1570</v>
      </c>
      <c r="B1509" s="1" t="s">
        <v>517</v>
      </c>
      <c r="C1509" s="1" t="s">
        <v>6</v>
      </c>
      <c r="D1509" s="2">
        <v>41274</v>
      </c>
      <c r="E1509" s="3">
        <v>1834921000</v>
      </c>
      <c r="F1509" s="3">
        <v>955624000</v>
      </c>
      <c r="G1509" s="3">
        <v>670602000</v>
      </c>
      <c r="H1509" s="1">
        <v>0</v>
      </c>
      <c r="I1509" s="1">
        <v>0</v>
      </c>
      <c r="J1509" s="1" t="s">
        <v>13</v>
      </c>
      <c r="K1509" s="1" t="s">
        <v>283</v>
      </c>
      <c r="L1509" s="8">
        <f t="shared" si="143"/>
        <v>2012</v>
      </c>
      <c r="M1509" s="5">
        <f t="shared" si="148"/>
        <v>-879297000</v>
      </c>
      <c r="N1509" s="6">
        <f t="shared" si="144"/>
        <v>670602000</v>
      </c>
      <c r="O1509" s="6">
        <f t="shared" si="145"/>
        <v>-1549899000</v>
      </c>
      <c r="P1509" s="7">
        <f t="shared" si="146"/>
        <v>0.47920155690626465</v>
      </c>
      <c r="Q1509" s="7">
        <f t="shared" si="147"/>
        <v>0.8446679720816318</v>
      </c>
    </row>
    <row r="1510" spans="1:17" ht="20" customHeight="1" x14ac:dyDescent="0.2">
      <c r="A1510" s="1">
        <v>1571</v>
      </c>
      <c r="B1510" s="1" t="s">
        <v>517</v>
      </c>
      <c r="C1510" s="1" t="s">
        <v>9</v>
      </c>
      <c r="D1510" s="2">
        <v>41639</v>
      </c>
      <c r="E1510" s="3">
        <v>2332051000</v>
      </c>
      <c r="F1510" s="3">
        <v>1195381000</v>
      </c>
      <c r="G1510" s="3">
        <v>871572000</v>
      </c>
      <c r="H1510" s="1">
        <v>0</v>
      </c>
      <c r="I1510" s="1">
        <v>0</v>
      </c>
      <c r="J1510" s="1" t="s">
        <v>13</v>
      </c>
      <c r="K1510" s="1" t="s">
        <v>283</v>
      </c>
      <c r="L1510" s="8">
        <f t="shared" si="143"/>
        <v>2013</v>
      </c>
      <c r="M1510" s="5">
        <f t="shared" si="148"/>
        <v>-1136670000</v>
      </c>
      <c r="N1510" s="6">
        <f t="shared" si="144"/>
        <v>871572000</v>
      </c>
      <c r="O1510" s="6">
        <f t="shared" si="145"/>
        <v>-2008242000</v>
      </c>
      <c r="P1510" s="7">
        <f t="shared" si="146"/>
        <v>0.48741215350779205</v>
      </c>
      <c r="Q1510" s="7">
        <f t="shared" si="147"/>
        <v>0.8611484054165196</v>
      </c>
    </row>
    <row r="1511" spans="1:17" ht="20" customHeight="1" x14ac:dyDescent="0.2">
      <c r="A1511" s="1">
        <v>1572</v>
      </c>
      <c r="B1511" s="1" t="s">
        <v>517</v>
      </c>
      <c r="C1511" s="1" t="s">
        <v>10</v>
      </c>
      <c r="D1511" s="2">
        <v>42004</v>
      </c>
      <c r="E1511" s="3">
        <v>3084370000</v>
      </c>
      <c r="F1511" s="3">
        <v>1572164000</v>
      </c>
      <c r="G1511" s="3">
        <v>1158251000</v>
      </c>
      <c r="H1511" s="1">
        <v>0</v>
      </c>
      <c r="I1511" s="1">
        <v>0</v>
      </c>
      <c r="J1511" s="1" t="s">
        <v>13</v>
      </c>
      <c r="K1511" s="1" t="s">
        <v>283</v>
      </c>
      <c r="L1511" s="8">
        <f t="shared" si="143"/>
        <v>2014</v>
      </c>
      <c r="M1511" s="5">
        <f t="shared" si="148"/>
        <v>-1512206000</v>
      </c>
      <c r="N1511" s="6">
        <f t="shared" si="144"/>
        <v>1158251000</v>
      </c>
      <c r="O1511" s="6">
        <f t="shared" si="145"/>
        <v>-2670457000</v>
      </c>
      <c r="P1511" s="7">
        <f t="shared" si="146"/>
        <v>0.49028034898536815</v>
      </c>
      <c r="Q1511" s="7">
        <f t="shared" si="147"/>
        <v>0.8658030651316152</v>
      </c>
    </row>
    <row r="1512" spans="1:17" ht="20" customHeight="1" x14ac:dyDescent="0.2">
      <c r="A1512" s="1">
        <v>1573</v>
      </c>
      <c r="B1512" s="1" t="s">
        <v>517</v>
      </c>
      <c r="C1512" s="1" t="s">
        <v>11</v>
      </c>
      <c r="D1512" s="2">
        <v>42369</v>
      </c>
      <c r="E1512" s="3">
        <v>3963313000</v>
      </c>
      <c r="F1512" s="3">
        <v>2057766000</v>
      </c>
      <c r="G1512" s="3">
        <v>1497000000</v>
      </c>
      <c r="H1512" s="1">
        <v>0</v>
      </c>
      <c r="I1512" s="1">
        <v>0</v>
      </c>
      <c r="J1512" s="1" t="s">
        <v>13</v>
      </c>
      <c r="K1512" s="1" t="s">
        <v>283</v>
      </c>
      <c r="L1512" s="8">
        <f t="shared" si="143"/>
        <v>2015</v>
      </c>
      <c r="M1512" s="5">
        <f t="shared" si="148"/>
        <v>-1905547000</v>
      </c>
      <c r="N1512" s="6">
        <f t="shared" si="144"/>
        <v>1497000000</v>
      </c>
      <c r="O1512" s="6">
        <f t="shared" si="145"/>
        <v>-3402547000</v>
      </c>
      <c r="P1512" s="7">
        <f t="shared" si="146"/>
        <v>0.48079649525535834</v>
      </c>
      <c r="Q1512" s="7">
        <f t="shared" si="147"/>
        <v>0.85851079639685279</v>
      </c>
    </row>
    <row r="1513" spans="1:17" ht="20" customHeight="1" x14ac:dyDescent="0.2">
      <c r="A1513" s="1">
        <v>1574</v>
      </c>
      <c r="B1513" s="1" t="s">
        <v>518</v>
      </c>
      <c r="C1513" s="1" t="s">
        <v>6</v>
      </c>
      <c r="D1513" s="2">
        <v>41274</v>
      </c>
      <c r="E1513" s="3">
        <v>1834921000</v>
      </c>
      <c r="F1513" s="3">
        <v>955624000</v>
      </c>
      <c r="G1513" s="3">
        <v>670602000</v>
      </c>
      <c r="H1513" s="1">
        <v>0</v>
      </c>
      <c r="I1513" s="1">
        <v>0</v>
      </c>
      <c r="J1513" s="1" t="s">
        <v>13</v>
      </c>
      <c r="K1513" s="1" t="s">
        <v>283</v>
      </c>
      <c r="L1513" s="8">
        <f t="shared" si="143"/>
        <v>2012</v>
      </c>
      <c r="M1513" s="5">
        <f t="shared" si="148"/>
        <v>-879297000</v>
      </c>
      <c r="N1513" s="6">
        <f t="shared" si="144"/>
        <v>670602000</v>
      </c>
      <c r="O1513" s="6">
        <f t="shared" si="145"/>
        <v>-1549899000</v>
      </c>
      <c r="P1513" s="7">
        <f t="shared" si="146"/>
        <v>0.47920155690626465</v>
      </c>
      <c r="Q1513" s="7">
        <f t="shared" si="147"/>
        <v>0.8446679720816318</v>
      </c>
    </row>
    <row r="1514" spans="1:17" ht="20" customHeight="1" x14ac:dyDescent="0.2">
      <c r="A1514" s="1">
        <v>1575</v>
      </c>
      <c r="B1514" s="1" t="s">
        <v>518</v>
      </c>
      <c r="C1514" s="1" t="s">
        <v>9</v>
      </c>
      <c r="D1514" s="2">
        <v>41639</v>
      </c>
      <c r="E1514" s="3">
        <v>2332051000</v>
      </c>
      <c r="F1514" s="3">
        <v>1195381000</v>
      </c>
      <c r="G1514" s="3">
        <v>871572000</v>
      </c>
      <c r="H1514" s="1">
        <v>0</v>
      </c>
      <c r="I1514" s="1">
        <v>0</v>
      </c>
      <c r="J1514" s="1" t="s">
        <v>13</v>
      </c>
      <c r="K1514" s="1" t="s">
        <v>283</v>
      </c>
      <c r="L1514" s="8">
        <f t="shared" si="143"/>
        <v>2013</v>
      </c>
      <c r="M1514" s="5">
        <f t="shared" si="148"/>
        <v>-1136670000</v>
      </c>
      <c r="N1514" s="6">
        <f t="shared" si="144"/>
        <v>871572000</v>
      </c>
      <c r="O1514" s="6">
        <f t="shared" si="145"/>
        <v>-2008242000</v>
      </c>
      <c r="P1514" s="7">
        <f t="shared" si="146"/>
        <v>0.48741215350779205</v>
      </c>
      <c r="Q1514" s="7">
        <f t="shared" si="147"/>
        <v>0.8611484054165196</v>
      </c>
    </row>
    <row r="1515" spans="1:17" ht="20" customHeight="1" x14ac:dyDescent="0.2">
      <c r="A1515" s="1">
        <v>1576</v>
      </c>
      <c r="B1515" s="1" t="s">
        <v>518</v>
      </c>
      <c r="C1515" s="1" t="s">
        <v>10</v>
      </c>
      <c r="D1515" s="2">
        <v>42004</v>
      </c>
      <c r="E1515" s="3">
        <v>3084370000</v>
      </c>
      <c r="F1515" s="3">
        <v>1572164000</v>
      </c>
      <c r="G1515" s="3">
        <v>1158251000</v>
      </c>
      <c r="H1515" s="1">
        <v>0</v>
      </c>
      <c r="I1515" s="1">
        <v>0</v>
      </c>
      <c r="J1515" s="1" t="s">
        <v>13</v>
      </c>
      <c r="K1515" s="1" t="s">
        <v>283</v>
      </c>
      <c r="L1515" s="8">
        <f t="shared" si="143"/>
        <v>2014</v>
      </c>
      <c r="M1515" s="5">
        <f t="shared" si="148"/>
        <v>-1512206000</v>
      </c>
      <c r="N1515" s="6">
        <f t="shared" si="144"/>
        <v>1158251000</v>
      </c>
      <c r="O1515" s="6">
        <f t="shared" si="145"/>
        <v>-2670457000</v>
      </c>
      <c r="P1515" s="7">
        <f t="shared" si="146"/>
        <v>0.49028034898536815</v>
      </c>
      <c r="Q1515" s="7">
        <f t="shared" si="147"/>
        <v>0.8658030651316152</v>
      </c>
    </row>
    <row r="1516" spans="1:17" ht="20" customHeight="1" x14ac:dyDescent="0.2">
      <c r="A1516" s="1">
        <v>1577</v>
      </c>
      <c r="B1516" s="1" t="s">
        <v>518</v>
      </c>
      <c r="C1516" s="1" t="s">
        <v>11</v>
      </c>
      <c r="D1516" s="2">
        <v>42369</v>
      </c>
      <c r="E1516" s="3">
        <v>3963313000</v>
      </c>
      <c r="F1516" s="3">
        <v>2057766000</v>
      </c>
      <c r="G1516" s="3">
        <v>1497000000</v>
      </c>
      <c r="H1516" s="1">
        <v>0</v>
      </c>
      <c r="I1516" s="1">
        <v>0</v>
      </c>
      <c r="J1516" s="1" t="s">
        <v>13</v>
      </c>
      <c r="K1516" s="1" t="s">
        <v>283</v>
      </c>
      <c r="L1516" s="8">
        <f t="shared" si="143"/>
        <v>2015</v>
      </c>
      <c r="M1516" s="5">
        <f t="shared" si="148"/>
        <v>-1905547000</v>
      </c>
      <c r="N1516" s="6">
        <f t="shared" si="144"/>
        <v>1497000000</v>
      </c>
      <c r="O1516" s="6">
        <f t="shared" si="145"/>
        <v>-3402547000</v>
      </c>
      <c r="P1516" s="7">
        <f t="shared" si="146"/>
        <v>0.48079649525535834</v>
      </c>
      <c r="Q1516" s="7">
        <f t="shared" si="147"/>
        <v>0.85851079639685279</v>
      </c>
    </row>
    <row r="1517" spans="1:17" ht="20" customHeight="1" x14ac:dyDescent="0.2">
      <c r="A1517" s="1">
        <v>1578</v>
      </c>
      <c r="B1517" s="1" t="s">
        <v>519</v>
      </c>
      <c r="C1517" s="1" t="s">
        <v>6</v>
      </c>
      <c r="D1517" s="2">
        <v>41274</v>
      </c>
      <c r="E1517" s="3">
        <v>37152000000</v>
      </c>
      <c r="F1517" s="3">
        <v>17820000000</v>
      </c>
      <c r="G1517" s="3">
        <v>16448000000</v>
      </c>
      <c r="H1517" s="1">
        <v>0</v>
      </c>
      <c r="I1517" s="3">
        <v>1522000000</v>
      </c>
      <c r="J1517" s="1" t="s">
        <v>7</v>
      </c>
      <c r="K1517" s="1" t="s">
        <v>8</v>
      </c>
      <c r="L1517" s="8">
        <f t="shared" si="143"/>
        <v>2012</v>
      </c>
      <c r="M1517" s="5">
        <f t="shared" si="148"/>
        <v>-19332000000</v>
      </c>
      <c r="N1517" s="6">
        <f t="shared" si="144"/>
        <v>17970000000</v>
      </c>
      <c r="O1517" s="6">
        <f t="shared" si="145"/>
        <v>-37302000000</v>
      </c>
      <c r="P1517" s="7">
        <f t="shared" si="146"/>
        <v>0.52034883720930236</v>
      </c>
      <c r="Q1517" s="7">
        <f t="shared" si="147"/>
        <v>1.0040374677002584</v>
      </c>
    </row>
    <row r="1518" spans="1:17" ht="20" customHeight="1" x14ac:dyDescent="0.2">
      <c r="A1518" s="1">
        <v>1579</v>
      </c>
      <c r="B1518" s="1" t="s">
        <v>519</v>
      </c>
      <c r="C1518" s="1" t="s">
        <v>9</v>
      </c>
      <c r="D1518" s="2">
        <v>41639</v>
      </c>
      <c r="E1518" s="3">
        <v>38279000000</v>
      </c>
      <c r="F1518" s="3">
        <v>17192000000</v>
      </c>
      <c r="G1518" s="3">
        <v>17629000000</v>
      </c>
      <c r="H1518" s="1">
        <v>0</v>
      </c>
      <c r="I1518" s="3">
        <v>1689000000</v>
      </c>
      <c r="J1518" s="1" t="s">
        <v>7</v>
      </c>
      <c r="K1518" s="1" t="s">
        <v>8</v>
      </c>
      <c r="L1518" s="8">
        <f t="shared" si="143"/>
        <v>2013</v>
      </c>
      <c r="M1518" s="5">
        <f t="shared" si="148"/>
        <v>-21087000000</v>
      </c>
      <c r="N1518" s="6">
        <f t="shared" si="144"/>
        <v>19318000000</v>
      </c>
      <c r="O1518" s="6">
        <f t="shared" si="145"/>
        <v>-40405000000</v>
      </c>
      <c r="P1518" s="7">
        <f t="shared" si="146"/>
        <v>0.55087645967762999</v>
      </c>
      <c r="Q1518" s="7">
        <f t="shared" si="147"/>
        <v>1.0555395908984038</v>
      </c>
    </row>
    <row r="1519" spans="1:17" ht="20" customHeight="1" x14ac:dyDescent="0.2">
      <c r="A1519" s="1">
        <v>1580</v>
      </c>
      <c r="B1519" s="1" t="s">
        <v>519</v>
      </c>
      <c r="C1519" s="1" t="s">
        <v>10</v>
      </c>
      <c r="D1519" s="2">
        <v>42004</v>
      </c>
      <c r="E1519" s="3">
        <v>38901000000</v>
      </c>
      <c r="F1519" s="3">
        <v>16611000000</v>
      </c>
      <c r="G1519" s="3">
        <v>17795000000</v>
      </c>
      <c r="H1519" s="1">
        <v>0</v>
      </c>
      <c r="I1519" s="3">
        <v>1679000000</v>
      </c>
      <c r="J1519" s="1" t="s">
        <v>7</v>
      </c>
      <c r="K1519" s="1" t="s">
        <v>8</v>
      </c>
      <c r="L1519" s="8">
        <f t="shared" si="143"/>
        <v>2014</v>
      </c>
      <c r="M1519" s="5">
        <f t="shared" si="148"/>
        <v>-22290000000</v>
      </c>
      <c r="N1519" s="6">
        <f t="shared" si="144"/>
        <v>19474000000</v>
      </c>
      <c r="O1519" s="6">
        <f t="shared" si="145"/>
        <v>-41764000000</v>
      </c>
      <c r="P1519" s="7">
        <f t="shared" si="146"/>
        <v>0.57299298218554795</v>
      </c>
      <c r="Q1519" s="7">
        <f t="shared" si="147"/>
        <v>1.073597079766587</v>
      </c>
    </row>
    <row r="1520" spans="1:17" ht="20" customHeight="1" x14ac:dyDescent="0.2">
      <c r="A1520" s="1">
        <v>1581</v>
      </c>
      <c r="B1520" s="1" t="s">
        <v>519</v>
      </c>
      <c r="C1520" s="1" t="s">
        <v>11</v>
      </c>
      <c r="D1520" s="2">
        <v>42369</v>
      </c>
      <c r="E1520" s="3">
        <v>37864000000</v>
      </c>
      <c r="F1520" s="3">
        <v>12130000000</v>
      </c>
      <c r="G1520" s="3">
        <v>18423000000</v>
      </c>
      <c r="H1520" s="1">
        <v>0</v>
      </c>
      <c r="I1520" s="3">
        <v>1819000000</v>
      </c>
      <c r="J1520" s="1" t="s">
        <v>7</v>
      </c>
      <c r="K1520" s="1" t="s">
        <v>8</v>
      </c>
      <c r="L1520" s="8">
        <f t="shared" si="143"/>
        <v>2015</v>
      </c>
      <c r="M1520" s="5">
        <f t="shared" si="148"/>
        <v>-25734000000</v>
      </c>
      <c r="N1520" s="6">
        <f t="shared" si="144"/>
        <v>20242000000</v>
      </c>
      <c r="O1520" s="6">
        <f t="shared" si="145"/>
        <v>-45976000000</v>
      </c>
      <c r="P1520" s="7">
        <f t="shared" si="146"/>
        <v>0.67964293260088737</v>
      </c>
      <c r="Q1520" s="7">
        <f t="shared" si="147"/>
        <v>1.2142404394675681</v>
      </c>
    </row>
    <row r="1521" spans="1:17" ht="20" customHeight="1" x14ac:dyDescent="0.2">
      <c r="A1521" s="1">
        <v>1582</v>
      </c>
      <c r="B1521" s="1" t="s">
        <v>520</v>
      </c>
      <c r="C1521" s="1" t="s">
        <v>6</v>
      </c>
      <c r="D1521" s="2">
        <v>41274</v>
      </c>
      <c r="E1521" s="3">
        <v>716612000</v>
      </c>
      <c r="F1521" s="3">
        <v>245316000</v>
      </c>
      <c r="G1521" s="3">
        <v>58005000</v>
      </c>
      <c r="H1521" s="1">
        <v>0</v>
      </c>
      <c r="I1521" s="3">
        <v>346031000</v>
      </c>
      <c r="J1521" s="1" t="s">
        <v>46</v>
      </c>
      <c r="K1521" s="1" t="s">
        <v>228</v>
      </c>
      <c r="L1521" s="8">
        <f t="shared" si="143"/>
        <v>2012</v>
      </c>
      <c r="M1521" s="5">
        <f t="shared" si="148"/>
        <v>-471296000</v>
      </c>
      <c r="N1521" s="6">
        <f t="shared" si="144"/>
        <v>404036000</v>
      </c>
      <c r="O1521" s="6">
        <f t="shared" si="145"/>
        <v>-875332000</v>
      </c>
      <c r="P1521" s="7">
        <f t="shared" si="146"/>
        <v>0.65767249222731405</v>
      </c>
      <c r="Q1521" s="7">
        <f t="shared" si="147"/>
        <v>1.2214866622384219</v>
      </c>
    </row>
    <row r="1522" spans="1:17" ht="20" customHeight="1" x14ac:dyDescent="0.2">
      <c r="A1522" s="1">
        <v>1583</v>
      </c>
      <c r="B1522" s="1" t="s">
        <v>520</v>
      </c>
      <c r="C1522" s="1" t="s">
        <v>9</v>
      </c>
      <c r="D1522" s="2">
        <v>41639</v>
      </c>
      <c r="E1522" s="3">
        <v>758926000</v>
      </c>
      <c r="F1522" s="3">
        <v>258612000</v>
      </c>
      <c r="G1522" s="3">
        <v>37121000</v>
      </c>
      <c r="H1522" s="1">
        <v>0</v>
      </c>
      <c r="I1522" s="3">
        <v>346273000</v>
      </c>
      <c r="J1522" s="1" t="s">
        <v>46</v>
      </c>
      <c r="K1522" s="1" t="s">
        <v>228</v>
      </c>
      <c r="L1522" s="8">
        <f t="shared" si="143"/>
        <v>2013</v>
      </c>
      <c r="M1522" s="5">
        <f t="shared" si="148"/>
        <v>-500314000</v>
      </c>
      <c r="N1522" s="6">
        <f t="shared" si="144"/>
        <v>383394000</v>
      </c>
      <c r="O1522" s="6">
        <f t="shared" si="145"/>
        <v>-883708000</v>
      </c>
      <c r="P1522" s="7">
        <f t="shared" si="146"/>
        <v>0.6592395042467909</v>
      </c>
      <c r="Q1522" s="7">
        <f t="shared" si="147"/>
        <v>1.1644191923850282</v>
      </c>
    </row>
    <row r="1523" spans="1:17" ht="20" customHeight="1" x14ac:dyDescent="0.2">
      <c r="A1523" s="1">
        <v>1584</v>
      </c>
      <c r="B1523" s="1" t="s">
        <v>520</v>
      </c>
      <c r="C1523" s="1" t="s">
        <v>10</v>
      </c>
      <c r="D1523" s="2">
        <v>42004</v>
      </c>
      <c r="E1523" s="3">
        <v>818046000</v>
      </c>
      <c r="F1523" s="3">
        <v>270741000</v>
      </c>
      <c r="G1523" s="3">
        <v>56612000</v>
      </c>
      <c r="H1523" s="1">
        <v>0</v>
      </c>
      <c r="I1523" s="3">
        <v>363929000</v>
      </c>
      <c r="J1523" s="1" t="s">
        <v>46</v>
      </c>
      <c r="K1523" s="1" t="s">
        <v>228</v>
      </c>
      <c r="L1523" s="8">
        <f t="shared" si="143"/>
        <v>2014</v>
      </c>
      <c r="M1523" s="5">
        <f t="shared" si="148"/>
        <v>-547305000</v>
      </c>
      <c r="N1523" s="6">
        <f t="shared" si="144"/>
        <v>420541000</v>
      </c>
      <c r="O1523" s="6">
        <f t="shared" si="145"/>
        <v>-967846000</v>
      </c>
      <c r="P1523" s="7">
        <f t="shared" si="146"/>
        <v>0.66903939387271616</v>
      </c>
      <c r="Q1523" s="7">
        <f t="shared" si="147"/>
        <v>1.1831192866904796</v>
      </c>
    </row>
    <row r="1524" spans="1:17" ht="20" customHeight="1" x14ac:dyDescent="0.2">
      <c r="A1524" s="1">
        <v>1585</v>
      </c>
      <c r="B1524" s="1" t="s">
        <v>520</v>
      </c>
      <c r="C1524" s="1" t="s">
        <v>11</v>
      </c>
      <c r="D1524" s="2">
        <v>42369</v>
      </c>
      <c r="E1524" s="3">
        <v>894638000</v>
      </c>
      <c r="F1524" s="3">
        <v>282037000</v>
      </c>
      <c r="G1524" s="3">
        <v>71733000</v>
      </c>
      <c r="H1524" s="1">
        <v>0</v>
      </c>
      <c r="I1524" s="3">
        <v>381277000</v>
      </c>
      <c r="J1524" s="1" t="s">
        <v>46</v>
      </c>
      <c r="K1524" s="1" t="s">
        <v>228</v>
      </c>
      <c r="L1524" s="8">
        <f t="shared" si="143"/>
        <v>2015</v>
      </c>
      <c r="M1524" s="5">
        <f t="shared" si="148"/>
        <v>-612601000</v>
      </c>
      <c r="N1524" s="6">
        <f t="shared" si="144"/>
        <v>453010000</v>
      </c>
      <c r="O1524" s="6">
        <f t="shared" si="145"/>
        <v>-1065611000</v>
      </c>
      <c r="P1524" s="7">
        <f t="shared" si="146"/>
        <v>0.68474735032493594</v>
      </c>
      <c r="Q1524" s="7">
        <f t="shared" si="147"/>
        <v>1.191108582465757</v>
      </c>
    </row>
    <row r="1525" spans="1:17" ht="20" customHeight="1" x14ac:dyDescent="0.2">
      <c r="A1525" s="1">
        <v>1590</v>
      </c>
      <c r="B1525" s="1" t="s">
        <v>521</v>
      </c>
      <c r="C1525" s="1" t="s">
        <v>6</v>
      </c>
      <c r="D1525" s="2">
        <v>41307</v>
      </c>
      <c r="E1525" s="3">
        <v>2220256000</v>
      </c>
      <c r="F1525" s="3">
        <v>1436582000</v>
      </c>
      <c r="G1525" s="3">
        <v>488880000</v>
      </c>
      <c r="H1525" s="1">
        <v>0</v>
      </c>
      <c r="I1525" s="1">
        <v>0</v>
      </c>
      <c r="J1525" s="1" t="s">
        <v>13</v>
      </c>
      <c r="K1525" s="1" t="s">
        <v>73</v>
      </c>
      <c r="L1525" s="8">
        <f t="shared" si="143"/>
        <v>2013</v>
      </c>
      <c r="M1525" s="5">
        <f t="shared" si="148"/>
        <v>-783674000</v>
      </c>
      <c r="N1525" s="6">
        <f t="shared" si="144"/>
        <v>488880000</v>
      </c>
      <c r="O1525" s="6">
        <f t="shared" si="145"/>
        <v>-1272554000</v>
      </c>
      <c r="P1525" s="7">
        <f t="shared" si="146"/>
        <v>0.35296560396638949</v>
      </c>
      <c r="Q1525" s="7">
        <f t="shared" si="147"/>
        <v>0.57315642880820949</v>
      </c>
    </row>
    <row r="1526" spans="1:17" ht="20" customHeight="1" x14ac:dyDescent="0.2">
      <c r="A1526" s="1">
        <v>1591</v>
      </c>
      <c r="B1526" s="1" t="s">
        <v>521</v>
      </c>
      <c r="C1526" s="1" t="s">
        <v>9</v>
      </c>
      <c r="D1526" s="2">
        <v>41672</v>
      </c>
      <c r="E1526" s="3">
        <v>2670573000</v>
      </c>
      <c r="F1526" s="3">
        <v>1729325000</v>
      </c>
      <c r="G1526" s="3">
        <v>596390000</v>
      </c>
      <c r="H1526" s="1">
        <v>0</v>
      </c>
      <c r="I1526" s="1">
        <v>0</v>
      </c>
      <c r="J1526" s="1" t="s">
        <v>13</v>
      </c>
      <c r="K1526" s="1" t="s">
        <v>73</v>
      </c>
      <c r="L1526" s="8">
        <f t="shared" si="143"/>
        <v>2014</v>
      </c>
      <c r="M1526" s="5">
        <f t="shared" si="148"/>
        <v>-941248000</v>
      </c>
      <c r="N1526" s="6">
        <f t="shared" si="144"/>
        <v>596390000</v>
      </c>
      <c r="O1526" s="6">
        <f t="shared" si="145"/>
        <v>-1537638000</v>
      </c>
      <c r="P1526" s="7">
        <f t="shared" si="146"/>
        <v>0.35245170231257489</v>
      </c>
      <c r="Q1526" s="7">
        <f t="shared" si="147"/>
        <v>0.57577081772338745</v>
      </c>
    </row>
    <row r="1527" spans="1:17" ht="20" customHeight="1" x14ac:dyDescent="0.2">
      <c r="A1527" s="1">
        <v>1592</v>
      </c>
      <c r="B1527" s="1" t="s">
        <v>521</v>
      </c>
      <c r="C1527" s="1" t="s">
        <v>10</v>
      </c>
      <c r="D1527" s="2">
        <v>42035</v>
      </c>
      <c r="E1527" s="3">
        <v>3241369000</v>
      </c>
      <c r="F1527" s="3">
        <v>2104582000</v>
      </c>
      <c r="G1527" s="3">
        <v>712006000</v>
      </c>
      <c r="H1527" s="1">
        <v>0</v>
      </c>
      <c r="I1527" s="1">
        <v>0</v>
      </c>
      <c r="J1527" s="1" t="s">
        <v>13</v>
      </c>
      <c r="K1527" s="1" t="s">
        <v>73</v>
      </c>
      <c r="L1527" s="8">
        <f t="shared" si="143"/>
        <v>2015</v>
      </c>
      <c r="M1527" s="5">
        <f t="shared" si="148"/>
        <v>-1136787000</v>
      </c>
      <c r="N1527" s="6">
        <f t="shared" si="144"/>
        <v>712006000</v>
      </c>
      <c r="O1527" s="6">
        <f t="shared" si="145"/>
        <v>-1848793000</v>
      </c>
      <c r="P1527" s="7">
        <f t="shared" si="146"/>
        <v>0.35071199854135704</v>
      </c>
      <c r="Q1527" s="7">
        <f t="shared" si="147"/>
        <v>0.5703741227857736</v>
      </c>
    </row>
    <row r="1528" spans="1:17" ht="20" customHeight="1" x14ac:dyDescent="0.2">
      <c r="A1528" s="1">
        <v>1593</v>
      </c>
      <c r="B1528" s="1" t="s">
        <v>521</v>
      </c>
      <c r="C1528" s="1" t="s">
        <v>11</v>
      </c>
      <c r="D1528" s="2">
        <v>42400</v>
      </c>
      <c r="E1528" s="3">
        <v>3924116000</v>
      </c>
      <c r="F1528" s="3">
        <v>2539783000</v>
      </c>
      <c r="G1528" s="3">
        <v>863354000</v>
      </c>
      <c r="H1528" s="1">
        <v>0</v>
      </c>
      <c r="I1528" s="1">
        <v>0</v>
      </c>
      <c r="J1528" s="1" t="s">
        <v>13</v>
      </c>
      <c r="K1528" s="1" t="s">
        <v>73</v>
      </c>
      <c r="L1528" s="8">
        <f t="shared" si="143"/>
        <v>2016</v>
      </c>
      <c r="M1528" s="5">
        <f t="shared" si="148"/>
        <v>-1384333000</v>
      </c>
      <c r="N1528" s="6">
        <f t="shared" si="144"/>
        <v>863354000</v>
      </c>
      <c r="O1528" s="6">
        <f t="shared" si="145"/>
        <v>-2247687000</v>
      </c>
      <c r="P1528" s="7">
        <f t="shared" si="146"/>
        <v>0.35277575892251911</v>
      </c>
      <c r="Q1528" s="7">
        <f t="shared" si="147"/>
        <v>0.57278811329736434</v>
      </c>
    </row>
    <row r="1529" spans="1:17" ht="20" customHeight="1" x14ac:dyDescent="0.2">
      <c r="A1529" s="1">
        <v>1594</v>
      </c>
      <c r="B1529" s="1" t="s">
        <v>522</v>
      </c>
      <c r="C1529" s="1" t="s">
        <v>6</v>
      </c>
      <c r="D1529" s="2">
        <v>41639</v>
      </c>
      <c r="E1529" s="3">
        <v>122489000000</v>
      </c>
      <c r="F1529" s="3">
        <v>89659000000</v>
      </c>
      <c r="G1529" s="1">
        <v>0</v>
      </c>
      <c r="H1529" s="1">
        <v>0</v>
      </c>
      <c r="I1529" s="3">
        <v>23207000000</v>
      </c>
      <c r="J1529" s="1" t="s">
        <v>19</v>
      </c>
      <c r="K1529" s="1" t="s">
        <v>75</v>
      </c>
      <c r="L1529" s="8">
        <f t="shared" si="143"/>
        <v>2013</v>
      </c>
      <c r="M1529" s="5">
        <f t="shared" si="148"/>
        <v>-32830000000</v>
      </c>
      <c r="N1529" s="6">
        <f t="shared" si="144"/>
        <v>23207000000</v>
      </c>
      <c r="O1529" s="6">
        <f t="shared" si="145"/>
        <v>-56037000000</v>
      </c>
      <c r="P1529" s="7">
        <f t="shared" si="146"/>
        <v>0.2680240674672828</v>
      </c>
      <c r="Q1529" s="7">
        <f t="shared" si="147"/>
        <v>0.45748597833274823</v>
      </c>
    </row>
    <row r="1530" spans="1:17" ht="20" customHeight="1" x14ac:dyDescent="0.2">
      <c r="A1530" s="1">
        <v>1595</v>
      </c>
      <c r="B1530" s="1" t="s">
        <v>522</v>
      </c>
      <c r="C1530" s="1" t="s">
        <v>9</v>
      </c>
      <c r="D1530" s="2">
        <v>42004</v>
      </c>
      <c r="E1530" s="3">
        <v>130474000000</v>
      </c>
      <c r="F1530" s="3">
        <v>93633000000</v>
      </c>
      <c r="G1530" s="1">
        <v>0</v>
      </c>
      <c r="H1530" s="1">
        <v>0</v>
      </c>
      <c r="I1530" s="3">
        <v>26567000000</v>
      </c>
      <c r="J1530" s="1" t="s">
        <v>19</v>
      </c>
      <c r="K1530" s="1" t="s">
        <v>75</v>
      </c>
      <c r="L1530" s="8">
        <f t="shared" si="143"/>
        <v>2014</v>
      </c>
      <c r="M1530" s="5">
        <f t="shared" si="148"/>
        <v>-36841000000</v>
      </c>
      <c r="N1530" s="6">
        <f t="shared" si="144"/>
        <v>26567000000</v>
      </c>
      <c r="O1530" s="6">
        <f t="shared" si="145"/>
        <v>-63408000000</v>
      </c>
      <c r="P1530" s="7">
        <f t="shared" si="146"/>
        <v>0.28236276959394208</v>
      </c>
      <c r="Q1530" s="7">
        <f t="shared" si="147"/>
        <v>0.48598188144764476</v>
      </c>
    </row>
    <row r="1531" spans="1:17" ht="20" customHeight="1" x14ac:dyDescent="0.2">
      <c r="A1531" s="1">
        <v>1596</v>
      </c>
      <c r="B1531" s="1" t="s">
        <v>522</v>
      </c>
      <c r="C1531" s="1" t="s">
        <v>10</v>
      </c>
      <c r="D1531" s="2">
        <v>42369</v>
      </c>
      <c r="E1531" s="3">
        <v>157107000000</v>
      </c>
      <c r="F1531" s="3">
        <v>103875000000</v>
      </c>
      <c r="G1531" s="1">
        <v>0</v>
      </c>
      <c r="H1531" s="1">
        <v>0</v>
      </c>
      <c r="I1531" s="3">
        <v>42211000000</v>
      </c>
      <c r="J1531" s="1" t="s">
        <v>19</v>
      </c>
      <c r="K1531" s="1" t="s">
        <v>75</v>
      </c>
      <c r="L1531" s="8">
        <f t="shared" si="143"/>
        <v>2015</v>
      </c>
      <c r="M1531" s="5">
        <f t="shared" si="148"/>
        <v>-53232000000</v>
      </c>
      <c r="N1531" s="6">
        <f t="shared" si="144"/>
        <v>42211000000</v>
      </c>
      <c r="O1531" s="6">
        <f t="shared" si="145"/>
        <v>-95443000000</v>
      </c>
      <c r="P1531" s="7">
        <f t="shared" si="146"/>
        <v>0.33882640493421678</v>
      </c>
      <c r="Q1531" s="7">
        <f t="shared" si="147"/>
        <v>0.60750316663165871</v>
      </c>
    </row>
    <row r="1532" spans="1:17" ht="20" customHeight="1" x14ac:dyDescent="0.2">
      <c r="A1532" s="1">
        <v>1597</v>
      </c>
      <c r="B1532" s="1" t="s">
        <v>522</v>
      </c>
      <c r="C1532" s="1" t="s">
        <v>11</v>
      </c>
      <c r="D1532" s="2">
        <v>42735</v>
      </c>
      <c r="E1532" s="3">
        <v>184840000000</v>
      </c>
      <c r="F1532" s="3">
        <v>117038000000</v>
      </c>
      <c r="G1532" s="1">
        <v>0</v>
      </c>
      <c r="H1532" s="1">
        <v>0</v>
      </c>
      <c r="I1532" s="3">
        <v>54872000000</v>
      </c>
      <c r="J1532" s="1" t="s">
        <v>19</v>
      </c>
      <c r="K1532" s="1" t="s">
        <v>75</v>
      </c>
      <c r="L1532" s="8">
        <f t="shared" si="143"/>
        <v>2016</v>
      </c>
      <c r="M1532" s="5">
        <f t="shared" si="148"/>
        <v>-67802000000</v>
      </c>
      <c r="N1532" s="6">
        <f t="shared" si="144"/>
        <v>54872000000</v>
      </c>
      <c r="O1532" s="6">
        <f t="shared" si="145"/>
        <v>-122674000000</v>
      </c>
      <c r="P1532" s="7">
        <f t="shared" si="146"/>
        <v>0.36681454230686</v>
      </c>
      <c r="Q1532" s="7">
        <f t="shared" si="147"/>
        <v>0.66367669335641633</v>
      </c>
    </row>
    <row r="1533" spans="1:17" ht="20" customHeight="1" x14ac:dyDescent="0.2">
      <c r="A1533" s="1">
        <v>1598</v>
      </c>
      <c r="B1533" s="1" t="s">
        <v>523</v>
      </c>
      <c r="C1533" s="1" t="s">
        <v>6</v>
      </c>
      <c r="D1533" s="2">
        <v>41274</v>
      </c>
      <c r="E1533" s="3">
        <v>10515400000</v>
      </c>
      <c r="F1533" s="3">
        <v>7172100000</v>
      </c>
      <c r="G1533" s="3">
        <v>786800000</v>
      </c>
      <c r="H1533" s="1">
        <v>0</v>
      </c>
      <c r="I1533" s="3">
        <v>1161600000</v>
      </c>
      <c r="J1533" s="1" t="s">
        <v>41</v>
      </c>
      <c r="K1533" s="1" t="s">
        <v>373</v>
      </c>
      <c r="L1533" s="8">
        <f t="shared" si="143"/>
        <v>2012</v>
      </c>
      <c r="M1533" s="5">
        <f t="shared" si="148"/>
        <v>-3343300000</v>
      </c>
      <c r="N1533" s="6">
        <f t="shared" si="144"/>
        <v>1948400000</v>
      </c>
      <c r="O1533" s="6">
        <f t="shared" si="145"/>
        <v>-5291700000</v>
      </c>
      <c r="P1533" s="7">
        <f t="shared" si="146"/>
        <v>0.31794320710576868</v>
      </c>
      <c r="Q1533" s="7">
        <f t="shared" si="147"/>
        <v>0.50323335298704752</v>
      </c>
    </row>
    <row r="1534" spans="1:17" ht="20" customHeight="1" x14ac:dyDescent="0.2">
      <c r="A1534" s="1">
        <v>1599</v>
      </c>
      <c r="B1534" s="1" t="s">
        <v>523</v>
      </c>
      <c r="C1534" s="1" t="s">
        <v>9</v>
      </c>
      <c r="D1534" s="2">
        <v>41639</v>
      </c>
      <c r="E1534" s="3">
        <v>10368600000</v>
      </c>
      <c r="F1534" s="3">
        <v>7038400000</v>
      </c>
      <c r="G1534" s="3">
        <v>790400000</v>
      </c>
      <c r="H1534" s="1">
        <v>0</v>
      </c>
      <c r="I1534" s="3">
        <v>1170400000</v>
      </c>
      <c r="J1534" s="1" t="s">
        <v>41</v>
      </c>
      <c r="K1534" s="1" t="s">
        <v>373</v>
      </c>
      <c r="L1534" s="8">
        <f t="shared" si="143"/>
        <v>2013</v>
      </c>
      <c r="M1534" s="5">
        <f t="shared" si="148"/>
        <v>-3330200000</v>
      </c>
      <c r="N1534" s="6">
        <f t="shared" si="144"/>
        <v>1960800000</v>
      </c>
      <c r="O1534" s="6">
        <f t="shared" si="145"/>
        <v>-5291000000</v>
      </c>
      <c r="P1534" s="7">
        <f t="shared" si="146"/>
        <v>0.32118125880060955</v>
      </c>
      <c r="Q1534" s="7">
        <f t="shared" si="147"/>
        <v>0.51029068533842559</v>
      </c>
    </row>
    <row r="1535" spans="1:17" ht="20" customHeight="1" x14ac:dyDescent="0.2">
      <c r="A1535" s="1">
        <v>1600</v>
      </c>
      <c r="B1535" s="1" t="s">
        <v>523</v>
      </c>
      <c r="C1535" s="1" t="s">
        <v>10</v>
      </c>
      <c r="D1535" s="2">
        <v>42004</v>
      </c>
      <c r="E1535" s="3">
        <v>10524500000</v>
      </c>
      <c r="F1535" s="3">
        <v>7722100000</v>
      </c>
      <c r="G1535" s="3">
        <v>820900000</v>
      </c>
      <c r="H1535" s="1">
        <v>0</v>
      </c>
      <c r="I1535" s="3">
        <v>1272000000</v>
      </c>
      <c r="J1535" s="1" t="s">
        <v>41</v>
      </c>
      <c r="K1535" s="1" t="s">
        <v>373</v>
      </c>
      <c r="L1535" s="8">
        <f t="shared" si="143"/>
        <v>2014</v>
      </c>
      <c r="M1535" s="5">
        <f t="shared" si="148"/>
        <v>-2802400000</v>
      </c>
      <c r="N1535" s="6">
        <f t="shared" si="144"/>
        <v>2092900000</v>
      </c>
      <c r="O1535" s="6">
        <f t="shared" si="145"/>
        <v>-4895300000</v>
      </c>
      <c r="P1535" s="7">
        <f t="shared" si="146"/>
        <v>0.26627393225331369</v>
      </c>
      <c r="Q1535" s="7">
        <f t="shared" si="147"/>
        <v>0.4651337355693857</v>
      </c>
    </row>
    <row r="1536" spans="1:17" ht="20" customHeight="1" x14ac:dyDescent="0.2">
      <c r="A1536" s="1">
        <v>1601</v>
      </c>
      <c r="B1536" s="1" t="s">
        <v>523</v>
      </c>
      <c r="C1536" s="1" t="s">
        <v>11</v>
      </c>
      <c r="D1536" s="2">
        <v>42369</v>
      </c>
      <c r="E1536" s="3">
        <v>10731300000</v>
      </c>
      <c r="F1536" s="3">
        <v>7209400000</v>
      </c>
      <c r="G1536" s="3">
        <v>835100000</v>
      </c>
      <c r="H1536" s="1">
        <v>0</v>
      </c>
      <c r="I1536" s="3">
        <v>1295700000</v>
      </c>
      <c r="J1536" s="1" t="s">
        <v>41</v>
      </c>
      <c r="K1536" s="1" t="s">
        <v>373</v>
      </c>
      <c r="L1536" s="8">
        <f t="shared" si="143"/>
        <v>2015</v>
      </c>
      <c r="M1536" s="5">
        <f t="shared" si="148"/>
        <v>-3521900000</v>
      </c>
      <c r="N1536" s="6">
        <f t="shared" si="144"/>
        <v>2130800000</v>
      </c>
      <c r="O1536" s="6">
        <f t="shared" si="145"/>
        <v>-5652700000</v>
      </c>
      <c r="P1536" s="7">
        <f t="shared" si="146"/>
        <v>0.3281895017379069</v>
      </c>
      <c r="Q1536" s="7">
        <f t="shared" si="147"/>
        <v>0.52674885614976752</v>
      </c>
    </row>
    <row r="1537" spans="1:17" ht="20" customHeight="1" x14ac:dyDescent="0.2">
      <c r="A1537" s="1">
        <v>1602</v>
      </c>
      <c r="B1537" s="1" t="s">
        <v>524</v>
      </c>
      <c r="C1537" s="1" t="s">
        <v>6</v>
      </c>
      <c r="D1537" s="2">
        <v>41639</v>
      </c>
      <c r="E1537" s="3">
        <v>21963000000</v>
      </c>
      <c r="F1537" s="3">
        <v>5849000000</v>
      </c>
      <c r="G1537" s="3">
        <v>6891000000</v>
      </c>
      <c r="H1537" s="1">
        <v>0</v>
      </c>
      <c r="I1537" s="3">
        <v>1777000000</v>
      </c>
      <c r="J1537" s="1" t="s">
        <v>7</v>
      </c>
      <c r="K1537" s="1" t="s">
        <v>172</v>
      </c>
      <c r="L1537" s="8">
        <f t="shared" si="143"/>
        <v>2013</v>
      </c>
      <c r="M1537" s="5">
        <f t="shared" si="148"/>
        <v>-16114000000</v>
      </c>
      <c r="N1537" s="6">
        <f t="shared" si="144"/>
        <v>8668000000</v>
      </c>
      <c r="O1537" s="6">
        <f t="shared" si="145"/>
        <v>-24782000000</v>
      </c>
      <c r="P1537" s="7">
        <f t="shared" si="146"/>
        <v>0.73368847607339616</v>
      </c>
      <c r="Q1537" s="7">
        <f t="shared" si="147"/>
        <v>1.1283522287483494</v>
      </c>
    </row>
    <row r="1538" spans="1:17" ht="20" customHeight="1" x14ac:dyDescent="0.2">
      <c r="A1538" s="1">
        <v>1603</v>
      </c>
      <c r="B1538" s="1" t="s">
        <v>524</v>
      </c>
      <c r="C1538" s="1" t="s">
        <v>9</v>
      </c>
      <c r="D1538" s="2">
        <v>42004</v>
      </c>
      <c r="E1538" s="3">
        <v>23988000000</v>
      </c>
      <c r="F1538" s="3">
        <v>6097000000</v>
      </c>
      <c r="G1538" s="3">
        <v>7234000000</v>
      </c>
      <c r="H1538" s="1">
        <v>0</v>
      </c>
      <c r="I1538" s="3">
        <v>1904000000</v>
      </c>
      <c r="J1538" s="1" t="s">
        <v>7</v>
      </c>
      <c r="K1538" s="1" t="s">
        <v>172</v>
      </c>
      <c r="L1538" s="8">
        <f t="shared" si="143"/>
        <v>2014</v>
      </c>
      <c r="M1538" s="5">
        <f t="shared" si="148"/>
        <v>-17891000000</v>
      </c>
      <c r="N1538" s="6">
        <f t="shared" si="144"/>
        <v>9138000000</v>
      </c>
      <c r="O1538" s="6">
        <f t="shared" si="145"/>
        <v>-27029000000</v>
      </c>
      <c r="P1538" s="7">
        <f t="shared" si="146"/>
        <v>0.74583124895781228</v>
      </c>
      <c r="Q1538" s="7">
        <f t="shared" si="147"/>
        <v>1.1267717191929298</v>
      </c>
    </row>
    <row r="1539" spans="1:17" ht="20" customHeight="1" x14ac:dyDescent="0.2">
      <c r="A1539" s="1">
        <v>1604</v>
      </c>
      <c r="B1539" s="1" t="s">
        <v>524</v>
      </c>
      <c r="C1539" s="1" t="s">
        <v>10</v>
      </c>
      <c r="D1539" s="2">
        <v>42369</v>
      </c>
      <c r="E1539" s="3">
        <v>21813000000</v>
      </c>
      <c r="F1539" s="3">
        <v>4434000000</v>
      </c>
      <c r="G1539" s="3">
        <v>7315000000</v>
      </c>
      <c r="H1539" s="1">
        <v>0</v>
      </c>
      <c r="I1539" s="3">
        <v>2012000000</v>
      </c>
      <c r="J1539" s="1" t="s">
        <v>7</v>
      </c>
      <c r="K1539" s="1" t="s">
        <v>172</v>
      </c>
      <c r="L1539" s="8">
        <f t="shared" ref="L1539:L1602" si="149">YEAR(D1539)</f>
        <v>2015</v>
      </c>
      <c r="M1539" s="5">
        <f t="shared" si="148"/>
        <v>-17379000000</v>
      </c>
      <c r="N1539" s="6">
        <f t="shared" si="144"/>
        <v>9327000000</v>
      </c>
      <c r="O1539" s="6">
        <f t="shared" si="145"/>
        <v>-26706000000</v>
      </c>
      <c r="P1539" s="7">
        <f t="shared" si="146"/>
        <v>0.7967267225966167</v>
      </c>
      <c r="Q1539" s="7">
        <f t="shared" si="147"/>
        <v>1.2243157749965616</v>
      </c>
    </row>
    <row r="1540" spans="1:17" ht="20" customHeight="1" x14ac:dyDescent="0.2">
      <c r="A1540" s="1">
        <v>1605</v>
      </c>
      <c r="B1540" s="1" t="s">
        <v>524</v>
      </c>
      <c r="C1540" s="1" t="s">
        <v>11</v>
      </c>
      <c r="D1540" s="2">
        <v>42735</v>
      </c>
      <c r="E1540" s="3">
        <v>19941000000</v>
      </c>
      <c r="F1540" s="3">
        <v>3747000000</v>
      </c>
      <c r="G1540" s="3">
        <v>6884000000</v>
      </c>
      <c r="H1540" s="1">
        <v>0</v>
      </c>
      <c r="I1540" s="3">
        <v>2038000000</v>
      </c>
      <c r="J1540" s="1" t="s">
        <v>7</v>
      </c>
      <c r="K1540" s="1" t="s">
        <v>172</v>
      </c>
      <c r="L1540" s="8">
        <f t="shared" si="149"/>
        <v>2016</v>
      </c>
      <c r="M1540" s="5">
        <f t="shared" si="148"/>
        <v>-16194000000</v>
      </c>
      <c r="N1540" s="6">
        <f t="shared" si="144"/>
        <v>8922000000</v>
      </c>
      <c r="O1540" s="6">
        <f t="shared" si="145"/>
        <v>-25116000000</v>
      </c>
      <c r="P1540" s="7">
        <f t="shared" si="146"/>
        <v>0.81209568226267492</v>
      </c>
      <c r="Q1540" s="7">
        <f t="shared" si="147"/>
        <v>1.259515570934256</v>
      </c>
    </row>
    <row r="1541" spans="1:17" ht="20" customHeight="1" x14ac:dyDescent="0.2">
      <c r="A1541" s="1">
        <v>1606</v>
      </c>
      <c r="B1541" s="1" t="s">
        <v>525</v>
      </c>
      <c r="C1541" s="1" t="s">
        <v>6</v>
      </c>
      <c r="D1541" s="2">
        <v>41274</v>
      </c>
      <c r="E1541" s="3">
        <v>54127000000</v>
      </c>
      <c r="F1541" s="3">
        <v>13574000000</v>
      </c>
      <c r="G1541" s="3">
        <v>37352000000</v>
      </c>
      <c r="H1541" s="1">
        <v>0</v>
      </c>
      <c r="I1541" s="3">
        <v>1858000000</v>
      </c>
      <c r="J1541" s="1" t="s">
        <v>7</v>
      </c>
      <c r="K1541" s="1" t="s">
        <v>140</v>
      </c>
      <c r="L1541" s="8">
        <f t="shared" si="149"/>
        <v>2012</v>
      </c>
      <c r="M1541" s="5">
        <f t="shared" si="148"/>
        <v>-40553000000</v>
      </c>
      <c r="N1541" s="6">
        <f t="shared" ref="N1541:N1604" si="150">G1541+H1541+I1541</f>
        <v>39210000000</v>
      </c>
      <c r="O1541" s="6">
        <f t="shared" ref="O1541:O1604" si="151">M1541-N1541</f>
        <v>-79763000000</v>
      </c>
      <c r="P1541" s="7">
        <f t="shared" ref="P1541:P1604" si="152">ABS(M1541/E1541)</f>
        <v>0.74921942838139932</v>
      </c>
      <c r="Q1541" s="7">
        <f t="shared" ref="Q1541:Q1604" si="153">ABS(O1541/E1541)</f>
        <v>1.473626840578639</v>
      </c>
    </row>
    <row r="1542" spans="1:17" ht="20" customHeight="1" x14ac:dyDescent="0.2">
      <c r="A1542" s="1">
        <v>1607</v>
      </c>
      <c r="B1542" s="1" t="s">
        <v>525</v>
      </c>
      <c r="C1542" s="1" t="s">
        <v>9</v>
      </c>
      <c r="D1542" s="2">
        <v>41639</v>
      </c>
      <c r="E1542" s="3">
        <v>55438000000</v>
      </c>
      <c r="F1542" s="3">
        <v>13703000000</v>
      </c>
      <c r="G1542" s="3">
        <v>32834000000</v>
      </c>
      <c r="H1542" s="1">
        <v>0</v>
      </c>
      <c r="I1542" s="3">
        <v>1867000000</v>
      </c>
      <c r="J1542" s="1" t="s">
        <v>7</v>
      </c>
      <c r="K1542" s="1" t="s">
        <v>140</v>
      </c>
      <c r="L1542" s="8">
        <f t="shared" si="149"/>
        <v>2013</v>
      </c>
      <c r="M1542" s="5">
        <f t="shared" si="148"/>
        <v>-41735000000</v>
      </c>
      <c r="N1542" s="6">
        <f t="shared" si="150"/>
        <v>34701000000</v>
      </c>
      <c r="O1542" s="6">
        <f t="shared" si="151"/>
        <v>-76436000000</v>
      </c>
      <c r="P1542" s="7">
        <f t="shared" si="152"/>
        <v>0.7528229734117392</v>
      </c>
      <c r="Q1542" s="7">
        <f t="shared" si="153"/>
        <v>1.3787654677297161</v>
      </c>
    </row>
    <row r="1543" spans="1:17" ht="20" customHeight="1" x14ac:dyDescent="0.2">
      <c r="A1543" s="1">
        <v>1608</v>
      </c>
      <c r="B1543" s="1" t="s">
        <v>525</v>
      </c>
      <c r="C1543" s="1" t="s">
        <v>10</v>
      </c>
      <c r="D1543" s="2">
        <v>42004</v>
      </c>
      <c r="E1543" s="3">
        <v>58232000000</v>
      </c>
      <c r="F1543" s="3">
        <v>14758000000</v>
      </c>
      <c r="G1543" s="3">
        <v>36583000000</v>
      </c>
      <c r="H1543" s="1">
        <v>0</v>
      </c>
      <c r="I1543" s="3">
        <v>1923000000</v>
      </c>
      <c r="J1543" s="1" t="s">
        <v>7</v>
      </c>
      <c r="K1543" s="1" t="s">
        <v>140</v>
      </c>
      <c r="L1543" s="8">
        <f t="shared" si="149"/>
        <v>2014</v>
      </c>
      <c r="M1543" s="5">
        <f t="shared" si="148"/>
        <v>-43474000000</v>
      </c>
      <c r="N1543" s="6">
        <f t="shared" si="150"/>
        <v>38506000000</v>
      </c>
      <c r="O1543" s="6">
        <f t="shared" si="151"/>
        <v>-81980000000</v>
      </c>
      <c r="P1543" s="7">
        <f t="shared" si="152"/>
        <v>0.74656546228877596</v>
      </c>
      <c r="Q1543" s="7">
        <f t="shared" si="153"/>
        <v>1.4078170078307459</v>
      </c>
    </row>
    <row r="1544" spans="1:17" ht="20" customHeight="1" x14ac:dyDescent="0.2">
      <c r="A1544" s="1">
        <v>1609</v>
      </c>
      <c r="B1544" s="1" t="s">
        <v>525</v>
      </c>
      <c r="C1544" s="1" t="s">
        <v>11</v>
      </c>
      <c r="D1544" s="2">
        <v>42369</v>
      </c>
      <c r="E1544" s="3">
        <v>58363000000</v>
      </c>
      <c r="F1544" s="3">
        <v>12947000000</v>
      </c>
      <c r="G1544" s="3">
        <v>35664000000</v>
      </c>
      <c r="H1544" s="1">
        <v>0</v>
      </c>
      <c r="I1544" s="3">
        <v>2084000000</v>
      </c>
      <c r="J1544" s="1" t="s">
        <v>7</v>
      </c>
      <c r="K1544" s="1" t="s">
        <v>140</v>
      </c>
      <c r="L1544" s="8">
        <f t="shared" si="149"/>
        <v>2015</v>
      </c>
      <c r="M1544" s="5">
        <f t="shared" si="148"/>
        <v>-45416000000</v>
      </c>
      <c r="N1544" s="6">
        <f t="shared" si="150"/>
        <v>37748000000</v>
      </c>
      <c r="O1544" s="6">
        <f t="shared" si="151"/>
        <v>-83164000000</v>
      </c>
      <c r="P1544" s="7">
        <f t="shared" si="152"/>
        <v>0.77816424789678396</v>
      </c>
      <c r="Q1544" s="7">
        <f t="shared" si="153"/>
        <v>1.4249438856809966</v>
      </c>
    </row>
    <row r="1545" spans="1:17" ht="20" customHeight="1" x14ac:dyDescent="0.2">
      <c r="A1545" s="1">
        <v>1610</v>
      </c>
      <c r="B1545" s="1" t="s">
        <v>526</v>
      </c>
      <c r="C1545" s="1" t="s">
        <v>6</v>
      </c>
      <c r="D1545" s="2">
        <v>41305</v>
      </c>
      <c r="E1545" s="3">
        <v>2794925000</v>
      </c>
      <c r="F1545" s="3">
        <v>1763394000</v>
      </c>
      <c r="G1545" s="3">
        <v>657246000</v>
      </c>
      <c r="H1545" s="1">
        <v>0</v>
      </c>
      <c r="I1545" s="1">
        <v>0</v>
      </c>
      <c r="J1545" s="1" t="s">
        <v>13</v>
      </c>
      <c r="K1545" s="1" t="s">
        <v>251</v>
      </c>
      <c r="L1545" s="8">
        <f t="shared" si="149"/>
        <v>2013</v>
      </c>
      <c r="M1545" s="5">
        <f t="shared" si="148"/>
        <v>-1031531000</v>
      </c>
      <c r="N1545" s="6">
        <f t="shared" si="150"/>
        <v>657246000</v>
      </c>
      <c r="O1545" s="6">
        <f t="shared" si="151"/>
        <v>-1688777000</v>
      </c>
      <c r="P1545" s="7">
        <f t="shared" si="152"/>
        <v>0.36907287315402021</v>
      </c>
      <c r="Q1545" s="7">
        <f t="shared" si="153"/>
        <v>0.60422980938665616</v>
      </c>
    </row>
    <row r="1546" spans="1:17" ht="20" customHeight="1" x14ac:dyDescent="0.2">
      <c r="A1546" s="1">
        <v>1611</v>
      </c>
      <c r="B1546" s="1" t="s">
        <v>526</v>
      </c>
      <c r="C1546" s="1" t="s">
        <v>9</v>
      </c>
      <c r="D1546" s="2">
        <v>41670</v>
      </c>
      <c r="E1546" s="3">
        <v>3086608000</v>
      </c>
      <c r="F1546" s="3">
        <v>1925266000</v>
      </c>
      <c r="G1546" s="3">
        <v>734511000</v>
      </c>
      <c r="H1546" s="1">
        <v>0</v>
      </c>
      <c r="I1546" s="1">
        <v>0</v>
      </c>
      <c r="J1546" s="1" t="s">
        <v>13</v>
      </c>
      <c r="K1546" s="1" t="s">
        <v>251</v>
      </c>
      <c r="L1546" s="8">
        <f t="shared" si="149"/>
        <v>2014</v>
      </c>
      <c r="M1546" s="5">
        <f t="shared" si="148"/>
        <v>-1161342000</v>
      </c>
      <c r="N1546" s="6">
        <f t="shared" si="150"/>
        <v>734511000</v>
      </c>
      <c r="O1546" s="6">
        <f t="shared" si="151"/>
        <v>-1895853000</v>
      </c>
      <c r="P1546" s="7">
        <f t="shared" si="152"/>
        <v>0.37625185964657643</v>
      </c>
      <c r="Q1546" s="7">
        <f t="shared" si="153"/>
        <v>0.61421890956026814</v>
      </c>
    </row>
    <row r="1547" spans="1:17" ht="20" customHeight="1" x14ac:dyDescent="0.2">
      <c r="A1547" s="1">
        <v>1612</v>
      </c>
      <c r="B1547" s="1" t="s">
        <v>526</v>
      </c>
      <c r="C1547" s="1" t="s">
        <v>10</v>
      </c>
      <c r="D1547" s="2">
        <v>42035</v>
      </c>
      <c r="E1547" s="3">
        <v>3323077000</v>
      </c>
      <c r="F1547" s="3">
        <v>2148147000</v>
      </c>
      <c r="G1547" s="3">
        <v>809545000</v>
      </c>
      <c r="H1547" s="1">
        <v>0</v>
      </c>
      <c r="I1547" s="1">
        <v>0</v>
      </c>
      <c r="J1547" s="1" t="s">
        <v>13</v>
      </c>
      <c r="K1547" s="1" t="s">
        <v>251</v>
      </c>
      <c r="L1547" s="8">
        <f t="shared" si="149"/>
        <v>2015</v>
      </c>
      <c r="M1547" s="5">
        <f t="shared" si="148"/>
        <v>-1174930000</v>
      </c>
      <c r="N1547" s="6">
        <f t="shared" si="150"/>
        <v>809545000</v>
      </c>
      <c r="O1547" s="6">
        <f t="shared" si="151"/>
        <v>-1984475000</v>
      </c>
      <c r="P1547" s="7">
        <f t="shared" si="152"/>
        <v>0.35356688996372942</v>
      </c>
      <c r="Q1547" s="7">
        <f t="shared" si="153"/>
        <v>0.59717996302824161</v>
      </c>
    </row>
    <row r="1548" spans="1:17" ht="20" customHeight="1" x14ac:dyDescent="0.2">
      <c r="A1548" s="1">
        <v>1613</v>
      </c>
      <c r="B1548" s="1" t="s">
        <v>526</v>
      </c>
      <c r="C1548" s="1" t="s">
        <v>11</v>
      </c>
      <c r="D1548" s="2">
        <v>42400</v>
      </c>
      <c r="E1548" s="3">
        <v>3445134000</v>
      </c>
      <c r="F1548" s="3">
        <v>2243232000</v>
      </c>
      <c r="G1548" s="3">
        <v>848323000</v>
      </c>
      <c r="H1548" s="1">
        <v>0</v>
      </c>
      <c r="I1548" s="1">
        <v>0</v>
      </c>
      <c r="J1548" s="1" t="s">
        <v>13</v>
      </c>
      <c r="K1548" s="1" t="s">
        <v>251</v>
      </c>
      <c r="L1548" s="8">
        <f t="shared" si="149"/>
        <v>2016</v>
      </c>
      <c r="M1548" s="5">
        <f t="shared" si="148"/>
        <v>-1201902000</v>
      </c>
      <c r="N1548" s="6">
        <f t="shared" si="150"/>
        <v>848323000</v>
      </c>
      <c r="O1548" s="6">
        <f t="shared" si="151"/>
        <v>-2050225000</v>
      </c>
      <c r="P1548" s="7">
        <f t="shared" si="152"/>
        <v>0.34886944890967958</v>
      </c>
      <c r="Q1548" s="7">
        <f t="shared" si="153"/>
        <v>0.59510747622588844</v>
      </c>
    </row>
    <row r="1549" spans="1:17" ht="20" customHeight="1" x14ac:dyDescent="0.2">
      <c r="A1549" s="1">
        <v>1614</v>
      </c>
      <c r="B1549" s="1" t="s">
        <v>527</v>
      </c>
      <c r="C1549" s="1" t="s">
        <v>6</v>
      </c>
      <c r="D1549" s="2">
        <v>41486</v>
      </c>
      <c r="E1549" s="3">
        <v>2436948000</v>
      </c>
      <c r="F1549" s="3">
        <v>1589821000</v>
      </c>
      <c r="G1549" s="3">
        <v>441168000</v>
      </c>
      <c r="H1549" s="3">
        <v>62630000</v>
      </c>
      <c r="I1549" s="1">
        <v>0</v>
      </c>
      <c r="J1549" s="1" t="s">
        <v>41</v>
      </c>
      <c r="K1549" s="1" t="s">
        <v>99</v>
      </c>
      <c r="L1549" s="8">
        <f t="shared" si="149"/>
        <v>2013</v>
      </c>
      <c r="M1549" s="5">
        <f t="shared" si="148"/>
        <v>-847127000</v>
      </c>
      <c r="N1549" s="6">
        <f t="shared" si="150"/>
        <v>503798000</v>
      </c>
      <c r="O1549" s="6">
        <f t="shared" si="151"/>
        <v>-1350925000</v>
      </c>
      <c r="P1549" s="7">
        <f t="shared" si="152"/>
        <v>0.34761800415930089</v>
      </c>
      <c r="Q1549" s="7">
        <f t="shared" si="153"/>
        <v>0.55435118024676766</v>
      </c>
    </row>
    <row r="1550" spans="1:17" ht="20" customHeight="1" x14ac:dyDescent="0.2">
      <c r="A1550" s="1">
        <v>1615</v>
      </c>
      <c r="B1550" s="1" t="s">
        <v>527</v>
      </c>
      <c r="C1550" s="1" t="s">
        <v>9</v>
      </c>
      <c r="D1550" s="2">
        <v>41851</v>
      </c>
      <c r="E1550" s="3">
        <v>2473500000</v>
      </c>
      <c r="F1550" s="3">
        <v>1595700000</v>
      </c>
      <c r="G1550" s="3">
        <v>460300000</v>
      </c>
      <c r="H1550" s="3">
        <v>61800000</v>
      </c>
      <c r="I1550" s="1">
        <v>0</v>
      </c>
      <c r="J1550" s="1" t="s">
        <v>41</v>
      </c>
      <c r="K1550" s="1" t="s">
        <v>99</v>
      </c>
      <c r="L1550" s="8">
        <f t="shared" si="149"/>
        <v>2014</v>
      </c>
      <c r="M1550" s="5">
        <f t="shared" si="148"/>
        <v>-877800000</v>
      </c>
      <c r="N1550" s="6">
        <f t="shared" si="150"/>
        <v>522100000</v>
      </c>
      <c r="O1550" s="6">
        <f t="shared" si="151"/>
        <v>-1399900000</v>
      </c>
      <c r="P1550" s="7">
        <f t="shared" si="152"/>
        <v>0.35488174651303822</v>
      </c>
      <c r="Q1550" s="7">
        <f t="shared" si="153"/>
        <v>0.56595916717202344</v>
      </c>
    </row>
    <row r="1551" spans="1:17" ht="20" customHeight="1" x14ac:dyDescent="0.2">
      <c r="A1551" s="1">
        <v>1616</v>
      </c>
      <c r="B1551" s="1" t="s">
        <v>527</v>
      </c>
      <c r="C1551" s="1" t="s">
        <v>10</v>
      </c>
      <c r="D1551" s="2">
        <v>42216</v>
      </c>
      <c r="E1551" s="3">
        <v>2371200000</v>
      </c>
      <c r="F1551" s="3">
        <v>1562600000</v>
      </c>
      <c r="G1551" s="3">
        <v>460100000</v>
      </c>
      <c r="H1551" s="3">
        <v>60200000</v>
      </c>
      <c r="I1551" s="1">
        <v>0</v>
      </c>
      <c r="J1551" s="1" t="s">
        <v>41</v>
      </c>
      <c r="K1551" s="1" t="s">
        <v>99</v>
      </c>
      <c r="L1551" s="8">
        <f t="shared" si="149"/>
        <v>2015</v>
      </c>
      <c r="M1551" s="5">
        <f t="shared" si="148"/>
        <v>-808600000</v>
      </c>
      <c r="N1551" s="6">
        <f t="shared" si="150"/>
        <v>520300000</v>
      </c>
      <c r="O1551" s="6">
        <f t="shared" si="151"/>
        <v>-1328900000</v>
      </c>
      <c r="P1551" s="7">
        <f t="shared" si="152"/>
        <v>0.34100877192982454</v>
      </c>
      <c r="Q1551" s="7">
        <f t="shared" si="153"/>
        <v>0.56043353576248311</v>
      </c>
    </row>
    <row r="1552" spans="1:17" ht="20" customHeight="1" x14ac:dyDescent="0.2">
      <c r="A1552" s="1">
        <v>1617</v>
      </c>
      <c r="B1552" s="1" t="s">
        <v>527</v>
      </c>
      <c r="C1552" s="1" t="s">
        <v>11</v>
      </c>
      <c r="D1552" s="2">
        <v>42582</v>
      </c>
      <c r="E1552" s="3">
        <v>2220300000</v>
      </c>
      <c r="F1552" s="3">
        <v>1465500000</v>
      </c>
      <c r="G1552" s="3">
        <v>425100000</v>
      </c>
      <c r="H1552" s="3">
        <v>55500000</v>
      </c>
      <c r="I1552" s="1">
        <v>0</v>
      </c>
      <c r="J1552" s="1" t="s">
        <v>41</v>
      </c>
      <c r="K1552" s="1" t="s">
        <v>99</v>
      </c>
      <c r="L1552" s="8">
        <f t="shared" si="149"/>
        <v>2016</v>
      </c>
      <c r="M1552" s="5">
        <f t="shared" si="148"/>
        <v>-754800000</v>
      </c>
      <c r="N1552" s="6">
        <f t="shared" si="150"/>
        <v>480600000</v>
      </c>
      <c r="O1552" s="6">
        <f t="shared" si="151"/>
        <v>-1235400000</v>
      </c>
      <c r="P1552" s="7">
        <f t="shared" si="152"/>
        <v>0.33995406026212677</v>
      </c>
      <c r="Q1552" s="7">
        <f t="shared" si="153"/>
        <v>0.55641129577084181</v>
      </c>
    </row>
    <row r="1553" spans="1:17" ht="20" customHeight="1" x14ac:dyDescent="0.2">
      <c r="A1553" s="1">
        <v>1618</v>
      </c>
      <c r="B1553" s="1" t="s">
        <v>528</v>
      </c>
      <c r="C1553" s="1" t="s">
        <v>6</v>
      </c>
      <c r="D1553" s="2">
        <v>41639</v>
      </c>
      <c r="E1553" s="3">
        <v>56600000000</v>
      </c>
      <c r="F1553" s="3">
        <v>40468000000</v>
      </c>
      <c r="G1553" s="3">
        <v>5241000000</v>
      </c>
      <c r="H1553" s="3">
        <v>2342000000</v>
      </c>
      <c r="I1553" s="1">
        <v>0</v>
      </c>
      <c r="J1553" s="1" t="s">
        <v>7</v>
      </c>
      <c r="K1553" s="1" t="s">
        <v>158</v>
      </c>
      <c r="L1553" s="8">
        <f t="shared" si="149"/>
        <v>2013</v>
      </c>
      <c r="M1553" s="5">
        <f t="shared" ref="M1553:M1616" si="154">F1553-E1553</f>
        <v>-16132000000</v>
      </c>
      <c r="N1553" s="6">
        <f t="shared" si="150"/>
        <v>7583000000</v>
      </c>
      <c r="O1553" s="6">
        <f t="shared" si="151"/>
        <v>-23715000000</v>
      </c>
      <c r="P1553" s="7">
        <f t="shared" si="152"/>
        <v>0.28501766784452298</v>
      </c>
      <c r="Q1553" s="7">
        <f t="shared" si="153"/>
        <v>0.4189929328621908</v>
      </c>
    </row>
    <row r="1554" spans="1:17" ht="20" customHeight="1" x14ac:dyDescent="0.2">
      <c r="A1554" s="1">
        <v>1619</v>
      </c>
      <c r="B1554" s="1" t="s">
        <v>528</v>
      </c>
      <c r="C1554" s="1" t="s">
        <v>9</v>
      </c>
      <c r="D1554" s="2">
        <v>42004</v>
      </c>
      <c r="E1554" s="3">
        <v>57900000000</v>
      </c>
      <c r="F1554" s="3">
        <v>40898000000</v>
      </c>
      <c r="G1554" s="3">
        <v>4934000000</v>
      </c>
      <c r="H1554" s="3">
        <v>2475000000</v>
      </c>
      <c r="I1554" s="1">
        <v>0</v>
      </c>
      <c r="J1554" s="1" t="s">
        <v>7</v>
      </c>
      <c r="K1554" s="1" t="s">
        <v>158</v>
      </c>
      <c r="L1554" s="8">
        <f t="shared" si="149"/>
        <v>2014</v>
      </c>
      <c r="M1554" s="5">
        <f t="shared" si="154"/>
        <v>-17002000000</v>
      </c>
      <c r="N1554" s="6">
        <f t="shared" si="150"/>
        <v>7409000000</v>
      </c>
      <c r="O1554" s="6">
        <f t="shared" si="151"/>
        <v>-24411000000</v>
      </c>
      <c r="P1554" s="7">
        <f t="shared" si="152"/>
        <v>0.29364421416234887</v>
      </c>
      <c r="Q1554" s="7">
        <f t="shared" si="153"/>
        <v>0.42160621761658029</v>
      </c>
    </row>
    <row r="1555" spans="1:17" ht="20" customHeight="1" x14ac:dyDescent="0.2">
      <c r="A1555" s="1">
        <v>1620</v>
      </c>
      <c r="B1555" s="1" t="s">
        <v>528</v>
      </c>
      <c r="C1555" s="1" t="s">
        <v>10</v>
      </c>
      <c r="D1555" s="2">
        <v>42369</v>
      </c>
      <c r="E1555" s="3">
        <v>56098000000</v>
      </c>
      <c r="F1555" s="3">
        <v>40431000000</v>
      </c>
      <c r="G1555" s="3">
        <v>6097000000</v>
      </c>
      <c r="H1555" s="3">
        <v>2279000000</v>
      </c>
      <c r="I1555" s="1">
        <v>0</v>
      </c>
      <c r="J1555" s="1" t="s">
        <v>7</v>
      </c>
      <c r="K1555" s="1" t="s">
        <v>158</v>
      </c>
      <c r="L1555" s="8">
        <f t="shared" si="149"/>
        <v>2015</v>
      </c>
      <c r="M1555" s="5">
        <f t="shared" si="154"/>
        <v>-15667000000</v>
      </c>
      <c r="N1555" s="6">
        <f t="shared" si="150"/>
        <v>8376000000</v>
      </c>
      <c r="O1555" s="6">
        <f t="shared" si="151"/>
        <v>-24043000000</v>
      </c>
      <c r="P1555" s="7">
        <f t="shared" si="152"/>
        <v>0.27927911868515809</v>
      </c>
      <c r="Q1555" s="7">
        <f t="shared" si="153"/>
        <v>0.42858925451887769</v>
      </c>
    </row>
    <row r="1556" spans="1:17" ht="20" customHeight="1" x14ac:dyDescent="0.2">
      <c r="A1556" s="1">
        <v>1621</v>
      </c>
      <c r="B1556" s="1" t="s">
        <v>528</v>
      </c>
      <c r="C1556" s="1" t="s">
        <v>11</v>
      </c>
      <c r="D1556" s="2">
        <v>42735</v>
      </c>
      <c r="E1556" s="3">
        <v>57244000000</v>
      </c>
      <c r="F1556" s="3">
        <v>41460000000</v>
      </c>
      <c r="G1556" s="3">
        <v>5275000000</v>
      </c>
      <c r="H1556" s="3">
        <v>2337000000</v>
      </c>
      <c r="I1556" s="1">
        <v>0</v>
      </c>
      <c r="J1556" s="1" t="s">
        <v>7</v>
      </c>
      <c r="K1556" s="1" t="s">
        <v>158</v>
      </c>
      <c r="L1556" s="8">
        <f t="shared" si="149"/>
        <v>2016</v>
      </c>
      <c r="M1556" s="5">
        <f t="shared" si="154"/>
        <v>-15784000000</v>
      </c>
      <c r="N1556" s="6">
        <f t="shared" si="150"/>
        <v>7612000000</v>
      </c>
      <c r="O1556" s="6">
        <f t="shared" si="151"/>
        <v>-23396000000</v>
      </c>
      <c r="P1556" s="7">
        <f t="shared" si="152"/>
        <v>0.27573195444064008</v>
      </c>
      <c r="Q1556" s="7">
        <f t="shared" si="153"/>
        <v>0.40870658933687376</v>
      </c>
    </row>
    <row r="1557" spans="1:17" ht="20" customHeight="1" x14ac:dyDescent="0.2">
      <c r="A1557" s="1">
        <v>1622</v>
      </c>
      <c r="B1557" s="1" t="s">
        <v>529</v>
      </c>
      <c r="C1557" s="1" t="s">
        <v>6</v>
      </c>
      <c r="D1557" s="2">
        <v>41547</v>
      </c>
      <c r="E1557" s="3">
        <v>11778000000</v>
      </c>
      <c r="F1557" s="3">
        <v>1932000000</v>
      </c>
      <c r="G1557" s="3">
        <v>2207000000</v>
      </c>
      <c r="H1557" s="1">
        <v>0</v>
      </c>
      <c r="I1557" s="3">
        <v>397000000</v>
      </c>
      <c r="J1557" s="1" t="s">
        <v>16</v>
      </c>
      <c r="K1557" s="1" t="s">
        <v>51</v>
      </c>
      <c r="L1557" s="8">
        <f t="shared" si="149"/>
        <v>2013</v>
      </c>
      <c r="M1557" s="5">
        <f t="shared" si="154"/>
        <v>-9846000000</v>
      </c>
      <c r="N1557" s="6">
        <f t="shared" si="150"/>
        <v>2604000000</v>
      </c>
      <c r="O1557" s="6">
        <f t="shared" si="151"/>
        <v>-12450000000</v>
      </c>
      <c r="P1557" s="7">
        <f t="shared" si="152"/>
        <v>0.83596535914416714</v>
      </c>
      <c r="Q1557" s="7">
        <f t="shared" si="153"/>
        <v>1.0570555272542028</v>
      </c>
    </row>
    <row r="1558" spans="1:17" ht="20" customHeight="1" x14ac:dyDescent="0.2">
      <c r="A1558" s="1">
        <v>1623</v>
      </c>
      <c r="B1558" s="1" t="s">
        <v>529</v>
      </c>
      <c r="C1558" s="1" t="s">
        <v>9</v>
      </c>
      <c r="D1558" s="2">
        <v>41912</v>
      </c>
      <c r="E1558" s="3">
        <v>12702000000</v>
      </c>
      <c r="F1558" s="3">
        <v>1875000000</v>
      </c>
      <c r="G1558" s="3">
        <v>2242000000</v>
      </c>
      <c r="H1558" s="1">
        <v>0</v>
      </c>
      <c r="I1558" s="3">
        <v>435000000</v>
      </c>
      <c r="J1558" s="1" t="s">
        <v>16</v>
      </c>
      <c r="K1558" s="1" t="s">
        <v>51</v>
      </c>
      <c r="L1558" s="8">
        <f t="shared" si="149"/>
        <v>2014</v>
      </c>
      <c r="M1558" s="5">
        <f t="shared" si="154"/>
        <v>-10827000000</v>
      </c>
      <c r="N1558" s="6">
        <f t="shared" si="150"/>
        <v>2677000000</v>
      </c>
      <c r="O1558" s="6">
        <f t="shared" si="151"/>
        <v>-13504000000</v>
      </c>
      <c r="P1558" s="7">
        <f t="shared" si="152"/>
        <v>0.85238545111006137</v>
      </c>
      <c r="Q1558" s="7">
        <f t="shared" si="153"/>
        <v>1.0631396630451897</v>
      </c>
    </row>
    <row r="1559" spans="1:17" ht="20" customHeight="1" x14ac:dyDescent="0.2">
      <c r="A1559" s="1">
        <v>1624</v>
      </c>
      <c r="B1559" s="1" t="s">
        <v>529</v>
      </c>
      <c r="C1559" s="1" t="s">
        <v>10</v>
      </c>
      <c r="D1559" s="2">
        <v>42277</v>
      </c>
      <c r="E1559" s="3">
        <v>13880000000</v>
      </c>
      <c r="F1559" s="3">
        <v>2079000000</v>
      </c>
      <c r="G1559" s="3">
        <v>2229000000</v>
      </c>
      <c r="H1559" s="1">
        <v>0</v>
      </c>
      <c r="I1559" s="3">
        <v>494000000</v>
      </c>
      <c r="J1559" s="1" t="s">
        <v>16</v>
      </c>
      <c r="K1559" s="1" t="s">
        <v>51</v>
      </c>
      <c r="L1559" s="8">
        <f t="shared" si="149"/>
        <v>2015</v>
      </c>
      <c r="M1559" s="5">
        <f t="shared" si="154"/>
        <v>-11801000000</v>
      </c>
      <c r="N1559" s="6">
        <f t="shared" si="150"/>
        <v>2723000000</v>
      </c>
      <c r="O1559" s="6">
        <f t="shared" si="151"/>
        <v>-14524000000</v>
      </c>
      <c r="P1559" s="7">
        <f t="shared" si="152"/>
        <v>0.85021613832853027</v>
      </c>
      <c r="Q1559" s="7">
        <f t="shared" si="153"/>
        <v>1.0463976945244957</v>
      </c>
    </row>
    <row r="1560" spans="1:17" ht="20" customHeight="1" x14ac:dyDescent="0.2">
      <c r="A1560" s="1">
        <v>1625</v>
      </c>
      <c r="B1560" s="1" t="s">
        <v>529</v>
      </c>
      <c r="C1560" s="1" t="s">
        <v>11</v>
      </c>
      <c r="D1560" s="2">
        <v>42643</v>
      </c>
      <c r="E1560" s="3">
        <v>15082000000</v>
      </c>
      <c r="F1560" s="3">
        <v>2226000000</v>
      </c>
      <c r="G1560" s="3">
        <v>4469000000</v>
      </c>
      <c r="H1560" s="1">
        <v>0</v>
      </c>
      <c r="I1560" s="3">
        <v>502000000</v>
      </c>
      <c r="J1560" s="1" t="s">
        <v>16</v>
      </c>
      <c r="K1560" s="1" t="s">
        <v>51</v>
      </c>
      <c r="L1560" s="8">
        <f t="shared" si="149"/>
        <v>2016</v>
      </c>
      <c r="M1560" s="5">
        <f t="shared" si="154"/>
        <v>-12856000000</v>
      </c>
      <c r="N1560" s="6">
        <f t="shared" si="150"/>
        <v>4971000000</v>
      </c>
      <c r="O1560" s="6">
        <f t="shared" si="151"/>
        <v>-17827000000</v>
      </c>
      <c r="P1560" s="7">
        <f t="shared" si="152"/>
        <v>0.85240684259382049</v>
      </c>
      <c r="Q1560" s="7">
        <f t="shared" si="153"/>
        <v>1.1820050391194801</v>
      </c>
    </row>
    <row r="1561" spans="1:17" ht="20" customHeight="1" x14ac:dyDescent="0.2">
      <c r="A1561" s="1">
        <v>1626</v>
      </c>
      <c r="B1561" s="1" t="s">
        <v>530</v>
      </c>
      <c r="C1561" s="1" t="s">
        <v>6</v>
      </c>
      <c r="D1561" s="2">
        <v>41544</v>
      </c>
      <c r="E1561" s="3">
        <v>2942897000</v>
      </c>
      <c r="F1561" s="3">
        <v>1693210000</v>
      </c>
      <c r="G1561" s="3">
        <v>432589000</v>
      </c>
      <c r="H1561" s="3">
        <v>208208000</v>
      </c>
      <c r="I1561" s="1">
        <v>0</v>
      </c>
      <c r="J1561" s="1" t="s">
        <v>19</v>
      </c>
      <c r="K1561" s="1" t="s">
        <v>24</v>
      </c>
      <c r="L1561" s="8">
        <f t="shared" si="149"/>
        <v>2013</v>
      </c>
      <c r="M1561" s="5">
        <f t="shared" si="154"/>
        <v>-1249687000</v>
      </c>
      <c r="N1561" s="6">
        <f t="shared" si="150"/>
        <v>640797000</v>
      </c>
      <c r="O1561" s="6">
        <f t="shared" si="151"/>
        <v>-1890484000</v>
      </c>
      <c r="P1561" s="7">
        <f t="shared" si="152"/>
        <v>0.42464517106782873</v>
      </c>
      <c r="Q1561" s="7">
        <f t="shared" si="153"/>
        <v>0.64238877541415818</v>
      </c>
    </row>
    <row r="1562" spans="1:17" ht="20" customHeight="1" x14ac:dyDescent="0.2">
      <c r="A1562" s="1">
        <v>1627</v>
      </c>
      <c r="B1562" s="1" t="s">
        <v>530</v>
      </c>
      <c r="C1562" s="1" t="s">
        <v>9</v>
      </c>
      <c r="D1562" s="2">
        <v>41908</v>
      </c>
      <c r="E1562" s="3">
        <v>3049800000</v>
      </c>
      <c r="F1562" s="3">
        <v>1748100000</v>
      </c>
      <c r="G1562" s="3">
        <v>470600000</v>
      </c>
      <c r="H1562" s="3">
        <v>234800000</v>
      </c>
      <c r="I1562" s="1">
        <v>0</v>
      </c>
      <c r="J1562" s="1" t="s">
        <v>19</v>
      </c>
      <c r="K1562" s="1" t="s">
        <v>24</v>
      </c>
      <c r="L1562" s="8">
        <f t="shared" si="149"/>
        <v>2014</v>
      </c>
      <c r="M1562" s="5">
        <f t="shared" si="154"/>
        <v>-1301700000</v>
      </c>
      <c r="N1562" s="6">
        <f t="shared" si="150"/>
        <v>705400000</v>
      </c>
      <c r="O1562" s="6">
        <f t="shared" si="151"/>
        <v>-2007100000</v>
      </c>
      <c r="P1562" s="7">
        <f t="shared" si="152"/>
        <v>0.42681487310643323</v>
      </c>
      <c r="Q1562" s="7">
        <f t="shared" si="153"/>
        <v>0.65810872844120927</v>
      </c>
    </row>
    <row r="1563" spans="1:17" ht="20" customHeight="1" x14ac:dyDescent="0.2">
      <c r="A1563" s="1">
        <v>1628</v>
      </c>
      <c r="B1563" s="1" t="s">
        <v>530</v>
      </c>
      <c r="C1563" s="1" t="s">
        <v>10</v>
      </c>
      <c r="D1563" s="2">
        <v>42279</v>
      </c>
      <c r="E1563" s="3">
        <v>3099100000</v>
      </c>
      <c r="F1563" s="3">
        <v>1816400000</v>
      </c>
      <c r="G1563" s="3">
        <v>488500000</v>
      </c>
      <c r="H1563" s="3">
        <v>245200000</v>
      </c>
      <c r="I1563" s="1">
        <v>0</v>
      </c>
      <c r="J1563" s="1" t="s">
        <v>19</v>
      </c>
      <c r="K1563" s="1" t="s">
        <v>24</v>
      </c>
      <c r="L1563" s="8">
        <f t="shared" si="149"/>
        <v>2015</v>
      </c>
      <c r="M1563" s="5">
        <f t="shared" si="154"/>
        <v>-1282700000</v>
      </c>
      <c r="N1563" s="6">
        <f t="shared" si="150"/>
        <v>733700000</v>
      </c>
      <c r="O1563" s="6">
        <f t="shared" si="151"/>
        <v>-2016400000</v>
      </c>
      <c r="P1563" s="7">
        <f t="shared" si="152"/>
        <v>0.41389435642605915</v>
      </c>
      <c r="Q1563" s="7">
        <f t="shared" si="153"/>
        <v>0.65064050853473587</v>
      </c>
    </row>
    <row r="1564" spans="1:17" ht="20" customHeight="1" x14ac:dyDescent="0.2">
      <c r="A1564" s="1">
        <v>1629</v>
      </c>
      <c r="B1564" s="1" t="s">
        <v>530</v>
      </c>
      <c r="C1564" s="1" t="s">
        <v>11</v>
      </c>
      <c r="D1564" s="2">
        <v>42643</v>
      </c>
      <c r="E1564" s="3">
        <v>3217800000</v>
      </c>
      <c r="F1564" s="3">
        <v>1856500000</v>
      </c>
      <c r="G1564" s="3">
        <v>557000000</v>
      </c>
      <c r="H1564" s="3">
        <v>253500000</v>
      </c>
      <c r="I1564" s="1">
        <v>0</v>
      </c>
      <c r="J1564" s="1" t="s">
        <v>19</v>
      </c>
      <c r="K1564" s="1" t="s">
        <v>24</v>
      </c>
      <c r="L1564" s="8">
        <f t="shared" si="149"/>
        <v>2016</v>
      </c>
      <c r="M1564" s="5">
        <f t="shared" si="154"/>
        <v>-1361300000</v>
      </c>
      <c r="N1564" s="6">
        <f t="shared" si="150"/>
        <v>810500000</v>
      </c>
      <c r="O1564" s="6">
        <f t="shared" si="151"/>
        <v>-2171800000</v>
      </c>
      <c r="P1564" s="7">
        <f t="shared" si="152"/>
        <v>0.42305301758965752</v>
      </c>
      <c r="Q1564" s="7">
        <f t="shared" si="153"/>
        <v>0.67493318416309278</v>
      </c>
    </row>
    <row r="1565" spans="1:17" ht="20" customHeight="1" x14ac:dyDescent="0.2">
      <c r="A1565" s="1">
        <v>1630</v>
      </c>
      <c r="B1565" s="1" t="s">
        <v>531</v>
      </c>
      <c r="C1565" s="1" t="s">
        <v>6</v>
      </c>
      <c r="D1565" s="2">
        <v>41274</v>
      </c>
      <c r="E1565" s="3">
        <v>10879855000</v>
      </c>
      <c r="F1565" s="3">
        <v>5817880000</v>
      </c>
      <c r="G1565" s="3">
        <v>3596708000</v>
      </c>
      <c r="H1565" s="1">
        <v>0</v>
      </c>
      <c r="I1565" s="1">
        <v>0</v>
      </c>
      <c r="J1565" s="1" t="s">
        <v>13</v>
      </c>
      <c r="K1565" s="1" t="s">
        <v>283</v>
      </c>
      <c r="L1565" s="8">
        <f t="shared" si="149"/>
        <v>2012</v>
      </c>
      <c r="M1565" s="5">
        <f t="shared" si="154"/>
        <v>-5061975000</v>
      </c>
      <c r="N1565" s="6">
        <f t="shared" si="150"/>
        <v>3596708000</v>
      </c>
      <c r="O1565" s="6">
        <f t="shared" si="151"/>
        <v>-8658683000</v>
      </c>
      <c r="P1565" s="7">
        <f t="shared" si="152"/>
        <v>0.4652612557796037</v>
      </c>
      <c r="Q1565" s="7">
        <f t="shared" si="153"/>
        <v>0.79584544095486565</v>
      </c>
    </row>
    <row r="1566" spans="1:17" ht="20" customHeight="1" x14ac:dyDescent="0.2">
      <c r="A1566" s="1">
        <v>1631</v>
      </c>
      <c r="B1566" s="1" t="s">
        <v>531</v>
      </c>
      <c r="C1566" s="1" t="s">
        <v>9</v>
      </c>
      <c r="D1566" s="2">
        <v>41639</v>
      </c>
      <c r="E1566" s="3">
        <v>11419648000</v>
      </c>
      <c r="F1566" s="3">
        <v>5931469000</v>
      </c>
      <c r="G1566" s="3">
        <v>3841032000</v>
      </c>
      <c r="H1566" s="1">
        <v>0</v>
      </c>
      <c r="I1566" s="1">
        <v>0</v>
      </c>
      <c r="J1566" s="1" t="s">
        <v>13</v>
      </c>
      <c r="K1566" s="1" t="s">
        <v>283</v>
      </c>
      <c r="L1566" s="8">
        <f t="shared" si="149"/>
        <v>2013</v>
      </c>
      <c r="M1566" s="5">
        <f t="shared" si="154"/>
        <v>-5488179000</v>
      </c>
      <c r="N1566" s="6">
        <f t="shared" si="150"/>
        <v>3841032000</v>
      </c>
      <c r="O1566" s="6">
        <f t="shared" si="151"/>
        <v>-9329211000</v>
      </c>
      <c r="P1566" s="7">
        <f t="shared" si="152"/>
        <v>0.48059090788087339</v>
      </c>
      <c r="Q1566" s="7">
        <f t="shared" si="153"/>
        <v>0.81694383224421629</v>
      </c>
    </row>
    <row r="1567" spans="1:17" ht="20" customHeight="1" x14ac:dyDescent="0.2">
      <c r="A1567" s="1">
        <v>1632</v>
      </c>
      <c r="B1567" s="1" t="s">
        <v>531</v>
      </c>
      <c r="C1567" s="1" t="s">
        <v>10</v>
      </c>
      <c r="D1567" s="2">
        <v>42007</v>
      </c>
      <c r="E1567" s="3">
        <v>12282161000</v>
      </c>
      <c r="F1567" s="3">
        <v>6288190000</v>
      </c>
      <c r="G1567" s="3">
        <v>4159885000</v>
      </c>
      <c r="H1567" s="1">
        <v>0</v>
      </c>
      <c r="I1567" s="1">
        <v>0</v>
      </c>
      <c r="J1567" s="1" t="s">
        <v>13</v>
      </c>
      <c r="K1567" s="1" t="s">
        <v>283</v>
      </c>
      <c r="L1567" s="8">
        <f t="shared" si="149"/>
        <v>2015</v>
      </c>
      <c r="M1567" s="5">
        <f t="shared" si="154"/>
        <v>-5993971000</v>
      </c>
      <c r="N1567" s="6">
        <f t="shared" si="150"/>
        <v>4159885000</v>
      </c>
      <c r="O1567" s="6">
        <f t="shared" si="151"/>
        <v>-10153856000</v>
      </c>
      <c r="P1567" s="7">
        <f t="shared" si="152"/>
        <v>0.48802250678850406</v>
      </c>
      <c r="Q1567" s="7">
        <f t="shared" si="153"/>
        <v>0.82671575466239211</v>
      </c>
    </row>
    <row r="1568" spans="1:17" ht="20" customHeight="1" x14ac:dyDescent="0.2">
      <c r="A1568" s="1">
        <v>1633</v>
      </c>
      <c r="B1568" s="1" t="s">
        <v>531</v>
      </c>
      <c r="C1568" s="1" t="s">
        <v>11</v>
      </c>
      <c r="D1568" s="2">
        <v>42371</v>
      </c>
      <c r="E1568" s="3">
        <v>12376744000</v>
      </c>
      <c r="F1568" s="3">
        <v>6393800000</v>
      </c>
      <c r="G1568" s="3">
        <v>4178386000</v>
      </c>
      <c r="H1568" s="1">
        <v>0</v>
      </c>
      <c r="I1568" s="1">
        <v>0</v>
      </c>
      <c r="J1568" s="1" t="s">
        <v>13</v>
      </c>
      <c r="K1568" s="1" t="s">
        <v>283</v>
      </c>
      <c r="L1568" s="8">
        <f t="shared" si="149"/>
        <v>2016</v>
      </c>
      <c r="M1568" s="5">
        <f t="shared" si="154"/>
        <v>-5982944000</v>
      </c>
      <c r="N1568" s="6">
        <f t="shared" si="150"/>
        <v>4178386000</v>
      </c>
      <c r="O1568" s="6">
        <f t="shared" si="151"/>
        <v>-10161330000</v>
      </c>
      <c r="P1568" s="7">
        <f t="shared" si="152"/>
        <v>0.48340209670653284</v>
      </c>
      <c r="Q1568" s="7">
        <f t="shared" si="153"/>
        <v>0.82100187254418444</v>
      </c>
    </row>
    <row r="1569" spans="1:17" ht="20" customHeight="1" x14ac:dyDescent="0.2">
      <c r="A1569" s="1">
        <v>1634</v>
      </c>
      <c r="B1569" s="1" t="s">
        <v>532</v>
      </c>
      <c r="C1569" s="1" t="s">
        <v>6</v>
      </c>
      <c r="D1569" s="2">
        <v>41547</v>
      </c>
      <c r="E1569" s="3">
        <v>13794000000</v>
      </c>
      <c r="F1569" s="3">
        <v>6799000000</v>
      </c>
      <c r="G1569" s="3">
        <v>2829000000</v>
      </c>
      <c r="H1569" s="1">
        <v>0</v>
      </c>
      <c r="I1569" s="3">
        <v>237000000</v>
      </c>
      <c r="J1569" s="1" t="s">
        <v>13</v>
      </c>
      <c r="K1569" s="1" t="s">
        <v>198</v>
      </c>
      <c r="L1569" s="8">
        <f t="shared" si="149"/>
        <v>2013</v>
      </c>
      <c r="M1569" s="5">
        <f t="shared" si="154"/>
        <v>-6995000000</v>
      </c>
      <c r="N1569" s="6">
        <f t="shared" si="150"/>
        <v>3066000000</v>
      </c>
      <c r="O1569" s="6">
        <f t="shared" si="151"/>
        <v>-10061000000</v>
      </c>
      <c r="P1569" s="7">
        <f t="shared" si="152"/>
        <v>0.50710453820501666</v>
      </c>
      <c r="Q1569" s="7">
        <f t="shared" si="153"/>
        <v>0.72937509061910977</v>
      </c>
    </row>
    <row r="1570" spans="1:17" ht="20" customHeight="1" x14ac:dyDescent="0.2">
      <c r="A1570" s="1">
        <v>1635</v>
      </c>
      <c r="B1570" s="1" t="s">
        <v>532</v>
      </c>
      <c r="C1570" s="1" t="s">
        <v>9</v>
      </c>
      <c r="D1570" s="2">
        <v>41912</v>
      </c>
      <c r="E1570" s="3">
        <v>13783000000</v>
      </c>
      <c r="F1570" s="3">
        <v>6542000000</v>
      </c>
      <c r="G1570" s="3">
        <v>2899000000</v>
      </c>
      <c r="H1570" s="1">
        <v>0</v>
      </c>
      <c r="I1570" s="3">
        <v>217000000</v>
      </c>
      <c r="J1570" s="1" t="s">
        <v>13</v>
      </c>
      <c r="K1570" s="1" t="s">
        <v>198</v>
      </c>
      <c r="L1570" s="8">
        <f t="shared" si="149"/>
        <v>2014</v>
      </c>
      <c r="M1570" s="5">
        <f t="shared" si="154"/>
        <v>-7241000000</v>
      </c>
      <c r="N1570" s="6">
        <f t="shared" si="150"/>
        <v>3116000000</v>
      </c>
      <c r="O1570" s="6">
        <f t="shared" si="151"/>
        <v>-10357000000</v>
      </c>
      <c r="P1570" s="7">
        <f t="shared" si="152"/>
        <v>0.52535732424000581</v>
      </c>
      <c r="Q1570" s="7">
        <f t="shared" si="153"/>
        <v>0.75143292461728217</v>
      </c>
    </row>
    <row r="1571" spans="1:17" ht="20" customHeight="1" x14ac:dyDescent="0.2">
      <c r="A1571" s="1">
        <v>1636</v>
      </c>
      <c r="B1571" s="1" t="s">
        <v>532</v>
      </c>
      <c r="C1571" s="1" t="s">
        <v>10</v>
      </c>
      <c r="D1571" s="2">
        <v>42277</v>
      </c>
      <c r="E1571" s="3">
        <v>13268000000</v>
      </c>
      <c r="F1571" s="3">
        <v>6868000000</v>
      </c>
      <c r="G1571" s="3">
        <v>2860000000</v>
      </c>
      <c r="H1571" s="1">
        <v>0</v>
      </c>
      <c r="I1571" s="3">
        <v>222000000</v>
      </c>
      <c r="J1571" s="1" t="s">
        <v>13</v>
      </c>
      <c r="K1571" s="1" t="s">
        <v>198</v>
      </c>
      <c r="L1571" s="8">
        <f t="shared" si="149"/>
        <v>2015</v>
      </c>
      <c r="M1571" s="5">
        <f t="shared" si="154"/>
        <v>-6400000000</v>
      </c>
      <c r="N1571" s="6">
        <f t="shared" si="150"/>
        <v>3082000000</v>
      </c>
      <c r="O1571" s="6">
        <f t="shared" si="151"/>
        <v>-9482000000</v>
      </c>
      <c r="P1571" s="7">
        <f t="shared" si="152"/>
        <v>0.48236358154959302</v>
      </c>
      <c r="Q1571" s="7">
        <f t="shared" si="153"/>
        <v>0.71465179378956889</v>
      </c>
    </row>
    <row r="1572" spans="1:17" ht="20" customHeight="1" x14ac:dyDescent="0.2">
      <c r="A1572" s="1">
        <v>1637</v>
      </c>
      <c r="B1572" s="1" t="s">
        <v>532</v>
      </c>
      <c r="C1572" s="1" t="s">
        <v>11</v>
      </c>
      <c r="D1572" s="2">
        <v>42643</v>
      </c>
      <c r="E1572" s="3">
        <v>12488000000</v>
      </c>
      <c r="F1572" s="3">
        <v>6684000000</v>
      </c>
      <c r="G1572" s="3">
        <v>2851000000</v>
      </c>
      <c r="H1572" s="1">
        <v>0</v>
      </c>
      <c r="I1572" s="3">
        <v>221000000</v>
      </c>
      <c r="J1572" s="1" t="s">
        <v>13</v>
      </c>
      <c r="K1572" s="1" t="s">
        <v>198</v>
      </c>
      <c r="L1572" s="8">
        <f t="shared" si="149"/>
        <v>2016</v>
      </c>
      <c r="M1572" s="5">
        <f t="shared" si="154"/>
        <v>-5804000000</v>
      </c>
      <c r="N1572" s="6">
        <f t="shared" si="150"/>
        <v>3072000000</v>
      </c>
      <c r="O1572" s="6">
        <f t="shared" si="151"/>
        <v>-8876000000</v>
      </c>
      <c r="P1572" s="7">
        <f t="shared" si="152"/>
        <v>0.46476617552850735</v>
      </c>
      <c r="Q1572" s="7">
        <f t="shared" si="153"/>
        <v>0.71076233183856508</v>
      </c>
    </row>
    <row r="1573" spans="1:17" ht="20" customHeight="1" x14ac:dyDescent="0.2">
      <c r="A1573" s="1">
        <v>1638</v>
      </c>
      <c r="B1573" s="1" t="s">
        <v>533</v>
      </c>
      <c r="C1573" s="1" t="s">
        <v>6</v>
      </c>
      <c r="D1573" s="2">
        <v>41274</v>
      </c>
      <c r="E1573" s="3">
        <v>138393000000</v>
      </c>
      <c r="F1573" s="3">
        <v>126485000000</v>
      </c>
      <c r="G1573" s="3">
        <v>5229000000</v>
      </c>
      <c r="H1573" s="1">
        <v>0</v>
      </c>
      <c r="I1573" s="3">
        <v>1549000000</v>
      </c>
      <c r="J1573" s="1" t="s">
        <v>77</v>
      </c>
      <c r="K1573" s="1" t="s">
        <v>335</v>
      </c>
      <c r="L1573" s="8">
        <f t="shared" si="149"/>
        <v>2012</v>
      </c>
      <c r="M1573" s="5">
        <f t="shared" si="154"/>
        <v>-11908000000</v>
      </c>
      <c r="N1573" s="6">
        <f t="shared" si="150"/>
        <v>6778000000</v>
      </c>
      <c r="O1573" s="6">
        <f t="shared" si="151"/>
        <v>-18686000000</v>
      </c>
      <c r="P1573" s="7">
        <f t="shared" si="152"/>
        <v>8.6044814405352874E-2</v>
      </c>
      <c r="Q1573" s="7">
        <f t="shared" si="153"/>
        <v>0.13502127997803356</v>
      </c>
    </row>
    <row r="1574" spans="1:17" ht="20" customHeight="1" x14ac:dyDescent="0.2">
      <c r="A1574" s="1">
        <v>1639</v>
      </c>
      <c r="B1574" s="1" t="s">
        <v>533</v>
      </c>
      <c r="C1574" s="1" t="s">
        <v>9</v>
      </c>
      <c r="D1574" s="2">
        <v>41639</v>
      </c>
      <c r="E1574" s="3">
        <v>138074000000</v>
      </c>
      <c r="F1574" s="3">
        <v>127316000000</v>
      </c>
      <c r="G1574" s="3">
        <v>5081000000</v>
      </c>
      <c r="H1574" s="1">
        <v>0</v>
      </c>
      <c r="I1574" s="3">
        <v>1720000000</v>
      </c>
      <c r="J1574" s="1" t="s">
        <v>77</v>
      </c>
      <c r="K1574" s="1" t="s">
        <v>335</v>
      </c>
      <c r="L1574" s="8">
        <f t="shared" si="149"/>
        <v>2013</v>
      </c>
      <c r="M1574" s="5">
        <f t="shared" si="154"/>
        <v>-10758000000</v>
      </c>
      <c r="N1574" s="6">
        <f t="shared" si="150"/>
        <v>6801000000</v>
      </c>
      <c r="O1574" s="6">
        <f t="shared" si="151"/>
        <v>-17559000000</v>
      </c>
      <c r="P1574" s="7">
        <f t="shared" si="152"/>
        <v>7.7914741370569404E-2</v>
      </c>
      <c r="Q1574" s="7">
        <f t="shared" si="153"/>
        <v>0.12717093732346424</v>
      </c>
    </row>
    <row r="1575" spans="1:17" ht="20" customHeight="1" x14ac:dyDescent="0.2">
      <c r="A1575" s="1">
        <v>1640</v>
      </c>
      <c r="B1575" s="1" t="s">
        <v>533</v>
      </c>
      <c r="C1575" s="1" t="s">
        <v>10</v>
      </c>
      <c r="D1575" s="2">
        <v>42004</v>
      </c>
      <c r="E1575" s="3">
        <v>130844000000</v>
      </c>
      <c r="F1575" s="3">
        <v>118141000000</v>
      </c>
      <c r="G1575" s="3">
        <v>5111000000</v>
      </c>
      <c r="H1575" s="1">
        <v>0</v>
      </c>
      <c r="I1575" s="3">
        <v>1690000000</v>
      </c>
      <c r="J1575" s="1" t="s">
        <v>77</v>
      </c>
      <c r="K1575" s="1" t="s">
        <v>335</v>
      </c>
      <c r="L1575" s="8">
        <f t="shared" si="149"/>
        <v>2014</v>
      </c>
      <c r="M1575" s="5">
        <f t="shared" si="154"/>
        <v>-12703000000</v>
      </c>
      <c r="N1575" s="6">
        <f t="shared" si="150"/>
        <v>6801000000</v>
      </c>
      <c r="O1575" s="6">
        <f t="shared" si="151"/>
        <v>-19504000000</v>
      </c>
      <c r="P1575" s="7">
        <f t="shared" si="152"/>
        <v>9.7085078413989181E-2</v>
      </c>
      <c r="Q1575" s="7">
        <f t="shared" si="153"/>
        <v>0.14906300632814651</v>
      </c>
    </row>
    <row r="1576" spans="1:17" ht="20" customHeight="1" x14ac:dyDescent="0.2">
      <c r="A1576" s="1">
        <v>1641</v>
      </c>
      <c r="B1576" s="1" t="s">
        <v>533</v>
      </c>
      <c r="C1576" s="1" t="s">
        <v>11</v>
      </c>
      <c r="D1576" s="2">
        <v>42369</v>
      </c>
      <c r="E1576" s="3">
        <v>87804000000</v>
      </c>
      <c r="F1576" s="3">
        <v>74651000000</v>
      </c>
      <c r="G1576" s="3">
        <v>4953000000</v>
      </c>
      <c r="H1576" s="1">
        <v>0</v>
      </c>
      <c r="I1576" s="3">
        <v>1842000000</v>
      </c>
      <c r="J1576" s="1" t="s">
        <v>77</v>
      </c>
      <c r="K1576" s="1" t="s">
        <v>335</v>
      </c>
      <c r="L1576" s="8">
        <f t="shared" si="149"/>
        <v>2015</v>
      </c>
      <c r="M1576" s="5">
        <f t="shared" si="154"/>
        <v>-13153000000</v>
      </c>
      <c r="N1576" s="6">
        <f t="shared" si="150"/>
        <v>6795000000</v>
      </c>
      <c r="O1576" s="6">
        <f t="shared" si="151"/>
        <v>-19948000000</v>
      </c>
      <c r="P1576" s="7">
        <f t="shared" si="152"/>
        <v>0.14979955355109106</v>
      </c>
      <c r="Q1576" s="7">
        <f t="shared" si="153"/>
        <v>0.2271878274338299</v>
      </c>
    </row>
    <row r="1577" spans="1:17" ht="20" customHeight="1" x14ac:dyDescent="0.2">
      <c r="A1577" s="1">
        <v>1642</v>
      </c>
      <c r="B1577" s="1" t="s">
        <v>534</v>
      </c>
      <c r="C1577" s="1" t="s">
        <v>6</v>
      </c>
      <c r="D1577" s="2">
        <v>41274</v>
      </c>
      <c r="E1577" s="3">
        <v>2567310000</v>
      </c>
      <c r="F1577" s="3">
        <v>2233284000</v>
      </c>
      <c r="G1577" s="3">
        <v>308143000</v>
      </c>
      <c r="H1577" s="1">
        <v>0</v>
      </c>
      <c r="I1577" s="1">
        <v>0</v>
      </c>
      <c r="J1577" s="1" t="s">
        <v>53</v>
      </c>
      <c r="K1577" s="1" t="s">
        <v>381</v>
      </c>
      <c r="L1577" s="8">
        <f t="shared" si="149"/>
        <v>2012</v>
      </c>
      <c r="M1577" s="5">
        <f t="shared" si="154"/>
        <v>-334026000</v>
      </c>
      <c r="N1577" s="6">
        <f t="shared" si="150"/>
        <v>308143000</v>
      </c>
      <c r="O1577" s="6">
        <f t="shared" si="151"/>
        <v>-642169000</v>
      </c>
      <c r="P1577" s="7">
        <f t="shared" si="152"/>
        <v>0.13010738866751581</v>
      </c>
      <c r="Q1577" s="7">
        <f t="shared" si="153"/>
        <v>0.25013301860702447</v>
      </c>
    </row>
    <row r="1578" spans="1:17" ht="20" customHeight="1" x14ac:dyDescent="0.2">
      <c r="A1578" s="1">
        <v>1643</v>
      </c>
      <c r="B1578" s="1" t="s">
        <v>534</v>
      </c>
      <c r="C1578" s="1" t="s">
        <v>9</v>
      </c>
      <c r="D1578" s="2">
        <v>41639</v>
      </c>
      <c r="E1578" s="3">
        <v>2770709000</v>
      </c>
      <c r="F1578" s="3">
        <v>2343829000</v>
      </c>
      <c r="G1578" s="3">
        <v>274217000</v>
      </c>
      <c r="H1578" s="1">
        <v>0</v>
      </c>
      <c r="I1578" s="1">
        <v>0</v>
      </c>
      <c r="J1578" s="1" t="s">
        <v>53</v>
      </c>
      <c r="K1578" s="1" t="s">
        <v>381</v>
      </c>
      <c r="L1578" s="8">
        <f t="shared" si="149"/>
        <v>2013</v>
      </c>
      <c r="M1578" s="5">
        <f t="shared" si="154"/>
        <v>-426880000</v>
      </c>
      <c r="N1578" s="6">
        <f t="shared" si="150"/>
        <v>274217000</v>
      </c>
      <c r="O1578" s="6">
        <f t="shared" si="151"/>
        <v>-701097000</v>
      </c>
      <c r="P1578" s="7">
        <f t="shared" si="152"/>
        <v>0.15406886829327801</v>
      </c>
      <c r="Q1578" s="7">
        <f t="shared" si="153"/>
        <v>0.25303884312643443</v>
      </c>
    </row>
    <row r="1579" spans="1:17" ht="20" customHeight="1" x14ac:dyDescent="0.2">
      <c r="A1579" s="1">
        <v>1644</v>
      </c>
      <c r="B1579" s="1" t="s">
        <v>534</v>
      </c>
      <c r="C1579" s="1" t="s">
        <v>10</v>
      </c>
      <c r="D1579" s="2">
        <v>42004</v>
      </c>
      <c r="E1579" s="3">
        <v>2994169000</v>
      </c>
      <c r="F1579" s="3">
        <v>2406587000</v>
      </c>
      <c r="G1579" s="3">
        <v>292358000</v>
      </c>
      <c r="H1579" s="1">
        <v>0</v>
      </c>
      <c r="I1579" s="1">
        <v>0</v>
      </c>
      <c r="J1579" s="1" t="s">
        <v>53</v>
      </c>
      <c r="K1579" s="1" t="s">
        <v>381</v>
      </c>
      <c r="L1579" s="8">
        <f t="shared" si="149"/>
        <v>2014</v>
      </c>
      <c r="M1579" s="5">
        <f t="shared" si="154"/>
        <v>-587582000</v>
      </c>
      <c r="N1579" s="6">
        <f t="shared" si="150"/>
        <v>292358000</v>
      </c>
      <c r="O1579" s="6">
        <f t="shared" si="151"/>
        <v>-879940000</v>
      </c>
      <c r="P1579" s="7">
        <f t="shared" si="152"/>
        <v>0.19624209588703911</v>
      </c>
      <c r="Q1579" s="7">
        <f t="shared" si="153"/>
        <v>0.29388454693105165</v>
      </c>
    </row>
    <row r="1580" spans="1:17" ht="20" customHeight="1" x14ac:dyDescent="0.2">
      <c r="A1580" s="1">
        <v>1645</v>
      </c>
      <c r="B1580" s="1" t="s">
        <v>534</v>
      </c>
      <c r="C1580" s="1" t="s">
        <v>11</v>
      </c>
      <c r="D1580" s="2">
        <v>42369</v>
      </c>
      <c r="E1580" s="3">
        <v>3422181000</v>
      </c>
      <c r="F1580" s="3">
        <v>2564648000</v>
      </c>
      <c r="G1580" s="3">
        <v>312694000</v>
      </c>
      <c r="H1580" s="1">
        <v>0</v>
      </c>
      <c r="I1580" s="1">
        <v>0</v>
      </c>
      <c r="J1580" s="1" t="s">
        <v>53</v>
      </c>
      <c r="K1580" s="1" t="s">
        <v>381</v>
      </c>
      <c r="L1580" s="8">
        <f t="shared" si="149"/>
        <v>2015</v>
      </c>
      <c r="M1580" s="5">
        <f t="shared" si="154"/>
        <v>-857533000</v>
      </c>
      <c r="N1580" s="6">
        <f t="shared" si="150"/>
        <v>312694000</v>
      </c>
      <c r="O1580" s="6">
        <f t="shared" si="151"/>
        <v>-1170227000</v>
      </c>
      <c r="P1580" s="7">
        <f t="shared" si="152"/>
        <v>0.25058084303547939</v>
      </c>
      <c r="Q1580" s="7">
        <f t="shared" si="153"/>
        <v>0.34195356703809648</v>
      </c>
    </row>
    <row r="1581" spans="1:17" ht="20" customHeight="1" x14ac:dyDescent="0.2">
      <c r="A1581" s="1">
        <v>1646</v>
      </c>
      <c r="B1581" s="1" t="s">
        <v>535</v>
      </c>
      <c r="C1581" s="1" t="s">
        <v>6</v>
      </c>
      <c r="D1581" s="2">
        <v>41639</v>
      </c>
      <c r="E1581" s="3">
        <v>2299176000</v>
      </c>
      <c r="F1581" s="3">
        <v>928565000</v>
      </c>
      <c r="G1581" s="3">
        <v>177366000</v>
      </c>
      <c r="H1581" s="3">
        <v>32210000</v>
      </c>
      <c r="I1581" s="3">
        <v>461627000</v>
      </c>
      <c r="J1581" s="1" t="s">
        <v>46</v>
      </c>
      <c r="K1581" s="1" t="s">
        <v>47</v>
      </c>
      <c r="L1581" s="8">
        <f t="shared" si="149"/>
        <v>2013</v>
      </c>
      <c r="M1581" s="5">
        <f t="shared" si="154"/>
        <v>-1370611000</v>
      </c>
      <c r="N1581" s="6">
        <f t="shared" si="150"/>
        <v>671203000</v>
      </c>
      <c r="O1581" s="6">
        <f t="shared" si="151"/>
        <v>-2041814000</v>
      </c>
      <c r="P1581" s="7">
        <f t="shared" si="152"/>
        <v>0.59613139663949166</v>
      </c>
      <c r="Q1581" s="7">
        <f t="shared" si="153"/>
        <v>0.888063375748529</v>
      </c>
    </row>
    <row r="1582" spans="1:17" ht="20" customHeight="1" x14ac:dyDescent="0.2">
      <c r="A1582" s="1">
        <v>1647</v>
      </c>
      <c r="B1582" s="1" t="s">
        <v>535</v>
      </c>
      <c r="C1582" s="1" t="s">
        <v>9</v>
      </c>
      <c r="D1582" s="2">
        <v>42004</v>
      </c>
      <c r="E1582" s="3">
        <v>2312512000</v>
      </c>
      <c r="F1582" s="3">
        <v>953611000</v>
      </c>
      <c r="G1582" s="3">
        <v>169270000</v>
      </c>
      <c r="H1582" s="1">
        <v>0</v>
      </c>
      <c r="I1582" s="3">
        <v>481303000</v>
      </c>
      <c r="J1582" s="1" t="s">
        <v>46</v>
      </c>
      <c r="K1582" s="1" t="s">
        <v>47</v>
      </c>
      <c r="L1582" s="8">
        <f t="shared" si="149"/>
        <v>2014</v>
      </c>
      <c r="M1582" s="5">
        <f t="shared" si="154"/>
        <v>-1358901000</v>
      </c>
      <c r="N1582" s="6">
        <f t="shared" si="150"/>
        <v>650573000</v>
      </c>
      <c r="O1582" s="6">
        <f t="shared" si="151"/>
        <v>-2009474000</v>
      </c>
      <c r="P1582" s="7">
        <f t="shared" si="152"/>
        <v>0.58762981554257876</v>
      </c>
      <c r="Q1582" s="7">
        <f t="shared" si="153"/>
        <v>0.86895722054631497</v>
      </c>
    </row>
    <row r="1583" spans="1:17" ht="20" customHeight="1" x14ac:dyDescent="0.2">
      <c r="A1583" s="1">
        <v>1648</v>
      </c>
      <c r="B1583" s="1" t="s">
        <v>535</v>
      </c>
      <c r="C1583" s="1" t="s">
        <v>10</v>
      </c>
      <c r="D1583" s="2">
        <v>42369</v>
      </c>
      <c r="E1583" s="3">
        <v>2502267000</v>
      </c>
      <c r="F1583" s="3">
        <v>1011249000</v>
      </c>
      <c r="G1583" s="3">
        <v>175307000</v>
      </c>
      <c r="H1583" s="1">
        <v>0</v>
      </c>
      <c r="I1583" s="3">
        <v>542952000</v>
      </c>
      <c r="J1583" s="1" t="s">
        <v>46</v>
      </c>
      <c r="K1583" s="1" t="s">
        <v>47</v>
      </c>
      <c r="L1583" s="8">
        <f t="shared" si="149"/>
        <v>2015</v>
      </c>
      <c r="M1583" s="5">
        <f t="shared" si="154"/>
        <v>-1491018000</v>
      </c>
      <c r="N1583" s="6">
        <f t="shared" si="150"/>
        <v>718259000</v>
      </c>
      <c r="O1583" s="6">
        <f t="shared" si="151"/>
        <v>-2209277000</v>
      </c>
      <c r="P1583" s="7">
        <f t="shared" si="152"/>
        <v>0.59586686792416632</v>
      </c>
      <c r="Q1583" s="7">
        <f t="shared" si="153"/>
        <v>0.8829101770514497</v>
      </c>
    </row>
    <row r="1584" spans="1:17" ht="20" customHeight="1" x14ac:dyDescent="0.2">
      <c r="A1584" s="1">
        <v>1649</v>
      </c>
      <c r="B1584" s="1" t="s">
        <v>535</v>
      </c>
      <c r="C1584" s="1" t="s">
        <v>11</v>
      </c>
      <c r="D1584" s="2">
        <v>42735</v>
      </c>
      <c r="E1584" s="3">
        <v>2506202000</v>
      </c>
      <c r="F1584" s="3">
        <v>1024336000</v>
      </c>
      <c r="G1584" s="3">
        <v>179279000</v>
      </c>
      <c r="H1584" s="1">
        <v>0</v>
      </c>
      <c r="I1584" s="3">
        <v>565059000</v>
      </c>
      <c r="J1584" s="1" t="s">
        <v>46</v>
      </c>
      <c r="K1584" s="1" t="s">
        <v>47</v>
      </c>
      <c r="L1584" s="8">
        <f t="shared" si="149"/>
        <v>2016</v>
      </c>
      <c r="M1584" s="5">
        <f t="shared" si="154"/>
        <v>-1481866000</v>
      </c>
      <c r="N1584" s="6">
        <f t="shared" si="150"/>
        <v>744338000</v>
      </c>
      <c r="O1584" s="6">
        <f t="shared" si="151"/>
        <v>-2226204000</v>
      </c>
      <c r="P1584" s="7">
        <f t="shared" si="152"/>
        <v>0.59127955368322271</v>
      </c>
      <c r="Q1584" s="7">
        <f t="shared" si="153"/>
        <v>0.88827796003674087</v>
      </c>
    </row>
    <row r="1585" spans="1:17" ht="20" customHeight="1" x14ac:dyDescent="0.2">
      <c r="A1585" s="1">
        <v>1650</v>
      </c>
      <c r="B1585" s="1" t="s">
        <v>536</v>
      </c>
      <c r="C1585" s="1" t="s">
        <v>6</v>
      </c>
      <c r="D1585" s="2">
        <v>41274</v>
      </c>
      <c r="E1585" s="3">
        <v>1407848000</v>
      </c>
      <c r="F1585" s="3">
        <v>516708000</v>
      </c>
      <c r="G1585" s="3">
        <v>220068000</v>
      </c>
      <c r="H1585" s="1">
        <v>0</v>
      </c>
      <c r="I1585" s="3">
        <v>98844000</v>
      </c>
      <c r="J1585" s="1" t="s">
        <v>7</v>
      </c>
      <c r="K1585" s="1" t="s">
        <v>205</v>
      </c>
      <c r="L1585" s="8">
        <f t="shared" si="149"/>
        <v>2012</v>
      </c>
      <c r="M1585" s="5">
        <f t="shared" si="154"/>
        <v>-891140000</v>
      </c>
      <c r="N1585" s="6">
        <f t="shared" si="150"/>
        <v>318912000</v>
      </c>
      <c r="O1585" s="6">
        <f t="shared" si="151"/>
        <v>-1210052000</v>
      </c>
      <c r="P1585" s="7">
        <f t="shared" si="152"/>
        <v>0.6329802649149624</v>
      </c>
      <c r="Q1585" s="7">
        <f t="shared" si="153"/>
        <v>0.85950471925946548</v>
      </c>
    </row>
    <row r="1586" spans="1:17" ht="20" customHeight="1" x14ac:dyDescent="0.2">
      <c r="A1586" s="1">
        <v>1651</v>
      </c>
      <c r="B1586" s="1" t="s">
        <v>536</v>
      </c>
      <c r="C1586" s="1" t="s">
        <v>9</v>
      </c>
      <c r="D1586" s="2">
        <v>41639</v>
      </c>
      <c r="E1586" s="3">
        <v>1595703000</v>
      </c>
      <c r="F1586" s="3">
        <v>622523000</v>
      </c>
      <c r="G1586" s="3">
        <v>228982000</v>
      </c>
      <c r="H1586" s="1">
        <v>0</v>
      </c>
      <c r="I1586" s="3">
        <v>129931000</v>
      </c>
      <c r="J1586" s="1" t="s">
        <v>7</v>
      </c>
      <c r="K1586" s="1" t="s">
        <v>205</v>
      </c>
      <c r="L1586" s="8">
        <f t="shared" si="149"/>
        <v>2013</v>
      </c>
      <c r="M1586" s="5">
        <f t="shared" si="154"/>
        <v>-973180000</v>
      </c>
      <c r="N1586" s="6">
        <f t="shared" si="150"/>
        <v>358913000</v>
      </c>
      <c r="O1586" s="6">
        <f t="shared" si="151"/>
        <v>-1332093000</v>
      </c>
      <c r="P1586" s="7">
        <f t="shared" si="152"/>
        <v>0.60987539661202617</v>
      </c>
      <c r="Q1586" s="7">
        <f t="shared" si="153"/>
        <v>0.83480008497821967</v>
      </c>
    </row>
    <row r="1587" spans="1:17" ht="20" customHeight="1" x14ac:dyDescent="0.2">
      <c r="A1587" s="1">
        <v>1652</v>
      </c>
      <c r="B1587" s="1" t="s">
        <v>536</v>
      </c>
      <c r="C1587" s="1" t="s">
        <v>10</v>
      </c>
      <c r="D1587" s="2">
        <v>42004</v>
      </c>
      <c r="E1587" s="3">
        <v>1746726000</v>
      </c>
      <c r="F1587" s="3">
        <v>716598000</v>
      </c>
      <c r="G1587" s="3">
        <v>227306000</v>
      </c>
      <c r="H1587" s="1">
        <v>0</v>
      </c>
      <c r="I1587" s="3">
        <v>142376000</v>
      </c>
      <c r="J1587" s="1" t="s">
        <v>7</v>
      </c>
      <c r="K1587" s="1" t="s">
        <v>205</v>
      </c>
      <c r="L1587" s="8">
        <f t="shared" si="149"/>
        <v>2014</v>
      </c>
      <c r="M1587" s="5">
        <f t="shared" si="154"/>
        <v>-1030128000</v>
      </c>
      <c r="N1587" s="6">
        <f t="shared" si="150"/>
        <v>369682000</v>
      </c>
      <c r="O1587" s="6">
        <f t="shared" si="151"/>
        <v>-1399810000</v>
      </c>
      <c r="P1587" s="7">
        <f t="shared" si="152"/>
        <v>0.58974790551008005</v>
      </c>
      <c r="Q1587" s="7">
        <f t="shared" si="153"/>
        <v>0.80139071611689527</v>
      </c>
    </row>
    <row r="1588" spans="1:17" ht="20" customHeight="1" x14ac:dyDescent="0.2">
      <c r="A1588" s="1">
        <v>1653</v>
      </c>
      <c r="B1588" s="1" t="s">
        <v>536</v>
      </c>
      <c r="C1588" s="1" t="s">
        <v>11</v>
      </c>
      <c r="D1588" s="2">
        <v>42369</v>
      </c>
      <c r="E1588" s="3">
        <v>2068010000</v>
      </c>
      <c r="F1588" s="3">
        <v>803274000</v>
      </c>
      <c r="G1588" s="3">
        <v>312690000</v>
      </c>
      <c r="H1588" s="1">
        <v>0</v>
      </c>
      <c r="I1588" s="3">
        <v>215484000</v>
      </c>
      <c r="J1588" s="1" t="s">
        <v>7</v>
      </c>
      <c r="K1588" s="1" t="s">
        <v>205</v>
      </c>
      <c r="L1588" s="8">
        <f t="shared" si="149"/>
        <v>2015</v>
      </c>
      <c r="M1588" s="5">
        <f t="shared" si="154"/>
        <v>-1264736000</v>
      </c>
      <c r="N1588" s="6">
        <f t="shared" si="150"/>
        <v>528174000</v>
      </c>
      <c r="O1588" s="6">
        <f t="shared" si="151"/>
        <v>-1792910000</v>
      </c>
      <c r="P1588" s="7">
        <f t="shared" si="152"/>
        <v>0.61157151077606009</v>
      </c>
      <c r="Q1588" s="7">
        <f t="shared" si="153"/>
        <v>0.86697356395762104</v>
      </c>
    </row>
    <row r="1589" spans="1:17" ht="20" customHeight="1" x14ac:dyDescent="0.2">
      <c r="A1589" s="1">
        <v>1654</v>
      </c>
      <c r="B1589" s="1" t="s">
        <v>537</v>
      </c>
      <c r="C1589" s="1" t="s">
        <v>6</v>
      </c>
      <c r="D1589" s="2">
        <v>41274</v>
      </c>
      <c r="E1589" s="3">
        <v>873592000</v>
      </c>
      <c r="F1589" s="3">
        <v>167600000</v>
      </c>
      <c r="G1589" s="3">
        <v>186971000</v>
      </c>
      <c r="H1589" s="3">
        <v>61694000</v>
      </c>
      <c r="I1589" s="1">
        <v>0</v>
      </c>
      <c r="J1589" s="1" t="s">
        <v>16</v>
      </c>
      <c r="K1589" s="1" t="s">
        <v>51</v>
      </c>
      <c r="L1589" s="8">
        <f t="shared" si="149"/>
        <v>2012</v>
      </c>
      <c r="M1589" s="5">
        <f t="shared" si="154"/>
        <v>-705992000</v>
      </c>
      <c r="N1589" s="6">
        <f t="shared" si="150"/>
        <v>248665000</v>
      </c>
      <c r="O1589" s="6">
        <f t="shared" si="151"/>
        <v>-954657000</v>
      </c>
      <c r="P1589" s="7">
        <f t="shared" si="152"/>
        <v>0.80814842626763983</v>
      </c>
      <c r="Q1589" s="7">
        <f t="shared" si="153"/>
        <v>1.0927950347530655</v>
      </c>
    </row>
    <row r="1590" spans="1:17" ht="20" customHeight="1" x14ac:dyDescent="0.2">
      <c r="A1590" s="1">
        <v>1655</v>
      </c>
      <c r="B1590" s="1" t="s">
        <v>537</v>
      </c>
      <c r="C1590" s="1" t="s">
        <v>9</v>
      </c>
      <c r="D1590" s="2">
        <v>41639</v>
      </c>
      <c r="E1590" s="3">
        <v>965087000</v>
      </c>
      <c r="F1590" s="3">
        <v>187013000</v>
      </c>
      <c r="G1590" s="3">
        <v>179545000</v>
      </c>
      <c r="H1590" s="3">
        <v>70297000</v>
      </c>
      <c r="I1590" s="1">
        <v>0</v>
      </c>
      <c r="J1590" s="1" t="s">
        <v>16</v>
      </c>
      <c r="K1590" s="1" t="s">
        <v>51</v>
      </c>
      <c r="L1590" s="8">
        <f t="shared" si="149"/>
        <v>2013</v>
      </c>
      <c r="M1590" s="5">
        <f t="shared" si="154"/>
        <v>-778074000</v>
      </c>
      <c r="N1590" s="6">
        <f t="shared" si="150"/>
        <v>249842000</v>
      </c>
      <c r="O1590" s="6">
        <f t="shared" si="151"/>
        <v>-1027916000</v>
      </c>
      <c r="P1590" s="7">
        <f t="shared" si="152"/>
        <v>0.80622161525333991</v>
      </c>
      <c r="Q1590" s="7">
        <f t="shared" si="153"/>
        <v>1.065101902730013</v>
      </c>
    </row>
    <row r="1591" spans="1:17" ht="20" customHeight="1" x14ac:dyDescent="0.2">
      <c r="A1591" s="1">
        <v>1656</v>
      </c>
      <c r="B1591" s="1" t="s">
        <v>537</v>
      </c>
      <c r="C1591" s="1" t="s">
        <v>10</v>
      </c>
      <c r="D1591" s="2">
        <v>42004</v>
      </c>
      <c r="E1591" s="3">
        <v>1010117000</v>
      </c>
      <c r="F1591" s="3">
        <v>188425000</v>
      </c>
      <c r="G1591" s="3">
        <v>189488000</v>
      </c>
      <c r="H1591" s="3">
        <v>67777000</v>
      </c>
      <c r="I1591" s="1">
        <v>0</v>
      </c>
      <c r="J1591" s="1" t="s">
        <v>16</v>
      </c>
      <c r="K1591" s="1" t="s">
        <v>51</v>
      </c>
      <c r="L1591" s="8">
        <f t="shared" si="149"/>
        <v>2014</v>
      </c>
      <c r="M1591" s="5">
        <f t="shared" si="154"/>
        <v>-821692000</v>
      </c>
      <c r="N1591" s="6">
        <f t="shared" si="150"/>
        <v>257265000</v>
      </c>
      <c r="O1591" s="6">
        <f t="shared" si="151"/>
        <v>-1078957000</v>
      </c>
      <c r="P1591" s="7">
        <f t="shared" si="152"/>
        <v>0.81346220289332816</v>
      </c>
      <c r="Q1591" s="7">
        <f t="shared" si="153"/>
        <v>1.0681505211772497</v>
      </c>
    </row>
    <row r="1592" spans="1:17" ht="20" customHeight="1" x14ac:dyDescent="0.2">
      <c r="A1592" s="1">
        <v>1657</v>
      </c>
      <c r="B1592" s="1" t="s">
        <v>537</v>
      </c>
      <c r="C1592" s="1" t="s">
        <v>11</v>
      </c>
      <c r="D1592" s="2">
        <v>42369</v>
      </c>
      <c r="E1592" s="3">
        <v>1059366000</v>
      </c>
      <c r="F1592" s="3">
        <v>192788000</v>
      </c>
      <c r="G1592" s="3">
        <v>196914000</v>
      </c>
      <c r="H1592" s="3">
        <v>63718000</v>
      </c>
      <c r="I1592" s="1">
        <v>0</v>
      </c>
      <c r="J1592" s="1" t="s">
        <v>16</v>
      </c>
      <c r="K1592" s="1" t="s">
        <v>51</v>
      </c>
      <c r="L1592" s="8">
        <f t="shared" si="149"/>
        <v>2015</v>
      </c>
      <c r="M1592" s="5">
        <f t="shared" si="154"/>
        <v>-866578000</v>
      </c>
      <c r="N1592" s="6">
        <f t="shared" si="150"/>
        <v>260632000</v>
      </c>
      <c r="O1592" s="6">
        <f t="shared" si="151"/>
        <v>-1127210000</v>
      </c>
      <c r="P1592" s="7">
        <f t="shared" si="152"/>
        <v>0.8180156810771726</v>
      </c>
      <c r="Q1592" s="7">
        <f t="shared" si="153"/>
        <v>1.0640420779975948</v>
      </c>
    </row>
    <row r="1593" spans="1:17" ht="20" customHeight="1" x14ac:dyDescent="0.2">
      <c r="A1593" s="1">
        <v>1658</v>
      </c>
      <c r="B1593" s="1" t="s">
        <v>538</v>
      </c>
      <c r="C1593" s="1" t="s">
        <v>6</v>
      </c>
      <c r="D1593" s="2">
        <v>41274</v>
      </c>
      <c r="E1593" s="3">
        <v>1527042000</v>
      </c>
      <c r="F1593" s="3">
        <v>279885000</v>
      </c>
      <c r="G1593" s="3">
        <v>432681000</v>
      </c>
      <c r="H1593" s="3">
        <v>765905000</v>
      </c>
      <c r="I1593" s="1">
        <v>0</v>
      </c>
      <c r="J1593" s="1" t="s">
        <v>19</v>
      </c>
      <c r="K1593" s="1" t="s">
        <v>60</v>
      </c>
      <c r="L1593" s="8">
        <f t="shared" si="149"/>
        <v>2012</v>
      </c>
      <c r="M1593" s="5">
        <f t="shared" si="154"/>
        <v>-1247157000</v>
      </c>
      <c r="N1593" s="6">
        <f t="shared" si="150"/>
        <v>1198586000</v>
      </c>
      <c r="O1593" s="6">
        <f t="shared" si="151"/>
        <v>-2445743000</v>
      </c>
      <c r="P1593" s="7">
        <f t="shared" si="152"/>
        <v>0.8167142750494093</v>
      </c>
      <c r="Q1593" s="7">
        <f t="shared" si="153"/>
        <v>1.6016213044565899</v>
      </c>
    </row>
    <row r="1594" spans="1:17" ht="20" customHeight="1" x14ac:dyDescent="0.2">
      <c r="A1594" s="1">
        <v>1659</v>
      </c>
      <c r="B1594" s="1" t="s">
        <v>538</v>
      </c>
      <c r="C1594" s="1" t="s">
        <v>9</v>
      </c>
      <c r="D1594" s="2">
        <v>41639</v>
      </c>
      <c r="E1594" s="3">
        <v>1211975000</v>
      </c>
      <c r="F1594" s="3">
        <v>130277000</v>
      </c>
      <c r="G1594" s="3">
        <v>356188000</v>
      </c>
      <c r="H1594" s="3">
        <v>882097000</v>
      </c>
      <c r="I1594" s="1">
        <v>0</v>
      </c>
      <c r="J1594" s="1" t="s">
        <v>19</v>
      </c>
      <c r="K1594" s="1" t="s">
        <v>60</v>
      </c>
      <c r="L1594" s="8">
        <f t="shared" si="149"/>
        <v>2013</v>
      </c>
      <c r="M1594" s="5">
        <f t="shared" si="154"/>
        <v>-1081698000</v>
      </c>
      <c r="N1594" s="6">
        <f t="shared" si="150"/>
        <v>1238285000</v>
      </c>
      <c r="O1594" s="6">
        <f t="shared" si="151"/>
        <v>-2319983000</v>
      </c>
      <c r="P1594" s="7">
        <f t="shared" si="152"/>
        <v>0.89250850883887867</v>
      </c>
      <c r="Q1594" s="7">
        <f t="shared" si="153"/>
        <v>1.9142168774108377</v>
      </c>
    </row>
    <row r="1595" spans="1:17" ht="20" customHeight="1" x14ac:dyDescent="0.2">
      <c r="A1595" s="1">
        <v>1660</v>
      </c>
      <c r="B1595" s="1" t="s">
        <v>538</v>
      </c>
      <c r="C1595" s="1" t="s">
        <v>10</v>
      </c>
      <c r="D1595" s="2">
        <v>42004</v>
      </c>
      <c r="E1595" s="3">
        <v>580415000</v>
      </c>
      <c r="F1595" s="3">
        <v>60987000</v>
      </c>
      <c r="G1595" s="3">
        <v>305409000</v>
      </c>
      <c r="H1595" s="3">
        <v>855506000</v>
      </c>
      <c r="I1595" s="1">
        <v>0</v>
      </c>
      <c r="J1595" s="1" t="s">
        <v>19</v>
      </c>
      <c r="K1595" s="1" t="s">
        <v>60</v>
      </c>
      <c r="L1595" s="8">
        <f t="shared" si="149"/>
        <v>2014</v>
      </c>
      <c r="M1595" s="5">
        <f t="shared" si="154"/>
        <v>-519428000</v>
      </c>
      <c r="N1595" s="6">
        <f t="shared" si="150"/>
        <v>1160915000</v>
      </c>
      <c r="O1595" s="6">
        <f t="shared" si="151"/>
        <v>-1680343000</v>
      </c>
      <c r="P1595" s="7">
        <f t="shared" si="152"/>
        <v>0.89492518284331035</v>
      </c>
      <c r="Q1595" s="7">
        <f t="shared" si="153"/>
        <v>2.8950716297821386</v>
      </c>
    </row>
    <row r="1596" spans="1:17" ht="20" customHeight="1" x14ac:dyDescent="0.2">
      <c r="A1596" s="1">
        <v>1661</v>
      </c>
      <c r="B1596" s="1" t="s">
        <v>538</v>
      </c>
      <c r="C1596" s="1" t="s">
        <v>11</v>
      </c>
      <c r="D1596" s="2">
        <v>42369</v>
      </c>
      <c r="E1596" s="3">
        <v>1032336000</v>
      </c>
      <c r="F1596" s="3">
        <v>124512000</v>
      </c>
      <c r="G1596" s="3">
        <v>376575000</v>
      </c>
      <c r="H1596" s="3">
        <v>995922000</v>
      </c>
      <c r="I1596" s="1">
        <v>0</v>
      </c>
      <c r="J1596" s="1" t="s">
        <v>19</v>
      </c>
      <c r="K1596" s="1" t="s">
        <v>60</v>
      </c>
      <c r="L1596" s="8">
        <f t="shared" si="149"/>
        <v>2015</v>
      </c>
      <c r="M1596" s="5">
        <f t="shared" si="154"/>
        <v>-907824000</v>
      </c>
      <c r="N1596" s="6">
        <f t="shared" si="150"/>
        <v>1372497000</v>
      </c>
      <c r="O1596" s="6">
        <f t="shared" si="151"/>
        <v>-2280321000</v>
      </c>
      <c r="P1596" s="7">
        <f t="shared" si="152"/>
        <v>0.87938810619798202</v>
      </c>
      <c r="Q1596" s="7">
        <f t="shared" si="153"/>
        <v>2.2088941972381084</v>
      </c>
    </row>
    <row r="1597" spans="1:17" ht="20" customHeight="1" x14ac:dyDescent="0.2">
      <c r="A1597" s="1">
        <v>1662</v>
      </c>
      <c r="B1597" s="1" t="s">
        <v>539</v>
      </c>
      <c r="C1597" s="1" t="s">
        <v>6</v>
      </c>
      <c r="D1597" s="2">
        <v>41639</v>
      </c>
      <c r="E1597" s="3">
        <v>2514595000</v>
      </c>
      <c r="F1597" s="3">
        <v>1118240000</v>
      </c>
      <c r="G1597" s="3">
        <v>132447000</v>
      </c>
      <c r="H1597" s="1">
        <v>0</v>
      </c>
      <c r="I1597" s="3">
        <v>629908000</v>
      </c>
      <c r="J1597" s="1" t="s">
        <v>46</v>
      </c>
      <c r="K1597" s="1" t="s">
        <v>47</v>
      </c>
      <c r="L1597" s="8">
        <f t="shared" si="149"/>
        <v>2013</v>
      </c>
      <c r="M1597" s="5">
        <f t="shared" si="154"/>
        <v>-1396355000</v>
      </c>
      <c r="N1597" s="6">
        <f t="shared" si="150"/>
        <v>762355000</v>
      </c>
      <c r="O1597" s="6">
        <f t="shared" si="151"/>
        <v>-2158710000</v>
      </c>
      <c r="P1597" s="7">
        <f t="shared" si="152"/>
        <v>0.55530015767946728</v>
      </c>
      <c r="Q1597" s="7">
        <f t="shared" si="153"/>
        <v>0.85847223906831915</v>
      </c>
    </row>
    <row r="1598" spans="1:17" ht="20" customHeight="1" x14ac:dyDescent="0.2">
      <c r="A1598" s="1">
        <v>1663</v>
      </c>
      <c r="B1598" s="1" t="s">
        <v>539</v>
      </c>
      <c r="C1598" s="1" t="s">
        <v>9</v>
      </c>
      <c r="D1598" s="2">
        <v>42004</v>
      </c>
      <c r="E1598" s="3">
        <v>2772550000</v>
      </c>
      <c r="F1598" s="3">
        <v>1212480000</v>
      </c>
      <c r="G1598" s="3">
        <v>147481000</v>
      </c>
      <c r="H1598" s="1">
        <v>0</v>
      </c>
      <c r="I1598" s="3">
        <v>725216000</v>
      </c>
      <c r="J1598" s="1" t="s">
        <v>46</v>
      </c>
      <c r="K1598" s="1" t="s">
        <v>47</v>
      </c>
      <c r="L1598" s="8">
        <f t="shared" si="149"/>
        <v>2014</v>
      </c>
      <c r="M1598" s="5">
        <f t="shared" si="154"/>
        <v>-1560070000</v>
      </c>
      <c r="N1598" s="6">
        <f t="shared" si="150"/>
        <v>872697000</v>
      </c>
      <c r="O1598" s="6">
        <f t="shared" si="151"/>
        <v>-2432767000</v>
      </c>
      <c r="P1598" s="7">
        <f t="shared" si="152"/>
        <v>0.56268417161097184</v>
      </c>
      <c r="Q1598" s="7">
        <f t="shared" si="153"/>
        <v>0.87744747615011454</v>
      </c>
    </row>
    <row r="1599" spans="1:17" ht="20" customHeight="1" x14ac:dyDescent="0.2">
      <c r="A1599" s="1">
        <v>1664</v>
      </c>
      <c r="B1599" s="1" t="s">
        <v>539</v>
      </c>
      <c r="C1599" s="1" t="s">
        <v>10</v>
      </c>
      <c r="D1599" s="2">
        <v>42369</v>
      </c>
      <c r="E1599" s="3">
        <v>3285346000</v>
      </c>
      <c r="F1599" s="3">
        <v>1410205000</v>
      </c>
      <c r="G1599" s="3">
        <v>145992000</v>
      </c>
      <c r="H1599" s="1">
        <v>0</v>
      </c>
      <c r="I1599" s="3">
        <v>894057000</v>
      </c>
      <c r="J1599" s="1" t="s">
        <v>46</v>
      </c>
      <c r="K1599" s="1" t="s">
        <v>47</v>
      </c>
      <c r="L1599" s="8">
        <f t="shared" si="149"/>
        <v>2015</v>
      </c>
      <c r="M1599" s="5">
        <f t="shared" si="154"/>
        <v>-1875141000</v>
      </c>
      <c r="N1599" s="6">
        <f t="shared" si="150"/>
        <v>1040049000</v>
      </c>
      <c r="O1599" s="6">
        <f t="shared" si="151"/>
        <v>-2915190000</v>
      </c>
      <c r="P1599" s="7">
        <f t="shared" si="152"/>
        <v>0.570759061602644</v>
      </c>
      <c r="Q1599" s="7">
        <f t="shared" si="153"/>
        <v>0.8873311973837763</v>
      </c>
    </row>
    <row r="1600" spans="1:17" ht="20" customHeight="1" x14ac:dyDescent="0.2">
      <c r="A1600" s="1">
        <v>1665</v>
      </c>
      <c r="B1600" s="1" t="s">
        <v>539</v>
      </c>
      <c r="C1600" s="1" t="s">
        <v>11</v>
      </c>
      <c r="D1600" s="2">
        <v>42735</v>
      </c>
      <c r="E1600" s="3">
        <v>3442646000</v>
      </c>
      <c r="F1600" s="3">
        <v>1442073000</v>
      </c>
      <c r="G1600" s="3">
        <v>136863000</v>
      </c>
      <c r="H1600" s="1">
        <v>0</v>
      </c>
      <c r="I1600" s="3">
        <v>898924000</v>
      </c>
      <c r="J1600" s="1" t="s">
        <v>46</v>
      </c>
      <c r="K1600" s="1" t="s">
        <v>47</v>
      </c>
      <c r="L1600" s="8">
        <f t="shared" si="149"/>
        <v>2016</v>
      </c>
      <c r="M1600" s="5">
        <f t="shared" si="154"/>
        <v>-2000573000</v>
      </c>
      <c r="N1600" s="6">
        <f t="shared" si="150"/>
        <v>1035787000</v>
      </c>
      <c r="O1600" s="6">
        <f t="shared" si="151"/>
        <v>-3036360000</v>
      </c>
      <c r="P1600" s="7">
        <f t="shared" si="152"/>
        <v>0.58111493310668594</v>
      </c>
      <c r="Q1600" s="7">
        <f t="shared" si="153"/>
        <v>0.8819843806188612</v>
      </c>
    </row>
    <row r="1601" spans="1:17" ht="20" customHeight="1" x14ac:dyDescent="0.2">
      <c r="A1601" s="1">
        <v>1666</v>
      </c>
      <c r="B1601" s="1" t="s">
        <v>540</v>
      </c>
      <c r="C1601" s="1" t="s">
        <v>6</v>
      </c>
      <c r="D1601" s="2">
        <v>41274</v>
      </c>
      <c r="E1601" s="3">
        <v>115846000000</v>
      </c>
      <c r="F1601" s="3">
        <v>46275000000</v>
      </c>
      <c r="G1601" s="3">
        <v>39951000000</v>
      </c>
      <c r="H1601" s="1">
        <v>0</v>
      </c>
      <c r="I1601" s="3">
        <v>16460000000</v>
      </c>
      <c r="J1601" s="1" t="s">
        <v>176</v>
      </c>
      <c r="K1601" s="1" t="s">
        <v>177</v>
      </c>
      <c r="L1601" s="8">
        <f t="shared" si="149"/>
        <v>2012</v>
      </c>
      <c r="M1601" s="5">
        <f t="shared" si="154"/>
        <v>-69571000000</v>
      </c>
      <c r="N1601" s="6">
        <f t="shared" si="150"/>
        <v>56411000000</v>
      </c>
      <c r="O1601" s="6">
        <f t="shared" si="151"/>
        <v>-125982000000</v>
      </c>
      <c r="P1601" s="7">
        <f t="shared" si="152"/>
        <v>0.60054727828323806</v>
      </c>
      <c r="Q1601" s="7">
        <f t="shared" si="153"/>
        <v>1.0874954681214717</v>
      </c>
    </row>
    <row r="1602" spans="1:17" ht="20" customHeight="1" x14ac:dyDescent="0.2">
      <c r="A1602" s="1">
        <v>1667</v>
      </c>
      <c r="B1602" s="1" t="s">
        <v>540</v>
      </c>
      <c r="C1602" s="1" t="s">
        <v>9</v>
      </c>
      <c r="D1602" s="2">
        <v>41639</v>
      </c>
      <c r="E1602" s="3">
        <v>120550000000</v>
      </c>
      <c r="F1602" s="3">
        <v>44887000000</v>
      </c>
      <c r="G1602" s="3">
        <v>27089000000</v>
      </c>
      <c r="H1602" s="1">
        <v>0</v>
      </c>
      <c r="I1602" s="3">
        <v>16606000000</v>
      </c>
      <c r="J1602" s="1" t="s">
        <v>176</v>
      </c>
      <c r="K1602" s="1" t="s">
        <v>177</v>
      </c>
      <c r="L1602" s="8">
        <f t="shared" si="149"/>
        <v>2013</v>
      </c>
      <c r="M1602" s="5">
        <f t="shared" si="154"/>
        <v>-75663000000</v>
      </c>
      <c r="N1602" s="6">
        <f t="shared" si="150"/>
        <v>43695000000</v>
      </c>
      <c r="O1602" s="6">
        <f t="shared" si="151"/>
        <v>-119358000000</v>
      </c>
      <c r="P1602" s="7">
        <f t="shared" si="152"/>
        <v>0.62764827872252182</v>
      </c>
      <c r="Q1602" s="7">
        <f t="shared" si="153"/>
        <v>0.990111986727499</v>
      </c>
    </row>
    <row r="1603" spans="1:17" ht="20" customHeight="1" x14ac:dyDescent="0.2">
      <c r="A1603" s="1">
        <v>1668</v>
      </c>
      <c r="B1603" s="1" t="s">
        <v>540</v>
      </c>
      <c r="C1603" s="1" t="s">
        <v>10</v>
      </c>
      <c r="D1603" s="2">
        <v>42004</v>
      </c>
      <c r="E1603" s="3">
        <v>127079000000</v>
      </c>
      <c r="F1603" s="3">
        <v>49931000000</v>
      </c>
      <c r="G1603" s="3">
        <v>41016000000</v>
      </c>
      <c r="H1603" s="1">
        <v>0</v>
      </c>
      <c r="I1603" s="3">
        <v>16533000000</v>
      </c>
      <c r="J1603" s="1" t="s">
        <v>176</v>
      </c>
      <c r="K1603" s="1" t="s">
        <v>177</v>
      </c>
      <c r="L1603" s="8">
        <f t="shared" ref="L1603:L1666" si="155">YEAR(D1603)</f>
        <v>2014</v>
      </c>
      <c r="M1603" s="5">
        <f t="shared" si="154"/>
        <v>-77148000000</v>
      </c>
      <c r="N1603" s="6">
        <f t="shared" si="150"/>
        <v>57549000000</v>
      </c>
      <c r="O1603" s="6">
        <f t="shared" si="151"/>
        <v>-134697000000</v>
      </c>
      <c r="P1603" s="7">
        <f t="shared" si="152"/>
        <v>0.60708693017729132</v>
      </c>
      <c r="Q1603" s="7">
        <f t="shared" si="153"/>
        <v>1.0599469621259217</v>
      </c>
    </row>
    <row r="1604" spans="1:17" ht="20" customHeight="1" x14ac:dyDescent="0.2">
      <c r="A1604" s="1">
        <v>1669</v>
      </c>
      <c r="B1604" s="1" t="s">
        <v>540</v>
      </c>
      <c r="C1604" s="1" t="s">
        <v>11</v>
      </c>
      <c r="D1604" s="2">
        <v>42369</v>
      </c>
      <c r="E1604" s="3">
        <v>131620000000</v>
      </c>
      <c r="F1604" s="3">
        <v>52557000000</v>
      </c>
      <c r="G1604" s="3">
        <v>29986000000</v>
      </c>
      <c r="H1604" s="1">
        <v>0</v>
      </c>
      <c r="I1604" s="3">
        <v>16017000000</v>
      </c>
      <c r="J1604" s="1" t="s">
        <v>176</v>
      </c>
      <c r="K1604" s="1" t="s">
        <v>177</v>
      </c>
      <c r="L1604" s="8">
        <f t="shared" si="155"/>
        <v>2015</v>
      </c>
      <c r="M1604" s="5">
        <f t="shared" si="154"/>
        <v>-79063000000</v>
      </c>
      <c r="N1604" s="6">
        <f t="shared" si="150"/>
        <v>46003000000</v>
      </c>
      <c r="O1604" s="6">
        <f t="shared" si="151"/>
        <v>-125066000000</v>
      </c>
      <c r="P1604" s="7">
        <f t="shared" si="152"/>
        <v>0.60069138428810209</v>
      </c>
      <c r="Q1604" s="7">
        <f t="shared" si="153"/>
        <v>0.95020513599756873</v>
      </c>
    </row>
    <row r="1605" spans="1:17" ht="20" customHeight="1" x14ac:dyDescent="0.2">
      <c r="A1605" s="1">
        <v>1670</v>
      </c>
      <c r="B1605" s="1" t="s">
        <v>541</v>
      </c>
      <c r="C1605" s="1" t="s">
        <v>6</v>
      </c>
      <c r="D1605" s="2">
        <v>41274</v>
      </c>
      <c r="E1605" s="3">
        <v>1843641000</v>
      </c>
      <c r="F1605" s="3">
        <v>737614000</v>
      </c>
      <c r="G1605" s="3">
        <v>477270000</v>
      </c>
      <c r="H1605" s="3">
        <v>96004000</v>
      </c>
      <c r="I1605" s="3">
        <v>13829000</v>
      </c>
      <c r="J1605" s="1" t="s">
        <v>19</v>
      </c>
      <c r="K1605" s="1" t="s">
        <v>22</v>
      </c>
      <c r="L1605" s="8">
        <f t="shared" si="155"/>
        <v>2012</v>
      </c>
      <c r="M1605" s="5">
        <f t="shared" si="154"/>
        <v>-1106027000</v>
      </c>
      <c r="N1605" s="6">
        <f t="shared" ref="N1605:N1668" si="156">G1605+H1605+I1605</f>
        <v>587103000</v>
      </c>
      <c r="O1605" s="6">
        <f t="shared" ref="O1605:O1668" si="157">M1605-N1605</f>
        <v>-1693130000</v>
      </c>
      <c r="P1605" s="7">
        <f t="shared" ref="P1605:P1668" si="158">ABS(M1605/E1605)</f>
        <v>0.59991451698025811</v>
      </c>
      <c r="Q1605" s="7">
        <f t="shared" ref="Q1605:Q1668" si="159">ABS(O1605/E1605)</f>
        <v>0.9183620889316304</v>
      </c>
    </row>
    <row r="1606" spans="1:17" ht="20" customHeight="1" x14ac:dyDescent="0.2">
      <c r="A1606" s="1">
        <v>1671</v>
      </c>
      <c r="B1606" s="1" t="s">
        <v>541</v>
      </c>
      <c r="C1606" s="1" t="s">
        <v>9</v>
      </c>
      <c r="D1606" s="2">
        <v>41639</v>
      </c>
      <c r="E1606" s="3">
        <v>1904218000</v>
      </c>
      <c r="F1606" s="3">
        <v>783456000</v>
      </c>
      <c r="G1606" s="3">
        <v>492965000</v>
      </c>
      <c r="H1606" s="3">
        <v>100536000</v>
      </c>
      <c r="I1606" s="3">
        <v>9918000</v>
      </c>
      <c r="J1606" s="1" t="s">
        <v>19</v>
      </c>
      <c r="K1606" s="1" t="s">
        <v>22</v>
      </c>
      <c r="L1606" s="8">
        <f t="shared" si="155"/>
        <v>2013</v>
      </c>
      <c r="M1606" s="5">
        <f t="shared" si="154"/>
        <v>-1120762000</v>
      </c>
      <c r="N1606" s="6">
        <f t="shared" si="156"/>
        <v>603419000</v>
      </c>
      <c r="O1606" s="6">
        <f t="shared" si="157"/>
        <v>-1724181000</v>
      </c>
      <c r="P1606" s="7">
        <f t="shared" si="158"/>
        <v>0.58856811562541689</v>
      </c>
      <c r="Q1606" s="7">
        <f t="shared" si="159"/>
        <v>0.90545357726898912</v>
      </c>
    </row>
    <row r="1607" spans="1:17" ht="20" customHeight="1" x14ac:dyDescent="0.2">
      <c r="A1607" s="1">
        <v>1672</v>
      </c>
      <c r="B1607" s="1" t="s">
        <v>541</v>
      </c>
      <c r="C1607" s="1" t="s">
        <v>10</v>
      </c>
      <c r="D1607" s="2">
        <v>42004</v>
      </c>
      <c r="E1607" s="3">
        <v>1989344000</v>
      </c>
      <c r="F1607" s="3">
        <v>824913000</v>
      </c>
      <c r="G1607" s="3">
        <v>512707000</v>
      </c>
      <c r="H1607" s="3">
        <v>107726000</v>
      </c>
      <c r="I1607" s="3">
        <v>10634000</v>
      </c>
      <c r="J1607" s="1" t="s">
        <v>19</v>
      </c>
      <c r="K1607" s="1" t="s">
        <v>22</v>
      </c>
      <c r="L1607" s="8">
        <f t="shared" si="155"/>
        <v>2014</v>
      </c>
      <c r="M1607" s="5">
        <f t="shared" si="154"/>
        <v>-1164431000</v>
      </c>
      <c r="N1607" s="6">
        <f t="shared" si="156"/>
        <v>631067000</v>
      </c>
      <c r="O1607" s="6">
        <f t="shared" si="157"/>
        <v>-1795498000</v>
      </c>
      <c r="P1607" s="7">
        <f t="shared" si="158"/>
        <v>0.58533416040664665</v>
      </c>
      <c r="Q1607" s="7">
        <f t="shared" si="159"/>
        <v>0.90255782810816032</v>
      </c>
    </row>
    <row r="1608" spans="1:17" ht="20" customHeight="1" x14ac:dyDescent="0.2">
      <c r="A1608" s="1">
        <v>1673</v>
      </c>
      <c r="B1608" s="1" t="s">
        <v>541</v>
      </c>
      <c r="C1608" s="1" t="s">
        <v>11</v>
      </c>
      <c r="D1608" s="2">
        <v>42369</v>
      </c>
      <c r="E1608" s="3">
        <v>2042332000</v>
      </c>
      <c r="F1608" s="3">
        <v>842672000</v>
      </c>
      <c r="G1608" s="3">
        <v>495747000</v>
      </c>
      <c r="H1608" s="3">
        <v>118545000</v>
      </c>
      <c r="I1608" s="3">
        <v>10123000</v>
      </c>
      <c r="J1608" s="1" t="s">
        <v>19</v>
      </c>
      <c r="K1608" s="1" t="s">
        <v>22</v>
      </c>
      <c r="L1608" s="8">
        <f t="shared" si="155"/>
        <v>2015</v>
      </c>
      <c r="M1608" s="5">
        <f t="shared" si="154"/>
        <v>-1199660000</v>
      </c>
      <c r="N1608" s="6">
        <f t="shared" si="156"/>
        <v>624415000</v>
      </c>
      <c r="O1608" s="6">
        <f t="shared" si="157"/>
        <v>-1824075000</v>
      </c>
      <c r="P1608" s="7">
        <f t="shared" si="158"/>
        <v>0.58739715188323938</v>
      </c>
      <c r="Q1608" s="7">
        <f t="shared" si="159"/>
        <v>0.89313343765851982</v>
      </c>
    </row>
    <row r="1609" spans="1:17" ht="20" customHeight="1" x14ac:dyDescent="0.2">
      <c r="A1609" s="1">
        <v>1674</v>
      </c>
      <c r="B1609" s="1" t="s">
        <v>542</v>
      </c>
      <c r="C1609" s="1" t="s">
        <v>6</v>
      </c>
      <c r="D1609" s="2">
        <v>41453</v>
      </c>
      <c r="E1609" s="3">
        <v>15351000000</v>
      </c>
      <c r="F1609" s="3">
        <v>10988000000</v>
      </c>
      <c r="G1609" s="3">
        <v>1525000000</v>
      </c>
      <c r="H1609" s="3">
        <v>1572000000</v>
      </c>
      <c r="I1609" s="1">
        <v>0</v>
      </c>
      <c r="J1609" s="1" t="s">
        <v>16</v>
      </c>
      <c r="K1609" s="1" t="s">
        <v>483</v>
      </c>
      <c r="L1609" s="8">
        <f t="shared" si="155"/>
        <v>2013</v>
      </c>
      <c r="M1609" s="5">
        <f t="shared" si="154"/>
        <v>-4363000000</v>
      </c>
      <c r="N1609" s="6">
        <f t="shared" si="156"/>
        <v>3097000000</v>
      </c>
      <c r="O1609" s="6">
        <f t="shared" si="157"/>
        <v>-7460000000</v>
      </c>
      <c r="P1609" s="7">
        <f t="shared" si="158"/>
        <v>0.28421601198618984</v>
      </c>
      <c r="Q1609" s="7">
        <f t="shared" si="159"/>
        <v>0.48596182659110154</v>
      </c>
    </row>
    <row r="1610" spans="1:17" ht="20" customHeight="1" x14ac:dyDescent="0.2">
      <c r="A1610" s="1">
        <v>1675</v>
      </c>
      <c r="B1610" s="1" t="s">
        <v>542</v>
      </c>
      <c r="C1610" s="1" t="s">
        <v>9</v>
      </c>
      <c r="D1610" s="2">
        <v>41817</v>
      </c>
      <c r="E1610" s="3">
        <v>15130000000</v>
      </c>
      <c r="F1610" s="3">
        <v>10770000000</v>
      </c>
      <c r="G1610" s="3">
        <v>908000000</v>
      </c>
      <c r="H1610" s="3">
        <v>1661000000</v>
      </c>
      <c r="I1610" s="1">
        <v>0</v>
      </c>
      <c r="J1610" s="1" t="s">
        <v>16</v>
      </c>
      <c r="K1610" s="1" t="s">
        <v>483</v>
      </c>
      <c r="L1610" s="8">
        <f t="shared" si="155"/>
        <v>2014</v>
      </c>
      <c r="M1610" s="5">
        <f t="shared" si="154"/>
        <v>-4360000000</v>
      </c>
      <c r="N1610" s="6">
        <f t="shared" si="156"/>
        <v>2569000000</v>
      </c>
      <c r="O1610" s="6">
        <f t="shared" si="157"/>
        <v>-6929000000</v>
      </c>
      <c r="P1610" s="7">
        <f t="shared" si="158"/>
        <v>0.28816920026437542</v>
      </c>
      <c r="Q1610" s="7">
        <f t="shared" si="159"/>
        <v>0.45796430931923332</v>
      </c>
    </row>
    <row r="1611" spans="1:17" ht="20" customHeight="1" x14ac:dyDescent="0.2">
      <c r="A1611" s="1">
        <v>1676</v>
      </c>
      <c r="B1611" s="1" t="s">
        <v>542</v>
      </c>
      <c r="C1611" s="1" t="s">
        <v>10</v>
      </c>
      <c r="D1611" s="2">
        <v>42188</v>
      </c>
      <c r="E1611" s="3">
        <v>14572000000</v>
      </c>
      <c r="F1611" s="3">
        <v>10351000000</v>
      </c>
      <c r="G1611" s="3">
        <v>964000000</v>
      </c>
      <c r="H1611" s="3">
        <v>1646000000</v>
      </c>
      <c r="I1611" s="1">
        <v>0</v>
      </c>
      <c r="J1611" s="1" t="s">
        <v>16</v>
      </c>
      <c r="K1611" s="1" t="s">
        <v>483</v>
      </c>
      <c r="L1611" s="8">
        <f t="shared" si="155"/>
        <v>2015</v>
      </c>
      <c r="M1611" s="5">
        <f t="shared" si="154"/>
        <v>-4221000000</v>
      </c>
      <c r="N1611" s="6">
        <f t="shared" si="156"/>
        <v>2610000000</v>
      </c>
      <c r="O1611" s="6">
        <f t="shared" si="157"/>
        <v>-6831000000</v>
      </c>
      <c r="P1611" s="7">
        <f t="shared" si="158"/>
        <v>0.28966511117211091</v>
      </c>
      <c r="Q1611" s="7">
        <f t="shared" si="159"/>
        <v>0.46877573428493002</v>
      </c>
    </row>
    <row r="1612" spans="1:17" ht="20" customHeight="1" x14ac:dyDescent="0.2">
      <c r="A1612" s="1">
        <v>1677</v>
      </c>
      <c r="B1612" s="1" t="s">
        <v>542</v>
      </c>
      <c r="C1612" s="1" t="s">
        <v>11</v>
      </c>
      <c r="D1612" s="2">
        <v>42552</v>
      </c>
      <c r="E1612" s="3">
        <v>12994000000</v>
      </c>
      <c r="F1612" s="3">
        <v>9559000000</v>
      </c>
      <c r="G1612" s="3">
        <v>1342000000</v>
      </c>
      <c r="H1612" s="3">
        <v>1627000000</v>
      </c>
      <c r="I1612" s="1">
        <v>0</v>
      </c>
      <c r="J1612" s="1" t="s">
        <v>16</v>
      </c>
      <c r="K1612" s="1" t="s">
        <v>483</v>
      </c>
      <c r="L1612" s="8">
        <f t="shared" si="155"/>
        <v>2016</v>
      </c>
      <c r="M1612" s="5">
        <f t="shared" si="154"/>
        <v>-3435000000</v>
      </c>
      <c r="N1612" s="6">
        <f t="shared" si="156"/>
        <v>2969000000</v>
      </c>
      <c r="O1612" s="6">
        <f t="shared" si="157"/>
        <v>-6404000000</v>
      </c>
      <c r="P1612" s="7">
        <f t="shared" si="158"/>
        <v>0.26435277820532554</v>
      </c>
      <c r="Q1612" s="7">
        <f t="shared" si="159"/>
        <v>0.49284285054640603</v>
      </c>
    </row>
    <row r="1613" spans="1:17" ht="20" customHeight="1" x14ac:dyDescent="0.2">
      <c r="A1613" s="1">
        <v>1678</v>
      </c>
      <c r="B1613" s="1" t="s">
        <v>543</v>
      </c>
      <c r="C1613" s="1" t="s">
        <v>6</v>
      </c>
      <c r="D1613" s="2">
        <v>41274</v>
      </c>
      <c r="E1613" s="3">
        <v>4246400000</v>
      </c>
      <c r="F1613" s="3">
        <v>2760500000</v>
      </c>
      <c r="G1613" s="3">
        <v>121400000</v>
      </c>
      <c r="H1613" s="1">
        <v>0</v>
      </c>
      <c r="I1613" s="3">
        <v>364200000</v>
      </c>
      <c r="J1613" s="1" t="s">
        <v>36</v>
      </c>
      <c r="K1613" s="1" t="s">
        <v>39</v>
      </c>
      <c r="L1613" s="8">
        <f t="shared" si="155"/>
        <v>2012</v>
      </c>
      <c r="M1613" s="5">
        <f t="shared" si="154"/>
        <v>-1485900000</v>
      </c>
      <c r="N1613" s="6">
        <f t="shared" si="156"/>
        <v>485600000</v>
      </c>
      <c r="O1613" s="6">
        <f t="shared" si="157"/>
        <v>-1971500000</v>
      </c>
      <c r="P1613" s="7">
        <f t="shared" si="158"/>
        <v>0.34991993217784478</v>
      </c>
      <c r="Q1613" s="7">
        <f t="shared" si="159"/>
        <v>0.46427562170308967</v>
      </c>
    </row>
    <row r="1614" spans="1:17" ht="20" customHeight="1" x14ac:dyDescent="0.2">
      <c r="A1614" s="1">
        <v>1679</v>
      </c>
      <c r="B1614" s="1" t="s">
        <v>543</v>
      </c>
      <c r="C1614" s="1" t="s">
        <v>9</v>
      </c>
      <c r="D1614" s="2">
        <v>41639</v>
      </c>
      <c r="E1614" s="3">
        <v>4519000000</v>
      </c>
      <c r="F1614" s="3">
        <v>2982100000</v>
      </c>
      <c r="G1614" s="3">
        <v>116700000</v>
      </c>
      <c r="H1614" s="1">
        <v>0</v>
      </c>
      <c r="I1614" s="3">
        <v>340100000</v>
      </c>
      <c r="J1614" s="1" t="s">
        <v>36</v>
      </c>
      <c r="K1614" s="1" t="s">
        <v>39</v>
      </c>
      <c r="L1614" s="8">
        <f t="shared" si="155"/>
        <v>2013</v>
      </c>
      <c r="M1614" s="5">
        <f t="shared" si="154"/>
        <v>-1536900000</v>
      </c>
      <c r="N1614" s="6">
        <f t="shared" si="156"/>
        <v>456800000</v>
      </c>
      <c r="O1614" s="6">
        <f t="shared" si="157"/>
        <v>-1993700000</v>
      </c>
      <c r="P1614" s="7">
        <f t="shared" si="158"/>
        <v>0.34009736667404294</v>
      </c>
      <c r="Q1614" s="7">
        <f t="shared" si="159"/>
        <v>0.44118167736224828</v>
      </c>
    </row>
    <row r="1615" spans="1:17" ht="20" customHeight="1" x14ac:dyDescent="0.2">
      <c r="A1615" s="1">
        <v>1680</v>
      </c>
      <c r="B1615" s="1" t="s">
        <v>543</v>
      </c>
      <c r="C1615" s="1" t="s">
        <v>10</v>
      </c>
      <c r="D1615" s="2">
        <v>42004</v>
      </c>
      <c r="E1615" s="3">
        <v>4997100000</v>
      </c>
      <c r="F1615" s="3">
        <v>3371800000</v>
      </c>
      <c r="G1615" s="3">
        <v>121800000</v>
      </c>
      <c r="H1615" s="1">
        <v>0</v>
      </c>
      <c r="I1615" s="3">
        <v>391400000</v>
      </c>
      <c r="J1615" s="1" t="s">
        <v>36</v>
      </c>
      <c r="K1615" s="1" t="s">
        <v>39</v>
      </c>
      <c r="L1615" s="8">
        <f t="shared" si="155"/>
        <v>2014</v>
      </c>
      <c r="M1615" s="5">
        <f t="shared" si="154"/>
        <v>-1625300000</v>
      </c>
      <c r="N1615" s="6">
        <f t="shared" si="156"/>
        <v>513200000</v>
      </c>
      <c r="O1615" s="6">
        <f t="shared" si="157"/>
        <v>-2138500000</v>
      </c>
      <c r="P1615" s="7">
        <f t="shared" si="158"/>
        <v>0.32524864421364391</v>
      </c>
      <c r="Q1615" s="7">
        <f t="shared" si="159"/>
        <v>0.42794820996177785</v>
      </c>
    </row>
    <row r="1616" spans="1:17" ht="20" customHeight="1" x14ac:dyDescent="0.2">
      <c r="A1616" s="1">
        <v>1681</v>
      </c>
      <c r="B1616" s="1" t="s">
        <v>543</v>
      </c>
      <c r="C1616" s="1" t="s">
        <v>11</v>
      </c>
      <c r="D1616" s="2">
        <v>42369</v>
      </c>
      <c r="E1616" s="3">
        <v>5926100000</v>
      </c>
      <c r="F1616" s="3">
        <v>3949400000</v>
      </c>
      <c r="G1616" s="3">
        <v>164400000</v>
      </c>
      <c r="H1616" s="1">
        <v>0</v>
      </c>
      <c r="I1616" s="3">
        <v>561800000</v>
      </c>
      <c r="J1616" s="1" t="s">
        <v>36</v>
      </c>
      <c r="K1616" s="1" t="s">
        <v>39</v>
      </c>
      <c r="L1616" s="8">
        <f t="shared" si="155"/>
        <v>2015</v>
      </c>
      <c r="M1616" s="5">
        <f t="shared" si="154"/>
        <v>-1976700000</v>
      </c>
      <c r="N1616" s="6">
        <f t="shared" si="156"/>
        <v>726200000</v>
      </c>
      <c r="O1616" s="6">
        <f t="shared" si="157"/>
        <v>-2702900000</v>
      </c>
      <c r="P1616" s="7">
        <f t="shared" si="158"/>
        <v>0.33355832672415248</v>
      </c>
      <c r="Q1616" s="7">
        <f t="shared" si="159"/>
        <v>0.45610097703379965</v>
      </c>
    </row>
    <row r="1617" spans="1:17" ht="20" customHeight="1" x14ac:dyDescent="0.2">
      <c r="A1617" s="1">
        <v>1682</v>
      </c>
      <c r="B1617" s="1" t="s">
        <v>544</v>
      </c>
      <c r="C1617" s="1" t="s">
        <v>6</v>
      </c>
      <c r="D1617" s="2">
        <v>41274</v>
      </c>
      <c r="E1617" s="3">
        <v>91247000000</v>
      </c>
      <c r="F1617" s="3">
        <v>1727000000</v>
      </c>
      <c r="G1617" s="3">
        <v>48724000000</v>
      </c>
      <c r="H1617" s="1">
        <v>0</v>
      </c>
      <c r="I1617" s="3">
        <v>8891000000</v>
      </c>
      <c r="J1617" s="1" t="s">
        <v>41</v>
      </c>
      <c r="K1617" s="1" t="s">
        <v>99</v>
      </c>
      <c r="L1617" s="8">
        <f t="shared" si="155"/>
        <v>2012</v>
      </c>
      <c r="M1617" s="5">
        <f t="shared" ref="M1617:M1680" si="160">F1617-E1617</f>
        <v>-89520000000</v>
      </c>
      <c r="N1617" s="6">
        <f t="shared" si="156"/>
        <v>57615000000</v>
      </c>
      <c r="O1617" s="6">
        <f t="shared" si="157"/>
        <v>-147135000000</v>
      </c>
      <c r="P1617" s="7">
        <f t="shared" si="158"/>
        <v>0.98107335035672405</v>
      </c>
      <c r="Q1617" s="7">
        <f t="shared" si="159"/>
        <v>1.6124913695792737</v>
      </c>
    </row>
    <row r="1618" spans="1:17" ht="20" customHeight="1" x14ac:dyDescent="0.2">
      <c r="A1618" s="1">
        <v>1683</v>
      </c>
      <c r="B1618" s="1" t="s">
        <v>544</v>
      </c>
      <c r="C1618" s="1" t="s">
        <v>9</v>
      </c>
      <c r="D1618" s="2">
        <v>41639</v>
      </c>
      <c r="E1618" s="3">
        <v>88069000000</v>
      </c>
      <c r="F1618" s="3">
        <v>1337000000</v>
      </c>
      <c r="G1618" s="3">
        <v>47338000000</v>
      </c>
      <c r="H1618" s="1">
        <v>0</v>
      </c>
      <c r="I1618" s="3">
        <v>3813000000</v>
      </c>
      <c r="J1618" s="1" t="s">
        <v>41</v>
      </c>
      <c r="K1618" s="1" t="s">
        <v>99</v>
      </c>
      <c r="L1618" s="8">
        <f t="shared" si="155"/>
        <v>2013</v>
      </c>
      <c r="M1618" s="5">
        <f t="shared" si="160"/>
        <v>-86732000000</v>
      </c>
      <c r="N1618" s="6">
        <f t="shared" si="156"/>
        <v>51151000000</v>
      </c>
      <c r="O1618" s="6">
        <f t="shared" si="157"/>
        <v>-137883000000</v>
      </c>
      <c r="P1618" s="7">
        <f t="shared" si="158"/>
        <v>0.98481872168413398</v>
      </c>
      <c r="Q1618" s="7">
        <f t="shared" si="159"/>
        <v>1.5656246806481282</v>
      </c>
    </row>
    <row r="1619" spans="1:17" ht="20" customHeight="1" x14ac:dyDescent="0.2">
      <c r="A1619" s="1">
        <v>1684</v>
      </c>
      <c r="B1619" s="1" t="s">
        <v>544</v>
      </c>
      <c r="C1619" s="1" t="s">
        <v>10</v>
      </c>
      <c r="D1619" s="2">
        <v>42004</v>
      </c>
      <c r="E1619" s="3">
        <v>88372000000</v>
      </c>
      <c r="F1619" s="3">
        <v>1096000000</v>
      </c>
      <c r="G1619" s="3">
        <v>47667000000</v>
      </c>
      <c r="H1619" s="1">
        <v>0</v>
      </c>
      <c r="I1619" s="3">
        <v>2765000000</v>
      </c>
      <c r="J1619" s="1" t="s">
        <v>41</v>
      </c>
      <c r="K1619" s="1" t="s">
        <v>99</v>
      </c>
      <c r="L1619" s="8">
        <f t="shared" si="155"/>
        <v>2014</v>
      </c>
      <c r="M1619" s="5">
        <f t="shared" si="160"/>
        <v>-87276000000</v>
      </c>
      <c r="N1619" s="6">
        <f t="shared" si="156"/>
        <v>50432000000</v>
      </c>
      <c r="O1619" s="6">
        <f t="shared" si="157"/>
        <v>-137708000000</v>
      </c>
      <c r="P1619" s="7">
        <f t="shared" si="158"/>
        <v>0.9875978816819807</v>
      </c>
      <c r="Q1619" s="7">
        <f t="shared" si="159"/>
        <v>1.5582763771330286</v>
      </c>
    </row>
    <row r="1620" spans="1:17" ht="20" customHeight="1" x14ac:dyDescent="0.2">
      <c r="A1620" s="1">
        <v>1685</v>
      </c>
      <c r="B1620" s="1" t="s">
        <v>544</v>
      </c>
      <c r="C1620" s="1" t="s">
        <v>11</v>
      </c>
      <c r="D1620" s="2">
        <v>42369</v>
      </c>
      <c r="E1620" s="3">
        <v>90033000000</v>
      </c>
      <c r="F1620" s="3">
        <v>963000000</v>
      </c>
      <c r="G1620" s="3">
        <v>48728000000</v>
      </c>
      <c r="H1620" s="1">
        <v>0</v>
      </c>
      <c r="I1620" s="3">
        <v>3688000000</v>
      </c>
      <c r="J1620" s="1" t="s">
        <v>41</v>
      </c>
      <c r="K1620" s="1" t="s">
        <v>99</v>
      </c>
      <c r="L1620" s="8">
        <f t="shared" si="155"/>
        <v>2015</v>
      </c>
      <c r="M1620" s="5">
        <f t="shared" si="160"/>
        <v>-89070000000</v>
      </c>
      <c r="N1620" s="6">
        <f t="shared" si="156"/>
        <v>52416000000</v>
      </c>
      <c r="O1620" s="6">
        <f t="shared" si="157"/>
        <v>-141486000000</v>
      </c>
      <c r="P1620" s="7">
        <f t="shared" si="158"/>
        <v>0.98930392189530503</v>
      </c>
      <c r="Q1620" s="7">
        <f t="shared" si="159"/>
        <v>1.5714904535003833</v>
      </c>
    </row>
    <row r="1621" spans="1:17" ht="20" customHeight="1" x14ac:dyDescent="0.2">
      <c r="A1621" s="1">
        <v>1686</v>
      </c>
      <c r="B1621" s="1" t="s">
        <v>545</v>
      </c>
      <c r="C1621" s="1" t="s">
        <v>6</v>
      </c>
      <c r="D1621" s="2">
        <v>41546</v>
      </c>
      <c r="E1621" s="3">
        <v>12917000000</v>
      </c>
      <c r="F1621" s="3">
        <v>8288000000</v>
      </c>
      <c r="G1621" s="3">
        <v>3682000000</v>
      </c>
      <c r="H1621" s="1">
        <v>0</v>
      </c>
      <c r="I1621" s="1">
        <v>0</v>
      </c>
      <c r="J1621" s="1" t="s">
        <v>30</v>
      </c>
      <c r="K1621" s="1" t="s">
        <v>340</v>
      </c>
      <c r="L1621" s="8">
        <f t="shared" si="155"/>
        <v>2013</v>
      </c>
      <c r="M1621" s="5">
        <f t="shared" si="160"/>
        <v>-4629000000</v>
      </c>
      <c r="N1621" s="6">
        <f t="shared" si="156"/>
        <v>3682000000</v>
      </c>
      <c r="O1621" s="6">
        <f t="shared" si="157"/>
        <v>-8311000000</v>
      </c>
      <c r="P1621" s="7">
        <f t="shared" si="158"/>
        <v>0.35836494542076336</v>
      </c>
      <c r="Q1621" s="7">
        <f t="shared" si="159"/>
        <v>0.64341565378957966</v>
      </c>
    </row>
    <row r="1622" spans="1:17" ht="20" customHeight="1" x14ac:dyDescent="0.2">
      <c r="A1622" s="1">
        <v>1687</v>
      </c>
      <c r="B1622" s="1" t="s">
        <v>545</v>
      </c>
      <c r="C1622" s="1" t="s">
        <v>9</v>
      </c>
      <c r="D1622" s="2">
        <v>41910</v>
      </c>
      <c r="E1622" s="3">
        <v>14194000000</v>
      </c>
      <c r="F1622" s="3">
        <v>9150000000</v>
      </c>
      <c r="G1622" s="3">
        <v>4032000000</v>
      </c>
      <c r="H1622" s="1">
        <v>0</v>
      </c>
      <c r="I1622" s="1">
        <v>0</v>
      </c>
      <c r="J1622" s="1" t="s">
        <v>30</v>
      </c>
      <c r="K1622" s="1" t="s">
        <v>340</v>
      </c>
      <c r="L1622" s="8">
        <f t="shared" si="155"/>
        <v>2014</v>
      </c>
      <c r="M1622" s="5">
        <f t="shared" si="160"/>
        <v>-5044000000</v>
      </c>
      <c r="N1622" s="6">
        <f t="shared" si="156"/>
        <v>4032000000</v>
      </c>
      <c r="O1622" s="6">
        <f t="shared" si="157"/>
        <v>-9076000000</v>
      </c>
      <c r="P1622" s="7">
        <f t="shared" si="158"/>
        <v>0.35536142031844442</v>
      </c>
      <c r="Q1622" s="7">
        <f t="shared" si="159"/>
        <v>0.63942510920107087</v>
      </c>
    </row>
    <row r="1623" spans="1:17" ht="20" customHeight="1" x14ac:dyDescent="0.2">
      <c r="A1623" s="1">
        <v>1688</v>
      </c>
      <c r="B1623" s="1" t="s">
        <v>545</v>
      </c>
      <c r="C1623" s="1" t="s">
        <v>10</v>
      </c>
      <c r="D1623" s="2">
        <v>42274</v>
      </c>
      <c r="E1623" s="3">
        <v>15389000000</v>
      </c>
      <c r="F1623" s="3">
        <v>9973000000</v>
      </c>
      <c r="G1623" s="3">
        <v>4472000000</v>
      </c>
      <c r="H1623" s="1">
        <v>0</v>
      </c>
      <c r="I1623" s="1">
        <v>0</v>
      </c>
      <c r="J1623" s="1" t="s">
        <v>30</v>
      </c>
      <c r="K1623" s="1" t="s">
        <v>340</v>
      </c>
      <c r="L1623" s="8">
        <f t="shared" si="155"/>
        <v>2015</v>
      </c>
      <c r="M1623" s="5">
        <f t="shared" si="160"/>
        <v>-5416000000</v>
      </c>
      <c r="N1623" s="6">
        <f t="shared" si="156"/>
        <v>4472000000</v>
      </c>
      <c r="O1623" s="6">
        <f t="shared" si="157"/>
        <v>-9888000000</v>
      </c>
      <c r="P1623" s="7">
        <f t="shared" si="158"/>
        <v>0.35193969718630191</v>
      </c>
      <c r="Q1623" s="7">
        <f t="shared" si="159"/>
        <v>0.64253687699005779</v>
      </c>
    </row>
    <row r="1624" spans="1:17" ht="20" customHeight="1" x14ac:dyDescent="0.2">
      <c r="A1624" s="1">
        <v>1689</v>
      </c>
      <c r="B1624" s="1" t="s">
        <v>545</v>
      </c>
      <c r="C1624" s="1" t="s">
        <v>11</v>
      </c>
      <c r="D1624" s="2">
        <v>42638</v>
      </c>
      <c r="E1624" s="3">
        <v>15724000000</v>
      </c>
      <c r="F1624" s="3">
        <v>10313000000</v>
      </c>
      <c r="G1624" s="3">
        <v>4477000000</v>
      </c>
      <c r="H1624" s="1">
        <v>0</v>
      </c>
      <c r="I1624" s="1">
        <v>0</v>
      </c>
      <c r="J1624" s="1" t="s">
        <v>30</v>
      </c>
      <c r="K1624" s="1" t="s">
        <v>340</v>
      </c>
      <c r="L1624" s="8">
        <f t="shared" si="155"/>
        <v>2016</v>
      </c>
      <c r="M1624" s="5">
        <f t="shared" si="160"/>
        <v>-5411000000</v>
      </c>
      <c r="N1624" s="6">
        <f t="shared" si="156"/>
        <v>4477000000</v>
      </c>
      <c r="O1624" s="6">
        <f t="shared" si="157"/>
        <v>-9888000000</v>
      </c>
      <c r="P1624" s="7">
        <f t="shared" si="158"/>
        <v>0.34412363266344442</v>
      </c>
      <c r="Q1624" s="7">
        <f t="shared" si="159"/>
        <v>0.62884762147036377</v>
      </c>
    </row>
    <row r="1625" spans="1:17" ht="20" customHeight="1" x14ac:dyDescent="0.2">
      <c r="A1625" s="1">
        <v>1690</v>
      </c>
      <c r="B1625" s="1" t="s">
        <v>546</v>
      </c>
      <c r="C1625" s="1" t="s">
        <v>6</v>
      </c>
      <c r="D1625" s="2">
        <v>41639</v>
      </c>
      <c r="E1625" s="3">
        <v>18769000000</v>
      </c>
      <c r="F1625" s="3">
        <v>15471000000</v>
      </c>
      <c r="G1625" s="3">
        <v>1828000000</v>
      </c>
      <c r="H1625" s="1">
        <v>0</v>
      </c>
      <c r="I1625" s="3">
        <v>25000000</v>
      </c>
      <c r="J1625" s="1" t="s">
        <v>13</v>
      </c>
      <c r="K1625" s="1" t="s">
        <v>474</v>
      </c>
      <c r="L1625" s="8">
        <f t="shared" si="155"/>
        <v>2013</v>
      </c>
      <c r="M1625" s="5">
        <f t="shared" si="160"/>
        <v>-3298000000</v>
      </c>
      <c r="N1625" s="6">
        <f t="shared" si="156"/>
        <v>1853000000</v>
      </c>
      <c r="O1625" s="6">
        <f t="shared" si="157"/>
        <v>-5151000000</v>
      </c>
      <c r="P1625" s="7">
        <f t="shared" si="158"/>
        <v>0.17571527518780969</v>
      </c>
      <c r="Q1625" s="7">
        <f t="shared" si="159"/>
        <v>0.27444189887580583</v>
      </c>
    </row>
    <row r="1626" spans="1:17" ht="20" customHeight="1" x14ac:dyDescent="0.2">
      <c r="A1626" s="1">
        <v>1691</v>
      </c>
      <c r="B1626" s="1" t="s">
        <v>546</v>
      </c>
      <c r="C1626" s="1" t="s">
        <v>9</v>
      </c>
      <c r="D1626" s="2">
        <v>42004</v>
      </c>
      <c r="E1626" s="3">
        <v>19872000000</v>
      </c>
      <c r="F1626" s="3">
        <v>16477000000</v>
      </c>
      <c r="G1626" s="3">
        <v>2038000000</v>
      </c>
      <c r="H1626" s="1">
        <v>0</v>
      </c>
      <c r="I1626" s="3">
        <v>33000000</v>
      </c>
      <c r="J1626" s="1" t="s">
        <v>13</v>
      </c>
      <c r="K1626" s="1" t="s">
        <v>474</v>
      </c>
      <c r="L1626" s="8">
        <f t="shared" si="155"/>
        <v>2014</v>
      </c>
      <c r="M1626" s="5">
        <f t="shared" si="160"/>
        <v>-3395000000</v>
      </c>
      <c r="N1626" s="6">
        <f t="shared" si="156"/>
        <v>2071000000</v>
      </c>
      <c r="O1626" s="6">
        <f t="shared" si="157"/>
        <v>-5466000000</v>
      </c>
      <c r="P1626" s="7">
        <f t="shared" si="158"/>
        <v>0.17084339774557167</v>
      </c>
      <c r="Q1626" s="7">
        <f t="shared" si="159"/>
        <v>0.27506038647342995</v>
      </c>
    </row>
    <row r="1627" spans="1:17" ht="20" customHeight="1" x14ac:dyDescent="0.2">
      <c r="A1627" s="1">
        <v>1692</v>
      </c>
      <c r="B1627" s="1" t="s">
        <v>546</v>
      </c>
      <c r="C1627" s="1" t="s">
        <v>10</v>
      </c>
      <c r="D1627" s="2">
        <v>42369</v>
      </c>
      <c r="E1627" s="3">
        <v>20891000000</v>
      </c>
      <c r="F1627" s="3">
        <v>17201000000</v>
      </c>
      <c r="G1627" s="3">
        <v>2130000000</v>
      </c>
      <c r="H1627" s="1">
        <v>0</v>
      </c>
      <c r="I1627" s="3">
        <v>74000000</v>
      </c>
      <c r="J1627" s="1" t="s">
        <v>13</v>
      </c>
      <c r="K1627" s="1" t="s">
        <v>474</v>
      </c>
      <c r="L1627" s="8">
        <f t="shared" si="155"/>
        <v>2015</v>
      </c>
      <c r="M1627" s="5">
        <f t="shared" si="160"/>
        <v>-3690000000</v>
      </c>
      <c r="N1627" s="6">
        <f t="shared" si="156"/>
        <v>2204000000</v>
      </c>
      <c r="O1627" s="6">
        <f t="shared" si="157"/>
        <v>-5894000000</v>
      </c>
      <c r="P1627" s="7">
        <f t="shared" si="158"/>
        <v>0.17663108515628739</v>
      </c>
      <c r="Q1627" s="7">
        <f t="shared" si="159"/>
        <v>0.28213106122253601</v>
      </c>
    </row>
    <row r="1628" spans="1:17" ht="20" customHeight="1" x14ac:dyDescent="0.2">
      <c r="A1628" s="1">
        <v>1693</v>
      </c>
      <c r="B1628" s="1" t="s">
        <v>546</v>
      </c>
      <c r="C1628" s="1" t="s">
        <v>11</v>
      </c>
      <c r="D1628" s="2">
        <v>42735</v>
      </c>
      <c r="E1628" s="3">
        <v>20718000000</v>
      </c>
      <c r="F1628" s="3">
        <v>17036000000</v>
      </c>
      <c r="G1628" s="3">
        <v>2084000000</v>
      </c>
      <c r="H1628" s="1">
        <v>0</v>
      </c>
      <c r="I1628" s="3">
        <v>71000000</v>
      </c>
      <c r="J1628" s="1" t="s">
        <v>13</v>
      </c>
      <c r="K1628" s="1" t="s">
        <v>474</v>
      </c>
      <c r="L1628" s="8">
        <f t="shared" si="155"/>
        <v>2016</v>
      </c>
      <c r="M1628" s="5">
        <f t="shared" si="160"/>
        <v>-3682000000</v>
      </c>
      <c r="N1628" s="6">
        <f t="shared" si="156"/>
        <v>2155000000</v>
      </c>
      <c r="O1628" s="6">
        <f t="shared" si="157"/>
        <v>-5837000000</v>
      </c>
      <c r="P1628" s="7">
        <f t="shared" si="158"/>
        <v>0.17771985712906652</v>
      </c>
      <c r="Q1628" s="7">
        <f t="shared" si="159"/>
        <v>0.28173568877304761</v>
      </c>
    </row>
    <row r="1629" spans="1:17" ht="20" customHeight="1" x14ac:dyDescent="0.2">
      <c r="A1629" s="1">
        <v>1698</v>
      </c>
      <c r="B1629" s="1" t="s">
        <v>547</v>
      </c>
      <c r="C1629" s="1" t="s">
        <v>6</v>
      </c>
      <c r="D1629" s="2">
        <v>41639</v>
      </c>
      <c r="E1629" s="3">
        <v>13983000000</v>
      </c>
      <c r="F1629" s="3">
        <v>9112000000</v>
      </c>
      <c r="G1629" s="3">
        <v>1468000000</v>
      </c>
      <c r="H1629" s="1">
        <v>0</v>
      </c>
      <c r="I1629" s="3">
        <v>1333000000</v>
      </c>
      <c r="J1629" s="1" t="s">
        <v>7</v>
      </c>
      <c r="K1629" s="1" t="s">
        <v>548</v>
      </c>
      <c r="L1629" s="8">
        <f t="shared" si="155"/>
        <v>2013</v>
      </c>
      <c r="M1629" s="5">
        <f t="shared" si="160"/>
        <v>-4871000000</v>
      </c>
      <c r="N1629" s="6">
        <f t="shared" si="156"/>
        <v>2801000000</v>
      </c>
      <c r="O1629" s="6">
        <f t="shared" si="157"/>
        <v>-7672000000</v>
      </c>
      <c r="P1629" s="7">
        <f t="shared" si="158"/>
        <v>0.34835156976328396</v>
      </c>
      <c r="Q1629" s="7">
        <f t="shared" si="159"/>
        <v>0.54866623757419719</v>
      </c>
    </row>
    <row r="1630" spans="1:17" ht="20" customHeight="1" x14ac:dyDescent="0.2">
      <c r="A1630" s="1">
        <v>1699</v>
      </c>
      <c r="B1630" s="1" t="s">
        <v>547</v>
      </c>
      <c r="C1630" s="1" t="s">
        <v>9</v>
      </c>
      <c r="D1630" s="2">
        <v>42004</v>
      </c>
      <c r="E1630" s="3">
        <v>13996000000</v>
      </c>
      <c r="F1630" s="3">
        <v>9002000000</v>
      </c>
      <c r="G1630" s="3">
        <v>1481000000</v>
      </c>
      <c r="H1630" s="1">
        <v>0</v>
      </c>
      <c r="I1630" s="3">
        <v>1292000000</v>
      </c>
      <c r="J1630" s="1" t="s">
        <v>7</v>
      </c>
      <c r="K1630" s="1" t="s">
        <v>548</v>
      </c>
      <c r="L1630" s="8">
        <f t="shared" si="155"/>
        <v>2014</v>
      </c>
      <c r="M1630" s="5">
        <f t="shared" si="160"/>
        <v>-4994000000</v>
      </c>
      <c r="N1630" s="6">
        <f t="shared" si="156"/>
        <v>2773000000</v>
      </c>
      <c r="O1630" s="6">
        <f t="shared" si="157"/>
        <v>-7767000000</v>
      </c>
      <c r="P1630" s="7">
        <f t="shared" si="158"/>
        <v>0.35681623320948841</v>
      </c>
      <c r="Q1630" s="7">
        <f t="shared" si="159"/>
        <v>0.55494426979136902</v>
      </c>
    </row>
    <row r="1631" spans="1:17" ht="20" customHeight="1" x14ac:dyDescent="0.2">
      <c r="A1631" s="1">
        <v>1700</v>
      </c>
      <c r="B1631" s="1" t="s">
        <v>547</v>
      </c>
      <c r="C1631" s="1" t="s">
        <v>10</v>
      </c>
      <c r="D1631" s="2">
        <v>42369</v>
      </c>
      <c r="E1631" s="3">
        <v>12961000000</v>
      </c>
      <c r="F1631" s="3">
        <v>8231000000</v>
      </c>
      <c r="G1631" s="3">
        <v>1343000000</v>
      </c>
      <c r="H1631" s="1">
        <v>0</v>
      </c>
      <c r="I1631" s="3">
        <v>1245000000</v>
      </c>
      <c r="J1631" s="1" t="s">
        <v>7</v>
      </c>
      <c r="K1631" s="1" t="s">
        <v>548</v>
      </c>
      <c r="L1631" s="8">
        <f t="shared" si="155"/>
        <v>2015</v>
      </c>
      <c r="M1631" s="5">
        <f t="shared" si="160"/>
        <v>-4730000000</v>
      </c>
      <c r="N1631" s="6">
        <f t="shared" si="156"/>
        <v>2588000000</v>
      </c>
      <c r="O1631" s="6">
        <f t="shared" si="157"/>
        <v>-7318000000</v>
      </c>
      <c r="P1631" s="7">
        <f t="shared" si="158"/>
        <v>0.36494097677648329</v>
      </c>
      <c r="Q1631" s="7">
        <f t="shared" si="159"/>
        <v>0.56461692770619554</v>
      </c>
    </row>
    <row r="1632" spans="1:17" ht="20" customHeight="1" x14ac:dyDescent="0.2">
      <c r="A1632" s="1">
        <v>1701</v>
      </c>
      <c r="B1632" s="1" t="s">
        <v>547</v>
      </c>
      <c r="C1632" s="1" t="s">
        <v>11</v>
      </c>
      <c r="D1632" s="2">
        <v>42735</v>
      </c>
      <c r="E1632" s="3">
        <v>13609000000</v>
      </c>
      <c r="F1632" s="3">
        <v>8486000000</v>
      </c>
      <c r="G1632" s="3">
        <v>1410000000</v>
      </c>
      <c r="H1632" s="1">
        <v>0</v>
      </c>
      <c r="I1632" s="3">
        <v>1301000000</v>
      </c>
      <c r="J1632" s="1" t="s">
        <v>7</v>
      </c>
      <c r="K1632" s="1" t="s">
        <v>548</v>
      </c>
      <c r="L1632" s="8">
        <f t="shared" si="155"/>
        <v>2016</v>
      </c>
      <c r="M1632" s="5">
        <f t="shared" si="160"/>
        <v>-5123000000</v>
      </c>
      <c r="N1632" s="6">
        <f t="shared" si="156"/>
        <v>2711000000</v>
      </c>
      <c r="O1632" s="6">
        <f t="shared" si="157"/>
        <v>-7834000000</v>
      </c>
      <c r="P1632" s="7">
        <f t="shared" si="158"/>
        <v>0.37644206040120509</v>
      </c>
      <c r="Q1632" s="7">
        <f t="shared" si="159"/>
        <v>0.5756484679256374</v>
      </c>
    </row>
    <row r="1633" spans="1:17" ht="20" customHeight="1" x14ac:dyDescent="0.2">
      <c r="A1633" s="1">
        <v>1702</v>
      </c>
      <c r="B1633" s="1" t="s">
        <v>549</v>
      </c>
      <c r="C1633" s="1" t="s">
        <v>6</v>
      </c>
      <c r="D1633" s="2">
        <v>41274</v>
      </c>
      <c r="E1633" s="3">
        <v>7486000000</v>
      </c>
      <c r="F1633" s="3">
        <v>4523000000</v>
      </c>
      <c r="G1633" s="3">
        <v>595000000</v>
      </c>
      <c r="H1633" s="1">
        <v>0</v>
      </c>
      <c r="I1633" s="3">
        <v>756000000</v>
      </c>
      <c r="J1633" s="1" t="s">
        <v>77</v>
      </c>
      <c r="K1633" s="1" t="s">
        <v>78</v>
      </c>
      <c r="L1633" s="8">
        <f t="shared" si="155"/>
        <v>2012</v>
      </c>
      <c r="M1633" s="5">
        <f t="shared" si="160"/>
        <v>-2963000000</v>
      </c>
      <c r="N1633" s="6">
        <f t="shared" si="156"/>
        <v>1351000000</v>
      </c>
      <c r="O1633" s="6">
        <f t="shared" si="157"/>
        <v>-4314000000</v>
      </c>
      <c r="P1633" s="7">
        <f t="shared" si="158"/>
        <v>0.39580550360673256</v>
      </c>
      <c r="Q1633" s="7">
        <f t="shared" si="159"/>
        <v>0.57627571466737915</v>
      </c>
    </row>
    <row r="1634" spans="1:17" ht="20" customHeight="1" x14ac:dyDescent="0.2">
      <c r="A1634" s="1">
        <v>1703</v>
      </c>
      <c r="B1634" s="1" t="s">
        <v>549</v>
      </c>
      <c r="C1634" s="1" t="s">
        <v>9</v>
      </c>
      <c r="D1634" s="2">
        <v>41639</v>
      </c>
      <c r="E1634" s="3">
        <v>6860000000</v>
      </c>
      <c r="F1634" s="3">
        <v>4124000000</v>
      </c>
      <c r="G1634" s="3">
        <v>546000000</v>
      </c>
      <c r="H1634" s="1">
        <v>0</v>
      </c>
      <c r="I1634" s="3">
        <v>815000000</v>
      </c>
      <c r="J1634" s="1" t="s">
        <v>77</v>
      </c>
      <c r="K1634" s="1" t="s">
        <v>78</v>
      </c>
      <c r="L1634" s="8">
        <f t="shared" si="155"/>
        <v>2013</v>
      </c>
      <c r="M1634" s="5">
        <f t="shared" si="160"/>
        <v>-2736000000</v>
      </c>
      <c r="N1634" s="6">
        <f t="shared" si="156"/>
        <v>1361000000</v>
      </c>
      <c r="O1634" s="6">
        <f t="shared" si="157"/>
        <v>-4097000000</v>
      </c>
      <c r="P1634" s="7">
        <f t="shared" si="158"/>
        <v>0.39883381924198252</v>
      </c>
      <c r="Q1634" s="7">
        <f t="shared" si="159"/>
        <v>0.59723032069970849</v>
      </c>
    </row>
    <row r="1635" spans="1:17" ht="20" customHeight="1" x14ac:dyDescent="0.2">
      <c r="A1635" s="1">
        <v>1704</v>
      </c>
      <c r="B1635" s="1" t="s">
        <v>549</v>
      </c>
      <c r="C1635" s="1" t="s">
        <v>10</v>
      </c>
      <c r="D1635" s="2">
        <v>42004</v>
      </c>
      <c r="E1635" s="3">
        <v>7637000000</v>
      </c>
      <c r="F1635" s="3">
        <v>4508000000</v>
      </c>
      <c r="G1635" s="3">
        <v>384000000</v>
      </c>
      <c r="H1635" s="1">
        <v>0</v>
      </c>
      <c r="I1635" s="3">
        <v>1176000000</v>
      </c>
      <c r="J1635" s="1" t="s">
        <v>77</v>
      </c>
      <c r="K1635" s="1" t="s">
        <v>78</v>
      </c>
      <c r="L1635" s="8">
        <f t="shared" si="155"/>
        <v>2014</v>
      </c>
      <c r="M1635" s="5">
        <f t="shared" si="160"/>
        <v>-3129000000</v>
      </c>
      <c r="N1635" s="6">
        <f t="shared" si="156"/>
        <v>1560000000</v>
      </c>
      <c r="O1635" s="6">
        <f t="shared" si="157"/>
        <v>-4689000000</v>
      </c>
      <c r="P1635" s="7">
        <f t="shared" si="158"/>
        <v>0.40971585701191565</v>
      </c>
      <c r="Q1635" s="7">
        <f t="shared" si="159"/>
        <v>0.61398454890663878</v>
      </c>
    </row>
    <row r="1636" spans="1:17" ht="20" customHeight="1" x14ac:dyDescent="0.2">
      <c r="A1636" s="1">
        <v>1705</v>
      </c>
      <c r="B1636" s="1" t="s">
        <v>549</v>
      </c>
      <c r="C1636" s="1" t="s">
        <v>11</v>
      </c>
      <c r="D1636" s="2">
        <v>42369</v>
      </c>
      <c r="E1636" s="3">
        <v>7360000000</v>
      </c>
      <c r="F1636" s="3">
        <v>3434000000</v>
      </c>
      <c r="G1636" s="3">
        <v>864000000</v>
      </c>
      <c r="H1636" s="1">
        <v>0</v>
      </c>
      <c r="I1636" s="3">
        <v>1738000000</v>
      </c>
      <c r="J1636" s="1" t="s">
        <v>77</v>
      </c>
      <c r="K1636" s="1" t="s">
        <v>78</v>
      </c>
      <c r="L1636" s="8">
        <f t="shared" si="155"/>
        <v>2015</v>
      </c>
      <c r="M1636" s="5">
        <f t="shared" si="160"/>
        <v>-3926000000</v>
      </c>
      <c r="N1636" s="6">
        <f t="shared" si="156"/>
        <v>2602000000</v>
      </c>
      <c r="O1636" s="6">
        <f t="shared" si="157"/>
        <v>-6528000000</v>
      </c>
      <c r="P1636" s="7">
        <f t="shared" si="158"/>
        <v>0.53342391304347825</v>
      </c>
      <c r="Q1636" s="7">
        <f t="shared" si="159"/>
        <v>0.88695652173913042</v>
      </c>
    </row>
    <row r="1637" spans="1:17" ht="20" customHeight="1" x14ac:dyDescent="0.2">
      <c r="A1637" s="1">
        <v>1706</v>
      </c>
      <c r="B1637" s="1" t="s">
        <v>550</v>
      </c>
      <c r="C1637" s="1" t="s">
        <v>6</v>
      </c>
      <c r="D1637" s="2">
        <v>41305</v>
      </c>
      <c r="E1637" s="3">
        <v>468651000000</v>
      </c>
      <c r="F1637" s="3">
        <v>352297000000</v>
      </c>
      <c r="G1637" s="3">
        <v>88629000000</v>
      </c>
      <c r="H1637" s="1">
        <v>0</v>
      </c>
      <c r="I1637" s="1">
        <v>0</v>
      </c>
      <c r="J1637" s="1" t="s">
        <v>30</v>
      </c>
      <c r="K1637" s="1" t="s">
        <v>162</v>
      </c>
      <c r="L1637" s="8">
        <f t="shared" si="155"/>
        <v>2013</v>
      </c>
      <c r="M1637" s="5">
        <f t="shared" si="160"/>
        <v>-116354000000</v>
      </c>
      <c r="N1637" s="6">
        <f t="shared" si="156"/>
        <v>88629000000</v>
      </c>
      <c r="O1637" s="6">
        <f t="shared" si="157"/>
        <v>-204983000000</v>
      </c>
      <c r="P1637" s="7">
        <f t="shared" si="158"/>
        <v>0.24827430219929117</v>
      </c>
      <c r="Q1637" s="7">
        <f t="shared" si="159"/>
        <v>0.43738944331709523</v>
      </c>
    </row>
    <row r="1638" spans="1:17" ht="20" customHeight="1" x14ac:dyDescent="0.2">
      <c r="A1638" s="1">
        <v>1707</v>
      </c>
      <c r="B1638" s="1" t="s">
        <v>550</v>
      </c>
      <c r="C1638" s="1" t="s">
        <v>9</v>
      </c>
      <c r="D1638" s="2">
        <v>41670</v>
      </c>
      <c r="E1638" s="3">
        <v>476294000000</v>
      </c>
      <c r="F1638" s="3">
        <v>358069000000</v>
      </c>
      <c r="G1638" s="3">
        <v>91353000000</v>
      </c>
      <c r="H1638" s="1">
        <v>0</v>
      </c>
      <c r="I1638" s="1">
        <v>0</v>
      </c>
      <c r="J1638" s="1" t="s">
        <v>30</v>
      </c>
      <c r="K1638" s="1" t="s">
        <v>162</v>
      </c>
      <c r="L1638" s="8">
        <f t="shared" si="155"/>
        <v>2014</v>
      </c>
      <c r="M1638" s="5">
        <f t="shared" si="160"/>
        <v>-118225000000</v>
      </c>
      <c r="N1638" s="6">
        <f t="shared" si="156"/>
        <v>91353000000</v>
      </c>
      <c r="O1638" s="6">
        <f t="shared" si="157"/>
        <v>-209578000000</v>
      </c>
      <c r="P1638" s="7">
        <f t="shared" si="158"/>
        <v>0.24821853728999316</v>
      </c>
      <c r="Q1638" s="7">
        <f t="shared" si="159"/>
        <v>0.44001814005635176</v>
      </c>
    </row>
    <row r="1639" spans="1:17" ht="20" customHeight="1" x14ac:dyDescent="0.2">
      <c r="A1639" s="1">
        <v>1708</v>
      </c>
      <c r="B1639" s="1" t="s">
        <v>550</v>
      </c>
      <c r="C1639" s="1" t="s">
        <v>10</v>
      </c>
      <c r="D1639" s="2">
        <v>42035</v>
      </c>
      <c r="E1639" s="3">
        <v>485651000000</v>
      </c>
      <c r="F1639" s="3">
        <v>365086000000</v>
      </c>
      <c r="G1639" s="3">
        <v>93418000000</v>
      </c>
      <c r="H1639" s="1">
        <v>0</v>
      </c>
      <c r="I1639" s="1">
        <v>0</v>
      </c>
      <c r="J1639" s="1" t="s">
        <v>30</v>
      </c>
      <c r="K1639" s="1" t="s">
        <v>162</v>
      </c>
      <c r="L1639" s="8">
        <f t="shared" si="155"/>
        <v>2015</v>
      </c>
      <c r="M1639" s="5">
        <f t="shared" si="160"/>
        <v>-120565000000</v>
      </c>
      <c r="N1639" s="6">
        <f t="shared" si="156"/>
        <v>93418000000</v>
      </c>
      <c r="O1639" s="6">
        <f t="shared" si="157"/>
        <v>-213983000000</v>
      </c>
      <c r="P1639" s="7">
        <f t="shared" si="158"/>
        <v>0.24825440491216944</v>
      </c>
      <c r="Q1639" s="7">
        <f t="shared" si="159"/>
        <v>0.44061064426923863</v>
      </c>
    </row>
    <row r="1640" spans="1:17" ht="20" customHeight="1" x14ac:dyDescent="0.2">
      <c r="A1640" s="1">
        <v>1709</v>
      </c>
      <c r="B1640" s="1" t="s">
        <v>550</v>
      </c>
      <c r="C1640" s="1" t="s">
        <v>11</v>
      </c>
      <c r="D1640" s="2">
        <v>42400</v>
      </c>
      <c r="E1640" s="3">
        <v>482130000000</v>
      </c>
      <c r="F1640" s="3">
        <v>360984000000</v>
      </c>
      <c r="G1640" s="3">
        <v>97041000000</v>
      </c>
      <c r="H1640" s="1">
        <v>0</v>
      </c>
      <c r="I1640" s="1">
        <v>0</v>
      </c>
      <c r="J1640" s="1" t="s">
        <v>30</v>
      </c>
      <c r="K1640" s="1" t="s">
        <v>162</v>
      </c>
      <c r="L1640" s="8">
        <f t="shared" si="155"/>
        <v>2016</v>
      </c>
      <c r="M1640" s="5">
        <f t="shared" si="160"/>
        <v>-121146000000</v>
      </c>
      <c r="N1640" s="6">
        <f t="shared" si="156"/>
        <v>97041000000</v>
      </c>
      <c r="O1640" s="6">
        <f t="shared" si="157"/>
        <v>-218187000000</v>
      </c>
      <c r="P1640" s="7">
        <f t="shared" si="158"/>
        <v>0.25127247837720118</v>
      </c>
      <c r="Q1640" s="7">
        <f t="shared" si="159"/>
        <v>0.45254806794847863</v>
      </c>
    </row>
    <row r="1641" spans="1:17" ht="20" customHeight="1" x14ac:dyDescent="0.2">
      <c r="A1641" s="1">
        <v>1710</v>
      </c>
      <c r="B1641" s="1" t="s">
        <v>551</v>
      </c>
      <c r="C1641" s="1" t="s">
        <v>6</v>
      </c>
      <c r="D1641" s="2">
        <v>41912</v>
      </c>
      <c r="E1641" s="3">
        <v>9895100000</v>
      </c>
      <c r="F1641" s="3">
        <v>7961500000</v>
      </c>
      <c r="G1641" s="3">
        <v>937600000</v>
      </c>
      <c r="H1641" s="1">
        <v>0</v>
      </c>
      <c r="I1641" s="3">
        <v>86000000</v>
      </c>
      <c r="J1641" s="1" t="s">
        <v>53</v>
      </c>
      <c r="K1641" s="1" t="s">
        <v>90</v>
      </c>
      <c r="L1641" s="8">
        <f t="shared" si="155"/>
        <v>2014</v>
      </c>
      <c r="M1641" s="5">
        <f t="shared" si="160"/>
        <v>-1933600000</v>
      </c>
      <c r="N1641" s="6">
        <f t="shared" si="156"/>
        <v>1023600000</v>
      </c>
      <c r="O1641" s="6">
        <f t="shared" si="157"/>
        <v>-2957200000</v>
      </c>
      <c r="P1641" s="7">
        <f t="shared" si="158"/>
        <v>0.19540984931936009</v>
      </c>
      <c r="Q1641" s="7">
        <f t="shared" si="159"/>
        <v>0.29885498883285666</v>
      </c>
    </row>
    <row r="1642" spans="1:17" ht="20" customHeight="1" x14ac:dyDescent="0.2">
      <c r="A1642" s="1">
        <v>1711</v>
      </c>
      <c r="B1642" s="1" t="s">
        <v>551</v>
      </c>
      <c r="C1642" s="1" t="s">
        <v>9</v>
      </c>
      <c r="D1642" s="2">
        <v>42277</v>
      </c>
      <c r="E1642" s="3">
        <v>11124800000</v>
      </c>
      <c r="F1642" s="3">
        <v>8986500000</v>
      </c>
      <c r="G1642" s="3">
        <v>1026100000</v>
      </c>
      <c r="H1642" s="1">
        <v>0</v>
      </c>
      <c r="I1642" s="3">
        <v>118900000</v>
      </c>
      <c r="J1642" s="1" t="s">
        <v>53</v>
      </c>
      <c r="K1642" s="1" t="s">
        <v>90</v>
      </c>
      <c r="L1642" s="8">
        <f t="shared" si="155"/>
        <v>2015</v>
      </c>
      <c r="M1642" s="5">
        <f t="shared" si="160"/>
        <v>-2138300000</v>
      </c>
      <c r="N1642" s="6">
        <f t="shared" si="156"/>
        <v>1145000000</v>
      </c>
      <c r="O1642" s="6">
        <f t="shared" si="157"/>
        <v>-3283300000</v>
      </c>
      <c r="P1642" s="7">
        <f t="shared" si="158"/>
        <v>0.19221019703725012</v>
      </c>
      <c r="Q1642" s="7">
        <f t="shared" si="159"/>
        <v>0.29513339565655111</v>
      </c>
    </row>
    <row r="1643" spans="1:17" ht="20" customHeight="1" x14ac:dyDescent="0.2">
      <c r="A1643" s="1">
        <v>1712</v>
      </c>
      <c r="B1643" s="1" t="s">
        <v>551</v>
      </c>
      <c r="C1643" s="1" t="s">
        <v>10</v>
      </c>
      <c r="D1643" s="2">
        <v>42643</v>
      </c>
      <c r="E1643" s="3">
        <v>14171800000</v>
      </c>
      <c r="F1643" s="3">
        <v>11413200000</v>
      </c>
      <c r="G1643" s="3">
        <v>1750100000</v>
      </c>
      <c r="H1643" s="1">
        <v>0</v>
      </c>
      <c r="I1643" s="3">
        <v>211800000</v>
      </c>
      <c r="J1643" s="1" t="s">
        <v>53</v>
      </c>
      <c r="K1643" s="1" t="s">
        <v>90</v>
      </c>
      <c r="L1643" s="8">
        <f t="shared" si="155"/>
        <v>2016</v>
      </c>
      <c r="M1643" s="5">
        <f t="shared" si="160"/>
        <v>-2758600000</v>
      </c>
      <c r="N1643" s="6">
        <f t="shared" si="156"/>
        <v>1961900000</v>
      </c>
      <c r="O1643" s="6">
        <f t="shared" si="157"/>
        <v>-4720500000</v>
      </c>
      <c r="P1643" s="7">
        <f t="shared" si="158"/>
        <v>0.19465417237048221</v>
      </c>
      <c r="Q1643" s="7">
        <f t="shared" si="159"/>
        <v>0.33309106817764855</v>
      </c>
    </row>
    <row r="1644" spans="1:17" ht="20" customHeight="1" x14ac:dyDescent="0.2">
      <c r="A1644" s="1">
        <v>1713</v>
      </c>
      <c r="B1644" s="1" t="s">
        <v>552</v>
      </c>
      <c r="C1644" s="1" t="s">
        <v>6</v>
      </c>
      <c r="D1644" s="2">
        <v>41274</v>
      </c>
      <c r="E1644" s="3">
        <v>5664800000</v>
      </c>
      <c r="F1644" s="3">
        <v>3194200000</v>
      </c>
      <c r="G1644" s="3">
        <v>1140600000</v>
      </c>
      <c r="H1644" s="1">
        <v>0</v>
      </c>
      <c r="I1644" s="1">
        <v>0</v>
      </c>
      <c r="J1644" s="1" t="s">
        <v>16</v>
      </c>
      <c r="K1644" s="1" t="s">
        <v>51</v>
      </c>
      <c r="L1644" s="8">
        <f t="shared" si="155"/>
        <v>2012</v>
      </c>
      <c r="M1644" s="5">
        <f t="shared" si="160"/>
        <v>-2470600000</v>
      </c>
      <c r="N1644" s="6">
        <f t="shared" si="156"/>
        <v>1140600000</v>
      </c>
      <c r="O1644" s="6">
        <f t="shared" si="157"/>
        <v>-3611200000</v>
      </c>
      <c r="P1644" s="7">
        <f t="shared" si="158"/>
        <v>0.43613190227369014</v>
      </c>
      <c r="Q1644" s="7">
        <f t="shared" si="159"/>
        <v>0.63748058183872336</v>
      </c>
    </row>
    <row r="1645" spans="1:17" ht="20" customHeight="1" x14ac:dyDescent="0.2">
      <c r="A1645" s="1">
        <v>1714</v>
      </c>
      <c r="B1645" s="1" t="s">
        <v>552</v>
      </c>
      <c r="C1645" s="1" t="s">
        <v>9</v>
      </c>
      <c r="D1645" s="2">
        <v>41639</v>
      </c>
      <c r="E1645" s="3">
        <v>5542000000</v>
      </c>
      <c r="F1645" s="3">
        <v>3235000000</v>
      </c>
      <c r="G1645" s="3">
        <v>1199600000</v>
      </c>
      <c r="H1645" s="1">
        <v>0</v>
      </c>
      <c r="I1645" s="1">
        <v>0</v>
      </c>
      <c r="J1645" s="1" t="s">
        <v>16</v>
      </c>
      <c r="K1645" s="1" t="s">
        <v>51</v>
      </c>
      <c r="L1645" s="8">
        <f t="shared" si="155"/>
        <v>2013</v>
      </c>
      <c r="M1645" s="5">
        <f t="shared" si="160"/>
        <v>-2307000000</v>
      </c>
      <c r="N1645" s="6">
        <f t="shared" si="156"/>
        <v>1199600000</v>
      </c>
      <c r="O1645" s="6">
        <f t="shared" si="157"/>
        <v>-3506600000</v>
      </c>
      <c r="P1645" s="7">
        <f t="shared" si="158"/>
        <v>0.41627571273908337</v>
      </c>
      <c r="Q1645" s="7">
        <f t="shared" si="159"/>
        <v>0.6327318657524359</v>
      </c>
    </row>
    <row r="1646" spans="1:17" ht="20" customHeight="1" x14ac:dyDescent="0.2">
      <c r="A1646" s="1">
        <v>1715</v>
      </c>
      <c r="B1646" s="1" t="s">
        <v>552</v>
      </c>
      <c r="C1646" s="1" t="s">
        <v>10</v>
      </c>
      <c r="D1646" s="2">
        <v>42004</v>
      </c>
      <c r="E1646" s="3">
        <v>5607200000</v>
      </c>
      <c r="F1646" s="3">
        <v>3297400000</v>
      </c>
      <c r="G1646" s="3">
        <v>1169300000</v>
      </c>
      <c r="H1646" s="1">
        <v>0</v>
      </c>
      <c r="I1646" s="1">
        <v>0</v>
      </c>
      <c r="J1646" s="1" t="s">
        <v>16</v>
      </c>
      <c r="K1646" s="1" t="s">
        <v>51</v>
      </c>
      <c r="L1646" s="8">
        <f t="shared" si="155"/>
        <v>2014</v>
      </c>
      <c r="M1646" s="5">
        <f t="shared" si="160"/>
        <v>-2309800000</v>
      </c>
      <c r="N1646" s="6">
        <f t="shared" si="156"/>
        <v>1169300000</v>
      </c>
      <c r="O1646" s="6">
        <f t="shared" si="157"/>
        <v>-3479100000</v>
      </c>
      <c r="P1646" s="7">
        <f t="shared" si="158"/>
        <v>0.41193465544300184</v>
      </c>
      <c r="Q1646" s="7">
        <f t="shared" si="159"/>
        <v>0.62047010985875306</v>
      </c>
    </row>
    <row r="1647" spans="1:17" ht="20" customHeight="1" x14ac:dyDescent="0.2">
      <c r="A1647" s="1">
        <v>1716</v>
      </c>
      <c r="B1647" s="1" t="s">
        <v>552</v>
      </c>
      <c r="C1647" s="1" t="s">
        <v>11</v>
      </c>
      <c r="D1647" s="2">
        <v>42369</v>
      </c>
      <c r="E1647" s="3">
        <v>5483700000</v>
      </c>
      <c r="F1647" s="3">
        <v>3199400000</v>
      </c>
      <c r="G1647" s="3">
        <v>1174900000</v>
      </c>
      <c r="H1647" s="1">
        <v>0</v>
      </c>
      <c r="I1647" s="1">
        <v>0</v>
      </c>
      <c r="J1647" s="1" t="s">
        <v>16</v>
      </c>
      <c r="K1647" s="1" t="s">
        <v>51</v>
      </c>
      <c r="L1647" s="8">
        <f t="shared" si="155"/>
        <v>2015</v>
      </c>
      <c r="M1647" s="5">
        <f t="shared" si="160"/>
        <v>-2284300000</v>
      </c>
      <c r="N1647" s="6">
        <f t="shared" si="156"/>
        <v>1174900000</v>
      </c>
      <c r="O1647" s="6">
        <f t="shared" si="157"/>
        <v>-3459200000</v>
      </c>
      <c r="P1647" s="7">
        <f t="shared" si="158"/>
        <v>0.41656181045644364</v>
      </c>
      <c r="Q1647" s="7">
        <f t="shared" si="159"/>
        <v>0.63081496070171594</v>
      </c>
    </row>
    <row r="1648" spans="1:17" ht="20" customHeight="1" x14ac:dyDescent="0.2">
      <c r="A1648" s="1">
        <v>1717</v>
      </c>
      <c r="B1648" s="1" t="s">
        <v>553</v>
      </c>
      <c r="C1648" s="1" t="s">
        <v>6</v>
      </c>
      <c r="D1648" s="2">
        <v>41274</v>
      </c>
      <c r="E1648" s="3">
        <v>5989000000</v>
      </c>
      <c r="F1648" s="3">
        <v>4993000000</v>
      </c>
      <c r="G1648" s="3">
        <v>320000000</v>
      </c>
      <c r="H1648" s="3">
        <v>32000000</v>
      </c>
      <c r="I1648" s="1">
        <v>0</v>
      </c>
      <c r="J1648" s="1" t="s">
        <v>46</v>
      </c>
      <c r="K1648" s="1" t="s">
        <v>47</v>
      </c>
      <c r="L1648" s="8">
        <f t="shared" si="155"/>
        <v>2012</v>
      </c>
      <c r="M1648" s="5">
        <f t="shared" si="160"/>
        <v>-996000000</v>
      </c>
      <c r="N1648" s="6">
        <f t="shared" si="156"/>
        <v>352000000</v>
      </c>
      <c r="O1648" s="6">
        <f t="shared" si="157"/>
        <v>-1348000000</v>
      </c>
      <c r="P1648" s="7">
        <f t="shared" si="158"/>
        <v>0.16630489230255469</v>
      </c>
      <c r="Q1648" s="7">
        <f t="shared" si="159"/>
        <v>0.22507931207213225</v>
      </c>
    </row>
    <row r="1649" spans="1:17" ht="20" customHeight="1" x14ac:dyDescent="0.2">
      <c r="A1649" s="1">
        <v>1718</v>
      </c>
      <c r="B1649" s="1" t="s">
        <v>553</v>
      </c>
      <c r="C1649" s="1" t="s">
        <v>9</v>
      </c>
      <c r="D1649" s="2">
        <v>41639</v>
      </c>
      <c r="E1649" s="3">
        <v>7254000000</v>
      </c>
      <c r="F1649" s="3">
        <v>5716000000</v>
      </c>
      <c r="G1649" s="3">
        <v>494000000</v>
      </c>
      <c r="H1649" s="3">
        <v>33000000</v>
      </c>
      <c r="I1649" s="1">
        <v>0</v>
      </c>
      <c r="J1649" s="1" t="s">
        <v>46</v>
      </c>
      <c r="K1649" s="1" t="s">
        <v>47</v>
      </c>
      <c r="L1649" s="8">
        <f t="shared" si="155"/>
        <v>2013</v>
      </c>
      <c r="M1649" s="5">
        <f t="shared" si="160"/>
        <v>-1538000000</v>
      </c>
      <c r="N1649" s="6">
        <f t="shared" si="156"/>
        <v>527000000</v>
      </c>
      <c r="O1649" s="6">
        <f t="shared" si="157"/>
        <v>-2065000000</v>
      </c>
      <c r="P1649" s="7">
        <f t="shared" si="158"/>
        <v>0.21202095395643783</v>
      </c>
      <c r="Q1649" s="7">
        <f t="shared" si="159"/>
        <v>0.2846705266060105</v>
      </c>
    </row>
    <row r="1650" spans="1:17" ht="20" customHeight="1" x14ac:dyDescent="0.2">
      <c r="A1650" s="1">
        <v>1719</v>
      </c>
      <c r="B1650" s="1" t="s">
        <v>553</v>
      </c>
      <c r="C1650" s="1" t="s">
        <v>10</v>
      </c>
      <c r="D1650" s="2">
        <v>42004</v>
      </c>
      <c r="E1650" s="3">
        <v>7403000000</v>
      </c>
      <c r="F1650" s="3">
        <v>5763000000</v>
      </c>
      <c r="G1650" s="3">
        <v>249000000</v>
      </c>
      <c r="H1650" s="3">
        <v>27000000</v>
      </c>
      <c r="I1650" s="1">
        <v>0</v>
      </c>
      <c r="J1650" s="1" t="s">
        <v>46</v>
      </c>
      <c r="K1650" s="1" t="s">
        <v>47</v>
      </c>
      <c r="L1650" s="8">
        <f t="shared" si="155"/>
        <v>2014</v>
      </c>
      <c r="M1650" s="5">
        <f t="shared" si="160"/>
        <v>-1640000000</v>
      </c>
      <c r="N1650" s="6">
        <f t="shared" si="156"/>
        <v>276000000</v>
      </c>
      <c r="O1650" s="6">
        <f t="shared" si="157"/>
        <v>-1916000000</v>
      </c>
      <c r="P1650" s="7">
        <f t="shared" si="158"/>
        <v>0.22153181142779954</v>
      </c>
      <c r="Q1650" s="7">
        <f t="shared" si="159"/>
        <v>0.25881399432662433</v>
      </c>
    </row>
    <row r="1651" spans="1:17" ht="20" customHeight="1" x14ac:dyDescent="0.2">
      <c r="A1651" s="1">
        <v>1720</v>
      </c>
      <c r="B1651" s="1" t="s">
        <v>553</v>
      </c>
      <c r="C1651" s="1" t="s">
        <v>11</v>
      </c>
      <c r="D1651" s="2">
        <v>42369</v>
      </c>
      <c r="E1651" s="3">
        <v>7082000000</v>
      </c>
      <c r="F1651" s="3">
        <v>5694000000</v>
      </c>
      <c r="G1651" s="3">
        <v>420000000</v>
      </c>
      <c r="H1651" s="3">
        <v>24000000</v>
      </c>
      <c r="I1651" s="1">
        <v>0</v>
      </c>
      <c r="J1651" s="1" t="s">
        <v>46</v>
      </c>
      <c r="K1651" s="1" t="s">
        <v>47</v>
      </c>
      <c r="L1651" s="8">
        <f t="shared" si="155"/>
        <v>2015</v>
      </c>
      <c r="M1651" s="5">
        <f t="shared" si="160"/>
        <v>-1388000000</v>
      </c>
      <c r="N1651" s="6">
        <f t="shared" si="156"/>
        <v>444000000</v>
      </c>
      <c r="O1651" s="6">
        <f t="shared" si="157"/>
        <v>-1832000000</v>
      </c>
      <c r="P1651" s="7">
        <f t="shared" si="158"/>
        <v>0.19598983338040102</v>
      </c>
      <c r="Q1651" s="7">
        <f t="shared" si="159"/>
        <v>0.25868398757413158</v>
      </c>
    </row>
    <row r="1652" spans="1:17" ht="20" customHeight="1" x14ac:dyDescent="0.2">
      <c r="A1652" s="1">
        <v>1721</v>
      </c>
      <c r="B1652" s="1" t="s">
        <v>554</v>
      </c>
      <c r="C1652" s="1" t="s">
        <v>6</v>
      </c>
      <c r="D1652" s="2">
        <v>41274</v>
      </c>
      <c r="E1652" s="3">
        <v>4534000000</v>
      </c>
      <c r="F1652" s="3">
        <v>2093000000</v>
      </c>
      <c r="G1652" s="3">
        <v>1389000000</v>
      </c>
      <c r="H1652" s="1">
        <v>0</v>
      </c>
      <c r="I1652" s="3">
        <v>185000000</v>
      </c>
      <c r="J1652" s="1" t="s">
        <v>13</v>
      </c>
      <c r="K1652" s="1" t="s">
        <v>127</v>
      </c>
      <c r="L1652" s="8">
        <f t="shared" si="155"/>
        <v>2012</v>
      </c>
      <c r="M1652" s="5">
        <f t="shared" si="160"/>
        <v>-2441000000</v>
      </c>
      <c r="N1652" s="6">
        <f t="shared" si="156"/>
        <v>1574000000</v>
      </c>
      <c r="O1652" s="6">
        <f t="shared" si="157"/>
        <v>-4015000000</v>
      </c>
      <c r="P1652" s="7">
        <f t="shared" si="158"/>
        <v>0.53837670930745474</v>
      </c>
      <c r="Q1652" s="7">
        <f t="shared" si="159"/>
        <v>0.88553153947948826</v>
      </c>
    </row>
    <row r="1653" spans="1:17" ht="20" customHeight="1" x14ac:dyDescent="0.2">
      <c r="A1653" s="1">
        <v>1722</v>
      </c>
      <c r="B1653" s="1" t="s">
        <v>554</v>
      </c>
      <c r="C1653" s="1" t="s">
        <v>9</v>
      </c>
      <c r="D1653" s="2">
        <v>41639</v>
      </c>
      <c r="E1653" s="3">
        <v>5009000000</v>
      </c>
      <c r="F1653" s="3">
        <v>2394000000</v>
      </c>
      <c r="G1653" s="3">
        <v>1471000000</v>
      </c>
      <c r="H1653" s="1">
        <v>0</v>
      </c>
      <c r="I1653" s="3">
        <v>216000000</v>
      </c>
      <c r="J1653" s="1" t="s">
        <v>13</v>
      </c>
      <c r="K1653" s="1" t="s">
        <v>127</v>
      </c>
      <c r="L1653" s="8">
        <f t="shared" si="155"/>
        <v>2013</v>
      </c>
      <c r="M1653" s="5">
        <f t="shared" si="160"/>
        <v>-2615000000</v>
      </c>
      <c r="N1653" s="6">
        <f t="shared" si="156"/>
        <v>1687000000</v>
      </c>
      <c r="O1653" s="6">
        <f t="shared" si="157"/>
        <v>-4302000000</v>
      </c>
      <c r="P1653" s="7">
        <f t="shared" si="158"/>
        <v>0.52206029147534438</v>
      </c>
      <c r="Q1653" s="7">
        <f t="shared" si="159"/>
        <v>0.85885406268716313</v>
      </c>
    </row>
    <row r="1654" spans="1:17" ht="20" customHeight="1" x14ac:dyDescent="0.2">
      <c r="A1654" s="1">
        <v>1723</v>
      </c>
      <c r="B1654" s="1" t="s">
        <v>554</v>
      </c>
      <c r="C1654" s="1" t="s">
        <v>10</v>
      </c>
      <c r="D1654" s="2">
        <v>42004</v>
      </c>
      <c r="E1654" s="3">
        <v>5281000000</v>
      </c>
      <c r="F1654" s="3">
        <v>2504000000</v>
      </c>
      <c r="G1654" s="3">
        <v>1557000000</v>
      </c>
      <c r="H1654" s="1">
        <v>0</v>
      </c>
      <c r="I1654" s="3">
        <v>233000000</v>
      </c>
      <c r="J1654" s="1" t="s">
        <v>13</v>
      </c>
      <c r="K1654" s="1" t="s">
        <v>127</v>
      </c>
      <c r="L1654" s="8">
        <f t="shared" si="155"/>
        <v>2014</v>
      </c>
      <c r="M1654" s="5">
        <f t="shared" si="160"/>
        <v>-2777000000</v>
      </c>
      <c r="N1654" s="6">
        <f t="shared" si="156"/>
        <v>1790000000</v>
      </c>
      <c r="O1654" s="6">
        <f t="shared" si="157"/>
        <v>-4567000000</v>
      </c>
      <c r="P1654" s="7">
        <f t="shared" si="158"/>
        <v>0.52584737739064569</v>
      </c>
      <c r="Q1654" s="7">
        <f t="shared" si="159"/>
        <v>0.86479833364893011</v>
      </c>
    </row>
    <row r="1655" spans="1:17" ht="20" customHeight="1" x14ac:dyDescent="0.2">
      <c r="A1655" s="1">
        <v>1724</v>
      </c>
      <c r="B1655" s="1" t="s">
        <v>554</v>
      </c>
      <c r="C1655" s="1" t="s">
        <v>11</v>
      </c>
      <c r="D1655" s="2">
        <v>42369</v>
      </c>
      <c r="E1655" s="3">
        <v>5536000000</v>
      </c>
      <c r="F1655" s="3">
        <v>2700000000</v>
      </c>
      <c r="G1655" s="3">
        <v>1574000000</v>
      </c>
      <c r="H1655" s="1">
        <v>0</v>
      </c>
      <c r="I1655" s="3">
        <v>234000000</v>
      </c>
      <c r="J1655" s="1" t="s">
        <v>13</v>
      </c>
      <c r="K1655" s="1" t="s">
        <v>127</v>
      </c>
      <c r="L1655" s="8">
        <f t="shared" si="155"/>
        <v>2015</v>
      </c>
      <c r="M1655" s="5">
        <f t="shared" si="160"/>
        <v>-2836000000</v>
      </c>
      <c r="N1655" s="6">
        <f t="shared" si="156"/>
        <v>1808000000</v>
      </c>
      <c r="O1655" s="6">
        <f t="shared" si="157"/>
        <v>-4644000000</v>
      </c>
      <c r="P1655" s="7">
        <f t="shared" si="158"/>
        <v>0.51228323699421963</v>
      </c>
      <c r="Q1655" s="7">
        <f t="shared" si="159"/>
        <v>0.83887283236994215</v>
      </c>
    </row>
    <row r="1656" spans="1:17" ht="20" customHeight="1" x14ac:dyDescent="0.2">
      <c r="A1656" s="1">
        <v>1725</v>
      </c>
      <c r="B1656" s="1" t="s">
        <v>555</v>
      </c>
      <c r="C1656" s="1" t="s">
        <v>6</v>
      </c>
      <c r="D1656" s="2">
        <v>41274</v>
      </c>
      <c r="E1656" s="3">
        <v>5154284000</v>
      </c>
      <c r="F1656" s="3">
        <v>3251575000</v>
      </c>
      <c r="G1656" s="3">
        <v>481677000</v>
      </c>
      <c r="H1656" s="1">
        <v>0</v>
      </c>
      <c r="I1656" s="3">
        <v>373199000</v>
      </c>
      <c r="J1656" s="1" t="s">
        <v>13</v>
      </c>
      <c r="K1656" s="1" t="s">
        <v>556</v>
      </c>
      <c r="L1656" s="8">
        <f t="shared" si="155"/>
        <v>2012</v>
      </c>
      <c r="M1656" s="5">
        <f t="shared" si="160"/>
        <v>-1902709000</v>
      </c>
      <c r="N1656" s="6">
        <f t="shared" si="156"/>
        <v>854876000</v>
      </c>
      <c r="O1656" s="6">
        <f t="shared" si="157"/>
        <v>-2757585000</v>
      </c>
      <c r="P1656" s="7">
        <f t="shared" si="158"/>
        <v>0.36915098197926227</v>
      </c>
      <c r="Q1656" s="7">
        <f t="shared" si="159"/>
        <v>0.53500835421563886</v>
      </c>
    </row>
    <row r="1657" spans="1:17" ht="20" customHeight="1" x14ac:dyDescent="0.2">
      <c r="A1657" s="1">
        <v>1726</v>
      </c>
      <c r="B1657" s="1" t="s">
        <v>555</v>
      </c>
      <c r="C1657" s="1" t="s">
        <v>9</v>
      </c>
      <c r="D1657" s="2">
        <v>41639</v>
      </c>
      <c r="E1657" s="3">
        <v>5620936000</v>
      </c>
      <c r="F1657" s="3">
        <v>3478822000</v>
      </c>
      <c r="G1657" s="3">
        <v>465926000</v>
      </c>
      <c r="H1657" s="1">
        <v>0</v>
      </c>
      <c r="I1657" s="3">
        <v>371051000</v>
      </c>
      <c r="J1657" s="1" t="s">
        <v>13</v>
      </c>
      <c r="K1657" s="1" t="s">
        <v>556</v>
      </c>
      <c r="L1657" s="8">
        <f t="shared" si="155"/>
        <v>2013</v>
      </c>
      <c r="M1657" s="5">
        <f t="shared" si="160"/>
        <v>-2142114000</v>
      </c>
      <c r="N1657" s="6">
        <f t="shared" si="156"/>
        <v>836977000</v>
      </c>
      <c r="O1657" s="6">
        <f t="shared" si="157"/>
        <v>-2979091000</v>
      </c>
      <c r="P1657" s="7">
        <f t="shared" si="158"/>
        <v>0.38109560400616554</v>
      </c>
      <c r="Q1657" s="7">
        <f t="shared" si="159"/>
        <v>0.52999909623592933</v>
      </c>
    </row>
    <row r="1658" spans="1:17" ht="20" customHeight="1" x14ac:dyDescent="0.2">
      <c r="A1658" s="1">
        <v>1727</v>
      </c>
      <c r="B1658" s="1" t="s">
        <v>555</v>
      </c>
      <c r="C1658" s="1" t="s">
        <v>10</v>
      </c>
      <c r="D1658" s="2">
        <v>42004</v>
      </c>
      <c r="E1658" s="3">
        <v>5433661000</v>
      </c>
      <c r="F1658" s="3">
        <v>3316311000</v>
      </c>
      <c r="G1658" s="3">
        <v>502901000</v>
      </c>
      <c r="H1658" s="1">
        <v>0</v>
      </c>
      <c r="I1658" s="3">
        <v>314119000</v>
      </c>
      <c r="J1658" s="1" t="s">
        <v>13</v>
      </c>
      <c r="K1658" s="1" t="s">
        <v>556</v>
      </c>
      <c r="L1658" s="8">
        <f t="shared" si="155"/>
        <v>2014</v>
      </c>
      <c r="M1658" s="5">
        <f t="shared" si="160"/>
        <v>-2117350000</v>
      </c>
      <c r="N1658" s="6">
        <f t="shared" si="156"/>
        <v>817020000</v>
      </c>
      <c r="O1658" s="6">
        <f t="shared" si="157"/>
        <v>-2934370000</v>
      </c>
      <c r="P1658" s="7">
        <f t="shared" si="158"/>
        <v>0.38967281911771823</v>
      </c>
      <c r="Q1658" s="7">
        <f t="shared" si="159"/>
        <v>0.5400355303726162</v>
      </c>
    </row>
    <row r="1659" spans="1:17" ht="20" customHeight="1" x14ac:dyDescent="0.2">
      <c r="A1659" s="1">
        <v>1728</v>
      </c>
      <c r="B1659" s="1" t="s">
        <v>555</v>
      </c>
      <c r="C1659" s="1" t="s">
        <v>11</v>
      </c>
      <c r="D1659" s="2">
        <v>42369</v>
      </c>
      <c r="E1659" s="3">
        <v>4075883000</v>
      </c>
      <c r="F1659" s="3">
        <v>2530374000</v>
      </c>
      <c r="G1659" s="3">
        <v>475328000</v>
      </c>
      <c r="H1659" s="1">
        <v>0</v>
      </c>
      <c r="I1659" s="3">
        <v>322629000</v>
      </c>
      <c r="J1659" s="1" t="s">
        <v>13</v>
      </c>
      <c r="K1659" s="1" t="s">
        <v>556</v>
      </c>
      <c r="L1659" s="8">
        <f t="shared" si="155"/>
        <v>2015</v>
      </c>
      <c r="M1659" s="5">
        <f t="shared" si="160"/>
        <v>-1545509000</v>
      </c>
      <c r="N1659" s="6">
        <f t="shared" si="156"/>
        <v>797957000</v>
      </c>
      <c r="O1659" s="6">
        <f t="shared" si="157"/>
        <v>-2343466000</v>
      </c>
      <c r="P1659" s="7">
        <f t="shared" si="158"/>
        <v>0.37918384801526445</v>
      </c>
      <c r="Q1659" s="7">
        <f t="shared" si="159"/>
        <v>0.5749590947532105</v>
      </c>
    </row>
    <row r="1660" spans="1:17" ht="20" customHeight="1" x14ac:dyDescent="0.2">
      <c r="A1660" s="1">
        <v>1729</v>
      </c>
      <c r="B1660" s="1" t="s">
        <v>557</v>
      </c>
      <c r="C1660" s="1" t="s">
        <v>6</v>
      </c>
      <c r="D1660" s="2">
        <v>41274</v>
      </c>
      <c r="E1660" s="3">
        <v>1623938000</v>
      </c>
      <c r="F1660" s="3">
        <v>337903000</v>
      </c>
      <c r="G1660" s="3">
        <v>188302000</v>
      </c>
      <c r="H1660" s="1">
        <v>0</v>
      </c>
      <c r="I1660" s="3">
        <v>513916000</v>
      </c>
      <c r="J1660" s="1" t="s">
        <v>77</v>
      </c>
      <c r="K1660" s="1" t="s">
        <v>78</v>
      </c>
      <c r="L1660" s="8">
        <f t="shared" si="155"/>
        <v>2012</v>
      </c>
      <c r="M1660" s="5">
        <f t="shared" si="160"/>
        <v>-1286035000</v>
      </c>
      <c r="N1660" s="6">
        <f t="shared" si="156"/>
        <v>702218000</v>
      </c>
      <c r="O1660" s="6">
        <f t="shared" si="157"/>
        <v>-1988253000</v>
      </c>
      <c r="P1660" s="7">
        <f t="shared" si="158"/>
        <v>0.79192370644692101</v>
      </c>
      <c r="Q1660" s="7">
        <f t="shared" si="159"/>
        <v>1.2243404612737678</v>
      </c>
    </row>
    <row r="1661" spans="1:17" ht="20" customHeight="1" x14ac:dyDescent="0.2">
      <c r="A1661" s="1">
        <v>1730</v>
      </c>
      <c r="B1661" s="1" t="s">
        <v>557</v>
      </c>
      <c r="C1661" s="1" t="s">
        <v>9</v>
      </c>
      <c r="D1661" s="2">
        <v>41639</v>
      </c>
      <c r="E1661" s="3">
        <v>1998051000</v>
      </c>
      <c r="F1661" s="3">
        <v>406198000</v>
      </c>
      <c r="G1661" s="3">
        <v>72143000</v>
      </c>
      <c r="H1661" s="1">
        <v>0</v>
      </c>
      <c r="I1661" s="3">
        <v>615874000</v>
      </c>
      <c r="J1661" s="1" t="s">
        <v>77</v>
      </c>
      <c r="K1661" s="1" t="s">
        <v>78</v>
      </c>
      <c r="L1661" s="8">
        <f t="shared" si="155"/>
        <v>2013</v>
      </c>
      <c r="M1661" s="5">
        <f t="shared" si="160"/>
        <v>-1591853000</v>
      </c>
      <c r="N1661" s="6">
        <f t="shared" si="156"/>
        <v>688017000</v>
      </c>
      <c r="O1661" s="6">
        <f t="shared" si="157"/>
        <v>-2279870000</v>
      </c>
      <c r="P1661" s="7">
        <f t="shared" si="158"/>
        <v>0.79670288696334579</v>
      </c>
      <c r="Q1661" s="7">
        <f t="shared" si="159"/>
        <v>1.1410469502530216</v>
      </c>
    </row>
    <row r="1662" spans="1:17" ht="20" customHeight="1" x14ac:dyDescent="0.2">
      <c r="A1662" s="1">
        <v>1731</v>
      </c>
      <c r="B1662" s="1" t="s">
        <v>557</v>
      </c>
      <c r="C1662" s="1" t="s">
        <v>10</v>
      </c>
      <c r="D1662" s="2">
        <v>42004</v>
      </c>
      <c r="E1662" s="3">
        <v>2424176000</v>
      </c>
      <c r="F1662" s="3">
        <v>572831000</v>
      </c>
      <c r="G1662" s="3">
        <v>225070000</v>
      </c>
      <c r="H1662" s="1">
        <v>0</v>
      </c>
      <c r="I1662" s="3">
        <v>806021000</v>
      </c>
      <c r="J1662" s="1" t="s">
        <v>77</v>
      </c>
      <c r="K1662" s="1" t="s">
        <v>78</v>
      </c>
      <c r="L1662" s="8">
        <f t="shared" si="155"/>
        <v>2014</v>
      </c>
      <c r="M1662" s="5">
        <f t="shared" si="160"/>
        <v>-1851345000</v>
      </c>
      <c r="N1662" s="6">
        <f t="shared" si="156"/>
        <v>1031091000</v>
      </c>
      <c r="O1662" s="6">
        <f t="shared" si="157"/>
        <v>-2882436000</v>
      </c>
      <c r="P1662" s="7">
        <f t="shared" si="158"/>
        <v>0.76370073790021842</v>
      </c>
      <c r="Q1662" s="7">
        <f t="shared" si="159"/>
        <v>1.1890374296255717</v>
      </c>
    </row>
    <row r="1663" spans="1:17" ht="20" customHeight="1" x14ac:dyDescent="0.2">
      <c r="A1663" s="1">
        <v>1732</v>
      </c>
      <c r="B1663" s="1" t="s">
        <v>557</v>
      </c>
      <c r="C1663" s="1" t="s">
        <v>11</v>
      </c>
      <c r="D1663" s="2">
        <v>42369</v>
      </c>
      <c r="E1663" s="3">
        <v>1452619000</v>
      </c>
      <c r="F1663" s="3">
        <v>519874000</v>
      </c>
      <c r="G1663" s="3">
        <v>179867000</v>
      </c>
      <c r="H1663" s="1">
        <v>0</v>
      </c>
      <c r="I1663" s="3">
        <v>778923000</v>
      </c>
      <c r="J1663" s="1" t="s">
        <v>77</v>
      </c>
      <c r="K1663" s="1" t="s">
        <v>78</v>
      </c>
      <c r="L1663" s="8">
        <f t="shared" si="155"/>
        <v>2015</v>
      </c>
      <c r="M1663" s="5">
        <f t="shared" si="160"/>
        <v>-932745000</v>
      </c>
      <c r="N1663" s="6">
        <f t="shared" si="156"/>
        <v>958790000</v>
      </c>
      <c r="O1663" s="6">
        <f t="shared" si="157"/>
        <v>-1891535000</v>
      </c>
      <c r="P1663" s="7">
        <f t="shared" si="158"/>
        <v>0.64211262554048931</v>
      </c>
      <c r="Q1663" s="7">
        <f t="shared" si="159"/>
        <v>1.3021549353271573</v>
      </c>
    </row>
    <row r="1664" spans="1:17" ht="20" customHeight="1" x14ac:dyDescent="0.2">
      <c r="A1664" s="1">
        <v>1733</v>
      </c>
      <c r="B1664" s="1" t="s">
        <v>558</v>
      </c>
      <c r="C1664" s="1" t="s">
        <v>6</v>
      </c>
      <c r="D1664" s="2">
        <v>41274</v>
      </c>
      <c r="E1664" s="3">
        <v>10128223000</v>
      </c>
      <c r="F1664" s="3">
        <v>6710036000</v>
      </c>
      <c r="G1664" s="3">
        <v>669451000</v>
      </c>
      <c r="H1664" s="1">
        <v>0</v>
      </c>
      <c r="I1664" s="3">
        <v>926053000</v>
      </c>
      <c r="J1664" s="1" t="s">
        <v>36</v>
      </c>
      <c r="K1664" s="1" t="s">
        <v>37</v>
      </c>
      <c r="L1664" s="8">
        <f t="shared" si="155"/>
        <v>2012</v>
      </c>
      <c r="M1664" s="5">
        <f t="shared" si="160"/>
        <v>-3418187000</v>
      </c>
      <c r="N1664" s="6">
        <f t="shared" si="156"/>
        <v>1595504000</v>
      </c>
      <c r="O1664" s="6">
        <f t="shared" si="157"/>
        <v>-5013691000</v>
      </c>
      <c r="P1664" s="7">
        <f t="shared" si="158"/>
        <v>0.3374912854900608</v>
      </c>
      <c r="Q1664" s="7">
        <f t="shared" si="159"/>
        <v>0.49502178220207038</v>
      </c>
    </row>
    <row r="1665" spans="1:17" ht="20" customHeight="1" x14ac:dyDescent="0.2">
      <c r="A1665" s="1">
        <v>1734</v>
      </c>
      <c r="B1665" s="1" t="s">
        <v>558</v>
      </c>
      <c r="C1665" s="1" t="s">
        <v>9</v>
      </c>
      <c r="D1665" s="2">
        <v>41639</v>
      </c>
      <c r="E1665" s="3">
        <v>10914922000</v>
      </c>
      <c r="F1665" s="3">
        <v>7408278000</v>
      </c>
      <c r="G1665" s="3">
        <v>681226000</v>
      </c>
      <c r="H1665" s="1">
        <v>0</v>
      </c>
      <c r="I1665" s="3">
        <v>977863000</v>
      </c>
      <c r="J1665" s="1" t="s">
        <v>36</v>
      </c>
      <c r="K1665" s="1" t="s">
        <v>37</v>
      </c>
      <c r="L1665" s="8">
        <f t="shared" si="155"/>
        <v>2013</v>
      </c>
      <c r="M1665" s="5">
        <f t="shared" si="160"/>
        <v>-3506644000</v>
      </c>
      <c r="N1665" s="6">
        <f t="shared" si="156"/>
        <v>1659089000</v>
      </c>
      <c r="O1665" s="6">
        <f t="shared" si="157"/>
        <v>-5165733000</v>
      </c>
      <c r="P1665" s="7">
        <f t="shared" si="158"/>
        <v>0.3212706421539247</v>
      </c>
      <c r="Q1665" s="7">
        <f t="shared" si="159"/>
        <v>0.47327255293258164</v>
      </c>
    </row>
    <row r="1666" spans="1:17" ht="20" customHeight="1" x14ac:dyDescent="0.2">
      <c r="A1666" s="1">
        <v>1735</v>
      </c>
      <c r="B1666" s="1" t="s">
        <v>558</v>
      </c>
      <c r="C1666" s="1" t="s">
        <v>10</v>
      </c>
      <c r="D1666" s="2">
        <v>42004</v>
      </c>
      <c r="E1666" s="3">
        <v>11686135000</v>
      </c>
      <c r="F1666" s="3">
        <v>7951352000</v>
      </c>
      <c r="G1666" s="3">
        <v>767608000</v>
      </c>
      <c r="H1666" s="1">
        <v>0</v>
      </c>
      <c r="I1666" s="3">
        <v>1019045000</v>
      </c>
      <c r="J1666" s="1" t="s">
        <v>36</v>
      </c>
      <c r="K1666" s="1" t="s">
        <v>37</v>
      </c>
      <c r="L1666" s="8">
        <f t="shared" si="155"/>
        <v>2014</v>
      </c>
      <c r="M1666" s="5">
        <f t="shared" si="160"/>
        <v>-3734783000</v>
      </c>
      <c r="N1666" s="6">
        <f t="shared" si="156"/>
        <v>1786653000</v>
      </c>
      <c r="O1666" s="6">
        <f t="shared" si="157"/>
        <v>-5521436000</v>
      </c>
      <c r="P1666" s="7">
        <f t="shared" si="158"/>
        <v>0.31959095115707631</v>
      </c>
      <c r="Q1666" s="7">
        <f t="shared" si="159"/>
        <v>0.47247751288171835</v>
      </c>
    </row>
    <row r="1667" spans="1:17" ht="20" customHeight="1" x14ac:dyDescent="0.2">
      <c r="A1667" s="1">
        <v>1736</v>
      </c>
      <c r="B1667" s="1" t="s">
        <v>558</v>
      </c>
      <c r="C1667" s="1" t="s">
        <v>11</v>
      </c>
      <c r="D1667" s="2">
        <v>42369</v>
      </c>
      <c r="E1667" s="3">
        <v>11024486000</v>
      </c>
      <c r="F1667" s="3">
        <v>7033633000</v>
      </c>
      <c r="G1667" s="3">
        <v>865817000</v>
      </c>
      <c r="H1667" s="1">
        <v>0</v>
      </c>
      <c r="I1667" s="3">
        <v>1124524000</v>
      </c>
      <c r="J1667" s="1" t="s">
        <v>36</v>
      </c>
      <c r="K1667" s="1" t="s">
        <v>37</v>
      </c>
      <c r="L1667" s="8">
        <f t="shared" ref="L1667:L1711" si="161">YEAR(D1667)</f>
        <v>2015</v>
      </c>
      <c r="M1667" s="5">
        <f t="shared" si="160"/>
        <v>-3990853000</v>
      </c>
      <c r="N1667" s="6">
        <f t="shared" si="156"/>
        <v>1990341000</v>
      </c>
      <c r="O1667" s="6">
        <f t="shared" si="157"/>
        <v>-5981194000</v>
      </c>
      <c r="P1667" s="7">
        <f t="shared" si="158"/>
        <v>0.36199900838914395</v>
      </c>
      <c r="Q1667" s="7">
        <f t="shared" si="159"/>
        <v>0.54253722123643677</v>
      </c>
    </row>
    <row r="1668" spans="1:17" ht="20" customHeight="1" x14ac:dyDescent="0.2">
      <c r="A1668" s="1">
        <v>1737</v>
      </c>
      <c r="B1668" s="1" t="s">
        <v>559</v>
      </c>
      <c r="C1668" s="1" t="s">
        <v>6</v>
      </c>
      <c r="D1668" s="2">
        <v>41274</v>
      </c>
      <c r="E1668" s="3">
        <v>7232397000</v>
      </c>
      <c r="F1668" s="3">
        <v>5165169000</v>
      </c>
      <c r="G1668" s="1">
        <v>0</v>
      </c>
      <c r="H1668" s="1">
        <v>0</v>
      </c>
      <c r="I1668" s="3">
        <v>1173955000</v>
      </c>
      <c r="J1668" s="1" t="s">
        <v>41</v>
      </c>
      <c r="K1668" s="1" t="s">
        <v>44</v>
      </c>
      <c r="L1668" s="8">
        <f t="shared" si="161"/>
        <v>2012</v>
      </c>
      <c r="M1668" s="5">
        <f t="shared" si="160"/>
        <v>-2067228000</v>
      </c>
      <c r="N1668" s="6">
        <f t="shared" si="156"/>
        <v>1173955000</v>
      </c>
      <c r="O1668" s="6">
        <f t="shared" si="157"/>
        <v>-3241183000</v>
      </c>
      <c r="P1668" s="7">
        <f t="shared" si="158"/>
        <v>0.28582888909444543</v>
      </c>
      <c r="Q1668" s="7">
        <f t="shared" si="159"/>
        <v>0.44814782706203765</v>
      </c>
    </row>
    <row r="1669" spans="1:17" ht="20" customHeight="1" x14ac:dyDescent="0.2">
      <c r="A1669" s="1">
        <v>1738</v>
      </c>
      <c r="B1669" s="1" t="s">
        <v>559</v>
      </c>
      <c r="C1669" s="1" t="s">
        <v>9</v>
      </c>
      <c r="D1669" s="2">
        <v>41639</v>
      </c>
      <c r="E1669" s="3">
        <v>7541234000</v>
      </c>
      <c r="F1669" s="3">
        <v>5106489000</v>
      </c>
      <c r="G1669" s="1">
        <v>0</v>
      </c>
      <c r="H1669" s="1">
        <v>0</v>
      </c>
      <c r="I1669" s="3">
        <v>1213178000</v>
      </c>
      <c r="J1669" s="1" t="s">
        <v>41</v>
      </c>
      <c r="K1669" s="1" t="s">
        <v>44</v>
      </c>
      <c r="L1669" s="8">
        <f t="shared" si="161"/>
        <v>2013</v>
      </c>
      <c r="M1669" s="5">
        <f t="shared" si="160"/>
        <v>-2434745000</v>
      </c>
      <c r="N1669" s="6">
        <f t="shared" ref="N1669:N1711" si="162">G1669+H1669+I1669</f>
        <v>1213178000</v>
      </c>
      <c r="O1669" s="6">
        <f t="shared" ref="O1669:O1711" si="163">M1669-N1669</f>
        <v>-3647923000</v>
      </c>
      <c r="P1669" s="7">
        <f t="shared" ref="P1669:P1711" si="164">ABS(M1669/E1669)</f>
        <v>0.32285763841832782</v>
      </c>
      <c r="Q1669" s="7">
        <f t="shared" ref="Q1669:Q1711" si="165">ABS(O1669/E1669)</f>
        <v>0.48373024892212602</v>
      </c>
    </row>
    <row r="1670" spans="1:17" ht="20" customHeight="1" x14ac:dyDescent="0.2">
      <c r="A1670" s="1">
        <v>1739</v>
      </c>
      <c r="B1670" s="1" t="s">
        <v>559</v>
      </c>
      <c r="C1670" s="1" t="s">
        <v>10</v>
      </c>
      <c r="D1670" s="2">
        <v>42004</v>
      </c>
      <c r="E1670" s="3">
        <v>6602267000</v>
      </c>
      <c r="F1670" s="3">
        <v>4239474000</v>
      </c>
      <c r="G1670" s="1">
        <v>0</v>
      </c>
      <c r="H1670" s="1">
        <v>0</v>
      </c>
      <c r="I1670" s="3">
        <v>1341315000</v>
      </c>
      <c r="J1670" s="1" t="s">
        <v>41</v>
      </c>
      <c r="K1670" s="1" t="s">
        <v>44</v>
      </c>
      <c r="L1670" s="8">
        <f t="shared" si="161"/>
        <v>2014</v>
      </c>
      <c r="M1670" s="5">
        <f t="shared" si="160"/>
        <v>-2362793000</v>
      </c>
      <c r="N1670" s="6">
        <f t="shared" si="162"/>
        <v>1341315000</v>
      </c>
      <c r="O1670" s="6">
        <f t="shared" si="163"/>
        <v>-3704108000</v>
      </c>
      <c r="P1670" s="7">
        <f t="shared" si="164"/>
        <v>0.35787601440535499</v>
      </c>
      <c r="Q1670" s="7">
        <f t="shared" si="165"/>
        <v>0.56103577755943523</v>
      </c>
    </row>
    <row r="1671" spans="1:17" ht="20" customHeight="1" x14ac:dyDescent="0.2">
      <c r="A1671" s="1">
        <v>1740</v>
      </c>
      <c r="B1671" s="1" t="s">
        <v>559</v>
      </c>
      <c r="C1671" s="1" t="s">
        <v>11</v>
      </c>
      <c r="D1671" s="2">
        <v>42369</v>
      </c>
      <c r="E1671" s="3">
        <v>9308926000</v>
      </c>
      <c r="F1671" s="3">
        <v>6199645000</v>
      </c>
      <c r="G1671" s="1">
        <v>0</v>
      </c>
      <c r="H1671" s="1">
        <v>0</v>
      </c>
      <c r="I1671" s="3">
        <v>1966939000</v>
      </c>
      <c r="J1671" s="1" t="s">
        <v>41</v>
      </c>
      <c r="K1671" s="1" t="s">
        <v>44</v>
      </c>
      <c r="L1671" s="8">
        <f t="shared" si="161"/>
        <v>2015</v>
      </c>
      <c r="M1671" s="5">
        <f t="shared" si="160"/>
        <v>-3109281000</v>
      </c>
      <c r="N1671" s="6">
        <f t="shared" si="162"/>
        <v>1966939000</v>
      </c>
      <c r="O1671" s="6">
        <f t="shared" si="163"/>
        <v>-5076220000</v>
      </c>
      <c r="P1671" s="7">
        <f t="shared" si="164"/>
        <v>0.33401071186944659</v>
      </c>
      <c r="Q1671" s="7">
        <f t="shared" si="165"/>
        <v>0.54530673033602373</v>
      </c>
    </row>
    <row r="1672" spans="1:17" ht="20" customHeight="1" x14ac:dyDescent="0.2">
      <c r="A1672" s="1">
        <v>1741</v>
      </c>
      <c r="B1672" s="1" t="s">
        <v>560</v>
      </c>
      <c r="C1672" s="1" t="s">
        <v>6</v>
      </c>
      <c r="D1672" s="2">
        <v>41363</v>
      </c>
      <c r="E1672" s="3">
        <v>2168652000</v>
      </c>
      <c r="F1672" s="3">
        <v>737206000</v>
      </c>
      <c r="G1672" s="3">
        <v>365684000</v>
      </c>
      <c r="H1672" s="3">
        <v>475522000</v>
      </c>
      <c r="I1672" s="3">
        <v>9508000</v>
      </c>
      <c r="J1672" s="1" t="s">
        <v>16</v>
      </c>
      <c r="K1672" s="1" t="s">
        <v>28</v>
      </c>
      <c r="L1672" s="8">
        <f t="shared" si="161"/>
        <v>2013</v>
      </c>
      <c r="M1672" s="5">
        <f t="shared" si="160"/>
        <v>-1431446000</v>
      </c>
      <c r="N1672" s="6">
        <f t="shared" si="162"/>
        <v>850714000</v>
      </c>
      <c r="O1672" s="6">
        <f t="shared" si="163"/>
        <v>-2282160000</v>
      </c>
      <c r="P1672" s="7">
        <f t="shared" si="164"/>
        <v>0.66006256421039433</v>
      </c>
      <c r="Q1672" s="7">
        <f t="shared" si="165"/>
        <v>1.0523403478289739</v>
      </c>
    </row>
    <row r="1673" spans="1:17" ht="20" customHeight="1" x14ac:dyDescent="0.2">
      <c r="A1673" s="1">
        <v>1742</v>
      </c>
      <c r="B1673" s="1" t="s">
        <v>560</v>
      </c>
      <c r="C1673" s="1" t="s">
        <v>9</v>
      </c>
      <c r="D1673" s="2">
        <v>41727</v>
      </c>
      <c r="E1673" s="3">
        <v>2382531000</v>
      </c>
      <c r="F1673" s="3">
        <v>743253000</v>
      </c>
      <c r="G1673" s="3">
        <v>378607000</v>
      </c>
      <c r="H1673" s="3">
        <v>492447000</v>
      </c>
      <c r="I1673" s="3">
        <v>9887000</v>
      </c>
      <c r="J1673" s="1" t="s">
        <v>16</v>
      </c>
      <c r="K1673" s="1" t="s">
        <v>28</v>
      </c>
      <c r="L1673" s="8">
        <f t="shared" si="161"/>
        <v>2014</v>
      </c>
      <c r="M1673" s="5">
        <f t="shared" si="160"/>
        <v>-1639278000</v>
      </c>
      <c r="N1673" s="6">
        <f t="shared" si="162"/>
        <v>880941000</v>
      </c>
      <c r="O1673" s="6">
        <f t="shared" si="163"/>
        <v>-2520219000</v>
      </c>
      <c r="P1673" s="7">
        <f t="shared" si="164"/>
        <v>0.68804057533773955</v>
      </c>
      <c r="Q1673" s="7">
        <f t="shared" si="165"/>
        <v>1.0577906436474489</v>
      </c>
    </row>
    <row r="1674" spans="1:17" ht="20" customHeight="1" x14ac:dyDescent="0.2">
      <c r="A1674" s="1">
        <v>1743</v>
      </c>
      <c r="B1674" s="1" t="s">
        <v>560</v>
      </c>
      <c r="C1674" s="1" t="s">
        <v>10</v>
      </c>
      <c r="D1674" s="2">
        <v>42091</v>
      </c>
      <c r="E1674" s="3">
        <v>2377344000</v>
      </c>
      <c r="F1674" s="3">
        <v>708823000</v>
      </c>
      <c r="G1674" s="3">
        <v>353670000</v>
      </c>
      <c r="H1674" s="3">
        <v>525745000</v>
      </c>
      <c r="I1674" s="3">
        <v>9537000</v>
      </c>
      <c r="J1674" s="1" t="s">
        <v>16</v>
      </c>
      <c r="K1674" s="1" t="s">
        <v>28</v>
      </c>
      <c r="L1674" s="8">
        <f t="shared" si="161"/>
        <v>2015</v>
      </c>
      <c r="M1674" s="5">
        <f t="shared" si="160"/>
        <v>-1668521000</v>
      </c>
      <c r="N1674" s="6">
        <f t="shared" si="162"/>
        <v>888952000</v>
      </c>
      <c r="O1674" s="6">
        <f t="shared" si="163"/>
        <v>-2557473000</v>
      </c>
      <c r="P1674" s="7">
        <f t="shared" si="164"/>
        <v>0.70184247630969687</v>
      </c>
      <c r="Q1674" s="7">
        <f t="shared" si="165"/>
        <v>1.0757690094492005</v>
      </c>
    </row>
    <row r="1675" spans="1:17" ht="20" customHeight="1" x14ac:dyDescent="0.2">
      <c r="A1675" s="1">
        <v>1744</v>
      </c>
      <c r="B1675" s="1" t="s">
        <v>560</v>
      </c>
      <c r="C1675" s="1" t="s">
        <v>11</v>
      </c>
      <c r="D1675" s="2">
        <v>42462</v>
      </c>
      <c r="E1675" s="3">
        <v>2213881000</v>
      </c>
      <c r="F1675" s="3">
        <v>671907000</v>
      </c>
      <c r="G1675" s="3">
        <v>331652000</v>
      </c>
      <c r="H1675" s="3">
        <v>533891000</v>
      </c>
      <c r="I1675" s="3">
        <v>6550000</v>
      </c>
      <c r="J1675" s="1" t="s">
        <v>16</v>
      </c>
      <c r="K1675" s="1" t="s">
        <v>28</v>
      </c>
      <c r="L1675" s="8">
        <f t="shared" si="161"/>
        <v>2016</v>
      </c>
      <c r="M1675" s="5">
        <f t="shared" si="160"/>
        <v>-1541974000</v>
      </c>
      <c r="N1675" s="6">
        <f t="shared" si="162"/>
        <v>872093000</v>
      </c>
      <c r="O1675" s="6">
        <f t="shared" si="163"/>
        <v>-2414067000</v>
      </c>
      <c r="P1675" s="7">
        <f t="shared" si="164"/>
        <v>0.69650265755024776</v>
      </c>
      <c r="Q1675" s="7">
        <f t="shared" si="165"/>
        <v>1.0904231076557411</v>
      </c>
    </row>
    <row r="1676" spans="1:17" ht="20" customHeight="1" x14ac:dyDescent="0.2">
      <c r="A1676" s="1">
        <v>1745</v>
      </c>
      <c r="B1676" s="1" t="s">
        <v>561</v>
      </c>
      <c r="C1676" s="1" t="s">
        <v>6</v>
      </c>
      <c r="D1676" s="2">
        <v>41274</v>
      </c>
      <c r="E1676" s="3">
        <v>451509000000</v>
      </c>
      <c r="F1676" s="3">
        <v>302056000000</v>
      </c>
      <c r="G1676" s="3">
        <v>81844000000</v>
      </c>
      <c r="H1676" s="1">
        <v>0</v>
      </c>
      <c r="I1676" s="3">
        <v>15888000000</v>
      </c>
      <c r="J1676" s="1" t="s">
        <v>77</v>
      </c>
      <c r="K1676" s="1" t="s">
        <v>138</v>
      </c>
      <c r="L1676" s="8">
        <f t="shared" si="161"/>
        <v>2012</v>
      </c>
      <c r="M1676" s="5">
        <f t="shared" si="160"/>
        <v>-149453000000</v>
      </c>
      <c r="N1676" s="6">
        <f t="shared" si="162"/>
        <v>97732000000</v>
      </c>
      <c r="O1676" s="6">
        <f t="shared" si="163"/>
        <v>-247185000000</v>
      </c>
      <c r="P1676" s="7">
        <f t="shared" si="164"/>
        <v>0.33100779829416466</v>
      </c>
      <c r="Q1676" s="7">
        <f t="shared" si="165"/>
        <v>0.54746417014943227</v>
      </c>
    </row>
    <row r="1677" spans="1:17" ht="20" customHeight="1" x14ac:dyDescent="0.2">
      <c r="A1677" s="1">
        <v>1746</v>
      </c>
      <c r="B1677" s="1" t="s">
        <v>561</v>
      </c>
      <c r="C1677" s="1" t="s">
        <v>9</v>
      </c>
      <c r="D1677" s="2">
        <v>41639</v>
      </c>
      <c r="E1677" s="3">
        <v>420836000000</v>
      </c>
      <c r="F1677" s="3">
        <v>284681000000</v>
      </c>
      <c r="G1677" s="3">
        <v>76696000000</v>
      </c>
      <c r="H1677" s="1">
        <v>0</v>
      </c>
      <c r="I1677" s="3">
        <v>17182000000</v>
      </c>
      <c r="J1677" s="1" t="s">
        <v>77</v>
      </c>
      <c r="K1677" s="1" t="s">
        <v>138</v>
      </c>
      <c r="L1677" s="8">
        <f t="shared" si="161"/>
        <v>2013</v>
      </c>
      <c r="M1677" s="5">
        <f t="shared" si="160"/>
        <v>-136155000000</v>
      </c>
      <c r="N1677" s="6">
        <f t="shared" si="162"/>
        <v>93878000000</v>
      </c>
      <c r="O1677" s="6">
        <f t="shared" si="163"/>
        <v>-230033000000</v>
      </c>
      <c r="P1677" s="7">
        <f t="shared" si="164"/>
        <v>0.323534583543233</v>
      </c>
      <c r="Q1677" s="7">
        <f t="shared" si="165"/>
        <v>0.54660960564210281</v>
      </c>
    </row>
    <row r="1678" spans="1:17" ht="20" customHeight="1" x14ac:dyDescent="0.2">
      <c r="A1678" s="1">
        <v>1747</v>
      </c>
      <c r="B1678" s="1" t="s">
        <v>561</v>
      </c>
      <c r="C1678" s="1" t="s">
        <v>10</v>
      </c>
      <c r="D1678" s="2">
        <v>42004</v>
      </c>
      <c r="E1678" s="3">
        <v>394105000000</v>
      </c>
      <c r="F1678" s="3">
        <v>266831000000</v>
      </c>
      <c r="G1678" s="3">
        <v>74226000000</v>
      </c>
      <c r="H1678" s="1">
        <v>0</v>
      </c>
      <c r="I1678" s="3">
        <v>17297000000</v>
      </c>
      <c r="J1678" s="1" t="s">
        <v>77</v>
      </c>
      <c r="K1678" s="1" t="s">
        <v>138</v>
      </c>
      <c r="L1678" s="8">
        <f t="shared" si="161"/>
        <v>2014</v>
      </c>
      <c r="M1678" s="5">
        <f t="shared" si="160"/>
        <v>-127274000000</v>
      </c>
      <c r="N1678" s="6">
        <f t="shared" si="162"/>
        <v>91523000000</v>
      </c>
      <c r="O1678" s="6">
        <f t="shared" si="163"/>
        <v>-218797000000</v>
      </c>
      <c r="P1678" s="7">
        <f t="shared" si="164"/>
        <v>0.3229443929917154</v>
      </c>
      <c r="Q1678" s="7">
        <f t="shared" si="165"/>
        <v>0.55517438246152673</v>
      </c>
    </row>
    <row r="1679" spans="1:17" ht="20" customHeight="1" x14ac:dyDescent="0.2">
      <c r="A1679" s="1">
        <v>1748</v>
      </c>
      <c r="B1679" s="1" t="s">
        <v>561</v>
      </c>
      <c r="C1679" s="1" t="s">
        <v>11</v>
      </c>
      <c r="D1679" s="2">
        <v>42369</v>
      </c>
      <c r="E1679" s="3">
        <v>259488000000</v>
      </c>
      <c r="F1679" s="3">
        <v>165590000000</v>
      </c>
      <c r="G1679" s="3">
        <v>61444000000</v>
      </c>
      <c r="H1679" s="1">
        <v>0</v>
      </c>
      <c r="I1679" s="3">
        <v>18048000000</v>
      </c>
      <c r="J1679" s="1" t="s">
        <v>77</v>
      </c>
      <c r="K1679" s="1" t="s">
        <v>138</v>
      </c>
      <c r="L1679" s="8">
        <f t="shared" si="161"/>
        <v>2015</v>
      </c>
      <c r="M1679" s="5">
        <f t="shared" si="160"/>
        <v>-93898000000</v>
      </c>
      <c r="N1679" s="6">
        <f t="shared" si="162"/>
        <v>79492000000</v>
      </c>
      <c r="O1679" s="6">
        <f t="shared" si="163"/>
        <v>-173390000000</v>
      </c>
      <c r="P1679" s="7">
        <f t="shared" si="164"/>
        <v>0.36185873720557404</v>
      </c>
      <c r="Q1679" s="7">
        <f t="shared" si="165"/>
        <v>0.66820045628314217</v>
      </c>
    </row>
    <row r="1680" spans="1:17" ht="20" customHeight="1" x14ac:dyDescent="0.2">
      <c r="A1680" s="1">
        <v>1749</v>
      </c>
      <c r="B1680" s="1" t="s">
        <v>562</v>
      </c>
      <c r="C1680" s="1" t="s">
        <v>6</v>
      </c>
      <c r="D1680" s="2">
        <v>41274</v>
      </c>
      <c r="E1680" s="3">
        <v>2928429000</v>
      </c>
      <c r="F1680" s="3">
        <v>1372042000</v>
      </c>
      <c r="G1680" s="3">
        <v>1148731000</v>
      </c>
      <c r="H1680" s="1">
        <v>0</v>
      </c>
      <c r="I1680" s="1">
        <v>0</v>
      </c>
      <c r="J1680" s="1" t="s">
        <v>19</v>
      </c>
      <c r="K1680" s="1" t="s">
        <v>160</v>
      </c>
      <c r="L1680" s="8">
        <f t="shared" si="161"/>
        <v>2012</v>
      </c>
      <c r="M1680" s="5">
        <f t="shared" si="160"/>
        <v>-1556387000</v>
      </c>
      <c r="N1680" s="6">
        <f t="shared" si="162"/>
        <v>1148731000</v>
      </c>
      <c r="O1680" s="6">
        <f t="shared" si="163"/>
        <v>-2705118000</v>
      </c>
      <c r="P1680" s="7">
        <f t="shared" si="164"/>
        <v>0.53147506734839733</v>
      </c>
      <c r="Q1680" s="7">
        <f t="shared" si="165"/>
        <v>0.92374375475724357</v>
      </c>
    </row>
    <row r="1681" spans="1:17" ht="20" customHeight="1" x14ac:dyDescent="0.2">
      <c r="A1681" s="1">
        <v>1750</v>
      </c>
      <c r="B1681" s="1" t="s">
        <v>562</v>
      </c>
      <c r="C1681" s="1" t="s">
        <v>9</v>
      </c>
      <c r="D1681" s="2">
        <v>41639</v>
      </c>
      <c r="E1681" s="3">
        <v>2950800000</v>
      </c>
      <c r="F1681" s="3">
        <v>1373400000</v>
      </c>
      <c r="G1681" s="3">
        <v>1144800000</v>
      </c>
      <c r="H1681" s="1">
        <v>0</v>
      </c>
      <c r="I1681" s="1">
        <v>0</v>
      </c>
      <c r="J1681" s="1" t="s">
        <v>19</v>
      </c>
      <c r="K1681" s="1" t="s">
        <v>160</v>
      </c>
      <c r="L1681" s="8">
        <f t="shared" si="161"/>
        <v>2013</v>
      </c>
      <c r="M1681" s="5">
        <f t="shared" ref="M1681:M1711" si="166">F1681-E1681</f>
        <v>-1577400000</v>
      </c>
      <c r="N1681" s="6">
        <f t="shared" si="162"/>
        <v>1144800000</v>
      </c>
      <c r="O1681" s="6">
        <f t="shared" si="163"/>
        <v>-2722200000</v>
      </c>
      <c r="P1681" s="7">
        <f t="shared" si="164"/>
        <v>0.53456689711264738</v>
      </c>
      <c r="Q1681" s="7">
        <f t="shared" si="165"/>
        <v>0.92252948352989017</v>
      </c>
    </row>
    <row r="1682" spans="1:17" ht="20" customHeight="1" x14ac:dyDescent="0.2">
      <c r="A1682" s="1">
        <v>1751</v>
      </c>
      <c r="B1682" s="1" t="s">
        <v>562</v>
      </c>
      <c r="C1682" s="1" t="s">
        <v>10</v>
      </c>
      <c r="D1682" s="2">
        <v>42004</v>
      </c>
      <c r="E1682" s="3">
        <v>2922600000</v>
      </c>
      <c r="F1682" s="3">
        <v>1322800000</v>
      </c>
      <c r="G1682" s="3">
        <v>1143100000</v>
      </c>
      <c r="H1682" s="1">
        <v>0</v>
      </c>
      <c r="I1682" s="1">
        <v>0</v>
      </c>
      <c r="J1682" s="1" t="s">
        <v>19</v>
      </c>
      <c r="K1682" s="1" t="s">
        <v>160</v>
      </c>
      <c r="L1682" s="8">
        <f t="shared" si="161"/>
        <v>2014</v>
      </c>
      <c r="M1682" s="5">
        <f t="shared" si="166"/>
        <v>-1599800000</v>
      </c>
      <c r="N1682" s="6">
        <f t="shared" si="162"/>
        <v>1143100000</v>
      </c>
      <c r="O1682" s="6">
        <f t="shared" si="163"/>
        <v>-2742900000</v>
      </c>
      <c r="P1682" s="7">
        <f t="shared" si="164"/>
        <v>0.54738931088756582</v>
      </c>
      <c r="Q1682" s="7">
        <f t="shared" si="165"/>
        <v>0.93851365222746874</v>
      </c>
    </row>
    <row r="1683" spans="1:17" ht="20" customHeight="1" x14ac:dyDescent="0.2">
      <c r="A1683" s="1">
        <v>1752</v>
      </c>
      <c r="B1683" s="1" t="s">
        <v>562</v>
      </c>
      <c r="C1683" s="1" t="s">
        <v>11</v>
      </c>
      <c r="D1683" s="2">
        <v>42369</v>
      </c>
      <c r="E1683" s="3">
        <v>2674300000</v>
      </c>
      <c r="F1683" s="3">
        <v>1157100000</v>
      </c>
      <c r="G1683" s="3">
        <v>1077300000</v>
      </c>
      <c r="H1683" s="1">
        <v>0</v>
      </c>
      <c r="I1683" s="1">
        <v>0</v>
      </c>
      <c r="J1683" s="1" t="s">
        <v>19</v>
      </c>
      <c r="K1683" s="1" t="s">
        <v>160</v>
      </c>
      <c r="L1683" s="8">
        <f t="shared" si="161"/>
        <v>2015</v>
      </c>
      <c r="M1683" s="5">
        <f t="shared" si="166"/>
        <v>-1517200000</v>
      </c>
      <c r="N1683" s="6">
        <f t="shared" si="162"/>
        <v>1077300000</v>
      </c>
      <c r="O1683" s="6">
        <f t="shared" si="163"/>
        <v>-2594500000</v>
      </c>
      <c r="P1683" s="7">
        <f t="shared" si="164"/>
        <v>0.56732602924129683</v>
      </c>
      <c r="Q1683" s="7">
        <f t="shared" si="165"/>
        <v>0.97016041580974466</v>
      </c>
    </row>
    <row r="1684" spans="1:17" ht="20" customHeight="1" x14ac:dyDescent="0.2">
      <c r="A1684" s="1">
        <v>1753</v>
      </c>
      <c r="B1684" s="1" t="s">
        <v>563</v>
      </c>
      <c r="C1684" s="1" t="s">
        <v>6</v>
      </c>
      <c r="D1684" s="2">
        <v>41274</v>
      </c>
      <c r="E1684" s="3">
        <v>20421000000</v>
      </c>
      <c r="F1684" s="3">
        <v>13634000000</v>
      </c>
      <c r="G1684" s="3">
        <v>4398000000</v>
      </c>
      <c r="H1684" s="3">
        <v>655000000</v>
      </c>
      <c r="I1684" s="3">
        <v>301000000</v>
      </c>
      <c r="J1684" s="1" t="s">
        <v>16</v>
      </c>
      <c r="K1684" s="1" t="s">
        <v>170</v>
      </c>
      <c r="L1684" s="8">
        <f t="shared" si="161"/>
        <v>2012</v>
      </c>
      <c r="M1684" s="5">
        <f t="shared" si="166"/>
        <v>-6787000000</v>
      </c>
      <c r="N1684" s="6">
        <f t="shared" si="162"/>
        <v>5354000000</v>
      </c>
      <c r="O1684" s="6">
        <f t="shared" si="163"/>
        <v>-12141000000</v>
      </c>
      <c r="P1684" s="7">
        <f t="shared" si="164"/>
        <v>0.33235394936584889</v>
      </c>
      <c r="Q1684" s="7">
        <f t="shared" si="165"/>
        <v>0.59453503746143677</v>
      </c>
    </row>
    <row r="1685" spans="1:17" ht="20" customHeight="1" x14ac:dyDescent="0.2">
      <c r="A1685" s="1">
        <v>1754</v>
      </c>
      <c r="B1685" s="1" t="s">
        <v>563</v>
      </c>
      <c r="C1685" s="1" t="s">
        <v>9</v>
      </c>
      <c r="D1685" s="2">
        <v>41639</v>
      </c>
      <c r="E1685" s="3">
        <v>20006000000</v>
      </c>
      <c r="F1685" s="3">
        <v>13521000000</v>
      </c>
      <c r="G1685" s="3">
        <v>4219000000</v>
      </c>
      <c r="H1685" s="3">
        <v>603000000</v>
      </c>
      <c r="I1685" s="3">
        <v>305000000</v>
      </c>
      <c r="J1685" s="1" t="s">
        <v>16</v>
      </c>
      <c r="K1685" s="1" t="s">
        <v>170</v>
      </c>
      <c r="L1685" s="8">
        <f t="shared" si="161"/>
        <v>2013</v>
      </c>
      <c r="M1685" s="5">
        <f t="shared" si="166"/>
        <v>-6485000000</v>
      </c>
      <c r="N1685" s="6">
        <f t="shared" si="162"/>
        <v>5127000000</v>
      </c>
      <c r="O1685" s="6">
        <f t="shared" si="163"/>
        <v>-11612000000</v>
      </c>
      <c r="P1685" s="7">
        <f t="shared" si="164"/>
        <v>0.32415275417374789</v>
      </c>
      <c r="Q1685" s="7">
        <f t="shared" si="165"/>
        <v>0.58042587223832853</v>
      </c>
    </row>
    <row r="1686" spans="1:17" ht="20" customHeight="1" x14ac:dyDescent="0.2">
      <c r="A1686" s="1">
        <v>1755</v>
      </c>
      <c r="B1686" s="1" t="s">
        <v>563</v>
      </c>
      <c r="C1686" s="1" t="s">
        <v>10</v>
      </c>
      <c r="D1686" s="2">
        <v>42004</v>
      </c>
      <c r="E1686" s="3">
        <v>19540000000</v>
      </c>
      <c r="F1686" s="3">
        <v>13294000000</v>
      </c>
      <c r="G1686" s="3">
        <v>4020000000</v>
      </c>
      <c r="H1686" s="3">
        <v>577000000</v>
      </c>
      <c r="I1686" s="3">
        <v>315000000</v>
      </c>
      <c r="J1686" s="1" t="s">
        <v>16</v>
      </c>
      <c r="K1686" s="1" t="s">
        <v>170</v>
      </c>
      <c r="L1686" s="8">
        <f t="shared" si="161"/>
        <v>2014</v>
      </c>
      <c r="M1686" s="5">
        <f t="shared" si="166"/>
        <v>-6246000000</v>
      </c>
      <c r="N1686" s="6">
        <f t="shared" si="162"/>
        <v>4912000000</v>
      </c>
      <c r="O1686" s="6">
        <f t="shared" si="163"/>
        <v>-11158000000</v>
      </c>
      <c r="P1686" s="7">
        <f t="shared" si="164"/>
        <v>0.31965199590583421</v>
      </c>
      <c r="Q1686" s="7">
        <f t="shared" si="165"/>
        <v>0.57103377686796319</v>
      </c>
    </row>
    <row r="1687" spans="1:17" ht="20" customHeight="1" x14ac:dyDescent="0.2">
      <c r="A1687" s="1">
        <v>1756</v>
      </c>
      <c r="B1687" s="1" t="s">
        <v>563</v>
      </c>
      <c r="C1687" s="1" t="s">
        <v>11</v>
      </c>
      <c r="D1687" s="2">
        <v>42369</v>
      </c>
      <c r="E1687" s="3">
        <v>18045000000</v>
      </c>
      <c r="F1687" s="3">
        <v>12782000000</v>
      </c>
      <c r="G1687" s="3">
        <v>3792000000</v>
      </c>
      <c r="H1687" s="3">
        <v>563000000</v>
      </c>
      <c r="I1687" s="3">
        <v>310000000</v>
      </c>
      <c r="J1687" s="1" t="s">
        <v>16</v>
      </c>
      <c r="K1687" s="1" t="s">
        <v>170</v>
      </c>
      <c r="L1687" s="8">
        <f t="shared" si="161"/>
        <v>2015</v>
      </c>
      <c r="M1687" s="5">
        <f t="shared" si="166"/>
        <v>-5263000000</v>
      </c>
      <c r="N1687" s="6">
        <f t="shared" si="162"/>
        <v>4665000000</v>
      </c>
      <c r="O1687" s="6">
        <f t="shared" si="163"/>
        <v>-9928000000</v>
      </c>
      <c r="P1687" s="7">
        <f t="shared" si="164"/>
        <v>0.29165973954003876</v>
      </c>
      <c r="Q1687" s="7">
        <f t="shared" si="165"/>
        <v>0.55018010529232475</v>
      </c>
    </row>
    <row r="1688" spans="1:17" ht="20" customHeight="1" x14ac:dyDescent="0.2">
      <c r="A1688" s="1">
        <v>1757</v>
      </c>
      <c r="B1688" s="1" t="s">
        <v>564</v>
      </c>
      <c r="C1688" s="1" t="s">
        <v>6</v>
      </c>
      <c r="D1688" s="2">
        <v>41274</v>
      </c>
      <c r="E1688" s="3">
        <v>3791000000</v>
      </c>
      <c r="F1688" s="3">
        <v>2289000000</v>
      </c>
      <c r="G1688" s="3">
        <v>936000000</v>
      </c>
      <c r="H1688" s="3">
        <v>106000000</v>
      </c>
      <c r="I1688" s="1">
        <v>0</v>
      </c>
      <c r="J1688" s="1" t="s">
        <v>7</v>
      </c>
      <c r="K1688" s="1" t="s">
        <v>158</v>
      </c>
      <c r="L1688" s="8">
        <f t="shared" si="161"/>
        <v>2012</v>
      </c>
      <c r="M1688" s="5">
        <f t="shared" si="166"/>
        <v>-1502000000</v>
      </c>
      <c r="N1688" s="6">
        <f t="shared" si="162"/>
        <v>1042000000</v>
      </c>
      <c r="O1688" s="6">
        <f t="shared" si="163"/>
        <v>-2544000000</v>
      </c>
      <c r="P1688" s="7">
        <f t="shared" si="164"/>
        <v>0.39620152993933</v>
      </c>
      <c r="Q1688" s="7">
        <f t="shared" si="165"/>
        <v>0.67106304405170136</v>
      </c>
    </row>
    <row r="1689" spans="1:17" ht="20" customHeight="1" x14ac:dyDescent="0.2">
      <c r="A1689" s="1">
        <v>1758</v>
      </c>
      <c r="B1689" s="1" t="s">
        <v>564</v>
      </c>
      <c r="C1689" s="1" t="s">
        <v>9</v>
      </c>
      <c r="D1689" s="2">
        <v>41639</v>
      </c>
      <c r="E1689" s="3">
        <v>3837000000</v>
      </c>
      <c r="F1689" s="3">
        <v>2338000000</v>
      </c>
      <c r="G1689" s="3">
        <v>990000000</v>
      </c>
      <c r="H1689" s="3">
        <v>104000000</v>
      </c>
      <c r="I1689" s="1">
        <v>0</v>
      </c>
      <c r="J1689" s="1" t="s">
        <v>7</v>
      </c>
      <c r="K1689" s="1" t="s">
        <v>158</v>
      </c>
      <c r="L1689" s="8">
        <f t="shared" si="161"/>
        <v>2013</v>
      </c>
      <c r="M1689" s="5">
        <f t="shared" si="166"/>
        <v>-1499000000</v>
      </c>
      <c r="N1689" s="6">
        <f t="shared" si="162"/>
        <v>1094000000</v>
      </c>
      <c r="O1689" s="6">
        <f t="shared" si="163"/>
        <v>-2593000000</v>
      </c>
      <c r="P1689" s="7">
        <f t="shared" si="164"/>
        <v>0.39066979410998176</v>
      </c>
      <c r="Q1689" s="7">
        <f t="shared" si="165"/>
        <v>0.6757883763356789</v>
      </c>
    </row>
    <row r="1690" spans="1:17" ht="20" customHeight="1" x14ac:dyDescent="0.2">
      <c r="A1690" s="1">
        <v>1759</v>
      </c>
      <c r="B1690" s="1" t="s">
        <v>564</v>
      </c>
      <c r="C1690" s="1" t="s">
        <v>10</v>
      </c>
      <c r="D1690" s="2">
        <v>42004</v>
      </c>
      <c r="E1690" s="3">
        <v>3916000000</v>
      </c>
      <c r="F1690" s="3">
        <v>2403000000</v>
      </c>
      <c r="G1690" s="3">
        <v>920000000</v>
      </c>
      <c r="H1690" s="3">
        <v>104000000</v>
      </c>
      <c r="I1690" s="1">
        <v>0</v>
      </c>
      <c r="J1690" s="1" t="s">
        <v>7</v>
      </c>
      <c r="K1690" s="1" t="s">
        <v>158</v>
      </c>
      <c r="L1690" s="8">
        <f t="shared" si="161"/>
        <v>2014</v>
      </c>
      <c r="M1690" s="5">
        <f t="shared" si="166"/>
        <v>-1513000000</v>
      </c>
      <c r="N1690" s="6">
        <f t="shared" si="162"/>
        <v>1024000000</v>
      </c>
      <c r="O1690" s="6">
        <f t="shared" si="163"/>
        <v>-2537000000</v>
      </c>
      <c r="P1690" s="7">
        <f t="shared" si="164"/>
        <v>0.38636363636363635</v>
      </c>
      <c r="Q1690" s="7">
        <f t="shared" si="165"/>
        <v>0.64785495403472937</v>
      </c>
    </row>
    <row r="1691" spans="1:17" ht="20" customHeight="1" x14ac:dyDescent="0.2">
      <c r="A1691" s="1">
        <v>1760</v>
      </c>
      <c r="B1691" s="1" t="s">
        <v>564</v>
      </c>
      <c r="C1691" s="1" t="s">
        <v>11</v>
      </c>
      <c r="D1691" s="2">
        <v>42369</v>
      </c>
      <c r="E1691" s="3">
        <v>3653000000</v>
      </c>
      <c r="F1691" s="3">
        <v>2249000000</v>
      </c>
      <c r="G1691" s="3">
        <v>854000000</v>
      </c>
      <c r="H1691" s="3">
        <v>95000000</v>
      </c>
      <c r="I1691" s="1">
        <v>0</v>
      </c>
      <c r="J1691" s="1" t="s">
        <v>7</v>
      </c>
      <c r="K1691" s="1" t="s">
        <v>158</v>
      </c>
      <c r="L1691" s="8">
        <f t="shared" si="161"/>
        <v>2015</v>
      </c>
      <c r="M1691" s="5">
        <f t="shared" si="166"/>
        <v>-1404000000</v>
      </c>
      <c r="N1691" s="6">
        <f t="shared" si="162"/>
        <v>949000000</v>
      </c>
      <c r="O1691" s="6">
        <f t="shared" si="163"/>
        <v>-2353000000</v>
      </c>
      <c r="P1691" s="7">
        <f t="shared" si="164"/>
        <v>0.38434163701067614</v>
      </c>
      <c r="Q1691" s="7">
        <f t="shared" si="165"/>
        <v>0.64412811387900359</v>
      </c>
    </row>
    <row r="1692" spans="1:17" ht="20" customHeight="1" x14ac:dyDescent="0.2">
      <c r="A1692" s="1">
        <v>1761</v>
      </c>
      <c r="B1692" s="1" t="s">
        <v>565</v>
      </c>
      <c r="C1692" s="1" t="s">
        <v>6</v>
      </c>
      <c r="D1692" s="2">
        <v>41274</v>
      </c>
      <c r="E1692" s="3">
        <v>4986566000</v>
      </c>
      <c r="F1692" s="3">
        <v>1620566000</v>
      </c>
      <c r="G1692" s="3">
        <v>1641819000</v>
      </c>
      <c r="H1692" s="3">
        <v>885824000</v>
      </c>
      <c r="I1692" s="3">
        <v>35819000</v>
      </c>
      <c r="J1692" s="1" t="s">
        <v>16</v>
      </c>
      <c r="K1692" s="1" t="s">
        <v>51</v>
      </c>
      <c r="L1692" s="8">
        <f t="shared" si="161"/>
        <v>2012</v>
      </c>
      <c r="M1692" s="5">
        <f t="shared" si="166"/>
        <v>-3366000000</v>
      </c>
      <c r="N1692" s="6">
        <f t="shared" si="162"/>
        <v>2563462000</v>
      </c>
      <c r="O1692" s="6">
        <f t="shared" si="163"/>
        <v>-5929462000</v>
      </c>
      <c r="P1692" s="7">
        <f t="shared" si="164"/>
        <v>0.67501362661198105</v>
      </c>
      <c r="Q1692" s="7">
        <f t="shared" si="165"/>
        <v>1.1890872395953447</v>
      </c>
    </row>
    <row r="1693" spans="1:17" ht="20" customHeight="1" x14ac:dyDescent="0.2">
      <c r="A1693" s="1">
        <v>1762</v>
      </c>
      <c r="B1693" s="1" t="s">
        <v>565</v>
      </c>
      <c r="C1693" s="1" t="s">
        <v>9</v>
      </c>
      <c r="D1693" s="2">
        <v>41639</v>
      </c>
      <c r="E1693" s="3">
        <v>4680380000</v>
      </c>
      <c r="F1693" s="3">
        <v>1349380000</v>
      </c>
      <c r="G1693" s="3">
        <v>1751275000</v>
      </c>
      <c r="H1693" s="3">
        <v>957587000</v>
      </c>
      <c r="I1693" s="3">
        <v>44841000</v>
      </c>
      <c r="J1693" s="1" t="s">
        <v>16</v>
      </c>
      <c r="K1693" s="1" t="s">
        <v>51</v>
      </c>
      <c r="L1693" s="8">
        <f t="shared" si="161"/>
        <v>2013</v>
      </c>
      <c r="M1693" s="5">
        <f t="shared" si="166"/>
        <v>-3331000000</v>
      </c>
      <c r="N1693" s="6">
        <f t="shared" si="162"/>
        <v>2753703000</v>
      </c>
      <c r="O1693" s="6">
        <f t="shared" si="163"/>
        <v>-6084703000</v>
      </c>
      <c r="P1693" s="7">
        <f t="shared" si="164"/>
        <v>0.71169434960409195</v>
      </c>
      <c r="Q1693" s="7">
        <f t="shared" si="165"/>
        <v>1.300044654493866</v>
      </c>
    </row>
    <row r="1694" spans="1:17" ht="20" customHeight="1" x14ac:dyDescent="0.2">
      <c r="A1694" s="1">
        <v>1763</v>
      </c>
      <c r="B1694" s="1" t="s">
        <v>565</v>
      </c>
      <c r="C1694" s="1" t="s">
        <v>10</v>
      </c>
      <c r="D1694" s="2">
        <v>42004</v>
      </c>
      <c r="E1694" s="3">
        <v>4618133000</v>
      </c>
      <c r="F1694" s="3">
        <v>1387375000</v>
      </c>
      <c r="G1694" s="3">
        <v>1770710000</v>
      </c>
      <c r="H1694" s="3">
        <v>1156386000</v>
      </c>
      <c r="I1694" s="3">
        <v>66750000</v>
      </c>
      <c r="J1694" s="1" t="s">
        <v>16</v>
      </c>
      <c r="K1694" s="1" t="s">
        <v>51</v>
      </c>
      <c r="L1694" s="8">
        <f t="shared" si="161"/>
        <v>2014</v>
      </c>
      <c r="M1694" s="5">
        <f t="shared" si="166"/>
        <v>-3230758000</v>
      </c>
      <c r="N1694" s="6">
        <f t="shared" si="162"/>
        <v>2993846000</v>
      </c>
      <c r="O1694" s="6">
        <f t="shared" si="163"/>
        <v>-6224604000</v>
      </c>
      <c r="P1694" s="7">
        <f t="shared" si="164"/>
        <v>0.6995809778540375</v>
      </c>
      <c r="Q1694" s="7">
        <f t="shared" si="165"/>
        <v>1.3478615708988892</v>
      </c>
    </row>
    <row r="1695" spans="1:17" ht="20" customHeight="1" x14ac:dyDescent="0.2">
      <c r="A1695" s="1">
        <v>1764</v>
      </c>
      <c r="B1695" s="1" t="s">
        <v>565</v>
      </c>
      <c r="C1695" s="1" t="s">
        <v>11</v>
      </c>
      <c r="D1695" s="2">
        <v>42369</v>
      </c>
      <c r="E1695" s="3">
        <v>4968301000</v>
      </c>
      <c r="F1695" s="3">
        <v>2077748000</v>
      </c>
      <c r="G1695" s="3">
        <v>1768522000</v>
      </c>
      <c r="H1695" s="3">
        <v>1177923000</v>
      </c>
      <c r="I1695" s="3">
        <v>79042000</v>
      </c>
      <c r="J1695" s="1" t="s">
        <v>16</v>
      </c>
      <c r="K1695" s="1" t="s">
        <v>51</v>
      </c>
      <c r="L1695" s="8">
        <f t="shared" si="161"/>
        <v>2015</v>
      </c>
      <c r="M1695" s="5">
        <f t="shared" si="166"/>
        <v>-2890553000</v>
      </c>
      <c r="N1695" s="6">
        <f t="shared" si="162"/>
        <v>3025487000</v>
      </c>
      <c r="O1695" s="6">
        <f t="shared" si="163"/>
        <v>-5916040000</v>
      </c>
      <c r="P1695" s="7">
        <f t="shared" si="164"/>
        <v>0.58179908986995754</v>
      </c>
      <c r="Q1695" s="7">
        <f t="shared" si="165"/>
        <v>1.1907571622572788</v>
      </c>
    </row>
    <row r="1696" spans="1:17" ht="20" customHeight="1" x14ac:dyDescent="0.2">
      <c r="A1696" s="1">
        <v>1765</v>
      </c>
      <c r="B1696" s="1" t="s">
        <v>566</v>
      </c>
      <c r="C1696" s="1" t="s">
        <v>6</v>
      </c>
      <c r="D1696" s="2">
        <v>41272</v>
      </c>
      <c r="E1696" s="3">
        <v>13633000000</v>
      </c>
      <c r="F1696" s="3">
        <v>9852000000</v>
      </c>
      <c r="G1696" s="3">
        <v>1450000000</v>
      </c>
      <c r="H1696" s="1">
        <v>0</v>
      </c>
      <c r="I1696" s="1">
        <v>0</v>
      </c>
      <c r="J1696" s="1" t="s">
        <v>13</v>
      </c>
      <c r="K1696" s="1" t="s">
        <v>149</v>
      </c>
      <c r="L1696" s="8">
        <f t="shared" si="161"/>
        <v>2012</v>
      </c>
      <c r="M1696" s="5">
        <f t="shared" si="166"/>
        <v>-3781000000</v>
      </c>
      <c r="N1696" s="6">
        <f t="shared" si="162"/>
        <v>1450000000</v>
      </c>
      <c r="O1696" s="6">
        <f t="shared" si="163"/>
        <v>-5231000000</v>
      </c>
      <c r="P1696" s="7">
        <f t="shared" si="164"/>
        <v>0.2773417442969266</v>
      </c>
      <c r="Q1696" s="7">
        <f t="shared" si="165"/>
        <v>0.38370131299053767</v>
      </c>
    </row>
    <row r="1697" spans="1:17" ht="20" customHeight="1" x14ac:dyDescent="0.2">
      <c r="A1697" s="1">
        <v>1766</v>
      </c>
      <c r="B1697" s="1" t="s">
        <v>566</v>
      </c>
      <c r="C1697" s="1" t="s">
        <v>9</v>
      </c>
      <c r="D1697" s="2">
        <v>41636</v>
      </c>
      <c r="E1697" s="3">
        <v>13084000000</v>
      </c>
      <c r="F1697" s="3">
        <v>9501000000</v>
      </c>
      <c r="G1697" s="3">
        <v>1454000000</v>
      </c>
      <c r="H1697" s="1">
        <v>0</v>
      </c>
      <c r="I1697" s="1">
        <v>0</v>
      </c>
      <c r="J1697" s="1" t="s">
        <v>13</v>
      </c>
      <c r="K1697" s="1" t="s">
        <v>149</v>
      </c>
      <c r="L1697" s="8">
        <f t="shared" si="161"/>
        <v>2013</v>
      </c>
      <c r="M1697" s="5">
        <f t="shared" si="166"/>
        <v>-3583000000</v>
      </c>
      <c r="N1697" s="6">
        <f t="shared" si="162"/>
        <v>1454000000</v>
      </c>
      <c r="O1697" s="6">
        <f t="shared" si="163"/>
        <v>-5037000000</v>
      </c>
      <c r="P1697" s="7">
        <f t="shared" si="164"/>
        <v>0.27384591867930297</v>
      </c>
      <c r="Q1697" s="7">
        <f t="shared" si="165"/>
        <v>0.38497401406297771</v>
      </c>
    </row>
    <row r="1698" spans="1:17" ht="20" customHeight="1" x14ac:dyDescent="0.2">
      <c r="A1698" s="1">
        <v>1767</v>
      </c>
      <c r="B1698" s="1" t="s">
        <v>566</v>
      </c>
      <c r="C1698" s="1" t="s">
        <v>10</v>
      </c>
      <c r="D1698" s="2">
        <v>42000</v>
      </c>
      <c r="E1698" s="3">
        <v>13279000000</v>
      </c>
      <c r="F1698" s="3">
        <v>9682000000</v>
      </c>
      <c r="G1698" s="3">
        <v>1505000000</v>
      </c>
      <c r="H1698" s="1">
        <v>0</v>
      </c>
      <c r="I1698" s="1">
        <v>0</v>
      </c>
      <c r="J1698" s="1" t="s">
        <v>13</v>
      </c>
      <c r="K1698" s="1" t="s">
        <v>149</v>
      </c>
      <c r="L1698" s="8">
        <f t="shared" si="161"/>
        <v>2014</v>
      </c>
      <c r="M1698" s="5">
        <f t="shared" si="166"/>
        <v>-3597000000</v>
      </c>
      <c r="N1698" s="6">
        <f t="shared" si="162"/>
        <v>1505000000</v>
      </c>
      <c r="O1698" s="6">
        <f t="shared" si="163"/>
        <v>-5102000000</v>
      </c>
      <c r="P1698" s="7">
        <f t="shared" si="164"/>
        <v>0.27087883123729195</v>
      </c>
      <c r="Q1698" s="7">
        <f t="shared" si="165"/>
        <v>0.38421567889148278</v>
      </c>
    </row>
    <row r="1699" spans="1:17" ht="20" customHeight="1" x14ac:dyDescent="0.2">
      <c r="A1699" s="1">
        <v>1768</v>
      </c>
      <c r="B1699" s="1" t="s">
        <v>566</v>
      </c>
      <c r="C1699" s="1" t="s">
        <v>11</v>
      </c>
      <c r="D1699" s="2">
        <v>42364</v>
      </c>
      <c r="E1699" s="3">
        <v>13105000000</v>
      </c>
      <c r="F1699" s="3">
        <v>9359000000</v>
      </c>
      <c r="G1699" s="3">
        <v>1746000000</v>
      </c>
      <c r="H1699" s="1">
        <v>0</v>
      </c>
      <c r="I1699" s="1">
        <v>0</v>
      </c>
      <c r="J1699" s="1" t="s">
        <v>13</v>
      </c>
      <c r="K1699" s="1" t="s">
        <v>149</v>
      </c>
      <c r="L1699" s="8">
        <f t="shared" si="161"/>
        <v>2015</v>
      </c>
      <c r="M1699" s="5">
        <f t="shared" si="166"/>
        <v>-3746000000</v>
      </c>
      <c r="N1699" s="6">
        <f t="shared" si="162"/>
        <v>1746000000</v>
      </c>
      <c r="O1699" s="6">
        <f t="shared" si="163"/>
        <v>-5492000000</v>
      </c>
      <c r="P1699" s="7">
        <f t="shared" si="164"/>
        <v>0.28584509729111024</v>
      </c>
      <c r="Q1699" s="7">
        <f t="shared" si="165"/>
        <v>0.41907668828691341</v>
      </c>
    </row>
    <row r="1700" spans="1:17" ht="20" customHeight="1" x14ac:dyDescent="0.2">
      <c r="A1700" s="1">
        <v>1769</v>
      </c>
      <c r="B1700" s="1" t="s">
        <v>567</v>
      </c>
      <c r="C1700" s="1" t="s">
        <v>6</v>
      </c>
      <c r="D1700" s="2">
        <v>41274</v>
      </c>
      <c r="E1700" s="3">
        <v>4471700000</v>
      </c>
      <c r="F1700" s="3">
        <v>1125200000</v>
      </c>
      <c r="G1700" s="3">
        <v>1822100000</v>
      </c>
      <c r="H1700" s="3">
        <v>225600000</v>
      </c>
      <c r="I1700" s="1">
        <v>0</v>
      </c>
      <c r="J1700" s="1" t="s">
        <v>19</v>
      </c>
      <c r="K1700" s="1" t="s">
        <v>24</v>
      </c>
      <c r="L1700" s="8">
        <f t="shared" si="161"/>
        <v>2012</v>
      </c>
      <c r="M1700" s="5">
        <f t="shared" si="166"/>
        <v>-3346500000</v>
      </c>
      <c r="N1700" s="6">
        <f t="shared" si="162"/>
        <v>2047700000</v>
      </c>
      <c r="O1700" s="6">
        <f t="shared" si="163"/>
        <v>-5394200000</v>
      </c>
      <c r="P1700" s="7">
        <f t="shared" si="164"/>
        <v>0.74837310195227769</v>
      </c>
      <c r="Q1700" s="7">
        <f t="shared" si="165"/>
        <v>1.2062973813091218</v>
      </c>
    </row>
    <row r="1701" spans="1:17" ht="20" customHeight="1" x14ac:dyDescent="0.2">
      <c r="A1701" s="1">
        <v>1770</v>
      </c>
      <c r="B1701" s="1" t="s">
        <v>567</v>
      </c>
      <c r="C1701" s="1" t="s">
        <v>9</v>
      </c>
      <c r="D1701" s="2">
        <v>41639</v>
      </c>
      <c r="E1701" s="3">
        <v>4623400000</v>
      </c>
      <c r="F1701" s="3">
        <v>1266700000</v>
      </c>
      <c r="G1701" s="3">
        <v>1796300000</v>
      </c>
      <c r="H1701" s="3">
        <v>203000000</v>
      </c>
      <c r="I1701" s="3">
        <v>78500000</v>
      </c>
      <c r="J1701" s="1" t="s">
        <v>19</v>
      </c>
      <c r="K1701" s="1" t="s">
        <v>24</v>
      </c>
      <c r="L1701" s="8">
        <f t="shared" si="161"/>
        <v>2013</v>
      </c>
      <c r="M1701" s="5">
        <f t="shared" si="166"/>
        <v>-3356700000</v>
      </c>
      <c r="N1701" s="6">
        <f t="shared" si="162"/>
        <v>2077800000</v>
      </c>
      <c r="O1701" s="6">
        <f t="shared" si="163"/>
        <v>-5434500000</v>
      </c>
      <c r="P1701" s="7">
        <f t="shared" si="164"/>
        <v>0.72602413808020072</v>
      </c>
      <c r="Q1701" s="7">
        <f t="shared" si="165"/>
        <v>1.1754336635376563</v>
      </c>
    </row>
    <row r="1702" spans="1:17" ht="20" customHeight="1" x14ac:dyDescent="0.2">
      <c r="A1702" s="1">
        <v>1771</v>
      </c>
      <c r="B1702" s="1" t="s">
        <v>567</v>
      </c>
      <c r="C1702" s="1" t="s">
        <v>10</v>
      </c>
      <c r="D1702" s="2">
        <v>42004</v>
      </c>
      <c r="E1702" s="3">
        <v>4673300000</v>
      </c>
      <c r="F1702" s="3">
        <v>1242800000</v>
      </c>
      <c r="G1702" s="3">
        <v>1772200000</v>
      </c>
      <c r="H1702" s="3">
        <v>187400000</v>
      </c>
      <c r="I1702" s="3">
        <v>92500000</v>
      </c>
      <c r="J1702" s="1" t="s">
        <v>19</v>
      </c>
      <c r="K1702" s="1" t="s">
        <v>24</v>
      </c>
      <c r="L1702" s="8">
        <f t="shared" si="161"/>
        <v>2014</v>
      </c>
      <c r="M1702" s="5">
        <f t="shared" si="166"/>
        <v>-3430500000</v>
      </c>
      <c r="N1702" s="6">
        <f t="shared" si="162"/>
        <v>2052100000</v>
      </c>
      <c r="O1702" s="6">
        <f t="shared" si="163"/>
        <v>-5482600000</v>
      </c>
      <c r="P1702" s="7">
        <f t="shared" si="164"/>
        <v>0.73406372370701645</v>
      </c>
      <c r="Q1702" s="7">
        <f t="shared" si="165"/>
        <v>1.1731752722915285</v>
      </c>
    </row>
    <row r="1703" spans="1:17" ht="20" customHeight="1" x14ac:dyDescent="0.2">
      <c r="A1703" s="1">
        <v>1772</v>
      </c>
      <c r="B1703" s="1" t="s">
        <v>567</v>
      </c>
      <c r="C1703" s="1" t="s">
        <v>11</v>
      </c>
      <c r="D1703" s="2">
        <v>42369</v>
      </c>
      <c r="E1703" s="3">
        <v>5997800000</v>
      </c>
      <c r="F1703" s="3">
        <v>1800600000</v>
      </c>
      <c r="G1703" s="3">
        <v>2291900000</v>
      </c>
      <c r="H1703" s="3">
        <v>268800000</v>
      </c>
      <c r="I1703" s="3">
        <v>337400000</v>
      </c>
      <c r="J1703" s="1" t="s">
        <v>19</v>
      </c>
      <c r="K1703" s="1" t="s">
        <v>24</v>
      </c>
      <c r="L1703" s="8">
        <f t="shared" si="161"/>
        <v>2015</v>
      </c>
      <c r="M1703" s="5">
        <f t="shared" si="166"/>
        <v>-4197200000</v>
      </c>
      <c r="N1703" s="6">
        <f t="shared" si="162"/>
        <v>2898100000</v>
      </c>
      <c r="O1703" s="6">
        <f t="shared" si="163"/>
        <v>-7095300000</v>
      </c>
      <c r="P1703" s="7">
        <f t="shared" si="164"/>
        <v>0.69978992297175635</v>
      </c>
      <c r="Q1703" s="7">
        <f t="shared" si="165"/>
        <v>1.1829837607122611</v>
      </c>
    </row>
    <row r="1704" spans="1:17" ht="20" customHeight="1" x14ac:dyDescent="0.2">
      <c r="A1704" s="1">
        <v>1773</v>
      </c>
      <c r="B1704" s="1" t="s">
        <v>568</v>
      </c>
      <c r="C1704" s="1" t="s">
        <v>6</v>
      </c>
      <c r="D1704" s="2">
        <v>41274</v>
      </c>
      <c r="E1704" s="3">
        <v>2458592000</v>
      </c>
      <c r="F1704" s="3">
        <v>80146000</v>
      </c>
      <c r="G1704" s="3">
        <v>1579007000</v>
      </c>
      <c r="H1704" s="1">
        <v>0</v>
      </c>
      <c r="I1704" s="3">
        <v>31237000</v>
      </c>
      <c r="J1704" s="1" t="s">
        <v>41</v>
      </c>
      <c r="K1704" s="1" t="s">
        <v>134</v>
      </c>
      <c r="L1704" s="8">
        <f t="shared" si="161"/>
        <v>2012</v>
      </c>
      <c r="M1704" s="5">
        <f t="shared" si="166"/>
        <v>-2378446000</v>
      </c>
      <c r="N1704" s="6">
        <f t="shared" si="162"/>
        <v>1610244000</v>
      </c>
      <c r="O1704" s="6">
        <f t="shared" si="163"/>
        <v>-3988690000</v>
      </c>
      <c r="P1704" s="7">
        <f t="shared" si="164"/>
        <v>0.96740166729575305</v>
      </c>
      <c r="Q1704" s="7">
        <f t="shared" si="165"/>
        <v>1.6223472621728208</v>
      </c>
    </row>
    <row r="1705" spans="1:17" ht="20" customHeight="1" x14ac:dyDescent="0.2">
      <c r="A1705" s="1">
        <v>1774</v>
      </c>
      <c r="B1705" s="1" t="s">
        <v>568</v>
      </c>
      <c r="C1705" s="1" t="s">
        <v>9</v>
      </c>
      <c r="D1705" s="2">
        <v>41639</v>
      </c>
      <c r="E1705" s="3">
        <v>2278812000</v>
      </c>
      <c r="F1705" s="3">
        <v>58913000</v>
      </c>
      <c r="G1705" s="3">
        <v>1700064000</v>
      </c>
      <c r="H1705" s="1">
        <v>0</v>
      </c>
      <c r="I1705" s="3">
        <v>-72761000</v>
      </c>
      <c r="J1705" s="1" t="s">
        <v>41</v>
      </c>
      <c r="K1705" s="1" t="s">
        <v>134</v>
      </c>
      <c r="L1705" s="8">
        <f t="shared" si="161"/>
        <v>2013</v>
      </c>
      <c r="M1705" s="5">
        <f t="shared" si="166"/>
        <v>-2219899000</v>
      </c>
      <c r="N1705" s="6">
        <f t="shared" si="162"/>
        <v>1627303000</v>
      </c>
      <c r="O1705" s="6">
        <f t="shared" si="163"/>
        <v>-3847202000</v>
      </c>
      <c r="P1705" s="7">
        <f t="shared" si="164"/>
        <v>0.97414749439620296</v>
      </c>
      <c r="Q1705" s="7">
        <f t="shared" si="165"/>
        <v>1.6882489648114896</v>
      </c>
    </row>
    <row r="1706" spans="1:17" ht="20" customHeight="1" x14ac:dyDescent="0.2">
      <c r="A1706" s="1">
        <v>1775</v>
      </c>
      <c r="B1706" s="1" t="s">
        <v>568</v>
      </c>
      <c r="C1706" s="1" t="s">
        <v>10</v>
      </c>
      <c r="D1706" s="2">
        <v>42004</v>
      </c>
      <c r="E1706" s="3">
        <v>2361631000</v>
      </c>
      <c r="F1706" s="3">
        <v>49736000</v>
      </c>
      <c r="G1706" s="3">
        <v>1654369000</v>
      </c>
      <c r="H1706" s="1">
        <v>0</v>
      </c>
      <c r="I1706" s="3">
        <v>-87159000</v>
      </c>
      <c r="J1706" s="1" t="s">
        <v>41</v>
      </c>
      <c r="K1706" s="1" t="s">
        <v>134</v>
      </c>
      <c r="L1706" s="8">
        <f t="shared" si="161"/>
        <v>2014</v>
      </c>
      <c r="M1706" s="5">
        <f t="shared" si="166"/>
        <v>-2311895000</v>
      </c>
      <c r="N1706" s="6">
        <f t="shared" si="162"/>
        <v>1567210000</v>
      </c>
      <c r="O1706" s="6">
        <f t="shared" si="163"/>
        <v>-3879105000</v>
      </c>
      <c r="P1706" s="7">
        <f t="shared" si="164"/>
        <v>0.97893997834547397</v>
      </c>
      <c r="Q1706" s="7">
        <f t="shared" si="165"/>
        <v>1.6425533878916732</v>
      </c>
    </row>
    <row r="1707" spans="1:17" ht="20" customHeight="1" x14ac:dyDescent="0.2">
      <c r="A1707" s="1">
        <v>1776</v>
      </c>
      <c r="B1707" s="1" t="s">
        <v>568</v>
      </c>
      <c r="C1707" s="1" t="s">
        <v>11</v>
      </c>
      <c r="D1707" s="2">
        <v>42369</v>
      </c>
      <c r="E1707" s="3">
        <v>2210591000</v>
      </c>
      <c r="F1707" s="3">
        <v>49344000</v>
      </c>
      <c r="G1707" s="3">
        <v>1591239000</v>
      </c>
      <c r="H1707" s="1">
        <v>0</v>
      </c>
      <c r="I1707" s="3">
        <v>49282000</v>
      </c>
      <c r="J1707" s="1" t="s">
        <v>41</v>
      </c>
      <c r="K1707" s="1" t="s">
        <v>134</v>
      </c>
      <c r="L1707" s="8">
        <f t="shared" si="161"/>
        <v>2015</v>
      </c>
      <c r="M1707" s="5">
        <f t="shared" si="166"/>
        <v>-2161247000</v>
      </c>
      <c r="N1707" s="6">
        <f t="shared" si="162"/>
        <v>1640521000</v>
      </c>
      <c r="O1707" s="6">
        <f t="shared" si="163"/>
        <v>-3801768000</v>
      </c>
      <c r="P1707" s="7">
        <f t="shared" si="164"/>
        <v>0.97767836745919978</v>
      </c>
      <c r="Q1707" s="7">
        <f t="shared" si="165"/>
        <v>1.7197971040323605</v>
      </c>
    </row>
    <row r="1708" spans="1:17" ht="20" customHeight="1" x14ac:dyDescent="0.2">
      <c r="A1708" s="1">
        <v>1777</v>
      </c>
      <c r="B1708" s="1" t="s">
        <v>569</v>
      </c>
      <c r="C1708" s="1" t="s">
        <v>6</v>
      </c>
      <c r="D1708" s="2">
        <v>41639</v>
      </c>
      <c r="E1708" s="3">
        <v>4561000000</v>
      </c>
      <c r="F1708" s="3">
        <v>1669000000</v>
      </c>
      <c r="G1708" s="3">
        <v>1613000000</v>
      </c>
      <c r="H1708" s="3">
        <v>399000000</v>
      </c>
      <c r="I1708" s="3">
        <v>60000000</v>
      </c>
      <c r="J1708" s="1" t="s">
        <v>19</v>
      </c>
      <c r="K1708" s="1" t="s">
        <v>20</v>
      </c>
      <c r="L1708" s="8">
        <f t="shared" si="161"/>
        <v>2013</v>
      </c>
      <c r="M1708" s="5">
        <f t="shared" si="166"/>
        <v>-2892000000</v>
      </c>
      <c r="N1708" s="6">
        <f t="shared" si="162"/>
        <v>2072000000</v>
      </c>
      <c r="O1708" s="6">
        <f t="shared" si="163"/>
        <v>-4964000000</v>
      </c>
      <c r="P1708" s="7">
        <f t="shared" si="164"/>
        <v>0.63407147555360666</v>
      </c>
      <c r="Q1708" s="7">
        <f t="shared" si="165"/>
        <v>1.0883578162683623</v>
      </c>
    </row>
    <row r="1709" spans="1:17" ht="20" customHeight="1" x14ac:dyDescent="0.2">
      <c r="A1709" s="1">
        <v>1778</v>
      </c>
      <c r="B1709" s="1" t="s">
        <v>569</v>
      </c>
      <c r="C1709" s="1" t="s">
        <v>9</v>
      </c>
      <c r="D1709" s="2">
        <v>42004</v>
      </c>
      <c r="E1709" s="3">
        <v>4785000000</v>
      </c>
      <c r="F1709" s="3">
        <v>1717000000</v>
      </c>
      <c r="G1709" s="3">
        <v>1643000000</v>
      </c>
      <c r="H1709" s="3">
        <v>396000000</v>
      </c>
      <c r="I1709" s="3">
        <v>60000000</v>
      </c>
      <c r="J1709" s="1" t="s">
        <v>19</v>
      </c>
      <c r="K1709" s="1" t="s">
        <v>20</v>
      </c>
      <c r="L1709" s="8">
        <f t="shared" si="161"/>
        <v>2014</v>
      </c>
      <c r="M1709" s="5">
        <f t="shared" si="166"/>
        <v>-3068000000</v>
      </c>
      <c r="N1709" s="6">
        <f t="shared" si="162"/>
        <v>2099000000</v>
      </c>
      <c r="O1709" s="6">
        <f t="shared" si="163"/>
        <v>-5167000000</v>
      </c>
      <c r="P1709" s="7">
        <f t="shared" si="164"/>
        <v>0.64117032392894457</v>
      </c>
      <c r="Q1709" s="7">
        <f t="shared" si="165"/>
        <v>1.0798328108672937</v>
      </c>
    </row>
    <row r="1710" spans="1:17" ht="20" customHeight="1" x14ac:dyDescent="0.2">
      <c r="A1710" s="1">
        <v>1779</v>
      </c>
      <c r="B1710" s="1" t="s">
        <v>569</v>
      </c>
      <c r="C1710" s="1" t="s">
        <v>10</v>
      </c>
      <c r="D1710" s="2">
        <v>42369</v>
      </c>
      <c r="E1710" s="3">
        <v>4765000000</v>
      </c>
      <c r="F1710" s="3">
        <v>1738000000</v>
      </c>
      <c r="G1710" s="3">
        <v>1532000000</v>
      </c>
      <c r="H1710" s="3">
        <v>364000000</v>
      </c>
      <c r="I1710" s="3">
        <v>61000000</v>
      </c>
      <c r="J1710" s="1" t="s">
        <v>19</v>
      </c>
      <c r="K1710" s="1" t="s">
        <v>20</v>
      </c>
      <c r="L1710" s="8">
        <f t="shared" si="161"/>
        <v>2015</v>
      </c>
      <c r="M1710" s="5">
        <f t="shared" si="166"/>
        <v>-3027000000</v>
      </c>
      <c r="N1710" s="6">
        <f t="shared" si="162"/>
        <v>1957000000</v>
      </c>
      <c r="O1710" s="6">
        <f t="shared" si="163"/>
        <v>-4984000000</v>
      </c>
      <c r="P1710" s="7">
        <f t="shared" si="164"/>
        <v>0.63525708289611749</v>
      </c>
      <c r="Q1710" s="7">
        <f t="shared" si="165"/>
        <v>1.0459601259181532</v>
      </c>
    </row>
    <row r="1711" spans="1:17" ht="20" customHeight="1" x14ac:dyDescent="0.2">
      <c r="A1711" s="1">
        <v>1780</v>
      </c>
      <c r="B1711" s="1" t="s">
        <v>569</v>
      </c>
      <c r="C1711" s="1" t="s">
        <v>11</v>
      </c>
      <c r="D1711" s="2">
        <v>42735</v>
      </c>
      <c r="E1711" s="3">
        <v>4888000000</v>
      </c>
      <c r="F1711" s="3">
        <v>1666000000</v>
      </c>
      <c r="G1711" s="3">
        <v>1364000000</v>
      </c>
      <c r="H1711" s="3">
        <v>376000000</v>
      </c>
      <c r="I1711" s="3">
        <v>85000000</v>
      </c>
      <c r="J1711" s="1" t="s">
        <v>19</v>
      </c>
      <c r="K1711" s="1" t="s">
        <v>20</v>
      </c>
      <c r="L1711" s="8">
        <f t="shared" si="161"/>
        <v>2016</v>
      </c>
      <c r="M1711" s="5">
        <f t="shared" si="166"/>
        <v>-3222000000</v>
      </c>
      <c r="N1711" s="6">
        <f t="shared" si="162"/>
        <v>1825000000</v>
      </c>
      <c r="O1711" s="6">
        <f t="shared" si="163"/>
        <v>-5047000000</v>
      </c>
      <c r="P1711" s="7">
        <f t="shared" si="164"/>
        <v>0.6591653027823241</v>
      </c>
      <c r="Q1711" s="7">
        <f t="shared" si="165"/>
        <v>1.0325286415711947</v>
      </c>
    </row>
  </sheetData>
  <mergeCells count="1">
    <mergeCell ref="W1:X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B428B-FA44-BD43-87B2-1B03E3E4CB27}">
  <dimension ref="A1:J433"/>
  <sheetViews>
    <sheetView zoomScale="84" workbookViewId="0">
      <selection activeCell="I13" sqref="I13"/>
    </sheetView>
  </sheetViews>
  <sheetFormatPr baseColWidth="10" defaultRowHeight="16" x14ac:dyDescent="0.2"/>
  <cols>
    <col min="1" max="1" width="19.83203125" style="10" bestFit="1" customWidth="1"/>
    <col min="2" max="2" width="23.33203125" style="10" bestFit="1" customWidth="1"/>
    <col min="3" max="4" width="18" style="10" bestFit="1" customWidth="1"/>
    <col min="5" max="6" width="19" style="10" bestFit="1" customWidth="1"/>
    <col min="7" max="7" width="20" style="10" bestFit="1" customWidth="1"/>
    <col min="8" max="8" width="12.1640625" style="10" bestFit="1" customWidth="1"/>
    <col min="9" max="9" width="13" style="10" customWidth="1"/>
    <col min="10" max="10" width="11" style="10" bestFit="1" customWidth="1"/>
    <col min="11" max="11" width="11.1640625" style="10" bestFit="1" customWidth="1"/>
    <col min="12" max="12" width="7" style="10" bestFit="1" customWidth="1"/>
    <col min="13" max="13" width="12.1640625" style="10" bestFit="1" customWidth="1"/>
    <col min="14" max="16384" width="10.83203125" style="10"/>
  </cols>
  <sheetData>
    <row r="1" spans="1:10" x14ac:dyDescent="0.2">
      <c r="A1" s="12" t="s">
        <v>3</v>
      </c>
      <c r="B1" s="11" t="s">
        <v>46</v>
      </c>
    </row>
    <row r="2" spans="1:10" x14ac:dyDescent="0.2">
      <c r="A2" s="12" t="s">
        <v>4</v>
      </c>
      <c r="B2" s="11" t="s">
        <v>124</v>
      </c>
    </row>
    <row r="3" spans="1:10" x14ac:dyDescent="0.2">
      <c r="I3" s="13"/>
      <c r="J3" s="13"/>
    </row>
    <row r="4" spans="1:10" s="11" customFormat="1" x14ac:dyDescent="0.2">
      <c r="B4" s="12" t="s">
        <v>582</v>
      </c>
      <c r="G4"/>
      <c r="I4" s="1"/>
      <c r="J4" s="13"/>
    </row>
    <row r="5" spans="1:10" s="11" customFormat="1" x14ac:dyDescent="0.2">
      <c r="B5" s="11">
        <v>2012</v>
      </c>
      <c r="C5" s="11">
        <v>2013</v>
      </c>
      <c r="D5" s="11">
        <v>2014</v>
      </c>
      <c r="E5" s="11">
        <v>2015</v>
      </c>
      <c r="F5" s="11" t="s">
        <v>581</v>
      </c>
      <c r="G5"/>
      <c r="I5" s="1"/>
      <c r="J5" s="13"/>
    </row>
    <row r="6" spans="1:10" s="11" customFormat="1" x14ac:dyDescent="0.2">
      <c r="A6" s="11" t="s">
        <v>583</v>
      </c>
      <c r="B6" s="58">
        <v>6514099000</v>
      </c>
      <c r="C6" s="58">
        <v>7184794000</v>
      </c>
      <c r="D6" s="58">
        <v>9049918000</v>
      </c>
      <c r="E6" s="58">
        <v>10855810000</v>
      </c>
      <c r="F6" s="58">
        <v>33604621000</v>
      </c>
      <c r="G6"/>
      <c r="I6" s="1"/>
      <c r="J6" s="13"/>
    </row>
    <row r="7" spans="1:10" x14ac:dyDescent="0.2">
      <c r="I7" s="1"/>
    </row>
    <row r="8" spans="1:10" x14ac:dyDescent="0.2">
      <c r="I8" s="1"/>
    </row>
    <row r="9" spans="1:10" x14ac:dyDescent="0.2">
      <c r="I9" s="1"/>
    </row>
    <row r="10" spans="1:10" x14ac:dyDescent="0.2">
      <c r="I10" s="1"/>
    </row>
    <row r="11" spans="1:10" x14ac:dyDescent="0.2">
      <c r="I11" s="1"/>
    </row>
    <row r="12" spans="1:10" x14ac:dyDescent="0.2">
      <c r="I12" s="1"/>
    </row>
    <row r="13" spans="1:10" x14ac:dyDescent="0.2">
      <c r="I13" s="1"/>
    </row>
    <row r="14" spans="1:10" x14ac:dyDescent="0.2">
      <c r="I14" s="1"/>
    </row>
    <row r="15" spans="1:10" x14ac:dyDescent="0.2">
      <c r="I15" s="1"/>
    </row>
    <row r="16" spans="1:10" x14ac:dyDescent="0.2">
      <c r="I16" s="1"/>
    </row>
    <row r="17" spans="9:9" x14ac:dyDescent="0.2">
      <c r="I17" s="1"/>
    </row>
    <row r="18" spans="9:9" x14ac:dyDescent="0.2">
      <c r="I18" s="1"/>
    </row>
    <row r="19" spans="9:9" x14ac:dyDescent="0.2">
      <c r="I19" s="1"/>
    </row>
    <row r="20" spans="9:9" x14ac:dyDescent="0.2">
      <c r="I20" s="1"/>
    </row>
    <row r="21" spans="9:9" x14ac:dyDescent="0.2">
      <c r="I21" s="1"/>
    </row>
    <row r="22" spans="9:9" x14ac:dyDescent="0.2">
      <c r="I22" s="1"/>
    </row>
    <row r="23" spans="9:9" x14ac:dyDescent="0.2">
      <c r="I23" s="1"/>
    </row>
    <row r="24" spans="9:9" x14ac:dyDescent="0.2">
      <c r="I24" s="1"/>
    </row>
    <row r="25" spans="9:9" x14ac:dyDescent="0.2">
      <c r="I25" s="1"/>
    </row>
    <row r="26" spans="9:9" x14ac:dyDescent="0.2">
      <c r="I26" s="1"/>
    </row>
    <row r="27" spans="9:9" x14ac:dyDescent="0.2">
      <c r="I27" s="1"/>
    </row>
    <row r="28" spans="9:9" x14ac:dyDescent="0.2">
      <c r="I28" s="1"/>
    </row>
    <row r="29" spans="9:9" x14ac:dyDescent="0.2">
      <c r="I29" s="1"/>
    </row>
    <row r="30" spans="9:9" x14ac:dyDescent="0.2">
      <c r="I30" s="1"/>
    </row>
    <row r="31" spans="9:9" x14ac:dyDescent="0.2">
      <c r="I31" s="1"/>
    </row>
    <row r="32" spans="9:9" x14ac:dyDescent="0.2">
      <c r="I32" s="1"/>
    </row>
    <row r="33" spans="9:9" x14ac:dyDescent="0.2">
      <c r="I33" s="1"/>
    </row>
    <row r="34" spans="9:9" x14ac:dyDescent="0.2">
      <c r="I34" s="1"/>
    </row>
    <row r="35" spans="9:9" x14ac:dyDescent="0.2">
      <c r="I35" s="1"/>
    </row>
    <row r="36" spans="9:9" x14ac:dyDescent="0.2">
      <c r="I36" s="1"/>
    </row>
    <row r="37" spans="9:9" x14ac:dyDescent="0.2">
      <c r="I37" s="1"/>
    </row>
    <row r="38" spans="9:9" x14ac:dyDescent="0.2">
      <c r="I38" s="1"/>
    </row>
    <row r="39" spans="9:9" x14ac:dyDescent="0.2">
      <c r="I39" s="1"/>
    </row>
    <row r="40" spans="9:9" x14ac:dyDescent="0.2">
      <c r="I40" s="1"/>
    </row>
    <row r="41" spans="9:9" x14ac:dyDescent="0.2">
      <c r="I41" s="1"/>
    </row>
    <row r="42" spans="9:9" x14ac:dyDescent="0.2">
      <c r="I42" s="1"/>
    </row>
    <row r="43" spans="9:9" x14ac:dyDescent="0.2">
      <c r="I43" s="1"/>
    </row>
    <row r="44" spans="9:9" x14ac:dyDescent="0.2">
      <c r="I44" s="1"/>
    </row>
    <row r="45" spans="9:9" x14ac:dyDescent="0.2">
      <c r="I45" s="1"/>
    </row>
    <row r="46" spans="9:9" x14ac:dyDescent="0.2">
      <c r="I46" s="1"/>
    </row>
    <row r="47" spans="9:9" x14ac:dyDescent="0.2">
      <c r="I47" s="1"/>
    </row>
    <row r="48" spans="9:9" x14ac:dyDescent="0.2">
      <c r="I48" s="1"/>
    </row>
    <row r="49" spans="9:9" x14ac:dyDescent="0.2">
      <c r="I49" s="1"/>
    </row>
    <row r="50" spans="9:9" x14ac:dyDescent="0.2">
      <c r="I50" s="1"/>
    </row>
    <row r="51" spans="9:9" x14ac:dyDescent="0.2">
      <c r="I51" s="1"/>
    </row>
    <row r="52" spans="9:9" x14ac:dyDescent="0.2">
      <c r="I52" s="1"/>
    </row>
    <row r="53" spans="9:9" x14ac:dyDescent="0.2">
      <c r="I53" s="1"/>
    </row>
    <row r="54" spans="9:9" x14ac:dyDescent="0.2">
      <c r="I54" s="1"/>
    </row>
    <row r="55" spans="9:9" x14ac:dyDescent="0.2">
      <c r="I55" s="1"/>
    </row>
    <row r="56" spans="9:9" x14ac:dyDescent="0.2">
      <c r="I56" s="1"/>
    </row>
    <row r="57" spans="9:9" x14ac:dyDescent="0.2">
      <c r="I57" s="1"/>
    </row>
    <row r="58" spans="9:9" x14ac:dyDescent="0.2">
      <c r="I58" s="1"/>
    </row>
    <row r="59" spans="9:9" x14ac:dyDescent="0.2">
      <c r="I59" s="1"/>
    </row>
    <row r="60" spans="9:9" x14ac:dyDescent="0.2">
      <c r="I60" s="1"/>
    </row>
    <row r="61" spans="9:9" x14ac:dyDescent="0.2">
      <c r="I61" s="1"/>
    </row>
    <row r="62" spans="9:9" x14ac:dyDescent="0.2">
      <c r="I62" s="1"/>
    </row>
    <row r="63" spans="9:9" x14ac:dyDescent="0.2">
      <c r="I63" s="1"/>
    </row>
    <row r="64" spans="9:9" x14ac:dyDescent="0.2">
      <c r="I64" s="1"/>
    </row>
    <row r="65" spans="9:9" x14ac:dyDescent="0.2">
      <c r="I65" s="1"/>
    </row>
    <row r="66" spans="9:9" x14ac:dyDescent="0.2">
      <c r="I66" s="1"/>
    </row>
    <row r="67" spans="9:9" x14ac:dyDescent="0.2">
      <c r="I67" s="1"/>
    </row>
    <row r="68" spans="9:9" x14ac:dyDescent="0.2">
      <c r="I68" s="1"/>
    </row>
    <row r="69" spans="9:9" x14ac:dyDescent="0.2">
      <c r="I69" s="1"/>
    </row>
    <row r="70" spans="9:9" x14ac:dyDescent="0.2">
      <c r="I70" s="1"/>
    </row>
    <row r="71" spans="9:9" x14ac:dyDescent="0.2">
      <c r="I71" s="1"/>
    </row>
    <row r="72" spans="9:9" x14ac:dyDescent="0.2">
      <c r="I72" s="1"/>
    </row>
    <row r="73" spans="9:9" x14ac:dyDescent="0.2">
      <c r="I73" s="1"/>
    </row>
    <row r="74" spans="9:9" x14ac:dyDescent="0.2">
      <c r="I74" s="1"/>
    </row>
    <row r="75" spans="9:9" x14ac:dyDescent="0.2">
      <c r="I75" s="1"/>
    </row>
    <row r="76" spans="9:9" x14ac:dyDescent="0.2">
      <c r="I76" s="1"/>
    </row>
    <row r="77" spans="9:9" x14ac:dyDescent="0.2">
      <c r="I77" s="1"/>
    </row>
    <row r="78" spans="9:9" x14ac:dyDescent="0.2">
      <c r="I78" s="1"/>
    </row>
    <row r="79" spans="9:9" x14ac:dyDescent="0.2">
      <c r="I79" s="1"/>
    </row>
    <row r="80" spans="9:9" x14ac:dyDescent="0.2">
      <c r="I80" s="1"/>
    </row>
    <row r="81" spans="9:9" x14ac:dyDescent="0.2">
      <c r="I81" s="1"/>
    </row>
    <row r="82" spans="9:9" x14ac:dyDescent="0.2">
      <c r="I82" s="1"/>
    </row>
    <row r="83" spans="9:9" x14ac:dyDescent="0.2">
      <c r="I83" s="1"/>
    </row>
    <row r="84" spans="9:9" x14ac:dyDescent="0.2">
      <c r="I84" s="1"/>
    </row>
    <row r="85" spans="9:9" x14ac:dyDescent="0.2">
      <c r="I85" s="1"/>
    </row>
    <row r="86" spans="9:9" x14ac:dyDescent="0.2">
      <c r="I86" s="1"/>
    </row>
    <row r="87" spans="9:9" x14ac:dyDescent="0.2">
      <c r="I87" s="1"/>
    </row>
    <row r="88" spans="9:9" x14ac:dyDescent="0.2">
      <c r="I88" s="1"/>
    </row>
    <row r="89" spans="9:9" x14ac:dyDescent="0.2">
      <c r="I89" s="1"/>
    </row>
    <row r="90" spans="9:9" x14ac:dyDescent="0.2">
      <c r="I90" s="1"/>
    </row>
    <row r="91" spans="9:9" x14ac:dyDescent="0.2">
      <c r="I91" s="1"/>
    </row>
    <row r="92" spans="9:9" x14ac:dyDescent="0.2">
      <c r="I92" s="1"/>
    </row>
    <row r="93" spans="9:9" x14ac:dyDescent="0.2">
      <c r="I93" s="1"/>
    </row>
    <row r="94" spans="9:9" x14ac:dyDescent="0.2">
      <c r="I94" s="1"/>
    </row>
    <row r="95" spans="9:9" x14ac:dyDescent="0.2">
      <c r="I95" s="1"/>
    </row>
    <row r="96" spans="9:9" x14ac:dyDescent="0.2">
      <c r="I96" s="1"/>
    </row>
    <row r="97" spans="9:9" x14ac:dyDescent="0.2">
      <c r="I97" s="1"/>
    </row>
    <row r="98" spans="9:9" x14ac:dyDescent="0.2">
      <c r="I98" s="1"/>
    </row>
    <row r="99" spans="9:9" x14ac:dyDescent="0.2">
      <c r="I99" s="1"/>
    </row>
    <row r="100" spans="9:9" x14ac:dyDescent="0.2">
      <c r="I100" s="1"/>
    </row>
    <row r="101" spans="9:9" x14ac:dyDescent="0.2">
      <c r="I101" s="1"/>
    </row>
    <row r="102" spans="9:9" x14ac:dyDescent="0.2">
      <c r="I102" s="1"/>
    </row>
    <row r="103" spans="9:9" x14ac:dyDescent="0.2">
      <c r="I103" s="1"/>
    </row>
    <row r="104" spans="9:9" x14ac:dyDescent="0.2">
      <c r="I104" s="1"/>
    </row>
    <row r="105" spans="9:9" x14ac:dyDescent="0.2">
      <c r="I105" s="1"/>
    </row>
    <row r="106" spans="9:9" x14ac:dyDescent="0.2">
      <c r="I106" s="1"/>
    </row>
    <row r="107" spans="9:9" x14ac:dyDescent="0.2">
      <c r="I107" s="1"/>
    </row>
    <row r="108" spans="9:9" x14ac:dyDescent="0.2">
      <c r="I108" s="1"/>
    </row>
    <row r="109" spans="9:9" x14ac:dyDescent="0.2">
      <c r="I109" s="1"/>
    </row>
    <row r="110" spans="9:9" x14ac:dyDescent="0.2">
      <c r="I110" s="1"/>
    </row>
    <row r="111" spans="9:9" x14ac:dyDescent="0.2">
      <c r="I111" s="1"/>
    </row>
    <row r="112" spans="9:9" x14ac:dyDescent="0.2">
      <c r="I112" s="1"/>
    </row>
    <row r="113" spans="9:9" x14ac:dyDescent="0.2">
      <c r="I113" s="1"/>
    </row>
    <row r="114" spans="9:9" x14ac:dyDescent="0.2">
      <c r="I114" s="1"/>
    </row>
    <row r="115" spans="9:9" x14ac:dyDescent="0.2">
      <c r="I115" s="1"/>
    </row>
    <row r="116" spans="9:9" x14ac:dyDescent="0.2">
      <c r="I116" s="1"/>
    </row>
    <row r="117" spans="9:9" x14ac:dyDescent="0.2">
      <c r="I117" s="1"/>
    </row>
    <row r="118" spans="9:9" x14ac:dyDescent="0.2">
      <c r="I118" s="1"/>
    </row>
    <row r="119" spans="9:9" x14ac:dyDescent="0.2">
      <c r="I119" s="1"/>
    </row>
    <row r="120" spans="9:9" x14ac:dyDescent="0.2">
      <c r="I120" s="1"/>
    </row>
    <row r="121" spans="9:9" x14ac:dyDescent="0.2">
      <c r="I121" s="1"/>
    </row>
    <row r="122" spans="9:9" x14ac:dyDescent="0.2">
      <c r="I122" s="1"/>
    </row>
    <row r="123" spans="9:9" x14ac:dyDescent="0.2">
      <c r="I123" s="1"/>
    </row>
    <row r="124" spans="9:9" x14ac:dyDescent="0.2">
      <c r="I124" s="1"/>
    </row>
    <row r="125" spans="9:9" x14ac:dyDescent="0.2">
      <c r="I125" s="1"/>
    </row>
    <row r="126" spans="9:9" x14ac:dyDescent="0.2">
      <c r="I126" s="1"/>
    </row>
    <row r="127" spans="9:9" x14ac:dyDescent="0.2">
      <c r="I127" s="1"/>
    </row>
    <row r="128" spans="9:9" x14ac:dyDescent="0.2">
      <c r="I128" s="1"/>
    </row>
    <row r="129" spans="9:9" x14ac:dyDescent="0.2">
      <c r="I129" s="1"/>
    </row>
    <row r="130" spans="9:9" x14ac:dyDescent="0.2">
      <c r="I130" s="1"/>
    </row>
    <row r="131" spans="9:9" x14ac:dyDescent="0.2">
      <c r="I131" s="1"/>
    </row>
    <row r="132" spans="9:9" x14ac:dyDescent="0.2">
      <c r="I132" s="1"/>
    </row>
    <row r="133" spans="9:9" x14ac:dyDescent="0.2">
      <c r="I133" s="1"/>
    </row>
    <row r="134" spans="9:9" x14ac:dyDescent="0.2">
      <c r="I134" s="1"/>
    </row>
    <row r="135" spans="9:9" x14ac:dyDescent="0.2">
      <c r="I135" s="1"/>
    </row>
    <row r="136" spans="9:9" x14ac:dyDescent="0.2">
      <c r="I136" s="1"/>
    </row>
    <row r="137" spans="9:9" x14ac:dyDescent="0.2">
      <c r="I137" s="1"/>
    </row>
    <row r="138" spans="9:9" x14ac:dyDescent="0.2">
      <c r="I138" s="1"/>
    </row>
    <row r="139" spans="9:9" x14ac:dyDescent="0.2">
      <c r="I139" s="1"/>
    </row>
    <row r="140" spans="9:9" x14ac:dyDescent="0.2">
      <c r="I140" s="1"/>
    </row>
    <row r="141" spans="9:9" x14ac:dyDescent="0.2">
      <c r="I141" s="1"/>
    </row>
    <row r="142" spans="9:9" x14ac:dyDescent="0.2">
      <c r="I142" s="1"/>
    </row>
    <row r="143" spans="9:9" x14ac:dyDescent="0.2">
      <c r="I143" s="1"/>
    </row>
    <row r="144" spans="9:9" x14ac:dyDescent="0.2">
      <c r="I144" s="1"/>
    </row>
    <row r="145" spans="9:9" x14ac:dyDescent="0.2">
      <c r="I145" s="1"/>
    </row>
    <row r="146" spans="9:9" x14ac:dyDescent="0.2">
      <c r="I146" s="1"/>
    </row>
    <row r="147" spans="9:9" x14ac:dyDescent="0.2">
      <c r="I147" s="1"/>
    </row>
    <row r="148" spans="9:9" x14ac:dyDescent="0.2">
      <c r="I148" s="1"/>
    </row>
    <row r="149" spans="9:9" x14ac:dyDescent="0.2">
      <c r="I149" s="1"/>
    </row>
    <row r="150" spans="9:9" x14ac:dyDescent="0.2">
      <c r="I150" s="1"/>
    </row>
    <row r="151" spans="9:9" x14ac:dyDescent="0.2">
      <c r="I151" s="1"/>
    </row>
    <row r="152" spans="9:9" x14ac:dyDescent="0.2">
      <c r="I152" s="1"/>
    </row>
    <row r="153" spans="9:9" x14ac:dyDescent="0.2">
      <c r="I153" s="1"/>
    </row>
    <row r="154" spans="9:9" x14ac:dyDescent="0.2">
      <c r="I154" s="1"/>
    </row>
    <row r="155" spans="9:9" x14ac:dyDescent="0.2">
      <c r="I155" s="1"/>
    </row>
    <row r="156" spans="9:9" x14ac:dyDescent="0.2">
      <c r="I156" s="1"/>
    </row>
    <row r="157" spans="9:9" x14ac:dyDescent="0.2">
      <c r="I157" s="1"/>
    </row>
    <row r="158" spans="9:9" x14ac:dyDescent="0.2">
      <c r="I158" s="1"/>
    </row>
    <row r="159" spans="9:9" x14ac:dyDescent="0.2">
      <c r="I159" s="1"/>
    </row>
    <row r="160" spans="9:9" x14ac:dyDescent="0.2">
      <c r="I160" s="1"/>
    </row>
    <row r="161" spans="9:9" x14ac:dyDescent="0.2">
      <c r="I161" s="1"/>
    </row>
    <row r="162" spans="9:9" x14ac:dyDescent="0.2">
      <c r="I162" s="1"/>
    </row>
    <row r="163" spans="9:9" x14ac:dyDescent="0.2">
      <c r="I163" s="1"/>
    </row>
    <row r="164" spans="9:9" x14ac:dyDescent="0.2">
      <c r="I164" s="1"/>
    </row>
    <row r="165" spans="9:9" x14ac:dyDescent="0.2">
      <c r="I165" s="1"/>
    </row>
    <row r="166" spans="9:9" x14ac:dyDescent="0.2">
      <c r="I166" s="1"/>
    </row>
    <row r="167" spans="9:9" x14ac:dyDescent="0.2">
      <c r="I167" s="1"/>
    </row>
    <row r="168" spans="9:9" x14ac:dyDescent="0.2">
      <c r="I168" s="1"/>
    </row>
    <row r="169" spans="9:9" x14ac:dyDescent="0.2">
      <c r="I169" s="1"/>
    </row>
    <row r="170" spans="9:9" x14ac:dyDescent="0.2">
      <c r="I170" s="1"/>
    </row>
    <row r="171" spans="9:9" x14ac:dyDescent="0.2">
      <c r="I171" s="1"/>
    </row>
    <row r="172" spans="9:9" x14ac:dyDescent="0.2">
      <c r="I172" s="1"/>
    </row>
    <row r="173" spans="9:9" x14ac:dyDescent="0.2">
      <c r="I173" s="1"/>
    </row>
    <row r="174" spans="9:9" x14ac:dyDescent="0.2">
      <c r="I174" s="1"/>
    </row>
    <row r="175" spans="9:9" x14ac:dyDescent="0.2">
      <c r="I175" s="1"/>
    </row>
    <row r="176" spans="9:9" x14ac:dyDescent="0.2">
      <c r="I176" s="1"/>
    </row>
    <row r="177" spans="9:9" x14ac:dyDescent="0.2">
      <c r="I177" s="1"/>
    </row>
    <row r="178" spans="9:9" x14ac:dyDescent="0.2">
      <c r="I178" s="1"/>
    </row>
    <row r="179" spans="9:9" x14ac:dyDescent="0.2">
      <c r="I179" s="1"/>
    </row>
    <row r="180" spans="9:9" x14ac:dyDescent="0.2">
      <c r="I180" s="1"/>
    </row>
    <row r="181" spans="9:9" x14ac:dyDescent="0.2">
      <c r="I181" s="1"/>
    </row>
    <row r="182" spans="9:9" x14ac:dyDescent="0.2">
      <c r="I182" s="1"/>
    </row>
    <row r="183" spans="9:9" x14ac:dyDescent="0.2">
      <c r="I183" s="1"/>
    </row>
    <row r="184" spans="9:9" x14ac:dyDescent="0.2">
      <c r="I184" s="1"/>
    </row>
    <row r="185" spans="9:9" x14ac:dyDescent="0.2">
      <c r="I185" s="1"/>
    </row>
    <row r="186" spans="9:9" x14ac:dyDescent="0.2">
      <c r="I186" s="1"/>
    </row>
    <row r="187" spans="9:9" x14ac:dyDescent="0.2">
      <c r="I187" s="1"/>
    </row>
    <row r="188" spans="9:9" x14ac:dyDescent="0.2">
      <c r="I188" s="1"/>
    </row>
    <row r="189" spans="9:9" x14ac:dyDescent="0.2">
      <c r="I189" s="1"/>
    </row>
    <row r="190" spans="9:9" x14ac:dyDescent="0.2">
      <c r="I190" s="1"/>
    </row>
    <row r="191" spans="9:9" x14ac:dyDescent="0.2">
      <c r="I191" s="1"/>
    </row>
    <row r="192" spans="9:9" x14ac:dyDescent="0.2">
      <c r="I192" s="1"/>
    </row>
    <row r="193" spans="9:9" x14ac:dyDescent="0.2">
      <c r="I193" s="1"/>
    </row>
    <row r="194" spans="9:9" x14ac:dyDescent="0.2">
      <c r="I194" s="1"/>
    </row>
    <row r="195" spans="9:9" x14ac:dyDescent="0.2">
      <c r="I195" s="1"/>
    </row>
    <row r="196" spans="9:9" x14ac:dyDescent="0.2">
      <c r="I196" s="1"/>
    </row>
    <row r="197" spans="9:9" x14ac:dyDescent="0.2">
      <c r="I197" s="1"/>
    </row>
    <row r="198" spans="9:9" x14ac:dyDescent="0.2">
      <c r="I198" s="1"/>
    </row>
    <row r="199" spans="9:9" x14ac:dyDescent="0.2">
      <c r="I199" s="1"/>
    </row>
    <row r="200" spans="9:9" x14ac:dyDescent="0.2">
      <c r="I200" s="1"/>
    </row>
    <row r="201" spans="9:9" x14ac:dyDescent="0.2">
      <c r="I201" s="1"/>
    </row>
    <row r="202" spans="9:9" x14ac:dyDescent="0.2">
      <c r="I202" s="1"/>
    </row>
    <row r="203" spans="9:9" x14ac:dyDescent="0.2">
      <c r="I203" s="1"/>
    </row>
    <row r="204" spans="9:9" x14ac:dyDescent="0.2">
      <c r="I204" s="1"/>
    </row>
    <row r="205" spans="9:9" x14ac:dyDescent="0.2">
      <c r="I205" s="1"/>
    </row>
    <row r="206" spans="9:9" x14ac:dyDescent="0.2">
      <c r="I206" s="1"/>
    </row>
    <row r="207" spans="9:9" x14ac:dyDescent="0.2">
      <c r="I207" s="1"/>
    </row>
    <row r="208" spans="9:9" x14ac:dyDescent="0.2">
      <c r="I208" s="1"/>
    </row>
    <row r="209" spans="9:9" x14ac:dyDescent="0.2">
      <c r="I209" s="1"/>
    </row>
    <row r="210" spans="9:9" x14ac:dyDescent="0.2">
      <c r="I210" s="1"/>
    </row>
    <row r="211" spans="9:9" x14ac:dyDescent="0.2">
      <c r="I211" s="1"/>
    </row>
    <row r="212" spans="9:9" x14ac:dyDescent="0.2">
      <c r="I212" s="1"/>
    </row>
    <row r="213" spans="9:9" x14ac:dyDescent="0.2">
      <c r="I213" s="1"/>
    </row>
    <row r="214" spans="9:9" x14ac:dyDescent="0.2">
      <c r="I214" s="1"/>
    </row>
    <row r="215" spans="9:9" x14ac:dyDescent="0.2">
      <c r="I215" s="1"/>
    </row>
    <row r="216" spans="9:9" x14ac:dyDescent="0.2">
      <c r="I216" s="1"/>
    </row>
    <row r="217" spans="9:9" x14ac:dyDescent="0.2">
      <c r="I217" s="1"/>
    </row>
    <row r="218" spans="9:9" x14ac:dyDescent="0.2">
      <c r="I218" s="1"/>
    </row>
    <row r="219" spans="9:9" x14ac:dyDescent="0.2">
      <c r="I219" s="1"/>
    </row>
    <row r="220" spans="9:9" x14ac:dyDescent="0.2">
      <c r="I220" s="1"/>
    </row>
    <row r="221" spans="9:9" x14ac:dyDescent="0.2">
      <c r="I221" s="1"/>
    </row>
    <row r="222" spans="9:9" x14ac:dyDescent="0.2">
      <c r="I222" s="1"/>
    </row>
    <row r="223" spans="9:9" x14ac:dyDescent="0.2">
      <c r="I223" s="1"/>
    </row>
    <row r="224" spans="9:9" x14ac:dyDescent="0.2">
      <c r="I224" s="1"/>
    </row>
    <row r="225" spans="9:9" x14ac:dyDescent="0.2">
      <c r="I225" s="1"/>
    </row>
    <row r="226" spans="9:9" x14ac:dyDescent="0.2">
      <c r="I226" s="1"/>
    </row>
    <row r="227" spans="9:9" x14ac:dyDescent="0.2">
      <c r="I227" s="1"/>
    </row>
    <row r="228" spans="9:9" x14ac:dyDescent="0.2">
      <c r="I228" s="1"/>
    </row>
    <row r="229" spans="9:9" x14ac:dyDescent="0.2">
      <c r="I229" s="1"/>
    </row>
    <row r="230" spans="9:9" x14ac:dyDescent="0.2">
      <c r="I230" s="1"/>
    </row>
    <row r="231" spans="9:9" x14ac:dyDescent="0.2">
      <c r="I231" s="1"/>
    </row>
    <row r="232" spans="9:9" x14ac:dyDescent="0.2">
      <c r="I232" s="1"/>
    </row>
    <row r="233" spans="9:9" x14ac:dyDescent="0.2">
      <c r="I233" s="1"/>
    </row>
    <row r="234" spans="9:9" x14ac:dyDescent="0.2">
      <c r="I234" s="1"/>
    </row>
    <row r="235" spans="9:9" x14ac:dyDescent="0.2">
      <c r="I235" s="1"/>
    </row>
    <row r="236" spans="9:9" x14ac:dyDescent="0.2">
      <c r="I236" s="1"/>
    </row>
    <row r="237" spans="9:9" x14ac:dyDescent="0.2">
      <c r="I237" s="1"/>
    </row>
    <row r="238" spans="9:9" x14ac:dyDescent="0.2">
      <c r="I238" s="1"/>
    </row>
    <row r="239" spans="9:9" x14ac:dyDescent="0.2">
      <c r="I239" s="1"/>
    </row>
    <row r="240" spans="9:9" x14ac:dyDescent="0.2">
      <c r="I240" s="1"/>
    </row>
    <row r="241" spans="9:9" x14ac:dyDescent="0.2">
      <c r="I241" s="1"/>
    </row>
    <row r="242" spans="9:9" x14ac:dyDescent="0.2">
      <c r="I242" s="1"/>
    </row>
    <row r="243" spans="9:9" x14ac:dyDescent="0.2">
      <c r="I243" s="1"/>
    </row>
    <row r="244" spans="9:9" x14ac:dyDescent="0.2">
      <c r="I244" s="1"/>
    </row>
    <row r="245" spans="9:9" x14ac:dyDescent="0.2">
      <c r="I245" s="1"/>
    </row>
    <row r="246" spans="9:9" x14ac:dyDescent="0.2">
      <c r="I246" s="1"/>
    </row>
    <row r="247" spans="9:9" x14ac:dyDescent="0.2">
      <c r="I247" s="1"/>
    </row>
    <row r="248" spans="9:9" x14ac:dyDescent="0.2">
      <c r="I248" s="1"/>
    </row>
    <row r="249" spans="9:9" x14ac:dyDescent="0.2">
      <c r="I249" s="1"/>
    </row>
    <row r="250" spans="9:9" x14ac:dyDescent="0.2">
      <c r="I250" s="1"/>
    </row>
    <row r="251" spans="9:9" x14ac:dyDescent="0.2">
      <c r="I251" s="1"/>
    </row>
    <row r="252" spans="9:9" x14ac:dyDescent="0.2">
      <c r="I252" s="1"/>
    </row>
    <row r="253" spans="9:9" x14ac:dyDescent="0.2">
      <c r="I253" s="1"/>
    </row>
    <row r="254" spans="9:9" x14ac:dyDescent="0.2">
      <c r="I254" s="1"/>
    </row>
    <row r="255" spans="9:9" x14ac:dyDescent="0.2">
      <c r="I255" s="1"/>
    </row>
    <row r="256" spans="9:9" x14ac:dyDescent="0.2">
      <c r="I256" s="1"/>
    </row>
    <row r="257" spans="9:9" x14ac:dyDescent="0.2">
      <c r="I257" s="1"/>
    </row>
    <row r="258" spans="9:9" x14ac:dyDescent="0.2">
      <c r="I258" s="1"/>
    </row>
    <row r="259" spans="9:9" x14ac:dyDescent="0.2">
      <c r="I259" s="1"/>
    </row>
    <row r="260" spans="9:9" x14ac:dyDescent="0.2">
      <c r="I260" s="1"/>
    </row>
    <row r="261" spans="9:9" x14ac:dyDescent="0.2">
      <c r="I261" s="1"/>
    </row>
    <row r="262" spans="9:9" x14ac:dyDescent="0.2">
      <c r="I262" s="1"/>
    </row>
    <row r="263" spans="9:9" x14ac:dyDescent="0.2">
      <c r="I263" s="1"/>
    </row>
    <row r="264" spans="9:9" x14ac:dyDescent="0.2">
      <c r="I264" s="1"/>
    </row>
    <row r="265" spans="9:9" x14ac:dyDescent="0.2">
      <c r="I265" s="1"/>
    </row>
    <row r="266" spans="9:9" x14ac:dyDescent="0.2">
      <c r="I266" s="1"/>
    </row>
    <row r="267" spans="9:9" x14ac:dyDescent="0.2">
      <c r="I267" s="1"/>
    </row>
    <row r="268" spans="9:9" x14ac:dyDescent="0.2">
      <c r="I268" s="1"/>
    </row>
    <row r="269" spans="9:9" x14ac:dyDescent="0.2">
      <c r="I269" s="1"/>
    </row>
    <row r="270" spans="9:9" x14ac:dyDescent="0.2">
      <c r="I270" s="1"/>
    </row>
    <row r="271" spans="9:9" x14ac:dyDescent="0.2">
      <c r="I271" s="1"/>
    </row>
    <row r="272" spans="9:9" x14ac:dyDescent="0.2">
      <c r="I272" s="1"/>
    </row>
    <row r="273" spans="9:9" x14ac:dyDescent="0.2">
      <c r="I273" s="1"/>
    </row>
    <row r="274" spans="9:9" x14ac:dyDescent="0.2">
      <c r="I274" s="1"/>
    </row>
    <row r="275" spans="9:9" x14ac:dyDescent="0.2">
      <c r="I275" s="1"/>
    </row>
    <row r="276" spans="9:9" x14ac:dyDescent="0.2">
      <c r="I276" s="1"/>
    </row>
    <row r="277" spans="9:9" x14ac:dyDescent="0.2">
      <c r="I277" s="1"/>
    </row>
    <row r="278" spans="9:9" x14ac:dyDescent="0.2">
      <c r="I278" s="1"/>
    </row>
    <row r="279" spans="9:9" x14ac:dyDescent="0.2">
      <c r="I279" s="1"/>
    </row>
    <row r="280" spans="9:9" x14ac:dyDescent="0.2">
      <c r="I280" s="1"/>
    </row>
    <row r="281" spans="9:9" x14ac:dyDescent="0.2">
      <c r="I281" s="1"/>
    </row>
    <row r="282" spans="9:9" x14ac:dyDescent="0.2">
      <c r="I282" s="1"/>
    </row>
    <row r="283" spans="9:9" x14ac:dyDescent="0.2">
      <c r="I283" s="1"/>
    </row>
    <row r="284" spans="9:9" x14ac:dyDescent="0.2">
      <c r="I284" s="1"/>
    </row>
    <row r="285" spans="9:9" x14ac:dyDescent="0.2">
      <c r="I285" s="1"/>
    </row>
    <row r="286" spans="9:9" x14ac:dyDescent="0.2">
      <c r="I286" s="1"/>
    </row>
    <row r="287" spans="9:9" x14ac:dyDescent="0.2">
      <c r="I287" s="1"/>
    </row>
    <row r="288" spans="9:9" x14ac:dyDescent="0.2">
      <c r="I288" s="1"/>
    </row>
    <row r="289" spans="9:9" x14ac:dyDescent="0.2">
      <c r="I289" s="1"/>
    </row>
    <row r="290" spans="9:9" x14ac:dyDescent="0.2">
      <c r="I290" s="1"/>
    </row>
    <row r="291" spans="9:9" x14ac:dyDescent="0.2">
      <c r="I291" s="1"/>
    </row>
    <row r="292" spans="9:9" x14ac:dyDescent="0.2">
      <c r="I292" s="1"/>
    </row>
    <row r="293" spans="9:9" x14ac:dyDescent="0.2">
      <c r="I293" s="1"/>
    </row>
    <row r="294" spans="9:9" x14ac:dyDescent="0.2">
      <c r="I294" s="1"/>
    </row>
    <row r="295" spans="9:9" x14ac:dyDescent="0.2">
      <c r="I295" s="1"/>
    </row>
    <row r="296" spans="9:9" x14ac:dyDescent="0.2">
      <c r="I296" s="1"/>
    </row>
    <row r="297" spans="9:9" x14ac:dyDescent="0.2">
      <c r="I297" s="1"/>
    </row>
    <row r="298" spans="9:9" x14ac:dyDescent="0.2">
      <c r="I298" s="1"/>
    </row>
    <row r="299" spans="9:9" x14ac:dyDescent="0.2">
      <c r="I299" s="1"/>
    </row>
    <row r="300" spans="9:9" x14ac:dyDescent="0.2">
      <c r="I300" s="1"/>
    </row>
    <row r="301" spans="9:9" x14ac:dyDescent="0.2">
      <c r="I301" s="1"/>
    </row>
    <row r="302" spans="9:9" x14ac:dyDescent="0.2">
      <c r="I302" s="1"/>
    </row>
    <row r="303" spans="9:9" x14ac:dyDescent="0.2">
      <c r="I303" s="1"/>
    </row>
    <row r="304" spans="9:9" x14ac:dyDescent="0.2">
      <c r="I304" s="1"/>
    </row>
    <row r="305" spans="9:9" x14ac:dyDescent="0.2">
      <c r="I305" s="1"/>
    </row>
    <row r="306" spans="9:9" x14ac:dyDescent="0.2">
      <c r="I306" s="1"/>
    </row>
    <row r="307" spans="9:9" x14ac:dyDescent="0.2">
      <c r="I307" s="1"/>
    </row>
    <row r="308" spans="9:9" x14ac:dyDescent="0.2">
      <c r="I308" s="1"/>
    </row>
    <row r="309" spans="9:9" x14ac:dyDescent="0.2">
      <c r="I309" s="1"/>
    </row>
    <row r="310" spans="9:9" x14ac:dyDescent="0.2">
      <c r="I310" s="1"/>
    </row>
    <row r="311" spans="9:9" x14ac:dyDescent="0.2">
      <c r="I311" s="1"/>
    </row>
    <row r="312" spans="9:9" x14ac:dyDescent="0.2">
      <c r="I312" s="1"/>
    </row>
    <row r="313" spans="9:9" x14ac:dyDescent="0.2">
      <c r="I313" s="1"/>
    </row>
    <row r="314" spans="9:9" x14ac:dyDescent="0.2">
      <c r="I314" s="1"/>
    </row>
    <row r="315" spans="9:9" x14ac:dyDescent="0.2">
      <c r="I315" s="1"/>
    </row>
    <row r="316" spans="9:9" x14ac:dyDescent="0.2">
      <c r="I316" s="1"/>
    </row>
    <row r="317" spans="9:9" x14ac:dyDescent="0.2">
      <c r="I317" s="1"/>
    </row>
    <row r="318" spans="9:9" x14ac:dyDescent="0.2">
      <c r="I318" s="1"/>
    </row>
    <row r="319" spans="9:9" x14ac:dyDescent="0.2">
      <c r="I319" s="1"/>
    </row>
    <row r="320" spans="9:9" x14ac:dyDescent="0.2">
      <c r="I320" s="1"/>
    </row>
    <row r="321" spans="9:9" x14ac:dyDescent="0.2">
      <c r="I321" s="1"/>
    </row>
    <row r="322" spans="9:9" x14ac:dyDescent="0.2">
      <c r="I322" s="1"/>
    </row>
    <row r="323" spans="9:9" x14ac:dyDescent="0.2">
      <c r="I323" s="1"/>
    </row>
    <row r="324" spans="9:9" x14ac:dyDescent="0.2">
      <c r="I324" s="1"/>
    </row>
    <row r="325" spans="9:9" x14ac:dyDescent="0.2">
      <c r="I325" s="1"/>
    </row>
    <row r="326" spans="9:9" x14ac:dyDescent="0.2">
      <c r="I326" s="1"/>
    </row>
    <row r="327" spans="9:9" x14ac:dyDescent="0.2">
      <c r="I327" s="1"/>
    </row>
    <row r="328" spans="9:9" x14ac:dyDescent="0.2">
      <c r="I328" s="1"/>
    </row>
    <row r="329" spans="9:9" x14ac:dyDescent="0.2">
      <c r="I329" s="1"/>
    </row>
    <row r="330" spans="9:9" x14ac:dyDescent="0.2">
      <c r="I330" s="1"/>
    </row>
    <row r="331" spans="9:9" x14ac:dyDescent="0.2">
      <c r="I331" s="1"/>
    </row>
    <row r="332" spans="9:9" x14ac:dyDescent="0.2">
      <c r="I332" s="1"/>
    </row>
    <row r="333" spans="9:9" x14ac:dyDescent="0.2">
      <c r="I333" s="1"/>
    </row>
    <row r="334" spans="9:9" x14ac:dyDescent="0.2">
      <c r="I334" s="1"/>
    </row>
    <row r="335" spans="9:9" x14ac:dyDescent="0.2">
      <c r="I335" s="1"/>
    </row>
    <row r="336" spans="9:9" x14ac:dyDescent="0.2">
      <c r="I336" s="1"/>
    </row>
    <row r="337" spans="9:9" x14ac:dyDescent="0.2">
      <c r="I337" s="1"/>
    </row>
    <row r="338" spans="9:9" x14ac:dyDescent="0.2">
      <c r="I338" s="1"/>
    </row>
    <row r="339" spans="9:9" x14ac:dyDescent="0.2">
      <c r="I339" s="1"/>
    </row>
    <row r="340" spans="9:9" x14ac:dyDescent="0.2">
      <c r="I340" s="1"/>
    </row>
    <row r="341" spans="9:9" x14ac:dyDescent="0.2">
      <c r="I341" s="1"/>
    </row>
    <row r="342" spans="9:9" x14ac:dyDescent="0.2">
      <c r="I342" s="1"/>
    </row>
    <row r="343" spans="9:9" x14ac:dyDescent="0.2">
      <c r="I343" s="1"/>
    </row>
    <row r="344" spans="9:9" x14ac:dyDescent="0.2">
      <c r="I344" s="1"/>
    </row>
    <row r="345" spans="9:9" x14ac:dyDescent="0.2">
      <c r="I345" s="1"/>
    </row>
    <row r="346" spans="9:9" x14ac:dyDescent="0.2">
      <c r="I346" s="1"/>
    </row>
    <row r="347" spans="9:9" x14ac:dyDescent="0.2">
      <c r="I347" s="1"/>
    </row>
    <row r="348" spans="9:9" x14ac:dyDescent="0.2">
      <c r="I348" s="1"/>
    </row>
    <row r="349" spans="9:9" x14ac:dyDescent="0.2">
      <c r="I349" s="1"/>
    </row>
    <row r="350" spans="9:9" x14ac:dyDescent="0.2">
      <c r="I350" s="1"/>
    </row>
    <row r="351" spans="9:9" x14ac:dyDescent="0.2">
      <c r="I351" s="1"/>
    </row>
    <row r="352" spans="9:9" x14ac:dyDescent="0.2">
      <c r="I352" s="1"/>
    </row>
    <row r="353" spans="9:9" x14ac:dyDescent="0.2">
      <c r="I353" s="1"/>
    </row>
    <row r="354" spans="9:9" x14ac:dyDescent="0.2">
      <c r="I354" s="1"/>
    </row>
    <row r="355" spans="9:9" x14ac:dyDescent="0.2">
      <c r="I355" s="1"/>
    </row>
    <row r="356" spans="9:9" x14ac:dyDescent="0.2">
      <c r="I356" s="1"/>
    </row>
    <row r="357" spans="9:9" x14ac:dyDescent="0.2">
      <c r="I357" s="1"/>
    </row>
    <row r="358" spans="9:9" x14ac:dyDescent="0.2">
      <c r="I358" s="1"/>
    </row>
    <row r="359" spans="9:9" x14ac:dyDescent="0.2">
      <c r="I359" s="1"/>
    </row>
    <row r="360" spans="9:9" x14ac:dyDescent="0.2">
      <c r="I360" s="1"/>
    </row>
    <row r="361" spans="9:9" x14ac:dyDescent="0.2">
      <c r="I361" s="1"/>
    </row>
    <row r="362" spans="9:9" x14ac:dyDescent="0.2">
      <c r="I362" s="1"/>
    </row>
    <row r="363" spans="9:9" x14ac:dyDescent="0.2">
      <c r="I363" s="1"/>
    </row>
    <row r="364" spans="9:9" x14ac:dyDescent="0.2">
      <c r="I364" s="1"/>
    </row>
    <row r="365" spans="9:9" x14ac:dyDescent="0.2">
      <c r="I365" s="1"/>
    </row>
    <row r="366" spans="9:9" x14ac:dyDescent="0.2">
      <c r="I366" s="1"/>
    </row>
    <row r="367" spans="9:9" x14ac:dyDescent="0.2">
      <c r="I367" s="1"/>
    </row>
    <row r="368" spans="9:9" x14ac:dyDescent="0.2">
      <c r="I368" s="1"/>
    </row>
    <row r="369" spans="9:9" x14ac:dyDescent="0.2">
      <c r="I369" s="1"/>
    </row>
    <row r="370" spans="9:9" x14ac:dyDescent="0.2">
      <c r="I370" s="1"/>
    </row>
    <row r="371" spans="9:9" x14ac:dyDescent="0.2">
      <c r="I371" s="1"/>
    </row>
    <row r="372" spans="9:9" x14ac:dyDescent="0.2">
      <c r="I372" s="1"/>
    </row>
    <row r="373" spans="9:9" x14ac:dyDescent="0.2">
      <c r="I373" s="1"/>
    </row>
    <row r="374" spans="9:9" x14ac:dyDescent="0.2">
      <c r="I374" s="1"/>
    </row>
    <row r="375" spans="9:9" x14ac:dyDescent="0.2">
      <c r="I375" s="1"/>
    </row>
    <row r="376" spans="9:9" x14ac:dyDescent="0.2">
      <c r="I376" s="1"/>
    </row>
    <row r="377" spans="9:9" x14ac:dyDescent="0.2">
      <c r="I377" s="1"/>
    </row>
    <row r="378" spans="9:9" x14ac:dyDescent="0.2">
      <c r="I378" s="1"/>
    </row>
    <row r="379" spans="9:9" x14ac:dyDescent="0.2">
      <c r="I379" s="1"/>
    </row>
    <row r="380" spans="9:9" x14ac:dyDescent="0.2">
      <c r="I380" s="1"/>
    </row>
    <row r="381" spans="9:9" x14ac:dyDescent="0.2">
      <c r="I381" s="1"/>
    </row>
    <row r="382" spans="9:9" x14ac:dyDescent="0.2">
      <c r="I382" s="1"/>
    </row>
    <row r="383" spans="9:9" x14ac:dyDescent="0.2">
      <c r="I383" s="1"/>
    </row>
    <row r="384" spans="9:9" x14ac:dyDescent="0.2">
      <c r="I384" s="1"/>
    </row>
    <row r="385" spans="9:9" x14ac:dyDescent="0.2">
      <c r="I385" s="1"/>
    </row>
    <row r="386" spans="9:9" x14ac:dyDescent="0.2">
      <c r="I386" s="1"/>
    </row>
    <row r="387" spans="9:9" x14ac:dyDescent="0.2">
      <c r="I387" s="1"/>
    </row>
    <row r="388" spans="9:9" x14ac:dyDescent="0.2">
      <c r="I388" s="1"/>
    </row>
    <row r="389" spans="9:9" x14ac:dyDescent="0.2">
      <c r="I389" s="1"/>
    </row>
    <row r="390" spans="9:9" x14ac:dyDescent="0.2">
      <c r="I390" s="1"/>
    </row>
    <row r="391" spans="9:9" x14ac:dyDescent="0.2">
      <c r="I391" s="1"/>
    </row>
    <row r="392" spans="9:9" x14ac:dyDescent="0.2">
      <c r="I392" s="1"/>
    </row>
    <row r="393" spans="9:9" x14ac:dyDescent="0.2">
      <c r="I393" s="1"/>
    </row>
    <row r="394" spans="9:9" x14ac:dyDescent="0.2">
      <c r="I394" s="1"/>
    </row>
    <row r="395" spans="9:9" x14ac:dyDescent="0.2">
      <c r="I395" s="1"/>
    </row>
    <row r="396" spans="9:9" x14ac:dyDescent="0.2">
      <c r="I396" s="1"/>
    </row>
    <row r="397" spans="9:9" x14ac:dyDescent="0.2">
      <c r="I397" s="1"/>
    </row>
    <row r="398" spans="9:9" x14ac:dyDescent="0.2">
      <c r="I398" s="1"/>
    </row>
    <row r="399" spans="9:9" x14ac:dyDescent="0.2">
      <c r="I399" s="1"/>
    </row>
    <row r="400" spans="9:9" x14ac:dyDescent="0.2">
      <c r="I400" s="1"/>
    </row>
    <row r="401" spans="9:9" x14ac:dyDescent="0.2">
      <c r="I401" s="1"/>
    </row>
    <row r="402" spans="9:9" x14ac:dyDescent="0.2">
      <c r="I402" s="1"/>
    </row>
    <row r="403" spans="9:9" x14ac:dyDescent="0.2">
      <c r="I403" s="1"/>
    </row>
    <row r="404" spans="9:9" x14ac:dyDescent="0.2">
      <c r="I404" s="1"/>
    </row>
    <row r="405" spans="9:9" x14ac:dyDescent="0.2">
      <c r="I405" s="1"/>
    </row>
    <row r="406" spans="9:9" x14ac:dyDescent="0.2">
      <c r="I406" s="1"/>
    </row>
    <row r="407" spans="9:9" x14ac:dyDescent="0.2">
      <c r="I407" s="1"/>
    </row>
    <row r="408" spans="9:9" x14ac:dyDescent="0.2">
      <c r="I408" s="1"/>
    </row>
    <row r="409" spans="9:9" x14ac:dyDescent="0.2">
      <c r="I409" s="1"/>
    </row>
    <row r="410" spans="9:9" x14ac:dyDescent="0.2">
      <c r="I410" s="1"/>
    </row>
    <row r="411" spans="9:9" x14ac:dyDescent="0.2">
      <c r="I411" s="1"/>
    </row>
    <row r="412" spans="9:9" x14ac:dyDescent="0.2">
      <c r="I412" s="1"/>
    </row>
    <row r="413" spans="9:9" x14ac:dyDescent="0.2">
      <c r="I413" s="1"/>
    </row>
    <row r="414" spans="9:9" x14ac:dyDescent="0.2">
      <c r="I414" s="1"/>
    </row>
    <row r="415" spans="9:9" x14ac:dyDescent="0.2">
      <c r="I415" s="1"/>
    </row>
    <row r="416" spans="9:9" x14ac:dyDescent="0.2">
      <c r="I416" s="1"/>
    </row>
    <row r="417" spans="9:9" x14ac:dyDescent="0.2">
      <c r="I417" s="1"/>
    </row>
    <row r="418" spans="9:9" x14ac:dyDescent="0.2">
      <c r="I418" s="1"/>
    </row>
    <row r="419" spans="9:9" x14ac:dyDescent="0.2">
      <c r="I419" s="1"/>
    </row>
    <row r="420" spans="9:9" x14ac:dyDescent="0.2">
      <c r="I420" s="1"/>
    </row>
    <row r="421" spans="9:9" x14ac:dyDescent="0.2">
      <c r="I421" s="1"/>
    </row>
    <row r="422" spans="9:9" x14ac:dyDescent="0.2">
      <c r="I422" s="1"/>
    </row>
    <row r="423" spans="9:9" x14ac:dyDescent="0.2">
      <c r="I423" s="1"/>
    </row>
    <row r="424" spans="9:9" x14ac:dyDescent="0.2">
      <c r="I424" s="1"/>
    </row>
    <row r="425" spans="9:9" x14ac:dyDescent="0.2">
      <c r="I425" s="1"/>
    </row>
    <row r="426" spans="9:9" x14ac:dyDescent="0.2">
      <c r="I426" s="1"/>
    </row>
    <row r="427" spans="9:9" x14ac:dyDescent="0.2">
      <c r="I427" s="1"/>
    </row>
    <row r="428" spans="9:9" x14ac:dyDescent="0.2">
      <c r="I428" s="1"/>
    </row>
    <row r="429" spans="9:9" x14ac:dyDescent="0.2">
      <c r="I429" s="1"/>
    </row>
    <row r="430" spans="9:9" x14ac:dyDescent="0.2">
      <c r="I430" s="1"/>
    </row>
    <row r="431" spans="9:9" x14ac:dyDescent="0.2">
      <c r="I431" s="1"/>
    </row>
    <row r="432" spans="9:9" x14ac:dyDescent="0.2">
      <c r="I432" s="1"/>
    </row>
    <row r="433" spans="9:9" x14ac:dyDescent="0.2">
      <c r="I433" s="1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A87B9-39AD-0F46-AAD3-81F06CDF75D6}">
  <dimension ref="A3:C11"/>
  <sheetViews>
    <sheetView topLeftCell="A5" zoomScale="75" workbookViewId="0">
      <selection activeCell="L18" sqref="L18"/>
    </sheetView>
  </sheetViews>
  <sheetFormatPr baseColWidth="10" defaultRowHeight="28" customHeight="1" x14ac:dyDescent="0.2"/>
  <cols>
    <col min="1" max="1" width="13" style="10" bestFit="1" customWidth="1"/>
    <col min="2" max="2" width="15" style="10" bestFit="1" customWidth="1"/>
    <col min="3" max="3" width="19.33203125" style="10" bestFit="1" customWidth="1"/>
    <col min="4" max="4" width="22" style="10" bestFit="1" customWidth="1"/>
    <col min="5" max="5" width="12.1640625" style="10" bestFit="1" customWidth="1"/>
    <col min="6" max="6" width="11.1640625" style="10" bestFit="1" customWidth="1"/>
    <col min="7" max="10" width="12.1640625" style="10" bestFit="1" customWidth="1"/>
    <col min="11" max="12" width="11.1640625" style="10" bestFit="1" customWidth="1"/>
    <col min="13" max="13" width="12.1640625" style="10" bestFit="1" customWidth="1"/>
    <col min="14" max="16" width="11.1640625" style="10" bestFit="1" customWidth="1"/>
    <col min="17" max="19" width="12.1640625" style="10" bestFit="1" customWidth="1"/>
    <col min="20" max="20" width="10.1640625" style="10" bestFit="1" customWidth="1"/>
    <col min="21" max="21" width="12.1640625" style="10" bestFit="1" customWidth="1"/>
    <col min="22" max="24" width="11.1640625" style="10" bestFit="1" customWidth="1"/>
    <col min="25" max="25" width="12.1640625" style="10" bestFit="1" customWidth="1"/>
    <col min="26" max="27" width="11.1640625" style="10" bestFit="1" customWidth="1"/>
    <col min="28" max="28" width="12.1640625" style="10" bestFit="1" customWidth="1"/>
    <col min="29" max="29" width="11.1640625" style="10" bestFit="1" customWidth="1"/>
    <col min="30" max="31" width="12.1640625" style="10" bestFit="1" customWidth="1"/>
    <col min="32" max="32" width="11.1640625" style="10" bestFit="1" customWidth="1"/>
    <col min="33" max="38" width="12.1640625" style="10" bestFit="1" customWidth="1"/>
    <col min="39" max="39" width="11.1640625" style="10" bestFit="1" customWidth="1"/>
    <col min="40" max="40" width="12.1640625" style="10" bestFit="1" customWidth="1"/>
    <col min="41" max="41" width="11.1640625" style="10" bestFit="1" customWidth="1"/>
    <col min="42" max="42" width="12.1640625" style="10" bestFit="1" customWidth="1"/>
    <col min="43" max="44" width="11.1640625" style="10" bestFit="1" customWidth="1"/>
    <col min="45" max="45" width="12.1640625" style="10" bestFit="1" customWidth="1"/>
    <col min="46" max="46" width="11.1640625" style="10" bestFit="1" customWidth="1"/>
    <col min="47" max="53" width="12.1640625" style="10" bestFit="1" customWidth="1"/>
    <col min="54" max="54" width="11.1640625" style="10" bestFit="1" customWidth="1"/>
    <col min="55" max="57" width="12.1640625" style="10" bestFit="1" customWidth="1"/>
    <col min="58" max="58" width="11.1640625" style="10" bestFit="1" customWidth="1"/>
    <col min="59" max="59" width="12.1640625" style="10" bestFit="1" customWidth="1"/>
    <col min="60" max="62" width="11.1640625" style="10" bestFit="1" customWidth="1"/>
    <col min="63" max="67" width="12.1640625" style="10" bestFit="1" customWidth="1"/>
    <col min="68" max="68" width="11.1640625" style="10" bestFit="1" customWidth="1"/>
    <col min="69" max="70" width="12.1640625" style="10" bestFit="1" customWidth="1"/>
    <col min="71" max="74" width="11.1640625" style="10" bestFit="1" customWidth="1"/>
    <col min="75" max="78" width="12.1640625" style="10" bestFit="1" customWidth="1"/>
    <col min="79" max="79" width="11.1640625" style="10" bestFit="1" customWidth="1"/>
    <col min="80" max="80" width="12.1640625" style="10" bestFit="1" customWidth="1"/>
    <col min="81" max="83" width="11.1640625" style="10" bestFit="1" customWidth="1"/>
    <col min="84" max="84" width="12.1640625" style="10" bestFit="1" customWidth="1"/>
    <col min="85" max="85" width="11.1640625" style="10" bestFit="1" customWidth="1"/>
    <col min="86" max="86" width="12.1640625" style="10" bestFit="1" customWidth="1"/>
    <col min="87" max="87" width="11.1640625" style="10" bestFit="1" customWidth="1"/>
    <col min="88" max="88" width="12.1640625" style="10" bestFit="1" customWidth="1"/>
    <col min="89" max="91" width="11.1640625" style="10" bestFit="1" customWidth="1"/>
    <col min="92" max="92" width="12.1640625" style="10" bestFit="1" customWidth="1"/>
    <col min="93" max="93" width="9.1640625" style="10" bestFit="1" customWidth="1"/>
    <col min="94" max="95" width="11.1640625" style="10" bestFit="1" customWidth="1"/>
    <col min="96" max="96" width="12.1640625" style="10" bestFit="1" customWidth="1"/>
    <col min="97" max="97" width="11.1640625" style="10" bestFit="1" customWidth="1"/>
    <col min="98" max="98" width="12.1640625" style="10" bestFit="1" customWidth="1"/>
    <col min="99" max="99" width="11.1640625" style="10" bestFit="1" customWidth="1"/>
    <col min="100" max="101" width="12.1640625" style="10" bestFit="1" customWidth="1"/>
    <col min="102" max="102" width="11.1640625" style="10" bestFit="1" customWidth="1"/>
    <col min="103" max="104" width="12.1640625" style="10" bestFit="1" customWidth="1"/>
    <col min="105" max="105" width="11.1640625" style="10" bestFit="1" customWidth="1"/>
    <col min="106" max="111" width="12.1640625" style="10" bestFit="1" customWidth="1"/>
    <col min="112" max="112" width="11.1640625" style="10" bestFit="1" customWidth="1"/>
    <col min="113" max="115" width="12.1640625" style="10" bestFit="1" customWidth="1"/>
    <col min="116" max="117" width="11.1640625" style="10" bestFit="1" customWidth="1"/>
    <col min="118" max="118" width="12.1640625" style="10" bestFit="1" customWidth="1"/>
    <col min="119" max="119" width="11.1640625" style="10" bestFit="1" customWidth="1"/>
    <col min="120" max="120" width="12.1640625" style="10" bestFit="1" customWidth="1"/>
    <col min="121" max="124" width="11.1640625" style="10" bestFit="1" customWidth="1"/>
    <col min="125" max="127" width="12.1640625" style="10" bestFit="1" customWidth="1"/>
    <col min="128" max="129" width="11.1640625" style="10" bestFit="1" customWidth="1"/>
    <col min="130" max="131" width="12.1640625" style="10" bestFit="1" customWidth="1"/>
    <col min="132" max="132" width="11.1640625" style="10" bestFit="1" customWidth="1"/>
    <col min="133" max="134" width="12.1640625" style="10" bestFit="1" customWidth="1"/>
    <col min="135" max="135" width="11.1640625" style="10" bestFit="1" customWidth="1"/>
    <col min="136" max="137" width="12.1640625" style="10" bestFit="1" customWidth="1"/>
    <col min="138" max="143" width="11.1640625" style="10" bestFit="1" customWidth="1"/>
    <col min="144" max="145" width="12.1640625" style="10" bestFit="1" customWidth="1"/>
    <col min="146" max="146" width="11.1640625" style="10" bestFit="1" customWidth="1"/>
    <col min="147" max="147" width="12.1640625" style="10" bestFit="1" customWidth="1"/>
    <col min="148" max="149" width="11.1640625" style="10" bestFit="1" customWidth="1"/>
    <col min="150" max="150" width="10.1640625" style="10" bestFit="1" customWidth="1"/>
    <col min="151" max="151" width="12.1640625" style="10" bestFit="1" customWidth="1"/>
    <col min="152" max="152" width="11.1640625" style="10" bestFit="1" customWidth="1"/>
    <col min="153" max="153" width="12.1640625" style="10" bestFit="1" customWidth="1"/>
    <col min="154" max="154" width="11.1640625" style="10" bestFit="1" customWidth="1"/>
    <col min="155" max="157" width="12.1640625" style="10" bestFit="1" customWidth="1"/>
    <col min="158" max="162" width="11.1640625" style="10" bestFit="1" customWidth="1"/>
    <col min="163" max="163" width="12.1640625" style="10" bestFit="1" customWidth="1"/>
    <col min="164" max="165" width="11.1640625" style="10" bestFit="1" customWidth="1"/>
    <col min="166" max="166" width="10.1640625" style="10" bestFit="1" customWidth="1"/>
    <col min="167" max="168" width="11.1640625" style="10" bestFit="1" customWidth="1"/>
    <col min="169" max="169" width="12.1640625" style="10" bestFit="1" customWidth="1"/>
    <col min="170" max="170" width="11.1640625" style="10" bestFit="1" customWidth="1"/>
    <col min="171" max="172" width="12.1640625" style="10" bestFit="1" customWidth="1"/>
    <col min="173" max="173" width="11.1640625" style="10" bestFit="1" customWidth="1"/>
    <col min="174" max="175" width="12.1640625" style="10" bestFit="1" customWidth="1"/>
    <col min="176" max="176" width="11.1640625" style="10" bestFit="1" customWidth="1"/>
    <col min="177" max="177" width="12.1640625" style="10" bestFit="1" customWidth="1"/>
    <col min="178" max="178" width="11.1640625" style="10" bestFit="1" customWidth="1"/>
    <col min="179" max="179" width="12.1640625" style="10" bestFit="1" customWidth="1"/>
    <col min="180" max="180" width="11.1640625" style="10" bestFit="1" customWidth="1"/>
    <col min="181" max="181" width="12.1640625" style="10" bestFit="1" customWidth="1"/>
    <col min="182" max="185" width="11.1640625" style="10" bestFit="1" customWidth="1"/>
    <col min="186" max="186" width="12.1640625" style="10" bestFit="1" customWidth="1"/>
    <col min="187" max="188" width="11.1640625" style="10" bestFit="1" customWidth="1"/>
    <col min="189" max="191" width="12.1640625" style="10" bestFit="1" customWidth="1"/>
    <col min="192" max="193" width="11.1640625" style="10" bestFit="1" customWidth="1"/>
    <col min="194" max="194" width="12.1640625" style="10" bestFit="1" customWidth="1"/>
    <col min="195" max="195" width="11.1640625" style="10" bestFit="1" customWidth="1"/>
    <col min="196" max="197" width="12.1640625" style="10" bestFit="1" customWidth="1"/>
    <col min="198" max="200" width="11.1640625" style="10" bestFit="1" customWidth="1"/>
    <col min="201" max="201" width="12.1640625" style="10" bestFit="1" customWidth="1"/>
    <col min="202" max="203" width="11.1640625" style="10" bestFit="1" customWidth="1"/>
    <col min="204" max="205" width="12.1640625" style="10" bestFit="1" customWidth="1"/>
    <col min="206" max="208" width="11.1640625" style="10" bestFit="1" customWidth="1"/>
    <col min="209" max="209" width="12.1640625" style="10" bestFit="1" customWidth="1"/>
    <col min="210" max="210" width="11.1640625" style="10" bestFit="1" customWidth="1"/>
    <col min="211" max="211" width="12.1640625" style="10" bestFit="1" customWidth="1"/>
    <col min="212" max="214" width="11.1640625" style="10" bestFit="1" customWidth="1"/>
    <col min="215" max="215" width="12.1640625" style="10" bestFit="1" customWidth="1"/>
    <col min="216" max="217" width="11.1640625" style="10" bestFit="1" customWidth="1"/>
    <col min="218" max="218" width="12.1640625" style="10" bestFit="1" customWidth="1"/>
    <col min="219" max="219" width="11.1640625" style="10" bestFit="1" customWidth="1"/>
    <col min="220" max="222" width="12.1640625" style="10" bestFit="1" customWidth="1"/>
    <col min="223" max="225" width="11.1640625" style="10" bestFit="1" customWidth="1"/>
    <col min="226" max="229" width="12.1640625" style="10" bestFit="1" customWidth="1"/>
    <col min="230" max="230" width="11.1640625" style="10" bestFit="1" customWidth="1"/>
    <col min="231" max="232" width="12.1640625" style="10" bestFit="1" customWidth="1"/>
    <col min="233" max="233" width="11.1640625" style="10" bestFit="1" customWidth="1"/>
    <col min="234" max="234" width="12.1640625" style="10" bestFit="1" customWidth="1"/>
    <col min="235" max="235" width="11.1640625" style="10" bestFit="1" customWidth="1"/>
    <col min="236" max="236" width="12.1640625" style="10" bestFit="1" customWidth="1"/>
    <col min="237" max="238" width="11.1640625" style="10" bestFit="1" customWidth="1"/>
    <col min="239" max="239" width="12.1640625" style="10" bestFit="1" customWidth="1"/>
    <col min="240" max="240" width="11.1640625" style="10" bestFit="1" customWidth="1"/>
    <col min="241" max="242" width="12.1640625" style="10" bestFit="1" customWidth="1"/>
    <col min="243" max="243" width="11.1640625" style="10" bestFit="1" customWidth="1"/>
    <col min="244" max="244" width="12.1640625" style="10" bestFit="1" customWidth="1"/>
    <col min="245" max="245" width="11.1640625" style="10" bestFit="1" customWidth="1"/>
    <col min="246" max="247" width="12.1640625" style="10" bestFit="1" customWidth="1"/>
    <col min="248" max="248" width="11.1640625" style="10" bestFit="1" customWidth="1"/>
    <col min="249" max="251" width="12.1640625" style="10" bestFit="1" customWidth="1"/>
    <col min="252" max="255" width="11.1640625" style="10" bestFit="1" customWidth="1"/>
    <col min="256" max="256" width="12.1640625" style="10" bestFit="1" customWidth="1"/>
    <col min="257" max="257" width="11.1640625" style="10" bestFit="1" customWidth="1"/>
    <col min="258" max="258" width="12.1640625" style="10" bestFit="1" customWidth="1"/>
    <col min="259" max="259" width="11.1640625" style="10" bestFit="1" customWidth="1"/>
    <col min="260" max="261" width="12.1640625" style="10" bestFit="1" customWidth="1"/>
    <col min="262" max="265" width="11.1640625" style="10" bestFit="1" customWidth="1"/>
    <col min="266" max="267" width="12.1640625" style="10" bestFit="1" customWidth="1"/>
    <col min="268" max="268" width="11.1640625" style="10" bestFit="1" customWidth="1"/>
    <col min="269" max="269" width="12.1640625" style="10" bestFit="1" customWidth="1"/>
    <col min="270" max="270" width="11.1640625" style="10" bestFit="1" customWidth="1"/>
    <col min="271" max="274" width="12.1640625" style="10" bestFit="1" customWidth="1"/>
    <col min="275" max="276" width="11.1640625" style="10" bestFit="1" customWidth="1"/>
    <col min="277" max="277" width="12.1640625" style="10" bestFit="1" customWidth="1"/>
    <col min="278" max="281" width="11.1640625" style="10" bestFit="1" customWidth="1"/>
    <col min="282" max="282" width="12.1640625" style="10" bestFit="1" customWidth="1"/>
    <col min="283" max="285" width="11.1640625" style="10" bestFit="1" customWidth="1"/>
    <col min="286" max="286" width="12.1640625" style="10" bestFit="1" customWidth="1"/>
    <col min="287" max="287" width="11.1640625" style="10" bestFit="1" customWidth="1"/>
    <col min="288" max="288" width="12.1640625" style="10" bestFit="1" customWidth="1"/>
    <col min="289" max="289" width="11.1640625" style="10" bestFit="1" customWidth="1"/>
    <col min="290" max="290" width="12.1640625" style="10" bestFit="1" customWidth="1"/>
    <col min="291" max="293" width="11.1640625" style="10" bestFit="1" customWidth="1"/>
    <col min="294" max="295" width="12.1640625" style="10" bestFit="1" customWidth="1"/>
    <col min="296" max="296" width="11.1640625" style="10" bestFit="1" customWidth="1"/>
    <col min="297" max="297" width="12.1640625" style="10" bestFit="1" customWidth="1"/>
    <col min="298" max="299" width="11.1640625" style="10" bestFit="1" customWidth="1"/>
    <col min="300" max="301" width="12.1640625" style="10" bestFit="1" customWidth="1"/>
    <col min="302" max="303" width="11.1640625" style="10" bestFit="1" customWidth="1"/>
    <col min="304" max="307" width="12.1640625" style="10" bestFit="1" customWidth="1"/>
    <col min="308" max="308" width="11.1640625" style="10" bestFit="1" customWidth="1"/>
    <col min="309" max="310" width="12.1640625" style="10" bestFit="1" customWidth="1"/>
    <col min="311" max="312" width="11.1640625" style="10" bestFit="1" customWidth="1"/>
    <col min="313" max="314" width="12.1640625" style="10" bestFit="1" customWidth="1"/>
    <col min="315" max="316" width="11.1640625" style="10" bestFit="1" customWidth="1"/>
    <col min="317" max="320" width="12.1640625" style="10" bestFit="1" customWidth="1"/>
    <col min="321" max="322" width="11.1640625" style="10" bestFit="1" customWidth="1"/>
    <col min="323" max="324" width="12.1640625" style="10" bestFit="1" customWidth="1"/>
    <col min="325" max="333" width="11.1640625" style="10" bestFit="1" customWidth="1"/>
    <col min="334" max="334" width="12.1640625" style="10" bestFit="1" customWidth="1"/>
    <col min="335" max="336" width="11.1640625" style="10" bestFit="1" customWidth="1"/>
    <col min="337" max="337" width="12.1640625" style="10" bestFit="1" customWidth="1"/>
    <col min="338" max="340" width="11.1640625" style="10" bestFit="1" customWidth="1"/>
    <col min="341" max="341" width="12.1640625" style="10" bestFit="1" customWidth="1"/>
    <col min="342" max="346" width="11.1640625" style="10" bestFit="1" customWidth="1"/>
    <col min="347" max="347" width="12.1640625" style="10" bestFit="1" customWidth="1"/>
    <col min="348" max="348" width="11.1640625" style="10" bestFit="1" customWidth="1"/>
    <col min="349" max="349" width="12.1640625" style="10" bestFit="1" customWidth="1"/>
    <col min="350" max="350" width="11.1640625" style="10" bestFit="1" customWidth="1"/>
    <col min="351" max="353" width="12.1640625" style="10" bestFit="1" customWidth="1"/>
    <col min="354" max="354" width="11.1640625" style="10" bestFit="1" customWidth="1"/>
    <col min="355" max="355" width="12.1640625" style="10" bestFit="1" customWidth="1"/>
    <col min="356" max="357" width="11.1640625" style="10" bestFit="1" customWidth="1"/>
    <col min="358" max="359" width="12.1640625" style="10" bestFit="1" customWidth="1"/>
    <col min="360" max="360" width="11.1640625" style="10" bestFit="1" customWidth="1"/>
    <col min="361" max="362" width="12.1640625" style="10" bestFit="1" customWidth="1"/>
    <col min="363" max="365" width="11.1640625" style="10" bestFit="1" customWidth="1"/>
    <col min="366" max="366" width="12.1640625" style="10" bestFit="1" customWidth="1"/>
    <col min="367" max="367" width="11.1640625" style="10" bestFit="1" customWidth="1"/>
    <col min="368" max="368" width="12.1640625" style="10" bestFit="1" customWidth="1"/>
    <col min="369" max="369" width="11.1640625" style="10" bestFit="1" customWidth="1"/>
    <col min="370" max="370" width="12.1640625" style="10" bestFit="1" customWidth="1"/>
    <col min="371" max="371" width="11.1640625" style="10" bestFit="1" customWidth="1"/>
    <col min="372" max="372" width="12.1640625" style="10" bestFit="1" customWidth="1"/>
    <col min="373" max="373" width="11.1640625" style="10" bestFit="1" customWidth="1"/>
    <col min="374" max="374" width="12.1640625" style="10" bestFit="1" customWidth="1"/>
    <col min="375" max="375" width="11.1640625" style="10" bestFit="1" customWidth="1"/>
    <col min="376" max="377" width="12.1640625" style="10" bestFit="1" customWidth="1"/>
    <col min="378" max="378" width="11.1640625" style="10" bestFit="1" customWidth="1"/>
    <col min="379" max="380" width="12.1640625" style="10" bestFit="1" customWidth="1"/>
    <col min="381" max="382" width="11.1640625" style="10" bestFit="1" customWidth="1"/>
    <col min="383" max="383" width="12.1640625" style="10" bestFit="1" customWidth="1"/>
    <col min="384" max="384" width="10.1640625" style="10" bestFit="1" customWidth="1"/>
    <col min="385" max="385" width="11.1640625" style="10" bestFit="1" customWidth="1"/>
    <col min="386" max="389" width="12.1640625" style="10" bestFit="1" customWidth="1"/>
    <col min="390" max="391" width="11.1640625" style="10" bestFit="1" customWidth="1"/>
    <col min="392" max="393" width="12.1640625" style="10" bestFit="1" customWidth="1"/>
    <col min="394" max="394" width="11.1640625" style="10" bestFit="1" customWidth="1"/>
    <col min="395" max="397" width="12.1640625" style="10" bestFit="1" customWidth="1"/>
    <col min="398" max="403" width="11.1640625" style="10" bestFit="1" customWidth="1"/>
    <col min="404" max="404" width="12.1640625" style="10" bestFit="1" customWidth="1"/>
    <col min="405" max="405" width="11.1640625" style="10" bestFit="1" customWidth="1"/>
    <col min="406" max="406" width="12.1640625" style="10" bestFit="1" customWidth="1"/>
    <col min="407" max="407" width="11.1640625" style="10" bestFit="1" customWidth="1"/>
    <col min="408" max="411" width="12.1640625" style="10" bestFit="1" customWidth="1"/>
    <col min="412" max="412" width="11.1640625" style="10" bestFit="1" customWidth="1"/>
    <col min="413" max="414" width="12.1640625" style="10" bestFit="1" customWidth="1"/>
    <col min="415" max="419" width="11.1640625" style="10" bestFit="1" customWidth="1"/>
    <col min="420" max="420" width="12.1640625" style="10" bestFit="1" customWidth="1"/>
    <col min="421" max="422" width="11.1640625" style="10" bestFit="1" customWidth="1"/>
    <col min="423" max="423" width="12.1640625" style="10" bestFit="1" customWidth="1"/>
    <col min="424" max="424" width="11.1640625" style="10" bestFit="1" customWidth="1"/>
    <col min="425" max="425" width="12.1640625" style="10" bestFit="1" customWidth="1"/>
    <col min="426" max="427" width="11.1640625" style="10" bestFit="1" customWidth="1"/>
    <col min="428" max="428" width="12.1640625" style="10" bestFit="1" customWidth="1"/>
    <col min="429" max="431" width="11.1640625" style="10" bestFit="1" customWidth="1"/>
    <col min="432" max="432" width="7" style="10" bestFit="1" customWidth="1"/>
    <col min="433" max="433" width="12.1640625" style="10" bestFit="1" customWidth="1"/>
    <col min="434" max="943" width="14.33203125" style="10" bestFit="1" customWidth="1"/>
    <col min="944" max="1622" width="15.33203125" style="10" bestFit="1" customWidth="1"/>
    <col min="1623" max="1691" width="16.5" style="10" bestFit="1" customWidth="1"/>
    <col min="1692" max="1692" width="10.5" style="10" bestFit="1" customWidth="1"/>
    <col min="1693" max="16384" width="10.83203125" style="10"/>
  </cols>
  <sheetData>
    <row r="3" spans="1:3" ht="28" customHeight="1" x14ac:dyDescent="0.2">
      <c r="A3" s="9" t="s">
        <v>1</v>
      </c>
      <c r="B3" s="9" t="s">
        <v>0</v>
      </c>
      <c r="C3" s="10" t="s">
        <v>583</v>
      </c>
    </row>
    <row r="4" spans="1:3" ht="28" customHeight="1" x14ac:dyDescent="0.2">
      <c r="A4" s="10" t="s">
        <v>6</v>
      </c>
      <c r="B4" s="10" t="s">
        <v>281</v>
      </c>
      <c r="C4" s="15">
        <v>3036584000</v>
      </c>
    </row>
    <row r="5" spans="1:3" ht="28" customHeight="1" x14ac:dyDescent="0.2">
      <c r="B5" s="10" t="s">
        <v>395</v>
      </c>
      <c r="C5" s="15">
        <v>4608955000</v>
      </c>
    </row>
    <row r="6" spans="1:3" ht="28" customHeight="1" x14ac:dyDescent="0.2">
      <c r="A6" s="10" t="s">
        <v>9</v>
      </c>
      <c r="B6" s="10" t="s">
        <v>281</v>
      </c>
      <c r="C6" s="15">
        <v>2872833000</v>
      </c>
    </row>
    <row r="7" spans="1:3" ht="28" customHeight="1" x14ac:dyDescent="0.2">
      <c r="B7" s="10" t="s">
        <v>395</v>
      </c>
      <c r="C7" s="15">
        <v>4822539000</v>
      </c>
    </row>
    <row r="8" spans="1:3" ht="28" customHeight="1" x14ac:dyDescent="0.2">
      <c r="A8" s="10" t="s">
        <v>10</v>
      </c>
      <c r="B8" s="10" t="s">
        <v>281</v>
      </c>
      <c r="C8" s="15">
        <v>2955641000</v>
      </c>
    </row>
    <row r="9" spans="1:3" ht="28" customHeight="1" x14ac:dyDescent="0.2">
      <c r="B9" s="10" t="s">
        <v>395</v>
      </c>
      <c r="C9" s="15">
        <v>4736150000</v>
      </c>
    </row>
    <row r="10" spans="1:3" ht="28" customHeight="1" x14ac:dyDescent="0.2">
      <c r="A10" s="10" t="s">
        <v>11</v>
      </c>
      <c r="B10" s="10" t="s">
        <v>281</v>
      </c>
      <c r="C10" s="15">
        <v>3153251000</v>
      </c>
    </row>
    <row r="11" spans="1:3" ht="28" customHeight="1" x14ac:dyDescent="0.2">
      <c r="B11" s="10" t="s">
        <v>395</v>
      </c>
      <c r="C11" s="15">
        <v>4995881000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239D1-69A2-C24F-916B-D079FDBE17E2}">
  <dimension ref="A1:S102"/>
  <sheetViews>
    <sheetView zoomScale="59" workbookViewId="0">
      <selection activeCell="Q56" sqref="Q56"/>
    </sheetView>
  </sheetViews>
  <sheetFormatPr baseColWidth="10" defaultRowHeight="16" x14ac:dyDescent="0.2"/>
  <cols>
    <col min="1" max="1" width="27.83203125" style="10" bestFit="1" customWidth="1"/>
    <col min="2" max="2" width="10.83203125" style="16" bestFit="1" customWidth="1"/>
    <col min="3" max="3" width="23.1640625" style="15" bestFit="1" customWidth="1"/>
    <col min="4" max="5" width="9.1640625" bestFit="1" customWidth="1"/>
    <col min="6" max="39" width="10.1640625" bestFit="1" customWidth="1"/>
    <col min="40" max="943" width="11.1640625" bestFit="1" customWidth="1"/>
    <col min="944" max="1623" width="12.1640625" bestFit="1" customWidth="1"/>
    <col min="1624" max="1624" width="11.1640625" bestFit="1" customWidth="1"/>
    <col min="1625" max="1631" width="12.1640625" bestFit="1" customWidth="1"/>
    <col min="1632" max="1632" width="11.1640625" bestFit="1" customWidth="1"/>
    <col min="1633" max="1633" width="12.1640625" bestFit="1" customWidth="1"/>
    <col min="1634" max="1634" width="11.1640625" bestFit="1" customWidth="1"/>
    <col min="1635" max="1638" width="12.1640625" bestFit="1" customWidth="1"/>
    <col min="1639" max="1639" width="11.1640625" bestFit="1" customWidth="1"/>
    <col min="1640" max="1649" width="12.1640625" bestFit="1" customWidth="1"/>
    <col min="1650" max="1650" width="11.1640625" bestFit="1" customWidth="1"/>
    <col min="1651" max="1659" width="12.1640625" bestFit="1" customWidth="1"/>
    <col min="1660" max="1660" width="11.1640625" bestFit="1" customWidth="1"/>
    <col min="1661" max="1662" width="12.1640625" bestFit="1" customWidth="1"/>
    <col min="1663" max="1663" width="10.1640625" bestFit="1" customWidth="1"/>
    <col min="1664" max="1664" width="12.1640625" bestFit="1" customWidth="1"/>
    <col min="1665" max="1665" width="11.1640625" bestFit="1" customWidth="1"/>
    <col min="1666" max="1669" width="12.1640625" bestFit="1" customWidth="1"/>
    <col min="1670" max="1671" width="11.1640625" bestFit="1" customWidth="1"/>
    <col min="1672" max="1674" width="12.1640625" bestFit="1" customWidth="1"/>
    <col min="1675" max="1675" width="11.1640625" bestFit="1" customWidth="1"/>
    <col min="1676" max="1676" width="12.1640625" bestFit="1" customWidth="1"/>
    <col min="1677" max="1677" width="11.1640625" bestFit="1" customWidth="1"/>
    <col min="1678" max="1681" width="12.1640625" bestFit="1" customWidth="1"/>
    <col min="1682" max="1682" width="11.1640625" bestFit="1" customWidth="1"/>
    <col min="1683" max="1689" width="12.1640625" bestFit="1" customWidth="1"/>
    <col min="1690" max="1690" width="11.1640625" bestFit="1" customWidth="1"/>
    <col min="1691" max="1691" width="12.1640625" bestFit="1" customWidth="1"/>
    <col min="1692" max="1692" width="7" bestFit="1" customWidth="1"/>
    <col min="1693" max="1693" width="10.5" bestFit="1" customWidth="1"/>
  </cols>
  <sheetData>
    <row r="1" spans="1:19" ht="16" customHeight="1" x14ac:dyDescent="0.2">
      <c r="A1"/>
      <c r="B1" s="20"/>
      <c r="C1" s="14"/>
      <c r="H1" s="99" t="s">
        <v>588</v>
      </c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</row>
    <row r="2" spans="1:19" ht="16" customHeight="1" x14ac:dyDescent="0.2">
      <c r="A2"/>
      <c r="B2" s="20"/>
      <c r="C2" s="14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</row>
    <row r="3" spans="1:19" ht="16" customHeight="1" x14ac:dyDescent="0.2">
      <c r="A3"/>
      <c r="B3" s="20"/>
      <c r="C3" s="14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</row>
    <row r="4" spans="1:19" x14ac:dyDescent="0.2">
      <c r="A4" s="17" t="s">
        <v>3</v>
      </c>
      <c r="B4" s="18" t="s">
        <v>1</v>
      </c>
      <c r="C4" s="23" t="s">
        <v>583</v>
      </c>
    </row>
    <row r="5" spans="1:19" x14ac:dyDescent="0.2">
      <c r="A5" s="16" t="s">
        <v>13</v>
      </c>
      <c r="B5" s="16" t="s">
        <v>6</v>
      </c>
      <c r="C5" s="15">
        <v>1306636524000</v>
      </c>
    </row>
    <row r="6" spans="1:19" x14ac:dyDescent="0.2">
      <c r="A6" s="16"/>
      <c r="B6" s="16" t="s">
        <v>9</v>
      </c>
      <c r="C6" s="15">
        <v>1359506280000</v>
      </c>
    </row>
    <row r="7" spans="1:19" x14ac:dyDescent="0.2">
      <c r="A7" s="16"/>
      <c r="B7" s="16" t="s">
        <v>10</v>
      </c>
      <c r="C7" s="15">
        <v>1433673899000</v>
      </c>
    </row>
    <row r="8" spans="1:19" x14ac:dyDescent="0.2">
      <c r="A8" s="16"/>
      <c r="B8" s="16" t="s">
        <v>11</v>
      </c>
      <c r="C8" s="15">
        <v>1523851904000</v>
      </c>
    </row>
    <row r="9" spans="1:19" x14ac:dyDescent="0.2">
      <c r="A9" s="16" t="s">
        <v>30</v>
      </c>
      <c r="B9" s="16" t="s">
        <v>6</v>
      </c>
      <c r="C9" s="15">
        <v>1388801763000</v>
      </c>
    </row>
    <row r="10" spans="1:19" x14ac:dyDescent="0.2">
      <c r="A10" s="16"/>
      <c r="B10" s="16" t="s">
        <v>9</v>
      </c>
      <c r="C10" s="15">
        <v>1428526946000</v>
      </c>
    </row>
    <row r="11" spans="1:19" x14ac:dyDescent="0.2">
      <c r="A11" s="16"/>
      <c r="B11" s="16" t="s">
        <v>10</v>
      </c>
      <c r="C11" s="15">
        <v>1453416640000</v>
      </c>
    </row>
    <row r="12" spans="1:19" x14ac:dyDescent="0.2">
      <c r="A12" s="16"/>
      <c r="B12" s="16" t="s">
        <v>11</v>
      </c>
      <c r="C12" s="15">
        <v>1459100902000</v>
      </c>
    </row>
    <row r="13" spans="1:19" x14ac:dyDescent="0.2">
      <c r="A13" s="16" t="s">
        <v>77</v>
      </c>
      <c r="B13" s="16" t="s">
        <v>6</v>
      </c>
      <c r="C13" s="15">
        <v>1352502544000</v>
      </c>
    </row>
    <row r="14" spans="1:19" x14ac:dyDescent="0.2">
      <c r="A14" s="16"/>
      <c r="B14" s="16" t="s">
        <v>9</v>
      </c>
      <c r="C14" s="15">
        <v>1366043920000</v>
      </c>
    </row>
    <row r="15" spans="1:19" x14ac:dyDescent="0.2">
      <c r="A15" s="16"/>
      <c r="B15" s="16" t="s">
        <v>10</v>
      </c>
      <c r="C15" s="15">
        <v>1271860937000</v>
      </c>
    </row>
    <row r="16" spans="1:19" x14ac:dyDescent="0.2">
      <c r="A16" s="16"/>
      <c r="B16" s="16" t="s">
        <v>11</v>
      </c>
      <c r="C16" s="15">
        <v>843707367000</v>
      </c>
    </row>
    <row r="17" spans="1:3" x14ac:dyDescent="0.2">
      <c r="A17" s="16" t="s">
        <v>41</v>
      </c>
      <c r="B17" s="16" t="s">
        <v>6</v>
      </c>
      <c r="C17" s="15">
        <v>878187750000</v>
      </c>
    </row>
    <row r="18" spans="1:3" x14ac:dyDescent="0.2">
      <c r="A18" s="16"/>
      <c r="B18" s="16" t="s">
        <v>9</v>
      </c>
      <c r="C18" s="15">
        <v>843392964000</v>
      </c>
    </row>
    <row r="19" spans="1:3" x14ac:dyDescent="0.2">
      <c r="A19" s="16"/>
      <c r="B19" s="16" t="s">
        <v>10</v>
      </c>
      <c r="C19" s="15">
        <v>850512546000</v>
      </c>
    </row>
    <row r="20" spans="1:3" x14ac:dyDescent="0.2">
      <c r="A20" s="16"/>
      <c r="B20" s="16" t="s">
        <v>11</v>
      </c>
      <c r="C20" s="15">
        <v>843303463000</v>
      </c>
    </row>
    <row r="21" spans="1:3" x14ac:dyDescent="0.2">
      <c r="A21" s="16" t="s">
        <v>19</v>
      </c>
      <c r="B21" s="16" t="s">
        <v>6</v>
      </c>
      <c r="C21" s="15">
        <v>963813675000</v>
      </c>
    </row>
    <row r="22" spans="1:3" x14ac:dyDescent="0.2">
      <c r="A22" s="16"/>
      <c r="B22" s="16" t="s">
        <v>9</v>
      </c>
      <c r="C22" s="15">
        <v>1039341879000</v>
      </c>
    </row>
    <row r="23" spans="1:3" x14ac:dyDescent="0.2">
      <c r="A23" s="16"/>
      <c r="B23" s="16" t="s">
        <v>10</v>
      </c>
      <c r="C23" s="15">
        <v>1171182213000</v>
      </c>
    </row>
    <row r="24" spans="1:3" x14ac:dyDescent="0.2">
      <c r="A24" s="16"/>
      <c r="B24" s="16" t="s">
        <v>11</v>
      </c>
      <c r="C24" s="15">
        <v>1283674608000</v>
      </c>
    </row>
    <row r="25" spans="1:3" x14ac:dyDescent="0.2">
      <c r="A25" s="16" t="s">
        <v>7</v>
      </c>
      <c r="B25" s="16" t="s">
        <v>6</v>
      </c>
      <c r="C25" s="15">
        <v>1010796852000</v>
      </c>
    </row>
    <row r="26" spans="1:3" x14ac:dyDescent="0.2">
      <c r="A26" s="16"/>
      <c r="B26" s="16" t="s">
        <v>9</v>
      </c>
      <c r="C26" s="15">
        <v>1029253211000</v>
      </c>
    </row>
    <row r="27" spans="1:3" x14ac:dyDescent="0.2">
      <c r="A27" s="16"/>
      <c r="B27" s="16" t="s">
        <v>10</v>
      </c>
      <c r="C27" s="15">
        <v>1037676179000</v>
      </c>
    </row>
    <row r="28" spans="1:3" x14ac:dyDescent="0.2">
      <c r="A28" s="16"/>
      <c r="B28" s="16" t="s">
        <v>11</v>
      </c>
      <c r="C28" s="15">
        <v>1026094777000</v>
      </c>
    </row>
    <row r="29" spans="1:3" x14ac:dyDescent="0.2">
      <c r="A29" s="16" t="s">
        <v>16</v>
      </c>
      <c r="B29" s="16" t="s">
        <v>6</v>
      </c>
      <c r="C29" s="15">
        <v>917269645000</v>
      </c>
    </row>
    <row r="30" spans="1:3" x14ac:dyDescent="0.2">
      <c r="A30" s="16"/>
      <c r="B30" s="16" t="s">
        <v>9</v>
      </c>
      <c r="C30" s="15">
        <v>908093059000</v>
      </c>
    </row>
    <row r="31" spans="1:3" x14ac:dyDescent="0.2">
      <c r="A31" s="16"/>
      <c r="B31" s="16" t="s">
        <v>10</v>
      </c>
      <c r="C31" s="15">
        <v>955502612000</v>
      </c>
    </row>
    <row r="32" spans="1:3" x14ac:dyDescent="0.2">
      <c r="A32" s="16"/>
      <c r="B32" s="16" t="s">
        <v>11</v>
      </c>
      <c r="C32" s="15">
        <v>881926904000</v>
      </c>
    </row>
    <row r="33" spans="1:3" x14ac:dyDescent="0.2">
      <c r="A33" s="16" t="s">
        <v>53</v>
      </c>
      <c r="B33" s="16" t="s">
        <v>6</v>
      </c>
      <c r="C33" s="15">
        <v>285223746000</v>
      </c>
    </row>
    <row r="34" spans="1:3" x14ac:dyDescent="0.2">
      <c r="A34" s="16"/>
      <c r="B34" s="16" t="s">
        <v>9</v>
      </c>
      <c r="C34" s="15">
        <v>291555004000</v>
      </c>
    </row>
    <row r="35" spans="1:3" x14ac:dyDescent="0.2">
      <c r="A35" s="16"/>
      <c r="B35" s="16" t="s">
        <v>10</v>
      </c>
      <c r="C35" s="15">
        <v>295549075000</v>
      </c>
    </row>
    <row r="36" spans="1:3" x14ac:dyDescent="0.2">
      <c r="A36" s="16"/>
      <c r="B36" s="16" t="s">
        <v>11</v>
      </c>
      <c r="C36" s="15">
        <v>251951155000</v>
      </c>
    </row>
    <row r="37" spans="1:3" x14ac:dyDescent="0.2">
      <c r="A37" s="16" t="s">
        <v>46</v>
      </c>
      <c r="B37" s="16" t="s">
        <v>6</v>
      </c>
      <c r="C37" s="15">
        <v>55010248000</v>
      </c>
    </row>
    <row r="38" spans="1:3" x14ac:dyDescent="0.2">
      <c r="A38" s="16"/>
      <c r="B38" s="16" t="s">
        <v>9</v>
      </c>
      <c r="C38" s="15">
        <v>61768962000</v>
      </c>
    </row>
    <row r="39" spans="1:3" x14ac:dyDescent="0.2">
      <c r="A39" s="16"/>
      <c r="B39" s="16" t="s">
        <v>10</v>
      </c>
      <c r="C39" s="15">
        <v>69673022000</v>
      </c>
    </row>
    <row r="40" spans="1:3" x14ac:dyDescent="0.2">
      <c r="A40" s="16"/>
      <c r="B40" s="16" t="s">
        <v>11</v>
      </c>
      <c r="C40" s="15">
        <v>74766197000</v>
      </c>
    </row>
    <row r="41" spans="1:3" x14ac:dyDescent="0.2">
      <c r="A41" s="16" t="s">
        <v>176</v>
      </c>
      <c r="B41" s="16" t="s">
        <v>6</v>
      </c>
      <c r="C41" s="15">
        <v>273043853000</v>
      </c>
    </row>
    <row r="42" spans="1:3" x14ac:dyDescent="0.2">
      <c r="A42" s="16"/>
      <c r="B42" s="16" t="s">
        <v>9</v>
      </c>
      <c r="C42" s="15">
        <v>278472000000</v>
      </c>
    </row>
    <row r="43" spans="1:3" x14ac:dyDescent="0.2">
      <c r="A43" s="16"/>
      <c r="B43" s="16" t="s">
        <v>10</v>
      </c>
      <c r="C43" s="15">
        <v>289106000000</v>
      </c>
    </row>
    <row r="44" spans="1:3" x14ac:dyDescent="0.2">
      <c r="A44" s="16"/>
      <c r="B44" s="16" t="s">
        <v>11</v>
      </c>
      <c r="C44" s="15">
        <v>310126000000</v>
      </c>
    </row>
    <row r="45" spans="1:3" x14ac:dyDescent="0.2">
      <c r="A45" s="16" t="s">
        <v>36</v>
      </c>
      <c r="B45" s="16" t="s">
        <v>6</v>
      </c>
      <c r="C45" s="15">
        <v>252177719000</v>
      </c>
    </row>
    <row r="46" spans="1:3" x14ac:dyDescent="0.2">
      <c r="A46" s="16"/>
      <c r="B46" s="16" t="s">
        <v>9</v>
      </c>
      <c r="C46" s="15">
        <v>264966001000</v>
      </c>
    </row>
    <row r="47" spans="1:3" x14ac:dyDescent="0.2">
      <c r="A47" s="16"/>
      <c r="B47" s="16" t="s">
        <v>10</v>
      </c>
      <c r="C47" s="15">
        <v>278755544000</v>
      </c>
    </row>
    <row r="48" spans="1:3" x14ac:dyDescent="0.2">
      <c r="A48" s="16"/>
      <c r="B48" s="16" t="s">
        <v>11</v>
      </c>
      <c r="C48" s="15">
        <v>273125907000</v>
      </c>
    </row>
    <row r="49" customFormat="1" x14ac:dyDescent="0.2"/>
    <row r="50" customFormat="1" x14ac:dyDescent="0.2"/>
    <row r="51" customFormat="1" x14ac:dyDescent="0.2"/>
    <row r="52" customFormat="1" x14ac:dyDescent="0.2"/>
    <row r="53" customFormat="1" x14ac:dyDescent="0.2"/>
    <row r="54" customFormat="1" x14ac:dyDescent="0.2"/>
    <row r="55" customFormat="1" x14ac:dyDescent="0.2"/>
    <row r="56" customFormat="1" x14ac:dyDescent="0.2"/>
    <row r="57" customFormat="1" x14ac:dyDescent="0.2"/>
    <row r="58" customFormat="1" x14ac:dyDescent="0.2"/>
    <row r="59" customFormat="1" x14ac:dyDescent="0.2"/>
    <row r="60" customFormat="1" x14ac:dyDescent="0.2"/>
    <row r="61" customFormat="1" x14ac:dyDescent="0.2"/>
    <row r="62" customFormat="1" x14ac:dyDescent="0.2"/>
    <row r="63" customFormat="1" x14ac:dyDescent="0.2"/>
    <row r="64" customFormat="1" x14ac:dyDescent="0.2"/>
    <row r="65" customFormat="1" x14ac:dyDescent="0.2"/>
    <row r="66" customFormat="1" x14ac:dyDescent="0.2"/>
    <row r="67" customFormat="1" x14ac:dyDescent="0.2"/>
    <row r="68" customFormat="1" x14ac:dyDescent="0.2"/>
    <row r="69" customFormat="1" x14ac:dyDescent="0.2"/>
    <row r="70" customFormat="1" x14ac:dyDescent="0.2"/>
    <row r="71" customFormat="1" x14ac:dyDescent="0.2"/>
    <row r="72" customFormat="1" x14ac:dyDescent="0.2"/>
    <row r="73" customFormat="1" x14ac:dyDescent="0.2"/>
    <row r="74" customFormat="1" x14ac:dyDescent="0.2"/>
    <row r="75" customFormat="1" x14ac:dyDescent="0.2"/>
    <row r="76" customFormat="1" x14ac:dyDescent="0.2"/>
    <row r="77" customFormat="1" x14ac:dyDescent="0.2"/>
    <row r="78" customFormat="1" x14ac:dyDescent="0.2"/>
    <row r="79" customFormat="1" x14ac:dyDescent="0.2"/>
    <row r="80" customFormat="1" x14ac:dyDescent="0.2"/>
    <row r="81" customFormat="1" x14ac:dyDescent="0.2"/>
    <row r="82" customFormat="1" x14ac:dyDescent="0.2"/>
    <row r="83" customFormat="1" x14ac:dyDescent="0.2"/>
    <row r="84" customFormat="1" x14ac:dyDescent="0.2"/>
    <row r="85" customFormat="1" x14ac:dyDescent="0.2"/>
    <row r="86" customFormat="1" x14ac:dyDescent="0.2"/>
    <row r="87" customFormat="1" x14ac:dyDescent="0.2"/>
    <row r="88" customFormat="1" x14ac:dyDescent="0.2"/>
    <row r="89" customFormat="1" x14ac:dyDescent="0.2"/>
    <row r="90" customFormat="1" x14ac:dyDescent="0.2"/>
    <row r="91" customFormat="1" x14ac:dyDescent="0.2"/>
    <row r="92" customFormat="1" x14ac:dyDescent="0.2"/>
    <row r="93" customFormat="1" x14ac:dyDescent="0.2"/>
    <row r="94" customFormat="1" x14ac:dyDescent="0.2"/>
    <row r="95" customFormat="1" x14ac:dyDescent="0.2"/>
    <row r="96" customFormat="1" x14ac:dyDescent="0.2"/>
    <row r="97" spans="1:3" x14ac:dyDescent="0.2">
      <c r="A97"/>
      <c r="B97"/>
      <c r="C97"/>
    </row>
    <row r="98" spans="1:3" x14ac:dyDescent="0.2">
      <c r="A98"/>
      <c r="B98"/>
      <c r="C98"/>
    </row>
    <row r="99" spans="1:3" x14ac:dyDescent="0.2">
      <c r="A99"/>
      <c r="B99"/>
      <c r="C99"/>
    </row>
    <row r="100" spans="1:3" x14ac:dyDescent="0.2">
      <c r="A100"/>
      <c r="B100"/>
      <c r="C100"/>
    </row>
    <row r="101" spans="1:3" x14ac:dyDescent="0.2">
      <c r="A101"/>
      <c r="B101"/>
      <c r="C101"/>
    </row>
    <row r="102" spans="1:3" x14ac:dyDescent="0.2">
      <c r="A102" s="21"/>
      <c r="B102" s="22"/>
      <c r="C102" s="19"/>
    </row>
  </sheetData>
  <mergeCells count="1">
    <mergeCell ref="H1:S3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33B3-092B-544B-9E30-48F00306F258}">
  <dimension ref="A1:XFD1731"/>
  <sheetViews>
    <sheetView zoomScale="25" zoomScaleNormal="50" workbookViewId="0">
      <selection activeCell="S2" sqref="S2:S137"/>
    </sheetView>
  </sheetViews>
  <sheetFormatPr baseColWidth="10" defaultColWidth="35.1640625" defaultRowHeight="34" customHeight="1" x14ac:dyDescent="0.25"/>
  <cols>
    <col min="1" max="2" width="35.1640625" style="10"/>
    <col min="3" max="4" width="35.33203125" style="10" bestFit="1" customWidth="1"/>
    <col min="5" max="5" width="66.33203125" style="10" bestFit="1" customWidth="1"/>
    <col min="6" max="6" width="47.5" style="10" bestFit="1" customWidth="1"/>
    <col min="7" max="7" width="35.1640625" style="10"/>
    <col min="8" max="8" width="35.33203125" style="10" bestFit="1" customWidth="1"/>
    <col min="9" max="9" width="35.5" style="10" customWidth="1"/>
    <col min="10" max="10" width="39" style="10" customWidth="1"/>
    <col min="11" max="11" width="41.5" style="10" customWidth="1"/>
    <col min="12" max="13" width="35.33203125" style="10" bestFit="1" customWidth="1"/>
    <col min="14" max="14" width="19" style="161" bestFit="1" customWidth="1"/>
    <col min="15" max="15" width="21" style="161" bestFit="1" customWidth="1"/>
    <col min="16" max="16" width="28.5" style="162" bestFit="1" customWidth="1"/>
    <col min="17" max="17" width="25.1640625" style="161" bestFit="1" customWidth="1"/>
    <col min="18" max="18" width="44" style="161" bestFit="1" customWidth="1"/>
    <col min="19" max="19" width="35.33203125" style="10" bestFit="1" customWidth="1"/>
    <col min="20" max="16384" width="35.1640625" style="10"/>
  </cols>
  <sheetData>
    <row r="1" spans="1:16384" ht="34" customHeight="1" x14ac:dyDescent="0.2">
      <c r="N1" s="153" t="s">
        <v>0</v>
      </c>
      <c r="O1" s="154" t="s">
        <v>1</v>
      </c>
      <c r="P1" s="155" t="s">
        <v>589</v>
      </c>
      <c r="Q1" s="156" t="s">
        <v>3</v>
      </c>
      <c r="R1" s="154" t="s">
        <v>4</v>
      </c>
      <c r="S1" s="156" t="s">
        <v>574</v>
      </c>
    </row>
    <row r="2" spans="1:16384" ht="34" customHeight="1" x14ac:dyDescent="0.2">
      <c r="A2" s="100" t="s">
        <v>596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2"/>
      <c r="N2" s="157" t="s">
        <v>66</v>
      </c>
      <c r="O2" s="157" t="s">
        <v>6</v>
      </c>
      <c r="P2" s="158">
        <v>10259000000</v>
      </c>
      <c r="Q2" s="157" t="s">
        <v>41</v>
      </c>
      <c r="R2" s="157" t="s">
        <v>67</v>
      </c>
      <c r="S2" s="159">
        <v>0</v>
      </c>
    </row>
    <row r="3" spans="1:16384" ht="34" customHeight="1" x14ac:dyDescent="0.2">
      <c r="A3" s="103"/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5"/>
      <c r="N3" s="157" t="s">
        <v>66</v>
      </c>
      <c r="O3" s="157" t="s">
        <v>9</v>
      </c>
      <c r="P3" s="158">
        <v>11230000000</v>
      </c>
      <c r="Q3" s="157" t="s">
        <v>41</v>
      </c>
      <c r="R3" s="157" t="s">
        <v>67</v>
      </c>
      <c r="S3" s="159">
        <v>0</v>
      </c>
    </row>
    <row r="4" spans="1:16384" ht="34" customHeight="1" x14ac:dyDescent="0.2">
      <c r="N4" s="157" t="s">
        <v>66</v>
      </c>
      <c r="O4" s="157" t="s">
        <v>10</v>
      </c>
      <c r="P4" s="158">
        <v>12296000000</v>
      </c>
      <c r="Q4" s="157" t="s">
        <v>41</v>
      </c>
      <c r="R4" s="157" t="s">
        <v>67</v>
      </c>
      <c r="S4" s="159">
        <v>0</v>
      </c>
    </row>
    <row r="5" spans="1:16384" s="32" customFormat="1" ht="34" customHeight="1" x14ac:dyDescent="0.3">
      <c r="A5" s="29" t="s">
        <v>0</v>
      </c>
      <c r="B5" s="29" t="s">
        <v>1</v>
      </c>
      <c r="C5" s="29" t="s">
        <v>589</v>
      </c>
      <c r="D5" s="29" t="s">
        <v>590</v>
      </c>
      <c r="E5" s="29" t="s">
        <v>591</v>
      </c>
      <c r="F5" s="29" t="s">
        <v>592</v>
      </c>
      <c r="G5" s="29" t="s">
        <v>4</v>
      </c>
      <c r="H5" s="30" t="s">
        <v>593</v>
      </c>
      <c r="I5" s="30" t="s">
        <v>594</v>
      </c>
      <c r="J5" s="30" t="s">
        <v>595</v>
      </c>
      <c r="K5" s="31"/>
      <c r="N5" s="157" t="s">
        <v>66</v>
      </c>
      <c r="O5" s="157" t="s">
        <v>11</v>
      </c>
      <c r="P5" s="158">
        <v>12200000000</v>
      </c>
      <c r="Q5" s="157" t="s">
        <v>41</v>
      </c>
      <c r="R5" s="157" t="s">
        <v>67</v>
      </c>
      <c r="S5" s="159">
        <v>0</v>
      </c>
    </row>
    <row r="6" spans="1:16384" s="40" customFormat="1" ht="34" customHeight="1" x14ac:dyDescent="0.3">
      <c r="A6" s="33" t="s">
        <v>281</v>
      </c>
      <c r="B6" s="33" t="s">
        <v>6</v>
      </c>
      <c r="C6" s="34">
        <v>3036584000</v>
      </c>
      <c r="D6" s="34">
        <v>162167000</v>
      </c>
      <c r="E6" s="34">
        <v>1789327000</v>
      </c>
      <c r="F6" s="34">
        <v>193937000</v>
      </c>
      <c r="G6" s="33" t="s">
        <v>41</v>
      </c>
      <c r="H6" s="35">
        <v>2874417000</v>
      </c>
      <c r="I6" s="35">
        <v>1983264000</v>
      </c>
      <c r="J6" s="35">
        <v>4857681000</v>
      </c>
      <c r="K6" s="36"/>
      <c r="N6" s="157" t="s">
        <v>93</v>
      </c>
      <c r="O6" s="157" t="s">
        <v>6</v>
      </c>
      <c r="P6" s="158">
        <v>33781000000</v>
      </c>
      <c r="Q6" s="157" t="s">
        <v>41</v>
      </c>
      <c r="R6" s="157" t="s">
        <v>94</v>
      </c>
      <c r="S6" s="159">
        <v>0</v>
      </c>
    </row>
    <row r="7" spans="1:16384" s="40" customFormat="1" ht="34" customHeight="1" x14ac:dyDescent="0.3">
      <c r="A7" s="33" t="s">
        <v>281</v>
      </c>
      <c r="B7" s="33" t="s">
        <v>9</v>
      </c>
      <c r="C7" s="34">
        <v>2872833000</v>
      </c>
      <c r="D7" s="34">
        <v>116241000</v>
      </c>
      <c r="E7" s="34">
        <v>1716639000</v>
      </c>
      <c r="F7" s="34">
        <v>131409000</v>
      </c>
      <c r="G7" s="33" t="s">
        <v>41</v>
      </c>
      <c r="H7" s="35">
        <v>2756592000</v>
      </c>
      <c r="I7" s="35">
        <v>1848048000</v>
      </c>
      <c r="J7" s="35">
        <v>4604640000</v>
      </c>
      <c r="K7" s="36"/>
      <c r="N7" s="157" t="s">
        <v>93</v>
      </c>
      <c r="O7" s="157" t="s">
        <v>9</v>
      </c>
      <c r="P7" s="158">
        <v>34828000000</v>
      </c>
      <c r="Q7" s="157" t="s">
        <v>41</v>
      </c>
      <c r="R7" s="157" t="s">
        <v>94</v>
      </c>
      <c r="S7" s="159">
        <v>0</v>
      </c>
    </row>
    <row r="8" spans="1:16384" s="40" customFormat="1" ht="34" customHeight="1" x14ac:dyDescent="0.3">
      <c r="A8" s="33" t="s">
        <v>281</v>
      </c>
      <c r="B8" s="33" t="s">
        <v>10</v>
      </c>
      <c r="C8" s="34">
        <v>2955641000</v>
      </c>
      <c r="D8" s="34">
        <v>86453000</v>
      </c>
      <c r="E8" s="34">
        <v>1843069000</v>
      </c>
      <c r="F8" s="34">
        <v>120266000</v>
      </c>
      <c r="G8" s="33" t="s">
        <v>41</v>
      </c>
      <c r="H8" s="35">
        <v>2869188000</v>
      </c>
      <c r="I8" s="35">
        <v>1963335000</v>
      </c>
      <c r="J8" s="35">
        <v>4832523000</v>
      </c>
      <c r="K8" s="36"/>
      <c r="N8" s="157" t="s">
        <v>93</v>
      </c>
      <c r="O8" s="157" t="s">
        <v>10</v>
      </c>
      <c r="P8" s="158">
        <v>35895000000</v>
      </c>
      <c r="Q8" s="157" t="s">
        <v>41</v>
      </c>
      <c r="R8" s="157" t="s">
        <v>94</v>
      </c>
      <c r="S8" s="159">
        <v>0</v>
      </c>
    </row>
    <row r="9" spans="1:16384" s="40" customFormat="1" ht="34" customHeight="1" x14ac:dyDescent="0.3">
      <c r="A9" s="33" t="s">
        <v>281</v>
      </c>
      <c r="B9" s="33" t="s">
        <v>11</v>
      </c>
      <c r="C9" s="34">
        <v>3153251000</v>
      </c>
      <c r="D9" s="34">
        <v>82175000</v>
      </c>
      <c r="E9" s="34">
        <v>1948041000</v>
      </c>
      <c r="F9" s="34">
        <v>127821000</v>
      </c>
      <c r="G9" s="33" t="s">
        <v>41</v>
      </c>
      <c r="H9" s="35">
        <v>3071076000</v>
      </c>
      <c r="I9" s="35">
        <v>2075862000</v>
      </c>
      <c r="J9" s="35">
        <v>5146938000</v>
      </c>
      <c r="K9" s="36"/>
      <c r="N9" s="157" t="s">
        <v>93</v>
      </c>
      <c r="O9" s="157" t="s">
        <v>11</v>
      </c>
      <c r="P9" s="158">
        <v>34441000000</v>
      </c>
      <c r="Q9" s="157" t="s">
        <v>41</v>
      </c>
      <c r="R9" s="157" t="s">
        <v>94</v>
      </c>
      <c r="S9" s="159">
        <v>0</v>
      </c>
    </row>
    <row r="10" spans="1:16384" s="40" customFormat="1" ht="34" customHeight="1" x14ac:dyDescent="0.3">
      <c r="A10" s="33" t="s">
        <v>395</v>
      </c>
      <c r="B10" s="33" t="s">
        <v>6</v>
      </c>
      <c r="C10" s="34">
        <v>4608955000</v>
      </c>
      <c r="D10" s="34">
        <v>116586000</v>
      </c>
      <c r="E10" s="34">
        <v>2448629000</v>
      </c>
      <c r="F10" s="34">
        <v>264631000</v>
      </c>
      <c r="G10" s="33" t="s">
        <v>41</v>
      </c>
      <c r="H10" s="41">
        <v>4492369000</v>
      </c>
      <c r="I10" s="41">
        <v>2713260000</v>
      </c>
      <c r="J10" s="41">
        <v>7205629000</v>
      </c>
      <c r="K10" s="36"/>
      <c r="L10" s="37"/>
      <c r="M10" s="38"/>
      <c r="N10" s="157" t="s">
        <v>98</v>
      </c>
      <c r="O10" s="157" t="s">
        <v>6</v>
      </c>
      <c r="P10" s="158">
        <v>100078000000</v>
      </c>
      <c r="Q10" s="157" t="s">
        <v>41</v>
      </c>
      <c r="R10" s="157" t="s">
        <v>99</v>
      </c>
      <c r="S10" s="159">
        <v>0</v>
      </c>
      <c r="T10" s="43"/>
      <c r="U10" s="43"/>
      <c r="V10" s="43"/>
      <c r="X10" s="43"/>
      <c r="AA10" s="36"/>
      <c r="AB10" s="37"/>
      <c r="AC10" s="38"/>
      <c r="AD10" s="38"/>
      <c r="AE10" s="39"/>
      <c r="AF10" s="39"/>
      <c r="AI10" s="42"/>
      <c r="AJ10" s="43"/>
      <c r="AK10" s="43"/>
      <c r="AL10" s="43"/>
      <c r="AN10" s="43"/>
      <c r="AQ10" s="36"/>
      <c r="AR10" s="37"/>
      <c r="AS10" s="38"/>
      <c r="AT10" s="38"/>
      <c r="AU10" s="39"/>
      <c r="AV10" s="39"/>
      <c r="AY10" s="42"/>
      <c r="AZ10" s="43"/>
      <c r="BA10" s="43"/>
      <c r="BB10" s="43"/>
      <c r="BD10" s="43"/>
      <c r="BG10" s="36">
        <f t="shared" ref="BG10:BG13" si="0">YEAR(AY10)</f>
        <v>1900</v>
      </c>
      <c r="BH10" s="37">
        <f t="shared" ref="BH10:BH13" si="1">BA10-AZ10</f>
        <v>0</v>
      </c>
      <c r="BI10" s="38">
        <f t="shared" ref="BI10:BI13" si="2">BB10+BC10+BD10</f>
        <v>0</v>
      </c>
      <c r="BJ10" s="38">
        <f t="shared" ref="BJ10:BJ13" si="3">BH10-BI10</f>
        <v>0</v>
      </c>
      <c r="BK10" s="39" t="e">
        <f t="shared" ref="BK10:BK13" si="4">ABS(BH10/AZ10)</f>
        <v>#DIV/0!</v>
      </c>
      <c r="BL10" s="39" t="e">
        <f t="shared" ref="BL10:BL13" si="5">ABS(BJ10/AZ10)</f>
        <v>#DIV/0!</v>
      </c>
      <c r="BM10" s="40" t="s">
        <v>395</v>
      </c>
      <c r="BN10" s="40" t="s">
        <v>6</v>
      </c>
      <c r="BO10" s="42">
        <v>41274</v>
      </c>
      <c r="BP10" s="43">
        <v>4608955000</v>
      </c>
      <c r="BQ10" s="43">
        <v>116586000</v>
      </c>
      <c r="BR10" s="43">
        <v>2448629000</v>
      </c>
      <c r="BS10" s="40">
        <v>0</v>
      </c>
      <c r="BT10" s="43">
        <v>264631000</v>
      </c>
      <c r="BU10" s="40" t="s">
        <v>41</v>
      </c>
      <c r="BV10" s="40" t="s">
        <v>99</v>
      </c>
      <c r="BW10" s="36">
        <f t="shared" ref="BW10:CM13" si="6">YEAR(BO10)</f>
        <v>2012</v>
      </c>
      <c r="BX10" s="37">
        <f t="shared" ref="BX10:CN13" si="7">BQ10-BP10</f>
        <v>-4492369000</v>
      </c>
      <c r="BY10" s="38">
        <f t="shared" ref="BY10:CO13" si="8">BR10+BS10+BT10</f>
        <v>2713260000</v>
      </c>
      <c r="BZ10" s="38">
        <f t="shared" ref="BZ10:CP13" si="9">BX10-BY10</f>
        <v>-7205629000</v>
      </c>
      <c r="CA10" s="39">
        <f t="shared" ref="CA10:CQ13" si="10">ABS(BX10/BP10)</f>
        <v>0.97470446120649912</v>
      </c>
      <c r="CB10" s="39">
        <f t="shared" ref="CB10:CR13" si="11">ABS(BZ10/BP10)</f>
        <v>1.5633975597505292</v>
      </c>
      <c r="CC10" s="40" t="s">
        <v>395</v>
      </c>
      <c r="CD10" s="40" t="s">
        <v>6</v>
      </c>
      <c r="CE10" s="42">
        <v>41274</v>
      </c>
      <c r="CF10" s="43">
        <v>4608955000</v>
      </c>
      <c r="CG10" s="43">
        <v>116586000</v>
      </c>
      <c r="CH10" s="43">
        <v>2448629000</v>
      </c>
      <c r="CI10" s="40">
        <v>0</v>
      </c>
      <c r="CJ10" s="43">
        <v>264631000</v>
      </c>
      <c r="CK10" s="40" t="s">
        <v>41</v>
      </c>
      <c r="CL10" s="40" t="s">
        <v>99</v>
      </c>
      <c r="CM10" s="36">
        <f t="shared" si="6"/>
        <v>2012</v>
      </c>
      <c r="CN10" s="37">
        <f t="shared" si="7"/>
        <v>-4492369000</v>
      </c>
      <c r="CO10" s="38">
        <f t="shared" si="8"/>
        <v>2713260000</v>
      </c>
      <c r="CP10" s="38">
        <f t="shared" si="9"/>
        <v>-7205629000</v>
      </c>
      <c r="CQ10" s="39">
        <f t="shared" si="10"/>
        <v>0.97470446120649912</v>
      </c>
      <c r="CR10" s="39">
        <f t="shared" si="11"/>
        <v>1.5633975597505292</v>
      </c>
      <c r="CS10" s="40" t="s">
        <v>395</v>
      </c>
      <c r="CT10" s="40" t="s">
        <v>6</v>
      </c>
      <c r="CU10" s="42">
        <v>41274</v>
      </c>
      <c r="CV10" s="43">
        <v>4608955000</v>
      </c>
      <c r="CW10" s="43">
        <v>116586000</v>
      </c>
      <c r="CX10" s="43">
        <v>2448629000</v>
      </c>
      <c r="CY10" s="40">
        <v>0</v>
      </c>
      <c r="CZ10" s="43">
        <v>264631000</v>
      </c>
      <c r="DA10" s="40" t="s">
        <v>41</v>
      </c>
      <c r="DB10" s="40" t="s">
        <v>99</v>
      </c>
      <c r="DC10" s="36">
        <f t="shared" ref="DC10:DS13" si="12">YEAR(CU10)</f>
        <v>2012</v>
      </c>
      <c r="DD10" s="37">
        <f t="shared" ref="DD10:DT13" si="13">CW10-CV10</f>
        <v>-4492369000</v>
      </c>
      <c r="DE10" s="38">
        <f t="shared" ref="DE10:DU13" si="14">CX10+CY10+CZ10</f>
        <v>2713260000</v>
      </c>
      <c r="DF10" s="38">
        <f t="shared" ref="DF10:DV13" si="15">DD10-DE10</f>
        <v>-7205629000</v>
      </c>
      <c r="DG10" s="39">
        <f t="shared" ref="DG10:DW13" si="16">ABS(DD10/CV10)</f>
        <v>0.97470446120649912</v>
      </c>
      <c r="DH10" s="39">
        <f t="shared" ref="DH10:DX13" si="17">ABS(DF10/CV10)</f>
        <v>1.5633975597505292</v>
      </c>
      <c r="DI10" s="40" t="s">
        <v>395</v>
      </c>
      <c r="DJ10" s="40" t="s">
        <v>6</v>
      </c>
      <c r="DK10" s="42">
        <v>41274</v>
      </c>
      <c r="DL10" s="43">
        <v>4608955000</v>
      </c>
      <c r="DM10" s="43">
        <v>116586000</v>
      </c>
      <c r="DN10" s="43">
        <v>2448629000</v>
      </c>
      <c r="DO10" s="40">
        <v>0</v>
      </c>
      <c r="DP10" s="43">
        <v>264631000</v>
      </c>
      <c r="DQ10" s="40" t="s">
        <v>41</v>
      </c>
      <c r="DR10" s="40" t="s">
        <v>99</v>
      </c>
      <c r="DS10" s="36">
        <f t="shared" si="12"/>
        <v>2012</v>
      </c>
      <c r="DT10" s="37">
        <f t="shared" si="13"/>
        <v>-4492369000</v>
      </c>
      <c r="DU10" s="38">
        <f t="shared" si="14"/>
        <v>2713260000</v>
      </c>
      <c r="DV10" s="38">
        <f t="shared" si="15"/>
        <v>-7205629000</v>
      </c>
      <c r="DW10" s="39">
        <f t="shared" si="16"/>
        <v>0.97470446120649912</v>
      </c>
      <c r="DX10" s="39">
        <f t="shared" si="17"/>
        <v>1.5633975597505292</v>
      </c>
      <c r="DY10" s="40" t="s">
        <v>395</v>
      </c>
      <c r="DZ10" s="40" t="s">
        <v>6</v>
      </c>
      <c r="EA10" s="42">
        <v>41274</v>
      </c>
      <c r="EB10" s="43">
        <v>4608955000</v>
      </c>
      <c r="EC10" s="43">
        <v>116586000</v>
      </c>
      <c r="ED10" s="43">
        <v>2448629000</v>
      </c>
      <c r="EE10" s="40">
        <v>0</v>
      </c>
      <c r="EF10" s="43">
        <v>264631000</v>
      </c>
      <c r="EG10" s="40" t="s">
        <v>41</v>
      </c>
      <c r="EH10" s="40" t="s">
        <v>99</v>
      </c>
      <c r="EI10" s="36">
        <f t="shared" ref="EI10:EY13" si="18">YEAR(EA10)</f>
        <v>2012</v>
      </c>
      <c r="EJ10" s="37">
        <f t="shared" ref="EJ10:EZ13" si="19">EC10-EB10</f>
        <v>-4492369000</v>
      </c>
      <c r="EK10" s="38">
        <f t="shared" ref="EK10:FA13" si="20">ED10+EE10+EF10</f>
        <v>2713260000</v>
      </c>
      <c r="EL10" s="38">
        <f t="shared" ref="EL10:FB13" si="21">EJ10-EK10</f>
        <v>-7205629000</v>
      </c>
      <c r="EM10" s="39">
        <f t="shared" ref="EM10:FC13" si="22">ABS(EJ10/EB10)</f>
        <v>0.97470446120649912</v>
      </c>
      <c r="EN10" s="39">
        <f t="shared" ref="EN10:FD13" si="23">ABS(EL10/EB10)</f>
        <v>1.5633975597505292</v>
      </c>
      <c r="EO10" s="40" t="s">
        <v>395</v>
      </c>
      <c r="EP10" s="40" t="s">
        <v>6</v>
      </c>
      <c r="EQ10" s="42">
        <v>41274</v>
      </c>
      <c r="ER10" s="43">
        <v>4608955000</v>
      </c>
      <c r="ES10" s="43">
        <v>116586000</v>
      </c>
      <c r="ET10" s="43">
        <v>2448629000</v>
      </c>
      <c r="EU10" s="40">
        <v>0</v>
      </c>
      <c r="EV10" s="43">
        <v>264631000</v>
      </c>
      <c r="EW10" s="40" t="s">
        <v>41</v>
      </c>
      <c r="EX10" s="40" t="s">
        <v>99</v>
      </c>
      <c r="EY10" s="36">
        <f t="shared" si="18"/>
        <v>2012</v>
      </c>
      <c r="EZ10" s="37">
        <f t="shared" si="19"/>
        <v>-4492369000</v>
      </c>
      <c r="FA10" s="38">
        <f t="shared" si="20"/>
        <v>2713260000</v>
      </c>
      <c r="FB10" s="38">
        <f t="shared" si="21"/>
        <v>-7205629000</v>
      </c>
      <c r="FC10" s="39">
        <f t="shared" si="22"/>
        <v>0.97470446120649912</v>
      </c>
      <c r="FD10" s="39">
        <f t="shared" si="23"/>
        <v>1.5633975597505292</v>
      </c>
      <c r="FE10" s="40" t="s">
        <v>395</v>
      </c>
      <c r="FF10" s="40" t="s">
        <v>6</v>
      </c>
      <c r="FG10" s="42">
        <v>41274</v>
      </c>
      <c r="FH10" s="43">
        <v>4608955000</v>
      </c>
      <c r="FI10" s="43">
        <v>116586000</v>
      </c>
      <c r="FJ10" s="43">
        <v>2448629000</v>
      </c>
      <c r="FK10" s="40">
        <v>0</v>
      </c>
      <c r="FL10" s="43">
        <v>264631000</v>
      </c>
      <c r="FM10" s="40" t="s">
        <v>41</v>
      </c>
      <c r="FN10" s="40" t="s">
        <v>99</v>
      </c>
      <c r="FO10" s="36">
        <f t="shared" ref="FO10:GE13" si="24">YEAR(FG10)</f>
        <v>2012</v>
      </c>
      <c r="FP10" s="37">
        <f t="shared" ref="FP10:GF13" si="25">FI10-FH10</f>
        <v>-4492369000</v>
      </c>
      <c r="FQ10" s="38">
        <f t="shared" ref="FQ10:GG13" si="26">FJ10+FK10+FL10</f>
        <v>2713260000</v>
      </c>
      <c r="FR10" s="38">
        <f t="shared" ref="FR10:GH13" si="27">FP10-FQ10</f>
        <v>-7205629000</v>
      </c>
      <c r="FS10" s="39">
        <f t="shared" ref="FS10:GI13" si="28">ABS(FP10/FH10)</f>
        <v>0.97470446120649912</v>
      </c>
      <c r="FT10" s="39">
        <f t="shared" ref="FT10:GJ13" si="29">ABS(FR10/FH10)</f>
        <v>1.5633975597505292</v>
      </c>
      <c r="FU10" s="40" t="s">
        <v>395</v>
      </c>
      <c r="FV10" s="40" t="s">
        <v>6</v>
      </c>
      <c r="FW10" s="42">
        <v>41274</v>
      </c>
      <c r="FX10" s="43">
        <v>4608955000</v>
      </c>
      <c r="FY10" s="43">
        <v>116586000</v>
      </c>
      <c r="FZ10" s="43">
        <v>2448629000</v>
      </c>
      <c r="GA10" s="40">
        <v>0</v>
      </c>
      <c r="GB10" s="43">
        <v>264631000</v>
      </c>
      <c r="GC10" s="40" t="s">
        <v>41</v>
      </c>
      <c r="GD10" s="40" t="s">
        <v>99</v>
      </c>
      <c r="GE10" s="36">
        <f t="shared" si="24"/>
        <v>2012</v>
      </c>
      <c r="GF10" s="37">
        <f t="shared" si="25"/>
        <v>-4492369000</v>
      </c>
      <c r="GG10" s="38">
        <f t="shared" si="26"/>
        <v>2713260000</v>
      </c>
      <c r="GH10" s="38">
        <f t="shared" si="27"/>
        <v>-7205629000</v>
      </c>
      <c r="GI10" s="39">
        <f t="shared" si="28"/>
        <v>0.97470446120649912</v>
      </c>
      <c r="GJ10" s="39">
        <f t="shared" si="29"/>
        <v>1.5633975597505292</v>
      </c>
      <c r="GK10" s="40" t="s">
        <v>395</v>
      </c>
      <c r="GL10" s="40" t="s">
        <v>6</v>
      </c>
      <c r="GM10" s="42">
        <v>41274</v>
      </c>
      <c r="GN10" s="43">
        <v>4608955000</v>
      </c>
      <c r="GO10" s="43">
        <v>116586000</v>
      </c>
      <c r="GP10" s="43">
        <v>2448629000</v>
      </c>
      <c r="GQ10" s="40">
        <v>0</v>
      </c>
      <c r="GR10" s="43">
        <v>264631000</v>
      </c>
      <c r="GS10" s="40" t="s">
        <v>41</v>
      </c>
      <c r="GT10" s="40" t="s">
        <v>99</v>
      </c>
      <c r="GU10" s="36">
        <f t="shared" ref="GU10:HK13" si="30">YEAR(GM10)</f>
        <v>2012</v>
      </c>
      <c r="GV10" s="37">
        <f t="shared" ref="GV10:HL13" si="31">GO10-GN10</f>
        <v>-4492369000</v>
      </c>
      <c r="GW10" s="38">
        <f t="shared" ref="GW10:HM13" si="32">GP10+GQ10+GR10</f>
        <v>2713260000</v>
      </c>
      <c r="GX10" s="38">
        <f t="shared" ref="GX10:HN13" si="33">GV10-GW10</f>
        <v>-7205629000</v>
      </c>
      <c r="GY10" s="39">
        <f t="shared" ref="GY10:HO13" si="34">ABS(GV10/GN10)</f>
        <v>0.97470446120649912</v>
      </c>
      <c r="GZ10" s="39">
        <f t="shared" ref="GZ10:HP13" si="35">ABS(GX10/GN10)</f>
        <v>1.5633975597505292</v>
      </c>
      <c r="HA10" s="40" t="s">
        <v>395</v>
      </c>
      <c r="HB10" s="40" t="s">
        <v>6</v>
      </c>
      <c r="HC10" s="42">
        <v>41274</v>
      </c>
      <c r="HD10" s="43">
        <v>4608955000</v>
      </c>
      <c r="HE10" s="43">
        <v>116586000</v>
      </c>
      <c r="HF10" s="43">
        <v>2448629000</v>
      </c>
      <c r="HG10" s="40">
        <v>0</v>
      </c>
      <c r="HH10" s="43">
        <v>264631000</v>
      </c>
      <c r="HI10" s="40" t="s">
        <v>41</v>
      </c>
      <c r="HJ10" s="40" t="s">
        <v>99</v>
      </c>
      <c r="HK10" s="36">
        <f t="shared" si="30"/>
        <v>2012</v>
      </c>
      <c r="HL10" s="37">
        <f t="shared" si="31"/>
        <v>-4492369000</v>
      </c>
      <c r="HM10" s="38">
        <f t="shared" si="32"/>
        <v>2713260000</v>
      </c>
      <c r="HN10" s="38">
        <f t="shared" si="33"/>
        <v>-7205629000</v>
      </c>
      <c r="HO10" s="39">
        <f t="shared" si="34"/>
        <v>0.97470446120649912</v>
      </c>
      <c r="HP10" s="39">
        <f t="shared" si="35"/>
        <v>1.5633975597505292</v>
      </c>
      <c r="HQ10" s="40" t="s">
        <v>395</v>
      </c>
      <c r="HR10" s="40" t="s">
        <v>6</v>
      </c>
      <c r="HS10" s="42">
        <v>41274</v>
      </c>
      <c r="HT10" s="43">
        <v>4608955000</v>
      </c>
      <c r="HU10" s="43">
        <v>116586000</v>
      </c>
      <c r="HV10" s="43">
        <v>2448629000</v>
      </c>
      <c r="HW10" s="40">
        <v>0</v>
      </c>
      <c r="HX10" s="43">
        <v>264631000</v>
      </c>
      <c r="HY10" s="40" t="s">
        <v>41</v>
      </c>
      <c r="HZ10" s="40" t="s">
        <v>99</v>
      </c>
      <c r="IA10" s="36">
        <f t="shared" ref="IA10:IQ13" si="36">YEAR(HS10)</f>
        <v>2012</v>
      </c>
      <c r="IB10" s="37">
        <f t="shared" ref="IB10:IR13" si="37">HU10-HT10</f>
        <v>-4492369000</v>
      </c>
      <c r="IC10" s="38">
        <f t="shared" ref="IC10:IS13" si="38">HV10+HW10+HX10</f>
        <v>2713260000</v>
      </c>
      <c r="ID10" s="38">
        <f t="shared" ref="ID10:IT13" si="39">IB10-IC10</f>
        <v>-7205629000</v>
      </c>
      <c r="IE10" s="39">
        <f t="shared" ref="IE10:IU13" si="40">ABS(IB10/HT10)</f>
        <v>0.97470446120649912</v>
      </c>
      <c r="IF10" s="39">
        <f t="shared" ref="IF10:IV13" si="41">ABS(ID10/HT10)</f>
        <v>1.5633975597505292</v>
      </c>
      <c r="IG10" s="40" t="s">
        <v>395</v>
      </c>
      <c r="IH10" s="40" t="s">
        <v>6</v>
      </c>
      <c r="II10" s="42">
        <v>41274</v>
      </c>
      <c r="IJ10" s="43">
        <v>4608955000</v>
      </c>
      <c r="IK10" s="43">
        <v>116586000</v>
      </c>
      <c r="IL10" s="43">
        <v>2448629000</v>
      </c>
      <c r="IM10" s="40">
        <v>0</v>
      </c>
      <c r="IN10" s="43">
        <v>264631000</v>
      </c>
      <c r="IO10" s="40" t="s">
        <v>41</v>
      </c>
      <c r="IP10" s="40" t="s">
        <v>99</v>
      </c>
      <c r="IQ10" s="36">
        <f t="shared" si="36"/>
        <v>2012</v>
      </c>
      <c r="IR10" s="37">
        <f t="shared" si="37"/>
        <v>-4492369000</v>
      </c>
      <c r="IS10" s="38">
        <f t="shared" si="38"/>
        <v>2713260000</v>
      </c>
      <c r="IT10" s="38">
        <f t="shared" si="39"/>
        <v>-7205629000</v>
      </c>
      <c r="IU10" s="39">
        <f t="shared" si="40"/>
        <v>0.97470446120649912</v>
      </c>
      <c r="IV10" s="39">
        <f t="shared" si="41"/>
        <v>1.5633975597505292</v>
      </c>
      <c r="IW10" s="40" t="s">
        <v>395</v>
      </c>
      <c r="IX10" s="40" t="s">
        <v>6</v>
      </c>
      <c r="IY10" s="42">
        <v>41274</v>
      </c>
      <c r="IZ10" s="43">
        <v>4608955000</v>
      </c>
      <c r="JA10" s="43">
        <v>116586000</v>
      </c>
      <c r="JB10" s="43">
        <v>2448629000</v>
      </c>
      <c r="JC10" s="40">
        <v>0</v>
      </c>
      <c r="JD10" s="43">
        <v>264631000</v>
      </c>
      <c r="JE10" s="40" t="s">
        <v>41</v>
      </c>
      <c r="JF10" s="40" t="s">
        <v>99</v>
      </c>
      <c r="JG10" s="36">
        <f t="shared" ref="JG10:JW13" si="42">YEAR(IY10)</f>
        <v>2012</v>
      </c>
      <c r="JH10" s="37">
        <f t="shared" ref="JH10:JX13" si="43">JA10-IZ10</f>
        <v>-4492369000</v>
      </c>
      <c r="JI10" s="38">
        <f t="shared" ref="JI10:JY13" si="44">JB10+JC10+JD10</f>
        <v>2713260000</v>
      </c>
      <c r="JJ10" s="38">
        <f t="shared" ref="JJ10:JZ13" si="45">JH10-JI10</f>
        <v>-7205629000</v>
      </c>
      <c r="JK10" s="39">
        <f t="shared" ref="JK10:KA13" si="46">ABS(JH10/IZ10)</f>
        <v>0.97470446120649912</v>
      </c>
      <c r="JL10" s="39">
        <f t="shared" ref="JL10:KB13" si="47">ABS(JJ10/IZ10)</f>
        <v>1.5633975597505292</v>
      </c>
      <c r="JM10" s="40" t="s">
        <v>395</v>
      </c>
      <c r="JN10" s="40" t="s">
        <v>6</v>
      </c>
      <c r="JO10" s="42">
        <v>41274</v>
      </c>
      <c r="JP10" s="43">
        <v>4608955000</v>
      </c>
      <c r="JQ10" s="43">
        <v>116586000</v>
      </c>
      <c r="JR10" s="43">
        <v>2448629000</v>
      </c>
      <c r="JS10" s="40">
        <v>0</v>
      </c>
      <c r="JT10" s="43">
        <v>264631000</v>
      </c>
      <c r="JU10" s="40" t="s">
        <v>41</v>
      </c>
      <c r="JV10" s="40" t="s">
        <v>99</v>
      </c>
      <c r="JW10" s="36">
        <f t="shared" si="42"/>
        <v>2012</v>
      </c>
      <c r="JX10" s="37">
        <f t="shared" si="43"/>
        <v>-4492369000</v>
      </c>
      <c r="JY10" s="38">
        <f t="shared" si="44"/>
        <v>2713260000</v>
      </c>
      <c r="JZ10" s="38">
        <f t="shared" si="45"/>
        <v>-7205629000</v>
      </c>
      <c r="KA10" s="39">
        <f t="shared" si="46"/>
        <v>0.97470446120649912</v>
      </c>
      <c r="KB10" s="39">
        <f t="shared" si="47"/>
        <v>1.5633975597505292</v>
      </c>
      <c r="KC10" s="40" t="s">
        <v>395</v>
      </c>
      <c r="KD10" s="40" t="s">
        <v>6</v>
      </c>
      <c r="KE10" s="42">
        <v>41274</v>
      </c>
      <c r="KF10" s="43">
        <v>4608955000</v>
      </c>
      <c r="KG10" s="43">
        <v>116586000</v>
      </c>
      <c r="KH10" s="43">
        <v>2448629000</v>
      </c>
      <c r="KI10" s="40">
        <v>0</v>
      </c>
      <c r="KJ10" s="43">
        <v>264631000</v>
      </c>
      <c r="KK10" s="40" t="s">
        <v>41</v>
      </c>
      <c r="KL10" s="40" t="s">
        <v>99</v>
      </c>
      <c r="KM10" s="36">
        <f t="shared" ref="KM10:LC13" si="48">YEAR(KE10)</f>
        <v>2012</v>
      </c>
      <c r="KN10" s="37">
        <f t="shared" ref="KN10:LD13" si="49">KG10-KF10</f>
        <v>-4492369000</v>
      </c>
      <c r="KO10" s="38">
        <f t="shared" ref="KO10:LE13" si="50">KH10+KI10+KJ10</f>
        <v>2713260000</v>
      </c>
      <c r="KP10" s="38">
        <f t="shared" ref="KP10:LF13" si="51">KN10-KO10</f>
        <v>-7205629000</v>
      </c>
      <c r="KQ10" s="39">
        <f t="shared" ref="KQ10:LG13" si="52">ABS(KN10/KF10)</f>
        <v>0.97470446120649912</v>
      </c>
      <c r="KR10" s="39">
        <f t="shared" ref="KR10:LH13" si="53">ABS(KP10/KF10)</f>
        <v>1.5633975597505292</v>
      </c>
      <c r="KS10" s="40" t="s">
        <v>395</v>
      </c>
      <c r="KT10" s="40" t="s">
        <v>6</v>
      </c>
      <c r="KU10" s="42">
        <v>41274</v>
      </c>
      <c r="KV10" s="43">
        <v>4608955000</v>
      </c>
      <c r="KW10" s="43">
        <v>116586000</v>
      </c>
      <c r="KX10" s="43">
        <v>2448629000</v>
      </c>
      <c r="KY10" s="40">
        <v>0</v>
      </c>
      <c r="KZ10" s="43">
        <v>264631000</v>
      </c>
      <c r="LA10" s="40" t="s">
        <v>41</v>
      </c>
      <c r="LB10" s="40" t="s">
        <v>99</v>
      </c>
      <c r="LC10" s="36">
        <f t="shared" si="48"/>
        <v>2012</v>
      </c>
      <c r="LD10" s="37">
        <f t="shared" si="49"/>
        <v>-4492369000</v>
      </c>
      <c r="LE10" s="38">
        <f t="shared" si="50"/>
        <v>2713260000</v>
      </c>
      <c r="LF10" s="38">
        <f t="shared" si="51"/>
        <v>-7205629000</v>
      </c>
      <c r="LG10" s="39">
        <f t="shared" si="52"/>
        <v>0.97470446120649912</v>
      </c>
      <c r="LH10" s="39">
        <f t="shared" si="53"/>
        <v>1.5633975597505292</v>
      </c>
      <c r="LI10" s="40" t="s">
        <v>395</v>
      </c>
      <c r="LJ10" s="40" t="s">
        <v>6</v>
      </c>
      <c r="LK10" s="42">
        <v>41274</v>
      </c>
      <c r="LL10" s="43">
        <v>4608955000</v>
      </c>
      <c r="LM10" s="43">
        <v>116586000</v>
      </c>
      <c r="LN10" s="43">
        <v>2448629000</v>
      </c>
      <c r="LO10" s="40">
        <v>0</v>
      </c>
      <c r="LP10" s="43">
        <v>264631000</v>
      </c>
      <c r="LQ10" s="40" t="s">
        <v>41</v>
      </c>
      <c r="LR10" s="40" t="s">
        <v>99</v>
      </c>
      <c r="LS10" s="36">
        <f t="shared" ref="LS10:MI13" si="54">YEAR(LK10)</f>
        <v>2012</v>
      </c>
      <c r="LT10" s="37">
        <f t="shared" ref="LT10:MJ13" si="55">LM10-LL10</f>
        <v>-4492369000</v>
      </c>
      <c r="LU10" s="38">
        <f t="shared" ref="LU10:MK13" si="56">LN10+LO10+LP10</f>
        <v>2713260000</v>
      </c>
      <c r="LV10" s="38">
        <f t="shared" ref="LV10:ML13" si="57">LT10-LU10</f>
        <v>-7205629000</v>
      </c>
      <c r="LW10" s="39">
        <f t="shared" ref="LW10:MM13" si="58">ABS(LT10/LL10)</f>
        <v>0.97470446120649912</v>
      </c>
      <c r="LX10" s="39">
        <f t="shared" ref="LX10:MN13" si="59">ABS(LV10/LL10)</f>
        <v>1.5633975597505292</v>
      </c>
      <c r="LY10" s="40" t="s">
        <v>395</v>
      </c>
      <c r="LZ10" s="40" t="s">
        <v>6</v>
      </c>
      <c r="MA10" s="42">
        <v>41274</v>
      </c>
      <c r="MB10" s="43">
        <v>4608955000</v>
      </c>
      <c r="MC10" s="43">
        <v>116586000</v>
      </c>
      <c r="MD10" s="43">
        <v>2448629000</v>
      </c>
      <c r="ME10" s="40">
        <v>0</v>
      </c>
      <c r="MF10" s="43">
        <v>264631000</v>
      </c>
      <c r="MG10" s="40" t="s">
        <v>41</v>
      </c>
      <c r="MH10" s="40" t="s">
        <v>99</v>
      </c>
      <c r="MI10" s="36">
        <f t="shared" si="54"/>
        <v>2012</v>
      </c>
      <c r="MJ10" s="37">
        <f t="shared" si="55"/>
        <v>-4492369000</v>
      </c>
      <c r="MK10" s="38">
        <f t="shared" si="56"/>
        <v>2713260000</v>
      </c>
      <c r="ML10" s="38">
        <f t="shared" si="57"/>
        <v>-7205629000</v>
      </c>
      <c r="MM10" s="39">
        <f t="shared" si="58"/>
        <v>0.97470446120649912</v>
      </c>
      <c r="MN10" s="39">
        <f t="shared" si="59"/>
        <v>1.5633975597505292</v>
      </c>
      <c r="MO10" s="40" t="s">
        <v>395</v>
      </c>
      <c r="MP10" s="40" t="s">
        <v>6</v>
      </c>
      <c r="MQ10" s="42">
        <v>41274</v>
      </c>
      <c r="MR10" s="43">
        <v>4608955000</v>
      </c>
      <c r="MS10" s="43">
        <v>116586000</v>
      </c>
      <c r="MT10" s="43">
        <v>2448629000</v>
      </c>
      <c r="MU10" s="40">
        <v>0</v>
      </c>
      <c r="MV10" s="43">
        <v>264631000</v>
      </c>
      <c r="MW10" s="40" t="s">
        <v>41</v>
      </c>
      <c r="MX10" s="40" t="s">
        <v>99</v>
      </c>
      <c r="MY10" s="36">
        <f t="shared" ref="MY10:NO13" si="60">YEAR(MQ10)</f>
        <v>2012</v>
      </c>
      <c r="MZ10" s="37">
        <f t="shared" ref="MZ10:NP13" si="61">MS10-MR10</f>
        <v>-4492369000</v>
      </c>
      <c r="NA10" s="38">
        <f t="shared" ref="NA10:NQ13" si="62">MT10+MU10+MV10</f>
        <v>2713260000</v>
      </c>
      <c r="NB10" s="38">
        <f t="shared" ref="NB10:NR13" si="63">MZ10-NA10</f>
        <v>-7205629000</v>
      </c>
      <c r="NC10" s="39">
        <f t="shared" ref="NC10:NS13" si="64">ABS(MZ10/MR10)</f>
        <v>0.97470446120649912</v>
      </c>
      <c r="ND10" s="39">
        <f t="shared" ref="ND10:NT13" si="65">ABS(NB10/MR10)</f>
        <v>1.5633975597505292</v>
      </c>
      <c r="NE10" s="40" t="s">
        <v>395</v>
      </c>
      <c r="NF10" s="40" t="s">
        <v>6</v>
      </c>
      <c r="NG10" s="42">
        <v>41274</v>
      </c>
      <c r="NH10" s="43">
        <v>4608955000</v>
      </c>
      <c r="NI10" s="43">
        <v>116586000</v>
      </c>
      <c r="NJ10" s="43">
        <v>2448629000</v>
      </c>
      <c r="NK10" s="40">
        <v>0</v>
      </c>
      <c r="NL10" s="43">
        <v>264631000</v>
      </c>
      <c r="NM10" s="40" t="s">
        <v>41</v>
      </c>
      <c r="NN10" s="40" t="s">
        <v>99</v>
      </c>
      <c r="NO10" s="36">
        <f t="shared" si="60"/>
        <v>2012</v>
      </c>
      <c r="NP10" s="37">
        <f t="shared" si="61"/>
        <v>-4492369000</v>
      </c>
      <c r="NQ10" s="38">
        <f t="shared" si="62"/>
        <v>2713260000</v>
      </c>
      <c r="NR10" s="38">
        <f t="shared" si="63"/>
        <v>-7205629000</v>
      </c>
      <c r="NS10" s="39">
        <f t="shared" si="64"/>
        <v>0.97470446120649912</v>
      </c>
      <c r="NT10" s="39">
        <f t="shared" si="65"/>
        <v>1.5633975597505292</v>
      </c>
      <c r="NU10" s="40" t="s">
        <v>395</v>
      </c>
      <c r="NV10" s="40" t="s">
        <v>6</v>
      </c>
      <c r="NW10" s="42">
        <v>41274</v>
      </c>
      <c r="NX10" s="43">
        <v>4608955000</v>
      </c>
      <c r="NY10" s="43">
        <v>116586000</v>
      </c>
      <c r="NZ10" s="43">
        <v>2448629000</v>
      </c>
      <c r="OA10" s="40">
        <v>0</v>
      </c>
      <c r="OB10" s="43">
        <v>264631000</v>
      </c>
      <c r="OC10" s="40" t="s">
        <v>41</v>
      </c>
      <c r="OD10" s="40" t="s">
        <v>99</v>
      </c>
      <c r="OE10" s="36">
        <f t="shared" ref="OE10:OU13" si="66">YEAR(NW10)</f>
        <v>2012</v>
      </c>
      <c r="OF10" s="37">
        <f t="shared" ref="OF10:OV13" si="67">NY10-NX10</f>
        <v>-4492369000</v>
      </c>
      <c r="OG10" s="38">
        <f t="shared" ref="OG10:OW13" si="68">NZ10+OA10+OB10</f>
        <v>2713260000</v>
      </c>
      <c r="OH10" s="38">
        <f t="shared" ref="OH10:OX13" si="69">OF10-OG10</f>
        <v>-7205629000</v>
      </c>
      <c r="OI10" s="39">
        <f t="shared" ref="OI10:OY13" si="70">ABS(OF10/NX10)</f>
        <v>0.97470446120649912</v>
      </c>
      <c r="OJ10" s="39">
        <f t="shared" ref="OJ10:OZ13" si="71">ABS(OH10/NX10)</f>
        <v>1.5633975597505292</v>
      </c>
      <c r="OK10" s="40" t="s">
        <v>395</v>
      </c>
      <c r="OL10" s="40" t="s">
        <v>6</v>
      </c>
      <c r="OM10" s="42">
        <v>41274</v>
      </c>
      <c r="ON10" s="43">
        <v>4608955000</v>
      </c>
      <c r="OO10" s="43">
        <v>116586000</v>
      </c>
      <c r="OP10" s="43">
        <v>2448629000</v>
      </c>
      <c r="OQ10" s="40">
        <v>0</v>
      </c>
      <c r="OR10" s="43">
        <v>264631000</v>
      </c>
      <c r="OS10" s="40" t="s">
        <v>41</v>
      </c>
      <c r="OT10" s="40" t="s">
        <v>99</v>
      </c>
      <c r="OU10" s="36">
        <f t="shared" si="66"/>
        <v>2012</v>
      </c>
      <c r="OV10" s="37">
        <f t="shared" si="67"/>
        <v>-4492369000</v>
      </c>
      <c r="OW10" s="38">
        <f t="shared" si="68"/>
        <v>2713260000</v>
      </c>
      <c r="OX10" s="38">
        <f t="shared" si="69"/>
        <v>-7205629000</v>
      </c>
      <c r="OY10" s="39">
        <f t="shared" si="70"/>
        <v>0.97470446120649912</v>
      </c>
      <c r="OZ10" s="39">
        <f t="shared" si="71"/>
        <v>1.5633975597505292</v>
      </c>
      <c r="PA10" s="40" t="s">
        <v>395</v>
      </c>
      <c r="PB10" s="40" t="s">
        <v>6</v>
      </c>
      <c r="PC10" s="42">
        <v>41274</v>
      </c>
      <c r="PD10" s="43">
        <v>4608955000</v>
      </c>
      <c r="PE10" s="43">
        <v>116586000</v>
      </c>
      <c r="PF10" s="43">
        <v>2448629000</v>
      </c>
      <c r="PG10" s="40">
        <v>0</v>
      </c>
      <c r="PH10" s="43">
        <v>264631000</v>
      </c>
      <c r="PI10" s="40" t="s">
        <v>41</v>
      </c>
      <c r="PJ10" s="40" t="s">
        <v>99</v>
      </c>
      <c r="PK10" s="36">
        <f t="shared" ref="PK10:QA13" si="72">YEAR(PC10)</f>
        <v>2012</v>
      </c>
      <c r="PL10" s="37">
        <f t="shared" ref="PL10:QB13" si="73">PE10-PD10</f>
        <v>-4492369000</v>
      </c>
      <c r="PM10" s="38">
        <f t="shared" ref="PM10:QC13" si="74">PF10+PG10+PH10</f>
        <v>2713260000</v>
      </c>
      <c r="PN10" s="38">
        <f t="shared" ref="PN10:QD13" si="75">PL10-PM10</f>
        <v>-7205629000</v>
      </c>
      <c r="PO10" s="39">
        <f t="shared" ref="PO10:QE13" si="76">ABS(PL10/PD10)</f>
        <v>0.97470446120649912</v>
      </c>
      <c r="PP10" s="39">
        <f t="shared" ref="PP10:QF13" si="77">ABS(PN10/PD10)</f>
        <v>1.5633975597505292</v>
      </c>
      <c r="PQ10" s="40" t="s">
        <v>395</v>
      </c>
      <c r="PR10" s="40" t="s">
        <v>6</v>
      </c>
      <c r="PS10" s="42">
        <v>41274</v>
      </c>
      <c r="PT10" s="43">
        <v>4608955000</v>
      </c>
      <c r="PU10" s="43">
        <v>116586000</v>
      </c>
      <c r="PV10" s="43">
        <v>2448629000</v>
      </c>
      <c r="PW10" s="40">
        <v>0</v>
      </c>
      <c r="PX10" s="43">
        <v>264631000</v>
      </c>
      <c r="PY10" s="40" t="s">
        <v>41</v>
      </c>
      <c r="PZ10" s="40" t="s">
        <v>99</v>
      </c>
      <c r="QA10" s="36">
        <f t="shared" si="72"/>
        <v>2012</v>
      </c>
      <c r="QB10" s="37">
        <f t="shared" si="73"/>
        <v>-4492369000</v>
      </c>
      <c r="QC10" s="38">
        <f t="shared" si="74"/>
        <v>2713260000</v>
      </c>
      <c r="QD10" s="38">
        <f t="shared" si="75"/>
        <v>-7205629000</v>
      </c>
      <c r="QE10" s="39">
        <f t="shared" si="76"/>
        <v>0.97470446120649912</v>
      </c>
      <c r="QF10" s="39">
        <f t="shared" si="77"/>
        <v>1.5633975597505292</v>
      </c>
      <c r="QG10" s="40" t="s">
        <v>395</v>
      </c>
      <c r="QH10" s="40" t="s">
        <v>6</v>
      </c>
      <c r="QI10" s="42">
        <v>41274</v>
      </c>
      <c r="QJ10" s="43">
        <v>4608955000</v>
      </c>
      <c r="QK10" s="43">
        <v>116586000</v>
      </c>
      <c r="QL10" s="43">
        <v>2448629000</v>
      </c>
      <c r="QM10" s="40">
        <v>0</v>
      </c>
      <c r="QN10" s="43">
        <v>264631000</v>
      </c>
      <c r="QO10" s="40" t="s">
        <v>41</v>
      </c>
      <c r="QP10" s="40" t="s">
        <v>99</v>
      </c>
      <c r="QQ10" s="36">
        <f t="shared" ref="QQ10:RG13" si="78">YEAR(QI10)</f>
        <v>2012</v>
      </c>
      <c r="QR10" s="37">
        <f t="shared" ref="QR10:RH13" si="79">QK10-QJ10</f>
        <v>-4492369000</v>
      </c>
      <c r="QS10" s="38">
        <f t="shared" ref="QS10:RI13" si="80">QL10+QM10+QN10</f>
        <v>2713260000</v>
      </c>
      <c r="QT10" s="38">
        <f t="shared" ref="QT10:RJ13" si="81">QR10-QS10</f>
        <v>-7205629000</v>
      </c>
      <c r="QU10" s="39">
        <f t="shared" ref="QU10:RK13" si="82">ABS(QR10/QJ10)</f>
        <v>0.97470446120649912</v>
      </c>
      <c r="QV10" s="39">
        <f t="shared" ref="QV10:RL13" si="83">ABS(QT10/QJ10)</f>
        <v>1.5633975597505292</v>
      </c>
      <c r="QW10" s="40" t="s">
        <v>395</v>
      </c>
      <c r="QX10" s="40" t="s">
        <v>6</v>
      </c>
      <c r="QY10" s="42">
        <v>41274</v>
      </c>
      <c r="QZ10" s="43">
        <v>4608955000</v>
      </c>
      <c r="RA10" s="43">
        <v>116586000</v>
      </c>
      <c r="RB10" s="43">
        <v>2448629000</v>
      </c>
      <c r="RC10" s="40">
        <v>0</v>
      </c>
      <c r="RD10" s="43">
        <v>264631000</v>
      </c>
      <c r="RE10" s="40" t="s">
        <v>41</v>
      </c>
      <c r="RF10" s="40" t="s">
        <v>99</v>
      </c>
      <c r="RG10" s="36">
        <f t="shared" si="78"/>
        <v>2012</v>
      </c>
      <c r="RH10" s="37">
        <f t="shared" si="79"/>
        <v>-4492369000</v>
      </c>
      <c r="RI10" s="38">
        <f t="shared" si="80"/>
        <v>2713260000</v>
      </c>
      <c r="RJ10" s="38">
        <f t="shared" si="81"/>
        <v>-7205629000</v>
      </c>
      <c r="RK10" s="39">
        <f t="shared" si="82"/>
        <v>0.97470446120649912</v>
      </c>
      <c r="RL10" s="39">
        <f t="shared" si="83"/>
        <v>1.5633975597505292</v>
      </c>
      <c r="RM10" s="40" t="s">
        <v>395</v>
      </c>
      <c r="RN10" s="40" t="s">
        <v>6</v>
      </c>
      <c r="RO10" s="42">
        <v>41274</v>
      </c>
      <c r="RP10" s="43">
        <v>4608955000</v>
      </c>
      <c r="RQ10" s="43">
        <v>116586000</v>
      </c>
      <c r="RR10" s="43">
        <v>2448629000</v>
      </c>
      <c r="RS10" s="40">
        <v>0</v>
      </c>
      <c r="RT10" s="43">
        <v>264631000</v>
      </c>
      <c r="RU10" s="40" t="s">
        <v>41</v>
      </c>
      <c r="RV10" s="40" t="s">
        <v>99</v>
      </c>
      <c r="RW10" s="36">
        <f t="shared" ref="RW10:SM13" si="84">YEAR(RO10)</f>
        <v>2012</v>
      </c>
      <c r="RX10" s="37">
        <f t="shared" ref="RX10:SN13" si="85">RQ10-RP10</f>
        <v>-4492369000</v>
      </c>
      <c r="RY10" s="38">
        <f t="shared" ref="RY10:SO13" si="86">RR10+RS10+RT10</f>
        <v>2713260000</v>
      </c>
      <c r="RZ10" s="38">
        <f t="shared" ref="RZ10:SP13" si="87">RX10-RY10</f>
        <v>-7205629000</v>
      </c>
      <c r="SA10" s="39">
        <f t="shared" ref="SA10:SQ13" si="88">ABS(RX10/RP10)</f>
        <v>0.97470446120649912</v>
      </c>
      <c r="SB10" s="39">
        <f t="shared" ref="SB10:SR13" si="89">ABS(RZ10/RP10)</f>
        <v>1.5633975597505292</v>
      </c>
      <c r="SC10" s="40" t="s">
        <v>395</v>
      </c>
      <c r="SD10" s="40" t="s">
        <v>6</v>
      </c>
      <c r="SE10" s="42">
        <v>41274</v>
      </c>
      <c r="SF10" s="43">
        <v>4608955000</v>
      </c>
      <c r="SG10" s="43">
        <v>116586000</v>
      </c>
      <c r="SH10" s="43">
        <v>2448629000</v>
      </c>
      <c r="SI10" s="40">
        <v>0</v>
      </c>
      <c r="SJ10" s="43">
        <v>264631000</v>
      </c>
      <c r="SK10" s="40" t="s">
        <v>41</v>
      </c>
      <c r="SL10" s="40" t="s">
        <v>99</v>
      </c>
      <c r="SM10" s="36">
        <f t="shared" si="84"/>
        <v>2012</v>
      </c>
      <c r="SN10" s="37">
        <f t="shared" si="85"/>
        <v>-4492369000</v>
      </c>
      <c r="SO10" s="38">
        <f t="shared" si="86"/>
        <v>2713260000</v>
      </c>
      <c r="SP10" s="38">
        <f t="shared" si="87"/>
        <v>-7205629000</v>
      </c>
      <c r="SQ10" s="39">
        <f t="shared" si="88"/>
        <v>0.97470446120649912</v>
      </c>
      <c r="SR10" s="39">
        <f t="shared" si="89"/>
        <v>1.5633975597505292</v>
      </c>
      <c r="SS10" s="40" t="s">
        <v>395</v>
      </c>
      <c r="ST10" s="40" t="s">
        <v>6</v>
      </c>
      <c r="SU10" s="42">
        <v>41274</v>
      </c>
      <c r="SV10" s="43">
        <v>4608955000</v>
      </c>
      <c r="SW10" s="43">
        <v>116586000</v>
      </c>
      <c r="SX10" s="43">
        <v>2448629000</v>
      </c>
      <c r="SY10" s="40">
        <v>0</v>
      </c>
      <c r="SZ10" s="43">
        <v>264631000</v>
      </c>
      <c r="TA10" s="40" t="s">
        <v>41</v>
      </c>
      <c r="TB10" s="40" t="s">
        <v>99</v>
      </c>
      <c r="TC10" s="36">
        <f t="shared" ref="TC10:TS13" si="90">YEAR(SU10)</f>
        <v>2012</v>
      </c>
      <c r="TD10" s="37">
        <f t="shared" ref="TD10:TT13" si="91">SW10-SV10</f>
        <v>-4492369000</v>
      </c>
      <c r="TE10" s="38">
        <f t="shared" ref="TE10:TU13" si="92">SX10+SY10+SZ10</f>
        <v>2713260000</v>
      </c>
      <c r="TF10" s="38">
        <f t="shared" ref="TF10:TV13" si="93">TD10-TE10</f>
        <v>-7205629000</v>
      </c>
      <c r="TG10" s="39">
        <f t="shared" ref="TG10:TW13" si="94">ABS(TD10/SV10)</f>
        <v>0.97470446120649912</v>
      </c>
      <c r="TH10" s="39">
        <f t="shared" ref="TH10:TX13" si="95">ABS(TF10/SV10)</f>
        <v>1.5633975597505292</v>
      </c>
      <c r="TI10" s="40" t="s">
        <v>395</v>
      </c>
      <c r="TJ10" s="40" t="s">
        <v>6</v>
      </c>
      <c r="TK10" s="42">
        <v>41274</v>
      </c>
      <c r="TL10" s="43">
        <v>4608955000</v>
      </c>
      <c r="TM10" s="43">
        <v>116586000</v>
      </c>
      <c r="TN10" s="43">
        <v>2448629000</v>
      </c>
      <c r="TO10" s="40">
        <v>0</v>
      </c>
      <c r="TP10" s="43">
        <v>264631000</v>
      </c>
      <c r="TQ10" s="40" t="s">
        <v>41</v>
      </c>
      <c r="TR10" s="40" t="s">
        <v>99</v>
      </c>
      <c r="TS10" s="36">
        <f t="shared" si="90"/>
        <v>2012</v>
      </c>
      <c r="TT10" s="37">
        <f t="shared" si="91"/>
        <v>-4492369000</v>
      </c>
      <c r="TU10" s="38">
        <f t="shared" si="92"/>
        <v>2713260000</v>
      </c>
      <c r="TV10" s="38">
        <f t="shared" si="93"/>
        <v>-7205629000</v>
      </c>
      <c r="TW10" s="39">
        <f t="shared" si="94"/>
        <v>0.97470446120649912</v>
      </c>
      <c r="TX10" s="39">
        <f t="shared" si="95"/>
        <v>1.5633975597505292</v>
      </c>
      <c r="TY10" s="40" t="s">
        <v>395</v>
      </c>
      <c r="TZ10" s="40" t="s">
        <v>6</v>
      </c>
      <c r="UA10" s="42">
        <v>41274</v>
      </c>
      <c r="UB10" s="43">
        <v>4608955000</v>
      </c>
      <c r="UC10" s="43">
        <v>116586000</v>
      </c>
      <c r="UD10" s="43">
        <v>2448629000</v>
      </c>
      <c r="UE10" s="40">
        <v>0</v>
      </c>
      <c r="UF10" s="43">
        <v>264631000</v>
      </c>
      <c r="UG10" s="40" t="s">
        <v>41</v>
      </c>
      <c r="UH10" s="40" t="s">
        <v>99</v>
      </c>
      <c r="UI10" s="36">
        <f t="shared" ref="UI10:UY13" si="96">YEAR(UA10)</f>
        <v>2012</v>
      </c>
      <c r="UJ10" s="37">
        <f t="shared" ref="UJ10:UZ13" si="97">UC10-UB10</f>
        <v>-4492369000</v>
      </c>
      <c r="UK10" s="38">
        <f t="shared" ref="UK10:VA13" si="98">UD10+UE10+UF10</f>
        <v>2713260000</v>
      </c>
      <c r="UL10" s="38">
        <f t="shared" ref="UL10:VB13" si="99">UJ10-UK10</f>
        <v>-7205629000</v>
      </c>
      <c r="UM10" s="39">
        <f t="shared" ref="UM10:VC13" si="100">ABS(UJ10/UB10)</f>
        <v>0.97470446120649912</v>
      </c>
      <c r="UN10" s="39">
        <f t="shared" ref="UN10:VD13" si="101">ABS(UL10/UB10)</f>
        <v>1.5633975597505292</v>
      </c>
      <c r="UO10" s="40" t="s">
        <v>395</v>
      </c>
      <c r="UP10" s="40" t="s">
        <v>6</v>
      </c>
      <c r="UQ10" s="42">
        <v>41274</v>
      </c>
      <c r="UR10" s="43">
        <v>4608955000</v>
      </c>
      <c r="US10" s="43">
        <v>116586000</v>
      </c>
      <c r="UT10" s="43">
        <v>2448629000</v>
      </c>
      <c r="UU10" s="40">
        <v>0</v>
      </c>
      <c r="UV10" s="43">
        <v>264631000</v>
      </c>
      <c r="UW10" s="40" t="s">
        <v>41</v>
      </c>
      <c r="UX10" s="40" t="s">
        <v>99</v>
      </c>
      <c r="UY10" s="36">
        <f t="shared" si="96"/>
        <v>2012</v>
      </c>
      <c r="UZ10" s="37">
        <f t="shared" si="97"/>
        <v>-4492369000</v>
      </c>
      <c r="VA10" s="38">
        <f t="shared" si="98"/>
        <v>2713260000</v>
      </c>
      <c r="VB10" s="38">
        <f t="shared" si="99"/>
        <v>-7205629000</v>
      </c>
      <c r="VC10" s="39">
        <f t="shared" si="100"/>
        <v>0.97470446120649912</v>
      </c>
      <c r="VD10" s="39">
        <f t="shared" si="101"/>
        <v>1.5633975597505292</v>
      </c>
      <c r="VE10" s="40" t="s">
        <v>395</v>
      </c>
      <c r="VF10" s="40" t="s">
        <v>6</v>
      </c>
      <c r="VG10" s="42">
        <v>41274</v>
      </c>
      <c r="VH10" s="43">
        <v>4608955000</v>
      </c>
      <c r="VI10" s="43">
        <v>116586000</v>
      </c>
      <c r="VJ10" s="43">
        <v>2448629000</v>
      </c>
      <c r="VK10" s="40">
        <v>0</v>
      </c>
      <c r="VL10" s="43">
        <v>264631000</v>
      </c>
      <c r="VM10" s="40" t="s">
        <v>41</v>
      </c>
      <c r="VN10" s="40" t="s">
        <v>99</v>
      </c>
      <c r="VO10" s="36">
        <f t="shared" ref="VO10:WE13" si="102">YEAR(VG10)</f>
        <v>2012</v>
      </c>
      <c r="VP10" s="37">
        <f t="shared" ref="VP10:WF13" si="103">VI10-VH10</f>
        <v>-4492369000</v>
      </c>
      <c r="VQ10" s="38">
        <f t="shared" ref="VQ10:WG13" si="104">VJ10+VK10+VL10</f>
        <v>2713260000</v>
      </c>
      <c r="VR10" s="38">
        <f t="shared" ref="VR10:WH13" si="105">VP10-VQ10</f>
        <v>-7205629000</v>
      </c>
      <c r="VS10" s="39">
        <f t="shared" ref="VS10:WI13" si="106">ABS(VP10/VH10)</f>
        <v>0.97470446120649912</v>
      </c>
      <c r="VT10" s="39">
        <f t="shared" ref="VT10:WJ13" si="107">ABS(VR10/VH10)</f>
        <v>1.5633975597505292</v>
      </c>
      <c r="VU10" s="40" t="s">
        <v>395</v>
      </c>
      <c r="VV10" s="40" t="s">
        <v>6</v>
      </c>
      <c r="VW10" s="42">
        <v>41274</v>
      </c>
      <c r="VX10" s="43">
        <v>4608955000</v>
      </c>
      <c r="VY10" s="43">
        <v>116586000</v>
      </c>
      <c r="VZ10" s="43">
        <v>2448629000</v>
      </c>
      <c r="WA10" s="40">
        <v>0</v>
      </c>
      <c r="WB10" s="43">
        <v>264631000</v>
      </c>
      <c r="WC10" s="40" t="s">
        <v>41</v>
      </c>
      <c r="WD10" s="40" t="s">
        <v>99</v>
      </c>
      <c r="WE10" s="36">
        <f t="shared" si="102"/>
        <v>2012</v>
      </c>
      <c r="WF10" s="37">
        <f t="shared" si="103"/>
        <v>-4492369000</v>
      </c>
      <c r="WG10" s="38">
        <f t="shared" si="104"/>
        <v>2713260000</v>
      </c>
      <c r="WH10" s="38">
        <f t="shared" si="105"/>
        <v>-7205629000</v>
      </c>
      <c r="WI10" s="39">
        <f t="shared" si="106"/>
        <v>0.97470446120649912</v>
      </c>
      <c r="WJ10" s="39">
        <f t="shared" si="107"/>
        <v>1.5633975597505292</v>
      </c>
      <c r="WK10" s="40" t="s">
        <v>395</v>
      </c>
      <c r="WL10" s="40" t="s">
        <v>6</v>
      </c>
      <c r="WM10" s="42">
        <v>41274</v>
      </c>
      <c r="WN10" s="43">
        <v>4608955000</v>
      </c>
      <c r="WO10" s="43">
        <v>116586000</v>
      </c>
      <c r="WP10" s="43">
        <v>2448629000</v>
      </c>
      <c r="WQ10" s="40">
        <v>0</v>
      </c>
      <c r="WR10" s="43">
        <v>264631000</v>
      </c>
      <c r="WS10" s="40" t="s">
        <v>41</v>
      </c>
      <c r="WT10" s="40" t="s">
        <v>99</v>
      </c>
      <c r="WU10" s="36">
        <f t="shared" ref="WU10:XK13" si="108">YEAR(WM10)</f>
        <v>2012</v>
      </c>
      <c r="WV10" s="37">
        <f t="shared" ref="WV10:XL13" si="109">WO10-WN10</f>
        <v>-4492369000</v>
      </c>
      <c r="WW10" s="38">
        <f t="shared" ref="WW10:XM13" si="110">WP10+WQ10+WR10</f>
        <v>2713260000</v>
      </c>
      <c r="WX10" s="38">
        <f t="shared" ref="WX10:XN13" si="111">WV10-WW10</f>
        <v>-7205629000</v>
      </c>
      <c r="WY10" s="39">
        <f t="shared" ref="WY10:XO13" si="112">ABS(WV10/WN10)</f>
        <v>0.97470446120649912</v>
      </c>
      <c r="WZ10" s="39">
        <f t="shared" ref="WZ10:XP13" si="113">ABS(WX10/WN10)</f>
        <v>1.5633975597505292</v>
      </c>
      <c r="XA10" s="40" t="s">
        <v>395</v>
      </c>
      <c r="XB10" s="40" t="s">
        <v>6</v>
      </c>
      <c r="XC10" s="42">
        <v>41274</v>
      </c>
      <c r="XD10" s="43">
        <v>4608955000</v>
      </c>
      <c r="XE10" s="43">
        <v>116586000</v>
      </c>
      <c r="XF10" s="43">
        <v>2448629000</v>
      </c>
      <c r="XG10" s="40">
        <v>0</v>
      </c>
      <c r="XH10" s="43">
        <v>264631000</v>
      </c>
      <c r="XI10" s="40" t="s">
        <v>41</v>
      </c>
      <c r="XJ10" s="40" t="s">
        <v>99</v>
      </c>
      <c r="XK10" s="36">
        <f t="shared" si="108"/>
        <v>2012</v>
      </c>
      <c r="XL10" s="37">
        <f t="shared" si="109"/>
        <v>-4492369000</v>
      </c>
      <c r="XM10" s="38">
        <f t="shared" si="110"/>
        <v>2713260000</v>
      </c>
      <c r="XN10" s="38">
        <f t="shared" si="111"/>
        <v>-7205629000</v>
      </c>
      <c r="XO10" s="39">
        <f t="shared" si="112"/>
        <v>0.97470446120649912</v>
      </c>
      <c r="XP10" s="39">
        <f t="shared" si="113"/>
        <v>1.5633975597505292</v>
      </c>
      <c r="XQ10" s="40" t="s">
        <v>395</v>
      </c>
      <c r="XR10" s="40" t="s">
        <v>6</v>
      </c>
      <c r="XS10" s="42">
        <v>41274</v>
      </c>
      <c r="XT10" s="43">
        <v>4608955000</v>
      </c>
      <c r="XU10" s="43">
        <v>116586000</v>
      </c>
      <c r="XV10" s="43">
        <v>2448629000</v>
      </c>
      <c r="XW10" s="40">
        <v>0</v>
      </c>
      <c r="XX10" s="43">
        <v>264631000</v>
      </c>
      <c r="XY10" s="40" t="s">
        <v>41</v>
      </c>
      <c r="XZ10" s="40" t="s">
        <v>99</v>
      </c>
      <c r="YA10" s="36">
        <f t="shared" ref="YA10:YQ13" si="114">YEAR(XS10)</f>
        <v>2012</v>
      </c>
      <c r="YB10" s="37">
        <f t="shared" ref="YB10:YR13" si="115">XU10-XT10</f>
        <v>-4492369000</v>
      </c>
      <c r="YC10" s="38">
        <f t="shared" ref="YC10:YS13" si="116">XV10+XW10+XX10</f>
        <v>2713260000</v>
      </c>
      <c r="YD10" s="38">
        <f t="shared" ref="YD10:YT13" si="117">YB10-YC10</f>
        <v>-7205629000</v>
      </c>
      <c r="YE10" s="39">
        <f t="shared" ref="YE10:YU13" si="118">ABS(YB10/XT10)</f>
        <v>0.97470446120649912</v>
      </c>
      <c r="YF10" s="39">
        <f t="shared" ref="YF10:YV13" si="119">ABS(YD10/XT10)</f>
        <v>1.5633975597505292</v>
      </c>
      <c r="YG10" s="40" t="s">
        <v>395</v>
      </c>
      <c r="YH10" s="40" t="s">
        <v>6</v>
      </c>
      <c r="YI10" s="42">
        <v>41274</v>
      </c>
      <c r="YJ10" s="43">
        <v>4608955000</v>
      </c>
      <c r="YK10" s="43">
        <v>116586000</v>
      </c>
      <c r="YL10" s="43">
        <v>2448629000</v>
      </c>
      <c r="YM10" s="40">
        <v>0</v>
      </c>
      <c r="YN10" s="43">
        <v>264631000</v>
      </c>
      <c r="YO10" s="40" t="s">
        <v>41</v>
      </c>
      <c r="YP10" s="40" t="s">
        <v>99</v>
      </c>
      <c r="YQ10" s="36">
        <f t="shared" si="114"/>
        <v>2012</v>
      </c>
      <c r="YR10" s="37">
        <f t="shared" si="115"/>
        <v>-4492369000</v>
      </c>
      <c r="YS10" s="38">
        <f t="shared" si="116"/>
        <v>2713260000</v>
      </c>
      <c r="YT10" s="38">
        <f t="shared" si="117"/>
        <v>-7205629000</v>
      </c>
      <c r="YU10" s="39">
        <f t="shared" si="118"/>
        <v>0.97470446120649912</v>
      </c>
      <c r="YV10" s="39">
        <f t="shared" si="119"/>
        <v>1.5633975597505292</v>
      </c>
      <c r="YW10" s="40" t="s">
        <v>395</v>
      </c>
      <c r="YX10" s="40" t="s">
        <v>6</v>
      </c>
      <c r="YY10" s="42">
        <v>41274</v>
      </c>
      <c r="YZ10" s="43">
        <v>4608955000</v>
      </c>
      <c r="ZA10" s="43">
        <v>116586000</v>
      </c>
      <c r="ZB10" s="43">
        <v>2448629000</v>
      </c>
      <c r="ZC10" s="40">
        <v>0</v>
      </c>
      <c r="ZD10" s="43">
        <v>264631000</v>
      </c>
      <c r="ZE10" s="40" t="s">
        <v>41</v>
      </c>
      <c r="ZF10" s="40" t="s">
        <v>99</v>
      </c>
      <c r="ZG10" s="36">
        <f t="shared" ref="ZG10:ZW13" si="120">YEAR(YY10)</f>
        <v>2012</v>
      </c>
      <c r="ZH10" s="37">
        <f t="shared" ref="ZH10:ZX13" si="121">ZA10-YZ10</f>
        <v>-4492369000</v>
      </c>
      <c r="ZI10" s="38">
        <f t="shared" ref="ZI10:ZY13" si="122">ZB10+ZC10+ZD10</f>
        <v>2713260000</v>
      </c>
      <c r="ZJ10" s="38">
        <f t="shared" ref="ZJ10:ZZ13" si="123">ZH10-ZI10</f>
        <v>-7205629000</v>
      </c>
      <c r="ZK10" s="39">
        <f t="shared" ref="ZK10:AAA13" si="124">ABS(ZH10/YZ10)</f>
        <v>0.97470446120649912</v>
      </c>
      <c r="ZL10" s="39">
        <f t="shared" ref="ZL10:AAB13" si="125">ABS(ZJ10/YZ10)</f>
        <v>1.5633975597505292</v>
      </c>
      <c r="ZM10" s="40" t="s">
        <v>395</v>
      </c>
      <c r="ZN10" s="40" t="s">
        <v>6</v>
      </c>
      <c r="ZO10" s="42">
        <v>41274</v>
      </c>
      <c r="ZP10" s="43">
        <v>4608955000</v>
      </c>
      <c r="ZQ10" s="43">
        <v>116586000</v>
      </c>
      <c r="ZR10" s="43">
        <v>2448629000</v>
      </c>
      <c r="ZS10" s="40">
        <v>0</v>
      </c>
      <c r="ZT10" s="43">
        <v>264631000</v>
      </c>
      <c r="ZU10" s="40" t="s">
        <v>41</v>
      </c>
      <c r="ZV10" s="40" t="s">
        <v>99</v>
      </c>
      <c r="ZW10" s="36">
        <f t="shared" si="120"/>
        <v>2012</v>
      </c>
      <c r="ZX10" s="37">
        <f t="shared" si="121"/>
        <v>-4492369000</v>
      </c>
      <c r="ZY10" s="38">
        <f t="shared" si="122"/>
        <v>2713260000</v>
      </c>
      <c r="ZZ10" s="38">
        <f t="shared" si="123"/>
        <v>-7205629000</v>
      </c>
      <c r="AAA10" s="39">
        <f t="shared" si="124"/>
        <v>0.97470446120649912</v>
      </c>
      <c r="AAB10" s="39">
        <f t="shared" si="125"/>
        <v>1.5633975597505292</v>
      </c>
      <c r="AAC10" s="40" t="s">
        <v>395</v>
      </c>
      <c r="AAD10" s="40" t="s">
        <v>6</v>
      </c>
      <c r="AAE10" s="42">
        <v>41274</v>
      </c>
      <c r="AAF10" s="43">
        <v>4608955000</v>
      </c>
      <c r="AAG10" s="43">
        <v>116586000</v>
      </c>
      <c r="AAH10" s="43">
        <v>2448629000</v>
      </c>
      <c r="AAI10" s="40">
        <v>0</v>
      </c>
      <c r="AAJ10" s="43">
        <v>264631000</v>
      </c>
      <c r="AAK10" s="40" t="s">
        <v>41</v>
      </c>
      <c r="AAL10" s="40" t="s">
        <v>99</v>
      </c>
      <c r="AAM10" s="36">
        <f t="shared" ref="AAM10:ABC13" si="126">YEAR(AAE10)</f>
        <v>2012</v>
      </c>
      <c r="AAN10" s="37">
        <f t="shared" ref="AAN10:ABD13" si="127">AAG10-AAF10</f>
        <v>-4492369000</v>
      </c>
      <c r="AAO10" s="38">
        <f t="shared" ref="AAO10:ABE13" si="128">AAH10+AAI10+AAJ10</f>
        <v>2713260000</v>
      </c>
      <c r="AAP10" s="38">
        <f t="shared" ref="AAP10:ABF13" si="129">AAN10-AAO10</f>
        <v>-7205629000</v>
      </c>
      <c r="AAQ10" s="39">
        <f t="shared" ref="AAQ10:ABG13" si="130">ABS(AAN10/AAF10)</f>
        <v>0.97470446120649912</v>
      </c>
      <c r="AAR10" s="39">
        <f t="shared" ref="AAR10:ABH13" si="131">ABS(AAP10/AAF10)</f>
        <v>1.5633975597505292</v>
      </c>
      <c r="AAS10" s="40" t="s">
        <v>395</v>
      </c>
      <c r="AAT10" s="40" t="s">
        <v>6</v>
      </c>
      <c r="AAU10" s="42">
        <v>41274</v>
      </c>
      <c r="AAV10" s="43">
        <v>4608955000</v>
      </c>
      <c r="AAW10" s="43">
        <v>116586000</v>
      </c>
      <c r="AAX10" s="43">
        <v>2448629000</v>
      </c>
      <c r="AAY10" s="40">
        <v>0</v>
      </c>
      <c r="AAZ10" s="43">
        <v>264631000</v>
      </c>
      <c r="ABA10" s="40" t="s">
        <v>41</v>
      </c>
      <c r="ABB10" s="40" t="s">
        <v>99</v>
      </c>
      <c r="ABC10" s="36">
        <f t="shared" si="126"/>
        <v>2012</v>
      </c>
      <c r="ABD10" s="37">
        <f t="shared" si="127"/>
        <v>-4492369000</v>
      </c>
      <c r="ABE10" s="38">
        <f t="shared" si="128"/>
        <v>2713260000</v>
      </c>
      <c r="ABF10" s="38">
        <f t="shared" si="129"/>
        <v>-7205629000</v>
      </c>
      <c r="ABG10" s="39">
        <f t="shared" si="130"/>
        <v>0.97470446120649912</v>
      </c>
      <c r="ABH10" s="39">
        <f t="shared" si="131"/>
        <v>1.5633975597505292</v>
      </c>
      <c r="ABI10" s="40" t="s">
        <v>395</v>
      </c>
      <c r="ABJ10" s="40" t="s">
        <v>6</v>
      </c>
      <c r="ABK10" s="42">
        <v>41274</v>
      </c>
      <c r="ABL10" s="43">
        <v>4608955000</v>
      </c>
      <c r="ABM10" s="43">
        <v>116586000</v>
      </c>
      <c r="ABN10" s="43">
        <v>2448629000</v>
      </c>
      <c r="ABO10" s="40">
        <v>0</v>
      </c>
      <c r="ABP10" s="43">
        <v>264631000</v>
      </c>
      <c r="ABQ10" s="40" t="s">
        <v>41</v>
      </c>
      <c r="ABR10" s="40" t="s">
        <v>99</v>
      </c>
      <c r="ABS10" s="36">
        <f t="shared" ref="ABS10:ACI13" si="132">YEAR(ABK10)</f>
        <v>2012</v>
      </c>
      <c r="ABT10" s="37">
        <f t="shared" ref="ABT10:ACJ13" si="133">ABM10-ABL10</f>
        <v>-4492369000</v>
      </c>
      <c r="ABU10" s="38">
        <f t="shared" ref="ABU10:ACK13" si="134">ABN10+ABO10+ABP10</f>
        <v>2713260000</v>
      </c>
      <c r="ABV10" s="38">
        <f t="shared" ref="ABV10:ACL13" si="135">ABT10-ABU10</f>
        <v>-7205629000</v>
      </c>
      <c r="ABW10" s="39">
        <f t="shared" ref="ABW10:ACM13" si="136">ABS(ABT10/ABL10)</f>
        <v>0.97470446120649912</v>
      </c>
      <c r="ABX10" s="39">
        <f t="shared" ref="ABX10:ACN13" si="137">ABS(ABV10/ABL10)</f>
        <v>1.5633975597505292</v>
      </c>
      <c r="ABY10" s="40" t="s">
        <v>395</v>
      </c>
      <c r="ABZ10" s="40" t="s">
        <v>6</v>
      </c>
      <c r="ACA10" s="42">
        <v>41274</v>
      </c>
      <c r="ACB10" s="43">
        <v>4608955000</v>
      </c>
      <c r="ACC10" s="43">
        <v>116586000</v>
      </c>
      <c r="ACD10" s="43">
        <v>2448629000</v>
      </c>
      <c r="ACE10" s="40">
        <v>0</v>
      </c>
      <c r="ACF10" s="43">
        <v>264631000</v>
      </c>
      <c r="ACG10" s="40" t="s">
        <v>41</v>
      </c>
      <c r="ACH10" s="40" t="s">
        <v>99</v>
      </c>
      <c r="ACI10" s="36">
        <f t="shared" si="132"/>
        <v>2012</v>
      </c>
      <c r="ACJ10" s="37">
        <f t="shared" si="133"/>
        <v>-4492369000</v>
      </c>
      <c r="ACK10" s="38">
        <f t="shared" si="134"/>
        <v>2713260000</v>
      </c>
      <c r="ACL10" s="38">
        <f t="shared" si="135"/>
        <v>-7205629000</v>
      </c>
      <c r="ACM10" s="39">
        <f t="shared" si="136"/>
        <v>0.97470446120649912</v>
      </c>
      <c r="ACN10" s="39">
        <f t="shared" si="137"/>
        <v>1.5633975597505292</v>
      </c>
      <c r="ACO10" s="40" t="s">
        <v>395</v>
      </c>
      <c r="ACP10" s="40" t="s">
        <v>6</v>
      </c>
      <c r="ACQ10" s="42">
        <v>41274</v>
      </c>
      <c r="ACR10" s="43">
        <v>4608955000</v>
      </c>
      <c r="ACS10" s="43">
        <v>116586000</v>
      </c>
      <c r="ACT10" s="43">
        <v>2448629000</v>
      </c>
      <c r="ACU10" s="40">
        <v>0</v>
      </c>
      <c r="ACV10" s="43">
        <v>264631000</v>
      </c>
      <c r="ACW10" s="40" t="s">
        <v>41</v>
      </c>
      <c r="ACX10" s="40" t="s">
        <v>99</v>
      </c>
      <c r="ACY10" s="36">
        <f t="shared" ref="ACY10:ADO13" si="138">YEAR(ACQ10)</f>
        <v>2012</v>
      </c>
      <c r="ACZ10" s="37">
        <f t="shared" ref="ACZ10:ADP13" si="139">ACS10-ACR10</f>
        <v>-4492369000</v>
      </c>
      <c r="ADA10" s="38">
        <f t="shared" ref="ADA10:ADQ13" si="140">ACT10+ACU10+ACV10</f>
        <v>2713260000</v>
      </c>
      <c r="ADB10" s="38">
        <f t="shared" ref="ADB10:ADR13" si="141">ACZ10-ADA10</f>
        <v>-7205629000</v>
      </c>
      <c r="ADC10" s="39">
        <f t="shared" ref="ADC10:ADS13" si="142">ABS(ACZ10/ACR10)</f>
        <v>0.97470446120649912</v>
      </c>
      <c r="ADD10" s="39">
        <f t="shared" ref="ADD10:ADT13" si="143">ABS(ADB10/ACR10)</f>
        <v>1.5633975597505292</v>
      </c>
      <c r="ADE10" s="40" t="s">
        <v>395</v>
      </c>
      <c r="ADF10" s="40" t="s">
        <v>6</v>
      </c>
      <c r="ADG10" s="42">
        <v>41274</v>
      </c>
      <c r="ADH10" s="43">
        <v>4608955000</v>
      </c>
      <c r="ADI10" s="43">
        <v>116586000</v>
      </c>
      <c r="ADJ10" s="43">
        <v>2448629000</v>
      </c>
      <c r="ADK10" s="40">
        <v>0</v>
      </c>
      <c r="ADL10" s="43">
        <v>264631000</v>
      </c>
      <c r="ADM10" s="40" t="s">
        <v>41</v>
      </c>
      <c r="ADN10" s="40" t="s">
        <v>99</v>
      </c>
      <c r="ADO10" s="36">
        <f t="shared" si="138"/>
        <v>2012</v>
      </c>
      <c r="ADP10" s="37">
        <f t="shared" si="139"/>
        <v>-4492369000</v>
      </c>
      <c r="ADQ10" s="38">
        <f t="shared" si="140"/>
        <v>2713260000</v>
      </c>
      <c r="ADR10" s="38">
        <f t="shared" si="141"/>
        <v>-7205629000</v>
      </c>
      <c r="ADS10" s="39">
        <f t="shared" si="142"/>
        <v>0.97470446120649912</v>
      </c>
      <c r="ADT10" s="39">
        <f t="shared" si="143"/>
        <v>1.5633975597505292</v>
      </c>
      <c r="ADU10" s="40" t="s">
        <v>395</v>
      </c>
      <c r="ADV10" s="40" t="s">
        <v>6</v>
      </c>
      <c r="ADW10" s="42">
        <v>41274</v>
      </c>
      <c r="ADX10" s="43">
        <v>4608955000</v>
      </c>
      <c r="ADY10" s="43">
        <v>116586000</v>
      </c>
      <c r="ADZ10" s="43">
        <v>2448629000</v>
      </c>
      <c r="AEA10" s="40">
        <v>0</v>
      </c>
      <c r="AEB10" s="43">
        <v>264631000</v>
      </c>
      <c r="AEC10" s="40" t="s">
        <v>41</v>
      </c>
      <c r="AED10" s="40" t="s">
        <v>99</v>
      </c>
      <c r="AEE10" s="36">
        <f t="shared" ref="AEE10:AEU13" si="144">YEAR(ADW10)</f>
        <v>2012</v>
      </c>
      <c r="AEF10" s="37">
        <f t="shared" ref="AEF10:AEV13" si="145">ADY10-ADX10</f>
        <v>-4492369000</v>
      </c>
      <c r="AEG10" s="38">
        <f t="shared" ref="AEG10:AEW13" si="146">ADZ10+AEA10+AEB10</f>
        <v>2713260000</v>
      </c>
      <c r="AEH10" s="38">
        <f t="shared" ref="AEH10:AEX13" si="147">AEF10-AEG10</f>
        <v>-7205629000</v>
      </c>
      <c r="AEI10" s="39">
        <f t="shared" ref="AEI10:AEY13" si="148">ABS(AEF10/ADX10)</f>
        <v>0.97470446120649912</v>
      </c>
      <c r="AEJ10" s="39">
        <f t="shared" ref="AEJ10:AEZ13" si="149">ABS(AEH10/ADX10)</f>
        <v>1.5633975597505292</v>
      </c>
      <c r="AEK10" s="40" t="s">
        <v>395</v>
      </c>
      <c r="AEL10" s="40" t="s">
        <v>6</v>
      </c>
      <c r="AEM10" s="42">
        <v>41274</v>
      </c>
      <c r="AEN10" s="43">
        <v>4608955000</v>
      </c>
      <c r="AEO10" s="43">
        <v>116586000</v>
      </c>
      <c r="AEP10" s="43">
        <v>2448629000</v>
      </c>
      <c r="AEQ10" s="40">
        <v>0</v>
      </c>
      <c r="AER10" s="43">
        <v>264631000</v>
      </c>
      <c r="AES10" s="40" t="s">
        <v>41</v>
      </c>
      <c r="AET10" s="40" t="s">
        <v>99</v>
      </c>
      <c r="AEU10" s="36">
        <f t="shared" si="144"/>
        <v>2012</v>
      </c>
      <c r="AEV10" s="37">
        <f t="shared" si="145"/>
        <v>-4492369000</v>
      </c>
      <c r="AEW10" s="38">
        <f t="shared" si="146"/>
        <v>2713260000</v>
      </c>
      <c r="AEX10" s="38">
        <f t="shared" si="147"/>
        <v>-7205629000</v>
      </c>
      <c r="AEY10" s="39">
        <f t="shared" si="148"/>
        <v>0.97470446120649912</v>
      </c>
      <c r="AEZ10" s="39">
        <f t="shared" si="149"/>
        <v>1.5633975597505292</v>
      </c>
      <c r="AFA10" s="40" t="s">
        <v>395</v>
      </c>
      <c r="AFB10" s="40" t="s">
        <v>6</v>
      </c>
      <c r="AFC10" s="42">
        <v>41274</v>
      </c>
      <c r="AFD10" s="43">
        <v>4608955000</v>
      </c>
      <c r="AFE10" s="43">
        <v>116586000</v>
      </c>
      <c r="AFF10" s="43">
        <v>2448629000</v>
      </c>
      <c r="AFG10" s="40">
        <v>0</v>
      </c>
      <c r="AFH10" s="43">
        <v>264631000</v>
      </c>
      <c r="AFI10" s="40" t="s">
        <v>41</v>
      </c>
      <c r="AFJ10" s="40" t="s">
        <v>99</v>
      </c>
      <c r="AFK10" s="36">
        <f t="shared" ref="AFK10:AGA13" si="150">YEAR(AFC10)</f>
        <v>2012</v>
      </c>
      <c r="AFL10" s="37">
        <f t="shared" ref="AFL10:AGB13" si="151">AFE10-AFD10</f>
        <v>-4492369000</v>
      </c>
      <c r="AFM10" s="38">
        <f t="shared" ref="AFM10:AGC13" si="152">AFF10+AFG10+AFH10</f>
        <v>2713260000</v>
      </c>
      <c r="AFN10" s="38">
        <f t="shared" ref="AFN10:AGD13" si="153">AFL10-AFM10</f>
        <v>-7205629000</v>
      </c>
      <c r="AFO10" s="39">
        <f t="shared" ref="AFO10:AGE13" si="154">ABS(AFL10/AFD10)</f>
        <v>0.97470446120649912</v>
      </c>
      <c r="AFP10" s="39">
        <f t="shared" ref="AFP10:AGF13" si="155">ABS(AFN10/AFD10)</f>
        <v>1.5633975597505292</v>
      </c>
      <c r="AFQ10" s="40" t="s">
        <v>395</v>
      </c>
      <c r="AFR10" s="40" t="s">
        <v>6</v>
      </c>
      <c r="AFS10" s="42">
        <v>41274</v>
      </c>
      <c r="AFT10" s="43">
        <v>4608955000</v>
      </c>
      <c r="AFU10" s="43">
        <v>116586000</v>
      </c>
      <c r="AFV10" s="43">
        <v>2448629000</v>
      </c>
      <c r="AFW10" s="40">
        <v>0</v>
      </c>
      <c r="AFX10" s="43">
        <v>264631000</v>
      </c>
      <c r="AFY10" s="40" t="s">
        <v>41</v>
      </c>
      <c r="AFZ10" s="40" t="s">
        <v>99</v>
      </c>
      <c r="AGA10" s="36">
        <f t="shared" si="150"/>
        <v>2012</v>
      </c>
      <c r="AGB10" s="37">
        <f t="shared" si="151"/>
        <v>-4492369000</v>
      </c>
      <c r="AGC10" s="38">
        <f t="shared" si="152"/>
        <v>2713260000</v>
      </c>
      <c r="AGD10" s="38">
        <f t="shared" si="153"/>
        <v>-7205629000</v>
      </c>
      <c r="AGE10" s="39">
        <f t="shared" si="154"/>
        <v>0.97470446120649912</v>
      </c>
      <c r="AGF10" s="39">
        <f t="shared" si="155"/>
        <v>1.5633975597505292</v>
      </c>
      <c r="AGG10" s="40" t="s">
        <v>395</v>
      </c>
      <c r="AGH10" s="40" t="s">
        <v>6</v>
      </c>
      <c r="AGI10" s="42">
        <v>41274</v>
      </c>
      <c r="AGJ10" s="43">
        <v>4608955000</v>
      </c>
      <c r="AGK10" s="43">
        <v>116586000</v>
      </c>
      <c r="AGL10" s="43">
        <v>2448629000</v>
      </c>
      <c r="AGM10" s="40">
        <v>0</v>
      </c>
      <c r="AGN10" s="43">
        <v>264631000</v>
      </c>
      <c r="AGO10" s="40" t="s">
        <v>41</v>
      </c>
      <c r="AGP10" s="40" t="s">
        <v>99</v>
      </c>
      <c r="AGQ10" s="36">
        <f t="shared" ref="AGQ10:AHG13" si="156">YEAR(AGI10)</f>
        <v>2012</v>
      </c>
      <c r="AGR10" s="37">
        <f t="shared" ref="AGR10:AHH13" si="157">AGK10-AGJ10</f>
        <v>-4492369000</v>
      </c>
      <c r="AGS10" s="38">
        <f t="shared" ref="AGS10:AHI13" si="158">AGL10+AGM10+AGN10</f>
        <v>2713260000</v>
      </c>
      <c r="AGT10" s="38">
        <f t="shared" ref="AGT10:AHJ13" si="159">AGR10-AGS10</f>
        <v>-7205629000</v>
      </c>
      <c r="AGU10" s="39">
        <f t="shared" ref="AGU10:AHK13" si="160">ABS(AGR10/AGJ10)</f>
        <v>0.97470446120649912</v>
      </c>
      <c r="AGV10" s="39">
        <f t="shared" ref="AGV10:AHL13" si="161">ABS(AGT10/AGJ10)</f>
        <v>1.5633975597505292</v>
      </c>
      <c r="AGW10" s="40" t="s">
        <v>395</v>
      </c>
      <c r="AGX10" s="40" t="s">
        <v>6</v>
      </c>
      <c r="AGY10" s="42">
        <v>41274</v>
      </c>
      <c r="AGZ10" s="43">
        <v>4608955000</v>
      </c>
      <c r="AHA10" s="43">
        <v>116586000</v>
      </c>
      <c r="AHB10" s="43">
        <v>2448629000</v>
      </c>
      <c r="AHC10" s="40">
        <v>0</v>
      </c>
      <c r="AHD10" s="43">
        <v>264631000</v>
      </c>
      <c r="AHE10" s="40" t="s">
        <v>41</v>
      </c>
      <c r="AHF10" s="40" t="s">
        <v>99</v>
      </c>
      <c r="AHG10" s="36">
        <f t="shared" si="156"/>
        <v>2012</v>
      </c>
      <c r="AHH10" s="37">
        <f t="shared" si="157"/>
        <v>-4492369000</v>
      </c>
      <c r="AHI10" s="38">
        <f t="shared" si="158"/>
        <v>2713260000</v>
      </c>
      <c r="AHJ10" s="38">
        <f t="shared" si="159"/>
        <v>-7205629000</v>
      </c>
      <c r="AHK10" s="39">
        <f t="shared" si="160"/>
        <v>0.97470446120649912</v>
      </c>
      <c r="AHL10" s="39">
        <f t="shared" si="161"/>
        <v>1.5633975597505292</v>
      </c>
      <c r="AHM10" s="40" t="s">
        <v>395</v>
      </c>
      <c r="AHN10" s="40" t="s">
        <v>6</v>
      </c>
      <c r="AHO10" s="42">
        <v>41274</v>
      </c>
      <c r="AHP10" s="43">
        <v>4608955000</v>
      </c>
      <c r="AHQ10" s="43">
        <v>116586000</v>
      </c>
      <c r="AHR10" s="43">
        <v>2448629000</v>
      </c>
      <c r="AHS10" s="40">
        <v>0</v>
      </c>
      <c r="AHT10" s="43">
        <v>264631000</v>
      </c>
      <c r="AHU10" s="40" t="s">
        <v>41</v>
      </c>
      <c r="AHV10" s="40" t="s">
        <v>99</v>
      </c>
      <c r="AHW10" s="36">
        <f t="shared" ref="AHW10:AIM13" si="162">YEAR(AHO10)</f>
        <v>2012</v>
      </c>
      <c r="AHX10" s="37">
        <f t="shared" ref="AHX10:AIN13" si="163">AHQ10-AHP10</f>
        <v>-4492369000</v>
      </c>
      <c r="AHY10" s="38">
        <f t="shared" ref="AHY10:AIO13" si="164">AHR10+AHS10+AHT10</f>
        <v>2713260000</v>
      </c>
      <c r="AHZ10" s="38">
        <f t="shared" ref="AHZ10:AIP13" si="165">AHX10-AHY10</f>
        <v>-7205629000</v>
      </c>
      <c r="AIA10" s="39">
        <f t="shared" ref="AIA10:AIQ13" si="166">ABS(AHX10/AHP10)</f>
        <v>0.97470446120649912</v>
      </c>
      <c r="AIB10" s="39">
        <f t="shared" ref="AIB10:AIR13" si="167">ABS(AHZ10/AHP10)</f>
        <v>1.5633975597505292</v>
      </c>
      <c r="AIC10" s="40" t="s">
        <v>395</v>
      </c>
      <c r="AID10" s="40" t="s">
        <v>6</v>
      </c>
      <c r="AIE10" s="42">
        <v>41274</v>
      </c>
      <c r="AIF10" s="43">
        <v>4608955000</v>
      </c>
      <c r="AIG10" s="43">
        <v>116586000</v>
      </c>
      <c r="AIH10" s="43">
        <v>2448629000</v>
      </c>
      <c r="AII10" s="40">
        <v>0</v>
      </c>
      <c r="AIJ10" s="43">
        <v>264631000</v>
      </c>
      <c r="AIK10" s="40" t="s">
        <v>41</v>
      </c>
      <c r="AIL10" s="40" t="s">
        <v>99</v>
      </c>
      <c r="AIM10" s="36">
        <f t="shared" si="162"/>
        <v>2012</v>
      </c>
      <c r="AIN10" s="37">
        <f t="shared" si="163"/>
        <v>-4492369000</v>
      </c>
      <c r="AIO10" s="38">
        <f t="shared" si="164"/>
        <v>2713260000</v>
      </c>
      <c r="AIP10" s="38">
        <f t="shared" si="165"/>
        <v>-7205629000</v>
      </c>
      <c r="AIQ10" s="39">
        <f t="shared" si="166"/>
        <v>0.97470446120649912</v>
      </c>
      <c r="AIR10" s="39">
        <f t="shared" si="167"/>
        <v>1.5633975597505292</v>
      </c>
      <c r="AIS10" s="40" t="s">
        <v>395</v>
      </c>
      <c r="AIT10" s="40" t="s">
        <v>6</v>
      </c>
      <c r="AIU10" s="42">
        <v>41274</v>
      </c>
      <c r="AIV10" s="43">
        <v>4608955000</v>
      </c>
      <c r="AIW10" s="43">
        <v>116586000</v>
      </c>
      <c r="AIX10" s="43">
        <v>2448629000</v>
      </c>
      <c r="AIY10" s="40">
        <v>0</v>
      </c>
      <c r="AIZ10" s="43">
        <v>264631000</v>
      </c>
      <c r="AJA10" s="40" t="s">
        <v>41</v>
      </c>
      <c r="AJB10" s="40" t="s">
        <v>99</v>
      </c>
      <c r="AJC10" s="36">
        <f t="shared" ref="AJC10:AJS13" si="168">YEAR(AIU10)</f>
        <v>2012</v>
      </c>
      <c r="AJD10" s="37">
        <f t="shared" ref="AJD10:AJT13" si="169">AIW10-AIV10</f>
        <v>-4492369000</v>
      </c>
      <c r="AJE10" s="38">
        <f t="shared" ref="AJE10:AJU13" si="170">AIX10+AIY10+AIZ10</f>
        <v>2713260000</v>
      </c>
      <c r="AJF10" s="38">
        <f t="shared" ref="AJF10:AJV13" si="171">AJD10-AJE10</f>
        <v>-7205629000</v>
      </c>
      <c r="AJG10" s="39">
        <f t="shared" ref="AJG10:AJW13" si="172">ABS(AJD10/AIV10)</f>
        <v>0.97470446120649912</v>
      </c>
      <c r="AJH10" s="39">
        <f t="shared" ref="AJH10:AJX13" si="173">ABS(AJF10/AIV10)</f>
        <v>1.5633975597505292</v>
      </c>
      <c r="AJI10" s="40" t="s">
        <v>395</v>
      </c>
      <c r="AJJ10" s="40" t="s">
        <v>6</v>
      </c>
      <c r="AJK10" s="42">
        <v>41274</v>
      </c>
      <c r="AJL10" s="43">
        <v>4608955000</v>
      </c>
      <c r="AJM10" s="43">
        <v>116586000</v>
      </c>
      <c r="AJN10" s="43">
        <v>2448629000</v>
      </c>
      <c r="AJO10" s="40">
        <v>0</v>
      </c>
      <c r="AJP10" s="43">
        <v>264631000</v>
      </c>
      <c r="AJQ10" s="40" t="s">
        <v>41</v>
      </c>
      <c r="AJR10" s="40" t="s">
        <v>99</v>
      </c>
      <c r="AJS10" s="36">
        <f t="shared" si="168"/>
        <v>2012</v>
      </c>
      <c r="AJT10" s="37">
        <f t="shared" si="169"/>
        <v>-4492369000</v>
      </c>
      <c r="AJU10" s="38">
        <f t="shared" si="170"/>
        <v>2713260000</v>
      </c>
      <c r="AJV10" s="38">
        <f t="shared" si="171"/>
        <v>-7205629000</v>
      </c>
      <c r="AJW10" s="39">
        <f t="shared" si="172"/>
        <v>0.97470446120649912</v>
      </c>
      <c r="AJX10" s="39">
        <f t="shared" si="173"/>
        <v>1.5633975597505292</v>
      </c>
      <c r="AJY10" s="40" t="s">
        <v>395</v>
      </c>
      <c r="AJZ10" s="40" t="s">
        <v>6</v>
      </c>
      <c r="AKA10" s="42">
        <v>41274</v>
      </c>
      <c r="AKB10" s="43">
        <v>4608955000</v>
      </c>
      <c r="AKC10" s="43">
        <v>116586000</v>
      </c>
      <c r="AKD10" s="43">
        <v>2448629000</v>
      </c>
      <c r="AKE10" s="40">
        <v>0</v>
      </c>
      <c r="AKF10" s="43">
        <v>264631000</v>
      </c>
      <c r="AKG10" s="40" t="s">
        <v>41</v>
      </c>
      <c r="AKH10" s="40" t="s">
        <v>99</v>
      </c>
      <c r="AKI10" s="36">
        <f t="shared" ref="AKI10:AKY13" si="174">YEAR(AKA10)</f>
        <v>2012</v>
      </c>
      <c r="AKJ10" s="37">
        <f t="shared" ref="AKJ10:AKZ13" si="175">AKC10-AKB10</f>
        <v>-4492369000</v>
      </c>
      <c r="AKK10" s="38">
        <f t="shared" ref="AKK10:ALA13" si="176">AKD10+AKE10+AKF10</f>
        <v>2713260000</v>
      </c>
      <c r="AKL10" s="38">
        <f t="shared" ref="AKL10:ALB13" si="177">AKJ10-AKK10</f>
        <v>-7205629000</v>
      </c>
      <c r="AKM10" s="39">
        <f t="shared" ref="AKM10:ALC13" si="178">ABS(AKJ10/AKB10)</f>
        <v>0.97470446120649912</v>
      </c>
      <c r="AKN10" s="39">
        <f t="shared" ref="AKN10:ALD13" si="179">ABS(AKL10/AKB10)</f>
        <v>1.5633975597505292</v>
      </c>
      <c r="AKO10" s="40" t="s">
        <v>395</v>
      </c>
      <c r="AKP10" s="40" t="s">
        <v>6</v>
      </c>
      <c r="AKQ10" s="42">
        <v>41274</v>
      </c>
      <c r="AKR10" s="43">
        <v>4608955000</v>
      </c>
      <c r="AKS10" s="43">
        <v>116586000</v>
      </c>
      <c r="AKT10" s="43">
        <v>2448629000</v>
      </c>
      <c r="AKU10" s="40">
        <v>0</v>
      </c>
      <c r="AKV10" s="43">
        <v>264631000</v>
      </c>
      <c r="AKW10" s="40" t="s">
        <v>41</v>
      </c>
      <c r="AKX10" s="40" t="s">
        <v>99</v>
      </c>
      <c r="AKY10" s="36">
        <f t="shared" si="174"/>
        <v>2012</v>
      </c>
      <c r="AKZ10" s="37">
        <f t="shared" si="175"/>
        <v>-4492369000</v>
      </c>
      <c r="ALA10" s="38">
        <f t="shared" si="176"/>
        <v>2713260000</v>
      </c>
      <c r="ALB10" s="38">
        <f t="shared" si="177"/>
        <v>-7205629000</v>
      </c>
      <c r="ALC10" s="39">
        <f t="shared" si="178"/>
        <v>0.97470446120649912</v>
      </c>
      <c r="ALD10" s="39">
        <f t="shared" si="179"/>
        <v>1.5633975597505292</v>
      </c>
      <c r="ALE10" s="40" t="s">
        <v>395</v>
      </c>
      <c r="ALF10" s="40" t="s">
        <v>6</v>
      </c>
      <c r="ALG10" s="42">
        <v>41274</v>
      </c>
      <c r="ALH10" s="43">
        <v>4608955000</v>
      </c>
      <c r="ALI10" s="43">
        <v>116586000</v>
      </c>
      <c r="ALJ10" s="43">
        <v>2448629000</v>
      </c>
      <c r="ALK10" s="40">
        <v>0</v>
      </c>
      <c r="ALL10" s="43">
        <v>264631000</v>
      </c>
      <c r="ALM10" s="40" t="s">
        <v>41</v>
      </c>
      <c r="ALN10" s="40" t="s">
        <v>99</v>
      </c>
      <c r="ALO10" s="36">
        <f t="shared" ref="ALO10:AME13" si="180">YEAR(ALG10)</f>
        <v>2012</v>
      </c>
      <c r="ALP10" s="37">
        <f t="shared" ref="ALP10:AMF13" si="181">ALI10-ALH10</f>
        <v>-4492369000</v>
      </c>
      <c r="ALQ10" s="38">
        <f t="shared" ref="ALQ10:AMG13" si="182">ALJ10+ALK10+ALL10</f>
        <v>2713260000</v>
      </c>
      <c r="ALR10" s="38">
        <f t="shared" ref="ALR10:AMH13" si="183">ALP10-ALQ10</f>
        <v>-7205629000</v>
      </c>
      <c r="ALS10" s="39">
        <f t="shared" ref="ALS10:AMI13" si="184">ABS(ALP10/ALH10)</f>
        <v>0.97470446120649912</v>
      </c>
      <c r="ALT10" s="39">
        <f t="shared" ref="ALT10:AMJ13" si="185">ABS(ALR10/ALH10)</f>
        <v>1.5633975597505292</v>
      </c>
      <c r="ALU10" s="40" t="s">
        <v>395</v>
      </c>
      <c r="ALV10" s="40" t="s">
        <v>6</v>
      </c>
      <c r="ALW10" s="42">
        <v>41274</v>
      </c>
      <c r="ALX10" s="43">
        <v>4608955000</v>
      </c>
      <c r="ALY10" s="43">
        <v>116586000</v>
      </c>
      <c r="ALZ10" s="43">
        <v>2448629000</v>
      </c>
      <c r="AMA10" s="40">
        <v>0</v>
      </c>
      <c r="AMB10" s="43">
        <v>264631000</v>
      </c>
      <c r="AMC10" s="40" t="s">
        <v>41</v>
      </c>
      <c r="AMD10" s="40" t="s">
        <v>99</v>
      </c>
      <c r="AME10" s="36">
        <f t="shared" si="180"/>
        <v>2012</v>
      </c>
      <c r="AMF10" s="37">
        <f t="shared" si="181"/>
        <v>-4492369000</v>
      </c>
      <c r="AMG10" s="38">
        <f t="shared" si="182"/>
        <v>2713260000</v>
      </c>
      <c r="AMH10" s="38">
        <f t="shared" si="183"/>
        <v>-7205629000</v>
      </c>
      <c r="AMI10" s="39">
        <f t="shared" si="184"/>
        <v>0.97470446120649912</v>
      </c>
      <c r="AMJ10" s="39">
        <f t="shared" si="185"/>
        <v>1.5633975597505292</v>
      </c>
      <c r="AMK10" s="40" t="s">
        <v>395</v>
      </c>
      <c r="AML10" s="40" t="s">
        <v>6</v>
      </c>
      <c r="AMM10" s="42">
        <v>41274</v>
      </c>
      <c r="AMN10" s="43">
        <v>4608955000</v>
      </c>
      <c r="AMO10" s="43">
        <v>116586000</v>
      </c>
      <c r="AMP10" s="43">
        <v>2448629000</v>
      </c>
      <c r="AMQ10" s="40">
        <v>0</v>
      </c>
      <c r="AMR10" s="43">
        <v>264631000</v>
      </c>
      <c r="AMS10" s="40" t="s">
        <v>41</v>
      </c>
      <c r="AMT10" s="40" t="s">
        <v>99</v>
      </c>
      <c r="AMU10" s="36">
        <f t="shared" ref="AMU10:ANK13" si="186">YEAR(AMM10)</f>
        <v>2012</v>
      </c>
      <c r="AMV10" s="37">
        <f t="shared" ref="AMV10:ANL13" si="187">AMO10-AMN10</f>
        <v>-4492369000</v>
      </c>
      <c r="AMW10" s="38">
        <f t="shared" ref="AMW10:ANM13" si="188">AMP10+AMQ10+AMR10</f>
        <v>2713260000</v>
      </c>
      <c r="AMX10" s="38">
        <f t="shared" ref="AMX10:ANN13" si="189">AMV10-AMW10</f>
        <v>-7205629000</v>
      </c>
      <c r="AMY10" s="39">
        <f t="shared" ref="AMY10:ANO13" si="190">ABS(AMV10/AMN10)</f>
        <v>0.97470446120649912</v>
      </c>
      <c r="AMZ10" s="39">
        <f t="shared" ref="AMZ10:ANP13" si="191">ABS(AMX10/AMN10)</f>
        <v>1.5633975597505292</v>
      </c>
      <c r="ANA10" s="40" t="s">
        <v>395</v>
      </c>
      <c r="ANB10" s="40" t="s">
        <v>6</v>
      </c>
      <c r="ANC10" s="42">
        <v>41274</v>
      </c>
      <c r="AND10" s="43">
        <v>4608955000</v>
      </c>
      <c r="ANE10" s="43">
        <v>116586000</v>
      </c>
      <c r="ANF10" s="43">
        <v>2448629000</v>
      </c>
      <c r="ANG10" s="40">
        <v>0</v>
      </c>
      <c r="ANH10" s="43">
        <v>264631000</v>
      </c>
      <c r="ANI10" s="40" t="s">
        <v>41</v>
      </c>
      <c r="ANJ10" s="40" t="s">
        <v>99</v>
      </c>
      <c r="ANK10" s="36">
        <f t="shared" si="186"/>
        <v>2012</v>
      </c>
      <c r="ANL10" s="37">
        <f t="shared" si="187"/>
        <v>-4492369000</v>
      </c>
      <c r="ANM10" s="38">
        <f t="shared" si="188"/>
        <v>2713260000</v>
      </c>
      <c r="ANN10" s="38">
        <f t="shared" si="189"/>
        <v>-7205629000</v>
      </c>
      <c r="ANO10" s="39">
        <f t="shared" si="190"/>
        <v>0.97470446120649912</v>
      </c>
      <c r="ANP10" s="39">
        <f t="shared" si="191"/>
        <v>1.5633975597505292</v>
      </c>
      <c r="ANQ10" s="40" t="s">
        <v>395</v>
      </c>
      <c r="ANR10" s="40" t="s">
        <v>6</v>
      </c>
      <c r="ANS10" s="42">
        <v>41274</v>
      </c>
      <c r="ANT10" s="43">
        <v>4608955000</v>
      </c>
      <c r="ANU10" s="43">
        <v>116586000</v>
      </c>
      <c r="ANV10" s="43">
        <v>2448629000</v>
      </c>
      <c r="ANW10" s="40">
        <v>0</v>
      </c>
      <c r="ANX10" s="43">
        <v>264631000</v>
      </c>
      <c r="ANY10" s="40" t="s">
        <v>41</v>
      </c>
      <c r="ANZ10" s="40" t="s">
        <v>99</v>
      </c>
      <c r="AOA10" s="36">
        <f t="shared" ref="AOA10:AOQ13" si="192">YEAR(ANS10)</f>
        <v>2012</v>
      </c>
      <c r="AOB10" s="37">
        <f t="shared" ref="AOB10:AOR13" si="193">ANU10-ANT10</f>
        <v>-4492369000</v>
      </c>
      <c r="AOC10" s="38">
        <f t="shared" ref="AOC10:AOS13" si="194">ANV10+ANW10+ANX10</f>
        <v>2713260000</v>
      </c>
      <c r="AOD10" s="38">
        <f t="shared" ref="AOD10:AOT13" si="195">AOB10-AOC10</f>
        <v>-7205629000</v>
      </c>
      <c r="AOE10" s="39">
        <f t="shared" ref="AOE10:AOU13" si="196">ABS(AOB10/ANT10)</f>
        <v>0.97470446120649912</v>
      </c>
      <c r="AOF10" s="39">
        <f t="shared" ref="AOF10:AOV13" si="197">ABS(AOD10/ANT10)</f>
        <v>1.5633975597505292</v>
      </c>
      <c r="AOG10" s="40" t="s">
        <v>395</v>
      </c>
      <c r="AOH10" s="40" t="s">
        <v>6</v>
      </c>
      <c r="AOI10" s="42">
        <v>41274</v>
      </c>
      <c r="AOJ10" s="43">
        <v>4608955000</v>
      </c>
      <c r="AOK10" s="43">
        <v>116586000</v>
      </c>
      <c r="AOL10" s="43">
        <v>2448629000</v>
      </c>
      <c r="AOM10" s="40">
        <v>0</v>
      </c>
      <c r="AON10" s="43">
        <v>264631000</v>
      </c>
      <c r="AOO10" s="40" t="s">
        <v>41</v>
      </c>
      <c r="AOP10" s="40" t="s">
        <v>99</v>
      </c>
      <c r="AOQ10" s="36">
        <f t="shared" si="192"/>
        <v>2012</v>
      </c>
      <c r="AOR10" s="37">
        <f t="shared" si="193"/>
        <v>-4492369000</v>
      </c>
      <c r="AOS10" s="38">
        <f t="shared" si="194"/>
        <v>2713260000</v>
      </c>
      <c r="AOT10" s="38">
        <f t="shared" si="195"/>
        <v>-7205629000</v>
      </c>
      <c r="AOU10" s="39">
        <f t="shared" si="196"/>
        <v>0.97470446120649912</v>
      </c>
      <c r="AOV10" s="39">
        <f t="shared" si="197"/>
        <v>1.5633975597505292</v>
      </c>
      <c r="AOW10" s="40" t="s">
        <v>395</v>
      </c>
      <c r="AOX10" s="40" t="s">
        <v>6</v>
      </c>
      <c r="AOY10" s="42">
        <v>41274</v>
      </c>
      <c r="AOZ10" s="43">
        <v>4608955000</v>
      </c>
      <c r="APA10" s="43">
        <v>116586000</v>
      </c>
      <c r="APB10" s="43">
        <v>2448629000</v>
      </c>
      <c r="APC10" s="40">
        <v>0</v>
      </c>
      <c r="APD10" s="43">
        <v>264631000</v>
      </c>
      <c r="APE10" s="40" t="s">
        <v>41</v>
      </c>
      <c r="APF10" s="40" t="s">
        <v>99</v>
      </c>
      <c r="APG10" s="36">
        <f t="shared" ref="APG10:APW13" si="198">YEAR(AOY10)</f>
        <v>2012</v>
      </c>
      <c r="APH10" s="37">
        <f t="shared" ref="APH10:APX13" si="199">APA10-AOZ10</f>
        <v>-4492369000</v>
      </c>
      <c r="API10" s="38">
        <f t="shared" ref="API10:APY13" si="200">APB10+APC10+APD10</f>
        <v>2713260000</v>
      </c>
      <c r="APJ10" s="38">
        <f t="shared" ref="APJ10:APZ13" si="201">APH10-API10</f>
        <v>-7205629000</v>
      </c>
      <c r="APK10" s="39">
        <f t="shared" ref="APK10:AQA13" si="202">ABS(APH10/AOZ10)</f>
        <v>0.97470446120649912</v>
      </c>
      <c r="APL10" s="39">
        <f t="shared" ref="APL10:AQB13" si="203">ABS(APJ10/AOZ10)</f>
        <v>1.5633975597505292</v>
      </c>
      <c r="APM10" s="40" t="s">
        <v>395</v>
      </c>
      <c r="APN10" s="40" t="s">
        <v>6</v>
      </c>
      <c r="APO10" s="42">
        <v>41274</v>
      </c>
      <c r="APP10" s="43">
        <v>4608955000</v>
      </c>
      <c r="APQ10" s="43">
        <v>116586000</v>
      </c>
      <c r="APR10" s="43">
        <v>2448629000</v>
      </c>
      <c r="APS10" s="40">
        <v>0</v>
      </c>
      <c r="APT10" s="43">
        <v>264631000</v>
      </c>
      <c r="APU10" s="40" t="s">
        <v>41</v>
      </c>
      <c r="APV10" s="40" t="s">
        <v>99</v>
      </c>
      <c r="APW10" s="36">
        <f t="shared" si="198"/>
        <v>2012</v>
      </c>
      <c r="APX10" s="37">
        <f t="shared" si="199"/>
        <v>-4492369000</v>
      </c>
      <c r="APY10" s="38">
        <f t="shared" si="200"/>
        <v>2713260000</v>
      </c>
      <c r="APZ10" s="38">
        <f t="shared" si="201"/>
        <v>-7205629000</v>
      </c>
      <c r="AQA10" s="39">
        <f t="shared" si="202"/>
        <v>0.97470446120649912</v>
      </c>
      <c r="AQB10" s="39">
        <f t="shared" si="203"/>
        <v>1.5633975597505292</v>
      </c>
      <c r="AQC10" s="40" t="s">
        <v>395</v>
      </c>
      <c r="AQD10" s="40" t="s">
        <v>6</v>
      </c>
      <c r="AQE10" s="42">
        <v>41274</v>
      </c>
      <c r="AQF10" s="43">
        <v>4608955000</v>
      </c>
      <c r="AQG10" s="43">
        <v>116586000</v>
      </c>
      <c r="AQH10" s="43">
        <v>2448629000</v>
      </c>
      <c r="AQI10" s="40">
        <v>0</v>
      </c>
      <c r="AQJ10" s="43">
        <v>264631000</v>
      </c>
      <c r="AQK10" s="40" t="s">
        <v>41</v>
      </c>
      <c r="AQL10" s="40" t="s">
        <v>99</v>
      </c>
      <c r="AQM10" s="36">
        <f t="shared" ref="AQM10:ARC13" si="204">YEAR(AQE10)</f>
        <v>2012</v>
      </c>
      <c r="AQN10" s="37">
        <f t="shared" ref="AQN10:ARD13" si="205">AQG10-AQF10</f>
        <v>-4492369000</v>
      </c>
      <c r="AQO10" s="38">
        <f t="shared" ref="AQO10:ARE13" si="206">AQH10+AQI10+AQJ10</f>
        <v>2713260000</v>
      </c>
      <c r="AQP10" s="38">
        <f t="shared" ref="AQP10:ARF13" si="207">AQN10-AQO10</f>
        <v>-7205629000</v>
      </c>
      <c r="AQQ10" s="39">
        <f t="shared" ref="AQQ10:ARG13" si="208">ABS(AQN10/AQF10)</f>
        <v>0.97470446120649912</v>
      </c>
      <c r="AQR10" s="39">
        <f t="shared" ref="AQR10:ARH13" si="209">ABS(AQP10/AQF10)</f>
        <v>1.5633975597505292</v>
      </c>
      <c r="AQS10" s="40" t="s">
        <v>395</v>
      </c>
      <c r="AQT10" s="40" t="s">
        <v>6</v>
      </c>
      <c r="AQU10" s="42">
        <v>41274</v>
      </c>
      <c r="AQV10" s="43">
        <v>4608955000</v>
      </c>
      <c r="AQW10" s="43">
        <v>116586000</v>
      </c>
      <c r="AQX10" s="43">
        <v>2448629000</v>
      </c>
      <c r="AQY10" s="40">
        <v>0</v>
      </c>
      <c r="AQZ10" s="43">
        <v>264631000</v>
      </c>
      <c r="ARA10" s="40" t="s">
        <v>41</v>
      </c>
      <c r="ARB10" s="40" t="s">
        <v>99</v>
      </c>
      <c r="ARC10" s="36">
        <f t="shared" si="204"/>
        <v>2012</v>
      </c>
      <c r="ARD10" s="37">
        <f t="shared" si="205"/>
        <v>-4492369000</v>
      </c>
      <c r="ARE10" s="38">
        <f t="shared" si="206"/>
        <v>2713260000</v>
      </c>
      <c r="ARF10" s="38">
        <f t="shared" si="207"/>
        <v>-7205629000</v>
      </c>
      <c r="ARG10" s="39">
        <f t="shared" si="208"/>
        <v>0.97470446120649912</v>
      </c>
      <c r="ARH10" s="39">
        <f t="shared" si="209"/>
        <v>1.5633975597505292</v>
      </c>
      <c r="ARI10" s="40" t="s">
        <v>395</v>
      </c>
      <c r="ARJ10" s="40" t="s">
        <v>6</v>
      </c>
      <c r="ARK10" s="42">
        <v>41274</v>
      </c>
      <c r="ARL10" s="43">
        <v>4608955000</v>
      </c>
      <c r="ARM10" s="43">
        <v>116586000</v>
      </c>
      <c r="ARN10" s="43">
        <v>2448629000</v>
      </c>
      <c r="ARO10" s="40">
        <v>0</v>
      </c>
      <c r="ARP10" s="43">
        <v>264631000</v>
      </c>
      <c r="ARQ10" s="40" t="s">
        <v>41</v>
      </c>
      <c r="ARR10" s="40" t="s">
        <v>99</v>
      </c>
      <c r="ARS10" s="36">
        <f t="shared" ref="ARS10:ASI13" si="210">YEAR(ARK10)</f>
        <v>2012</v>
      </c>
      <c r="ART10" s="37">
        <f t="shared" ref="ART10:ASJ13" si="211">ARM10-ARL10</f>
        <v>-4492369000</v>
      </c>
      <c r="ARU10" s="38">
        <f t="shared" ref="ARU10:ASK13" si="212">ARN10+ARO10+ARP10</f>
        <v>2713260000</v>
      </c>
      <c r="ARV10" s="38">
        <f t="shared" ref="ARV10:ASL13" si="213">ART10-ARU10</f>
        <v>-7205629000</v>
      </c>
      <c r="ARW10" s="39">
        <f t="shared" ref="ARW10:ASM13" si="214">ABS(ART10/ARL10)</f>
        <v>0.97470446120649912</v>
      </c>
      <c r="ARX10" s="39">
        <f t="shared" ref="ARX10:ASN13" si="215">ABS(ARV10/ARL10)</f>
        <v>1.5633975597505292</v>
      </c>
      <c r="ARY10" s="40" t="s">
        <v>395</v>
      </c>
      <c r="ARZ10" s="40" t="s">
        <v>6</v>
      </c>
      <c r="ASA10" s="42">
        <v>41274</v>
      </c>
      <c r="ASB10" s="43">
        <v>4608955000</v>
      </c>
      <c r="ASC10" s="43">
        <v>116586000</v>
      </c>
      <c r="ASD10" s="43">
        <v>2448629000</v>
      </c>
      <c r="ASE10" s="40">
        <v>0</v>
      </c>
      <c r="ASF10" s="43">
        <v>264631000</v>
      </c>
      <c r="ASG10" s="40" t="s">
        <v>41</v>
      </c>
      <c r="ASH10" s="40" t="s">
        <v>99</v>
      </c>
      <c r="ASI10" s="36">
        <f t="shared" si="210"/>
        <v>2012</v>
      </c>
      <c r="ASJ10" s="37">
        <f t="shared" si="211"/>
        <v>-4492369000</v>
      </c>
      <c r="ASK10" s="38">
        <f t="shared" si="212"/>
        <v>2713260000</v>
      </c>
      <c r="ASL10" s="38">
        <f t="shared" si="213"/>
        <v>-7205629000</v>
      </c>
      <c r="ASM10" s="39">
        <f t="shared" si="214"/>
        <v>0.97470446120649912</v>
      </c>
      <c r="ASN10" s="39">
        <f t="shared" si="215"/>
        <v>1.5633975597505292</v>
      </c>
      <c r="ASO10" s="40" t="s">
        <v>395</v>
      </c>
      <c r="ASP10" s="40" t="s">
        <v>6</v>
      </c>
      <c r="ASQ10" s="42">
        <v>41274</v>
      </c>
      <c r="ASR10" s="43">
        <v>4608955000</v>
      </c>
      <c r="ASS10" s="43">
        <v>116586000</v>
      </c>
      <c r="AST10" s="43">
        <v>2448629000</v>
      </c>
      <c r="ASU10" s="40">
        <v>0</v>
      </c>
      <c r="ASV10" s="43">
        <v>264631000</v>
      </c>
      <c r="ASW10" s="40" t="s">
        <v>41</v>
      </c>
      <c r="ASX10" s="40" t="s">
        <v>99</v>
      </c>
      <c r="ASY10" s="36">
        <f t="shared" ref="ASY10:ATO13" si="216">YEAR(ASQ10)</f>
        <v>2012</v>
      </c>
      <c r="ASZ10" s="37">
        <f t="shared" ref="ASZ10:ATP13" si="217">ASS10-ASR10</f>
        <v>-4492369000</v>
      </c>
      <c r="ATA10" s="38">
        <f t="shared" ref="ATA10:ATQ13" si="218">AST10+ASU10+ASV10</f>
        <v>2713260000</v>
      </c>
      <c r="ATB10" s="38">
        <f t="shared" ref="ATB10:ATR13" si="219">ASZ10-ATA10</f>
        <v>-7205629000</v>
      </c>
      <c r="ATC10" s="39">
        <f t="shared" ref="ATC10:ATS13" si="220">ABS(ASZ10/ASR10)</f>
        <v>0.97470446120649912</v>
      </c>
      <c r="ATD10" s="39">
        <f t="shared" ref="ATD10:ATT13" si="221">ABS(ATB10/ASR10)</f>
        <v>1.5633975597505292</v>
      </c>
      <c r="ATE10" s="40" t="s">
        <v>395</v>
      </c>
      <c r="ATF10" s="40" t="s">
        <v>6</v>
      </c>
      <c r="ATG10" s="42">
        <v>41274</v>
      </c>
      <c r="ATH10" s="43">
        <v>4608955000</v>
      </c>
      <c r="ATI10" s="43">
        <v>116586000</v>
      </c>
      <c r="ATJ10" s="43">
        <v>2448629000</v>
      </c>
      <c r="ATK10" s="40">
        <v>0</v>
      </c>
      <c r="ATL10" s="43">
        <v>264631000</v>
      </c>
      <c r="ATM10" s="40" t="s">
        <v>41</v>
      </c>
      <c r="ATN10" s="40" t="s">
        <v>99</v>
      </c>
      <c r="ATO10" s="36">
        <f t="shared" si="216"/>
        <v>2012</v>
      </c>
      <c r="ATP10" s="37">
        <f t="shared" si="217"/>
        <v>-4492369000</v>
      </c>
      <c r="ATQ10" s="38">
        <f t="shared" si="218"/>
        <v>2713260000</v>
      </c>
      <c r="ATR10" s="38">
        <f t="shared" si="219"/>
        <v>-7205629000</v>
      </c>
      <c r="ATS10" s="39">
        <f t="shared" si="220"/>
        <v>0.97470446120649912</v>
      </c>
      <c r="ATT10" s="39">
        <f t="shared" si="221"/>
        <v>1.5633975597505292</v>
      </c>
      <c r="ATU10" s="40" t="s">
        <v>395</v>
      </c>
      <c r="ATV10" s="40" t="s">
        <v>6</v>
      </c>
      <c r="ATW10" s="42">
        <v>41274</v>
      </c>
      <c r="ATX10" s="43">
        <v>4608955000</v>
      </c>
      <c r="ATY10" s="43">
        <v>116586000</v>
      </c>
      <c r="ATZ10" s="43">
        <v>2448629000</v>
      </c>
      <c r="AUA10" s="40">
        <v>0</v>
      </c>
      <c r="AUB10" s="43">
        <v>264631000</v>
      </c>
      <c r="AUC10" s="40" t="s">
        <v>41</v>
      </c>
      <c r="AUD10" s="40" t="s">
        <v>99</v>
      </c>
      <c r="AUE10" s="36">
        <f t="shared" ref="AUE10:AUU13" si="222">YEAR(ATW10)</f>
        <v>2012</v>
      </c>
      <c r="AUF10" s="37">
        <f t="shared" ref="AUF10:AUV13" si="223">ATY10-ATX10</f>
        <v>-4492369000</v>
      </c>
      <c r="AUG10" s="38">
        <f t="shared" ref="AUG10:AUW13" si="224">ATZ10+AUA10+AUB10</f>
        <v>2713260000</v>
      </c>
      <c r="AUH10" s="38">
        <f t="shared" ref="AUH10:AUX13" si="225">AUF10-AUG10</f>
        <v>-7205629000</v>
      </c>
      <c r="AUI10" s="39">
        <f t="shared" ref="AUI10:AUY13" si="226">ABS(AUF10/ATX10)</f>
        <v>0.97470446120649912</v>
      </c>
      <c r="AUJ10" s="39">
        <f t="shared" ref="AUJ10:AUZ13" si="227">ABS(AUH10/ATX10)</f>
        <v>1.5633975597505292</v>
      </c>
      <c r="AUK10" s="40" t="s">
        <v>395</v>
      </c>
      <c r="AUL10" s="40" t="s">
        <v>6</v>
      </c>
      <c r="AUM10" s="42">
        <v>41274</v>
      </c>
      <c r="AUN10" s="43">
        <v>4608955000</v>
      </c>
      <c r="AUO10" s="43">
        <v>116586000</v>
      </c>
      <c r="AUP10" s="43">
        <v>2448629000</v>
      </c>
      <c r="AUQ10" s="40">
        <v>0</v>
      </c>
      <c r="AUR10" s="43">
        <v>264631000</v>
      </c>
      <c r="AUS10" s="40" t="s">
        <v>41</v>
      </c>
      <c r="AUT10" s="40" t="s">
        <v>99</v>
      </c>
      <c r="AUU10" s="36">
        <f t="shared" si="222"/>
        <v>2012</v>
      </c>
      <c r="AUV10" s="37">
        <f t="shared" si="223"/>
        <v>-4492369000</v>
      </c>
      <c r="AUW10" s="38">
        <f t="shared" si="224"/>
        <v>2713260000</v>
      </c>
      <c r="AUX10" s="38">
        <f t="shared" si="225"/>
        <v>-7205629000</v>
      </c>
      <c r="AUY10" s="39">
        <f t="shared" si="226"/>
        <v>0.97470446120649912</v>
      </c>
      <c r="AUZ10" s="39">
        <f t="shared" si="227"/>
        <v>1.5633975597505292</v>
      </c>
      <c r="AVA10" s="40" t="s">
        <v>395</v>
      </c>
      <c r="AVB10" s="40" t="s">
        <v>6</v>
      </c>
      <c r="AVC10" s="42">
        <v>41274</v>
      </c>
      <c r="AVD10" s="43">
        <v>4608955000</v>
      </c>
      <c r="AVE10" s="43">
        <v>116586000</v>
      </c>
      <c r="AVF10" s="43">
        <v>2448629000</v>
      </c>
      <c r="AVG10" s="40">
        <v>0</v>
      </c>
      <c r="AVH10" s="43">
        <v>264631000</v>
      </c>
      <c r="AVI10" s="40" t="s">
        <v>41</v>
      </c>
      <c r="AVJ10" s="40" t="s">
        <v>99</v>
      </c>
      <c r="AVK10" s="36">
        <f t="shared" ref="AVK10:AWA13" si="228">YEAR(AVC10)</f>
        <v>2012</v>
      </c>
      <c r="AVL10" s="37">
        <f t="shared" ref="AVL10:AWB13" si="229">AVE10-AVD10</f>
        <v>-4492369000</v>
      </c>
      <c r="AVM10" s="38">
        <f t="shared" ref="AVM10:AWC13" si="230">AVF10+AVG10+AVH10</f>
        <v>2713260000</v>
      </c>
      <c r="AVN10" s="38">
        <f t="shared" ref="AVN10:AWD13" si="231">AVL10-AVM10</f>
        <v>-7205629000</v>
      </c>
      <c r="AVO10" s="39">
        <f t="shared" ref="AVO10:AWE13" si="232">ABS(AVL10/AVD10)</f>
        <v>0.97470446120649912</v>
      </c>
      <c r="AVP10" s="39">
        <f t="shared" ref="AVP10:AWF13" si="233">ABS(AVN10/AVD10)</f>
        <v>1.5633975597505292</v>
      </c>
      <c r="AVQ10" s="40" t="s">
        <v>395</v>
      </c>
      <c r="AVR10" s="40" t="s">
        <v>6</v>
      </c>
      <c r="AVS10" s="42">
        <v>41274</v>
      </c>
      <c r="AVT10" s="43">
        <v>4608955000</v>
      </c>
      <c r="AVU10" s="43">
        <v>116586000</v>
      </c>
      <c r="AVV10" s="43">
        <v>2448629000</v>
      </c>
      <c r="AVW10" s="40">
        <v>0</v>
      </c>
      <c r="AVX10" s="43">
        <v>264631000</v>
      </c>
      <c r="AVY10" s="40" t="s">
        <v>41</v>
      </c>
      <c r="AVZ10" s="40" t="s">
        <v>99</v>
      </c>
      <c r="AWA10" s="36">
        <f t="shared" si="228"/>
        <v>2012</v>
      </c>
      <c r="AWB10" s="37">
        <f t="shared" si="229"/>
        <v>-4492369000</v>
      </c>
      <c r="AWC10" s="38">
        <f t="shared" si="230"/>
        <v>2713260000</v>
      </c>
      <c r="AWD10" s="38">
        <f t="shared" si="231"/>
        <v>-7205629000</v>
      </c>
      <c r="AWE10" s="39">
        <f t="shared" si="232"/>
        <v>0.97470446120649912</v>
      </c>
      <c r="AWF10" s="39">
        <f t="shared" si="233"/>
        <v>1.5633975597505292</v>
      </c>
      <c r="AWG10" s="40" t="s">
        <v>395</v>
      </c>
      <c r="AWH10" s="40" t="s">
        <v>6</v>
      </c>
      <c r="AWI10" s="42">
        <v>41274</v>
      </c>
      <c r="AWJ10" s="43">
        <v>4608955000</v>
      </c>
      <c r="AWK10" s="43">
        <v>116586000</v>
      </c>
      <c r="AWL10" s="43">
        <v>2448629000</v>
      </c>
      <c r="AWM10" s="40">
        <v>0</v>
      </c>
      <c r="AWN10" s="43">
        <v>264631000</v>
      </c>
      <c r="AWO10" s="40" t="s">
        <v>41</v>
      </c>
      <c r="AWP10" s="40" t="s">
        <v>99</v>
      </c>
      <c r="AWQ10" s="36">
        <f t="shared" ref="AWQ10:AXG13" si="234">YEAR(AWI10)</f>
        <v>2012</v>
      </c>
      <c r="AWR10" s="37">
        <f t="shared" ref="AWR10:AXH13" si="235">AWK10-AWJ10</f>
        <v>-4492369000</v>
      </c>
      <c r="AWS10" s="38">
        <f t="shared" ref="AWS10:AXI13" si="236">AWL10+AWM10+AWN10</f>
        <v>2713260000</v>
      </c>
      <c r="AWT10" s="38">
        <f t="shared" ref="AWT10:AXJ13" si="237">AWR10-AWS10</f>
        <v>-7205629000</v>
      </c>
      <c r="AWU10" s="39">
        <f t="shared" ref="AWU10:AXK13" si="238">ABS(AWR10/AWJ10)</f>
        <v>0.97470446120649912</v>
      </c>
      <c r="AWV10" s="39">
        <f t="shared" ref="AWV10:AXL13" si="239">ABS(AWT10/AWJ10)</f>
        <v>1.5633975597505292</v>
      </c>
      <c r="AWW10" s="40" t="s">
        <v>395</v>
      </c>
      <c r="AWX10" s="40" t="s">
        <v>6</v>
      </c>
      <c r="AWY10" s="42">
        <v>41274</v>
      </c>
      <c r="AWZ10" s="43">
        <v>4608955000</v>
      </c>
      <c r="AXA10" s="43">
        <v>116586000</v>
      </c>
      <c r="AXB10" s="43">
        <v>2448629000</v>
      </c>
      <c r="AXC10" s="40">
        <v>0</v>
      </c>
      <c r="AXD10" s="43">
        <v>264631000</v>
      </c>
      <c r="AXE10" s="40" t="s">
        <v>41</v>
      </c>
      <c r="AXF10" s="40" t="s">
        <v>99</v>
      </c>
      <c r="AXG10" s="36">
        <f t="shared" si="234"/>
        <v>2012</v>
      </c>
      <c r="AXH10" s="37">
        <f t="shared" si="235"/>
        <v>-4492369000</v>
      </c>
      <c r="AXI10" s="38">
        <f t="shared" si="236"/>
        <v>2713260000</v>
      </c>
      <c r="AXJ10" s="38">
        <f t="shared" si="237"/>
        <v>-7205629000</v>
      </c>
      <c r="AXK10" s="39">
        <f t="shared" si="238"/>
        <v>0.97470446120649912</v>
      </c>
      <c r="AXL10" s="39">
        <f t="shared" si="239"/>
        <v>1.5633975597505292</v>
      </c>
      <c r="AXM10" s="40" t="s">
        <v>395</v>
      </c>
      <c r="AXN10" s="40" t="s">
        <v>6</v>
      </c>
      <c r="AXO10" s="42">
        <v>41274</v>
      </c>
      <c r="AXP10" s="43">
        <v>4608955000</v>
      </c>
      <c r="AXQ10" s="43">
        <v>116586000</v>
      </c>
      <c r="AXR10" s="43">
        <v>2448629000</v>
      </c>
      <c r="AXS10" s="40">
        <v>0</v>
      </c>
      <c r="AXT10" s="43">
        <v>264631000</v>
      </c>
      <c r="AXU10" s="40" t="s">
        <v>41</v>
      </c>
      <c r="AXV10" s="40" t="s">
        <v>99</v>
      </c>
      <c r="AXW10" s="36">
        <f t="shared" ref="AXW10:AYM13" si="240">YEAR(AXO10)</f>
        <v>2012</v>
      </c>
      <c r="AXX10" s="37">
        <f t="shared" ref="AXX10:AYN13" si="241">AXQ10-AXP10</f>
        <v>-4492369000</v>
      </c>
      <c r="AXY10" s="38">
        <f t="shared" ref="AXY10:AYO13" si="242">AXR10+AXS10+AXT10</f>
        <v>2713260000</v>
      </c>
      <c r="AXZ10" s="38">
        <f t="shared" ref="AXZ10:AYP13" si="243">AXX10-AXY10</f>
        <v>-7205629000</v>
      </c>
      <c r="AYA10" s="39">
        <f t="shared" ref="AYA10:AYQ13" si="244">ABS(AXX10/AXP10)</f>
        <v>0.97470446120649912</v>
      </c>
      <c r="AYB10" s="39">
        <f t="shared" ref="AYB10:AYR13" si="245">ABS(AXZ10/AXP10)</f>
        <v>1.5633975597505292</v>
      </c>
      <c r="AYC10" s="40" t="s">
        <v>395</v>
      </c>
      <c r="AYD10" s="40" t="s">
        <v>6</v>
      </c>
      <c r="AYE10" s="42">
        <v>41274</v>
      </c>
      <c r="AYF10" s="43">
        <v>4608955000</v>
      </c>
      <c r="AYG10" s="43">
        <v>116586000</v>
      </c>
      <c r="AYH10" s="43">
        <v>2448629000</v>
      </c>
      <c r="AYI10" s="40">
        <v>0</v>
      </c>
      <c r="AYJ10" s="43">
        <v>264631000</v>
      </c>
      <c r="AYK10" s="40" t="s">
        <v>41</v>
      </c>
      <c r="AYL10" s="40" t="s">
        <v>99</v>
      </c>
      <c r="AYM10" s="36">
        <f t="shared" si="240"/>
        <v>2012</v>
      </c>
      <c r="AYN10" s="37">
        <f t="shared" si="241"/>
        <v>-4492369000</v>
      </c>
      <c r="AYO10" s="38">
        <f t="shared" si="242"/>
        <v>2713260000</v>
      </c>
      <c r="AYP10" s="38">
        <f t="shared" si="243"/>
        <v>-7205629000</v>
      </c>
      <c r="AYQ10" s="39">
        <f t="shared" si="244"/>
        <v>0.97470446120649912</v>
      </c>
      <c r="AYR10" s="39">
        <f t="shared" si="245"/>
        <v>1.5633975597505292</v>
      </c>
      <c r="AYS10" s="40" t="s">
        <v>395</v>
      </c>
      <c r="AYT10" s="40" t="s">
        <v>6</v>
      </c>
      <c r="AYU10" s="42">
        <v>41274</v>
      </c>
      <c r="AYV10" s="43">
        <v>4608955000</v>
      </c>
      <c r="AYW10" s="43">
        <v>116586000</v>
      </c>
      <c r="AYX10" s="43">
        <v>2448629000</v>
      </c>
      <c r="AYY10" s="40">
        <v>0</v>
      </c>
      <c r="AYZ10" s="43">
        <v>264631000</v>
      </c>
      <c r="AZA10" s="40" t="s">
        <v>41</v>
      </c>
      <c r="AZB10" s="40" t="s">
        <v>99</v>
      </c>
      <c r="AZC10" s="36">
        <f t="shared" ref="AZC10:AZS13" si="246">YEAR(AYU10)</f>
        <v>2012</v>
      </c>
      <c r="AZD10" s="37">
        <f t="shared" ref="AZD10:AZT13" si="247">AYW10-AYV10</f>
        <v>-4492369000</v>
      </c>
      <c r="AZE10" s="38">
        <f t="shared" ref="AZE10:AZU13" si="248">AYX10+AYY10+AYZ10</f>
        <v>2713260000</v>
      </c>
      <c r="AZF10" s="38">
        <f t="shared" ref="AZF10:AZV13" si="249">AZD10-AZE10</f>
        <v>-7205629000</v>
      </c>
      <c r="AZG10" s="39">
        <f t="shared" ref="AZG10:AZW13" si="250">ABS(AZD10/AYV10)</f>
        <v>0.97470446120649912</v>
      </c>
      <c r="AZH10" s="39">
        <f t="shared" ref="AZH10:AZX13" si="251">ABS(AZF10/AYV10)</f>
        <v>1.5633975597505292</v>
      </c>
      <c r="AZI10" s="40" t="s">
        <v>395</v>
      </c>
      <c r="AZJ10" s="40" t="s">
        <v>6</v>
      </c>
      <c r="AZK10" s="42">
        <v>41274</v>
      </c>
      <c r="AZL10" s="43">
        <v>4608955000</v>
      </c>
      <c r="AZM10" s="43">
        <v>116586000</v>
      </c>
      <c r="AZN10" s="43">
        <v>2448629000</v>
      </c>
      <c r="AZO10" s="40">
        <v>0</v>
      </c>
      <c r="AZP10" s="43">
        <v>264631000</v>
      </c>
      <c r="AZQ10" s="40" t="s">
        <v>41</v>
      </c>
      <c r="AZR10" s="40" t="s">
        <v>99</v>
      </c>
      <c r="AZS10" s="36">
        <f t="shared" si="246"/>
        <v>2012</v>
      </c>
      <c r="AZT10" s="37">
        <f t="shared" si="247"/>
        <v>-4492369000</v>
      </c>
      <c r="AZU10" s="38">
        <f t="shared" si="248"/>
        <v>2713260000</v>
      </c>
      <c r="AZV10" s="38">
        <f t="shared" si="249"/>
        <v>-7205629000</v>
      </c>
      <c r="AZW10" s="39">
        <f t="shared" si="250"/>
        <v>0.97470446120649912</v>
      </c>
      <c r="AZX10" s="39">
        <f t="shared" si="251"/>
        <v>1.5633975597505292</v>
      </c>
      <c r="AZY10" s="40" t="s">
        <v>395</v>
      </c>
      <c r="AZZ10" s="40" t="s">
        <v>6</v>
      </c>
      <c r="BAA10" s="42">
        <v>41274</v>
      </c>
      <c r="BAB10" s="43">
        <v>4608955000</v>
      </c>
      <c r="BAC10" s="43">
        <v>116586000</v>
      </c>
      <c r="BAD10" s="43">
        <v>2448629000</v>
      </c>
      <c r="BAE10" s="40">
        <v>0</v>
      </c>
      <c r="BAF10" s="43">
        <v>264631000</v>
      </c>
      <c r="BAG10" s="40" t="s">
        <v>41</v>
      </c>
      <c r="BAH10" s="40" t="s">
        <v>99</v>
      </c>
      <c r="BAI10" s="36">
        <f t="shared" ref="BAI10:BAY13" si="252">YEAR(BAA10)</f>
        <v>2012</v>
      </c>
      <c r="BAJ10" s="37">
        <f t="shared" ref="BAJ10:BAZ13" si="253">BAC10-BAB10</f>
        <v>-4492369000</v>
      </c>
      <c r="BAK10" s="38">
        <f t="shared" ref="BAK10:BBA13" si="254">BAD10+BAE10+BAF10</f>
        <v>2713260000</v>
      </c>
      <c r="BAL10" s="38">
        <f t="shared" ref="BAL10:BBB13" si="255">BAJ10-BAK10</f>
        <v>-7205629000</v>
      </c>
      <c r="BAM10" s="39">
        <f t="shared" ref="BAM10:BBC13" si="256">ABS(BAJ10/BAB10)</f>
        <v>0.97470446120649912</v>
      </c>
      <c r="BAN10" s="39">
        <f t="shared" ref="BAN10:BBD13" si="257">ABS(BAL10/BAB10)</f>
        <v>1.5633975597505292</v>
      </c>
      <c r="BAO10" s="40" t="s">
        <v>395</v>
      </c>
      <c r="BAP10" s="40" t="s">
        <v>6</v>
      </c>
      <c r="BAQ10" s="42">
        <v>41274</v>
      </c>
      <c r="BAR10" s="43">
        <v>4608955000</v>
      </c>
      <c r="BAS10" s="43">
        <v>116586000</v>
      </c>
      <c r="BAT10" s="43">
        <v>2448629000</v>
      </c>
      <c r="BAU10" s="40">
        <v>0</v>
      </c>
      <c r="BAV10" s="43">
        <v>264631000</v>
      </c>
      <c r="BAW10" s="40" t="s">
        <v>41</v>
      </c>
      <c r="BAX10" s="40" t="s">
        <v>99</v>
      </c>
      <c r="BAY10" s="36">
        <f t="shared" si="252"/>
        <v>2012</v>
      </c>
      <c r="BAZ10" s="37">
        <f t="shared" si="253"/>
        <v>-4492369000</v>
      </c>
      <c r="BBA10" s="38">
        <f t="shared" si="254"/>
        <v>2713260000</v>
      </c>
      <c r="BBB10" s="38">
        <f t="shared" si="255"/>
        <v>-7205629000</v>
      </c>
      <c r="BBC10" s="39">
        <f t="shared" si="256"/>
        <v>0.97470446120649912</v>
      </c>
      <c r="BBD10" s="39">
        <f t="shared" si="257"/>
        <v>1.5633975597505292</v>
      </c>
      <c r="BBE10" s="40" t="s">
        <v>395</v>
      </c>
      <c r="BBF10" s="40" t="s">
        <v>6</v>
      </c>
      <c r="BBG10" s="42">
        <v>41274</v>
      </c>
      <c r="BBH10" s="43">
        <v>4608955000</v>
      </c>
      <c r="BBI10" s="43">
        <v>116586000</v>
      </c>
      <c r="BBJ10" s="43">
        <v>2448629000</v>
      </c>
      <c r="BBK10" s="40">
        <v>0</v>
      </c>
      <c r="BBL10" s="43">
        <v>264631000</v>
      </c>
      <c r="BBM10" s="40" t="s">
        <v>41</v>
      </c>
      <c r="BBN10" s="40" t="s">
        <v>99</v>
      </c>
      <c r="BBO10" s="36">
        <f t="shared" ref="BBO10:BCE13" si="258">YEAR(BBG10)</f>
        <v>2012</v>
      </c>
      <c r="BBP10" s="37">
        <f t="shared" ref="BBP10:BCF13" si="259">BBI10-BBH10</f>
        <v>-4492369000</v>
      </c>
      <c r="BBQ10" s="38">
        <f t="shared" ref="BBQ10:BCG13" si="260">BBJ10+BBK10+BBL10</f>
        <v>2713260000</v>
      </c>
      <c r="BBR10" s="38">
        <f t="shared" ref="BBR10:BCH13" si="261">BBP10-BBQ10</f>
        <v>-7205629000</v>
      </c>
      <c r="BBS10" s="39">
        <f t="shared" ref="BBS10:BCI13" si="262">ABS(BBP10/BBH10)</f>
        <v>0.97470446120649912</v>
      </c>
      <c r="BBT10" s="39">
        <f t="shared" ref="BBT10:BCJ13" si="263">ABS(BBR10/BBH10)</f>
        <v>1.5633975597505292</v>
      </c>
      <c r="BBU10" s="40" t="s">
        <v>395</v>
      </c>
      <c r="BBV10" s="40" t="s">
        <v>6</v>
      </c>
      <c r="BBW10" s="42">
        <v>41274</v>
      </c>
      <c r="BBX10" s="43">
        <v>4608955000</v>
      </c>
      <c r="BBY10" s="43">
        <v>116586000</v>
      </c>
      <c r="BBZ10" s="43">
        <v>2448629000</v>
      </c>
      <c r="BCA10" s="40">
        <v>0</v>
      </c>
      <c r="BCB10" s="43">
        <v>264631000</v>
      </c>
      <c r="BCC10" s="40" t="s">
        <v>41</v>
      </c>
      <c r="BCD10" s="40" t="s">
        <v>99</v>
      </c>
      <c r="BCE10" s="36">
        <f t="shared" si="258"/>
        <v>2012</v>
      </c>
      <c r="BCF10" s="37">
        <f t="shared" si="259"/>
        <v>-4492369000</v>
      </c>
      <c r="BCG10" s="38">
        <f t="shared" si="260"/>
        <v>2713260000</v>
      </c>
      <c r="BCH10" s="38">
        <f t="shared" si="261"/>
        <v>-7205629000</v>
      </c>
      <c r="BCI10" s="39">
        <f t="shared" si="262"/>
        <v>0.97470446120649912</v>
      </c>
      <c r="BCJ10" s="39">
        <f t="shared" si="263"/>
        <v>1.5633975597505292</v>
      </c>
      <c r="BCK10" s="40" t="s">
        <v>395</v>
      </c>
      <c r="BCL10" s="40" t="s">
        <v>6</v>
      </c>
      <c r="BCM10" s="42">
        <v>41274</v>
      </c>
      <c r="BCN10" s="43">
        <v>4608955000</v>
      </c>
      <c r="BCO10" s="43">
        <v>116586000</v>
      </c>
      <c r="BCP10" s="43">
        <v>2448629000</v>
      </c>
      <c r="BCQ10" s="40">
        <v>0</v>
      </c>
      <c r="BCR10" s="43">
        <v>264631000</v>
      </c>
      <c r="BCS10" s="40" t="s">
        <v>41</v>
      </c>
      <c r="BCT10" s="40" t="s">
        <v>99</v>
      </c>
      <c r="BCU10" s="36">
        <f t="shared" ref="BCU10:BDK13" si="264">YEAR(BCM10)</f>
        <v>2012</v>
      </c>
      <c r="BCV10" s="37">
        <f t="shared" ref="BCV10:BDL13" si="265">BCO10-BCN10</f>
        <v>-4492369000</v>
      </c>
      <c r="BCW10" s="38">
        <f t="shared" ref="BCW10:BDM13" si="266">BCP10+BCQ10+BCR10</f>
        <v>2713260000</v>
      </c>
      <c r="BCX10" s="38">
        <f t="shared" ref="BCX10:BDN13" si="267">BCV10-BCW10</f>
        <v>-7205629000</v>
      </c>
      <c r="BCY10" s="39">
        <f t="shared" ref="BCY10:BDO13" si="268">ABS(BCV10/BCN10)</f>
        <v>0.97470446120649912</v>
      </c>
      <c r="BCZ10" s="39">
        <f t="shared" ref="BCZ10:BDP13" si="269">ABS(BCX10/BCN10)</f>
        <v>1.5633975597505292</v>
      </c>
      <c r="BDA10" s="40" t="s">
        <v>395</v>
      </c>
      <c r="BDB10" s="40" t="s">
        <v>6</v>
      </c>
      <c r="BDC10" s="42">
        <v>41274</v>
      </c>
      <c r="BDD10" s="43">
        <v>4608955000</v>
      </c>
      <c r="BDE10" s="43">
        <v>116586000</v>
      </c>
      <c r="BDF10" s="43">
        <v>2448629000</v>
      </c>
      <c r="BDG10" s="40">
        <v>0</v>
      </c>
      <c r="BDH10" s="43">
        <v>264631000</v>
      </c>
      <c r="BDI10" s="40" t="s">
        <v>41</v>
      </c>
      <c r="BDJ10" s="40" t="s">
        <v>99</v>
      </c>
      <c r="BDK10" s="36">
        <f t="shared" si="264"/>
        <v>2012</v>
      </c>
      <c r="BDL10" s="37">
        <f t="shared" si="265"/>
        <v>-4492369000</v>
      </c>
      <c r="BDM10" s="38">
        <f t="shared" si="266"/>
        <v>2713260000</v>
      </c>
      <c r="BDN10" s="38">
        <f t="shared" si="267"/>
        <v>-7205629000</v>
      </c>
      <c r="BDO10" s="39">
        <f t="shared" si="268"/>
        <v>0.97470446120649912</v>
      </c>
      <c r="BDP10" s="39">
        <f t="shared" si="269"/>
        <v>1.5633975597505292</v>
      </c>
      <c r="BDQ10" s="40" t="s">
        <v>395</v>
      </c>
      <c r="BDR10" s="40" t="s">
        <v>6</v>
      </c>
      <c r="BDS10" s="42">
        <v>41274</v>
      </c>
      <c r="BDT10" s="43">
        <v>4608955000</v>
      </c>
      <c r="BDU10" s="43">
        <v>116586000</v>
      </c>
      <c r="BDV10" s="43">
        <v>2448629000</v>
      </c>
      <c r="BDW10" s="40">
        <v>0</v>
      </c>
      <c r="BDX10" s="43">
        <v>264631000</v>
      </c>
      <c r="BDY10" s="40" t="s">
        <v>41</v>
      </c>
      <c r="BDZ10" s="40" t="s">
        <v>99</v>
      </c>
      <c r="BEA10" s="36">
        <f t="shared" ref="BEA10:BEQ13" si="270">YEAR(BDS10)</f>
        <v>2012</v>
      </c>
      <c r="BEB10" s="37">
        <f t="shared" ref="BEB10:BER13" si="271">BDU10-BDT10</f>
        <v>-4492369000</v>
      </c>
      <c r="BEC10" s="38">
        <f t="shared" ref="BEC10:BES13" si="272">BDV10+BDW10+BDX10</f>
        <v>2713260000</v>
      </c>
      <c r="BED10" s="38">
        <f t="shared" ref="BED10:BET13" si="273">BEB10-BEC10</f>
        <v>-7205629000</v>
      </c>
      <c r="BEE10" s="39">
        <f t="shared" ref="BEE10:BEU13" si="274">ABS(BEB10/BDT10)</f>
        <v>0.97470446120649912</v>
      </c>
      <c r="BEF10" s="39">
        <f t="shared" ref="BEF10:BEV13" si="275">ABS(BED10/BDT10)</f>
        <v>1.5633975597505292</v>
      </c>
      <c r="BEG10" s="40" t="s">
        <v>395</v>
      </c>
      <c r="BEH10" s="40" t="s">
        <v>6</v>
      </c>
      <c r="BEI10" s="42">
        <v>41274</v>
      </c>
      <c r="BEJ10" s="43">
        <v>4608955000</v>
      </c>
      <c r="BEK10" s="43">
        <v>116586000</v>
      </c>
      <c r="BEL10" s="43">
        <v>2448629000</v>
      </c>
      <c r="BEM10" s="40">
        <v>0</v>
      </c>
      <c r="BEN10" s="43">
        <v>264631000</v>
      </c>
      <c r="BEO10" s="40" t="s">
        <v>41</v>
      </c>
      <c r="BEP10" s="40" t="s">
        <v>99</v>
      </c>
      <c r="BEQ10" s="36">
        <f t="shared" si="270"/>
        <v>2012</v>
      </c>
      <c r="BER10" s="37">
        <f t="shared" si="271"/>
        <v>-4492369000</v>
      </c>
      <c r="BES10" s="38">
        <f t="shared" si="272"/>
        <v>2713260000</v>
      </c>
      <c r="BET10" s="38">
        <f t="shared" si="273"/>
        <v>-7205629000</v>
      </c>
      <c r="BEU10" s="39">
        <f t="shared" si="274"/>
        <v>0.97470446120649912</v>
      </c>
      <c r="BEV10" s="39">
        <f t="shared" si="275"/>
        <v>1.5633975597505292</v>
      </c>
      <c r="BEW10" s="40" t="s">
        <v>395</v>
      </c>
      <c r="BEX10" s="40" t="s">
        <v>6</v>
      </c>
      <c r="BEY10" s="42">
        <v>41274</v>
      </c>
      <c r="BEZ10" s="43">
        <v>4608955000</v>
      </c>
      <c r="BFA10" s="43">
        <v>116586000</v>
      </c>
      <c r="BFB10" s="43">
        <v>2448629000</v>
      </c>
      <c r="BFC10" s="40">
        <v>0</v>
      </c>
      <c r="BFD10" s="43">
        <v>264631000</v>
      </c>
      <c r="BFE10" s="40" t="s">
        <v>41</v>
      </c>
      <c r="BFF10" s="40" t="s">
        <v>99</v>
      </c>
      <c r="BFG10" s="36">
        <f t="shared" ref="BFG10:BFW13" si="276">YEAR(BEY10)</f>
        <v>2012</v>
      </c>
      <c r="BFH10" s="37">
        <f t="shared" ref="BFH10:BFX13" si="277">BFA10-BEZ10</f>
        <v>-4492369000</v>
      </c>
      <c r="BFI10" s="38">
        <f t="shared" ref="BFI10:BFY13" si="278">BFB10+BFC10+BFD10</f>
        <v>2713260000</v>
      </c>
      <c r="BFJ10" s="38">
        <f t="shared" ref="BFJ10:BFZ13" si="279">BFH10-BFI10</f>
        <v>-7205629000</v>
      </c>
      <c r="BFK10" s="39">
        <f t="shared" ref="BFK10:BGA13" si="280">ABS(BFH10/BEZ10)</f>
        <v>0.97470446120649912</v>
      </c>
      <c r="BFL10" s="39">
        <f t="shared" ref="BFL10:BGB13" si="281">ABS(BFJ10/BEZ10)</f>
        <v>1.5633975597505292</v>
      </c>
      <c r="BFM10" s="40" t="s">
        <v>395</v>
      </c>
      <c r="BFN10" s="40" t="s">
        <v>6</v>
      </c>
      <c r="BFO10" s="42">
        <v>41274</v>
      </c>
      <c r="BFP10" s="43">
        <v>4608955000</v>
      </c>
      <c r="BFQ10" s="43">
        <v>116586000</v>
      </c>
      <c r="BFR10" s="43">
        <v>2448629000</v>
      </c>
      <c r="BFS10" s="40">
        <v>0</v>
      </c>
      <c r="BFT10" s="43">
        <v>264631000</v>
      </c>
      <c r="BFU10" s="40" t="s">
        <v>41</v>
      </c>
      <c r="BFV10" s="40" t="s">
        <v>99</v>
      </c>
      <c r="BFW10" s="36">
        <f t="shared" si="276"/>
        <v>2012</v>
      </c>
      <c r="BFX10" s="37">
        <f t="shared" si="277"/>
        <v>-4492369000</v>
      </c>
      <c r="BFY10" s="38">
        <f t="shared" si="278"/>
        <v>2713260000</v>
      </c>
      <c r="BFZ10" s="38">
        <f t="shared" si="279"/>
        <v>-7205629000</v>
      </c>
      <c r="BGA10" s="39">
        <f t="shared" si="280"/>
        <v>0.97470446120649912</v>
      </c>
      <c r="BGB10" s="39">
        <f t="shared" si="281"/>
        <v>1.5633975597505292</v>
      </c>
      <c r="BGC10" s="40" t="s">
        <v>395</v>
      </c>
      <c r="BGD10" s="40" t="s">
        <v>6</v>
      </c>
      <c r="BGE10" s="42">
        <v>41274</v>
      </c>
      <c r="BGF10" s="43">
        <v>4608955000</v>
      </c>
      <c r="BGG10" s="43">
        <v>116586000</v>
      </c>
      <c r="BGH10" s="43">
        <v>2448629000</v>
      </c>
      <c r="BGI10" s="40">
        <v>0</v>
      </c>
      <c r="BGJ10" s="43">
        <v>264631000</v>
      </c>
      <c r="BGK10" s="40" t="s">
        <v>41</v>
      </c>
      <c r="BGL10" s="40" t="s">
        <v>99</v>
      </c>
      <c r="BGM10" s="36">
        <f t="shared" ref="BGM10:BHC13" si="282">YEAR(BGE10)</f>
        <v>2012</v>
      </c>
      <c r="BGN10" s="37">
        <f t="shared" ref="BGN10:BHD13" si="283">BGG10-BGF10</f>
        <v>-4492369000</v>
      </c>
      <c r="BGO10" s="38">
        <f t="shared" ref="BGO10:BHE13" si="284">BGH10+BGI10+BGJ10</f>
        <v>2713260000</v>
      </c>
      <c r="BGP10" s="38">
        <f t="shared" ref="BGP10:BHF13" si="285">BGN10-BGO10</f>
        <v>-7205629000</v>
      </c>
      <c r="BGQ10" s="39">
        <f t="shared" ref="BGQ10:BHG13" si="286">ABS(BGN10/BGF10)</f>
        <v>0.97470446120649912</v>
      </c>
      <c r="BGR10" s="39">
        <f t="shared" ref="BGR10:BHH13" si="287">ABS(BGP10/BGF10)</f>
        <v>1.5633975597505292</v>
      </c>
      <c r="BGS10" s="40" t="s">
        <v>395</v>
      </c>
      <c r="BGT10" s="40" t="s">
        <v>6</v>
      </c>
      <c r="BGU10" s="42">
        <v>41274</v>
      </c>
      <c r="BGV10" s="43">
        <v>4608955000</v>
      </c>
      <c r="BGW10" s="43">
        <v>116586000</v>
      </c>
      <c r="BGX10" s="43">
        <v>2448629000</v>
      </c>
      <c r="BGY10" s="40">
        <v>0</v>
      </c>
      <c r="BGZ10" s="43">
        <v>264631000</v>
      </c>
      <c r="BHA10" s="40" t="s">
        <v>41</v>
      </c>
      <c r="BHB10" s="40" t="s">
        <v>99</v>
      </c>
      <c r="BHC10" s="36">
        <f t="shared" si="282"/>
        <v>2012</v>
      </c>
      <c r="BHD10" s="37">
        <f t="shared" si="283"/>
        <v>-4492369000</v>
      </c>
      <c r="BHE10" s="38">
        <f t="shared" si="284"/>
        <v>2713260000</v>
      </c>
      <c r="BHF10" s="38">
        <f t="shared" si="285"/>
        <v>-7205629000</v>
      </c>
      <c r="BHG10" s="39">
        <f t="shared" si="286"/>
        <v>0.97470446120649912</v>
      </c>
      <c r="BHH10" s="39">
        <f t="shared" si="287"/>
        <v>1.5633975597505292</v>
      </c>
      <c r="BHI10" s="40" t="s">
        <v>395</v>
      </c>
      <c r="BHJ10" s="40" t="s">
        <v>6</v>
      </c>
      <c r="BHK10" s="42">
        <v>41274</v>
      </c>
      <c r="BHL10" s="43">
        <v>4608955000</v>
      </c>
      <c r="BHM10" s="43">
        <v>116586000</v>
      </c>
      <c r="BHN10" s="43">
        <v>2448629000</v>
      </c>
      <c r="BHO10" s="40">
        <v>0</v>
      </c>
      <c r="BHP10" s="43">
        <v>264631000</v>
      </c>
      <c r="BHQ10" s="40" t="s">
        <v>41</v>
      </c>
      <c r="BHR10" s="40" t="s">
        <v>99</v>
      </c>
      <c r="BHS10" s="36">
        <f t="shared" ref="BHS10:BII13" si="288">YEAR(BHK10)</f>
        <v>2012</v>
      </c>
      <c r="BHT10" s="37">
        <f t="shared" ref="BHT10:BIJ13" si="289">BHM10-BHL10</f>
        <v>-4492369000</v>
      </c>
      <c r="BHU10" s="38">
        <f t="shared" ref="BHU10:BIK13" si="290">BHN10+BHO10+BHP10</f>
        <v>2713260000</v>
      </c>
      <c r="BHV10" s="38">
        <f t="shared" ref="BHV10:BIL13" si="291">BHT10-BHU10</f>
        <v>-7205629000</v>
      </c>
      <c r="BHW10" s="39">
        <f t="shared" ref="BHW10:BIM13" si="292">ABS(BHT10/BHL10)</f>
        <v>0.97470446120649912</v>
      </c>
      <c r="BHX10" s="39">
        <f t="shared" ref="BHX10:BIN13" si="293">ABS(BHV10/BHL10)</f>
        <v>1.5633975597505292</v>
      </c>
      <c r="BHY10" s="40" t="s">
        <v>395</v>
      </c>
      <c r="BHZ10" s="40" t="s">
        <v>6</v>
      </c>
      <c r="BIA10" s="42">
        <v>41274</v>
      </c>
      <c r="BIB10" s="43">
        <v>4608955000</v>
      </c>
      <c r="BIC10" s="43">
        <v>116586000</v>
      </c>
      <c r="BID10" s="43">
        <v>2448629000</v>
      </c>
      <c r="BIE10" s="40">
        <v>0</v>
      </c>
      <c r="BIF10" s="43">
        <v>264631000</v>
      </c>
      <c r="BIG10" s="40" t="s">
        <v>41</v>
      </c>
      <c r="BIH10" s="40" t="s">
        <v>99</v>
      </c>
      <c r="BII10" s="36">
        <f t="shared" si="288"/>
        <v>2012</v>
      </c>
      <c r="BIJ10" s="37">
        <f t="shared" si="289"/>
        <v>-4492369000</v>
      </c>
      <c r="BIK10" s="38">
        <f t="shared" si="290"/>
        <v>2713260000</v>
      </c>
      <c r="BIL10" s="38">
        <f t="shared" si="291"/>
        <v>-7205629000</v>
      </c>
      <c r="BIM10" s="39">
        <f t="shared" si="292"/>
        <v>0.97470446120649912</v>
      </c>
      <c r="BIN10" s="39">
        <f t="shared" si="293"/>
        <v>1.5633975597505292</v>
      </c>
      <c r="BIO10" s="40" t="s">
        <v>395</v>
      </c>
      <c r="BIP10" s="40" t="s">
        <v>6</v>
      </c>
      <c r="BIQ10" s="42">
        <v>41274</v>
      </c>
      <c r="BIR10" s="43">
        <v>4608955000</v>
      </c>
      <c r="BIS10" s="43">
        <v>116586000</v>
      </c>
      <c r="BIT10" s="43">
        <v>2448629000</v>
      </c>
      <c r="BIU10" s="40">
        <v>0</v>
      </c>
      <c r="BIV10" s="43">
        <v>264631000</v>
      </c>
      <c r="BIW10" s="40" t="s">
        <v>41</v>
      </c>
      <c r="BIX10" s="40" t="s">
        <v>99</v>
      </c>
      <c r="BIY10" s="36">
        <f t="shared" ref="BIY10:BJO13" si="294">YEAR(BIQ10)</f>
        <v>2012</v>
      </c>
      <c r="BIZ10" s="37">
        <f t="shared" ref="BIZ10:BJP13" si="295">BIS10-BIR10</f>
        <v>-4492369000</v>
      </c>
      <c r="BJA10" s="38">
        <f t="shared" ref="BJA10:BJQ13" si="296">BIT10+BIU10+BIV10</f>
        <v>2713260000</v>
      </c>
      <c r="BJB10" s="38">
        <f t="shared" ref="BJB10:BJR13" si="297">BIZ10-BJA10</f>
        <v>-7205629000</v>
      </c>
      <c r="BJC10" s="39">
        <f t="shared" ref="BJC10:BJS13" si="298">ABS(BIZ10/BIR10)</f>
        <v>0.97470446120649912</v>
      </c>
      <c r="BJD10" s="39">
        <f t="shared" ref="BJD10:BJT13" si="299">ABS(BJB10/BIR10)</f>
        <v>1.5633975597505292</v>
      </c>
      <c r="BJE10" s="40" t="s">
        <v>395</v>
      </c>
      <c r="BJF10" s="40" t="s">
        <v>6</v>
      </c>
      <c r="BJG10" s="42">
        <v>41274</v>
      </c>
      <c r="BJH10" s="43">
        <v>4608955000</v>
      </c>
      <c r="BJI10" s="43">
        <v>116586000</v>
      </c>
      <c r="BJJ10" s="43">
        <v>2448629000</v>
      </c>
      <c r="BJK10" s="40">
        <v>0</v>
      </c>
      <c r="BJL10" s="43">
        <v>264631000</v>
      </c>
      <c r="BJM10" s="40" t="s">
        <v>41</v>
      </c>
      <c r="BJN10" s="40" t="s">
        <v>99</v>
      </c>
      <c r="BJO10" s="36">
        <f t="shared" si="294"/>
        <v>2012</v>
      </c>
      <c r="BJP10" s="37">
        <f t="shared" si="295"/>
        <v>-4492369000</v>
      </c>
      <c r="BJQ10" s="38">
        <f t="shared" si="296"/>
        <v>2713260000</v>
      </c>
      <c r="BJR10" s="38">
        <f t="shared" si="297"/>
        <v>-7205629000</v>
      </c>
      <c r="BJS10" s="39">
        <f t="shared" si="298"/>
        <v>0.97470446120649912</v>
      </c>
      <c r="BJT10" s="39">
        <f t="shared" si="299"/>
        <v>1.5633975597505292</v>
      </c>
      <c r="BJU10" s="40" t="s">
        <v>395</v>
      </c>
      <c r="BJV10" s="40" t="s">
        <v>6</v>
      </c>
      <c r="BJW10" s="42">
        <v>41274</v>
      </c>
      <c r="BJX10" s="43">
        <v>4608955000</v>
      </c>
      <c r="BJY10" s="43">
        <v>116586000</v>
      </c>
      <c r="BJZ10" s="43">
        <v>2448629000</v>
      </c>
      <c r="BKA10" s="40">
        <v>0</v>
      </c>
      <c r="BKB10" s="43">
        <v>264631000</v>
      </c>
      <c r="BKC10" s="40" t="s">
        <v>41</v>
      </c>
      <c r="BKD10" s="40" t="s">
        <v>99</v>
      </c>
      <c r="BKE10" s="36">
        <f t="shared" ref="BKE10:BKU13" si="300">YEAR(BJW10)</f>
        <v>2012</v>
      </c>
      <c r="BKF10" s="37">
        <f t="shared" ref="BKF10:BKV13" si="301">BJY10-BJX10</f>
        <v>-4492369000</v>
      </c>
      <c r="BKG10" s="38">
        <f t="shared" ref="BKG10:BKW13" si="302">BJZ10+BKA10+BKB10</f>
        <v>2713260000</v>
      </c>
      <c r="BKH10" s="38">
        <f t="shared" ref="BKH10:BKX13" si="303">BKF10-BKG10</f>
        <v>-7205629000</v>
      </c>
      <c r="BKI10" s="39">
        <f t="shared" ref="BKI10:BKY13" si="304">ABS(BKF10/BJX10)</f>
        <v>0.97470446120649912</v>
      </c>
      <c r="BKJ10" s="39">
        <f t="shared" ref="BKJ10:BKZ13" si="305">ABS(BKH10/BJX10)</f>
        <v>1.5633975597505292</v>
      </c>
      <c r="BKK10" s="40" t="s">
        <v>395</v>
      </c>
      <c r="BKL10" s="40" t="s">
        <v>6</v>
      </c>
      <c r="BKM10" s="42">
        <v>41274</v>
      </c>
      <c r="BKN10" s="43">
        <v>4608955000</v>
      </c>
      <c r="BKO10" s="43">
        <v>116586000</v>
      </c>
      <c r="BKP10" s="43">
        <v>2448629000</v>
      </c>
      <c r="BKQ10" s="40">
        <v>0</v>
      </c>
      <c r="BKR10" s="43">
        <v>264631000</v>
      </c>
      <c r="BKS10" s="40" t="s">
        <v>41</v>
      </c>
      <c r="BKT10" s="40" t="s">
        <v>99</v>
      </c>
      <c r="BKU10" s="36">
        <f t="shared" si="300"/>
        <v>2012</v>
      </c>
      <c r="BKV10" s="37">
        <f t="shared" si="301"/>
        <v>-4492369000</v>
      </c>
      <c r="BKW10" s="38">
        <f t="shared" si="302"/>
        <v>2713260000</v>
      </c>
      <c r="BKX10" s="38">
        <f t="shared" si="303"/>
        <v>-7205629000</v>
      </c>
      <c r="BKY10" s="39">
        <f t="shared" si="304"/>
        <v>0.97470446120649912</v>
      </c>
      <c r="BKZ10" s="39">
        <f t="shared" si="305"/>
        <v>1.5633975597505292</v>
      </c>
      <c r="BLA10" s="40" t="s">
        <v>395</v>
      </c>
      <c r="BLB10" s="40" t="s">
        <v>6</v>
      </c>
      <c r="BLC10" s="42">
        <v>41274</v>
      </c>
      <c r="BLD10" s="43">
        <v>4608955000</v>
      </c>
      <c r="BLE10" s="43">
        <v>116586000</v>
      </c>
      <c r="BLF10" s="43">
        <v>2448629000</v>
      </c>
      <c r="BLG10" s="40">
        <v>0</v>
      </c>
      <c r="BLH10" s="43">
        <v>264631000</v>
      </c>
      <c r="BLI10" s="40" t="s">
        <v>41</v>
      </c>
      <c r="BLJ10" s="40" t="s">
        <v>99</v>
      </c>
      <c r="BLK10" s="36">
        <f t="shared" ref="BLK10:BMA13" si="306">YEAR(BLC10)</f>
        <v>2012</v>
      </c>
      <c r="BLL10" s="37">
        <f t="shared" ref="BLL10:BMB13" si="307">BLE10-BLD10</f>
        <v>-4492369000</v>
      </c>
      <c r="BLM10" s="38">
        <f t="shared" ref="BLM10:BMC13" si="308">BLF10+BLG10+BLH10</f>
        <v>2713260000</v>
      </c>
      <c r="BLN10" s="38">
        <f t="shared" ref="BLN10:BMD13" si="309">BLL10-BLM10</f>
        <v>-7205629000</v>
      </c>
      <c r="BLO10" s="39">
        <f t="shared" ref="BLO10:BME13" si="310">ABS(BLL10/BLD10)</f>
        <v>0.97470446120649912</v>
      </c>
      <c r="BLP10" s="39">
        <f t="shared" ref="BLP10:BMF13" si="311">ABS(BLN10/BLD10)</f>
        <v>1.5633975597505292</v>
      </c>
      <c r="BLQ10" s="40" t="s">
        <v>395</v>
      </c>
      <c r="BLR10" s="40" t="s">
        <v>6</v>
      </c>
      <c r="BLS10" s="42">
        <v>41274</v>
      </c>
      <c r="BLT10" s="43">
        <v>4608955000</v>
      </c>
      <c r="BLU10" s="43">
        <v>116586000</v>
      </c>
      <c r="BLV10" s="43">
        <v>2448629000</v>
      </c>
      <c r="BLW10" s="40">
        <v>0</v>
      </c>
      <c r="BLX10" s="43">
        <v>264631000</v>
      </c>
      <c r="BLY10" s="40" t="s">
        <v>41</v>
      </c>
      <c r="BLZ10" s="40" t="s">
        <v>99</v>
      </c>
      <c r="BMA10" s="36">
        <f t="shared" si="306"/>
        <v>2012</v>
      </c>
      <c r="BMB10" s="37">
        <f t="shared" si="307"/>
        <v>-4492369000</v>
      </c>
      <c r="BMC10" s="38">
        <f t="shared" si="308"/>
        <v>2713260000</v>
      </c>
      <c r="BMD10" s="38">
        <f t="shared" si="309"/>
        <v>-7205629000</v>
      </c>
      <c r="BME10" s="39">
        <f t="shared" si="310"/>
        <v>0.97470446120649912</v>
      </c>
      <c r="BMF10" s="39">
        <f t="shared" si="311"/>
        <v>1.5633975597505292</v>
      </c>
      <c r="BMG10" s="40" t="s">
        <v>395</v>
      </c>
      <c r="BMH10" s="40" t="s">
        <v>6</v>
      </c>
      <c r="BMI10" s="42">
        <v>41274</v>
      </c>
      <c r="BMJ10" s="43">
        <v>4608955000</v>
      </c>
      <c r="BMK10" s="43">
        <v>116586000</v>
      </c>
      <c r="BML10" s="43">
        <v>2448629000</v>
      </c>
      <c r="BMM10" s="40">
        <v>0</v>
      </c>
      <c r="BMN10" s="43">
        <v>264631000</v>
      </c>
      <c r="BMO10" s="40" t="s">
        <v>41</v>
      </c>
      <c r="BMP10" s="40" t="s">
        <v>99</v>
      </c>
      <c r="BMQ10" s="36">
        <f t="shared" ref="BMQ10:BNG13" si="312">YEAR(BMI10)</f>
        <v>2012</v>
      </c>
      <c r="BMR10" s="37">
        <f t="shared" ref="BMR10:BNH13" si="313">BMK10-BMJ10</f>
        <v>-4492369000</v>
      </c>
      <c r="BMS10" s="38">
        <f t="shared" ref="BMS10:BNI13" si="314">BML10+BMM10+BMN10</f>
        <v>2713260000</v>
      </c>
      <c r="BMT10" s="38">
        <f t="shared" ref="BMT10:BNJ13" si="315">BMR10-BMS10</f>
        <v>-7205629000</v>
      </c>
      <c r="BMU10" s="39">
        <f t="shared" ref="BMU10:BNK13" si="316">ABS(BMR10/BMJ10)</f>
        <v>0.97470446120649912</v>
      </c>
      <c r="BMV10" s="39">
        <f t="shared" ref="BMV10:BNL13" si="317">ABS(BMT10/BMJ10)</f>
        <v>1.5633975597505292</v>
      </c>
      <c r="BMW10" s="40" t="s">
        <v>395</v>
      </c>
      <c r="BMX10" s="40" t="s">
        <v>6</v>
      </c>
      <c r="BMY10" s="42">
        <v>41274</v>
      </c>
      <c r="BMZ10" s="43">
        <v>4608955000</v>
      </c>
      <c r="BNA10" s="43">
        <v>116586000</v>
      </c>
      <c r="BNB10" s="43">
        <v>2448629000</v>
      </c>
      <c r="BNC10" s="40">
        <v>0</v>
      </c>
      <c r="BND10" s="43">
        <v>264631000</v>
      </c>
      <c r="BNE10" s="40" t="s">
        <v>41</v>
      </c>
      <c r="BNF10" s="40" t="s">
        <v>99</v>
      </c>
      <c r="BNG10" s="36">
        <f t="shared" si="312"/>
        <v>2012</v>
      </c>
      <c r="BNH10" s="37">
        <f t="shared" si="313"/>
        <v>-4492369000</v>
      </c>
      <c r="BNI10" s="38">
        <f t="shared" si="314"/>
        <v>2713260000</v>
      </c>
      <c r="BNJ10" s="38">
        <f t="shared" si="315"/>
        <v>-7205629000</v>
      </c>
      <c r="BNK10" s="39">
        <f t="shared" si="316"/>
        <v>0.97470446120649912</v>
      </c>
      <c r="BNL10" s="39">
        <f t="shared" si="317"/>
        <v>1.5633975597505292</v>
      </c>
      <c r="BNM10" s="40" t="s">
        <v>395</v>
      </c>
      <c r="BNN10" s="40" t="s">
        <v>6</v>
      </c>
      <c r="BNO10" s="42">
        <v>41274</v>
      </c>
      <c r="BNP10" s="43">
        <v>4608955000</v>
      </c>
      <c r="BNQ10" s="43">
        <v>116586000</v>
      </c>
      <c r="BNR10" s="43">
        <v>2448629000</v>
      </c>
      <c r="BNS10" s="40">
        <v>0</v>
      </c>
      <c r="BNT10" s="43">
        <v>264631000</v>
      </c>
      <c r="BNU10" s="40" t="s">
        <v>41</v>
      </c>
      <c r="BNV10" s="40" t="s">
        <v>99</v>
      </c>
      <c r="BNW10" s="36">
        <f t="shared" ref="BNW10:BOM13" si="318">YEAR(BNO10)</f>
        <v>2012</v>
      </c>
      <c r="BNX10" s="37">
        <f t="shared" ref="BNX10:BON13" si="319">BNQ10-BNP10</f>
        <v>-4492369000</v>
      </c>
      <c r="BNY10" s="38">
        <f t="shared" ref="BNY10:BOO13" si="320">BNR10+BNS10+BNT10</f>
        <v>2713260000</v>
      </c>
      <c r="BNZ10" s="38">
        <f t="shared" ref="BNZ10:BOP13" si="321">BNX10-BNY10</f>
        <v>-7205629000</v>
      </c>
      <c r="BOA10" s="39">
        <f t="shared" ref="BOA10:BOQ13" si="322">ABS(BNX10/BNP10)</f>
        <v>0.97470446120649912</v>
      </c>
      <c r="BOB10" s="39">
        <f t="shared" ref="BOB10:BOR13" si="323">ABS(BNZ10/BNP10)</f>
        <v>1.5633975597505292</v>
      </c>
      <c r="BOC10" s="40" t="s">
        <v>395</v>
      </c>
      <c r="BOD10" s="40" t="s">
        <v>6</v>
      </c>
      <c r="BOE10" s="42">
        <v>41274</v>
      </c>
      <c r="BOF10" s="43">
        <v>4608955000</v>
      </c>
      <c r="BOG10" s="43">
        <v>116586000</v>
      </c>
      <c r="BOH10" s="43">
        <v>2448629000</v>
      </c>
      <c r="BOI10" s="40">
        <v>0</v>
      </c>
      <c r="BOJ10" s="43">
        <v>264631000</v>
      </c>
      <c r="BOK10" s="40" t="s">
        <v>41</v>
      </c>
      <c r="BOL10" s="40" t="s">
        <v>99</v>
      </c>
      <c r="BOM10" s="36">
        <f t="shared" si="318"/>
        <v>2012</v>
      </c>
      <c r="BON10" s="37">
        <f t="shared" si="319"/>
        <v>-4492369000</v>
      </c>
      <c r="BOO10" s="38">
        <f t="shared" si="320"/>
        <v>2713260000</v>
      </c>
      <c r="BOP10" s="38">
        <f t="shared" si="321"/>
        <v>-7205629000</v>
      </c>
      <c r="BOQ10" s="39">
        <f t="shared" si="322"/>
        <v>0.97470446120649912</v>
      </c>
      <c r="BOR10" s="39">
        <f t="shared" si="323"/>
        <v>1.5633975597505292</v>
      </c>
      <c r="BOS10" s="40" t="s">
        <v>395</v>
      </c>
      <c r="BOT10" s="40" t="s">
        <v>6</v>
      </c>
      <c r="BOU10" s="42">
        <v>41274</v>
      </c>
      <c r="BOV10" s="43">
        <v>4608955000</v>
      </c>
      <c r="BOW10" s="43">
        <v>116586000</v>
      </c>
      <c r="BOX10" s="43">
        <v>2448629000</v>
      </c>
      <c r="BOY10" s="40">
        <v>0</v>
      </c>
      <c r="BOZ10" s="43">
        <v>264631000</v>
      </c>
      <c r="BPA10" s="40" t="s">
        <v>41</v>
      </c>
      <c r="BPB10" s="40" t="s">
        <v>99</v>
      </c>
      <c r="BPC10" s="36">
        <f t="shared" ref="BPC10:BPS13" si="324">YEAR(BOU10)</f>
        <v>2012</v>
      </c>
      <c r="BPD10" s="37">
        <f t="shared" ref="BPD10:BPT13" si="325">BOW10-BOV10</f>
        <v>-4492369000</v>
      </c>
      <c r="BPE10" s="38">
        <f t="shared" ref="BPE10:BPU13" si="326">BOX10+BOY10+BOZ10</f>
        <v>2713260000</v>
      </c>
      <c r="BPF10" s="38">
        <f t="shared" ref="BPF10:BPV13" si="327">BPD10-BPE10</f>
        <v>-7205629000</v>
      </c>
      <c r="BPG10" s="39">
        <f t="shared" ref="BPG10:BPW13" si="328">ABS(BPD10/BOV10)</f>
        <v>0.97470446120649912</v>
      </c>
      <c r="BPH10" s="39">
        <f t="shared" ref="BPH10:BPX13" si="329">ABS(BPF10/BOV10)</f>
        <v>1.5633975597505292</v>
      </c>
      <c r="BPI10" s="40" t="s">
        <v>395</v>
      </c>
      <c r="BPJ10" s="40" t="s">
        <v>6</v>
      </c>
      <c r="BPK10" s="42">
        <v>41274</v>
      </c>
      <c r="BPL10" s="43">
        <v>4608955000</v>
      </c>
      <c r="BPM10" s="43">
        <v>116586000</v>
      </c>
      <c r="BPN10" s="43">
        <v>2448629000</v>
      </c>
      <c r="BPO10" s="40">
        <v>0</v>
      </c>
      <c r="BPP10" s="43">
        <v>264631000</v>
      </c>
      <c r="BPQ10" s="40" t="s">
        <v>41</v>
      </c>
      <c r="BPR10" s="40" t="s">
        <v>99</v>
      </c>
      <c r="BPS10" s="36">
        <f t="shared" si="324"/>
        <v>2012</v>
      </c>
      <c r="BPT10" s="37">
        <f t="shared" si="325"/>
        <v>-4492369000</v>
      </c>
      <c r="BPU10" s="38">
        <f t="shared" si="326"/>
        <v>2713260000</v>
      </c>
      <c r="BPV10" s="38">
        <f t="shared" si="327"/>
        <v>-7205629000</v>
      </c>
      <c r="BPW10" s="39">
        <f t="shared" si="328"/>
        <v>0.97470446120649912</v>
      </c>
      <c r="BPX10" s="39">
        <f t="shared" si="329"/>
        <v>1.5633975597505292</v>
      </c>
      <c r="BPY10" s="40" t="s">
        <v>395</v>
      </c>
      <c r="BPZ10" s="40" t="s">
        <v>6</v>
      </c>
      <c r="BQA10" s="42">
        <v>41274</v>
      </c>
      <c r="BQB10" s="43">
        <v>4608955000</v>
      </c>
      <c r="BQC10" s="43">
        <v>116586000</v>
      </c>
      <c r="BQD10" s="43">
        <v>2448629000</v>
      </c>
      <c r="BQE10" s="40">
        <v>0</v>
      </c>
      <c r="BQF10" s="43">
        <v>264631000</v>
      </c>
      <c r="BQG10" s="40" t="s">
        <v>41</v>
      </c>
      <c r="BQH10" s="40" t="s">
        <v>99</v>
      </c>
      <c r="BQI10" s="36">
        <f t="shared" ref="BQI10:BQY13" si="330">YEAR(BQA10)</f>
        <v>2012</v>
      </c>
      <c r="BQJ10" s="37">
        <f t="shared" ref="BQJ10:BQZ13" si="331">BQC10-BQB10</f>
        <v>-4492369000</v>
      </c>
      <c r="BQK10" s="38">
        <f t="shared" ref="BQK10:BRA13" si="332">BQD10+BQE10+BQF10</f>
        <v>2713260000</v>
      </c>
      <c r="BQL10" s="38">
        <f t="shared" ref="BQL10:BRB13" si="333">BQJ10-BQK10</f>
        <v>-7205629000</v>
      </c>
      <c r="BQM10" s="39">
        <f t="shared" ref="BQM10:BRC13" si="334">ABS(BQJ10/BQB10)</f>
        <v>0.97470446120649912</v>
      </c>
      <c r="BQN10" s="39">
        <f t="shared" ref="BQN10:BRD13" si="335">ABS(BQL10/BQB10)</f>
        <v>1.5633975597505292</v>
      </c>
      <c r="BQO10" s="40" t="s">
        <v>395</v>
      </c>
      <c r="BQP10" s="40" t="s">
        <v>6</v>
      </c>
      <c r="BQQ10" s="42">
        <v>41274</v>
      </c>
      <c r="BQR10" s="43">
        <v>4608955000</v>
      </c>
      <c r="BQS10" s="43">
        <v>116586000</v>
      </c>
      <c r="BQT10" s="43">
        <v>2448629000</v>
      </c>
      <c r="BQU10" s="40">
        <v>0</v>
      </c>
      <c r="BQV10" s="43">
        <v>264631000</v>
      </c>
      <c r="BQW10" s="40" t="s">
        <v>41</v>
      </c>
      <c r="BQX10" s="40" t="s">
        <v>99</v>
      </c>
      <c r="BQY10" s="36">
        <f t="shared" si="330"/>
        <v>2012</v>
      </c>
      <c r="BQZ10" s="37">
        <f t="shared" si="331"/>
        <v>-4492369000</v>
      </c>
      <c r="BRA10" s="38">
        <f t="shared" si="332"/>
        <v>2713260000</v>
      </c>
      <c r="BRB10" s="38">
        <f t="shared" si="333"/>
        <v>-7205629000</v>
      </c>
      <c r="BRC10" s="39">
        <f t="shared" si="334"/>
        <v>0.97470446120649912</v>
      </c>
      <c r="BRD10" s="39">
        <f t="shared" si="335"/>
        <v>1.5633975597505292</v>
      </c>
      <c r="BRE10" s="40" t="s">
        <v>395</v>
      </c>
      <c r="BRF10" s="40" t="s">
        <v>6</v>
      </c>
      <c r="BRG10" s="42">
        <v>41274</v>
      </c>
      <c r="BRH10" s="43">
        <v>4608955000</v>
      </c>
      <c r="BRI10" s="43">
        <v>116586000</v>
      </c>
      <c r="BRJ10" s="43">
        <v>2448629000</v>
      </c>
      <c r="BRK10" s="40">
        <v>0</v>
      </c>
      <c r="BRL10" s="43">
        <v>264631000</v>
      </c>
      <c r="BRM10" s="40" t="s">
        <v>41</v>
      </c>
      <c r="BRN10" s="40" t="s">
        <v>99</v>
      </c>
      <c r="BRO10" s="36">
        <f t="shared" ref="BRO10:BSE13" si="336">YEAR(BRG10)</f>
        <v>2012</v>
      </c>
      <c r="BRP10" s="37">
        <f t="shared" ref="BRP10:BSF13" si="337">BRI10-BRH10</f>
        <v>-4492369000</v>
      </c>
      <c r="BRQ10" s="38">
        <f t="shared" ref="BRQ10:BSG13" si="338">BRJ10+BRK10+BRL10</f>
        <v>2713260000</v>
      </c>
      <c r="BRR10" s="38">
        <f t="shared" ref="BRR10:BSH13" si="339">BRP10-BRQ10</f>
        <v>-7205629000</v>
      </c>
      <c r="BRS10" s="39">
        <f t="shared" ref="BRS10:BSI13" si="340">ABS(BRP10/BRH10)</f>
        <v>0.97470446120649912</v>
      </c>
      <c r="BRT10" s="39">
        <f t="shared" ref="BRT10:BSJ13" si="341">ABS(BRR10/BRH10)</f>
        <v>1.5633975597505292</v>
      </c>
      <c r="BRU10" s="40" t="s">
        <v>395</v>
      </c>
      <c r="BRV10" s="40" t="s">
        <v>6</v>
      </c>
      <c r="BRW10" s="42">
        <v>41274</v>
      </c>
      <c r="BRX10" s="43">
        <v>4608955000</v>
      </c>
      <c r="BRY10" s="43">
        <v>116586000</v>
      </c>
      <c r="BRZ10" s="43">
        <v>2448629000</v>
      </c>
      <c r="BSA10" s="40">
        <v>0</v>
      </c>
      <c r="BSB10" s="43">
        <v>264631000</v>
      </c>
      <c r="BSC10" s="40" t="s">
        <v>41</v>
      </c>
      <c r="BSD10" s="40" t="s">
        <v>99</v>
      </c>
      <c r="BSE10" s="36">
        <f t="shared" si="336"/>
        <v>2012</v>
      </c>
      <c r="BSF10" s="37">
        <f t="shared" si="337"/>
        <v>-4492369000</v>
      </c>
      <c r="BSG10" s="38">
        <f t="shared" si="338"/>
        <v>2713260000</v>
      </c>
      <c r="BSH10" s="38">
        <f t="shared" si="339"/>
        <v>-7205629000</v>
      </c>
      <c r="BSI10" s="39">
        <f t="shared" si="340"/>
        <v>0.97470446120649912</v>
      </c>
      <c r="BSJ10" s="39">
        <f t="shared" si="341"/>
        <v>1.5633975597505292</v>
      </c>
      <c r="BSK10" s="40" t="s">
        <v>395</v>
      </c>
      <c r="BSL10" s="40" t="s">
        <v>6</v>
      </c>
      <c r="BSM10" s="42">
        <v>41274</v>
      </c>
      <c r="BSN10" s="43">
        <v>4608955000</v>
      </c>
      <c r="BSO10" s="43">
        <v>116586000</v>
      </c>
      <c r="BSP10" s="43">
        <v>2448629000</v>
      </c>
      <c r="BSQ10" s="40">
        <v>0</v>
      </c>
      <c r="BSR10" s="43">
        <v>264631000</v>
      </c>
      <c r="BSS10" s="40" t="s">
        <v>41</v>
      </c>
      <c r="BST10" s="40" t="s">
        <v>99</v>
      </c>
      <c r="BSU10" s="36">
        <f t="shared" ref="BSU10:BTK13" si="342">YEAR(BSM10)</f>
        <v>2012</v>
      </c>
      <c r="BSV10" s="37">
        <f t="shared" ref="BSV10:BTL13" si="343">BSO10-BSN10</f>
        <v>-4492369000</v>
      </c>
      <c r="BSW10" s="38">
        <f t="shared" ref="BSW10:BTM13" si="344">BSP10+BSQ10+BSR10</f>
        <v>2713260000</v>
      </c>
      <c r="BSX10" s="38">
        <f t="shared" ref="BSX10:BTN13" si="345">BSV10-BSW10</f>
        <v>-7205629000</v>
      </c>
      <c r="BSY10" s="39">
        <f t="shared" ref="BSY10:BTO13" si="346">ABS(BSV10/BSN10)</f>
        <v>0.97470446120649912</v>
      </c>
      <c r="BSZ10" s="39">
        <f t="shared" ref="BSZ10:BTP13" si="347">ABS(BSX10/BSN10)</f>
        <v>1.5633975597505292</v>
      </c>
      <c r="BTA10" s="40" t="s">
        <v>395</v>
      </c>
      <c r="BTB10" s="40" t="s">
        <v>6</v>
      </c>
      <c r="BTC10" s="42">
        <v>41274</v>
      </c>
      <c r="BTD10" s="43">
        <v>4608955000</v>
      </c>
      <c r="BTE10" s="43">
        <v>116586000</v>
      </c>
      <c r="BTF10" s="43">
        <v>2448629000</v>
      </c>
      <c r="BTG10" s="40">
        <v>0</v>
      </c>
      <c r="BTH10" s="43">
        <v>264631000</v>
      </c>
      <c r="BTI10" s="40" t="s">
        <v>41</v>
      </c>
      <c r="BTJ10" s="40" t="s">
        <v>99</v>
      </c>
      <c r="BTK10" s="36">
        <f t="shared" si="342"/>
        <v>2012</v>
      </c>
      <c r="BTL10" s="37">
        <f t="shared" si="343"/>
        <v>-4492369000</v>
      </c>
      <c r="BTM10" s="38">
        <f t="shared" si="344"/>
        <v>2713260000</v>
      </c>
      <c r="BTN10" s="38">
        <f t="shared" si="345"/>
        <v>-7205629000</v>
      </c>
      <c r="BTO10" s="39">
        <f t="shared" si="346"/>
        <v>0.97470446120649912</v>
      </c>
      <c r="BTP10" s="39">
        <f t="shared" si="347"/>
        <v>1.5633975597505292</v>
      </c>
      <c r="BTQ10" s="40" t="s">
        <v>395</v>
      </c>
      <c r="BTR10" s="40" t="s">
        <v>6</v>
      </c>
      <c r="BTS10" s="42">
        <v>41274</v>
      </c>
      <c r="BTT10" s="43">
        <v>4608955000</v>
      </c>
      <c r="BTU10" s="43">
        <v>116586000</v>
      </c>
      <c r="BTV10" s="43">
        <v>2448629000</v>
      </c>
      <c r="BTW10" s="40">
        <v>0</v>
      </c>
      <c r="BTX10" s="43">
        <v>264631000</v>
      </c>
      <c r="BTY10" s="40" t="s">
        <v>41</v>
      </c>
      <c r="BTZ10" s="40" t="s">
        <v>99</v>
      </c>
      <c r="BUA10" s="36">
        <f t="shared" ref="BUA10:BUQ13" si="348">YEAR(BTS10)</f>
        <v>2012</v>
      </c>
      <c r="BUB10" s="37">
        <f t="shared" ref="BUB10:BUR13" si="349">BTU10-BTT10</f>
        <v>-4492369000</v>
      </c>
      <c r="BUC10" s="38">
        <f t="shared" ref="BUC10:BUS13" si="350">BTV10+BTW10+BTX10</f>
        <v>2713260000</v>
      </c>
      <c r="BUD10" s="38">
        <f t="shared" ref="BUD10:BUT13" si="351">BUB10-BUC10</f>
        <v>-7205629000</v>
      </c>
      <c r="BUE10" s="39">
        <f t="shared" ref="BUE10:BUU13" si="352">ABS(BUB10/BTT10)</f>
        <v>0.97470446120649912</v>
      </c>
      <c r="BUF10" s="39">
        <f t="shared" ref="BUF10:BUV13" si="353">ABS(BUD10/BTT10)</f>
        <v>1.5633975597505292</v>
      </c>
      <c r="BUG10" s="40" t="s">
        <v>395</v>
      </c>
      <c r="BUH10" s="40" t="s">
        <v>6</v>
      </c>
      <c r="BUI10" s="42">
        <v>41274</v>
      </c>
      <c r="BUJ10" s="43">
        <v>4608955000</v>
      </c>
      <c r="BUK10" s="43">
        <v>116586000</v>
      </c>
      <c r="BUL10" s="43">
        <v>2448629000</v>
      </c>
      <c r="BUM10" s="40">
        <v>0</v>
      </c>
      <c r="BUN10" s="43">
        <v>264631000</v>
      </c>
      <c r="BUO10" s="40" t="s">
        <v>41</v>
      </c>
      <c r="BUP10" s="40" t="s">
        <v>99</v>
      </c>
      <c r="BUQ10" s="36">
        <f t="shared" si="348"/>
        <v>2012</v>
      </c>
      <c r="BUR10" s="37">
        <f t="shared" si="349"/>
        <v>-4492369000</v>
      </c>
      <c r="BUS10" s="38">
        <f t="shared" si="350"/>
        <v>2713260000</v>
      </c>
      <c r="BUT10" s="38">
        <f t="shared" si="351"/>
        <v>-7205629000</v>
      </c>
      <c r="BUU10" s="39">
        <f t="shared" si="352"/>
        <v>0.97470446120649912</v>
      </c>
      <c r="BUV10" s="39">
        <f t="shared" si="353"/>
        <v>1.5633975597505292</v>
      </c>
      <c r="BUW10" s="40" t="s">
        <v>395</v>
      </c>
      <c r="BUX10" s="40" t="s">
        <v>6</v>
      </c>
      <c r="BUY10" s="42">
        <v>41274</v>
      </c>
      <c r="BUZ10" s="43">
        <v>4608955000</v>
      </c>
      <c r="BVA10" s="43">
        <v>116586000</v>
      </c>
      <c r="BVB10" s="43">
        <v>2448629000</v>
      </c>
      <c r="BVC10" s="40">
        <v>0</v>
      </c>
      <c r="BVD10" s="43">
        <v>264631000</v>
      </c>
      <c r="BVE10" s="40" t="s">
        <v>41</v>
      </c>
      <c r="BVF10" s="40" t="s">
        <v>99</v>
      </c>
      <c r="BVG10" s="36">
        <f t="shared" ref="BVG10:BVW13" si="354">YEAR(BUY10)</f>
        <v>2012</v>
      </c>
      <c r="BVH10" s="37">
        <f t="shared" ref="BVH10:BVX13" si="355">BVA10-BUZ10</f>
        <v>-4492369000</v>
      </c>
      <c r="BVI10" s="38">
        <f t="shared" ref="BVI10:BVY13" si="356">BVB10+BVC10+BVD10</f>
        <v>2713260000</v>
      </c>
      <c r="BVJ10" s="38">
        <f t="shared" ref="BVJ10:BVZ13" si="357">BVH10-BVI10</f>
        <v>-7205629000</v>
      </c>
      <c r="BVK10" s="39">
        <f t="shared" ref="BVK10:BWA13" si="358">ABS(BVH10/BUZ10)</f>
        <v>0.97470446120649912</v>
      </c>
      <c r="BVL10" s="39">
        <f t="shared" ref="BVL10:BWB13" si="359">ABS(BVJ10/BUZ10)</f>
        <v>1.5633975597505292</v>
      </c>
      <c r="BVM10" s="40" t="s">
        <v>395</v>
      </c>
      <c r="BVN10" s="40" t="s">
        <v>6</v>
      </c>
      <c r="BVO10" s="42">
        <v>41274</v>
      </c>
      <c r="BVP10" s="43">
        <v>4608955000</v>
      </c>
      <c r="BVQ10" s="43">
        <v>116586000</v>
      </c>
      <c r="BVR10" s="43">
        <v>2448629000</v>
      </c>
      <c r="BVS10" s="40">
        <v>0</v>
      </c>
      <c r="BVT10" s="43">
        <v>264631000</v>
      </c>
      <c r="BVU10" s="40" t="s">
        <v>41</v>
      </c>
      <c r="BVV10" s="40" t="s">
        <v>99</v>
      </c>
      <c r="BVW10" s="36">
        <f t="shared" si="354"/>
        <v>2012</v>
      </c>
      <c r="BVX10" s="37">
        <f t="shared" si="355"/>
        <v>-4492369000</v>
      </c>
      <c r="BVY10" s="38">
        <f t="shared" si="356"/>
        <v>2713260000</v>
      </c>
      <c r="BVZ10" s="38">
        <f t="shared" si="357"/>
        <v>-7205629000</v>
      </c>
      <c r="BWA10" s="39">
        <f t="shared" si="358"/>
        <v>0.97470446120649912</v>
      </c>
      <c r="BWB10" s="39">
        <f t="shared" si="359"/>
        <v>1.5633975597505292</v>
      </c>
      <c r="BWC10" s="40" t="s">
        <v>395</v>
      </c>
      <c r="BWD10" s="40" t="s">
        <v>6</v>
      </c>
      <c r="BWE10" s="42">
        <v>41274</v>
      </c>
      <c r="BWF10" s="43">
        <v>4608955000</v>
      </c>
      <c r="BWG10" s="43">
        <v>116586000</v>
      </c>
      <c r="BWH10" s="43">
        <v>2448629000</v>
      </c>
      <c r="BWI10" s="40">
        <v>0</v>
      </c>
      <c r="BWJ10" s="43">
        <v>264631000</v>
      </c>
      <c r="BWK10" s="40" t="s">
        <v>41</v>
      </c>
      <c r="BWL10" s="40" t="s">
        <v>99</v>
      </c>
      <c r="BWM10" s="36">
        <f t="shared" ref="BWM10:BXC13" si="360">YEAR(BWE10)</f>
        <v>2012</v>
      </c>
      <c r="BWN10" s="37">
        <f t="shared" ref="BWN10:BXD13" si="361">BWG10-BWF10</f>
        <v>-4492369000</v>
      </c>
      <c r="BWO10" s="38">
        <f t="shared" ref="BWO10:BXE13" si="362">BWH10+BWI10+BWJ10</f>
        <v>2713260000</v>
      </c>
      <c r="BWP10" s="38">
        <f t="shared" ref="BWP10:BXF13" si="363">BWN10-BWO10</f>
        <v>-7205629000</v>
      </c>
      <c r="BWQ10" s="39">
        <f t="shared" ref="BWQ10:BXG13" si="364">ABS(BWN10/BWF10)</f>
        <v>0.97470446120649912</v>
      </c>
      <c r="BWR10" s="39">
        <f t="shared" ref="BWR10:BXH13" si="365">ABS(BWP10/BWF10)</f>
        <v>1.5633975597505292</v>
      </c>
      <c r="BWS10" s="40" t="s">
        <v>395</v>
      </c>
      <c r="BWT10" s="40" t="s">
        <v>6</v>
      </c>
      <c r="BWU10" s="42">
        <v>41274</v>
      </c>
      <c r="BWV10" s="43">
        <v>4608955000</v>
      </c>
      <c r="BWW10" s="43">
        <v>116586000</v>
      </c>
      <c r="BWX10" s="43">
        <v>2448629000</v>
      </c>
      <c r="BWY10" s="40">
        <v>0</v>
      </c>
      <c r="BWZ10" s="43">
        <v>264631000</v>
      </c>
      <c r="BXA10" s="40" t="s">
        <v>41</v>
      </c>
      <c r="BXB10" s="40" t="s">
        <v>99</v>
      </c>
      <c r="BXC10" s="36">
        <f t="shared" si="360"/>
        <v>2012</v>
      </c>
      <c r="BXD10" s="37">
        <f t="shared" si="361"/>
        <v>-4492369000</v>
      </c>
      <c r="BXE10" s="38">
        <f t="shared" si="362"/>
        <v>2713260000</v>
      </c>
      <c r="BXF10" s="38">
        <f t="shared" si="363"/>
        <v>-7205629000</v>
      </c>
      <c r="BXG10" s="39">
        <f t="shared" si="364"/>
        <v>0.97470446120649912</v>
      </c>
      <c r="BXH10" s="39">
        <f t="shared" si="365"/>
        <v>1.5633975597505292</v>
      </c>
      <c r="BXI10" s="40" t="s">
        <v>395</v>
      </c>
      <c r="BXJ10" s="40" t="s">
        <v>6</v>
      </c>
      <c r="BXK10" s="42">
        <v>41274</v>
      </c>
      <c r="BXL10" s="43">
        <v>4608955000</v>
      </c>
      <c r="BXM10" s="43">
        <v>116586000</v>
      </c>
      <c r="BXN10" s="43">
        <v>2448629000</v>
      </c>
      <c r="BXO10" s="40">
        <v>0</v>
      </c>
      <c r="BXP10" s="43">
        <v>264631000</v>
      </c>
      <c r="BXQ10" s="40" t="s">
        <v>41</v>
      </c>
      <c r="BXR10" s="40" t="s">
        <v>99</v>
      </c>
      <c r="BXS10" s="36">
        <f t="shared" ref="BXS10:BYI13" si="366">YEAR(BXK10)</f>
        <v>2012</v>
      </c>
      <c r="BXT10" s="37">
        <f t="shared" ref="BXT10:BYJ13" si="367">BXM10-BXL10</f>
        <v>-4492369000</v>
      </c>
      <c r="BXU10" s="38">
        <f t="shared" ref="BXU10:BYK13" si="368">BXN10+BXO10+BXP10</f>
        <v>2713260000</v>
      </c>
      <c r="BXV10" s="38">
        <f t="shared" ref="BXV10:BYL13" si="369">BXT10-BXU10</f>
        <v>-7205629000</v>
      </c>
      <c r="BXW10" s="39">
        <f t="shared" ref="BXW10:BYM13" si="370">ABS(BXT10/BXL10)</f>
        <v>0.97470446120649912</v>
      </c>
      <c r="BXX10" s="39">
        <f t="shared" ref="BXX10:BYN13" si="371">ABS(BXV10/BXL10)</f>
        <v>1.5633975597505292</v>
      </c>
      <c r="BXY10" s="40" t="s">
        <v>395</v>
      </c>
      <c r="BXZ10" s="40" t="s">
        <v>6</v>
      </c>
      <c r="BYA10" s="42">
        <v>41274</v>
      </c>
      <c r="BYB10" s="43">
        <v>4608955000</v>
      </c>
      <c r="BYC10" s="43">
        <v>116586000</v>
      </c>
      <c r="BYD10" s="43">
        <v>2448629000</v>
      </c>
      <c r="BYE10" s="40">
        <v>0</v>
      </c>
      <c r="BYF10" s="43">
        <v>264631000</v>
      </c>
      <c r="BYG10" s="40" t="s">
        <v>41</v>
      </c>
      <c r="BYH10" s="40" t="s">
        <v>99</v>
      </c>
      <c r="BYI10" s="36">
        <f t="shared" si="366"/>
        <v>2012</v>
      </c>
      <c r="BYJ10" s="37">
        <f t="shared" si="367"/>
        <v>-4492369000</v>
      </c>
      <c r="BYK10" s="38">
        <f t="shared" si="368"/>
        <v>2713260000</v>
      </c>
      <c r="BYL10" s="38">
        <f t="shared" si="369"/>
        <v>-7205629000</v>
      </c>
      <c r="BYM10" s="39">
        <f t="shared" si="370"/>
        <v>0.97470446120649912</v>
      </c>
      <c r="BYN10" s="39">
        <f t="shared" si="371"/>
        <v>1.5633975597505292</v>
      </c>
      <c r="BYO10" s="40" t="s">
        <v>395</v>
      </c>
      <c r="BYP10" s="40" t="s">
        <v>6</v>
      </c>
      <c r="BYQ10" s="42">
        <v>41274</v>
      </c>
      <c r="BYR10" s="43">
        <v>4608955000</v>
      </c>
      <c r="BYS10" s="43">
        <v>116586000</v>
      </c>
      <c r="BYT10" s="43">
        <v>2448629000</v>
      </c>
      <c r="BYU10" s="40">
        <v>0</v>
      </c>
      <c r="BYV10" s="43">
        <v>264631000</v>
      </c>
      <c r="BYW10" s="40" t="s">
        <v>41</v>
      </c>
      <c r="BYX10" s="40" t="s">
        <v>99</v>
      </c>
      <c r="BYY10" s="36">
        <f t="shared" ref="BYY10:BZO13" si="372">YEAR(BYQ10)</f>
        <v>2012</v>
      </c>
      <c r="BYZ10" s="37">
        <f t="shared" ref="BYZ10:BZP13" si="373">BYS10-BYR10</f>
        <v>-4492369000</v>
      </c>
      <c r="BZA10" s="38">
        <f t="shared" ref="BZA10:BZQ13" si="374">BYT10+BYU10+BYV10</f>
        <v>2713260000</v>
      </c>
      <c r="BZB10" s="38">
        <f t="shared" ref="BZB10:BZR13" si="375">BYZ10-BZA10</f>
        <v>-7205629000</v>
      </c>
      <c r="BZC10" s="39">
        <f t="shared" ref="BZC10:BZS13" si="376">ABS(BYZ10/BYR10)</f>
        <v>0.97470446120649912</v>
      </c>
      <c r="BZD10" s="39">
        <f t="shared" ref="BZD10:BZT13" si="377">ABS(BZB10/BYR10)</f>
        <v>1.5633975597505292</v>
      </c>
      <c r="BZE10" s="40" t="s">
        <v>395</v>
      </c>
      <c r="BZF10" s="40" t="s">
        <v>6</v>
      </c>
      <c r="BZG10" s="42">
        <v>41274</v>
      </c>
      <c r="BZH10" s="43">
        <v>4608955000</v>
      </c>
      <c r="BZI10" s="43">
        <v>116586000</v>
      </c>
      <c r="BZJ10" s="43">
        <v>2448629000</v>
      </c>
      <c r="BZK10" s="40">
        <v>0</v>
      </c>
      <c r="BZL10" s="43">
        <v>264631000</v>
      </c>
      <c r="BZM10" s="40" t="s">
        <v>41</v>
      </c>
      <c r="BZN10" s="40" t="s">
        <v>99</v>
      </c>
      <c r="BZO10" s="36">
        <f t="shared" si="372"/>
        <v>2012</v>
      </c>
      <c r="BZP10" s="37">
        <f t="shared" si="373"/>
        <v>-4492369000</v>
      </c>
      <c r="BZQ10" s="38">
        <f t="shared" si="374"/>
        <v>2713260000</v>
      </c>
      <c r="BZR10" s="38">
        <f t="shared" si="375"/>
        <v>-7205629000</v>
      </c>
      <c r="BZS10" s="39">
        <f t="shared" si="376"/>
        <v>0.97470446120649912</v>
      </c>
      <c r="BZT10" s="39">
        <f t="shared" si="377"/>
        <v>1.5633975597505292</v>
      </c>
      <c r="BZU10" s="40" t="s">
        <v>395</v>
      </c>
      <c r="BZV10" s="40" t="s">
        <v>6</v>
      </c>
      <c r="BZW10" s="42">
        <v>41274</v>
      </c>
      <c r="BZX10" s="43">
        <v>4608955000</v>
      </c>
      <c r="BZY10" s="43">
        <v>116586000</v>
      </c>
      <c r="BZZ10" s="43">
        <v>2448629000</v>
      </c>
      <c r="CAA10" s="40">
        <v>0</v>
      </c>
      <c r="CAB10" s="43">
        <v>264631000</v>
      </c>
      <c r="CAC10" s="40" t="s">
        <v>41</v>
      </c>
      <c r="CAD10" s="40" t="s">
        <v>99</v>
      </c>
      <c r="CAE10" s="36">
        <f t="shared" ref="CAE10:CAU13" si="378">YEAR(BZW10)</f>
        <v>2012</v>
      </c>
      <c r="CAF10" s="37">
        <f t="shared" ref="CAF10:CAV13" si="379">BZY10-BZX10</f>
        <v>-4492369000</v>
      </c>
      <c r="CAG10" s="38">
        <f t="shared" ref="CAG10:CAW13" si="380">BZZ10+CAA10+CAB10</f>
        <v>2713260000</v>
      </c>
      <c r="CAH10" s="38">
        <f t="shared" ref="CAH10:CAX13" si="381">CAF10-CAG10</f>
        <v>-7205629000</v>
      </c>
      <c r="CAI10" s="39">
        <f t="shared" ref="CAI10:CAY13" si="382">ABS(CAF10/BZX10)</f>
        <v>0.97470446120649912</v>
      </c>
      <c r="CAJ10" s="39">
        <f t="shared" ref="CAJ10:CAZ13" si="383">ABS(CAH10/BZX10)</f>
        <v>1.5633975597505292</v>
      </c>
      <c r="CAK10" s="40" t="s">
        <v>395</v>
      </c>
      <c r="CAL10" s="40" t="s">
        <v>6</v>
      </c>
      <c r="CAM10" s="42">
        <v>41274</v>
      </c>
      <c r="CAN10" s="43">
        <v>4608955000</v>
      </c>
      <c r="CAO10" s="43">
        <v>116586000</v>
      </c>
      <c r="CAP10" s="43">
        <v>2448629000</v>
      </c>
      <c r="CAQ10" s="40">
        <v>0</v>
      </c>
      <c r="CAR10" s="43">
        <v>264631000</v>
      </c>
      <c r="CAS10" s="40" t="s">
        <v>41</v>
      </c>
      <c r="CAT10" s="40" t="s">
        <v>99</v>
      </c>
      <c r="CAU10" s="36">
        <f t="shared" si="378"/>
        <v>2012</v>
      </c>
      <c r="CAV10" s="37">
        <f t="shared" si="379"/>
        <v>-4492369000</v>
      </c>
      <c r="CAW10" s="38">
        <f t="shared" si="380"/>
        <v>2713260000</v>
      </c>
      <c r="CAX10" s="38">
        <f t="shared" si="381"/>
        <v>-7205629000</v>
      </c>
      <c r="CAY10" s="39">
        <f t="shared" si="382"/>
        <v>0.97470446120649912</v>
      </c>
      <c r="CAZ10" s="39">
        <f t="shared" si="383"/>
        <v>1.5633975597505292</v>
      </c>
      <c r="CBA10" s="40" t="s">
        <v>395</v>
      </c>
      <c r="CBB10" s="40" t="s">
        <v>6</v>
      </c>
      <c r="CBC10" s="42">
        <v>41274</v>
      </c>
      <c r="CBD10" s="43">
        <v>4608955000</v>
      </c>
      <c r="CBE10" s="43">
        <v>116586000</v>
      </c>
      <c r="CBF10" s="43">
        <v>2448629000</v>
      </c>
      <c r="CBG10" s="40">
        <v>0</v>
      </c>
      <c r="CBH10" s="43">
        <v>264631000</v>
      </c>
      <c r="CBI10" s="40" t="s">
        <v>41</v>
      </c>
      <c r="CBJ10" s="40" t="s">
        <v>99</v>
      </c>
      <c r="CBK10" s="36">
        <f t="shared" ref="CBK10:CCA13" si="384">YEAR(CBC10)</f>
        <v>2012</v>
      </c>
      <c r="CBL10" s="37">
        <f t="shared" ref="CBL10:CCB13" si="385">CBE10-CBD10</f>
        <v>-4492369000</v>
      </c>
      <c r="CBM10" s="38">
        <f t="shared" ref="CBM10:CCC13" si="386">CBF10+CBG10+CBH10</f>
        <v>2713260000</v>
      </c>
      <c r="CBN10" s="38">
        <f t="shared" ref="CBN10:CCD13" si="387">CBL10-CBM10</f>
        <v>-7205629000</v>
      </c>
      <c r="CBO10" s="39">
        <f t="shared" ref="CBO10:CCE13" si="388">ABS(CBL10/CBD10)</f>
        <v>0.97470446120649912</v>
      </c>
      <c r="CBP10" s="39">
        <f t="shared" ref="CBP10:CCF13" si="389">ABS(CBN10/CBD10)</f>
        <v>1.5633975597505292</v>
      </c>
      <c r="CBQ10" s="40" t="s">
        <v>395</v>
      </c>
      <c r="CBR10" s="40" t="s">
        <v>6</v>
      </c>
      <c r="CBS10" s="42">
        <v>41274</v>
      </c>
      <c r="CBT10" s="43">
        <v>4608955000</v>
      </c>
      <c r="CBU10" s="43">
        <v>116586000</v>
      </c>
      <c r="CBV10" s="43">
        <v>2448629000</v>
      </c>
      <c r="CBW10" s="40">
        <v>0</v>
      </c>
      <c r="CBX10" s="43">
        <v>264631000</v>
      </c>
      <c r="CBY10" s="40" t="s">
        <v>41</v>
      </c>
      <c r="CBZ10" s="40" t="s">
        <v>99</v>
      </c>
      <c r="CCA10" s="36">
        <f t="shared" si="384"/>
        <v>2012</v>
      </c>
      <c r="CCB10" s="37">
        <f t="shared" si="385"/>
        <v>-4492369000</v>
      </c>
      <c r="CCC10" s="38">
        <f t="shared" si="386"/>
        <v>2713260000</v>
      </c>
      <c r="CCD10" s="38">
        <f t="shared" si="387"/>
        <v>-7205629000</v>
      </c>
      <c r="CCE10" s="39">
        <f t="shared" si="388"/>
        <v>0.97470446120649912</v>
      </c>
      <c r="CCF10" s="39">
        <f t="shared" si="389"/>
        <v>1.5633975597505292</v>
      </c>
      <c r="CCG10" s="40" t="s">
        <v>395</v>
      </c>
      <c r="CCH10" s="40" t="s">
        <v>6</v>
      </c>
      <c r="CCI10" s="42">
        <v>41274</v>
      </c>
      <c r="CCJ10" s="43">
        <v>4608955000</v>
      </c>
      <c r="CCK10" s="43">
        <v>116586000</v>
      </c>
      <c r="CCL10" s="43">
        <v>2448629000</v>
      </c>
      <c r="CCM10" s="40">
        <v>0</v>
      </c>
      <c r="CCN10" s="43">
        <v>264631000</v>
      </c>
      <c r="CCO10" s="40" t="s">
        <v>41</v>
      </c>
      <c r="CCP10" s="40" t="s">
        <v>99</v>
      </c>
      <c r="CCQ10" s="36">
        <f t="shared" ref="CCQ10:CDG13" si="390">YEAR(CCI10)</f>
        <v>2012</v>
      </c>
      <c r="CCR10" s="37">
        <f t="shared" ref="CCR10:CDH13" si="391">CCK10-CCJ10</f>
        <v>-4492369000</v>
      </c>
      <c r="CCS10" s="38">
        <f t="shared" ref="CCS10:CDI13" si="392">CCL10+CCM10+CCN10</f>
        <v>2713260000</v>
      </c>
      <c r="CCT10" s="38">
        <f t="shared" ref="CCT10:CDJ13" si="393">CCR10-CCS10</f>
        <v>-7205629000</v>
      </c>
      <c r="CCU10" s="39">
        <f t="shared" ref="CCU10:CDK13" si="394">ABS(CCR10/CCJ10)</f>
        <v>0.97470446120649912</v>
      </c>
      <c r="CCV10" s="39">
        <f t="shared" ref="CCV10:CDL13" si="395">ABS(CCT10/CCJ10)</f>
        <v>1.5633975597505292</v>
      </c>
      <c r="CCW10" s="40" t="s">
        <v>395</v>
      </c>
      <c r="CCX10" s="40" t="s">
        <v>6</v>
      </c>
      <c r="CCY10" s="42">
        <v>41274</v>
      </c>
      <c r="CCZ10" s="43">
        <v>4608955000</v>
      </c>
      <c r="CDA10" s="43">
        <v>116586000</v>
      </c>
      <c r="CDB10" s="43">
        <v>2448629000</v>
      </c>
      <c r="CDC10" s="40">
        <v>0</v>
      </c>
      <c r="CDD10" s="43">
        <v>264631000</v>
      </c>
      <c r="CDE10" s="40" t="s">
        <v>41</v>
      </c>
      <c r="CDF10" s="40" t="s">
        <v>99</v>
      </c>
      <c r="CDG10" s="36">
        <f t="shared" si="390"/>
        <v>2012</v>
      </c>
      <c r="CDH10" s="37">
        <f t="shared" si="391"/>
        <v>-4492369000</v>
      </c>
      <c r="CDI10" s="38">
        <f t="shared" si="392"/>
        <v>2713260000</v>
      </c>
      <c r="CDJ10" s="38">
        <f t="shared" si="393"/>
        <v>-7205629000</v>
      </c>
      <c r="CDK10" s="39">
        <f t="shared" si="394"/>
        <v>0.97470446120649912</v>
      </c>
      <c r="CDL10" s="39">
        <f t="shared" si="395"/>
        <v>1.5633975597505292</v>
      </c>
      <c r="CDM10" s="40" t="s">
        <v>395</v>
      </c>
      <c r="CDN10" s="40" t="s">
        <v>6</v>
      </c>
      <c r="CDO10" s="42">
        <v>41274</v>
      </c>
      <c r="CDP10" s="43">
        <v>4608955000</v>
      </c>
      <c r="CDQ10" s="43">
        <v>116586000</v>
      </c>
      <c r="CDR10" s="43">
        <v>2448629000</v>
      </c>
      <c r="CDS10" s="40">
        <v>0</v>
      </c>
      <c r="CDT10" s="43">
        <v>264631000</v>
      </c>
      <c r="CDU10" s="40" t="s">
        <v>41</v>
      </c>
      <c r="CDV10" s="40" t="s">
        <v>99</v>
      </c>
      <c r="CDW10" s="36">
        <f t="shared" ref="CDW10:CEM13" si="396">YEAR(CDO10)</f>
        <v>2012</v>
      </c>
      <c r="CDX10" s="37">
        <f t="shared" ref="CDX10:CEN13" si="397">CDQ10-CDP10</f>
        <v>-4492369000</v>
      </c>
      <c r="CDY10" s="38">
        <f t="shared" ref="CDY10:CEO13" si="398">CDR10+CDS10+CDT10</f>
        <v>2713260000</v>
      </c>
      <c r="CDZ10" s="38">
        <f t="shared" ref="CDZ10:CEP13" si="399">CDX10-CDY10</f>
        <v>-7205629000</v>
      </c>
      <c r="CEA10" s="39">
        <f t="shared" ref="CEA10:CEQ13" si="400">ABS(CDX10/CDP10)</f>
        <v>0.97470446120649912</v>
      </c>
      <c r="CEB10" s="39">
        <f t="shared" ref="CEB10:CER13" si="401">ABS(CDZ10/CDP10)</f>
        <v>1.5633975597505292</v>
      </c>
      <c r="CEC10" s="40" t="s">
        <v>395</v>
      </c>
      <c r="CED10" s="40" t="s">
        <v>6</v>
      </c>
      <c r="CEE10" s="42">
        <v>41274</v>
      </c>
      <c r="CEF10" s="43">
        <v>4608955000</v>
      </c>
      <c r="CEG10" s="43">
        <v>116586000</v>
      </c>
      <c r="CEH10" s="43">
        <v>2448629000</v>
      </c>
      <c r="CEI10" s="40">
        <v>0</v>
      </c>
      <c r="CEJ10" s="43">
        <v>264631000</v>
      </c>
      <c r="CEK10" s="40" t="s">
        <v>41</v>
      </c>
      <c r="CEL10" s="40" t="s">
        <v>99</v>
      </c>
      <c r="CEM10" s="36">
        <f t="shared" si="396"/>
        <v>2012</v>
      </c>
      <c r="CEN10" s="37">
        <f t="shared" si="397"/>
        <v>-4492369000</v>
      </c>
      <c r="CEO10" s="38">
        <f t="shared" si="398"/>
        <v>2713260000</v>
      </c>
      <c r="CEP10" s="38">
        <f t="shared" si="399"/>
        <v>-7205629000</v>
      </c>
      <c r="CEQ10" s="39">
        <f t="shared" si="400"/>
        <v>0.97470446120649912</v>
      </c>
      <c r="CER10" s="39">
        <f t="shared" si="401"/>
        <v>1.5633975597505292</v>
      </c>
      <c r="CES10" s="40" t="s">
        <v>395</v>
      </c>
      <c r="CET10" s="40" t="s">
        <v>6</v>
      </c>
      <c r="CEU10" s="42">
        <v>41274</v>
      </c>
      <c r="CEV10" s="43">
        <v>4608955000</v>
      </c>
      <c r="CEW10" s="43">
        <v>116586000</v>
      </c>
      <c r="CEX10" s="43">
        <v>2448629000</v>
      </c>
      <c r="CEY10" s="40">
        <v>0</v>
      </c>
      <c r="CEZ10" s="43">
        <v>264631000</v>
      </c>
      <c r="CFA10" s="40" t="s">
        <v>41</v>
      </c>
      <c r="CFB10" s="40" t="s">
        <v>99</v>
      </c>
      <c r="CFC10" s="36">
        <f t="shared" ref="CFC10:CFS13" si="402">YEAR(CEU10)</f>
        <v>2012</v>
      </c>
      <c r="CFD10" s="37">
        <f t="shared" ref="CFD10:CFT13" si="403">CEW10-CEV10</f>
        <v>-4492369000</v>
      </c>
      <c r="CFE10" s="38">
        <f t="shared" ref="CFE10:CFU13" si="404">CEX10+CEY10+CEZ10</f>
        <v>2713260000</v>
      </c>
      <c r="CFF10" s="38">
        <f t="shared" ref="CFF10:CFV13" si="405">CFD10-CFE10</f>
        <v>-7205629000</v>
      </c>
      <c r="CFG10" s="39">
        <f t="shared" ref="CFG10:CFW13" si="406">ABS(CFD10/CEV10)</f>
        <v>0.97470446120649912</v>
      </c>
      <c r="CFH10" s="39">
        <f t="shared" ref="CFH10:CFX13" si="407">ABS(CFF10/CEV10)</f>
        <v>1.5633975597505292</v>
      </c>
      <c r="CFI10" s="40" t="s">
        <v>395</v>
      </c>
      <c r="CFJ10" s="40" t="s">
        <v>6</v>
      </c>
      <c r="CFK10" s="42">
        <v>41274</v>
      </c>
      <c r="CFL10" s="43">
        <v>4608955000</v>
      </c>
      <c r="CFM10" s="43">
        <v>116586000</v>
      </c>
      <c r="CFN10" s="43">
        <v>2448629000</v>
      </c>
      <c r="CFO10" s="40">
        <v>0</v>
      </c>
      <c r="CFP10" s="43">
        <v>264631000</v>
      </c>
      <c r="CFQ10" s="40" t="s">
        <v>41</v>
      </c>
      <c r="CFR10" s="40" t="s">
        <v>99</v>
      </c>
      <c r="CFS10" s="36">
        <f t="shared" si="402"/>
        <v>2012</v>
      </c>
      <c r="CFT10" s="37">
        <f t="shared" si="403"/>
        <v>-4492369000</v>
      </c>
      <c r="CFU10" s="38">
        <f t="shared" si="404"/>
        <v>2713260000</v>
      </c>
      <c r="CFV10" s="38">
        <f t="shared" si="405"/>
        <v>-7205629000</v>
      </c>
      <c r="CFW10" s="39">
        <f t="shared" si="406"/>
        <v>0.97470446120649912</v>
      </c>
      <c r="CFX10" s="39">
        <f t="shared" si="407"/>
        <v>1.5633975597505292</v>
      </c>
      <c r="CFY10" s="40" t="s">
        <v>395</v>
      </c>
      <c r="CFZ10" s="40" t="s">
        <v>6</v>
      </c>
      <c r="CGA10" s="42">
        <v>41274</v>
      </c>
      <c r="CGB10" s="43">
        <v>4608955000</v>
      </c>
      <c r="CGC10" s="43">
        <v>116586000</v>
      </c>
      <c r="CGD10" s="43">
        <v>2448629000</v>
      </c>
      <c r="CGE10" s="40">
        <v>0</v>
      </c>
      <c r="CGF10" s="43">
        <v>264631000</v>
      </c>
      <c r="CGG10" s="40" t="s">
        <v>41</v>
      </c>
      <c r="CGH10" s="40" t="s">
        <v>99</v>
      </c>
      <c r="CGI10" s="36">
        <f t="shared" ref="CGI10:CGY13" si="408">YEAR(CGA10)</f>
        <v>2012</v>
      </c>
      <c r="CGJ10" s="37">
        <f t="shared" ref="CGJ10:CGZ13" si="409">CGC10-CGB10</f>
        <v>-4492369000</v>
      </c>
      <c r="CGK10" s="38">
        <f t="shared" ref="CGK10:CHA13" si="410">CGD10+CGE10+CGF10</f>
        <v>2713260000</v>
      </c>
      <c r="CGL10" s="38">
        <f t="shared" ref="CGL10:CHB13" si="411">CGJ10-CGK10</f>
        <v>-7205629000</v>
      </c>
      <c r="CGM10" s="39">
        <f t="shared" ref="CGM10:CHC13" si="412">ABS(CGJ10/CGB10)</f>
        <v>0.97470446120649912</v>
      </c>
      <c r="CGN10" s="39">
        <f t="shared" ref="CGN10:CHD13" si="413">ABS(CGL10/CGB10)</f>
        <v>1.5633975597505292</v>
      </c>
      <c r="CGO10" s="40" t="s">
        <v>395</v>
      </c>
      <c r="CGP10" s="40" t="s">
        <v>6</v>
      </c>
      <c r="CGQ10" s="42">
        <v>41274</v>
      </c>
      <c r="CGR10" s="43">
        <v>4608955000</v>
      </c>
      <c r="CGS10" s="43">
        <v>116586000</v>
      </c>
      <c r="CGT10" s="43">
        <v>2448629000</v>
      </c>
      <c r="CGU10" s="40">
        <v>0</v>
      </c>
      <c r="CGV10" s="43">
        <v>264631000</v>
      </c>
      <c r="CGW10" s="40" t="s">
        <v>41</v>
      </c>
      <c r="CGX10" s="40" t="s">
        <v>99</v>
      </c>
      <c r="CGY10" s="36">
        <f t="shared" si="408"/>
        <v>2012</v>
      </c>
      <c r="CGZ10" s="37">
        <f t="shared" si="409"/>
        <v>-4492369000</v>
      </c>
      <c r="CHA10" s="38">
        <f t="shared" si="410"/>
        <v>2713260000</v>
      </c>
      <c r="CHB10" s="38">
        <f t="shared" si="411"/>
        <v>-7205629000</v>
      </c>
      <c r="CHC10" s="39">
        <f t="shared" si="412"/>
        <v>0.97470446120649912</v>
      </c>
      <c r="CHD10" s="39">
        <f t="shared" si="413"/>
        <v>1.5633975597505292</v>
      </c>
      <c r="CHE10" s="40" t="s">
        <v>395</v>
      </c>
      <c r="CHF10" s="40" t="s">
        <v>6</v>
      </c>
      <c r="CHG10" s="42">
        <v>41274</v>
      </c>
      <c r="CHH10" s="43">
        <v>4608955000</v>
      </c>
      <c r="CHI10" s="43">
        <v>116586000</v>
      </c>
      <c r="CHJ10" s="43">
        <v>2448629000</v>
      </c>
      <c r="CHK10" s="40">
        <v>0</v>
      </c>
      <c r="CHL10" s="43">
        <v>264631000</v>
      </c>
      <c r="CHM10" s="40" t="s">
        <v>41</v>
      </c>
      <c r="CHN10" s="40" t="s">
        <v>99</v>
      </c>
      <c r="CHO10" s="36">
        <f t="shared" ref="CHO10:CIE13" si="414">YEAR(CHG10)</f>
        <v>2012</v>
      </c>
      <c r="CHP10" s="37">
        <f t="shared" ref="CHP10:CIF13" si="415">CHI10-CHH10</f>
        <v>-4492369000</v>
      </c>
      <c r="CHQ10" s="38">
        <f t="shared" ref="CHQ10:CIG13" si="416">CHJ10+CHK10+CHL10</f>
        <v>2713260000</v>
      </c>
      <c r="CHR10" s="38">
        <f t="shared" ref="CHR10:CIH13" si="417">CHP10-CHQ10</f>
        <v>-7205629000</v>
      </c>
      <c r="CHS10" s="39">
        <f t="shared" ref="CHS10:CII13" si="418">ABS(CHP10/CHH10)</f>
        <v>0.97470446120649912</v>
      </c>
      <c r="CHT10" s="39">
        <f t="shared" ref="CHT10:CIJ13" si="419">ABS(CHR10/CHH10)</f>
        <v>1.5633975597505292</v>
      </c>
      <c r="CHU10" s="40" t="s">
        <v>395</v>
      </c>
      <c r="CHV10" s="40" t="s">
        <v>6</v>
      </c>
      <c r="CHW10" s="42">
        <v>41274</v>
      </c>
      <c r="CHX10" s="43">
        <v>4608955000</v>
      </c>
      <c r="CHY10" s="43">
        <v>116586000</v>
      </c>
      <c r="CHZ10" s="43">
        <v>2448629000</v>
      </c>
      <c r="CIA10" s="40">
        <v>0</v>
      </c>
      <c r="CIB10" s="43">
        <v>264631000</v>
      </c>
      <c r="CIC10" s="40" t="s">
        <v>41</v>
      </c>
      <c r="CID10" s="40" t="s">
        <v>99</v>
      </c>
      <c r="CIE10" s="36">
        <f t="shared" si="414"/>
        <v>2012</v>
      </c>
      <c r="CIF10" s="37">
        <f t="shared" si="415"/>
        <v>-4492369000</v>
      </c>
      <c r="CIG10" s="38">
        <f t="shared" si="416"/>
        <v>2713260000</v>
      </c>
      <c r="CIH10" s="38">
        <f t="shared" si="417"/>
        <v>-7205629000</v>
      </c>
      <c r="CII10" s="39">
        <f t="shared" si="418"/>
        <v>0.97470446120649912</v>
      </c>
      <c r="CIJ10" s="39">
        <f t="shared" si="419"/>
        <v>1.5633975597505292</v>
      </c>
      <c r="CIK10" s="40" t="s">
        <v>395</v>
      </c>
      <c r="CIL10" s="40" t="s">
        <v>6</v>
      </c>
      <c r="CIM10" s="42">
        <v>41274</v>
      </c>
      <c r="CIN10" s="43">
        <v>4608955000</v>
      </c>
      <c r="CIO10" s="43">
        <v>116586000</v>
      </c>
      <c r="CIP10" s="43">
        <v>2448629000</v>
      </c>
      <c r="CIQ10" s="40">
        <v>0</v>
      </c>
      <c r="CIR10" s="43">
        <v>264631000</v>
      </c>
      <c r="CIS10" s="40" t="s">
        <v>41</v>
      </c>
      <c r="CIT10" s="40" t="s">
        <v>99</v>
      </c>
      <c r="CIU10" s="36">
        <f t="shared" ref="CIU10:CJK13" si="420">YEAR(CIM10)</f>
        <v>2012</v>
      </c>
      <c r="CIV10" s="37">
        <f t="shared" ref="CIV10:CJL13" si="421">CIO10-CIN10</f>
        <v>-4492369000</v>
      </c>
      <c r="CIW10" s="38">
        <f t="shared" ref="CIW10:CJM13" si="422">CIP10+CIQ10+CIR10</f>
        <v>2713260000</v>
      </c>
      <c r="CIX10" s="38">
        <f t="shared" ref="CIX10:CJN13" si="423">CIV10-CIW10</f>
        <v>-7205629000</v>
      </c>
      <c r="CIY10" s="39">
        <f t="shared" ref="CIY10:CJO13" si="424">ABS(CIV10/CIN10)</f>
        <v>0.97470446120649912</v>
      </c>
      <c r="CIZ10" s="39">
        <f t="shared" ref="CIZ10:CJP13" si="425">ABS(CIX10/CIN10)</f>
        <v>1.5633975597505292</v>
      </c>
      <c r="CJA10" s="40" t="s">
        <v>395</v>
      </c>
      <c r="CJB10" s="40" t="s">
        <v>6</v>
      </c>
      <c r="CJC10" s="42">
        <v>41274</v>
      </c>
      <c r="CJD10" s="43">
        <v>4608955000</v>
      </c>
      <c r="CJE10" s="43">
        <v>116586000</v>
      </c>
      <c r="CJF10" s="43">
        <v>2448629000</v>
      </c>
      <c r="CJG10" s="40">
        <v>0</v>
      </c>
      <c r="CJH10" s="43">
        <v>264631000</v>
      </c>
      <c r="CJI10" s="40" t="s">
        <v>41</v>
      </c>
      <c r="CJJ10" s="40" t="s">
        <v>99</v>
      </c>
      <c r="CJK10" s="36">
        <f t="shared" si="420"/>
        <v>2012</v>
      </c>
      <c r="CJL10" s="37">
        <f t="shared" si="421"/>
        <v>-4492369000</v>
      </c>
      <c r="CJM10" s="38">
        <f t="shared" si="422"/>
        <v>2713260000</v>
      </c>
      <c r="CJN10" s="38">
        <f t="shared" si="423"/>
        <v>-7205629000</v>
      </c>
      <c r="CJO10" s="39">
        <f t="shared" si="424"/>
        <v>0.97470446120649912</v>
      </c>
      <c r="CJP10" s="39">
        <f t="shared" si="425"/>
        <v>1.5633975597505292</v>
      </c>
      <c r="CJQ10" s="40" t="s">
        <v>395</v>
      </c>
      <c r="CJR10" s="40" t="s">
        <v>6</v>
      </c>
      <c r="CJS10" s="42">
        <v>41274</v>
      </c>
      <c r="CJT10" s="43">
        <v>4608955000</v>
      </c>
      <c r="CJU10" s="43">
        <v>116586000</v>
      </c>
      <c r="CJV10" s="43">
        <v>2448629000</v>
      </c>
      <c r="CJW10" s="40">
        <v>0</v>
      </c>
      <c r="CJX10" s="43">
        <v>264631000</v>
      </c>
      <c r="CJY10" s="40" t="s">
        <v>41</v>
      </c>
      <c r="CJZ10" s="40" t="s">
        <v>99</v>
      </c>
      <c r="CKA10" s="36">
        <f t="shared" ref="CKA10:CKQ13" si="426">YEAR(CJS10)</f>
        <v>2012</v>
      </c>
      <c r="CKB10" s="37">
        <f t="shared" ref="CKB10:CKR13" si="427">CJU10-CJT10</f>
        <v>-4492369000</v>
      </c>
      <c r="CKC10" s="38">
        <f t="shared" ref="CKC10:CKS13" si="428">CJV10+CJW10+CJX10</f>
        <v>2713260000</v>
      </c>
      <c r="CKD10" s="38">
        <f t="shared" ref="CKD10:CKT13" si="429">CKB10-CKC10</f>
        <v>-7205629000</v>
      </c>
      <c r="CKE10" s="39">
        <f t="shared" ref="CKE10:CKU13" si="430">ABS(CKB10/CJT10)</f>
        <v>0.97470446120649912</v>
      </c>
      <c r="CKF10" s="39">
        <f t="shared" ref="CKF10:CKV13" si="431">ABS(CKD10/CJT10)</f>
        <v>1.5633975597505292</v>
      </c>
      <c r="CKG10" s="40" t="s">
        <v>395</v>
      </c>
      <c r="CKH10" s="40" t="s">
        <v>6</v>
      </c>
      <c r="CKI10" s="42">
        <v>41274</v>
      </c>
      <c r="CKJ10" s="43">
        <v>4608955000</v>
      </c>
      <c r="CKK10" s="43">
        <v>116586000</v>
      </c>
      <c r="CKL10" s="43">
        <v>2448629000</v>
      </c>
      <c r="CKM10" s="40">
        <v>0</v>
      </c>
      <c r="CKN10" s="43">
        <v>264631000</v>
      </c>
      <c r="CKO10" s="40" t="s">
        <v>41</v>
      </c>
      <c r="CKP10" s="40" t="s">
        <v>99</v>
      </c>
      <c r="CKQ10" s="36">
        <f t="shared" si="426"/>
        <v>2012</v>
      </c>
      <c r="CKR10" s="37">
        <f t="shared" si="427"/>
        <v>-4492369000</v>
      </c>
      <c r="CKS10" s="38">
        <f t="shared" si="428"/>
        <v>2713260000</v>
      </c>
      <c r="CKT10" s="38">
        <f t="shared" si="429"/>
        <v>-7205629000</v>
      </c>
      <c r="CKU10" s="39">
        <f t="shared" si="430"/>
        <v>0.97470446120649912</v>
      </c>
      <c r="CKV10" s="39">
        <f t="shared" si="431"/>
        <v>1.5633975597505292</v>
      </c>
      <c r="CKW10" s="40" t="s">
        <v>395</v>
      </c>
      <c r="CKX10" s="40" t="s">
        <v>6</v>
      </c>
      <c r="CKY10" s="42">
        <v>41274</v>
      </c>
      <c r="CKZ10" s="43">
        <v>4608955000</v>
      </c>
      <c r="CLA10" s="43">
        <v>116586000</v>
      </c>
      <c r="CLB10" s="43">
        <v>2448629000</v>
      </c>
      <c r="CLC10" s="40">
        <v>0</v>
      </c>
      <c r="CLD10" s="43">
        <v>264631000</v>
      </c>
      <c r="CLE10" s="40" t="s">
        <v>41</v>
      </c>
      <c r="CLF10" s="40" t="s">
        <v>99</v>
      </c>
      <c r="CLG10" s="36">
        <f t="shared" ref="CLG10:CLW13" si="432">YEAR(CKY10)</f>
        <v>2012</v>
      </c>
      <c r="CLH10" s="37">
        <f t="shared" ref="CLH10:CLX13" si="433">CLA10-CKZ10</f>
        <v>-4492369000</v>
      </c>
      <c r="CLI10" s="38">
        <f t="shared" ref="CLI10:CLY13" si="434">CLB10+CLC10+CLD10</f>
        <v>2713260000</v>
      </c>
      <c r="CLJ10" s="38">
        <f t="shared" ref="CLJ10:CLZ13" si="435">CLH10-CLI10</f>
        <v>-7205629000</v>
      </c>
      <c r="CLK10" s="39">
        <f t="shared" ref="CLK10:CMA13" si="436">ABS(CLH10/CKZ10)</f>
        <v>0.97470446120649912</v>
      </c>
      <c r="CLL10" s="39">
        <f t="shared" ref="CLL10:CMB13" si="437">ABS(CLJ10/CKZ10)</f>
        <v>1.5633975597505292</v>
      </c>
      <c r="CLM10" s="40" t="s">
        <v>395</v>
      </c>
      <c r="CLN10" s="40" t="s">
        <v>6</v>
      </c>
      <c r="CLO10" s="42">
        <v>41274</v>
      </c>
      <c r="CLP10" s="43">
        <v>4608955000</v>
      </c>
      <c r="CLQ10" s="43">
        <v>116586000</v>
      </c>
      <c r="CLR10" s="43">
        <v>2448629000</v>
      </c>
      <c r="CLS10" s="40">
        <v>0</v>
      </c>
      <c r="CLT10" s="43">
        <v>264631000</v>
      </c>
      <c r="CLU10" s="40" t="s">
        <v>41</v>
      </c>
      <c r="CLV10" s="40" t="s">
        <v>99</v>
      </c>
      <c r="CLW10" s="36">
        <f t="shared" si="432"/>
        <v>2012</v>
      </c>
      <c r="CLX10" s="37">
        <f t="shared" si="433"/>
        <v>-4492369000</v>
      </c>
      <c r="CLY10" s="38">
        <f t="shared" si="434"/>
        <v>2713260000</v>
      </c>
      <c r="CLZ10" s="38">
        <f t="shared" si="435"/>
        <v>-7205629000</v>
      </c>
      <c r="CMA10" s="39">
        <f t="shared" si="436"/>
        <v>0.97470446120649912</v>
      </c>
      <c r="CMB10" s="39">
        <f t="shared" si="437"/>
        <v>1.5633975597505292</v>
      </c>
      <c r="CMC10" s="40" t="s">
        <v>395</v>
      </c>
      <c r="CMD10" s="40" t="s">
        <v>6</v>
      </c>
      <c r="CME10" s="42">
        <v>41274</v>
      </c>
      <c r="CMF10" s="43">
        <v>4608955000</v>
      </c>
      <c r="CMG10" s="43">
        <v>116586000</v>
      </c>
      <c r="CMH10" s="43">
        <v>2448629000</v>
      </c>
      <c r="CMI10" s="40">
        <v>0</v>
      </c>
      <c r="CMJ10" s="43">
        <v>264631000</v>
      </c>
      <c r="CMK10" s="40" t="s">
        <v>41</v>
      </c>
      <c r="CML10" s="40" t="s">
        <v>99</v>
      </c>
      <c r="CMM10" s="36">
        <f t="shared" ref="CMM10:CNC13" si="438">YEAR(CME10)</f>
        <v>2012</v>
      </c>
      <c r="CMN10" s="37">
        <f t="shared" ref="CMN10:CND13" si="439">CMG10-CMF10</f>
        <v>-4492369000</v>
      </c>
      <c r="CMO10" s="38">
        <f t="shared" ref="CMO10:CNE13" si="440">CMH10+CMI10+CMJ10</f>
        <v>2713260000</v>
      </c>
      <c r="CMP10" s="38">
        <f t="shared" ref="CMP10:CNF13" si="441">CMN10-CMO10</f>
        <v>-7205629000</v>
      </c>
      <c r="CMQ10" s="39">
        <f t="shared" ref="CMQ10:CNG13" si="442">ABS(CMN10/CMF10)</f>
        <v>0.97470446120649912</v>
      </c>
      <c r="CMR10" s="39">
        <f t="shared" ref="CMR10:CNH13" si="443">ABS(CMP10/CMF10)</f>
        <v>1.5633975597505292</v>
      </c>
      <c r="CMS10" s="40" t="s">
        <v>395</v>
      </c>
      <c r="CMT10" s="40" t="s">
        <v>6</v>
      </c>
      <c r="CMU10" s="42">
        <v>41274</v>
      </c>
      <c r="CMV10" s="43">
        <v>4608955000</v>
      </c>
      <c r="CMW10" s="43">
        <v>116586000</v>
      </c>
      <c r="CMX10" s="43">
        <v>2448629000</v>
      </c>
      <c r="CMY10" s="40">
        <v>0</v>
      </c>
      <c r="CMZ10" s="43">
        <v>264631000</v>
      </c>
      <c r="CNA10" s="40" t="s">
        <v>41</v>
      </c>
      <c r="CNB10" s="40" t="s">
        <v>99</v>
      </c>
      <c r="CNC10" s="36">
        <f t="shared" si="438"/>
        <v>2012</v>
      </c>
      <c r="CND10" s="37">
        <f t="shared" si="439"/>
        <v>-4492369000</v>
      </c>
      <c r="CNE10" s="38">
        <f t="shared" si="440"/>
        <v>2713260000</v>
      </c>
      <c r="CNF10" s="38">
        <f t="shared" si="441"/>
        <v>-7205629000</v>
      </c>
      <c r="CNG10" s="39">
        <f t="shared" si="442"/>
        <v>0.97470446120649912</v>
      </c>
      <c r="CNH10" s="39">
        <f t="shared" si="443"/>
        <v>1.5633975597505292</v>
      </c>
      <c r="CNI10" s="40" t="s">
        <v>395</v>
      </c>
      <c r="CNJ10" s="40" t="s">
        <v>6</v>
      </c>
      <c r="CNK10" s="42">
        <v>41274</v>
      </c>
      <c r="CNL10" s="43">
        <v>4608955000</v>
      </c>
      <c r="CNM10" s="43">
        <v>116586000</v>
      </c>
      <c r="CNN10" s="43">
        <v>2448629000</v>
      </c>
      <c r="CNO10" s="40">
        <v>0</v>
      </c>
      <c r="CNP10" s="43">
        <v>264631000</v>
      </c>
      <c r="CNQ10" s="40" t="s">
        <v>41</v>
      </c>
      <c r="CNR10" s="40" t="s">
        <v>99</v>
      </c>
      <c r="CNS10" s="36">
        <f t="shared" ref="CNS10:COI13" si="444">YEAR(CNK10)</f>
        <v>2012</v>
      </c>
      <c r="CNT10" s="37">
        <f t="shared" ref="CNT10:COJ13" si="445">CNM10-CNL10</f>
        <v>-4492369000</v>
      </c>
      <c r="CNU10" s="38">
        <f t="shared" ref="CNU10:COK13" si="446">CNN10+CNO10+CNP10</f>
        <v>2713260000</v>
      </c>
      <c r="CNV10" s="38">
        <f t="shared" ref="CNV10:COL13" si="447">CNT10-CNU10</f>
        <v>-7205629000</v>
      </c>
      <c r="CNW10" s="39">
        <f t="shared" ref="CNW10:COM13" si="448">ABS(CNT10/CNL10)</f>
        <v>0.97470446120649912</v>
      </c>
      <c r="CNX10" s="39">
        <f t="shared" ref="CNX10:CON13" si="449">ABS(CNV10/CNL10)</f>
        <v>1.5633975597505292</v>
      </c>
      <c r="CNY10" s="40" t="s">
        <v>395</v>
      </c>
      <c r="CNZ10" s="40" t="s">
        <v>6</v>
      </c>
      <c r="COA10" s="42">
        <v>41274</v>
      </c>
      <c r="COB10" s="43">
        <v>4608955000</v>
      </c>
      <c r="COC10" s="43">
        <v>116586000</v>
      </c>
      <c r="COD10" s="43">
        <v>2448629000</v>
      </c>
      <c r="COE10" s="40">
        <v>0</v>
      </c>
      <c r="COF10" s="43">
        <v>264631000</v>
      </c>
      <c r="COG10" s="40" t="s">
        <v>41</v>
      </c>
      <c r="COH10" s="40" t="s">
        <v>99</v>
      </c>
      <c r="COI10" s="36">
        <f t="shared" si="444"/>
        <v>2012</v>
      </c>
      <c r="COJ10" s="37">
        <f t="shared" si="445"/>
        <v>-4492369000</v>
      </c>
      <c r="COK10" s="38">
        <f t="shared" si="446"/>
        <v>2713260000</v>
      </c>
      <c r="COL10" s="38">
        <f t="shared" si="447"/>
        <v>-7205629000</v>
      </c>
      <c r="COM10" s="39">
        <f t="shared" si="448"/>
        <v>0.97470446120649912</v>
      </c>
      <c r="CON10" s="39">
        <f t="shared" si="449"/>
        <v>1.5633975597505292</v>
      </c>
      <c r="COO10" s="40" t="s">
        <v>395</v>
      </c>
      <c r="COP10" s="40" t="s">
        <v>6</v>
      </c>
      <c r="COQ10" s="42">
        <v>41274</v>
      </c>
      <c r="COR10" s="43">
        <v>4608955000</v>
      </c>
      <c r="COS10" s="43">
        <v>116586000</v>
      </c>
      <c r="COT10" s="43">
        <v>2448629000</v>
      </c>
      <c r="COU10" s="40">
        <v>0</v>
      </c>
      <c r="COV10" s="43">
        <v>264631000</v>
      </c>
      <c r="COW10" s="40" t="s">
        <v>41</v>
      </c>
      <c r="COX10" s="40" t="s">
        <v>99</v>
      </c>
      <c r="COY10" s="36">
        <f t="shared" ref="COY10:CPO13" si="450">YEAR(COQ10)</f>
        <v>2012</v>
      </c>
      <c r="COZ10" s="37">
        <f t="shared" ref="COZ10:CPP13" si="451">COS10-COR10</f>
        <v>-4492369000</v>
      </c>
      <c r="CPA10" s="38">
        <f t="shared" ref="CPA10:CPQ13" si="452">COT10+COU10+COV10</f>
        <v>2713260000</v>
      </c>
      <c r="CPB10" s="38">
        <f t="shared" ref="CPB10:CPR13" si="453">COZ10-CPA10</f>
        <v>-7205629000</v>
      </c>
      <c r="CPC10" s="39">
        <f t="shared" ref="CPC10:CPS13" si="454">ABS(COZ10/COR10)</f>
        <v>0.97470446120649912</v>
      </c>
      <c r="CPD10" s="39">
        <f t="shared" ref="CPD10:CPT13" si="455">ABS(CPB10/COR10)</f>
        <v>1.5633975597505292</v>
      </c>
      <c r="CPE10" s="40" t="s">
        <v>395</v>
      </c>
      <c r="CPF10" s="40" t="s">
        <v>6</v>
      </c>
      <c r="CPG10" s="42">
        <v>41274</v>
      </c>
      <c r="CPH10" s="43">
        <v>4608955000</v>
      </c>
      <c r="CPI10" s="43">
        <v>116586000</v>
      </c>
      <c r="CPJ10" s="43">
        <v>2448629000</v>
      </c>
      <c r="CPK10" s="40">
        <v>0</v>
      </c>
      <c r="CPL10" s="43">
        <v>264631000</v>
      </c>
      <c r="CPM10" s="40" t="s">
        <v>41</v>
      </c>
      <c r="CPN10" s="40" t="s">
        <v>99</v>
      </c>
      <c r="CPO10" s="36">
        <f t="shared" si="450"/>
        <v>2012</v>
      </c>
      <c r="CPP10" s="37">
        <f t="shared" si="451"/>
        <v>-4492369000</v>
      </c>
      <c r="CPQ10" s="38">
        <f t="shared" si="452"/>
        <v>2713260000</v>
      </c>
      <c r="CPR10" s="38">
        <f t="shared" si="453"/>
        <v>-7205629000</v>
      </c>
      <c r="CPS10" s="39">
        <f t="shared" si="454"/>
        <v>0.97470446120649912</v>
      </c>
      <c r="CPT10" s="39">
        <f t="shared" si="455"/>
        <v>1.5633975597505292</v>
      </c>
      <c r="CPU10" s="40" t="s">
        <v>395</v>
      </c>
      <c r="CPV10" s="40" t="s">
        <v>6</v>
      </c>
      <c r="CPW10" s="42">
        <v>41274</v>
      </c>
      <c r="CPX10" s="43">
        <v>4608955000</v>
      </c>
      <c r="CPY10" s="43">
        <v>116586000</v>
      </c>
      <c r="CPZ10" s="43">
        <v>2448629000</v>
      </c>
      <c r="CQA10" s="40">
        <v>0</v>
      </c>
      <c r="CQB10" s="43">
        <v>264631000</v>
      </c>
      <c r="CQC10" s="40" t="s">
        <v>41</v>
      </c>
      <c r="CQD10" s="40" t="s">
        <v>99</v>
      </c>
      <c r="CQE10" s="36">
        <f t="shared" ref="CQE10:CQU13" si="456">YEAR(CPW10)</f>
        <v>2012</v>
      </c>
      <c r="CQF10" s="37">
        <f t="shared" ref="CQF10:CQV13" si="457">CPY10-CPX10</f>
        <v>-4492369000</v>
      </c>
      <c r="CQG10" s="38">
        <f t="shared" ref="CQG10:CQW13" si="458">CPZ10+CQA10+CQB10</f>
        <v>2713260000</v>
      </c>
      <c r="CQH10" s="38">
        <f t="shared" ref="CQH10:CQX13" si="459">CQF10-CQG10</f>
        <v>-7205629000</v>
      </c>
      <c r="CQI10" s="39">
        <f t="shared" ref="CQI10:CQY13" si="460">ABS(CQF10/CPX10)</f>
        <v>0.97470446120649912</v>
      </c>
      <c r="CQJ10" s="39">
        <f t="shared" ref="CQJ10:CQZ13" si="461">ABS(CQH10/CPX10)</f>
        <v>1.5633975597505292</v>
      </c>
      <c r="CQK10" s="40" t="s">
        <v>395</v>
      </c>
      <c r="CQL10" s="40" t="s">
        <v>6</v>
      </c>
      <c r="CQM10" s="42">
        <v>41274</v>
      </c>
      <c r="CQN10" s="43">
        <v>4608955000</v>
      </c>
      <c r="CQO10" s="43">
        <v>116586000</v>
      </c>
      <c r="CQP10" s="43">
        <v>2448629000</v>
      </c>
      <c r="CQQ10" s="40">
        <v>0</v>
      </c>
      <c r="CQR10" s="43">
        <v>264631000</v>
      </c>
      <c r="CQS10" s="40" t="s">
        <v>41</v>
      </c>
      <c r="CQT10" s="40" t="s">
        <v>99</v>
      </c>
      <c r="CQU10" s="36">
        <f t="shared" si="456"/>
        <v>2012</v>
      </c>
      <c r="CQV10" s="37">
        <f t="shared" si="457"/>
        <v>-4492369000</v>
      </c>
      <c r="CQW10" s="38">
        <f t="shared" si="458"/>
        <v>2713260000</v>
      </c>
      <c r="CQX10" s="38">
        <f t="shared" si="459"/>
        <v>-7205629000</v>
      </c>
      <c r="CQY10" s="39">
        <f t="shared" si="460"/>
        <v>0.97470446120649912</v>
      </c>
      <c r="CQZ10" s="39">
        <f t="shared" si="461"/>
        <v>1.5633975597505292</v>
      </c>
      <c r="CRA10" s="40" t="s">
        <v>395</v>
      </c>
      <c r="CRB10" s="40" t="s">
        <v>6</v>
      </c>
      <c r="CRC10" s="42">
        <v>41274</v>
      </c>
      <c r="CRD10" s="43">
        <v>4608955000</v>
      </c>
      <c r="CRE10" s="43">
        <v>116586000</v>
      </c>
      <c r="CRF10" s="43">
        <v>2448629000</v>
      </c>
      <c r="CRG10" s="40">
        <v>0</v>
      </c>
      <c r="CRH10" s="43">
        <v>264631000</v>
      </c>
      <c r="CRI10" s="40" t="s">
        <v>41</v>
      </c>
      <c r="CRJ10" s="40" t="s">
        <v>99</v>
      </c>
      <c r="CRK10" s="36">
        <f t="shared" ref="CRK10:CSA13" si="462">YEAR(CRC10)</f>
        <v>2012</v>
      </c>
      <c r="CRL10" s="37">
        <f t="shared" ref="CRL10:CSB13" si="463">CRE10-CRD10</f>
        <v>-4492369000</v>
      </c>
      <c r="CRM10" s="38">
        <f t="shared" ref="CRM10:CSC13" si="464">CRF10+CRG10+CRH10</f>
        <v>2713260000</v>
      </c>
      <c r="CRN10" s="38">
        <f t="shared" ref="CRN10:CSD13" si="465">CRL10-CRM10</f>
        <v>-7205629000</v>
      </c>
      <c r="CRO10" s="39">
        <f t="shared" ref="CRO10:CSE13" si="466">ABS(CRL10/CRD10)</f>
        <v>0.97470446120649912</v>
      </c>
      <c r="CRP10" s="39">
        <f t="shared" ref="CRP10:CSF13" si="467">ABS(CRN10/CRD10)</f>
        <v>1.5633975597505292</v>
      </c>
      <c r="CRQ10" s="40" t="s">
        <v>395</v>
      </c>
      <c r="CRR10" s="40" t="s">
        <v>6</v>
      </c>
      <c r="CRS10" s="42">
        <v>41274</v>
      </c>
      <c r="CRT10" s="43">
        <v>4608955000</v>
      </c>
      <c r="CRU10" s="43">
        <v>116586000</v>
      </c>
      <c r="CRV10" s="43">
        <v>2448629000</v>
      </c>
      <c r="CRW10" s="40">
        <v>0</v>
      </c>
      <c r="CRX10" s="43">
        <v>264631000</v>
      </c>
      <c r="CRY10" s="40" t="s">
        <v>41</v>
      </c>
      <c r="CRZ10" s="40" t="s">
        <v>99</v>
      </c>
      <c r="CSA10" s="36">
        <f t="shared" si="462"/>
        <v>2012</v>
      </c>
      <c r="CSB10" s="37">
        <f t="shared" si="463"/>
        <v>-4492369000</v>
      </c>
      <c r="CSC10" s="38">
        <f t="shared" si="464"/>
        <v>2713260000</v>
      </c>
      <c r="CSD10" s="38">
        <f t="shared" si="465"/>
        <v>-7205629000</v>
      </c>
      <c r="CSE10" s="39">
        <f t="shared" si="466"/>
        <v>0.97470446120649912</v>
      </c>
      <c r="CSF10" s="39">
        <f t="shared" si="467"/>
        <v>1.5633975597505292</v>
      </c>
      <c r="CSG10" s="40" t="s">
        <v>395</v>
      </c>
      <c r="CSH10" s="40" t="s">
        <v>6</v>
      </c>
      <c r="CSI10" s="42">
        <v>41274</v>
      </c>
      <c r="CSJ10" s="43">
        <v>4608955000</v>
      </c>
      <c r="CSK10" s="43">
        <v>116586000</v>
      </c>
      <c r="CSL10" s="43">
        <v>2448629000</v>
      </c>
      <c r="CSM10" s="40">
        <v>0</v>
      </c>
      <c r="CSN10" s="43">
        <v>264631000</v>
      </c>
      <c r="CSO10" s="40" t="s">
        <v>41</v>
      </c>
      <c r="CSP10" s="40" t="s">
        <v>99</v>
      </c>
      <c r="CSQ10" s="36">
        <f t="shared" ref="CSQ10:CTG13" si="468">YEAR(CSI10)</f>
        <v>2012</v>
      </c>
      <c r="CSR10" s="37">
        <f t="shared" ref="CSR10:CTH13" si="469">CSK10-CSJ10</f>
        <v>-4492369000</v>
      </c>
      <c r="CSS10" s="38">
        <f t="shared" ref="CSS10:CTI13" si="470">CSL10+CSM10+CSN10</f>
        <v>2713260000</v>
      </c>
      <c r="CST10" s="38">
        <f t="shared" ref="CST10:CTJ13" si="471">CSR10-CSS10</f>
        <v>-7205629000</v>
      </c>
      <c r="CSU10" s="39">
        <f t="shared" ref="CSU10:CTK13" si="472">ABS(CSR10/CSJ10)</f>
        <v>0.97470446120649912</v>
      </c>
      <c r="CSV10" s="39">
        <f t="shared" ref="CSV10:CTL13" si="473">ABS(CST10/CSJ10)</f>
        <v>1.5633975597505292</v>
      </c>
      <c r="CSW10" s="40" t="s">
        <v>395</v>
      </c>
      <c r="CSX10" s="40" t="s">
        <v>6</v>
      </c>
      <c r="CSY10" s="42">
        <v>41274</v>
      </c>
      <c r="CSZ10" s="43">
        <v>4608955000</v>
      </c>
      <c r="CTA10" s="43">
        <v>116586000</v>
      </c>
      <c r="CTB10" s="43">
        <v>2448629000</v>
      </c>
      <c r="CTC10" s="40">
        <v>0</v>
      </c>
      <c r="CTD10" s="43">
        <v>264631000</v>
      </c>
      <c r="CTE10" s="40" t="s">
        <v>41</v>
      </c>
      <c r="CTF10" s="40" t="s">
        <v>99</v>
      </c>
      <c r="CTG10" s="36">
        <f t="shared" si="468"/>
        <v>2012</v>
      </c>
      <c r="CTH10" s="37">
        <f t="shared" si="469"/>
        <v>-4492369000</v>
      </c>
      <c r="CTI10" s="38">
        <f t="shared" si="470"/>
        <v>2713260000</v>
      </c>
      <c r="CTJ10" s="38">
        <f t="shared" si="471"/>
        <v>-7205629000</v>
      </c>
      <c r="CTK10" s="39">
        <f t="shared" si="472"/>
        <v>0.97470446120649912</v>
      </c>
      <c r="CTL10" s="39">
        <f t="shared" si="473"/>
        <v>1.5633975597505292</v>
      </c>
      <c r="CTM10" s="40" t="s">
        <v>395</v>
      </c>
      <c r="CTN10" s="40" t="s">
        <v>6</v>
      </c>
      <c r="CTO10" s="42">
        <v>41274</v>
      </c>
      <c r="CTP10" s="43">
        <v>4608955000</v>
      </c>
      <c r="CTQ10" s="43">
        <v>116586000</v>
      </c>
      <c r="CTR10" s="43">
        <v>2448629000</v>
      </c>
      <c r="CTS10" s="40">
        <v>0</v>
      </c>
      <c r="CTT10" s="43">
        <v>264631000</v>
      </c>
      <c r="CTU10" s="40" t="s">
        <v>41</v>
      </c>
      <c r="CTV10" s="40" t="s">
        <v>99</v>
      </c>
      <c r="CTW10" s="36">
        <f t="shared" ref="CTW10:CUM13" si="474">YEAR(CTO10)</f>
        <v>2012</v>
      </c>
      <c r="CTX10" s="37">
        <f t="shared" ref="CTX10:CUN13" si="475">CTQ10-CTP10</f>
        <v>-4492369000</v>
      </c>
      <c r="CTY10" s="38">
        <f t="shared" ref="CTY10:CUO13" si="476">CTR10+CTS10+CTT10</f>
        <v>2713260000</v>
      </c>
      <c r="CTZ10" s="38">
        <f t="shared" ref="CTZ10:CUP13" si="477">CTX10-CTY10</f>
        <v>-7205629000</v>
      </c>
      <c r="CUA10" s="39">
        <f t="shared" ref="CUA10:CUQ13" si="478">ABS(CTX10/CTP10)</f>
        <v>0.97470446120649912</v>
      </c>
      <c r="CUB10" s="39">
        <f t="shared" ref="CUB10:CUR13" si="479">ABS(CTZ10/CTP10)</f>
        <v>1.5633975597505292</v>
      </c>
      <c r="CUC10" s="40" t="s">
        <v>395</v>
      </c>
      <c r="CUD10" s="40" t="s">
        <v>6</v>
      </c>
      <c r="CUE10" s="42">
        <v>41274</v>
      </c>
      <c r="CUF10" s="43">
        <v>4608955000</v>
      </c>
      <c r="CUG10" s="43">
        <v>116586000</v>
      </c>
      <c r="CUH10" s="43">
        <v>2448629000</v>
      </c>
      <c r="CUI10" s="40">
        <v>0</v>
      </c>
      <c r="CUJ10" s="43">
        <v>264631000</v>
      </c>
      <c r="CUK10" s="40" t="s">
        <v>41</v>
      </c>
      <c r="CUL10" s="40" t="s">
        <v>99</v>
      </c>
      <c r="CUM10" s="36">
        <f t="shared" si="474"/>
        <v>2012</v>
      </c>
      <c r="CUN10" s="37">
        <f t="shared" si="475"/>
        <v>-4492369000</v>
      </c>
      <c r="CUO10" s="38">
        <f t="shared" si="476"/>
        <v>2713260000</v>
      </c>
      <c r="CUP10" s="38">
        <f t="shared" si="477"/>
        <v>-7205629000</v>
      </c>
      <c r="CUQ10" s="39">
        <f t="shared" si="478"/>
        <v>0.97470446120649912</v>
      </c>
      <c r="CUR10" s="39">
        <f t="shared" si="479"/>
        <v>1.5633975597505292</v>
      </c>
      <c r="CUS10" s="40" t="s">
        <v>395</v>
      </c>
      <c r="CUT10" s="40" t="s">
        <v>6</v>
      </c>
      <c r="CUU10" s="42">
        <v>41274</v>
      </c>
      <c r="CUV10" s="43">
        <v>4608955000</v>
      </c>
      <c r="CUW10" s="43">
        <v>116586000</v>
      </c>
      <c r="CUX10" s="43">
        <v>2448629000</v>
      </c>
      <c r="CUY10" s="40">
        <v>0</v>
      </c>
      <c r="CUZ10" s="43">
        <v>264631000</v>
      </c>
      <c r="CVA10" s="40" t="s">
        <v>41</v>
      </c>
      <c r="CVB10" s="40" t="s">
        <v>99</v>
      </c>
      <c r="CVC10" s="36">
        <f t="shared" ref="CVC10:CVS13" si="480">YEAR(CUU10)</f>
        <v>2012</v>
      </c>
      <c r="CVD10" s="37">
        <f t="shared" ref="CVD10:CVT13" si="481">CUW10-CUV10</f>
        <v>-4492369000</v>
      </c>
      <c r="CVE10" s="38">
        <f t="shared" ref="CVE10:CVU13" si="482">CUX10+CUY10+CUZ10</f>
        <v>2713260000</v>
      </c>
      <c r="CVF10" s="38">
        <f t="shared" ref="CVF10:CVV13" si="483">CVD10-CVE10</f>
        <v>-7205629000</v>
      </c>
      <c r="CVG10" s="39">
        <f t="shared" ref="CVG10:CVW13" si="484">ABS(CVD10/CUV10)</f>
        <v>0.97470446120649912</v>
      </c>
      <c r="CVH10" s="39">
        <f t="shared" ref="CVH10:CVX13" si="485">ABS(CVF10/CUV10)</f>
        <v>1.5633975597505292</v>
      </c>
      <c r="CVI10" s="40" t="s">
        <v>395</v>
      </c>
      <c r="CVJ10" s="40" t="s">
        <v>6</v>
      </c>
      <c r="CVK10" s="42">
        <v>41274</v>
      </c>
      <c r="CVL10" s="43">
        <v>4608955000</v>
      </c>
      <c r="CVM10" s="43">
        <v>116586000</v>
      </c>
      <c r="CVN10" s="43">
        <v>2448629000</v>
      </c>
      <c r="CVO10" s="40">
        <v>0</v>
      </c>
      <c r="CVP10" s="43">
        <v>264631000</v>
      </c>
      <c r="CVQ10" s="40" t="s">
        <v>41</v>
      </c>
      <c r="CVR10" s="40" t="s">
        <v>99</v>
      </c>
      <c r="CVS10" s="36">
        <f t="shared" si="480"/>
        <v>2012</v>
      </c>
      <c r="CVT10" s="37">
        <f t="shared" si="481"/>
        <v>-4492369000</v>
      </c>
      <c r="CVU10" s="38">
        <f t="shared" si="482"/>
        <v>2713260000</v>
      </c>
      <c r="CVV10" s="38">
        <f t="shared" si="483"/>
        <v>-7205629000</v>
      </c>
      <c r="CVW10" s="39">
        <f t="shared" si="484"/>
        <v>0.97470446120649912</v>
      </c>
      <c r="CVX10" s="39">
        <f t="shared" si="485"/>
        <v>1.5633975597505292</v>
      </c>
      <c r="CVY10" s="40" t="s">
        <v>395</v>
      </c>
      <c r="CVZ10" s="40" t="s">
        <v>6</v>
      </c>
      <c r="CWA10" s="42">
        <v>41274</v>
      </c>
      <c r="CWB10" s="43">
        <v>4608955000</v>
      </c>
      <c r="CWC10" s="43">
        <v>116586000</v>
      </c>
      <c r="CWD10" s="43">
        <v>2448629000</v>
      </c>
      <c r="CWE10" s="40">
        <v>0</v>
      </c>
      <c r="CWF10" s="43">
        <v>264631000</v>
      </c>
      <c r="CWG10" s="40" t="s">
        <v>41</v>
      </c>
      <c r="CWH10" s="40" t="s">
        <v>99</v>
      </c>
      <c r="CWI10" s="36">
        <f t="shared" ref="CWI10:CWY13" si="486">YEAR(CWA10)</f>
        <v>2012</v>
      </c>
      <c r="CWJ10" s="37">
        <f t="shared" ref="CWJ10:CWZ13" si="487">CWC10-CWB10</f>
        <v>-4492369000</v>
      </c>
      <c r="CWK10" s="38">
        <f t="shared" ref="CWK10:CXA13" si="488">CWD10+CWE10+CWF10</f>
        <v>2713260000</v>
      </c>
      <c r="CWL10" s="38">
        <f t="shared" ref="CWL10:CXB13" si="489">CWJ10-CWK10</f>
        <v>-7205629000</v>
      </c>
      <c r="CWM10" s="39">
        <f t="shared" ref="CWM10:CXC13" si="490">ABS(CWJ10/CWB10)</f>
        <v>0.97470446120649912</v>
      </c>
      <c r="CWN10" s="39">
        <f t="shared" ref="CWN10:CXD13" si="491">ABS(CWL10/CWB10)</f>
        <v>1.5633975597505292</v>
      </c>
      <c r="CWO10" s="40" t="s">
        <v>395</v>
      </c>
      <c r="CWP10" s="40" t="s">
        <v>6</v>
      </c>
      <c r="CWQ10" s="42">
        <v>41274</v>
      </c>
      <c r="CWR10" s="43">
        <v>4608955000</v>
      </c>
      <c r="CWS10" s="43">
        <v>116586000</v>
      </c>
      <c r="CWT10" s="43">
        <v>2448629000</v>
      </c>
      <c r="CWU10" s="40">
        <v>0</v>
      </c>
      <c r="CWV10" s="43">
        <v>264631000</v>
      </c>
      <c r="CWW10" s="40" t="s">
        <v>41</v>
      </c>
      <c r="CWX10" s="40" t="s">
        <v>99</v>
      </c>
      <c r="CWY10" s="36">
        <f t="shared" si="486"/>
        <v>2012</v>
      </c>
      <c r="CWZ10" s="37">
        <f t="shared" si="487"/>
        <v>-4492369000</v>
      </c>
      <c r="CXA10" s="38">
        <f t="shared" si="488"/>
        <v>2713260000</v>
      </c>
      <c r="CXB10" s="38">
        <f t="shared" si="489"/>
        <v>-7205629000</v>
      </c>
      <c r="CXC10" s="39">
        <f t="shared" si="490"/>
        <v>0.97470446120649912</v>
      </c>
      <c r="CXD10" s="39">
        <f t="shared" si="491"/>
        <v>1.5633975597505292</v>
      </c>
      <c r="CXE10" s="40" t="s">
        <v>395</v>
      </c>
      <c r="CXF10" s="40" t="s">
        <v>6</v>
      </c>
      <c r="CXG10" s="42">
        <v>41274</v>
      </c>
      <c r="CXH10" s="43">
        <v>4608955000</v>
      </c>
      <c r="CXI10" s="43">
        <v>116586000</v>
      </c>
      <c r="CXJ10" s="43">
        <v>2448629000</v>
      </c>
      <c r="CXK10" s="40">
        <v>0</v>
      </c>
      <c r="CXL10" s="43">
        <v>264631000</v>
      </c>
      <c r="CXM10" s="40" t="s">
        <v>41</v>
      </c>
      <c r="CXN10" s="40" t="s">
        <v>99</v>
      </c>
      <c r="CXO10" s="36">
        <f t="shared" ref="CXO10:CYE13" si="492">YEAR(CXG10)</f>
        <v>2012</v>
      </c>
      <c r="CXP10" s="37">
        <f t="shared" ref="CXP10:CYF13" si="493">CXI10-CXH10</f>
        <v>-4492369000</v>
      </c>
      <c r="CXQ10" s="38">
        <f t="shared" ref="CXQ10:CYG13" si="494">CXJ10+CXK10+CXL10</f>
        <v>2713260000</v>
      </c>
      <c r="CXR10" s="38">
        <f t="shared" ref="CXR10:CYH13" si="495">CXP10-CXQ10</f>
        <v>-7205629000</v>
      </c>
      <c r="CXS10" s="39">
        <f t="shared" ref="CXS10:CYI13" si="496">ABS(CXP10/CXH10)</f>
        <v>0.97470446120649912</v>
      </c>
      <c r="CXT10" s="39">
        <f t="shared" ref="CXT10:CYJ13" si="497">ABS(CXR10/CXH10)</f>
        <v>1.5633975597505292</v>
      </c>
      <c r="CXU10" s="40" t="s">
        <v>395</v>
      </c>
      <c r="CXV10" s="40" t="s">
        <v>6</v>
      </c>
      <c r="CXW10" s="42">
        <v>41274</v>
      </c>
      <c r="CXX10" s="43">
        <v>4608955000</v>
      </c>
      <c r="CXY10" s="43">
        <v>116586000</v>
      </c>
      <c r="CXZ10" s="43">
        <v>2448629000</v>
      </c>
      <c r="CYA10" s="40">
        <v>0</v>
      </c>
      <c r="CYB10" s="43">
        <v>264631000</v>
      </c>
      <c r="CYC10" s="40" t="s">
        <v>41</v>
      </c>
      <c r="CYD10" s="40" t="s">
        <v>99</v>
      </c>
      <c r="CYE10" s="36">
        <f t="shared" si="492"/>
        <v>2012</v>
      </c>
      <c r="CYF10" s="37">
        <f t="shared" si="493"/>
        <v>-4492369000</v>
      </c>
      <c r="CYG10" s="38">
        <f t="shared" si="494"/>
        <v>2713260000</v>
      </c>
      <c r="CYH10" s="38">
        <f t="shared" si="495"/>
        <v>-7205629000</v>
      </c>
      <c r="CYI10" s="39">
        <f t="shared" si="496"/>
        <v>0.97470446120649912</v>
      </c>
      <c r="CYJ10" s="39">
        <f t="shared" si="497"/>
        <v>1.5633975597505292</v>
      </c>
      <c r="CYK10" s="40" t="s">
        <v>395</v>
      </c>
      <c r="CYL10" s="40" t="s">
        <v>6</v>
      </c>
      <c r="CYM10" s="42">
        <v>41274</v>
      </c>
      <c r="CYN10" s="43">
        <v>4608955000</v>
      </c>
      <c r="CYO10" s="43">
        <v>116586000</v>
      </c>
      <c r="CYP10" s="43">
        <v>2448629000</v>
      </c>
      <c r="CYQ10" s="40">
        <v>0</v>
      </c>
      <c r="CYR10" s="43">
        <v>264631000</v>
      </c>
      <c r="CYS10" s="40" t="s">
        <v>41</v>
      </c>
      <c r="CYT10" s="40" t="s">
        <v>99</v>
      </c>
      <c r="CYU10" s="36">
        <f t="shared" ref="CYU10:CZK13" si="498">YEAR(CYM10)</f>
        <v>2012</v>
      </c>
      <c r="CYV10" s="37">
        <f t="shared" ref="CYV10:CZL13" si="499">CYO10-CYN10</f>
        <v>-4492369000</v>
      </c>
      <c r="CYW10" s="38">
        <f t="shared" ref="CYW10:CZM13" si="500">CYP10+CYQ10+CYR10</f>
        <v>2713260000</v>
      </c>
      <c r="CYX10" s="38">
        <f t="shared" ref="CYX10:CZN13" si="501">CYV10-CYW10</f>
        <v>-7205629000</v>
      </c>
      <c r="CYY10" s="39">
        <f t="shared" ref="CYY10:CZO13" si="502">ABS(CYV10/CYN10)</f>
        <v>0.97470446120649912</v>
      </c>
      <c r="CYZ10" s="39">
        <f t="shared" ref="CYZ10:CZP13" si="503">ABS(CYX10/CYN10)</f>
        <v>1.5633975597505292</v>
      </c>
      <c r="CZA10" s="40" t="s">
        <v>395</v>
      </c>
      <c r="CZB10" s="40" t="s">
        <v>6</v>
      </c>
      <c r="CZC10" s="42">
        <v>41274</v>
      </c>
      <c r="CZD10" s="43">
        <v>4608955000</v>
      </c>
      <c r="CZE10" s="43">
        <v>116586000</v>
      </c>
      <c r="CZF10" s="43">
        <v>2448629000</v>
      </c>
      <c r="CZG10" s="40">
        <v>0</v>
      </c>
      <c r="CZH10" s="43">
        <v>264631000</v>
      </c>
      <c r="CZI10" s="40" t="s">
        <v>41</v>
      </c>
      <c r="CZJ10" s="40" t="s">
        <v>99</v>
      </c>
      <c r="CZK10" s="36">
        <f t="shared" si="498"/>
        <v>2012</v>
      </c>
      <c r="CZL10" s="37">
        <f t="shared" si="499"/>
        <v>-4492369000</v>
      </c>
      <c r="CZM10" s="38">
        <f t="shared" si="500"/>
        <v>2713260000</v>
      </c>
      <c r="CZN10" s="38">
        <f t="shared" si="501"/>
        <v>-7205629000</v>
      </c>
      <c r="CZO10" s="39">
        <f t="shared" si="502"/>
        <v>0.97470446120649912</v>
      </c>
      <c r="CZP10" s="39">
        <f t="shared" si="503"/>
        <v>1.5633975597505292</v>
      </c>
      <c r="CZQ10" s="40" t="s">
        <v>395</v>
      </c>
      <c r="CZR10" s="40" t="s">
        <v>6</v>
      </c>
      <c r="CZS10" s="42">
        <v>41274</v>
      </c>
      <c r="CZT10" s="43">
        <v>4608955000</v>
      </c>
      <c r="CZU10" s="43">
        <v>116586000</v>
      </c>
      <c r="CZV10" s="43">
        <v>2448629000</v>
      </c>
      <c r="CZW10" s="40">
        <v>0</v>
      </c>
      <c r="CZX10" s="43">
        <v>264631000</v>
      </c>
      <c r="CZY10" s="40" t="s">
        <v>41</v>
      </c>
      <c r="CZZ10" s="40" t="s">
        <v>99</v>
      </c>
      <c r="DAA10" s="36">
        <f t="shared" ref="DAA10:DAQ13" si="504">YEAR(CZS10)</f>
        <v>2012</v>
      </c>
      <c r="DAB10" s="37">
        <f t="shared" ref="DAB10:DAR13" si="505">CZU10-CZT10</f>
        <v>-4492369000</v>
      </c>
      <c r="DAC10" s="38">
        <f t="shared" ref="DAC10:DAS13" si="506">CZV10+CZW10+CZX10</f>
        <v>2713260000</v>
      </c>
      <c r="DAD10" s="38">
        <f t="shared" ref="DAD10:DAT13" si="507">DAB10-DAC10</f>
        <v>-7205629000</v>
      </c>
      <c r="DAE10" s="39">
        <f t="shared" ref="DAE10:DAU13" si="508">ABS(DAB10/CZT10)</f>
        <v>0.97470446120649912</v>
      </c>
      <c r="DAF10" s="39">
        <f t="shared" ref="DAF10:DAV13" si="509">ABS(DAD10/CZT10)</f>
        <v>1.5633975597505292</v>
      </c>
      <c r="DAG10" s="40" t="s">
        <v>395</v>
      </c>
      <c r="DAH10" s="40" t="s">
        <v>6</v>
      </c>
      <c r="DAI10" s="42">
        <v>41274</v>
      </c>
      <c r="DAJ10" s="43">
        <v>4608955000</v>
      </c>
      <c r="DAK10" s="43">
        <v>116586000</v>
      </c>
      <c r="DAL10" s="43">
        <v>2448629000</v>
      </c>
      <c r="DAM10" s="40">
        <v>0</v>
      </c>
      <c r="DAN10" s="43">
        <v>264631000</v>
      </c>
      <c r="DAO10" s="40" t="s">
        <v>41</v>
      </c>
      <c r="DAP10" s="40" t="s">
        <v>99</v>
      </c>
      <c r="DAQ10" s="36">
        <f t="shared" si="504"/>
        <v>2012</v>
      </c>
      <c r="DAR10" s="37">
        <f t="shared" si="505"/>
        <v>-4492369000</v>
      </c>
      <c r="DAS10" s="38">
        <f t="shared" si="506"/>
        <v>2713260000</v>
      </c>
      <c r="DAT10" s="38">
        <f t="shared" si="507"/>
        <v>-7205629000</v>
      </c>
      <c r="DAU10" s="39">
        <f t="shared" si="508"/>
        <v>0.97470446120649912</v>
      </c>
      <c r="DAV10" s="39">
        <f t="shared" si="509"/>
        <v>1.5633975597505292</v>
      </c>
      <c r="DAW10" s="40" t="s">
        <v>395</v>
      </c>
      <c r="DAX10" s="40" t="s">
        <v>6</v>
      </c>
      <c r="DAY10" s="42">
        <v>41274</v>
      </c>
      <c r="DAZ10" s="43">
        <v>4608955000</v>
      </c>
      <c r="DBA10" s="43">
        <v>116586000</v>
      </c>
      <c r="DBB10" s="43">
        <v>2448629000</v>
      </c>
      <c r="DBC10" s="40">
        <v>0</v>
      </c>
      <c r="DBD10" s="43">
        <v>264631000</v>
      </c>
      <c r="DBE10" s="40" t="s">
        <v>41</v>
      </c>
      <c r="DBF10" s="40" t="s">
        <v>99</v>
      </c>
      <c r="DBG10" s="36">
        <f t="shared" ref="DBG10:DBW13" si="510">YEAR(DAY10)</f>
        <v>2012</v>
      </c>
      <c r="DBH10" s="37">
        <f t="shared" ref="DBH10:DBX13" si="511">DBA10-DAZ10</f>
        <v>-4492369000</v>
      </c>
      <c r="DBI10" s="38">
        <f t="shared" ref="DBI10:DBY13" si="512">DBB10+DBC10+DBD10</f>
        <v>2713260000</v>
      </c>
      <c r="DBJ10" s="38">
        <f t="shared" ref="DBJ10:DBZ13" si="513">DBH10-DBI10</f>
        <v>-7205629000</v>
      </c>
      <c r="DBK10" s="39">
        <f t="shared" ref="DBK10:DCA13" si="514">ABS(DBH10/DAZ10)</f>
        <v>0.97470446120649912</v>
      </c>
      <c r="DBL10" s="39">
        <f t="shared" ref="DBL10:DCB13" si="515">ABS(DBJ10/DAZ10)</f>
        <v>1.5633975597505292</v>
      </c>
      <c r="DBM10" s="40" t="s">
        <v>395</v>
      </c>
      <c r="DBN10" s="40" t="s">
        <v>6</v>
      </c>
      <c r="DBO10" s="42">
        <v>41274</v>
      </c>
      <c r="DBP10" s="43">
        <v>4608955000</v>
      </c>
      <c r="DBQ10" s="43">
        <v>116586000</v>
      </c>
      <c r="DBR10" s="43">
        <v>2448629000</v>
      </c>
      <c r="DBS10" s="40">
        <v>0</v>
      </c>
      <c r="DBT10" s="43">
        <v>264631000</v>
      </c>
      <c r="DBU10" s="40" t="s">
        <v>41</v>
      </c>
      <c r="DBV10" s="40" t="s">
        <v>99</v>
      </c>
      <c r="DBW10" s="36">
        <f t="shared" si="510"/>
        <v>2012</v>
      </c>
      <c r="DBX10" s="37">
        <f t="shared" si="511"/>
        <v>-4492369000</v>
      </c>
      <c r="DBY10" s="38">
        <f t="shared" si="512"/>
        <v>2713260000</v>
      </c>
      <c r="DBZ10" s="38">
        <f t="shared" si="513"/>
        <v>-7205629000</v>
      </c>
      <c r="DCA10" s="39">
        <f t="shared" si="514"/>
        <v>0.97470446120649912</v>
      </c>
      <c r="DCB10" s="39">
        <f t="shared" si="515"/>
        <v>1.5633975597505292</v>
      </c>
      <c r="DCC10" s="40" t="s">
        <v>395</v>
      </c>
      <c r="DCD10" s="40" t="s">
        <v>6</v>
      </c>
      <c r="DCE10" s="42">
        <v>41274</v>
      </c>
      <c r="DCF10" s="43">
        <v>4608955000</v>
      </c>
      <c r="DCG10" s="43">
        <v>116586000</v>
      </c>
      <c r="DCH10" s="43">
        <v>2448629000</v>
      </c>
      <c r="DCI10" s="40">
        <v>0</v>
      </c>
      <c r="DCJ10" s="43">
        <v>264631000</v>
      </c>
      <c r="DCK10" s="40" t="s">
        <v>41</v>
      </c>
      <c r="DCL10" s="40" t="s">
        <v>99</v>
      </c>
      <c r="DCM10" s="36">
        <f t="shared" ref="DCM10:DDC13" si="516">YEAR(DCE10)</f>
        <v>2012</v>
      </c>
      <c r="DCN10" s="37">
        <f t="shared" ref="DCN10:DDD13" si="517">DCG10-DCF10</f>
        <v>-4492369000</v>
      </c>
      <c r="DCO10" s="38">
        <f t="shared" ref="DCO10:DDE13" si="518">DCH10+DCI10+DCJ10</f>
        <v>2713260000</v>
      </c>
      <c r="DCP10" s="38">
        <f t="shared" ref="DCP10:DDF13" si="519">DCN10-DCO10</f>
        <v>-7205629000</v>
      </c>
      <c r="DCQ10" s="39">
        <f t="shared" ref="DCQ10:DDG13" si="520">ABS(DCN10/DCF10)</f>
        <v>0.97470446120649912</v>
      </c>
      <c r="DCR10" s="39">
        <f t="shared" ref="DCR10:DDH13" si="521">ABS(DCP10/DCF10)</f>
        <v>1.5633975597505292</v>
      </c>
      <c r="DCS10" s="40" t="s">
        <v>395</v>
      </c>
      <c r="DCT10" s="40" t="s">
        <v>6</v>
      </c>
      <c r="DCU10" s="42">
        <v>41274</v>
      </c>
      <c r="DCV10" s="43">
        <v>4608955000</v>
      </c>
      <c r="DCW10" s="43">
        <v>116586000</v>
      </c>
      <c r="DCX10" s="43">
        <v>2448629000</v>
      </c>
      <c r="DCY10" s="40">
        <v>0</v>
      </c>
      <c r="DCZ10" s="43">
        <v>264631000</v>
      </c>
      <c r="DDA10" s="40" t="s">
        <v>41</v>
      </c>
      <c r="DDB10" s="40" t="s">
        <v>99</v>
      </c>
      <c r="DDC10" s="36">
        <f t="shared" si="516"/>
        <v>2012</v>
      </c>
      <c r="DDD10" s="37">
        <f t="shared" si="517"/>
        <v>-4492369000</v>
      </c>
      <c r="DDE10" s="38">
        <f t="shared" si="518"/>
        <v>2713260000</v>
      </c>
      <c r="DDF10" s="38">
        <f t="shared" si="519"/>
        <v>-7205629000</v>
      </c>
      <c r="DDG10" s="39">
        <f t="shared" si="520"/>
        <v>0.97470446120649912</v>
      </c>
      <c r="DDH10" s="39">
        <f t="shared" si="521"/>
        <v>1.5633975597505292</v>
      </c>
      <c r="DDI10" s="40" t="s">
        <v>395</v>
      </c>
      <c r="DDJ10" s="40" t="s">
        <v>6</v>
      </c>
      <c r="DDK10" s="42">
        <v>41274</v>
      </c>
      <c r="DDL10" s="43">
        <v>4608955000</v>
      </c>
      <c r="DDM10" s="43">
        <v>116586000</v>
      </c>
      <c r="DDN10" s="43">
        <v>2448629000</v>
      </c>
      <c r="DDO10" s="40">
        <v>0</v>
      </c>
      <c r="DDP10" s="43">
        <v>264631000</v>
      </c>
      <c r="DDQ10" s="40" t="s">
        <v>41</v>
      </c>
      <c r="DDR10" s="40" t="s">
        <v>99</v>
      </c>
      <c r="DDS10" s="36">
        <f t="shared" ref="DDS10:DEI13" si="522">YEAR(DDK10)</f>
        <v>2012</v>
      </c>
      <c r="DDT10" s="37">
        <f t="shared" ref="DDT10:DEJ13" si="523">DDM10-DDL10</f>
        <v>-4492369000</v>
      </c>
      <c r="DDU10" s="38">
        <f t="shared" ref="DDU10:DEK13" si="524">DDN10+DDO10+DDP10</f>
        <v>2713260000</v>
      </c>
      <c r="DDV10" s="38">
        <f t="shared" ref="DDV10:DEL13" si="525">DDT10-DDU10</f>
        <v>-7205629000</v>
      </c>
      <c r="DDW10" s="39">
        <f t="shared" ref="DDW10:DEM13" si="526">ABS(DDT10/DDL10)</f>
        <v>0.97470446120649912</v>
      </c>
      <c r="DDX10" s="39">
        <f t="shared" ref="DDX10:DEN13" si="527">ABS(DDV10/DDL10)</f>
        <v>1.5633975597505292</v>
      </c>
      <c r="DDY10" s="40" t="s">
        <v>395</v>
      </c>
      <c r="DDZ10" s="40" t="s">
        <v>6</v>
      </c>
      <c r="DEA10" s="42">
        <v>41274</v>
      </c>
      <c r="DEB10" s="43">
        <v>4608955000</v>
      </c>
      <c r="DEC10" s="43">
        <v>116586000</v>
      </c>
      <c r="DED10" s="43">
        <v>2448629000</v>
      </c>
      <c r="DEE10" s="40">
        <v>0</v>
      </c>
      <c r="DEF10" s="43">
        <v>264631000</v>
      </c>
      <c r="DEG10" s="40" t="s">
        <v>41</v>
      </c>
      <c r="DEH10" s="40" t="s">
        <v>99</v>
      </c>
      <c r="DEI10" s="36">
        <f t="shared" si="522"/>
        <v>2012</v>
      </c>
      <c r="DEJ10" s="37">
        <f t="shared" si="523"/>
        <v>-4492369000</v>
      </c>
      <c r="DEK10" s="38">
        <f t="shared" si="524"/>
        <v>2713260000</v>
      </c>
      <c r="DEL10" s="38">
        <f t="shared" si="525"/>
        <v>-7205629000</v>
      </c>
      <c r="DEM10" s="39">
        <f t="shared" si="526"/>
        <v>0.97470446120649912</v>
      </c>
      <c r="DEN10" s="39">
        <f t="shared" si="527"/>
        <v>1.5633975597505292</v>
      </c>
      <c r="DEO10" s="40" t="s">
        <v>395</v>
      </c>
      <c r="DEP10" s="40" t="s">
        <v>6</v>
      </c>
      <c r="DEQ10" s="42">
        <v>41274</v>
      </c>
      <c r="DER10" s="43">
        <v>4608955000</v>
      </c>
      <c r="DES10" s="43">
        <v>116586000</v>
      </c>
      <c r="DET10" s="43">
        <v>2448629000</v>
      </c>
      <c r="DEU10" s="40">
        <v>0</v>
      </c>
      <c r="DEV10" s="43">
        <v>264631000</v>
      </c>
      <c r="DEW10" s="40" t="s">
        <v>41</v>
      </c>
      <c r="DEX10" s="40" t="s">
        <v>99</v>
      </c>
      <c r="DEY10" s="36">
        <f t="shared" ref="DEY10:DFO13" si="528">YEAR(DEQ10)</f>
        <v>2012</v>
      </c>
      <c r="DEZ10" s="37">
        <f t="shared" ref="DEZ10:DFP13" si="529">DES10-DER10</f>
        <v>-4492369000</v>
      </c>
      <c r="DFA10" s="38">
        <f t="shared" ref="DFA10:DFQ13" si="530">DET10+DEU10+DEV10</f>
        <v>2713260000</v>
      </c>
      <c r="DFB10" s="38">
        <f t="shared" ref="DFB10:DFR13" si="531">DEZ10-DFA10</f>
        <v>-7205629000</v>
      </c>
      <c r="DFC10" s="39">
        <f t="shared" ref="DFC10:DFS13" si="532">ABS(DEZ10/DER10)</f>
        <v>0.97470446120649912</v>
      </c>
      <c r="DFD10" s="39">
        <f t="shared" ref="DFD10:DFT13" si="533">ABS(DFB10/DER10)</f>
        <v>1.5633975597505292</v>
      </c>
      <c r="DFE10" s="40" t="s">
        <v>395</v>
      </c>
      <c r="DFF10" s="40" t="s">
        <v>6</v>
      </c>
      <c r="DFG10" s="42">
        <v>41274</v>
      </c>
      <c r="DFH10" s="43">
        <v>4608955000</v>
      </c>
      <c r="DFI10" s="43">
        <v>116586000</v>
      </c>
      <c r="DFJ10" s="43">
        <v>2448629000</v>
      </c>
      <c r="DFK10" s="40">
        <v>0</v>
      </c>
      <c r="DFL10" s="43">
        <v>264631000</v>
      </c>
      <c r="DFM10" s="40" t="s">
        <v>41</v>
      </c>
      <c r="DFN10" s="40" t="s">
        <v>99</v>
      </c>
      <c r="DFO10" s="36">
        <f t="shared" si="528"/>
        <v>2012</v>
      </c>
      <c r="DFP10" s="37">
        <f t="shared" si="529"/>
        <v>-4492369000</v>
      </c>
      <c r="DFQ10" s="38">
        <f t="shared" si="530"/>
        <v>2713260000</v>
      </c>
      <c r="DFR10" s="38">
        <f t="shared" si="531"/>
        <v>-7205629000</v>
      </c>
      <c r="DFS10" s="39">
        <f t="shared" si="532"/>
        <v>0.97470446120649912</v>
      </c>
      <c r="DFT10" s="39">
        <f t="shared" si="533"/>
        <v>1.5633975597505292</v>
      </c>
      <c r="DFU10" s="40" t="s">
        <v>395</v>
      </c>
      <c r="DFV10" s="40" t="s">
        <v>6</v>
      </c>
      <c r="DFW10" s="42">
        <v>41274</v>
      </c>
      <c r="DFX10" s="43">
        <v>4608955000</v>
      </c>
      <c r="DFY10" s="43">
        <v>116586000</v>
      </c>
      <c r="DFZ10" s="43">
        <v>2448629000</v>
      </c>
      <c r="DGA10" s="40">
        <v>0</v>
      </c>
      <c r="DGB10" s="43">
        <v>264631000</v>
      </c>
      <c r="DGC10" s="40" t="s">
        <v>41</v>
      </c>
      <c r="DGD10" s="40" t="s">
        <v>99</v>
      </c>
      <c r="DGE10" s="36">
        <f t="shared" ref="DGE10:DGU13" si="534">YEAR(DFW10)</f>
        <v>2012</v>
      </c>
      <c r="DGF10" s="37">
        <f t="shared" ref="DGF10:DGV13" si="535">DFY10-DFX10</f>
        <v>-4492369000</v>
      </c>
      <c r="DGG10" s="38">
        <f t="shared" ref="DGG10:DGW13" si="536">DFZ10+DGA10+DGB10</f>
        <v>2713260000</v>
      </c>
      <c r="DGH10" s="38">
        <f t="shared" ref="DGH10:DGX13" si="537">DGF10-DGG10</f>
        <v>-7205629000</v>
      </c>
      <c r="DGI10" s="39">
        <f t="shared" ref="DGI10:DGY13" si="538">ABS(DGF10/DFX10)</f>
        <v>0.97470446120649912</v>
      </c>
      <c r="DGJ10" s="39">
        <f t="shared" ref="DGJ10:DGZ13" si="539">ABS(DGH10/DFX10)</f>
        <v>1.5633975597505292</v>
      </c>
      <c r="DGK10" s="40" t="s">
        <v>395</v>
      </c>
      <c r="DGL10" s="40" t="s">
        <v>6</v>
      </c>
      <c r="DGM10" s="42">
        <v>41274</v>
      </c>
      <c r="DGN10" s="43">
        <v>4608955000</v>
      </c>
      <c r="DGO10" s="43">
        <v>116586000</v>
      </c>
      <c r="DGP10" s="43">
        <v>2448629000</v>
      </c>
      <c r="DGQ10" s="40">
        <v>0</v>
      </c>
      <c r="DGR10" s="43">
        <v>264631000</v>
      </c>
      <c r="DGS10" s="40" t="s">
        <v>41</v>
      </c>
      <c r="DGT10" s="40" t="s">
        <v>99</v>
      </c>
      <c r="DGU10" s="36">
        <f t="shared" si="534"/>
        <v>2012</v>
      </c>
      <c r="DGV10" s="37">
        <f t="shared" si="535"/>
        <v>-4492369000</v>
      </c>
      <c r="DGW10" s="38">
        <f t="shared" si="536"/>
        <v>2713260000</v>
      </c>
      <c r="DGX10" s="38">
        <f t="shared" si="537"/>
        <v>-7205629000</v>
      </c>
      <c r="DGY10" s="39">
        <f t="shared" si="538"/>
        <v>0.97470446120649912</v>
      </c>
      <c r="DGZ10" s="39">
        <f t="shared" si="539"/>
        <v>1.5633975597505292</v>
      </c>
      <c r="DHA10" s="40" t="s">
        <v>395</v>
      </c>
      <c r="DHB10" s="40" t="s">
        <v>6</v>
      </c>
      <c r="DHC10" s="42">
        <v>41274</v>
      </c>
      <c r="DHD10" s="43">
        <v>4608955000</v>
      </c>
      <c r="DHE10" s="43">
        <v>116586000</v>
      </c>
      <c r="DHF10" s="43">
        <v>2448629000</v>
      </c>
      <c r="DHG10" s="40">
        <v>0</v>
      </c>
      <c r="DHH10" s="43">
        <v>264631000</v>
      </c>
      <c r="DHI10" s="40" t="s">
        <v>41</v>
      </c>
      <c r="DHJ10" s="40" t="s">
        <v>99</v>
      </c>
      <c r="DHK10" s="36">
        <f t="shared" ref="DHK10:DIA13" si="540">YEAR(DHC10)</f>
        <v>2012</v>
      </c>
      <c r="DHL10" s="37">
        <f t="shared" ref="DHL10:DIB13" si="541">DHE10-DHD10</f>
        <v>-4492369000</v>
      </c>
      <c r="DHM10" s="38">
        <f t="shared" ref="DHM10:DIC13" si="542">DHF10+DHG10+DHH10</f>
        <v>2713260000</v>
      </c>
      <c r="DHN10" s="38">
        <f t="shared" ref="DHN10:DID13" si="543">DHL10-DHM10</f>
        <v>-7205629000</v>
      </c>
      <c r="DHO10" s="39">
        <f t="shared" ref="DHO10:DIE13" si="544">ABS(DHL10/DHD10)</f>
        <v>0.97470446120649912</v>
      </c>
      <c r="DHP10" s="39">
        <f t="shared" ref="DHP10:DIF13" si="545">ABS(DHN10/DHD10)</f>
        <v>1.5633975597505292</v>
      </c>
      <c r="DHQ10" s="40" t="s">
        <v>395</v>
      </c>
      <c r="DHR10" s="40" t="s">
        <v>6</v>
      </c>
      <c r="DHS10" s="42">
        <v>41274</v>
      </c>
      <c r="DHT10" s="43">
        <v>4608955000</v>
      </c>
      <c r="DHU10" s="43">
        <v>116586000</v>
      </c>
      <c r="DHV10" s="43">
        <v>2448629000</v>
      </c>
      <c r="DHW10" s="40">
        <v>0</v>
      </c>
      <c r="DHX10" s="43">
        <v>264631000</v>
      </c>
      <c r="DHY10" s="40" t="s">
        <v>41</v>
      </c>
      <c r="DHZ10" s="40" t="s">
        <v>99</v>
      </c>
      <c r="DIA10" s="36">
        <f t="shared" si="540"/>
        <v>2012</v>
      </c>
      <c r="DIB10" s="37">
        <f t="shared" si="541"/>
        <v>-4492369000</v>
      </c>
      <c r="DIC10" s="38">
        <f t="shared" si="542"/>
        <v>2713260000</v>
      </c>
      <c r="DID10" s="38">
        <f t="shared" si="543"/>
        <v>-7205629000</v>
      </c>
      <c r="DIE10" s="39">
        <f t="shared" si="544"/>
        <v>0.97470446120649912</v>
      </c>
      <c r="DIF10" s="39">
        <f t="shared" si="545"/>
        <v>1.5633975597505292</v>
      </c>
      <c r="DIG10" s="40" t="s">
        <v>395</v>
      </c>
      <c r="DIH10" s="40" t="s">
        <v>6</v>
      </c>
      <c r="DII10" s="42">
        <v>41274</v>
      </c>
      <c r="DIJ10" s="43">
        <v>4608955000</v>
      </c>
      <c r="DIK10" s="43">
        <v>116586000</v>
      </c>
      <c r="DIL10" s="43">
        <v>2448629000</v>
      </c>
      <c r="DIM10" s="40">
        <v>0</v>
      </c>
      <c r="DIN10" s="43">
        <v>264631000</v>
      </c>
      <c r="DIO10" s="40" t="s">
        <v>41</v>
      </c>
      <c r="DIP10" s="40" t="s">
        <v>99</v>
      </c>
      <c r="DIQ10" s="36">
        <f t="shared" ref="DIQ10:DJG13" si="546">YEAR(DII10)</f>
        <v>2012</v>
      </c>
      <c r="DIR10" s="37">
        <f t="shared" ref="DIR10:DJH13" si="547">DIK10-DIJ10</f>
        <v>-4492369000</v>
      </c>
      <c r="DIS10" s="38">
        <f t="shared" ref="DIS10:DJI13" si="548">DIL10+DIM10+DIN10</f>
        <v>2713260000</v>
      </c>
      <c r="DIT10" s="38">
        <f t="shared" ref="DIT10:DJJ13" si="549">DIR10-DIS10</f>
        <v>-7205629000</v>
      </c>
      <c r="DIU10" s="39">
        <f t="shared" ref="DIU10:DJK13" si="550">ABS(DIR10/DIJ10)</f>
        <v>0.97470446120649912</v>
      </c>
      <c r="DIV10" s="39">
        <f t="shared" ref="DIV10:DJL13" si="551">ABS(DIT10/DIJ10)</f>
        <v>1.5633975597505292</v>
      </c>
      <c r="DIW10" s="40" t="s">
        <v>395</v>
      </c>
      <c r="DIX10" s="40" t="s">
        <v>6</v>
      </c>
      <c r="DIY10" s="42">
        <v>41274</v>
      </c>
      <c r="DIZ10" s="43">
        <v>4608955000</v>
      </c>
      <c r="DJA10" s="43">
        <v>116586000</v>
      </c>
      <c r="DJB10" s="43">
        <v>2448629000</v>
      </c>
      <c r="DJC10" s="40">
        <v>0</v>
      </c>
      <c r="DJD10" s="43">
        <v>264631000</v>
      </c>
      <c r="DJE10" s="40" t="s">
        <v>41</v>
      </c>
      <c r="DJF10" s="40" t="s">
        <v>99</v>
      </c>
      <c r="DJG10" s="36">
        <f t="shared" si="546"/>
        <v>2012</v>
      </c>
      <c r="DJH10" s="37">
        <f t="shared" si="547"/>
        <v>-4492369000</v>
      </c>
      <c r="DJI10" s="38">
        <f t="shared" si="548"/>
        <v>2713260000</v>
      </c>
      <c r="DJJ10" s="38">
        <f t="shared" si="549"/>
        <v>-7205629000</v>
      </c>
      <c r="DJK10" s="39">
        <f t="shared" si="550"/>
        <v>0.97470446120649912</v>
      </c>
      <c r="DJL10" s="39">
        <f t="shared" si="551"/>
        <v>1.5633975597505292</v>
      </c>
      <c r="DJM10" s="40" t="s">
        <v>395</v>
      </c>
      <c r="DJN10" s="40" t="s">
        <v>6</v>
      </c>
      <c r="DJO10" s="42">
        <v>41274</v>
      </c>
      <c r="DJP10" s="43">
        <v>4608955000</v>
      </c>
      <c r="DJQ10" s="43">
        <v>116586000</v>
      </c>
      <c r="DJR10" s="43">
        <v>2448629000</v>
      </c>
      <c r="DJS10" s="40">
        <v>0</v>
      </c>
      <c r="DJT10" s="43">
        <v>264631000</v>
      </c>
      <c r="DJU10" s="40" t="s">
        <v>41</v>
      </c>
      <c r="DJV10" s="40" t="s">
        <v>99</v>
      </c>
      <c r="DJW10" s="36">
        <f t="shared" ref="DJW10:DKM13" si="552">YEAR(DJO10)</f>
        <v>2012</v>
      </c>
      <c r="DJX10" s="37">
        <f t="shared" ref="DJX10:DKN13" si="553">DJQ10-DJP10</f>
        <v>-4492369000</v>
      </c>
      <c r="DJY10" s="38">
        <f t="shared" ref="DJY10:DKO13" si="554">DJR10+DJS10+DJT10</f>
        <v>2713260000</v>
      </c>
      <c r="DJZ10" s="38">
        <f t="shared" ref="DJZ10:DKP13" si="555">DJX10-DJY10</f>
        <v>-7205629000</v>
      </c>
      <c r="DKA10" s="39">
        <f t="shared" ref="DKA10:DKQ13" si="556">ABS(DJX10/DJP10)</f>
        <v>0.97470446120649912</v>
      </c>
      <c r="DKB10" s="39">
        <f t="shared" ref="DKB10:DKR13" si="557">ABS(DJZ10/DJP10)</f>
        <v>1.5633975597505292</v>
      </c>
      <c r="DKC10" s="40" t="s">
        <v>395</v>
      </c>
      <c r="DKD10" s="40" t="s">
        <v>6</v>
      </c>
      <c r="DKE10" s="42">
        <v>41274</v>
      </c>
      <c r="DKF10" s="43">
        <v>4608955000</v>
      </c>
      <c r="DKG10" s="43">
        <v>116586000</v>
      </c>
      <c r="DKH10" s="43">
        <v>2448629000</v>
      </c>
      <c r="DKI10" s="40">
        <v>0</v>
      </c>
      <c r="DKJ10" s="43">
        <v>264631000</v>
      </c>
      <c r="DKK10" s="40" t="s">
        <v>41</v>
      </c>
      <c r="DKL10" s="40" t="s">
        <v>99</v>
      </c>
      <c r="DKM10" s="36">
        <f t="shared" si="552"/>
        <v>2012</v>
      </c>
      <c r="DKN10" s="37">
        <f t="shared" si="553"/>
        <v>-4492369000</v>
      </c>
      <c r="DKO10" s="38">
        <f t="shared" si="554"/>
        <v>2713260000</v>
      </c>
      <c r="DKP10" s="38">
        <f t="shared" si="555"/>
        <v>-7205629000</v>
      </c>
      <c r="DKQ10" s="39">
        <f t="shared" si="556"/>
        <v>0.97470446120649912</v>
      </c>
      <c r="DKR10" s="39">
        <f t="shared" si="557"/>
        <v>1.5633975597505292</v>
      </c>
      <c r="DKS10" s="40" t="s">
        <v>395</v>
      </c>
      <c r="DKT10" s="40" t="s">
        <v>6</v>
      </c>
      <c r="DKU10" s="42">
        <v>41274</v>
      </c>
      <c r="DKV10" s="43">
        <v>4608955000</v>
      </c>
      <c r="DKW10" s="43">
        <v>116586000</v>
      </c>
      <c r="DKX10" s="43">
        <v>2448629000</v>
      </c>
      <c r="DKY10" s="40">
        <v>0</v>
      </c>
      <c r="DKZ10" s="43">
        <v>264631000</v>
      </c>
      <c r="DLA10" s="40" t="s">
        <v>41</v>
      </c>
      <c r="DLB10" s="40" t="s">
        <v>99</v>
      </c>
      <c r="DLC10" s="36">
        <f t="shared" ref="DLC10:DLS13" si="558">YEAR(DKU10)</f>
        <v>2012</v>
      </c>
      <c r="DLD10" s="37">
        <f t="shared" ref="DLD10:DLT13" si="559">DKW10-DKV10</f>
        <v>-4492369000</v>
      </c>
      <c r="DLE10" s="38">
        <f t="shared" ref="DLE10:DLU13" si="560">DKX10+DKY10+DKZ10</f>
        <v>2713260000</v>
      </c>
      <c r="DLF10" s="38">
        <f t="shared" ref="DLF10:DLV13" si="561">DLD10-DLE10</f>
        <v>-7205629000</v>
      </c>
      <c r="DLG10" s="39">
        <f t="shared" ref="DLG10:DLW13" si="562">ABS(DLD10/DKV10)</f>
        <v>0.97470446120649912</v>
      </c>
      <c r="DLH10" s="39">
        <f t="shared" ref="DLH10:DLX13" si="563">ABS(DLF10/DKV10)</f>
        <v>1.5633975597505292</v>
      </c>
      <c r="DLI10" s="40" t="s">
        <v>395</v>
      </c>
      <c r="DLJ10" s="40" t="s">
        <v>6</v>
      </c>
      <c r="DLK10" s="42">
        <v>41274</v>
      </c>
      <c r="DLL10" s="43">
        <v>4608955000</v>
      </c>
      <c r="DLM10" s="43">
        <v>116586000</v>
      </c>
      <c r="DLN10" s="43">
        <v>2448629000</v>
      </c>
      <c r="DLO10" s="40">
        <v>0</v>
      </c>
      <c r="DLP10" s="43">
        <v>264631000</v>
      </c>
      <c r="DLQ10" s="40" t="s">
        <v>41</v>
      </c>
      <c r="DLR10" s="40" t="s">
        <v>99</v>
      </c>
      <c r="DLS10" s="36">
        <f t="shared" si="558"/>
        <v>2012</v>
      </c>
      <c r="DLT10" s="37">
        <f t="shared" si="559"/>
        <v>-4492369000</v>
      </c>
      <c r="DLU10" s="38">
        <f t="shared" si="560"/>
        <v>2713260000</v>
      </c>
      <c r="DLV10" s="38">
        <f t="shared" si="561"/>
        <v>-7205629000</v>
      </c>
      <c r="DLW10" s="39">
        <f t="shared" si="562"/>
        <v>0.97470446120649912</v>
      </c>
      <c r="DLX10" s="39">
        <f t="shared" si="563"/>
        <v>1.5633975597505292</v>
      </c>
      <c r="DLY10" s="40" t="s">
        <v>395</v>
      </c>
      <c r="DLZ10" s="40" t="s">
        <v>6</v>
      </c>
      <c r="DMA10" s="42">
        <v>41274</v>
      </c>
      <c r="DMB10" s="43">
        <v>4608955000</v>
      </c>
      <c r="DMC10" s="43">
        <v>116586000</v>
      </c>
      <c r="DMD10" s="43">
        <v>2448629000</v>
      </c>
      <c r="DME10" s="40">
        <v>0</v>
      </c>
      <c r="DMF10" s="43">
        <v>264631000</v>
      </c>
      <c r="DMG10" s="40" t="s">
        <v>41</v>
      </c>
      <c r="DMH10" s="40" t="s">
        <v>99</v>
      </c>
      <c r="DMI10" s="36">
        <f t="shared" ref="DMI10:DMY13" si="564">YEAR(DMA10)</f>
        <v>2012</v>
      </c>
      <c r="DMJ10" s="37">
        <f t="shared" ref="DMJ10:DMZ13" si="565">DMC10-DMB10</f>
        <v>-4492369000</v>
      </c>
      <c r="DMK10" s="38">
        <f t="shared" ref="DMK10:DNA13" si="566">DMD10+DME10+DMF10</f>
        <v>2713260000</v>
      </c>
      <c r="DML10" s="38">
        <f t="shared" ref="DML10:DNB13" si="567">DMJ10-DMK10</f>
        <v>-7205629000</v>
      </c>
      <c r="DMM10" s="39">
        <f t="shared" ref="DMM10:DNC13" si="568">ABS(DMJ10/DMB10)</f>
        <v>0.97470446120649912</v>
      </c>
      <c r="DMN10" s="39">
        <f t="shared" ref="DMN10:DND13" si="569">ABS(DML10/DMB10)</f>
        <v>1.5633975597505292</v>
      </c>
      <c r="DMO10" s="40" t="s">
        <v>395</v>
      </c>
      <c r="DMP10" s="40" t="s">
        <v>6</v>
      </c>
      <c r="DMQ10" s="42">
        <v>41274</v>
      </c>
      <c r="DMR10" s="43">
        <v>4608955000</v>
      </c>
      <c r="DMS10" s="43">
        <v>116586000</v>
      </c>
      <c r="DMT10" s="43">
        <v>2448629000</v>
      </c>
      <c r="DMU10" s="40">
        <v>0</v>
      </c>
      <c r="DMV10" s="43">
        <v>264631000</v>
      </c>
      <c r="DMW10" s="40" t="s">
        <v>41</v>
      </c>
      <c r="DMX10" s="40" t="s">
        <v>99</v>
      </c>
      <c r="DMY10" s="36">
        <f t="shared" si="564"/>
        <v>2012</v>
      </c>
      <c r="DMZ10" s="37">
        <f t="shared" si="565"/>
        <v>-4492369000</v>
      </c>
      <c r="DNA10" s="38">
        <f t="shared" si="566"/>
        <v>2713260000</v>
      </c>
      <c r="DNB10" s="38">
        <f t="shared" si="567"/>
        <v>-7205629000</v>
      </c>
      <c r="DNC10" s="39">
        <f t="shared" si="568"/>
        <v>0.97470446120649912</v>
      </c>
      <c r="DND10" s="39">
        <f t="shared" si="569"/>
        <v>1.5633975597505292</v>
      </c>
      <c r="DNE10" s="40" t="s">
        <v>395</v>
      </c>
      <c r="DNF10" s="40" t="s">
        <v>6</v>
      </c>
      <c r="DNG10" s="42">
        <v>41274</v>
      </c>
      <c r="DNH10" s="43">
        <v>4608955000</v>
      </c>
      <c r="DNI10" s="43">
        <v>116586000</v>
      </c>
      <c r="DNJ10" s="43">
        <v>2448629000</v>
      </c>
      <c r="DNK10" s="40">
        <v>0</v>
      </c>
      <c r="DNL10" s="43">
        <v>264631000</v>
      </c>
      <c r="DNM10" s="40" t="s">
        <v>41</v>
      </c>
      <c r="DNN10" s="40" t="s">
        <v>99</v>
      </c>
      <c r="DNO10" s="36">
        <f t="shared" ref="DNO10:DOE13" si="570">YEAR(DNG10)</f>
        <v>2012</v>
      </c>
      <c r="DNP10" s="37">
        <f t="shared" ref="DNP10:DOF13" si="571">DNI10-DNH10</f>
        <v>-4492369000</v>
      </c>
      <c r="DNQ10" s="38">
        <f t="shared" ref="DNQ10:DOG13" si="572">DNJ10+DNK10+DNL10</f>
        <v>2713260000</v>
      </c>
      <c r="DNR10" s="38">
        <f t="shared" ref="DNR10:DOH13" si="573">DNP10-DNQ10</f>
        <v>-7205629000</v>
      </c>
      <c r="DNS10" s="39">
        <f t="shared" ref="DNS10:DOI13" si="574">ABS(DNP10/DNH10)</f>
        <v>0.97470446120649912</v>
      </c>
      <c r="DNT10" s="39">
        <f t="shared" ref="DNT10:DOJ13" si="575">ABS(DNR10/DNH10)</f>
        <v>1.5633975597505292</v>
      </c>
      <c r="DNU10" s="40" t="s">
        <v>395</v>
      </c>
      <c r="DNV10" s="40" t="s">
        <v>6</v>
      </c>
      <c r="DNW10" s="42">
        <v>41274</v>
      </c>
      <c r="DNX10" s="43">
        <v>4608955000</v>
      </c>
      <c r="DNY10" s="43">
        <v>116586000</v>
      </c>
      <c r="DNZ10" s="43">
        <v>2448629000</v>
      </c>
      <c r="DOA10" s="40">
        <v>0</v>
      </c>
      <c r="DOB10" s="43">
        <v>264631000</v>
      </c>
      <c r="DOC10" s="40" t="s">
        <v>41</v>
      </c>
      <c r="DOD10" s="40" t="s">
        <v>99</v>
      </c>
      <c r="DOE10" s="36">
        <f t="shared" si="570"/>
        <v>2012</v>
      </c>
      <c r="DOF10" s="37">
        <f t="shared" si="571"/>
        <v>-4492369000</v>
      </c>
      <c r="DOG10" s="38">
        <f t="shared" si="572"/>
        <v>2713260000</v>
      </c>
      <c r="DOH10" s="38">
        <f t="shared" si="573"/>
        <v>-7205629000</v>
      </c>
      <c r="DOI10" s="39">
        <f t="shared" si="574"/>
        <v>0.97470446120649912</v>
      </c>
      <c r="DOJ10" s="39">
        <f t="shared" si="575"/>
        <v>1.5633975597505292</v>
      </c>
      <c r="DOK10" s="40" t="s">
        <v>395</v>
      </c>
      <c r="DOL10" s="40" t="s">
        <v>6</v>
      </c>
      <c r="DOM10" s="42">
        <v>41274</v>
      </c>
      <c r="DON10" s="43">
        <v>4608955000</v>
      </c>
      <c r="DOO10" s="43">
        <v>116586000</v>
      </c>
      <c r="DOP10" s="43">
        <v>2448629000</v>
      </c>
      <c r="DOQ10" s="40">
        <v>0</v>
      </c>
      <c r="DOR10" s="43">
        <v>264631000</v>
      </c>
      <c r="DOS10" s="40" t="s">
        <v>41</v>
      </c>
      <c r="DOT10" s="40" t="s">
        <v>99</v>
      </c>
      <c r="DOU10" s="36">
        <f t="shared" ref="DOU10:DPK13" si="576">YEAR(DOM10)</f>
        <v>2012</v>
      </c>
      <c r="DOV10" s="37">
        <f t="shared" ref="DOV10:DPL13" si="577">DOO10-DON10</f>
        <v>-4492369000</v>
      </c>
      <c r="DOW10" s="38">
        <f t="shared" ref="DOW10:DPM13" si="578">DOP10+DOQ10+DOR10</f>
        <v>2713260000</v>
      </c>
      <c r="DOX10" s="38">
        <f t="shared" ref="DOX10:DPN13" si="579">DOV10-DOW10</f>
        <v>-7205629000</v>
      </c>
      <c r="DOY10" s="39">
        <f t="shared" ref="DOY10:DPO13" si="580">ABS(DOV10/DON10)</f>
        <v>0.97470446120649912</v>
      </c>
      <c r="DOZ10" s="39">
        <f t="shared" ref="DOZ10:DPP13" si="581">ABS(DOX10/DON10)</f>
        <v>1.5633975597505292</v>
      </c>
      <c r="DPA10" s="40" t="s">
        <v>395</v>
      </c>
      <c r="DPB10" s="40" t="s">
        <v>6</v>
      </c>
      <c r="DPC10" s="42">
        <v>41274</v>
      </c>
      <c r="DPD10" s="43">
        <v>4608955000</v>
      </c>
      <c r="DPE10" s="43">
        <v>116586000</v>
      </c>
      <c r="DPF10" s="43">
        <v>2448629000</v>
      </c>
      <c r="DPG10" s="40">
        <v>0</v>
      </c>
      <c r="DPH10" s="43">
        <v>264631000</v>
      </c>
      <c r="DPI10" s="40" t="s">
        <v>41</v>
      </c>
      <c r="DPJ10" s="40" t="s">
        <v>99</v>
      </c>
      <c r="DPK10" s="36">
        <f t="shared" si="576"/>
        <v>2012</v>
      </c>
      <c r="DPL10" s="37">
        <f t="shared" si="577"/>
        <v>-4492369000</v>
      </c>
      <c r="DPM10" s="38">
        <f t="shared" si="578"/>
        <v>2713260000</v>
      </c>
      <c r="DPN10" s="38">
        <f t="shared" si="579"/>
        <v>-7205629000</v>
      </c>
      <c r="DPO10" s="39">
        <f t="shared" si="580"/>
        <v>0.97470446120649912</v>
      </c>
      <c r="DPP10" s="39">
        <f t="shared" si="581"/>
        <v>1.5633975597505292</v>
      </c>
      <c r="DPQ10" s="40" t="s">
        <v>395</v>
      </c>
      <c r="DPR10" s="40" t="s">
        <v>6</v>
      </c>
      <c r="DPS10" s="42">
        <v>41274</v>
      </c>
      <c r="DPT10" s="43">
        <v>4608955000</v>
      </c>
      <c r="DPU10" s="43">
        <v>116586000</v>
      </c>
      <c r="DPV10" s="43">
        <v>2448629000</v>
      </c>
      <c r="DPW10" s="40">
        <v>0</v>
      </c>
      <c r="DPX10" s="43">
        <v>264631000</v>
      </c>
      <c r="DPY10" s="40" t="s">
        <v>41</v>
      </c>
      <c r="DPZ10" s="40" t="s">
        <v>99</v>
      </c>
      <c r="DQA10" s="36">
        <f t="shared" ref="DQA10:DQQ13" si="582">YEAR(DPS10)</f>
        <v>2012</v>
      </c>
      <c r="DQB10" s="37">
        <f t="shared" ref="DQB10:DQR13" si="583">DPU10-DPT10</f>
        <v>-4492369000</v>
      </c>
      <c r="DQC10" s="38">
        <f t="shared" ref="DQC10:DQS13" si="584">DPV10+DPW10+DPX10</f>
        <v>2713260000</v>
      </c>
      <c r="DQD10" s="38">
        <f t="shared" ref="DQD10:DQT13" si="585">DQB10-DQC10</f>
        <v>-7205629000</v>
      </c>
      <c r="DQE10" s="39">
        <f t="shared" ref="DQE10:DQU13" si="586">ABS(DQB10/DPT10)</f>
        <v>0.97470446120649912</v>
      </c>
      <c r="DQF10" s="39">
        <f t="shared" ref="DQF10:DQV13" si="587">ABS(DQD10/DPT10)</f>
        <v>1.5633975597505292</v>
      </c>
      <c r="DQG10" s="40" t="s">
        <v>395</v>
      </c>
      <c r="DQH10" s="40" t="s">
        <v>6</v>
      </c>
      <c r="DQI10" s="42">
        <v>41274</v>
      </c>
      <c r="DQJ10" s="43">
        <v>4608955000</v>
      </c>
      <c r="DQK10" s="43">
        <v>116586000</v>
      </c>
      <c r="DQL10" s="43">
        <v>2448629000</v>
      </c>
      <c r="DQM10" s="40">
        <v>0</v>
      </c>
      <c r="DQN10" s="43">
        <v>264631000</v>
      </c>
      <c r="DQO10" s="40" t="s">
        <v>41</v>
      </c>
      <c r="DQP10" s="40" t="s">
        <v>99</v>
      </c>
      <c r="DQQ10" s="36">
        <f t="shared" si="582"/>
        <v>2012</v>
      </c>
      <c r="DQR10" s="37">
        <f t="shared" si="583"/>
        <v>-4492369000</v>
      </c>
      <c r="DQS10" s="38">
        <f t="shared" si="584"/>
        <v>2713260000</v>
      </c>
      <c r="DQT10" s="38">
        <f t="shared" si="585"/>
        <v>-7205629000</v>
      </c>
      <c r="DQU10" s="39">
        <f t="shared" si="586"/>
        <v>0.97470446120649912</v>
      </c>
      <c r="DQV10" s="39">
        <f t="shared" si="587"/>
        <v>1.5633975597505292</v>
      </c>
      <c r="DQW10" s="40" t="s">
        <v>395</v>
      </c>
      <c r="DQX10" s="40" t="s">
        <v>6</v>
      </c>
      <c r="DQY10" s="42">
        <v>41274</v>
      </c>
      <c r="DQZ10" s="43">
        <v>4608955000</v>
      </c>
      <c r="DRA10" s="43">
        <v>116586000</v>
      </c>
      <c r="DRB10" s="43">
        <v>2448629000</v>
      </c>
      <c r="DRC10" s="40">
        <v>0</v>
      </c>
      <c r="DRD10" s="43">
        <v>264631000</v>
      </c>
      <c r="DRE10" s="40" t="s">
        <v>41</v>
      </c>
      <c r="DRF10" s="40" t="s">
        <v>99</v>
      </c>
      <c r="DRG10" s="36">
        <f t="shared" ref="DRG10:DRW13" si="588">YEAR(DQY10)</f>
        <v>2012</v>
      </c>
      <c r="DRH10" s="37">
        <f t="shared" ref="DRH10:DRX13" si="589">DRA10-DQZ10</f>
        <v>-4492369000</v>
      </c>
      <c r="DRI10" s="38">
        <f t="shared" ref="DRI10:DRY13" si="590">DRB10+DRC10+DRD10</f>
        <v>2713260000</v>
      </c>
      <c r="DRJ10" s="38">
        <f t="shared" ref="DRJ10:DRZ13" si="591">DRH10-DRI10</f>
        <v>-7205629000</v>
      </c>
      <c r="DRK10" s="39">
        <f t="shared" ref="DRK10:DSA13" si="592">ABS(DRH10/DQZ10)</f>
        <v>0.97470446120649912</v>
      </c>
      <c r="DRL10" s="39">
        <f t="shared" ref="DRL10:DSB13" si="593">ABS(DRJ10/DQZ10)</f>
        <v>1.5633975597505292</v>
      </c>
      <c r="DRM10" s="40" t="s">
        <v>395</v>
      </c>
      <c r="DRN10" s="40" t="s">
        <v>6</v>
      </c>
      <c r="DRO10" s="42">
        <v>41274</v>
      </c>
      <c r="DRP10" s="43">
        <v>4608955000</v>
      </c>
      <c r="DRQ10" s="43">
        <v>116586000</v>
      </c>
      <c r="DRR10" s="43">
        <v>2448629000</v>
      </c>
      <c r="DRS10" s="40">
        <v>0</v>
      </c>
      <c r="DRT10" s="43">
        <v>264631000</v>
      </c>
      <c r="DRU10" s="40" t="s">
        <v>41</v>
      </c>
      <c r="DRV10" s="40" t="s">
        <v>99</v>
      </c>
      <c r="DRW10" s="36">
        <f t="shared" si="588"/>
        <v>2012</v>
      </c>
      <c r="DRX10" s="37">
        <f t="shared" si="589"/>
        <v>-4492369000</v>
      </c>
      <c r="DRY10" s="38">
        <f t="shared" si="590"/>
        <v>2713260000</v>
      </c>
      <c r="DRZ10" s="38">
        <f t="shared" si="591"/>
        <v>-7205629000</v>
      </c>
      <c r="DSA10" s="39">
        <f t="shared" si="592"/>
        <v>0.97470446120649912</v>
      </c>
      <c r="DSB10" s="39">
        <f t="shared" si="593"/>
        <v>1.5633975597505292</v>
      </c>
      <c r="DSC10" s="40" t="s">
        <v>395</v>
      </c>
      <c r="DSD10" s="40" t="s">
        <v>6</v>
      </c>
      <c r="DSE10" s="42">
        <v>41274</v>
      </c>
      <c r="DSF10" s="43">
        <v>4608955000</v>
      </c>
      <c r="DSG10" s="43">
        <v>116586000</v>
      </c>
      <c r="DSH10" s="43">
        <v>2448629000</v>
      </c>
      <c r="DSI10" s="40">
        <v>0</v>
      </c>
      <c r="DSJ10" s="43">
        <v>264631000</v>
      </c>
      <c r="DSK10" s="40" t="s">
        <v>41</v>
      </c>
      <c r="DSL10" s="40" t="s">
        <v>99</v>
      </c>
      <c r="DSM10" s="36">
        <f t="shared" ref="DSM10:DTC13" si="594">YEAR(DSE10)</f>
        <v>2012</v>
      </c>
      <c r="DSN10" s="37">
        <f t="shared" ref="DSN10:DTD13" si="595">DSG10-DSF10</f>
        <v>-4492369000</v>
      </c>
      <c r="DSO10" s="38">
        <f t="shared" ref="DSO10:DTE13" si="596">DSH10+DSI10+DSJ10</f>
        <v>2713260000</v>
      </c>
      <c r="DSP10" s="38">
        <f t="shared" ref="DSP10:DTF13" si="597">DSN10-DSO10</f>
        <v>-7205629000</v>
      </c>
      <c r="DSQ10" s="39">
        <f t="shared" ref="DSQ10:DTG13" si="598">ABS(DSN10/DSF10)</f>
        <v>0.97470446120649912</v>
      </c>
      <c r="DSR10" s="39">
        <f t="shared" ref="DSR10:DTH13" si="599">ABS(DSP10/DSF10)</f>
        <v>1.5633975597505292</v>
      </c>
      <c r="DSS10" s="40" t="s">
        <v>395</v>
      </c>
      <c r="DST10" s="40" t="s">
        <v>6</v>
      </c>
      <c r="DSU10" s="42">
        <v>41274</v>
      </c>
      <c r="DSV10" s="43">
        <v>4608955000</v>
      </c>
      <c r="DSW10" s="43">
        <v>116586000</v>
      </c>
      <c r="DSX10" s="43">
        <v>2448629000</v>
      </c>
      <c r="DSY10" s="40">
        <v>0</v>
      </c>
      <c r="DSZ10" s="43">
        <v>264631000</v>
      </c>
      <c r="DTA10" s="40" t="s">
        <v>41</v>
      </c>
      <c r="DTB10" s="40" t="s">
        <v>99</v>
      </c>
      <c r="DTC10" s="36">
        <f t="shared" si="594"/>
        <v>2012</v>
      </c>
      <c r="DTD10" s="37">
        <f t="shared" si="595"/>
        <v>-4492369000</v>
      </c>
      <c r="DTE10" s="38">
        <f t="shared" si="596"/>
        <v>2713260000</v>
      </c>
      <c r="DTF10" s="38">
        <f t="shared" si="597"/>
        <v>-7205629000</v>
      </c>
      <c r="DTG10" s="39">
        <f t="shared" si="598"/>
        <v>0.97470446120649912</v>
      </c>
      <c r="DTH10" s="39">
        <f t="shared" si="599"/>
        <v>1.5633975597505292</v>
      </c>
      <c r="DTI10" s="40" t="s">
        <v>395</v>
      </c>
      <c r="DTJ10" s="40" t="s">
        <v>6</v>
      </c>
      <c r="DTK10" s="42">
        <v>41274</v>
      </c>
      <c r="DTL10" s="43">
        <v>4608955000</v>
      </c>
      <c r="DTM10" s="43">
        <v>116586000</v>
      </c>
      <c r="DTN10" s="43">
        <v>2448629000</v>
      </c>
      <c r="DTO10" s="40">
        <v>0</v>
      </c>
      <c r="DTP10" s="43">
        <v>264631000</v>
      </c>
      <c r="DTQ10" s="40" t="s">
        <v>41</v>
      </c>
      <c r="DTR10" s="40" t="s">
        <v>99</v>
      </c>
      <c r="DTS10" s="36">
        <f t="shared" ref="DTS10:DUI13" si="600">YEAR(DTK10)</f>
        <v>2012</v>
      </c>
      <c r="DTT10" s="37">
        <f t="shared" ref="DTT10:DUJ13" si="601">DTM10-DTL10</f>
        <v>-4492369000</v>
      </c>
      <c r="DTU10" s="38">
        <f t="shared" ref="DTU10:DUK13" si="602">DTN10+DTO10+DTP10</f>
        <v>2713260000</v>
      </c>
      <c r="DTV10" s="38">
        <f t="shared" ref="DTV10:DUL13" si="603">DTT10-DTU10</f>
        <v>-7205629000</v>
      </c>
      <c r="DTW10" s="39">
        <f t="shared" ref="DTW10:DUM13" si="604">ABS(DTT10/DTL10)</f>
        <v>0.97470446120649912</v>
      </c>
      <c r="DTX10" s="39">
        <f t="shared" ref="DTX10:DUN13" si="605">ABS(DTV10/DTL10)</f>
        <v>1.5633975597505292</v>
      </c>
      <c r="DTY10" s="40" t="s">
        <v>395</v>
      </c>
      <c r="DTZ10" s="40" t="s">
        <v>6</v>
      </c>
      <c r="DUA10" s="42">
        <v>41274</v>
      </c>
      <c r="DUB10" s="43">
        <v>4608955000</v>
      </c>
      <c r="DUC10" s="43">
        <v>116586000</v>
      </c>
      <c r="DUD10" s="43">
        <v>2448629000</v>
      </c>
      <c r="DUE10" s="40">
        <v>0</v>
      </c>
      <c r="DUF10" s="43">
        <v>264631000</v>
      </c>
      <c r="DUG10" s="40" t="s">
        <v>41</v>
      </c>
      <c r="DUH10" s="40" t="s">
        <v>99</v>
      </c>
      <c r="DUI10" s="36">
        <f t="shared" si="600"/>
        <v>2012</v>
      </c>
      <c r="DUJ10" s="37">
        <f t="shared" si="601"/>
        <v>-4492369000</v>
      </c>
      <c r="DUK10" s="38">
        <f t="shared" si="602"/>
        <v>2713260000</v>
      </c>
      <c r="DUL10" s="38">
        <f t="shared" si="603"/>
        <v>-7205629000</v>
      </c>
      <c r="DUM10" s="39">
        <f t="shared" si="604"/>
        <v>0.97470446120649912</v>
      </c>
      <c r="DUN10" s="39">
        <f t="shared" si="605"/>
        <v>1.5633975597505292</v>
      </c>
      <c r="DUO10" s="40" t="s">
        <v>395</v>
      </c>
      <c r="DUP10" s="40" t="s">
        <v>6</v>
      </c>
      <c r="DUQ10" s="42">
        <v>41274</v>
      </c>
      <c r="DUR10" s="43">
        <v>4608955000</v>
      </c>
      <c r="DUS10" s="43">
        <v>116586000</v>
      </c>
      <c r="DUT10" s="43">
        <v>2448629000</v>
      </c>
      <c r="DUU10" s="40">
        <v>0</v>
      </c>
      <c r="DUV10" s="43">
        <v>264631000</v>
      </c>
      <c r="DUW10" s="40" t="s">
        <v>41</v>
      </c>
      <c r="DUX10" s="40" t="s">
        <v>99</v>
      </c>
      <c r="DUY10" s="36">
        <f t="shared" ref="DUY10:DVO13" si="606">YEAR(DUQ10)</f>
        <v>2012</v>
      </c>
      <c r="DUZ10" s="37">
        <f t="shared" ref="DUZ10:DVP13" si="607">DUS10-DUR10</f>
        <v>-4492369000</v>
      </c>
      <c r="DVA10" s="38">
        <f t="shared" ref="DVA10:DVQ13" si="608">DUT10+DUU10+DUV10</f>
        <v>2713260000</v>
      </c>
      <c r="DVB10" s="38">
        <f t="shared" ref="DVB10:DVR13" si="609">DUZ10-DVA10</f>
        <v>-7205629000</v>
      </c>
      <c r="DVC10" s="39">
        <f t="shared" ref="DVC10:DVS13" si="610">ABS(DUZ10/DUR10)</f>
        <v>0.97470446120649912</v>
      </c>
      <c r="DVD10" s="39">
        <f t="shared" ref="DVD10:DVT13" si="611">ABS(DVB10/DUR10)</f>
        <v>1.5633975597505292</v>
      </c>
      <c r="DVE10" s="40" t="s">
        <v>395</v>
      </c>
      <c r="DVF10" s="40" t="s">
        <v>6</v>
      </c>
      <c r="DVG10" s="42">
        <v>41274</v>
      </c>
      <c r="DVH10" s="43">
        <v>4608955000</v>
      </c>
      <c r="DVI10" s="43">
        <v>116586000</v>
      </c>
      <c r="DVJ10" s="43">
        <v>2448629000</v>
      </c>
      <c r="DVK10" s="40">
        <v>0</v>
      </c>
      <c r="DVL10" s="43">
        <v>264631000</v>
      </c>
      <c r="DVM10" s="40" t="s">
        <v>41</v>
      </c>
      <c r="DVN10" s="40" t="s">
        <v>99</v>
      </c>
      <c r="DVO10" s="36">
        <f t="shared" si="606"/>
        <v>2012</v>
      </c>
      <c r="DVP10" s="37">
        <f t="shared" si="607"/>
        <v>-4492369000</v>
      </c>
      <c r="DVQ10" s="38">
        <f t="shared" si="608"/>
        <v>2713260000</v>
      </c>
      <c r="DVR10" s="38">
        <f t="shared" si="609"/>
        <v>-7205629000</v>
      </c>
      <c r="DVS10" s="39">
        <f t="shared" si="610"/>
        <v>0.97470446120649912</v>
      </c>
      <c r="DVT10" s="39">
        <f t="shared" si="611"/>
        <v>1.5633975597505292</v>
      </c>
      <c r="DVU10" s="40" t="s">
        <v>395</v>
      </c>
      <c r="DVV10" s="40" t="s">
        <v>6</v>
      </c>
      <c r="DVW10" s="42">
        <v>41274</v>
      </c>
      <c r="DVX10" s="43">
        <v>4608955000</v>
      </c>
      <c r="DVY10" s="43">
        <v>116586000</v>
      </c>
      <c r="DVZ10" s="43">
        <v>2448629000</v>
      </c>
      <c r="DWA10" s="40">
        <v>0</v>
      </c>
      <c r="DWB10" s="43">
        <v>264631000</v>
      </c>
      <c r="DWC10" s="40" t="s">
        <v>41</v>
      </c>
      <c r="DWD10" s="40" t="s">
        <v>99</v>
      </c>
      <c r="DWE10" s="36">
        <f t="shared" ref="DWE10:DWU13" si="612">YEAR(DVW10)</f>
        <v>2012</v>
      </c>
      <c r="DWF10" s="37">
        <f t="shared" ref="DWF10:DWV13" si="613">DVY10-DVX10</f>
        <v>-4492369000</v>
      </c>
      <c r="DWG10" s="38">
        <f t="shared" ref="DWG10:DWW13" si="614">DVZ10+DWA10+DWB10</f>
        <v>2713260000</v>
      </c>
      <c r="DWH10" s="38">
        <f t="shared" ref="DWH10:DWX13" si="615">DWF10-DWG10</f>
        <v>-7205629000</v>
      </c>
      <c r="DWI10" s="39">
        <f t="shared" ref="DWI10:DWY13" si="616">ABS(DWF10/DVX10)</f>
        <v>0.97470446120649912</v>
      </c>
      <c r="DWJ10" s="39">
        <f t="shared" ref="DWJ10:DWZ13" si="617">ABS(DWH10/DVX10)</f>
        <v>1.5633975597505292</v>
      </c>
      <c r="DWK10" s="40" t="s">
        <v>395</v>
      </c>
      <c r="DWL10" s="40" t="s">
        <v>6</v>
      </c>
      <c r="DWM10" s="42">
        <v>41274</v>
      </c>
      <c r="DWN10" s="43">
        <v>4608955000</v>
      </c>
      <c r="DWO10" s="43">
        <v>116586000</v>
      </c>
      <c r="DWP10" s="43">
        <v>2448629000</v>
      </c>
      <c r="DWQ10" s="40">
        <v>0</v>
      </c>
      <c r="DWR10" s="43">
        <v>264631000</v>
      </c>
      <c r="DWS10" s="40" t="s">
        <v>41</v>
      </c>
      <c r="DWT10" s="40" t="s">
        <v>99</v>
      </c>
      <c r="DWU10" s="36">
        <f t="shared" si="612"/>
        <v>2012</v>
      </c>
      <c r="DWV10" s="37">
        <f t="shared" si="613"/>
        <v>-4492369000</v>
      </c>
      <c r="DWW10" s="38">
        <f t="shared" si="614"/>
        <v>2713260000</v>
      </c>
      <c r="DWX10" s="38">
        <f t="shared" si="615"/>
        <v>-7205629000</v>
      </c>
      <c r="DWY10" s="39">
        <f t="shared" si="616"/>
        <v>0.97470446120649912</v>
      </c>
      <c r="DWZ10" s="39">
        <f t="shared" si="617"/>
        <v>1.5633975597505292</v>
      </c>
      <c r="DXA10" s="40" t="s">
        <v>395</v>
      </c>
      <c r="DXB10" s="40" t="s">
        <v>6</v>
      </c>
      <c r="DXC10" s="42">
        <v>41274</v>
      </c>
      <c r="DXD10" s="43">
        <v>4608955000</v>
      </c>
      <c r="DXE10" s="43">
        <v>116586000</v>
      </c>
      <c r="DXF10" s="43">
        <v>2448629000</v>
      </c>
      <c r="DXG10" s="40">
        <v>0</v>
      </c>
      <c r="DXH10" s="43">
        <v>264631000</v>
      </c>
      <c r="DXI10" s="40" t="s">
        <v>41</v>
      </c>
      <c r="DXJ10" s="40" t="s">
        <v>99</v>
      </c>
      <c r="DXK10" s="36">
        <f t="shared" ref="DXK10:DYA13" si="618">YEAR(DXC10)</f>
        <v>2012</v>
      </c>
      <c r="DXL10" s="37">
        <f t="shared" ref="DXL10:DYB13" si="619">DXE10-DXD10</f>
        <v>-4492369000</v>
      </c>
      <c r="DXM10" s="38">
        <f t="shared" ref="DXM10:DYC13" si="620">DXF10+DXG10+DXH10</f>
        <v>2713260000</v>
      </c>
      <c r="DXN10" s="38">
        <f t="shared" ref="DXN10:DYD13" si="621">DXL10-DXM10</f>
        <v>-7205629000</v>
      </c>
      <c r="DXO10" s="39">
        <f t="shared" ref="DXO10:DYE13" si="622">ABS(DXL10/DXD10)</f>
        <v>0.97470446120649912</v>
      </c>
      <c r="DXP10" s="39">
        <f t="shared" ref="DXP10:DYF13" si="623">ABS(DXN10/DXD10)</f>
        <v>1.5633975597505292</v>
      </c>
      <c r="DXQ10" s="40" t="s">
        <v>395</v>
      </c>
      <c r="DXR10" s="40" t="s">
        <v>6</v>
      </c>
      <c r="DXS10" s="42">
        <v>41274</v>
      </c>
      <c r="DXT10" s="43">
        <v>4608955000</v>
      </c>
      <c r="DXU10" s="43">
        <v>116586000</v>
      </c>
      <c r="DXV10" s="43">
        <v>2448629000</v>
      </c>
      <c r="DXW10" s="40">
        <v>0</v>
      </c>
      <c r="DXX10" s="43">
        <v>264631000</v>
      </c>
      <c r="DXY10" s="40" t="s">
        <v>41</v>
      </c>
      <c r="DXZ10" s="40" t="s">
        <v>99</v>
      </c>
      <c r="DYA10" s="36">
        <f t="shared" si="618"/>
        <v>2012</v>
      </c>
      <c r="DYB10" s="37">
        <f t="shared" si="619"/>
        <v>-4492369000</v>
      </c>
      <c r="DYC10" s="38">
        <f t="shared" si="620"/>
        <v>2713260000</v>
      </c>
      <c r="DYD10" s="38">
        <f t="shared" si="621"/>
        <v>-7205629000</v>
      </c>
      <c r="DYE10" s="39">
        <f t="shared" si="622"/>
        <v>0.97470446120649912</v>
      </c>
      <c r="DYF10" s="39">
        <f t="shared" si="623"/>
        <v>1.5633975597505292</v>
      </c>
      <c r="DYG10" s="40" t="s">
        <v>395</v>
      </c>
      <c r="DYH10" s="40" t="s">
        <v>6</v>
      </c>
      <c r="DYI10" s="42">
        <v>41274</v>
      </c>
      <c r="DYJ10" s="43">
        <v>4608955000</v>
      </c>
      <c r="DYK10" s="43">
        <v>116586000</v>
      </c>
      <c r="DYL10" s="43">
        <v>2448629000</v>
      </c>
      <c r="DYM10" s="40">
        <v>0</v>
      </c>
      <c r="DYN10" s="43">
        <v>264631000</v>
      </c>
      <c r="DYO10" s="40" t="s">
        <v>41</v>
      </c>
      <c r="DYP10" s="40" t="s">
        <v>99</v>
      </c>
      <c r="DYQ10" s="36">
        <f t="shared" ref="DYQ10:DZG13" si="624">YEAR(DYI10)</f>
        <v>2012</v>
      </c>
      <c r="DYR10" s="37">
        <f t="shared" ref="DYR10:DZH13" si="625">DYK10-DYJ10</f>
        <v>-4492369000</v>
      </c>
      <c r="DYS10" s="38">
        <f t="shared" ref="DYS10:DZI13" si="626">DYL10+DYM10+DYN10</f>
        <v>2713260000</v>
      </c>
      <c r="DYT10" s="38">
        <f t="shared" ref="DYT10:DZJ13" si="627">DYR10-DYS10</f>
        <v>-7205629000</v>
      </c>
      <c r="DYU10" s="39">
        <f t="shared" ref="DYU10:DZK13" si="628">ABS(DYR10/DYJ10)</f>
        <v>0.97470446120649912</v>
      </c>
      <c r="DYV10" s="39">
        <f t="shared" ref="DYV10:DZL13" si="629">ABS(DYT10/DYJ10)</f>
        <v>1.5633975597505292</v>
      </c>
      <c r="DYW10" s="40" t="s">
        <v>395</v>
      </c>
      <c r="DYX10" s="40" t="s">
        <v>6</v>
      </c>
      <c r="DYY10" s="42">
        <v>41274</v>
      </c>
      <c r="DYZ10" s="43">
        <v>4608955000</v>
      </c>
      <c r="DZA10" s="43">
        <v>116586000</v>
      </c>
      <c r="DZB10" s="43">
        <v>2448629000</v>
      </c>
      <c r="DZC10" s="40">
        <v>0</v>
      </c>
      <c r="DZD10" s="43">
        <v>264631000</v>
      </c>
      <c r="DZE10" s="40" t="s">
        <v>41</v>
      </c>
      <c r="DZF10" s="40" t="s">
        <v>99</v>
      </c>
      <c r="DZG10" s="36">
        <f t="shared" si="624"/>
        <v>2012</v>
      </c>
      <c r="DZH10" s="37">
        <f t="shared" si="625"/>
        <v>-4492369000</v>
      </c>
      <c r="DZI10" s="38">
        <f t="shared" si="626"/>
        <v>2713260000</v>
      </c>
      <c r="DZJ10" s="38">
        <f t="shared" si="627"/>
        <v>-7205629000</v>
      </c>
      <c r="DZK10" s="39">
        <f t="shared" si="628"/>
        <v>0.97470446120649912</v>
      </c>
      <c r="DZL10" s="39">
        <f t="shared" si="629"/>
        <v>1.5633975597505292</v>
      </c>
      <c r="DZM10" s="40" t="s">
        <v>395</v>
      </c>
      <c r="DZN10" s="40" t="s">
        <v>6</v>
      </c>
      <c r="DZO10" s="42">
        <v>41274</v>
      </c>
      <c r="DZP10" s="43">
        <v>4608955000</v>
      </c>
      <c r="DZQ10" s="43">
        <v>116586000</v>
      </c>
      <c r="DZR10" s="43">
        <v>2448629000</v>
      </c>
      <c r="DZS10" s="40">
        <v>0</v>
      </c>
      <c r="DZT10" s="43">
        <v>264631000</v>
      </c>
      <c r="DZU10" s="40" t="s">
        <v>41</v>
      </c>
      <c r="DZV10" s="40" t="s">
        <v>99</v>
      </c>
      <c r="DZW10" s="36">
        <f t="shared" ref="DZW10:EAM13" si="630">YEAR(DZO10)</f>
        <v>2012</v>
      </c>
      <c r="DZX10" s="37">
        <f t="shared" ref="DZX10:EAN13" si="631">DZQ10-DZP10</f>
        <v>-4492369000</v>
      </c>
      <c r="DZY10" s="38">
        <f t="shared" ref="DZY10:EAO13" si="632">DZR10+DZS10+DZT10</f>
        <v>2713260000</v>
      </c>
      <c r="DZZ10" s="38">
        <f t="shared" ref="DZZ10:EAP13" si="633">DZX10-DZY10</f>
        <v>-7205629000</v>
      </c>
      <c r="EAA10" s="39">
        <f t="shared" ref="EAA10:EAQ13" si="634">ABS(DZX10/DZP10)</f>
        <v>0.97470446120649912</v>
      </c>
      <c r="EAB10" s="39">
        <f t="shared" ref="EAB10:EAR13" si="635">ABS(DZZ10/DZP10)</f>
        <v>1.5633975597505292</v>
      </c>
      <c r="EAC10" s="40" t="s">
        <v>395</v>
      </c>
      <c r="EAD10" s="40" t="s">
        <v>6</v>
      </c>
      <c r="EAE10" s="42">
        <v>41274</v>
      </c>
      <c r="EAF10" s="43">
        <v>4608955000</v>
      </c>
      <c r="EAG10" s="43">
        <v>116586000</v>
      </c>
      <c r="EAH10" s="43">
        <v>2448629000</v>
      </c>
      <c r="EAI10" s="40">
        <v>0</v>
      </c>
      <c r="EAJ10" s="43">
        <v>264631000</v>
      </c>
      <c r="EAK10" s="40" t="s">
        <v>41</v>
      </c>
      <c r="EAL10" s="40" t="s">
        <v>99</v>
      </c>
      <c r="EAM10" s="36">
        <f t="shared" si="630"/>
        <v>2012</v>
      </c>
      <c r="EAN10" s="37">
        <f t="shared" si="631"/>
        <v>-4492369000</v>
      </c>
      <c r="EAO10" s="38">
        <f t="shared" si="632"/>
        <v>2713260000</v>
      </c>
      <c r="EAP10" s="38">
        <f t="shared" si="633"/>
        <v>-7205629000</v>
      </c>
      <c r="EAQ10" s="39">
        <f t="shared" si="634"/>
        <v>0.97470446120649912</v>
      </c>
      <c r="EAR10" s="39">
        <f t="shared" si="635"/>
        <v>1.5633975597505292</v>
      </c>
      <c r="EAS10" s="40" t="s">
        <v>395</v>
      </c>
      <c r="EAT10" s="40" t="s">
        <v>6</v>
      </c>
      <c r="EAU10" s="42">
        <v>41274</v>
      </c>
      <c r="EAV10" s="43">
        <v>4608955000</v>
      </c>
      <c r="EAW10" s="43">
        <v>116586000</v>
      </c>
      <c r="EAX10" s="43">
        <v>2448629000</v>
      </c>
      <c r="EAY10" s="40">
        <v>0</v>
      </c>
      <c r="EAZ10" s="43">
        <v>264631000</v>
      </c>
      <c r="EBA10" s="40" t="s">
        <v>41</v>
      </c>
      <c r="EBB10" s="40" t="s">
        <v>99</v>
      </c>
      <c r="EBC10" s="36">
        <f t="shared" ref="EBC10:EBS13" si="636">YEAR(EAU10)</f>
        <v>2012</v>
      </c>
      <c r="EBD10" s="37">
        <f t="shared" ref="EBD10:EBT13" si="637">EAW10-EAV10</f>
        <v>-4492369000</v>
      </c>
      <c r="EBE10" s="38">
        <f t="shared" ref="EBE10:EBU13" si="638">EAX10+EAY10+EAZ10</f>
        <v>2713260000</v>
      </c>
      <c r="EBF10" s="38">
        <f t="shared" ref="EBF10:EBV13" si="639">EBD10-EBE10</f>
        <v>-7205629000</v>
      </c>
      <c r="EBG10" s="39">
        <f t="shared" ref="EBG10:EBW13" si="640">ABS(EBD10/EAV10)</f>
        <v>0.97470446120649912</v>
      </c>
      <c r="EBH10" s="39">
        <f t="shared" ref="EBH10:EBX13" si="641">ABS(EBF10/EAV10)</f>
        <v>1.5633975597505292</v>
      </c>
      <c r="EBI10" s="40" t="s">
        <v>395</v>
      </c>
      <c r="EBJ10" s="40" t="s">
        <v>6</v>
      </c>
      <c r="EBK10" s="42">
        <v>41274</v>
      </c>
      <c r="EBL10" s="43">
        <v>4608955000</v>
      </c>
      <c r="EBM10" s="43">
        <v>116586000</v>
      </c>
      <c r="EBN10" s="43">
        <v>2448629000</v>
      </c>
      <c r="EBO10" s="40">
        <v>0</v>
      </c>
      <c r="EBP10" s="43">
        <v>264631000</v>
      </c>
      <c r="EBQ10" s="40" t="s">
        <v>41</v>
      </c>
      <c r="EBR10" s="40" t="s">
        <v>99</v>
      </c>
      <c r="EBS10" s="36">
        <f t="shared" si="636"/>
        <v>2012</v>
      </c>
      <c r="EBT10" s="37">
        <f t="shared" si="637"/>
        <v>-4492369000</v>
      </c>
      <c r="EBU10" s="38">
        <f t="shared" si="638"/>
        <v>2713260000</v>
      </c>
      <c r="EBV10" s="38">
        <f t="shared" si="639"/>
        <v>-7205629000</v>
      </c>
      <c r="EBW10" s="39">
        <f t="shared" si="640"/>
        <v>0.97470446120649912</v>
      </c>
      <c r="EBX10" s="39">
        <f t="shared" si="641"/>
        <v>1.5633975597505292</v>
      </c>
      <c r="EBY10" s="40" t="s">
        <v>395</v>
      </c>
      <c r="EBZ10" s="40" t="s">
        <v>6</v>
      </c>
      <c r="ECA10" s="42">
        <v>41274</v>
      </c>
      <c r="ECB10" s="43">
        <v>4608955000</v>
      </c>
      <c r="ECC10" s="43">
        <v>116586000</v>
      </c>
      <c r="ECD10" s="43">
        <v>2448629000</v>
      </c>
      <c r="ECE10" s="40">
        <v>0</v>
      </c>
      <c r="ECF10" s="43">
        <v>264631000</v>
      </c>
      <c r="ECG10" s="40" t="s">
        <v>41</v>
      </c>
      <c r="ECH10" s="40" t="s">
        <v>99</v>
      </c>
      <c r="ECI10" s="36">
        <f t="shared" ref="ECI10:ECY13" si="642">YEAR(ECA10)</f>
        <v>2012</v>
      </c>
      <c r="ECJ10" s="37">
        <f t="shared" ref="ECJ10:ECZ13" si="643">ECC10-ECB10</f>
        <v>-4492369000</v>
      </c>
      <c r="ECK10" s="38">
        <f t="shared" ref="ECK10:EDA13" si="644">ECD10+ECE10+ECF10</f>
        <v>2713260000</v>
      </c>
      <c r="ECL10" s="38">
        <f t="shared" ref="ECL10:EDB13" si="645">ECJ10-ECK10</f>
        <v>-7205629000</v>
      </c>
      <c r="ECM10" s="39">
        <f t="shared" ref="ECM10:EDC13" si="646">ABS(ECJ10/ECB10)</f>
        <v>0.97470446120649912</v>
      </c>
      <c r="ECN10" s="39">
        <f t="shared" ref="ECN10:EDD13" si="647">ABS(ECL10/ECB10)</f>
        <v>1.5633975597505292</v>
      </c>
      <c r="ECO10" s="40" t="s">
        <v>395</v>
      </c>
      <c r="ECP10" s="40" t="s">
        <v>6</v>
      </c>
      <c r="ECQ10" s="42">
        <v>41274</v>
      </c>
      <c r="ECR10" s="43">
        <v>4608955000</v>
      </c>
      <c r="ECS10" s="43">
        <v>116586000</v>
      </c>
      <c r="ECT10" s="43">
        <v>2448629000</v>
      </c>
      <c r="ECU10" s="40">
        <v>0</v>
      </c>
      <c r="ECV10" s="43">
        <v>264631000</v>
      </c>
      <c r="ECW10" s="40" t="s">
        <v>41</v>
      </c>
      <c r="ECX10" s="40" t="s">
        <v>99</v>
      </c>
      <c r="ECY10" s="36">
        <f t="shared" si="642"/>
        <v>2012</v>
      </c>
      <c r="ECZ10" s="37">
        <f t="shared" si="643"/>
        <v>-4492369000</v>
      </c>
      <c r="EDA10" s="38">
        <f t="shared" si="644"/>
        <v>2713260000</v>
      </c>
      <c r="EDB10" s="38">
        <f t="shared" si="645"/>
        <v>-7205629000</v>
      </c>
      <c r="EDC10" s="39">
        <f t="shared" si="646"/>
        <v>0.97470446120649912</v>
      </c>
      <c r="EDD10" s="39">
        <f t="shared" si="647"/>
        <v>1.5633975597505292</v>
      </c>
      <c r="EDE10" s="40" t="s">
        <v>395</v>
      </c>
      <c r="EDF10" s="40" t="s">
        <v>6</v>
      </c>
      <c r="EDG10" s="42">
        <v>41274</v>
      </c>
      <c r="EDH10" s="43">
        <v>4608955000</v>
      </c>
      <c r="EDI10" s="43">
        <v>116586000</v>
      </c>
      <c r="EDJ10" s="43">
        <v>2448629000</v>
      </c>
      <c r="EDK10" s="40">
        <v>0</v>
      </c>
      <c r="EDL10" s="43">
        <v>264631000</v>
      </c>
      <c r="EDM10" s="40" t="s">
        <v>41</v>
      </c>
      <c r="EDN10" s="40" t="s">
        <v>99</v>
      </c>
      <c r="EDO10" s="36">
        <f t="shared" ref="EDO10:EEE13" si="648">YEAR(EDG10)</f>
        <v>2012</v>
      </c>
      <c r="EDP10" s="37">
        <f t="shared" ref="EDP10:EEF13" si="649">EDI10-EDH10</f>
        <v>-4492369000</v>
      </c>
      <c r="EDQ10" s="38">
        <f t="shared" ref="EDQ10:EEG13" si="650">EDJ10+EDK10+EDL10</f>
        <v>2713260000</v>
      </c>
      <c r="EDR10" s="38">
        <f t="shared" ref="EDR10:EEH13" si="651">EDP10-EDQ10</f>
        <v>-7205629000</v>
      </c>
      <c r="EDS10" s="39">
        <f t="shared" ref="EDS10:EEI13" si="652">ABS(EDP10/EDH10)</f>
        <v>0.97470446120649912</v>
      </c>
      <c r="EDT10" s="39">
        <f t="shared" ref="EDT10:EEJ13" si="653">ABS(EDR10/EDH10)</f>
        <v>1.5633975597505292</v>
      </c>
      <c r="EDU10" s="40" t="s">
        <v>395</v>
      </c>
      <c r="EDV10" s="40" t="s">
        <v>6</v>
      </c>
      <c r="EDW10" s="42">
        <v>41274</v>
      </c>
      <c r="EDX10" s="43">
        <v>4608955000</v>
      </c>
      <c r="EDY10" s="43">
        <v>116586000</v>
      </c>
      <c r="EDZ10" s="43">
        <v>2448629000</v>
      </c>
      <c r="EEA10" s="40">
        <v>0</v>
      </c>
      <c r="EEB10" s="43">
        <v>264631000</v>
      </c>
      <c r="EEC10" s="40" t="s">
        <v>41</v>
      </c>
      <c r="EED10" s="40" t="s">
        <v>99</v>
      </c>
      <c r="EEE10" s="36">
        <f t="shared" si="648"/>
        <v>2012</v>
      </c>
      <c r="EEF10" s="37">
        <f t="shared" si="649"/>
        <v>-4492369000</v>
      </c>
      <c r="EEG10" s="38">
        <f t="shared" si="650"/>
        <v>2713260000</v>
      </c>
      <c r="EEH10" s="38">
        <f t="shared" si="651"/>
        <v>-7205629000</v>
      </c>
      <c r="EEI10" s="39">
        <f t="shared" si="652"/>
        <v>0.97470446120649912</v>
      </c>
      <c r="EEJ10" s="39">
        <f t="shared" si="653"/>
        <v>1.5633975597505292</v>
      </c>
      <c r="EEK10" s="40" t="s">
        <v>395</v>
      </c>
      <c r="EEL10" s="40" t="s">
        <v>6</v>
      </c>
      <c r="EEM10" s="42">
        <v>41274</v>
      </c>
      <c r="EEN10" s="43">
        <v>4608955000</v>
      </c>
      <c r="EEO10" s="43">
        <v>116586000</v>
      </c>
      <c r="EEP10" s="43">
        <v>2448629000</v>
      </c>
      <c r="EEQ10" s="40">
        <v>0</v>
      </c>
      <c r="EER10" s="43">
        <v>264631000</v>
      </c>
      <c r="EES10" s="40" t="s">
        <v>41</v>
      </c>
      <c r="EET10" s="40" t="s">
        <v>99</v>
      </c>
      <c r="EEU10" s="36">
        <f t="shared" ref="EEU10:EFK13" si="654">YEAR(EEM10)</f>
        <v>2012</v>
      </c>
      <c r="EEV10" s="37">
        <f t="shared" ref="EEV10:EFL13" si="655">EEO10-EEN10</f>
        <v>-4492369000</v>
      </c>
      <c r="EEW10" s="38">
        <f t="shared" ref="EEW10:EFM13" si="656">EEP10+EEQ10+EER10</f>
        <v>2713260000</v>
      </c>
      <c r="EEX10" s="38">
        <f t="shared" ref="EEX10:EFN13" si="657">EEV10-EEW10</f>
        <v>-7205629000</v>
      </c>
      <c r="EEY10" s="39">
        <f t="shared" ref="EEY10:EFO13" si="658">ABS(EEV10/EEN10)</f>
        <v>0.97470446120649912</v>
      </c>
      <c r="EEZ10" s="39">
        <f t="shared" ref="EEZ10:EFP13" si="659">ABS(EEX10/EEN10)</f>
        <v>1.5633975597505292</v>
      </c>
      <c r="EFA10" s="40" t="s">
        <v>395</v>
      </c>
      <c r="EFB10" s="40" t="s">
        <v>6</v>
      </c>
      <c r="EFC10" s="42">
        <v>41274</v>
      </c>
      <c r="EFD10" s="43">
        <v>4608955000</v>
      </c>
      <c r="EFE10" s="43">
        <v>116586000</v>
      </c>
      <c r="EFF10" s="43">
        <v>2448629000</v>
      </c>
      <c r="EFG10" s="40">
        <v>0</v>
      </c>
      <c r="EFH10" s="43">
        <v>264631000</v>
      </c>
      <c r="EFI10" s="40" t="s">
        <v>41</v>
      </c>
      <c r="EFJ10" s="40" t="s">
        <v>99</v>
      </c>
      <c r="EFK10" s="36">
        <f t="shared" si="654"/>
        <v>2012</v>
      </c>
      <c r="EFL10" s="37">
        <f t="shared" si="655"/>
        <v>-4492369000</v>
      </c>
      <c r="EFM10" s="38">
        <f t="shared" si="656"/>
        <v>2713260000</v>
      </c>
      <c r="EFN10" s="38">
        <f t="shared" si="657"/>
        <v>-7205629000</v>
      </c>
      <c r="EFO10" s="39">
        <f t="shared" si="658"/>
        <v>0.97470446120649912</v>
      </c>
      <c r="EFP10" s="39">
        <f t="shared" si="659"/>
        <v>1.5633975597505292</v>
      </c>
      <c r="EFQ10" s="40" t="s">
        <v>395</v>
      </c>
      <c r="EFR10" s="40" t="s">
        <v>6</v>
      </c>
      <c r="EFS10" s="42">
        <v>41274</v>
      </c>
      <c r="EFT10" s="43">
        <v>4608955000</v>
      </c>
      <c r="EFU10" s="43">
        <v>116586000</v>
      </c>
      <c r="EFV10" s="43">
        <v>2448629000</v>
      </c>
      <c r="EFW10" s="40">
        <v>0</v>
      </c>
      <c r="EFX10" s="43">
        <v>264631000</v>
      </c>
      <c r="EFY10" s="40" t="s">
        <v>41</v>
      </c>
      <c r="EFZ10" s="40" t="s">
        <v>99</v>
      </c>
      <c r="EGA10" s="36">
        <f t="shared" ref="EGA10:EGQ13" si="660">YEAR(EFS10)</f>
        <v>2012</v>
      </c>
      <c r="EGB10" s="37">
        <f t="shared" ref="EGB10:EGR13" si="661">EFU10-EFT10</f>
        <v>-4492369000</v>
      </c>
      <c r="EGC10" s="38">
        <f t="shared" ref="EGC10:EGS13" si="662">EFV10+EFW10+EFX10</f>
        <v>2713260000</v>
      </c>
      <c r="EGD10" s="38">
        <f t="shared" ref="EGD10:EGT13" si="663">EGB10-EGC10</f>
        <v>-7205629000</v>
      </c>
      <c r="EGE10" s="39">
        <f t="shared" ref="EGE10:EGU13" si="664">ABS(EGB10/EFT10)</f>
        <v>0.97470446120649912</v>
      </c>
      <c r="EGF10" s="39">
        <f t="shared" ref="EGF10:EGV13" si="665">ABS(EGD10/EFT10)</f>
        <v>1.5633975597505292</v>
      </c>
      <c r="EGG10" s="40" t="s">
        <v>395</v>
      </c>
      <c r="EGH10" s="40" t="s">
        <v>6</v>
      </c>
      <c r="EGI10" s="42">
        <v>41274</v>
      </c>
      <c r="EGJ10" s="43">
        <v>4608955000</v>
      </c>
      <c r="EGK10" s="43">
        <v>116586000</v>
      </c>
      <c r="EGL10" s="43">
        <v>2448629000</v>
      </c>
      <c r="EGM10" s="40">
        <v>0</v>
      </c>
      <c r="EGN10" s="43">
        <v>264631000</v>
      </c>
      <c r="EGO10" s="40" t="s">
        <v>41</v>
      </c>
      <c r="EGP10" s="40" t="s">
        <v>99</v>
      </c>
      <c r="EGQ10" s="36">
        <f t="shared" si="660"/>
        <v>2012</v>
      </c>
      <c r="EGR10" s="37">
        <f t="shared" si="661"/>
        <v>-4492369000</v>
      </c>
      <c r="EGS10" s="38">
        <f t="shared" si="662"/>
        <v>2713260000</v>
      </c>
      <c r="EGT10" s="38">
        <f t="shared" si="663"/>
        <v>-7205629000</v>
      </c>
      <c r="EGU10" s="39">
        <f t="shared" si="664"/>
        <v>0.97470446120649912</v>
      </c>
      <c r="EGV10" s="39">
        <f t="shared" si="665"/>
        <v>1.5633975597505292</v>
      </c>
      <c r="EGW10" s="40" t="s">
        <v>395</v>
      </c>
      <c r="EGX10" s="40" t="s">
        <v>6</v>
      </c>
      <c r="EGY10" s="42">
        <v>41274</v>
      </c>
      <c r="EGZ10" s="43">
        <v>4608955000</v>
      </c>
      <c r="EHA10" s="43">
        <v>116586000</v>
      </c>
      <c r="EHB10" s="43">
        <v>2448629000</v>
      </c>
      <c r="EHC10" s="40">
        <v>0</v>
      </c>
      <c r="EHD10" s="43">
        <v>264631000</v>
      </c>
      <c r="EHE10" s="40" t="s">
        <v>41</v>
      </c>
      <c r="EHF10" s="40" t="s">
        <v>99</v>
      </c>
      <c r="EHG10" s="36">
        <f t="shared" ref="EHG10:EHW13" si="666">YEAR(EGY10)</f>
        <v>2012</v>
      </c>
      <c r="EHH10" s="37">
        <f t="shared" ref="EHH10:EHX13" si="667">EHA10-EGZ10</f>
        <v>-4492369000</v>
      </c>
      <c r="EHI10" s="38">
        <f t="shared" ref="EHI10:EHY13" si="668">EHB10+EHC10+EHD10</f>
        <v>2713260000</v>
      </c>
      <c r="EHJ10" s="38">
        <f t="shared" ref="EHJ10:EHZ13" si="669">EHH10-EHI10</f>
        <v>-7205629000</v>
      </c>
      <c r="EHK10" s="39">
        <f t="shared" ref="EHK10:EIA13" si="670">ABS(EHH10/EGZ10)</f>
        <v>0.97470446120649912</v>
      </c>
      <c r="EHL10" s="39">
        <f t="shared" ref="EHL10:EIB13" si="671">ABS(EHJ10/EGZ10)</f>
        <v>1.5633975597505292</v>
      </c>
      <c r="EHM10" s="40" t="s">
        <v>395</v>
      </c>
      <c r="EHN10" s="40" t="s">
        <v>6</v>
      </c>
      <c r="EHO10" s="42">
        <v>41274</v>
      </c>
      <c r="EHP10" s="43">
        <v>4608955000</v>
      </c>
      <c r="EHQ10" s="43">
        <v>116586000</v>
      </c>
      <c r="EHR10" s="43">
        <v>2448629000</v>
      </c>
      <c r="EHS10" s="40">
        <v>0</v>
      </c>
      <c r="EHT10" s="43">
        <v>264631000</v>
      </c>
      <c r="EHU10" s="40" t="s">
        <v>41</v>
      </c>
      <c r="EHV10" s="40" t="s">
        <v>99</v>
      </c>
      <c r="EHW10" s="36">
        <f t="shared" si="666"/>
        <v>2012</v>
      </c>
      <c r="EHX10" s="37">
        <f t="shared" si="667"/>
        <v>-4492369000</v>
      </c>
      <c r="EHY10" s="38">
        <f t="shared" si="668"/>
        <v>2713260000</v>
      </c>
      <c r="EHZ10" s="38">
        <f t="shared" si="669"/>
        <v>-7205629000</v>
      </c>
      <c r="EIA10" s="39">
        <f t="shared" si="670"/>
        <v>0.97470446120649912</v>
      </c>
      <c r="EIB10" s="39">
        <f t="shared" si="671"/>
        <v>1.5633975597505292</v>
      </c>
      <c r="EIC10" s="40" t="s">
        <v>395</v>
      </c>
      <c r="EID10" s="40" t="s">
        <v>6</v>
      </c>
      <c r="EIE10" s="42">
        <v>41274</v>
      </c>
      <c r="EIF10" s="43">
        <v>4608955000</v>
      </c>
      <c r="EIG10" s="43">
        <v>116586000</v>
      </c>
      <c r="EIH10" s="43">
        <v>2448629000</v>
      </c>
      <c r="EII10" s="40">
        <v>0</v>
      </c>
      <c r="EIJ10" s="43">
        <v>264631000</v>
      </c>
      <c r="EIK10" s="40" t="s">
        <v>41</v>
      </c>
      <c r="EIL10" s="40" t="s">
        <v>99</v>
      </c>
      <c r="EIM10" s="36">
        <f t="shared" ref="EIM10:EJC13" si="672">YEAR(EIE10)</f>
        <v>2012</v>
      </c>
      <c r="EIN10" s="37">
        <f t="shared" ref="EIN10:EJD13" si="673">EIG10-EIF10</f>
        <v>-4492369000</v>
      </c>
      <c r="EIO10" s="38">
        <f t="shared" ref="EIO10:EJE13" si="674">EIH10+EII10+EIJ10</f>
        <v>2713260000</v>
      </c>
      <c r="EIP10" s="38">
        <f t="shared" ref="EIP10:EJF13" si="675">EIN10-EIO10</f>
        <v>-7205629000</v>
      </c>
      <c r="EIQ10" s="39">
        <f t="shared" ref="EIQ10:EJG13" si="676">ABS(EIN10/EIF10)</f>
        <v>0.97470446120649912</v>
      </c>
      <c r="EIR10" s="39">
        <f t="shared" ref="EIR10:EJH13" si="677">ABS(EIP10/EIF10)</f>
        <v>1.5633975597505292</v>
      </c>
      <c r="EIS10" s="40" t="s">
        <v>395</v>
      </c>
      <c r="EIT10" s="40" t="s">
        <v>6</v>
      </c>
      <c r="EIU10" s="42">
        <v>41274</v>
      </c>
      <c r="EIV10" s="43">
        <v>4608955000</v>
      </c>
      <c r="EIW10" s="43">
        <v>116586000</v>
      </c>
      <c r="EIX10" s="43">
        <v>2448629000</v>
      </c>
      <c r="EIY10" s="40">
        <v>0</v>
      </c>
      <c r="EIZ10" s="43">
        <v>264631000</v>
      </c>
      <c r="EJA10" s="40" t="s">
        <v>41</v>
      </c>
      <c r="EJB10" s="40" t="s">
        <v>99</v>
      </c>
      <c r="EJC10" s="36">
        <f t="shared" si="672"/>
        <v>2012</v>
      </c>
      <c r="EJD10" s="37">
        <f t="shared" si="673"/>
        <v>-4492369000</v>
      </c>
      <c r="EJE10" s="38">
        <f t="shared" si="674"/>
        <v>2713260000</v>
      </c>
      <c r="EJF10" s="38">
        <f t="shared" si="675"/>
        <v>-7205629000</v>
      </c>
      <c r="EJG10" s="39">
        <f t="shared" si="676"/>
        <v>0.97470446120649912</v>
      </c>
      <c r="EJH10" s="39">
        <f t="shared" si="677"/>
        <v>1.5633975597505292</v>
      </c>
      <c r="EJI10" s="40" t="s">
        <v>395</v>
      </c>
      <c r="EJJ10" s="40" t="s">
        <v>6</v>
      </c>
      <c r="EJK10" s="42">
        <v>41274</v>
      </c>
      <c r="EJL10" s="43">
        <v>4608955000</v>
      </c>
      <c r="EJM10" s="43">
        <v>116586000</v>
      </c>
      <c r="EJN10" s="43">
        <v>2448629000</v>
      </c>
      <c r="EJO10" s="40">
        <v>0</v>
      </c>
      <c r="EJP10" s="43">
        <v>264631000</v>
      </c>
      <c r="EJQ10" s="40" t="s">
        <v>41</v>
      </c>
      <c r="EJR10" s="40" t="s">
        <v>99</v>
      </c>
      <c r="EJS10" s="36">
        <f t="shared" ref="EJS10:EKI13" si="678">YEAR(EJK10)</f>
        <v>2012</v>
      </c>
      <c r="EJT10" s="37">
        <f t="shared" ref="EJT10:EKJ13" si="679">EJM10-EJL10</f>
        <v>-4492369000</v>
      </c>
      <c r="EJU10" s="38">
        <f t="shared" ref="EJU10:EKK13" si="680">EJN10+EJO10+EJP10</f>
        <v>2713260000</v>
      </c>
      <c r="EJV10" s="38">
        <f t="shared" ref="EJV10:EKL13" si="681">EJT10-EJU10</f>
        <v>-7205629000</v>
      </c>
      <c r="EJW10" s="39">
        <f t="shared" ref="EJW10:EKM13" si="682">ABS(EJT10/EJL10)</f>
        <v>0.97470446120649912</v>
      </c>
      <c r="EJX10" s="39">
        <f t="shared" ref="EJX10:EKN13" si="683">ABS(EJV10/EJL10)</f>
        <v>1.5633975597505292</v>
      </c>
      <c r="EJY10" s="40" t="s">
        <v>395</v>
      </c>
      <c r="EJZ10" s="40" t="s">
        <v>6</v>
      </c>
      <c r="EKA10" s="42">
        <v>41274</v>
      </c>
      <c r="EKB10" s="43">
        <v>4608955000</v>
      </c>
      <c r="EKC10" s="43">
        <v>116586000</v>
      </c>
      <c r="EKD10" s="43">
        <v>2448629000</v>
      </c>
      <c r="EKE10" s="40">
        <v>0</v>
      </c>
      <c r="EKF10" s="43">
        <v>264631000</v>
      </c>
      <c r="EKG10" s="40" t="s">
        <v>41</v>
      </c>
      <c r="EKH10" s="40" t="s">
        <v>99</v>
      </c>
      <c r="EKI10" s="36">
        <f t="shared" si="678"/>
        <v>2012</v>
      </c>
      <c r="EKJ10" s="37">
        <f t="shared" si="679"/>
        <v>-4492369000</v>
      </c>
      <c r="EKK10" s="38">
        <f t="shared" si="680"/>
        <v>2713260000</v>
      </c>
      <c r="EKL10" s="38">
        <f t="shared" si="681"/>
        <v>-7205629000</v>
      </c>
      <c r="EKM10" s="39">
        <f t="shared" si="682"/>
        <v>0.97470446120649912</v>
      </c>
      <c r="EKN10" s="39">
        <f t="shared" si="683"/>
        <v>1.5633975597505292</v>
      </c>
      <c r="EKO10" s="40" t="s">
        <v>395</v>
      </c>
      <c r="EKP10" s="40" t="s">
        <v>6</v>
      </c>
      <c r="EKQ10" s="42">
        <v>41274</v>
      </c>
      <c r="EKR10" s="43">
        <v>4608955000</v>
      </c>
      <c r="EKS10" s="43">
        <v>116586000</v>
      </c>
      <c r="EKT10" s="43">
        <v>2448629000</v>
      </c>
      <c r="EKU10" s="40">
        <v>0</v>
      </c>
      <c r="EKV10" s="43">
        <v>264631000</v>
      </c>
      <c r="EKW10" s="40" t="s">
        <v>41</v>
      </c>
      <c r="EKX10" s="40" t="s">
        <v>99</v>
      </c>
      <c r="EKY10" s="36">
        <f t="shared" ref="EKY10:ELO13" si="684">YEAR(EKQ10)</f>
        <v>2012</v>
      </c>
      <c r="EKZ10" s="37">
        <f t="shared" ref="EKZ10:ELP13" si="685">EKS10-EKR10</f>
        <v>-4492369000</v>
      </c>
      <c r="ELA10" s="38">
        <f t="shared" ref="ELA10:ELQ13" si="686">EKT10+EKU10+EKV10</f>
        <v>2713260000</v>
      </c>
      <c r="ELB10" s="38">
        <f t="shared" ref="ELB10:ELR13" si="687">EKZ10-ELA10</f>
        <v>-7205629000</v>
      </c>
      <c r="ELC10" s="39">
        <f t="shared" ref="ELC10:ELS13" si="688">ABS(EKZ10/EKR10)</f>
        <v>0.97470446120649912</v>
      </c>
      <c r="ELD10" s="39">
        <f t="shared" ref="ELD10:ELT13" si="689">ABS(ELB10/EKR10)</f>
        <v>1.5633975597505292</v>
      </c>
      <c r="ELE10" s="40" t="s">
        <v>395</v>
      </c>
      <c r="ELF10" s="40" t="s">
        <v>6</v>
      </c>
      <c r="ELG10" s="42">
        <v>41274</v>
      </c>
      <c r="ELH10" s="43">
        <v>4608955000</v>
      </c>
      <c r="ELI10" s="43">
        <v>116586000</v>
      </c>
      <c r="ELJ10" s="43">
        <v>2448629000</v>
      </c>
      <c r="ELK10" s="40">
        <v>0</v>
      </c>
      <c r="ELL10" s="43">
        <v>264631000</v>
      </c>
      <c r="ELM10" s="40" t="s">
        <v>41</v>
      </c>
      <c r="ELN10" s="40" t="s">
        <v>99</v>
      </c>
      <c r="ELO10" s="36">
        <f t="shared" si="684"/>
        <v>2012</v>
      </c>
      <c r="ELP10" s="37">
        <f t="shared" si="685"/>
        <v>-4492369000</v>
      </c>
      <c r="ELQ10" s="38">
        <f t="shared" si="686"/>
        <v>2713260000</v>
      </c>
      <c r="ELR10" s="38">
        <f t="shared" si="687"/>
        <v>-7205629000</v>
      </c>
      <c r="ELS10" s="39">
        <f t="shared" si="688"/>
        <v>0.97470446120649912</v>
      </c>
      <c r="ELT10" s="39">
        <f t="shared" si="689"/>
        <v>1.5633975597505292</v>
      </c>
      <c r="ELU10" s="40" t="s">
        <v>395</v>
      </c>
      <c r="ELV10" s="40" t="s">
        <v>6</v>
      </c>
      <c r="ELW10" s="42">
        <v>41274</v>
      </c>
      <c r="ELX10" s="43">
        <v>4608955000</v>
      </c>
      <c r="ELY10" s="43">
        <v>116586000</v>
      </c>
      <c r="ELZ10" s="43">
        <v>2448629000</v>
      </c>
      <c r="EMA10" s="40">
        <v>0</v>
      </c>
      <c r="EMB10" s="43">
        <v>264631000</v>
      </c>
      <c r="EMC10" s="40" t="s">
        <v>41</v>
      </c>
      <c r="EMD10" s="40" t="s">
        <v>99</v>
      </c>
      <c r="EME10" s="36">
        <f t="shared" ref="EME10:EMU13" si="690">YEAR(ELW10)</f>
        <v>2012</v>
      </c>
      <c r="EMF10" s="37">
        <f t="shared" ref="EMF10:EMV13" si="691">ELY10-ELX10</f>
        <v>-4492369000</v>
      </c>
      <c r="EMG10" s="38">
        <f t="shared" ref="EMG10:EMW13" si="692">ELZ10+EMA10+EMB10</f>
        <v>2713260000</v>
      </c>
      <c r="EMH10" s="38">
        <f t="shared" ref="EMH10:EMX13" si="693">EMF10-EMG10</f>
        <v>-7205629000</v>
      </c>
      <c r="EMI10" s="39">
        <f t="shared" ref="EMI10:EMY13" si="694">ABS(EMF10/ELX10)</f>
        <v>0.97470446120649912</v>
      </c>
      <c r="EMJ10" s="39">
        <f t="shared" ref="EMJ10:EMZ13" si="695">ABS(EMH10/ELX10)</f>
        <v>1.5633975597505292</v>
      </c>
      <c r="EMK10" s="40" t="s">
        <v>395</v>
      </c>
      <c r="EML10" s="40" t="s">
        <v>6</v>
      </c>
      <c r="EMM10" s="42">
        <v>41274</v>
      </c>
      <c r="EMN10" s="43">
        <v>4608955000</v>
      </c>
      <c r="EMO10" s="43">
        <v>116586000</v>
      </c>
      <c r="EMP10" s="43">
        <v>2448629000</v>
      </c>
      <c r="EMQ10" s="40">
        <v>0</v>
      </c>
      <c r="EMR10" s="43">
        <v>264631000</v>
      </c>
      <c r="EMS10" s="40" t="s">
        <v>41</v>
      </c>
      <c r="EMT10" s="40" t="s">
        <v>99</v>
      </c>
      <c r="EMU10" s="36">
        <f t="shared" si="690"/>
        <v>2012</v>
      </c>
      <c r="EMV10" s="37">
        <f t="shared" si="691"/>
        <v>-4492369000</v>
      </c>
      <c r="EMW10" s="38">
        <f t="shared" si="692"/>
        <v>2713260000</v>
      </c>
      <c r="EMX10" s="38">
        <f t="shared" si="693"/>
        <v>-7205629000</v>
      </c>
      <c r="EMY10" s="39">
        <f t="shared" si="694"/>
        <v>0.97470446120649912</v>
      </c>
      <c r="EMZ10" s="39">
        <f t="shared" si="695"/>
        <v>1.5633975597505292</v>
      </c>
      <c r="ENA10" s="40" t="s">
        <v>395</v>
      </c>
      <c r="ENB10" s="40" t="s">
        <v>6</v>
      </c>
      <c r="ENC10" s="42">
        <v>41274</v>
      </c>
      <c r="END10" s="43">
        <v>4608955000</v>
      </c>
      <c r="ENE10" s="43">
        <v>116586000</v>
      </c>
      <c r="ENF10" s="43">
        <v>2448629000</v>
      </c>
      <c r="ENG10" s="40">
        <v>0</v>
      </c>
      <c r="ENH10" s="43">
        <v>264631000</v>
      </c>
      <c r="ENI10" s="40" t="s">
        <v>41</v>
      </c>
      <c r="ENJ10" s="40" t="s">
        <v>99</v>
      </c>
      <c r="ENK10" s="36">
        <f t="shared" ref="ENK10:EOA13" si="696">YEAR(ENC10)</f>
        <v>2012</v>
      </c>
      <c r="ENL10" s="37">
        <f t="shared" ref="ENL10:EOB13" si="697">ENE10-END10</f>
        <v>-4492369000</v>
      </c>
      <c r="ENM10" s="38">
        <f t="shared" ref="ENM10:EOC13" si="698">ENF10+ENG10+ENH10</f>
        <v>2713260000</v>
      </c>
      <c r="ENN10" s="38">
        <f t="shared" ref="ENN10:EOD13" si="699">ENL10-ENM10</f>
        <v>-7205629000</v>
      </c>
      <c r="ENO10" s="39">
        <f t="shared" ref="ENO10:EOE13" si="700">ABS(ENL10/END10)</f>
        <v>0.97470446120649912</v>
      </c>
      <c r="ENP10" s="39">
        <f t="shared" ref="ENP10:EOF13" si="701">ABS(ENN10/END10)</f>
        <v>1.5633975597505292</v>
      </c>
      <c r="ENQ10" s="40" t="s">
        <v>395</v>
      </c>
      <c r="ENR10" s="40" t="s">
        <v>6</v>
      </c>
      <c r="ENS10" s="42">
        <v>41274</v>
      </c>
      <c r="ENT10" s="43">
        <v>4608955000</v>
      </c>
      <c r="ENU10" s="43">
        <v>116586000</v>
      </c>
      <c r="ENV10" s="43">
        <v>2448629000</v>
      </c>
      <c r="ENW10" s="40">
        <v>0</v>
      </c>
      <c r="ENX10" s="43">
        <v>264631000</v>
      </c>
      <c r="ENY10" s="40" t="s">
        <v>41</v>
      </c>
      <c r="ENZ10" s="40" t="s">
        <v>99</v>
      </c>
      <c r="EOA10" s="36">
        <f t="shared" si="696"/>
        <v>2012</v>
      </c>
      <c r="EOB10" s="37">
        <f t="shared" si="697"/>
        <v>-4492369000</v>
      </c>
      <c r="EOC10" s="38">
        <f t="shared" si="698"/>
        <v>2713260000</v>
      </c>
      <c r="EOD10" s="38">
        <f t="shared" si="699"/>
        <v>-7205629000</v>
      </c>
      <c r="EOE10" s="39">
        <f t="shared" si="700"/>
        <v>0.97470446120649912</v>
      </c>
      <c r="EOF10" s="39">
        <f t="shared" si="701"/>
        <v>1.5633975597505292</v>
      </c>
      <c r="EOG10" s="40" t="s">
        <v>395</v>
      </c>
      <c r="EOH10" s="40" t="s">
        <v>6</v>
      </c>
      <c r="EOI10" s="42">
        <v>41274</v>
      </c>
      <c r="EOJ10" s="43">
        <v>4608955000</v>
      </c>
      <c r="EOK10" s="43">
        <v>116586000</v>
      </c>
      <c r="EOL10" s="43">
        <v>2448629000</v>
      </c>
      <c r="EOM10" s="40">
        <v>0</v>
      </c>
      <c r="EON10" s="43">
        <v>264631000</v>
      </c>
      <c r="EOO10" s="40" t="s">
        <v>41</v>
      </c>
      <c r="EOP10" s="40" t="s">
        <v>99</v>
      </c>
      <c r="EOQ10" s="36">
        <f t="shared" ref="EOQ10:EPG13" si="702">YEAR(EOI10)</f>
        <v>2012</v>
      </c>
      <c r="EOR10" s="37">
        <f t="shared" ref="EOR10:EPH13" si="703">EOK10-EOJ10</f>
        <v>-4492369000</v>
      </c>
      <c r="EOS10" s="38">
        <f t="shared" ref="EOS10:EPI13" si="704">EOL10+EOM10+EON10</f>
        <v>2713260000</v>
      </c>
      <c r="EOT10" s="38">
        <f t="shared" ref="EOT10:EPJ13" si="705">EOR10-EOS10</f>
        <v>-7205629000</v>
      </c>
      <c r="EOU10" s="39">
        <f t="shared" ref="EOU10:EPK13" si="706">ABS(EOR10/EOJ10)</f>
        <v>0.97470446120649912</v>
      </c>
      <c r="EOV10" s="39">
        <f t="shared" ref="EOV10:EPL13" si="707">ABS(EOT10/EOJ10)</f>
        <v>1.5633975597505292</v>
      </c>
      <c r="EOW10" s="40" t="s">
        <v>395</v>
      </c>
      <c r="EOX10" s="40" t="s">
        <v>6</v>
      </c>
      <c r="EOY10" s="42">
        <v>41274</v>
      </c>
      <c r="EOZ10" s="43">
        <v>4608955000</v>
      </c>
      <c r="EPA10" s="43">
        <v>116586000</v>
      </c>
      <c r="EPB10" s="43">
        <v>2448629000</v>
      </c>
      <c r="EPC10" s="40">
        <v>0</v>
      </c>
      <c r="EPD10" s="43">
        <v>264631000</v>
      </c>
      <c r="EPE10" s="40" t="s">
        <v>41</v>
      </c>
      <c r="EPF10" s="40" t="s">
        <v>99</v>
      </c>
      <c r="EPG10" s="36">
        <f t="shared" si="702"/>
        <v>2012</v>
      </c>
      <c r="EPH10" s="37">
        <f t="shared" si="703"/>
        <v>-4492369000</v>
      </c>
      <c r="EPI10" s="38">
        <f t="shared" si="704"/>
        <v>2713260000</v>
      </c>
      <c r="EPJ10" s="38">
        <f t="shared" si="705"/>
        <v>-7205629000</v>
      </c>
      <c r="EPK10" s="39">
        <f t="shared" si="706"/>
        <v>0.97470446120649912</v>
      </c>
      <c r="EPL10" s="39">
        <f t="shared" si="707"/>
        <v>1.5633975597505292</v>
      </c>
      <c r="EPM10" s="40" t="s">
        <v>395</v>
      </c>
      <c r="EPN10" s="40" t="s">
        <v>6</v>
      </c>
      <c r="EPO10" s="42">
        <v>41274</v>
      </c>
      <c r="EPP10" s="43">
        <v>4608955000</v>
      </c>
      <c r="EPQ10" s="43">
        <v>116586000</v>
      </c>
      <c r="EPR10" s="43">
        <v>2448629000</v>
      </c>
      <c r="EPS10" s="40">
        <v>0</v>
      </c>
      <c r="EPT10" s="43">
        <v>264631000</v>
      </c>
      <c r="EPU10" s="40" t="s">
        <v>41</v>
      </c>
      <c r="EPV10" s="40" t="s">
        <v>99</v>
      </c>
      <c r="EPW10" s="36">
        <f t="shared" ref="EPW10:EQM13" si="708">YEAR(EPO10)</f>
        <v>2012</v>
      </c>
      <c r="EPX10" s="37">
        <f t="shared" ref="EPX10:EQN13" si="709">EPQ10-EPP10</f>
        <v>-4492369000</v>
      </c>
      <c r="EPY10" s="38">
        <f t="shared" ref="EPY10:EQO13" si="710">EPR10+EPS10+EPT10</f>
        <v>2713260000</v>
      </c>
      <c r="EPZ10" s="38">
        <f t="shared" ref="EPZ10:EQP13" si="711">EPX10-EPY10</f>
        <v>-7205629000</v>
      </c>
      <c r="EQA10" s="39">
        <f t="shared" ref="EQA10:EQQ13" si="712">ABS(EPX10/EPP10)</f>
        <v>0.97470446120649912</v>
      </c>
      <c r="EQB10" s="39">
        <f t="shared" ref="EQB10:EQR13" si="713">ABS(EPZ10/EPP10)</f>
        <v>1.5633975597505292</v>
      </c>
      <c r="EQC10" s="40" t="s">
        <v>395</v>
      </c>
      <c r="EQD10" s="40" t="s">
        <v>6</v>
      </c>
      <c r="EQE10" s="42">
        <v>41274</v>
      </c>
      <c r="EQF10" s="43">
        <v>4608955000</v>
      </c>
      <c r="EQG10" s="43">
        <v>116586000</v>
      </c>
      <c r="EQH10" s="43">
        <v>2448629000</v>
      </c>
      <c r="EQI10" s="40">
        <v>0</v>
      </c>
      <c r="EQJ10" s="43">
        <v>264631000</v>
      </c>
      <c r="EQK10" s="40" t="s">
        <v>41</v>
      </c>
      <c r="EQL10" s="40" t="s">
        <v>99</v>
      </c>
      <c r="EQM10" s="36">
        <f t="shared" si="708"/>
        <v>2012</v>
      </c>
      <c r="EQN10" s="37">
        <f t="shared" si="709"/>
        <v>-4492369000</v>
      </c>
      <c r="EQO10" s="38">
        <f t="shared" si="710"/>
        <v>2713260000</v>
      </c>
      <c r="EQP10" s="38">
        <f t="shared" si="711"/>
        <v>-7205629000</v>
      </c>
      <c r="EQQ10" s="39">
        <f t="shared" si="712"/>
        <v>0.97470446120649912</v>
      </c>
      <c r="EQR10" s="39">
        <f t="shared" si="713"/>
        <v>1.5633975597505292</v>
      </c>
      <c r="EQS10" s="40" t="s">
        <v>395</v>
      </c>
      <c r="EQT10" s="40" t="s">
        <v>6</v>
      </c>
      <c r="EQU10" s="42">
        <v>41274</v>
      </c>
      <c r="EQV10" s="43">
        <v>4608955000</v>
      </c>
      <c r="EQW10" s="43">
        <v>116586000</v>
      </c>
      <c r="EQX10" s="43">
        <v>2448629000</v>
      </c>
      <c r="EQY10" s="40">
        <v>0</v>
      </c>
      <c r="EQZ10" s="43">
        <v>264631000</v>
      </c>
      <c r="ERA10" s="40" t="s">
        <v>41</v>
      </c>
      <c r="ERB10" s="40" t="s">
        <v>99</v>
      </c>
      <c r="ERC10" s="36">
        <f t="shared" ref="ERC10:ERS13" si="714">YEAR(EQU10)</f>
        <v>2012</v>
      </c>
      <c r="ERD10" s="37">
        <f t="shared" ref="ERD10:ERT13" si="715">EQW10-EQV10</f>
        <v>-4492369000</v>
      </c>
      <c r="ERE10" s="38">
        <f t="shared" ref="ERE10:ERU13" si="716">EQX10+EQY10+EQZ10</f>
        <v>2713260000</v>
      </c>
      <c r="ERF10" s="38">
        <f t="shared" ref="ERF10:ERV13" si="717">ERD10-ERE10</f>
        <v>-7205629000</v>
      </c>
      <c r="ERG10" s="39">
        <f t="shared" ref="ERG10:ERW13" si="718">ABS(ERD10/EQV10)</f>
        <v>0.97470446120649912</v>
      </c>
      <c r="ERH10" s="39">
        <f t="shared" ref="ERH10:ERX13" si="719">ABS(ERF10/EQV10)</f>
        <v>1.5633975597505292</v>
      </c>
      <c r="ERI10" s="40" t="s">
        <v>395</v>
      </c>
      <c r="ERJ10" s="40" t="s">
        <v>6</v>
      </c>
      <c r="ERK10" s="42">
        <v>41274</v>
      </c>
      <c r="ERL10" s="43">
        <v>4608955000</v>
      </c>
      <c r="ERM10" s="43">
        <v>116586000</v>
      </c>
      <c r="ERN10" s="43">
        <v>2448629000</v>
      </c>
      <c r="ERO10" s="40">
        <v>0</v>
      </c>
      <c r="ERP10" s="43">
        <v>264631000</v>
      </c>
      <c r="ERQ10" s="40" t="s">
        <v>41</v>
      </c>
      <c r="ERR10" s="40" t="s">
        <v>99</v>
      </c>
      <c r="ERS10" s="36">
        <f t="shared" si="714"/>
        <v>2012</v>
      </c>
      <c r="ERT10" s="37">
        <f t="shared" si="715"/>
        <v>-4492369000</v>
      </c>
      <c r="ERU10" s="38">
        <f t="shared" si="716"/>
        <v>2713260000</v>
      </c>
      <c r="ERV10" s="38">
        <f t="shared" si="717"/>
        <v>-7205629000</v>
      </c>
      <c r="ERW10" s="39">
        <f t="shared" si="718"/>
        <v>0.97470446120649912</v>
      </c>
      <c r="ERX10" s="39">
        <f t="shared" si="719"/>
        <v>1.5633975597505292</v>
      </c>
      <c r="ERY10" s="40" t="s">
        <v>395</v>
      </c>
      <c r="ERZ10" s="40" t="s">
        <v>6</v>
      </c>
      <c r="ESA10" s="42">
        <v>41274</v>
      </c>
      <c r="ESB10" s="43">
        <v>4608955000</v>
      </c>
      <c r="ESC10" s="43">
        <v>116586000</v>
      </c>
      <c r="ESD10" s="43">
        <v>2448629000</v>
      </c>
      <c r="ESE10" s="40">
        <v>0</v>
      </c>
      <c r="ESF10" s="43">
        <v>264631000</v>
      </c>
      <c r="ESG10" s="40" t="s">
        <v>41</v>
      </c>
      <c r="ESH10" s="40" t="s">
        <v>99</v>
      </c>
      <c r="ESI10" s="36">
        <f t="shared" ref="ESI10:ESY13" si="720">YEAR(ESA10)</f>
        <v>2012</v>
      </c>
      <c r="ESJ10" s="37">
        <f t="shared" ref="ESJ10:ESZ13" si="721">ESC10-ESB10</f>
        <v>-4492369000</v>
      </c>
      <c r="ESK10" s="38">
        <f t="shared" ref="ESK10:ETA13" si="722">ESD10+ESE10+ESF10</f>
        <v>2713260000</v>
      </c>
      <c r="ESL10" s="38">
        <f t="shared" ref="ESL10:ETB13" si="723">ESJ10-ESK10</f>
        <v>-7205629000</v>
      </c>
      <c r="ESM10" s="39">
        <f t="shared" ref="ESM10:ETC13" si="724">ABS(ESJ10/ESB10)</f>
        <v>0.97470446120649912</v>
      </c>
      <c r="ESN10" s="39">
        <f t="shared" ref="ESN10:ETD13" si="725">ABS(ESL10/ESB10)</f>
        <v>1.5633975597505292</v>
      </c>
      <c r="ESO10" s="40" t="s">
        <v>395</v>
      </c>
      <c r="ESP10" s="40" t="s">
        <v>6</v>
      </c>
      <c r="ESQ10" s="42">
        <v>41274</v>
      </c>
      <c r="ESR10" s="43">
        <v>4608955000</v>
      </c>
      <c r="ESS10" s="43">
        <v>116586000</v>
      </c>
      <c r="EST10" s="43">
        <v>2448629000</v>
      </c>
      <c r="ESU10" s="40">
        <v>0</v>
      </c>
      <c r="ESV10" s="43">
        <v>264631000</v>
      </c>
      <c r="ESW10" s="40" t="s">
        <v>41</v>
      </c>
      <c r="ESX10" s="40" t="s">
        <v>99</v>
      </c>
      <c r="ESY10" s="36">
        <f t="shared" si="720"/>
        <v>2012</v>
      </c>
      <c r="ESZ10" s="37">
        <f t="shared" si="721"/>
        <v>-4492369000</v>
      </c>
      <c r="ETA10" s="38">
        <f t="shared" si="722"/>
        <v>2713260000</v>
      </c>
      <c r="ETB10" s="38">
        <f t="shared" si="723"/>
        <v>-7205629000</v>
      </c>
      <c r="ETC10" s="39">
        <f t="shared" si="724"/>
        <v>0.97470446120649912</v>
      </c>
      <c r="ETD10" s="39">
        <f t="shared" si="725"/>
        <v>1.5633975597505292</v>
      </c>
      <c r="ETE10" s="40" t="s">
        <v>395</v>
      </c>
      <c r="ETF10" s="40" t="s">
        <v>6</v>
      </c>
      <c r="ETG10" s="42">
        <v>41274</v>
      </c>
      <c r="ETH10" s="43">
        <v>4608955000</v>
      </c>
      <c r="ETI10" s="43">
        <v>116586000</v>
      </c>
      <c r="ETJ10" s="43">
        <v>2448629000</v>
      </c>
      <c r="ETK10" s="40">
        <v>0</v>
      </c>
      <c r="ETL10" s="43">
        <v>264631000</v>
      </c>
      <c r="ETM10" s="40" t="s">
        <v>41</v>
      </c>
      <c r="ETN10" s="40" t="s">
        <v>99</v>
      </c>
      <c r="ETO10" s="36">
        <f t="shared" ref="ETO10:EUE13" si="726">YEAR(ETG10)</f>
        <v>2012</v>
      </c>
      <c r="ETP10" s="37">
        <f t="shared" ref="ETP10:EUF13" si="727">ETI10-ETH10</f>
        <v>-4492369000</v>
      </c>
      <c r="ETQ10" s="38">
        <f t="shared" ref="ETQ10:EUG13" si="728">ETJ10+ETK10+ETL10</f>
        <v>2713260000</v>
      </c>
      <c r="ETR10" s="38">
        <f t="shared" ref="ETR10:EUH13" si="729">ETP10-ETQ10</f>
        <v>-7205629000</v>
      </c>
      <c r="ETS10" s="39">
        <f t="shared" ref="ETS10:EUI13" si="730">ABS(ETP10/ETH10)</f>
        <v>0.97470446120649912</v>
      </c>
      <c r="ETT10" s="39">
        <f t="shared" ref="ETT10:EUJ13" si="731">ABS(ETR10/ETH10)</f>
        <v>1.5633975597505292</v>
      </c>
      <c r="ETU10" s="40" t="s">
        <v>395</v>
      </c>
      <c r="ETV10" s="40" t="s">
        <v>6</v>
      </c>
      <c r="ETW10" s="42">
        <v>41274</v>
      </c>
      <c r="ETX10" s="43">
        <v>4608955000</v>
      </c>
      <c r="ETY10" s="43">
        <v>116586000</v>
      </c>
      <c r="ETZ10" s="43">
        <v>2448629000</v>
      </c>
      <c r="EUA10" s="40">
        <v>0</v>
      </c>
      <c r="EUB10" s="43">
        <v>264631000</v>
      </c>
      <c r="EUC10" s="40" t="s">
        <v>41</v>
      </c>
      <c r="EUD10" s="40" t="s">
        <v>99</v>
      </c>
      <c r="EUE10" s="36">
        <f t="shared" si="726"/>
        <v>2012</v>
      </c>
      <c r="EUF10" s="37">
        <f t="shared" si="727"/>
        <v>-4492369000</v>
      </c>
      <c r="EUG10" s="38">
        <f t="shared" si="728"/>
        <v>2713260000</v>
      </c>
      <c r="EUH10" s="38">
        <f t="shared" si="729"/>
        <v>-7205629000</v>
      </c>
      <c r="EUI10" s="39">
        <f t="shared" si="730"/>
        <v>0.97470446120649912</v>
      </c>
      <c r="EUJ10" s="39">
        <f t="shared" si="731"/>
        <v>1.5633975597505292</v>
      </c>
      <c r="EUK10" s="40" t="s">
        <v>395</v>
      </c>
      <c r="EUL10" s="40" t="s">
        <v>6</v>
      </c>
      <c r="EUM10" s="42">
        <v>41274</v>
      </c>
      <c r="EUN10" s="43">
        <v>4608955000</v>
      </c>
      <c r="EUO10" s="43">
        <v>116586000</v>
      </c>
      <c r="EUP10" s="43">
        <v>2448629000</v>
      </c>
      <c r="EUQ10" s="40">
        <v>0</v>
      </c>
      <c r="EUR10" s="43">
        <v>264631000</v>
      </c>
      <c r="EUS10" s="40" t="s">
        <v>41</v>
      </c>
      <c r="EUT10" s="40" t="s">
        <v>99</v>
      </c>
      <c r="EUU10" s="36">
        <f t="shared" ref="EUU10:EVK13" si="732">YEAR(EUM10)</f>
        <v>2012</v>
      </c>
      <c r="EUV10" s="37">
        <f t="shared" ref="EUV10:EVL13" si="733">EUO10-EUN10</f>
        <v>-4492369000</v>
      </c>
      <c r="EUW10" s="38">
        <f t="shared" ref="EUW10:EVM13" si="734">EUP10+EUQ10+EUR10</f>
        <v>2713260000</v>
      </c>
      <c r="EUX10" s="38">
        <f t="shared" ref="EUX10:EVN13" si="735">EUV10-EUW10</f>
        <v>-7205629000</v>
      </c>
      <c r="EUY10" s="39">
        <f t="shared" ref="EUY10:EVO13" si="736">ABS(EUV10/EUN10)</f>
        <v>0.97470446120649912</v>
      </c>
      <c r="EUZ10" s="39">
        <f t="shared" ref="EUZ10:EVP13" si="737">ABS(EUX10/EUN10)</f>
        <v>1.5633975597505292</v>
      </c>
      <c r="EVA10" s="40" t="s">
        <v>395</v>
      </c>
      <c r="EVB10" s="40" t="s">
        <v>6</v>
      </c>
      <c r="EVC10" s="42">
        <v>41274</v>
      </c>
      <c r="EVD10" s="43">
        <v>4608955000</v>
      </c>
      <c r="EVE10" s="43">
        <v>116586000</v>
      </c>
      <c r="EVF10" s="43">
        <v>2448629000</v>
      </c>
      <c r="EVG10" s="40">
        <v>0</v>
      </c>
      <c r="EVH10" s="43">
        <v>264631000</v>
      </c>
      <c r="EVI10" s="40" t="s">
        <v>41</v>
      </c>
      <c r="EVJ10" s="40" t="s">
        <v>99</v>
      </c>
      <c r="EVK10" s="36">
        <f t="shared" si="732"/>
        <v>2012</v>
      </c>
      <c r="EVL10" s="37">
        <f t="shared" si="733"/>
        <v>-4492369000</v>
      </c>
      <c r="EVM10" s="38">
        <f t="shared" si="734"/>
        <v>2713260000</v>
      </c>
      <c r="EVN10" s="38">
        <f t="shared" si="735"/>
        <v>-7205629000</v>
      </c>
      <c r="EVO10" s="39">
        <f t="shared" si="736"/>
        <v>0.97470446120649912</v>
      </c>
      <c r="EVP10" s="39">
        <f t="shared" si="737"/>
        <v>1.5633975597505292</v>
      </c>
      <c r="EVQ10" s="40" t="s">
        <v>395</v>
      </c>
      <c r="EVR10" s="40" t="s">
        <v>6</v>
      </c>
      <c r="EVS10" s="42">
        <v>41274</v>
      </c>
      <c r="EVT10" s="43">
        <v>4608955000</v>
      </c>
      <c r="EVU10" s="43">
        <v>116586000</v>
      </c>
      <c r="EVV10" s="43">
        <v>2448629000</v>
      </c>
      <c r="EVW10" s="40">
        <v>0</v>
      </c>
      <c r="EVX10" s="43">
        <v>264631000</v>
      </c>
      <c r="EVY10" s="40" t="s">
        <v>41</v>
      </c>
      <c r="EVZ10" s="40" t="s">
        <v>99</v>
      </c>
      <c r="EWA10" s="36">
        <f t="shared" ref="EWA10:EWQ13" si="738">YEAR(EVS10)</f>
        <v>2012</v>
      </c>
      <c r="EWB10" s="37">
        <f t="shared" ref="EWB10:EWR13" si="739">EVU10-EVT10</f>
        <v>-4492369000</v>
      </c>
      <c r="EWC10" s="38">
        <f t="shared" ref="EWC10:EWS13" si="740">EVV10+EVW10+EVX10</f>
        <v>2713260000</v>
      </c>
      <c r="EWD10" s="38">
        <f t="shared" ref="EWD10:EWT13" si="741">EWB10-EWC10</f>
        <v>-7205629000</v>
      </c>
      <c r="EWE10" s="39">
        <f t="shared" ref="EWE10:EWU13" si="742">ABS(EWB10/EVT10)</f>
        <v>0.97470446120649912</v>
      </c>
      <c r="EWF10" s="39">
        <f t="shared" ref="EWF10:EWV13" si="743">ABS(EWD10/EVT10)</f>
        <v>1.5633975597505292</v>
      </c>
      <c r="EWG10" s="40" t="s">
        <v>395</v>
      </c>
      <c r="EWH10" s="40" t="s">
        <v>6</v>
      </c>
      <c r="EWI10" s="42">
        <v>41274</v>
      </c>
      <c r="EWJ10" s="43">
        <v>4608955000</v>
      </c>
      <c r="EWK10" s="43">
        <v>116586000</v>
      </c>
      <c r="EWL10" s="43">
        <v>2448629000</v>
      </c>
      <c r="EWM10" s="40">
        <v>0</v>
      </c>
      <c r="EWN10" s="43">
        <v>264631000</v>
      </c>
      <c r="EWO10" s="40" t="s">
        <v>41</v>
      </c>
      <c r="EWP10" s="40" t="s">
        <v>99</v>
      </c>
      <c r="EWQ10" s="36">
        <f t="shared" si="738"/>
        <v>2012</v>
      </c>
      <c r="EWR10" s="37">
        <f t="shared" si="739"/>
        <v>-4492369000</v>
      </c>
      <c r="EWS10" s="38">
        <f t="shared" si="740"/>
        <v>2713260000</v>
      </c>
      <c r="EWT10" s="38">
        <f t="shared" si="741"/>
        <v>-7205629000</v>
      </c>
      <c r="EWU10" s="39">
        <f t="shared" si="742"/>
        <v>0.97470446120649912</v>
      </c>
      <c r="EWV10" s="39">
        <f t="shared" si="743"/>
        <v>1.5633975597505292</v>
      </c>
      <c r="EWW10" s="40" t="s">
        <v>395</v>
      </c>
      <c r="EWX10" s="40" t="s">
        <v>6</v>
      </c>
      <c r="EWY10" s="42">
        <v>41274</v>
      </c>
      <c r="EWZ10" s="43">
        <v>4608955000</v>
      </c>
      <c r="EXA10" s="43">
        <v>116586000</v>
      </c>
      <c r="EXB10" s="43">
        <v>2448629000</v>
      </c>
      <c r="EXC10" s="40">
        <v>0</v>
      </c>
      <c r="EXD10" s="43">
        <v>264631000</v>
      </c>
      <c r="EXE10" s="40" t="s">
        <v>41</v>
      </c>
      <c r="EXF10" s="40" t="s">
        <v>99</v>
      </c>
      <c r="EXG10" s="36">
        <f t="shared" ref="EXG10:EXW13" si="744">YEAR(EWY10)</f>
        <v>2012</v>
      </c>
      <c r="EXH10" s="37">
        <f t="shared" ref="EXH10:EXX13" si="745">EXA10-EWZ10</f>
        <v>-4492369000</v>
      </c>
      <c r="EXI10" s="38">
        <f t="shared" ref="EXI10:EXY13" si="746">EXB10+EXC10+EXD10</f>
        <v>2713260000</v>
      </c>
      <c r="EXJ10" s="38">
        <f t="shared" ref="EXJ10:EXZ13" si="747">EXH10-EXI10</f>
        <v>-7205629000</v>
      </c>
      <c r="EXK10" s="39">
        <f t="shared" ref="EXK10:EYA13" si="748">ABS(EXH10/EWZ10)</f>
        <v>0.97470446120649912</v>
      </c>
      <c r="EXL10" s="39">
        <f t="shared" ref="EXL10:EYB13" si="749">ABS(EXJ10/EWZ10)</f>
        <v>1.5633975597505292</v>
      </c>
      <c r="EXM10" s="40" t="s">
        <v>395</v>
      </c>
      <c r="EXN10" s="40" t="s">
        <v>6</v>
      </c>
      <c r="EXO10" s="42">
        <v>41274</v>
      </c>
      <c r="EXP10" s="43">
        <v>4608955000</v>
      </c>
      <c r="EXQ10" s="43">
        <v>116586000</v>
      </c>
      <c r="EXR10" s="43">
        <v>2448629000</v>
      </c>
      <c r="EXS10" s="40">
        <v>0</v>
      </c>
      <c r="EXT10" s="43">
        <v>264631000</v>
      </c>
      <c r="EXU10" s="40" t="s">
        <v>41</v>
      </c>
      <c r="EXV10" s="40" t="s">
        <v>99</v>
      </c>
      <c r="EXW10" s="36">
        <f t="shared" si="744"/>
        <v>2012</v>
      </c>
      <c r="EXX10" s="37">
        <f t="shared" si="745"/>
        <v>-4492369000</v>
      </c>
      <c r="EXY10" s="38">
        <f t="shared" si="746"/>
        <v>2713260000</v>
      </c>
      <c r="EXZ10" s="38">
        <f t="shared" si="747"/>
        <v>-7205629000</v>
      </c>
      <c r="EYA10" s="39">
        <f t="shared" si="748"/>
        <v>0.97470446120649912</v>
      </c>
      <c r="EYB10" s="39">
        <f t="shared" si="749"/>
        <v>1.5633975597505292</v>
      </c>
      <c r="EYC10" s="40" t="s">
        <v>395</v>
      </c>
      <c r="EYD10" s="40" t="s">
        <v>6</v>
      </c>
      <c r="EYE10" s="42">
        <v>41274</v>
      </c>
      <c r="EYF10" s="43">
        <v>4608955000</v>
      </c>
      <c r="EYG10" s="43">
        <v>116586000</v>
      </c>
      <c r="EYH10" s="43">
        <v>2448629000</v>
      </c>
      <c r="EYI10" s="40">
        <v>0</v>
      </c>
      <c r="EYJ10" s="43">
        <v>264631000</v>
      </c>
      <c r="EYK10" s="40" t="s">
        <v>41</v>
      </c>
      <c r="EYL10" s="40" t="s">
        <v>99</v>
      </c>
      <c r="EYM10" s="36">
        <f t="shared" ref="EYM10:EZC13" si="750">YEAR(EYE10)</f>
        <v>2012</v>
      </c>
      <c r="EYN10" s="37">
        <f t="shared" ref="EYN10:EZD13" si="751">EYG10-EYF10</f>
        <v>-4492369000</v>
      </c>
      <c r="EYO10" s="38">
        <f t="shared" ref="EYO10:EZE13" si="752">EYH10+EYI10+EYJ10</f>
        <v>2713260000</v>
      </c>
      <c r="EYP10" s="38">
        <f t="shared" ref="EYP10:EZF13" si="753">EYN10-EYO10</f>
        <v>-7205629000</v>
      </c>
      <c r="EYQ10" s="39">
        <f t="shared" ref="EYQ10:EZG13" si="754">ABS(EYN10/EYF10)</f>
        <v>0.97470446120649912</v>
      </c>
      <c r="EYR10" s="39">
        <f t="shared" ref="EYR10:EZH13" si="755">ABS(EYP10/EYF10)</f>
        <v>1.5633975597505292</v>
      </c>
      <c r="EYS10" s="40" t="s">
        <v>395</v>
      </c>
      <c r="EYT10" s="40" t="s">
        <v>6</v>
      </c>
      <c r="EYU10" s="42">
        <v>41274</v>
      </c>
      <c r="EYV10" s="43">
        <v>4608955000</v>
      </c>
      <c r="EYW10" s="43">
        <v>116586000</v>
      </c>
      <c r="EYX10" s="43">
        <v>2448629000</v>
      </c>
      <c r="EYY10" s="40">
        <v>0</v>
      </c>
      <c r="EYZ10" s="43">
        <v>264631000</v>
      </c>
      <c r="EZA10" s="40" t="s">
        <v>41</v>
      </c>
      <c r="EZB10" s="40" t="s">
        <v>99</v>
      </c>
      <c r="EZC10" s="36">
        <f t="shared" si="750"/>
        <v>2012</v>
      </c>
      <c r="EZD10" s="37">
        <f t="shared" si="751"/>
        <v>-4492369000</v>
      </c>
      <c r="EZE10" s="38">
        <f t="shared" si="752"/>
        <v>2713260000</v>
      </c>
      <c r="EZF10" s="38">
        <f t="shared" si="753"/>
        <v>-7205629000</v>
      </c>
      <c r="EZG10" s="39">
        <f t="shared" si="754"/>
        <v>0.97470446120649912</v>
      </c>
      <c r="EZH10" s="39">
        <f t="shared" si="755"/>
        <v>1.5633975597505292</v>
      </c>
      <c r="EZI10" s="40" t="s">
        <v>395</v>
      </c>
      <c r="EZJ10" s="40" t="s">
        <v>6</v>
      </c>
      <c r="EZK10" s="42">
        <v>41274</v>
      </c>
      <c r="EZL10" s="43">
        <v>4608955000</v>
      </c>
      <c r="EZM10" s="43">
        <v>116586000</v>
      </c>
      <c r="EZN10" s="43">
        <v>2448629000</v>
      </c>
      <c r="EZO10" s="40">
        <v>0</v>
      </c>
      <c r="EZP10" s="43">
        <v>264631000</v>
      </c>
      <c r="EZQ10" s="40" t="s">
        <v>41</v>
      </c>
      <c r="EZR10" s="40" t="s">
        <v>99</v>
      </c>
      <c r="EZS10" s="36">
        <f t="shared" ref="EZS10:FAI13" si="756">YEAR(EZK10)</f>
        <v>2012</v>
      </c>
      <c r="EZT10" s="37">
        <f t="shared" ref="EZT10:FAJ13" si="757">EZM10-EZL10</f>
        <v>-4492369000</v>
      </c>
      <c r="EZU10" s="38">
        <f t="shared" ref="EZU10:FAK13" si="758">EZN10+EZO10+EZP10</f>
        <v>2713260000</v>
      </c>
      <c r="EZV10" s="38">
        <f t="shared" ref="EZV10:FAL13" si="759">EZT10-EZU10</f>
        <v>-7205629000</v>
      </c>
      <c r="EZW10" s="39">
        <f t="shared" ref="EZW10:FAM13" si="760">ABS(EZT10/EZL10)</f>
        <v>0.97470446120649912</v>
      </c>
      <c r="EZX10" s="39">
        <f t="shared" ref="EZX10:FAN13" si="761">ABS(EZV10/EZL10)</f>
        <v>1.5633975597505292</v>
      </c>
      <c r="EZY10" s="40" t="s">
        <v>395</v>
      </c>
      <c r="EZZ10" s="40" t="s">
        <v>6</v>
      </c>
      <c r="FAA10" s="42">
        <v>41274</v>
      </c>
      <c r="FAB10" s="43">
        <v>4608955000</v>
      </c>
      <c r="FAC10" s="43">
        <v>116586000</v>
      </c>
      <c r="FAD10" s="43">
        <v>2448629000</v>
      </c>
      <c r="FAE10" s="40">
        <v>0</v>
      </c>
      <c r="FAF10" s="43">
        <v>264631000</v>
      </c>
      <c r="FAG10" s="40" t="s">
        <v>41</v>
      </c>
      <c r="FAH10" s="40" t="s">
        <v>99</v>
      </c>
      <c r="FAI10" s="36">
        <f t="shared" si="756"/>
        <v>2012</v>
      </c>
      <c r="FAJ10" s="37">
        <f t="shared" si="757"/>
        <v>-4492369000</v>
      </c>
      <c r="FAK10" s="38">
        <f t="shared" si="758"/>
        <v>2713260000</v>
      </c>
      <c r="FAL10" s="38">
        <f t="shared" si="759"/>
        <v>-7205629000</v>
      </c>
      <c r="FAM10" s="39">
        <f t="shared" si="760"/>
        <v>0.97470446120649912</v>
      </c>
      <c r="FAN10" s="39">
        <f t="shared" si="761"/>
        <v>1.5633975597505292</v>
      </c>
      <c r="FAO10" s="40" t="s">
        <v>395</v>
      </c>
      <c r="FAP10" s="40" t="s">
        <v>6</v>
      </c>
      <c r="FAQ10" s="42">
        <v>41274</v>
      </c>
      <c r="FAR10" s="43">
        <v>4608955000</v>
      </c>
      <c r="FAS10" s="43">
        <v>116586000</v>
      </c>
      <c r="FAT10" s="43">
        <v>2448629000</v>
      </c>
      <c r="FAU10" s="40">
        <v>0</v>
      </c>
      <c r="FAV10" s="43">
        <v>264631000</v>
      </c>
      <c r="FAW10" s="40" t="s">
        <v>41</v>
      </c>
      <c r="FAX10" s="40" t="s">
        <v>99</v>
      </c>
      <c r="FAY10" s="36">
        <f t="shared" ref="FAY10:FBO13" si="762">YEAR(FAQ10)</f>
        <v>2012</v>
      </c>
      <c r="FAZ10" s="37">
        <f t="shared" ref="FAZ10:FBP13" si="763">FAS10-FAR10</f>
        <v>-4492369000</v>
      </c>
      <c r="FBA10" s="38">
        <f t="shared" ref="FBA10:FBQ13" si="764">FAT10+FAU10+FAV10</f>
        <v>2713260000</v>
      </c>
      <c r="FBB10" s="38">
        <f t="shared" ref="FBB10:FBR13" si="765">FAZ10-FBA10</f>
        <v>-7205629000</v>
      </c>
      <c r="FBC10" s="39">
        <f t="shared" ref="FBC10:FBS13" si="766">ABS(FAZ10/FAR10)</f>
        <v>0.97470446120649912</v>
      </c>
      <c r="FBD10" s="39">
        <f t="shared" ref="FBD10:FBT13" si="767">ABS(FBB10/FAR10)</f>
        <v>1.5633975597505292</v>
      </c>
      <c r="FBE10" s="40" t="s">
        <v>395</v>
      </c>
      <c r="FBF10" s="40" t="s">
        <v>6</v>
      </c>
      <c r="FBG10" s="42">
        <v>41274</v>
      </c>
      <c r="FBH10" s="43">
        <v>4608955000</v>
      </c>
      <c r="FBI10" s="43">
        <v>116586000</v>
      </c>
      <c r="FBJ10" s="43">
        <v>2448629000</v>
      </c>
      <c r="FBK10" s="40">
        <v>0</v>
      </c>
      <c r="FBL10" s="43">
        <v>264631000</v>
      </c>
      <c r="FBM10" s="40" t="s">
        <v>41</v>
      </c>
      <c r="FBN10" s="40" t="s">
        <v>99</v>
      </c>
      <c r="FBO10" s="36">
        <f t="shared" si="762"/>
        <v>2012</v>
      </c>
      <c r="FBP10" s="37">
        <f t="shared" si="763"/>
        <v>-4492369000</v>
      </c>
      <c r="FBQ10" s="38">
        <f t="shared" si="764"/>
        <v>2713260000</v>
      </c>
      <c r="FBR10" s="38">
        <f t="shared" si="765"/>
        <v>-7205629000</v>
      </c>
      <c r="FBS10" s="39">
        <f t="shared" si="766"/>
        <v>0.97470446120649912</v>
      </c>
      <c r="FBT10" s="39">
        <f t="shared" si="767"/>
        <v>1.5633975597505292</v>
      </c>
      <c r="FBU10" s="40" t="s">
        <v>395</v>
      </c>
      <c r="FBV10" s="40" t="s">
        <v>6</v>
      </c>
      <c r="FBW10" s="42">
        <v>41274</v>
      </c>
      <c r="FBX10" s="43">
        <v>4608955000</v>
      </c>
      <c r="FBY10" s="43">
        <v>116586000</v>
      </c>
      <c r="FBZ10" s="43">
        <v>2448629000</v>
      </c>
      <c r="FCA10" s="40">
        <v>0</v>
      </c>
      <c r="FCB10" s="43">
        <v>264631000</v>
      </c>
      <c r="FCC10" s="40" t="s">
        <v>41</v>
      </c>
      <c r="FCD10" s="40" t="s">
        <v>99</v>
      </c>
      <c r="FCE10" s="36">
        <f t="shared" ref="FCE10:FCU13" si="768">YEAR(FBW10)</f>
        <v>2012</v>
      </c>
      <c r="FCF10" s="37">
        <f t="shared" ref="FCF10:FCV13" si="769">FBY10-FBX10</f>
        <v>-4492369000</v>
      </c>
      <c r="FCG10" s="38">
        <f t="shared" ref="FCG10:FCW13" si="770">FBZ10+FCA10+FCB10</f>
        <v>2713260000</v>
      </c>
      <c r="FCH10" s="38">
        <f t="shared" ref="FCH10:FCX13" si="771">FCF10-FCG10</f>
        <v>-7205629000</v>
      </c>
      <c r="FCI10" s="39">
        <f t="shared" ref="FCI10:FCY13" si="772">ABS(FCF10/FBX10)</f>
        <v>0.97470446120649912</v>
      </c>
      <c r="FCJ10" s="39">
        <f t="shared" ref="FCJ10:FCZ13" si="773">ABS(FCH10/FBX10)</f>
        <v>1.5633975597505292</v>
      </c>
      <c r="FCK10" s="40" t="s">
        <v>395</v>
      </c>
      <c r="FCL10" s="40" t="s">
        <v>6</v>
      </c>
      <c r="FCM10" s="42">
        <v>41274</v>
      </c>
      <c r="FCN10" s="43">
        <v>4608955000</v>
      </c>
      <c r="FCO10" s="43">
        <v>116586000</v>
      </c>
      <c r="FCP10" s="43">
        <v>2448629000</v>
      </c>
      <c r="FCQ10" s="40">
        <v>0</v>
      </c>
      <c r="FCR10" s="43">
        <v>264631000</v>
      </c>
      <c r="FCS10" s="40" t="s">
        <v>41</v>
      </c>
      <c r="FCT10" s="40" t="s">
        <v>99</v>
      </c>
      <c r="FCU10" s="36">
        <f t="shared" si="768"/>
        <v>2012</v>
      </c>
      <c r="FCV10" s="37">
        <f t="shared" si="769"/>
        <v>-4492369000</v>
      </c>
      <c r="FCW10" s="38">
        <f t="shared" si="770"/>
        <v>2713260000</v>
      </c>
      <c r="FCX10" s="38">
        <f t="shared" si="771"/>
        <v>-7205629000</v>
      </c>
      <c r="FCY10" s="39">
        <f t="shared" si="772"/>
        <v>0.97470446120649912</v>
      </c>
      <c r="FCZ10" s="39">
        <f t="shared" si="773"/>
        <v>1.5633975597505292</v>
      </c>
      <c r="FDA10" s="40" t="s">
        <v>395</v>
      </c>
      <c r="FDB10" s="40" t="s">
        <v>6</v>
      </c>
      <c r="FDC10" s="42">
        <v>41274</v>
      </c>
      <c r="FDD10" s="43">
        <v>4608955000</v>
      </c>
      <c r="FDE10" s="43">
        <v>116586000</v>
      </c>
      <c r="FDF10" s="43">
        <v>2448629000</v>
      </c>
      <c r="FDG10" s="40">
        <v>0</v>
      </c>
      <c r="FDH10" s="43">
        <v>264631000</v>
      </c>
      <c r="FDI10" s="40" t="s">
        <v>41</v>
      </c>
      <c r="FDJ10" s="40" t="s">
        <v>99</v>
      </c>
      <c r="FDK10" s="36">
        <f t="shared" ref="FDK10:FEA13" si="774">YEAR(FDC10)</f>
        <v>2012</v>
      </c>
      <c r="FDL10" s="37">
        <f t="shared" ref="FDL10:FEB13" si="775">FDE10-FDD10</f>
        <v>-4492369000</v>
      </c>
      <c r="FDM10" s="38">
        <f t="shared" ref="FDM10:FEC13" si="776">FDF10+FDG10+FDH10</f>
        <v>2713260000</v>
      </c>
      <c r="FDN10" s="38">
        <f t="shared" ref="FDN10:FED13" si="777">FDL10-FDM10</f>
        <v>-7205629000</v>
      </c>
      <c r="FDO10" s="39">
        <f t="shared" ref="FDO10:FEE13" si="778">ABS(FDL10/FDD10)</f>
        <v>0.97470446120649912</v>
      </c>
      <c r="FDP10" s="39">
        <f t="shared" ref="FDP10:FEF13" si="779">ABS(FDN10/FDD10)</f>
        <v>1.5633975597505292</v>
      </c>
      <c r="FDQ10" s="40" t="s">
        <v>395</v>
      </c>
      <c r="FDR10" s="40" t="s">
        <v>6</v>
      </c>
      <c r="FDS10" s="42">
        <v>41274</v>
      </c>
      <c r="FDT10" s="43">
        <v>4608955000</v>
      </c>
      <c r="FDU10" s="43">
        <v>116586000</v>
      </c>
      <c r="FDV10" s="43">
        <v>2448629000</v>
      </c>
      <c r="FDW10" s="40">
        <v>0</v>
      </c>
      <c r="FDX10" s="43">
        <v>264631000</v>
      </c>
      <c r="FDY10" s="40" t="s">
        <v>41</v>
      </c>
      <c r="FDZ10" s="40" t="s">
        <v>99</v>
      </c>
      <c r="FEA10" s="36">
        <f t="shared" si="774"/>
        <v>2012</v>
      </c>
      <c r="FEB10" s="37">
        <f t="shared" si="775"/>
        <v>-4492369000</v>
      </c>
      <c r="FEC10" s="38">
        <f t="shared" si="776"/>
        <v>2713260000</v>
      </c>
      <c r="FED10" s="38">
        <f t="shared" si="777"/>
        <v>-7205629000</v>
      </c>
      <c r="FEE10" s="39">
        <f t="shared" si="778"/>
        <v>0.97470446120649912</v>
      </c>
      <c r="FEF10" s="39">
        <f t="shared" si="779"/>
        <v>1.5633975597505292</v>
      </c>
      <c r="FEG10" s="40" t="s">
        <v>395</v>
      </c>
      <c r="FEH10" s="40" t="s">
        <v>6</v>
      </c>
      <c r="FEI10" s="42">
        <v>41274</v>
      </c>
      <c r="FEJ10" s="43">
        <v>4608955000</v>
      </c>
      <c r="FEK10" s="43">
        <v>116586000</v>
      </c>
      <c r="FEL10" s="43">
        <v>2448629000</v>
      </c>
      <c r="FEM10" s="40">
        <v>0</v>
      </c>
      <c r="FEN10" s="43">
        <v>264631000</v>
      </c>
      <c r="FEO10" s="40" t="s">
        <v>41</v>
      </c>
      <c r="FEP10" s="40" t="s">
        <v>99</v>
      </c>
      <c r="FEQ10" s="36">
        <f t="shared" ref="FEQ10:FFG13" si="780">YEAR(FEI10)</f>
        <v>2012</v>
      </c>
      <c r="FER10" s="37">
        <f t="shared" ref="FER10:FFH13" si="781">FEK10-FEJ10</f>
        <v>-4492369000</v>
      </c>
      <c r="FES10" s="38">
        <f t="shared" ref="FES10:FFI13" si="782">FEL10+FEM10+FEN10</f>
        <v>2713260000</v>
      </c>
      <c r="FET10" s="38">
        <f t="shared" ref="FET10:FFJ13" si="783">FER10-FES10</f>
        <v>-7205629000</v>
      </c>
      <c r="FEU10" s="39">
        <f t="shared" ref="FEU10:FFK13" si="784">ABS(FER10/FEJ10)</f>
        <v>0.97470446120649912</v>
      </c>
      <c r="FEV10" s="39">
        <f t="shared" ref="FEV10:FFL13" si="785">ABS(FET10/FEJ10)</f>
        <v>1.5633975597505292</v>
      </c>
      <c r="FEW10" s="40" t="s">
        <v>395</v>
      </c>
      <c r="FEX10" s="40" t="s">
        <v>6</v>
      </c>
      <c r="FEY10" s="42">
        <v>41274</v>
      </c>
      <c r="FEZ10" s="43">
        <v>4608955000</v>
      </c>
      <c r="FFA10" s="43">
        <v>116586000</v>
      </c>
      <c r="FFB10" s="43">
        <v>2448629000</v>
      </c>
      <c r="FFC10" s="40">
        <v>0</v>
      </c>
      <c r="FFD10" s="43">
        <v>264631000</v>
      </c>
      <c r="FFE10" s="40" t="s">
        <v>41</v>
      </c>
      <c r="FFF10" s="40" t="s">
        <v>99</v>
      </c>
      <c r="FFG10" s="36">
        <f t="shared" si="780"/>
        <v>2012</v>
      </c>
      <c r="FFH10" s="37">
        <f t="shared" si="781"/>
        <v>-4492369000</v>
      </c>
      <c r="FFI10" s="38">
        <f t="shared" si="782"/>
        <v>2713260000</v>
      </c>
      <c r="FFJ10" s="38">
        <f t="shared" si="783"/>
        <v>-7205629000</v>
      </c>
      <c r="FFK10" s="39">
        <f t="shared" si="784"/>
        <v>0.97470446120649912</v>
      </c>
      <c r="FFL10" s="39">
        <f t="shared" si="785"/>
        <v>1.5633975597505292</v>
      </c>
      <c r="FFM10" s="40" t="s">
        <v>395</v>
      </c>
      <c r="FFN10" s="40" t="s">
        <v>6</v>
      </c>
      <c r="FFO10" s="42">
        <v>41274</v>
      </c>
      <c r="FFP10" s="43">
        <v>4608955000</v>
      </c>
      <c r="FFQ10" s="43">
        <v>116586000</v>
      </c>
      <c r="FFR10" s="43">
        <v>2448629000</v>
      </c>
      <c r="FFS10" s="40">
        <v>0</v>
      </c>
      <c r="FFT10" s="43">
        <v>264631000</v>
      </c>
      <c r="FFU10" s="40" t="s">
        <v>41</v>
      </c>
      <c r="FFV10" s="40" t="s">
        <v>99</v>
      </c>
      <c r="FFW10" s="36">
        <f t="shared" ref="FFW10:FGM13" si="786">YEAR(FFO10)</f>
        <v>2012</v>
      </c>
      <c r="FFX10" s="37">
        <f t="shared" ref="FFX10:FGN13" si="787">FFQ10-FFP10</f>
        <v>-4492369000</v>
      </c>
      <c r="FFY10" s="38">
        <f t="shared" ref="FFY10:FGO13" si="788">FFR10+FFS10+FFT10</f>
        <v>2713260000</v>
      </c>
      <c r="FFZ10" s="38">
        <f t="shared" ref="FFZ10:FGP13" si="789">FFX10-FFY10</f>
        <v>-7205629000</v>
      </c>
      <c r="FGA10" s="39">
        <f t="shared" ref="FGA10:FGQ13" si="790">ABS(FFX10/FFP10)</f>
        <v>0.97470446120649912</v>
      </c>
      <c r="FGB10" s="39">
        <f t="shared" ref="FGB10:FGR13" si="791">ABS(FFZ10/FFP10)</f>
        <v>1.5633975597505292</v>
      </c>
      <c r="FGC10" s="40" t="s">
        <v>395</v>
      </c>
      <c r="FGD10" s="40" t="s">
        <v>6</v>
      </c>
      <c r="FGE10" s="42">
        <v>41274</v>
      </c>
      <c r="FGF10" s="43">
        <v>4608955000</v>
      </c>
      <c r="FGG10" s="43">
        <v>116586000</v>
      </c>
      <c r="FGH10" s="43">
        <v>2448629000</v>
      </c>
      <c r="FGI10" s="40">
        <v>0</v>
      </c>
      <c r="FGJ10" s="43">
        <v>264631000</v>
      </c>
      <c r="FGK10" s="40" t="s">
        <v>41</v>
      </c>
      <c r="FGL10" s="40" t="s">
        <v>99</v>
      </c>
      <c r="FGM10" s="36">
        <f t="shared" si="786"/>
        <v>2012</v>
      </c>
      <c r="FGN10" s="37">
        <f t="shared" si="787"/>
        <v>-4492369000</v>
      </c>
      <c r="FGO10" s="38">
        <f t="shared" si="788"/>
        <v>2713260000</v>
      </c>
      <c r="FGP10" s="38">
        <f t="shared" si="789"/>
        <v>-7205629000</v>
      </c>
      <c r="FGQ10" s="39">
        <f t="shared" si="790"/>
        <v>0.97470446120649912</v>
      </c>
      <c r="FGR10" s="39">
        <f t="shared" si="791"/>
        <v>1.5633975597505292</v>
      </c>
      <c r="FGS10" s="40" t="s">
        <v>395</v>
      </c>
      <c r="FGT10" s="40" t="s">
        <v>6</v>
      </c>
      <c r="FGU10" s="42">
        <v>41274</v>
      </c>
      <c r="FGV10" s="43">
        <v>4608955000</v>
      </c>
      <c r="FGW10" s="43">
        <v>116586000</v>
      </c>
      <c r="FGX10" s="43">
        <v>2448629000</v>
      </c>
      <c r="FGY10" s="40">
        <v>0</v>
      </c>
      <c r="FGZ10" s="43">
        <v>264631000</v>
      </c>
      <c r="FHA10" s="40" t="s">
        <v>41</v>
      </c>
      <c r="FHB10" s="40" t="s">
        <v>99</v>
      </c>
      <c r="FHC10" s="36">
        <f t="shared" ref="FHC10:FHS13" si="792">YEAR(FGU10)</f>
        <v>2012</v>
      </c>
      <c r="FHD10" s="37">
        <f t="shared" ref="FHD10:FHT13" si="793">FGW10-FGV10</f>
        <v>-4492369000</v>
      </c>
      <c r="FHE10" s="38">
        <f t="shared" ref="FHE10:FHU13" si="794">FGX10+FGY10+FGZ10</f>
        <v>2713260000</v>
      </c>
      <c r="FHF10" s="38">
        <f t="shared" ref="FHF10:FHV13" si="795">FHD10-FHE10</f>
        <v>-7205629000</v>
      </c>
      <c r="FHG10" s="39">
        <f t="shared" ref="FHG10:FHW13" si="796">ABS(FHD10/FGV10)</f>
        <v>0.97470446120649912</v>
      </c>
      <c r="FHH10" s="39">
        <f t="shared" ref="FHH10:FHX13" si="797">ABS(FHF10/FGV10)</f>
        <v>1.5633975597505292</v>
      </c>
      <c r="FHI10" s="40" t="s">
        <v>395</v>
      </c>
      <c r="FHJ10" s="40" t="s">
        <v>6</v>
      </c>
      <c r="FHK10" s="42">
        <v>41274</v>
      </c>
      <c r="FHL10" s="43">
        <v>4608955000</v>
      </c>
      <c r="FHM10" s="43">
        <v>116586000</v>
      </c>
      <c r="FHN10" s="43">
        <v>2448629000</v>
      </c>
      <c r="FHO10" s="40">
        <v>0</v>
      </c>
      <c r="FHP10" s="43">
        <v>264631000</v>
      </c>
      <c r="FHQ10" s="40" t="s">
        <v>41</v>
      </c>
      <c r="FHR10" s="40" t="s">
        <v>99</v>
      </c>
      <c r="FHS10" s="36">
        <f t="shared" si="792"/>
        <v>2012</v>
      </c>
      <c r="FHT10" s="37">
        <f t="shared" si="793"/>
        <v>-4492369000</v>
      </c>
      <c r="FHU10" s="38">
        <f t="shared" si="794"/>
        <v>2713260000</v>
      </c>
      <c r="FHV10" s="38">
        <f t="shared" si="795"/>
        <v>-7205629000</v>
      </c>
      <c r="FHW10" s="39">
        <f t="shared" si="796"/>
        <v>0.97470446120649912</v>
      </c>
      <c r="FHX10" s="39">
        <f t="shared" si="797"/>
        <v>1.5633975597505292</v>
      </c>
      <c r="FHY10" s="40" t="s">
        <v>395</v>
      </c>
      <c r="FHZ10" s="40" t="s">
        <v>6</v>
      </c>
      <c r="FIA10" s="42">
        <v>41274</v>
      </c>
      <c r="FIB10" s="43">
        <v>4608955000</v>
      </c>
      <c r="FIC10" s="43">
        <v>116586000</v>
      </c>
      <c r="FID10" s="43">
        <v>2448629000</v>
      </c>
      <c r="FIE10" s="40">
        <v>0</v>
      </c>
      <c r="FIF10" s="43">
        <v>264631000</v>
      </c>
      <c r="FIG10" s="40" t="s">
        <v>41</v>
      </c>
      <c r="FIH10" s="40" t="s">
        <v>99</v>
      </c>
      <c r="FII10" s="36">
        <f t="shared" ref="FII10:FIY13" si="798">YEAR(FIA10)</f>
        <v>2012</v>
      </c>
      <c r="FIJ10" s="37">
        <f t="shared" ref="FIJ10:FIZ13" si="799">FIC10-FIB10</f>
        <v>-4492369000</v>
      </c>
      <c r="FIK10" s="38">
        <f t="shared" ref="FIK10:FJA13" si="800">FID10+FIE10+FIF10</f>
        <v>2713260000</v>
      </c>
      <c r="FIL10" s="38">
        <f t="shared" ref="FIL10:FJB13" si="801">FIJ10-FIK10</f>
        <v>-7205629000</v>
      </c>
      <c r="FIM10" s="39">
        <f t="shared" ref="FIM10:FJC13" si="802">ABS(FIJ10/FIB10)</f>
        <v>0.97470446120649912</v>
      </c>
      <c r="FIN10" s="39">
        <f t="shared" ref="FIN10:FJD13" si="803">ABS(FIL10/FIB10)</f>
        <v>1.5633975597505292</v>
      </c>
      <c r="FIO10" s="40" t="s">
        <v>395</v>
      </c>
      <c r="FIP10" s="40" t="s">
        <v>6</v>
      </c>
      <c r="FIQ10" s="42">
        <v>41274</v>
      </c>
      <c r="FIR10" s="43">
        <v>4608955000</v>
      </c>
      <c r="FIS10" s="43">
        <v>116586000</v>
      </c>
      <c r="FIT10" s="43">
        <v>2448629000</v>
      </c>
      <c r="FIU10" s="40">
        <v>0</v>
      </c>
      <c r="FIV10" s="43">
        <v>264631000</v>
      </c>
      <c r="FIW10" s="40" t="s">
        <v>41</v>
      </c>
      <c r="FIX10" s="40" t="s">
        <v>99</v>
      </c>
      <c r="FIY10" s="36">
        <f t="shared" si="798"/>
        <v>2012</v>
      </c>
      <c r="FIZ10" s="37">
        <f t="shared" si="799"/>
        <v>-4492369000</v>
      </c>
      <c r="FJA10" s="38">
        <f t="shared" si="800"/>
        <v>2713260000</v>
      </c>
      <c r="FJB10" s="38">
        <f t="shared" si="801"/>
        <v>-7205629000</v>
      </c>
      <c r="FJC10" s="39">
        <f t="shared" si="802"/>
        <v>0.97470446120649912</v>
      </c>
      <c r="FJD10" s="39">
        <f t="shared" si="803"/>
        <v>1.5633975597505292</v>
      </c>
      <c r="FJE10" s="40" t="s">
        <v>395</v>
      </c>
      <c r="FJF10" s="40" t="s">
        <v>6</v>
      </c>
      <c r="FJG10" s="42">
        <v>41274</v>
      </c>
      <c r="FJH10" s="43">
        <v>4608955000</v>
      </c>
      <c r="FJI10" s="43">
        <v>116586000</v>
      </c>
      <c r="FJJ10" s="43">
        <v>2448629000</v>
      </c>
      <c r="FJK10" s="40">
        <v>0</v>
      </c>
      <c r="FJL10" s="43">
        <v>264631000</v>
      </c>
      <c r="FJM10" s="40" t="s">
        <v>41</v>
      </c>
      <c r="FJN10" s="40" t="s">
        <v>99</v>
      </c>
      <c r="FJO10" s="36">
        <f t="shared" ref="FJO10:FKE13" si="804">YEAR(FJG10)</f>
        <v>2012</v>
      </c>
      <c r="FJP10" s="37">
        <f t="shared" ref="FJP10:FKF13" si="805">FJI10-FJH10</f>
        <v>-4492369000</v>
      </c>
      <c r="FJQ10" s="38">
        <f t="shared" ref="FJQ10:FKG13" si="806">FJJ10+FJK10+FJL10</f>
        <v>2713260000</v>
      </c>
      <c r="FJR10" s="38">
        <f t="shared" ref="FJR10:FKH13" si="807">FJP10-FJQ10</f>
        <v>-7205629000</v>
      </c>
      <c r="FJS10" s="39">
        <f t="shared" ref="FJS10:FKI13" si="808">ABS(FJP10/FJH10)</f>
        <v>0.97470446120649912</v>
      </c>
      <c r="FJT10" s="39">
        <f t="shared" ref="FJT10:FKJ13" si="809">ABS(FJR10/FJH10)</f>
        <v>1.5633975597505292</v>
      </c>
      <c r="FJU10" s="40" t="s">
        <v>395</v>
      </c>
      <c r="FJV10" s="40" t="s">
        <v>6</v>
      </c>
      <c r="FJW10" s="42">
        <v>41274</v>
      </c>
      <c r="FJX10" s="43">
        <v>4608955000</v>
      </c>
      <c r="FJY10" s="43">
        <v>116586000</v>
      </c>
      <c r="FJZ10" s="43">
        <v>2448629000</v>
      </c>
      <c r="FKA10" s="40">
        <v>0</v>
      </c>
      <c r="FKB10" s="43">
        <v>264631000</v>
      </c>
      <c r="FKC10" s="40" t="s">
        <v>41</v>
      </c>
      <c r="FKD10" s="40" t="s">
        <v>99</v>
      </c>
      <c r="FKE10" s="36">
        <f t="shared" si="804"/>
        <v>2012</v>
      </c>
      <c r="FKF10" s="37">
        <f t="shared" si="805"/>
        <v>-4492369000</v>
      </c>
      <c r="FKG10" s="38">
        <f t="shared" si="806"/>
        <v>2713260000</v>
      </c>
      <c r="FKH10" s="38">
        <f t="shared" si="807"/>
        <v>-7205629000</v>
      </c>
      <c r="FKI10" s="39">
        <f t="shared" si="808"/>
        <v>0.97470446120649912</v>
      </c>
      <c r="FKJ10" s="39">
        <f t="shared" si="809"/>
        <v>1.5633975597505292</v>
      </c>
      <c r="FKK10" s="40" t="s">
        <v>395</v>
      </c>
      <c r="FKL10" s="40" t="s">
        <v>6</v>
      </c>
      <c r="FKM10" s="42">
        <v>41274</v>
      </c>
      <c r="FKN10" s="43">
        <v>4608955000</v>
      </c>
      <c r="FKO10" s="43">
        <v>116586000</v>
      </c>
      <c r="FKP10" s="43">
        <v>2448629000</v>
      </c>
      <c r="FKQ10" s="40">
        <v>0</v>
      </c>
      <c r="FKR10" s="43">
        <v>264631000</v>
      </c>
      <c r="FKS10" s="40" t="s">
        <v>41</v>
      </c>
      <c r="FKT10" s="40" t="s">
        <v>99</v>
      </c>
      <c r="FKU10" s="36">
        <f t="shared" ref="FKU10:FLK13" si="810">YEAR(FKM10)</f>
        <v>2012</v>
      </c>
      <c r="FKV10" s="37">
        <f t="shared" ref="FKV10:FLL13" si="811">FKO10-FKN10</f>
        <v>-4492369000</v>
      </c>
      <c r="FKW10" s="38">
        <f t="shared" ref="FKW10:FLM13" si="812">FKP10+FKQ10+FKR10</f>
        <v>2713260000</v>
      </c>
      <c r="FKX10" s="38">
        <f t="shared" ref="FKX10:FLN13" si="813">FKV10-FKW10</f>
        <v>-7205629000</v>
      </c>
      <c r="FKY10" s="39">
        <f t="shared" ref="FKY10:FLO13" si="814">ABS(FKV10/FKN10)</f>
        <v>0.97470446120649912</v>
      </c>
      <c r="FKZ10" s="39">
        <f t="shared" ref="FKZ10:FLP13" si="815">ABS(FKX10/FKN10)</f>
        <v>1.5633975597505292</v>
      </c>
      <c r="FLA10" s="40" t="s">
        <v>395</v>
      </c>
      <c r="FLB10" s="40" t="s">
        <v>6</v>
      </c>
      <c r="FLC10" s="42">
        <v>41274</v>
      </c>
      <c r="FLD10" s="43">
        <v>4608955000</v>
      </c>
      <c r="FLE10" s="43">
        <v>116586000</v>
      </c>
      <c r="FLF10" s="43">
        <v>2448629000</v>
      </c>
      <c r="FLG10" s="40">
        <v>0</v>
      </c>
      <c r="FLH10" s="43">
        <v>264631000</v>
      </c>
      <c r="FLI10" s="40" t="s">
        <v>41</v>
      </c>
      <c r="FLJ10" s="40" t="s">
        <v>99</v>
      </c>
      <c r="FLK10" s="36">
        <f t="shared" si="810"/>
        <v>2012</v>
      </c>
      <c r="FLL10" s="37">
        <f t="shared" si="811"/>
        <v>-4492369000</v>
      </c>
      <c r="FLM10" s="38">
        <f t="shared" si="812"/>
        <v>2713260000</v>
      </c>
      <c r="FLN10" s="38">
        <f t="shared" si="813"/>
        <v>-7205629000</v>
      </c>
      <c r="FLO10" s="39">
        <f t="shared" si="814"/>
        <v>0.97470446120649912</v>
      </c>
      <c r="FLP10" s="39">
        <f t="shared" si="815"/>
        <v>1.5633975597505292</v>
      </c>
      <c r="FLQ10" s="40" t="s">
        <v>395</v>
      </c>
      <c r="FLR10" s="40" t="s">
        <v>6</v>
      </c>
      <c r="FLS10" s="42">
        <v>41274</v>
      </c>
      <c r="FLT10" s="43">
        <v>4608955000</v>
      </c>
      <c r="FLU10" s="43">
        <v>116586000</v>
      </c>
      <c r="FLV10" s="43">
        <v>2448629000</v>
      </c>
      <c r="FLW10" s="40">
        <v>0</v>
      </c>
      <c r="FLX10" s="43">
        <v>264631000</v>
      </c>
      <c r="FLY10" s="40" t="s">
        <v>41</v>
      </c>
      <c r="FLZ10" s="40" t="s">
        <v>99</v>
      </c>
      <c r="FMA10" s="36">
        <f t="shared" ref="FMA10:FMQ13" si="816">YEAR(FLS10)</f>
        <v>2012</v>
      </c>
      <c r="FMB10" s="37">
        <f t="shared" ref="FMB10:FMR13" si="817">FLU10-FLT10</f>
        <v>-4492369000</v>
      </c>
      <c r="FMC10" s="38">
        <f t="shared" ref="FMC10:FMS13" si="818">FLV10+FLW10+FLX10</f>
        <v>2713260000</v>
      </c>
      <c r="FMD10" s="38">
        <f t="shared" ref="FMD10:FMT13" si="819">FMB10-FMC10</f>
        <v>-7205629000</v>
      </c>
      <c r="FME10" s="39">
        <f t="shared" ref="FME10:FMU13" si="820">ABS(FMB10/FLT10)</f>
        <v>0.97470446120649912</v>
      </c>
      <c r="FMF10" s="39">
        <f t="shared" ref="FMF10:FMV13" si="821">ABS(FMD10/FLT10)</f>
        <v>1.5633975597505292</v>
      </c>
      <c r="FMG10" s="40" t="s">
        <v>395</v>
      </c>
      <c r="FMH10" s="40" t="s">
        <v>6</v>
      </c>
      <c r="FMI10" s="42">
        <v>41274</v>
      </c>
      <c r="FMJ10" s="43">
        <v>4608955000</v>
      </c>
      <c r="FMK10" s="43">
        <v>116586000</v>
      </c>
      <c r="FML10" s="43">
        <v>2448629000</v>
      </c>
      <c r="FMM10" s="40">
        <v>0</v>
      </c>
      <c r="FMN10" s="43">
        <v>264631000</v>
      </c>
      <c r="FMO10" s="40" t="s">
        <v>41</v>
      </c>
      <c r="FMP10" s="40" t="s">
        <v>99</v>
      </c>
      <c r="FMQ10" s="36">
        <f t="shared" si="816"/>
        <v>2012</v>
      </c>
      <c r="FMR10" s="37">
        <f t="shared" si="817"/>
        <v>-4492369000</v>
      </c>
      <c r="FMS10" s="38">
        <f t="shared" si="818"/>
        <v>2713260000</v>
      </c>
      <c r="FMT10" s="38">
        <f t="shared" si="819"/>
        <v>-7205629000</v>
      </c>
      <c r="FMU10" s="39">
        <f t="shared" si="820"/>
        <v>0.97470446120649912</v>
      </c>
      <c r="FMV10" s="39">
        <f t="shared" si="821"/>
        <v>1.5633975597505292</v>
      </c>
      <c r="FMW10" s="40" t="s">
        <v>395</v>
      </c>
      <c r="FMX10" s="40" t="s">
        <v>6</v>
      </c>
      <c r="FMY10" s="42">
        <v>41274</v>
      </c>
      <c r="FMZ10" s="43">
        <v>4608955000</v>
      </c>
      <c r="FNA10" s="43">
        <v>116586000</v>
      </c>
      <c r="FNB10" s="43">
        <v>2448629000</v>
      </c>
      <c r="FNC10" s="40">
        <v>0</v>
      </c>
      <c r="FND10" s="43">
        <v>264631000</v>
      </c>
      <c r="FNE10" s="40" t="s">
        <v>41</v>
      </c>
      <c r="FNF10" s="40" t="s">
        <v>99</v>
      </c>
      <c r="FNG10" s="36">
        <f t="shared" ref="FNG10:FNW13" si="822">YEAR(FMY10)</f>
        <v>2012</v>
      </c>
      <c r="FNH10" s="37">
        <f t="shared" ref="FNH10:FNX13" si="823">FNA10-FMZ10</f>
        <v>-4492369000</v>
      </c>
      <c r="FNI10" s="38">
        <f t="shared" ref="FNI10:FNY13" si="824">FNB10+FNC10+FND10</f>
        <v>2713260000</v>
      </c>
      <c r="FNJ10" s="38">
        <f t="shared" ref="FNJ10:FNZ13" si="825">FNH10-FNI10</f>
        <v>-7205629000</v>
      </c>
      <c r="FNK10" s="39">
        <f t="shared" ref="FNK10:FOA13" si="826">ABS(FNH10/FMZ10)</f>
        <v>0.97470446120649912</v>
      </c>
      <c r="FNL10" s="39">
        <f t="shared" ref="FNL10:FOB13" si="827">ABS(FNJ10/FMZ10)</f>
        <v>1.5633975597505292</v>
      </c>
      <c r="FNM10" s="40" t="s">
        <v>395</v>
      </c>
      <c r="FNN10" s="40" t="s">
        <v>6</v>
      </c>
      <c r="FNO10" s="42">
        <v>41274</v>
      </c>
      <c r="FNP10" s="43">
        <v>4608955000</v>
      </c>
      <c r="FNQ10" s="43">
        <v>116586000</v>
      </c>
      <c r="FNR10" s="43">
        <v>2448629000</v>
      </c>
      <c r="FNS10" s="40">
        <v>0</v>
      </c>
      <c r="FNT10" s="43">
        <v>264631000</v>
      </c>
      <c r="FNU10" s="40" t="s">
        <v>41</v>
      </c>
      <c r="FNV10" s="40" t="s">
        <v>99</v>
      </c>
      <c r="FNW10" s="36">
        <f t="shared" si="822"/>
        <v>2012</v>
      </c>
      <c r="FNX10" s="37">
        <f t="shared" si="823"/>
        <v>-4492369000</v>
      </c>
      <c r="FNY10" s="38">
        <f t="shared" si="824"/>
        <v>2713260000</v>
      </c>
      <c r="FNZ10" s="38">
        <f t="shared" si="825"/>
        <v>-7205629000</v>
      </c>
      <c r="FOA10" s="39">
        <f t="shared" si="826"/>
        <v>0.97470446120649912</v>
      </c>
      <c r="FOB10" s="39">
        <f t="shared" si="827"/>
        <v>1.5633975597505292</v>
      </c>
      <c r="FOC10" s="40" t="s">
        <v>395</v>
      </c>
      <c r="FOD10" s="40" t="s">
        <v>6</v>
      </c>
      <c r="FOE10" s="42">
        <v>41274</v>
      </c>
      <c r="FOF10" s="43">
        <v>4608955000</v>
      </c>
      <c r="FOG10" s="43">
        <v>116586000</v>
      </c>
      <c r="FOH10" s="43">
        <v>2448629000</v>
      </c>
      <c r="FOI10" s="40">
        <v>0</v>
      </c>
      <c r="FOJ10" s="43">
        <v>264631000</v>
      </c>
      <c r="FOK10" s="40" t="s">
        <v>41</v>
      </c>
      <c r="FOL10" s="40" t="s">
        <v>99</v>
      </c>
      <c r="FOM10" s="36">
        <f t="shared" ref="FOM10:FPC13" si="828">YEAR(FOE10)</f>
        <v>2012</v>
      </c>
      <c r="FON10" s="37">
        <f t="shared" ref="FON10:FPD13" si="829">FOG10-FOF10</f>
        <v>-4492369000</v>
      </c>
      <c r="FOO10" s="38">
        <f t="shared" ref="FOO10:FPE13" si="830">FOH10+FOI10+FOJ10</f>
        <v>2713260000</v>
      </c>
      <c r="FOP10" s="38">
        <f t="shared" ref="FOP10:FPF13" si="831">FON10-FOO10</f>
        <v>-7205629000</v>
      </c>
      <c r="FOQ10" s="39">
        <f t="shared" ref="FOQ10:FPG13" si="832">ABS(FON10/FOF10)</f>
        <v>0.97470446120649912</v>
      </c>
      <c r="FOR10" s="39">
        <f t="shared" ref="FOR10:FPH13" si="833">ABS(FOP10/FOF10)</f>
        <v>1.5633975597505292</v>
      </c>
      <c r="FOS10" s="40" t="s">
        <v>395</v>
      </c>
      <c r="FOT10" s="40" t="s">
        <v>6</v>
      </c>
      <c r="FOU10" s="42">
        <v>41274</v>
      </c>
      <c r="FOV10" s="43">
        <v>4608955000</v>
      </c>
      <c r="FOW10" s="43">
        <v>116586000</v>
      </c>
      <c r="FOX10" s="43">
        <v>2448629000</v>
      </c>
      <c r="FOY10" s="40">
        <v>0</v>
      </c>
      <c r="FOZ10" s="43">
        <v>264631000</v>
      </c>
      <c r="FPA10" s="40" t="s">
        <v>41</v>
      </c>
      <c r="FPB10" s="40" t="s">
        <v>99</v>
      </c>
      <c r="FPC10" s="36">
        <f t="shared" si="828"/>
        <v>2012</v>
      </c>
      <c r="FPD10" s="37">
        <f t="shared" si="829"/>
        <v>-4492369000</v>
      </c>
      <c r="FPE10" s="38">
        <f t="shared" si="830"/>
        <v>2713260000</v>
      </c>
      <c r="FPF10" s="38">
        <f t="shared" si="831"/>
        <v>-7205629000</v>
      </c>
      <c r="FPG10" s="39">
        <f t="shared" si="832"/>
        <v>0.97470446120649912</v>
      </c>
      <c r="FPH10" s="39">
        <f t="shared" si="833"/>
        <v>1.5633975597505292</v>
      </c>
      <c r="FPI10" s="40" t="s">
        <v>395</v>
      </c>
      <c r="FPJ10" s="40" t="s">
        <v>6</v>
      </c>
      <c r="FPK10" s="42">
        <v>41274</v>
      </c>
      <c r="FPL10" s="43">
        <v>4608955000</v>
      </c>
      <c r="FPM10" s="43">
        <v>116586000</v>
      </c>
      <c r="FPN10" s="43">
        <v>2448629000</v>
      </c>
      <c r="FPO10" s="40">
        <v>0</v>
      </c>
      <c r="FPP10" s="43">
        <v>264631000</v>
      </c>
      <c r="FPQ10" s="40" t="s">
        <v>41</v>
      </c>
      <c r="FPR10" s="40" t="s">
        <v>99</v>
      </c>
      <c r="FPS10" s="36">
        <f t="shared" ref="FPS10:FQI13" si="834">YEAR(FPK10)</f>
        <v>2012</v>
      </c>
      <c r="FPT10" s="37">
        <f t="shared" ref="FPT10:FQJ13" si="835">FPM10-FPL10</f>
        <v>-4492369000</v>
      </c>
      <c r="FPU10" s="38">
        <f t="shared" ref="FPU10:FQK13" si="836">FPN10+FPO10+FPP10</f>
        <v>2713260000</v>
      </c>
      <c r="FPV10" s="38">
        <f t="shared" ref="FPV10:FQL13" si="837">FPT10-FPU10</f>
        <v>-7205629000</v>
      </c>
      <c r="FPW10" s="39">
        <f t="shared" ref="FPW10:FQM13" si="838">ABS(FPT10/FPL10)</f>
        <v>0.97470446120649912</v>
      </c>
      <c r="FPX10" s="39">
        <f t="shared" ref="FPX10:FQN13" si="839">ABS(FPV10/FPL10)</f>
        <v>1.5633975597505292</v>
      </c>
      <c r="FPY10" s="40" t="s">
        <v>395</v>
      </c>
      <c r="FPZ10" s="40" t="s">
        <v>6</v>
      </c>
      <c r="FQA10" s="42">
        <v>41274</v>
      </c>
      <c r="FQB10" s="43">
        <v>4608955000</v>
      </c>
      <c r="FQC10" s="43">
        <v>116586000</v>
      </c>
      <c r="FQD10" s="43">
        <v>2448629000</v>
      </c>
      <c r="FQE10" s="40">
        <v>0</v>
      </c>
      <c r="FQF10" s="43">
        <v>264631000</v>
      </c>
      <c r="FQG10" s="40" t="s">
        <v>41</v>
      </c>
      <c r="FQH10" s="40" t="s">
        <v>99</v>
      </c>
      <c r="FQI10" s="36">
        <f t="shared" si="834"/>
        <v>2012</v>
      </c>
      <c r="FQJ10" s="37">
        <f t="shared" si="835"/>
        <v>-4492369000</v>
      </c>
      <c r="FQK10" s="38">
        <f t="shared" si="836"/>
        <v>2713260000</v>
      </c>
      <c r="FQL10" s="38">
        <f t="shared" si="837"/>
        <v>-7205629000</v>
      </c>
      <c r="FQM10" s="39">
        <f t="shared" si="838"/>
        <v>0.97470446120649912</v>
      </c>
      <c r="FQN10" s="39">
        <f t="shared" si="839"/>
        <v>1.5633975597505292</v>
      </c>
      <c r="FQO10" s="40" t="s">
        <v>395</v>
      </c>
      <c r="FQP10" s="40" t="s">
        <v>6</v>
      </c>
      <c r="FQQ10" s="42">
        <v>41274</v>
      </c>
      <c r="FQR10" s="43">
        <v>4608955000</v>
      </c>
      <c r="FQS10" s="43">
        <v>116586000</v>
      </c>
      <c r="FQT10" s="43">
        <v>2448629000</v>
      </c>
      <c r="FQU10" s="40">
        <v>0</v>
      </c>
      <c r="FQV10" s="43">
        <v>264631000</v>
      </c>
      <c r="FQW10" s="40" t="s">
        <v>41</v>
      </c>
      <c r="FQX10" s="40" t="s">
        <v>99</v>
      </c>
      <c r="FQY10" s="36">
        <f t="shared" ref="FQY10:FRO13" si="840">YEAR(FQQ10)</f>
        <v>2012</v>
      </c>
      <c r="FQZ10" s="37">
        <f t="shared" ref="FQZ10:FRP13" si="841">FQS10-FQR10</f>
        <v>-4492369000</v>
      </c>
      <c r="FRA10" s="38">
        <f t="shared" ref="FRA10:FRQ13" si="842">FQT10+FQU10+FQV10</f>
        <v>2713260000</v>
      </c>
      <c r="FRB10" s="38">
        <f t="shared" ref="FRB10:FRR13" si="843">FQZ10-FRA10</f>
        <v>-7205629000</v>
      </c>
      <c r="FRC10" s="39">
        <f t="shared" ref="FRC10:FRS13" si="844">ABS(FQZ10/FQR10)</f>
        <v>0.97470446120649912</v>
      </c>
      <c r="FRD10" s="39">
        <f t="shared" ref="FRD10:FRT13" si="845">ABS(FRB10/FQR10)</f>
        <v>1.5633975597505292</v>
      </c>
      <c r="FRE10" s="40" t="s">
        <v>395</v>
      </c>
      <c r="FRF10" s="40" t="s">
        <v>6</v>
      </c>
      <c r="FRG10" s="42">
        <v>41274</v>
      </c>
      <c r="FRH10" s="43">
        <v>4608955000</v>
      </c>
      <c r="FRI10" s="43">
        <v>116586000</v>
      </c>
      <c r="FRJ10" s="43">
        <v>2448629000</v>
      </c>
      <c r="FRK10" s="40">
        <v>0</v>
      </c>
      <c r="FRL10" s="43">
        <v>264631000</v>
      </c>
      <c r="FRM10" s="40" t="s">
        <v>41</v>
      </c>
      <c r="FRN10" s="40" t="s">
        <v>99</v>
      </c>
      <c r="FRO10" s="36">
        <f t="shared" si="840"/>
        <v>2012</v>
      </c>
      <c r="FRP10" s="37">
        <f t="shared" si="841"/>
        <v>-4492369000</v>
      </c>
      <c r="FRQ10" s="38">
        <f t="shared" si="842"/>
        <v>2713260000</v>
      </c>
      <c r="FRR10" s="38">
        <f t="shared" si="843"/>
        <v>-7205629000</v>
      </c>
      <c r="FRS10" s="39">
        <f t="shared" si="844"/>
        <v>0.97470446120649912</v>
      </c>
      <c r="FRT10" s="39">
        <f t="shared" si="845"/>
        <v>1.5633975597505292</v>
      </c>
      <c r="FRU10" s="40" t="s">
        <v>395</v>
      </c>
      <c r="FRV10" s="40" t="s">
        <v>6</v>
      </c>
      <c r="FRW10" s="42">
        <v>41274</v>
      </c>
      <c r="FRX10" s="43">
        <v>4608955000</v>
      </c>
      <c r="FRY10" s="43">
        <v>116586000</v>
      </c>
      <c r="FRZ10" s="43">
        <v>2448629000</v>
      </c>
      <c r="FSA10" s="40">
        <v>0</v>
      </c>
      <c r="FSB10" s="43">
        <v>264631000</v>
      </c>
      <c r="FSC10" s="40" t="s">
        <v>41</v>
      </c>
      <c r="FSD10" s="40" t="s">
        <v>99</v>
      </c>
      <c r="FSE10" s="36">
        <f t="shared" ref="FSE10:FSU13" si="846">YEAR(FRW10)</f>
        <v>2012</v>
      </c>
      <c r="FSF10" s="37">
        <f t="shared" ref="FSF10:FSV13" si="847">FRY10-FRX10</f>
        <v>-4492369000</v>
      </c>
      <c r="FSG10" s="38">
        <f t="shared" ref="FSG10:FSW13" si="848">FRZ10+FSA10+FSB10</f>
        <v>2713260000</v>
      </c>
      <c r="FSH10" s="38">
        <f t="shared" ref="FSH10:FSX13" si="849">FSF10-FSG10</f>
        <v>-7205629000</v>
      </c>
      <c r="FSI10" s="39">
        <f t="shared" ref="FSI10:FSY13" si="850">ABS(FSF10/FRX10)</f>
        <v>0.97470446120649912</v>
      </c>
      <c r="FSJ10" s="39">
        <f t="shared" ref="FSJ10:FSZ13" si="851">ABS(FSH10/FRX10)</f>
        <v>1.5633975597505292</v>
      </c>
      <c r="FSK10" s="40" t="s">
        <v>395</v>
      </c>
      <c r="FSL10" s="40" t="s">
        <v>6</v>
      </c>
      <c r="FSM10" s="42">
        <v>41274</v>
      </c>
      <c r="FSN10" s="43">
        <v>4608955000</v>
      </c>
      <c r="FSO10" s="43">
        <v>116586000</v>
      </c>
      <c r="FSP10" s="43">
        <v>2448629000</v>
      </c>
      <c r="FSQ10" s="40">
        <v>0</v>
      </c>
      <c r="FSR10" s="43">
        <v>264631000</v>
      </c>
      <c r="FSS10" s="40" t="s">
        <v>41</v>
      </c>
      <c r="FST10" s="40" t="s">
        <v>99</v>
      </c>
      <c r="FSU10" s="36">
        <f t="shared" si="846"/>
        <v>2012</v>
      </c>
      <c r="FSV10" s="37">
        <f t="shared" si="847"/>
        <v>-4492369000</v>
      </c>
      <c r="FSW10" s="38">
        <f t="shared" si="848"/>
        <v>2713260000</v>
      </c>
      <c r="FSX10" s="38">
        <f t="shared" si="849"/>
        <v>-7205629000</v>
      </c>
      <c r="FSY10" s="39">
        <f t="shared" si="850"/>
        <v>0.97470446120649912</v>
      </c>
      <c r="FSZ10" s="39">
        <f t="shared" si="851"/>
        <v>1.5633975597505292</v>
      </c>
      <c r="FTA10" s="40" t="s">
        <v>395</v>
      </c>
      <c r="FTB10" s="40" t="s">
        <v>6</v>
      </c>
      <c r="FTC10" s="42">
        <v>41274</v>
      </c>
      <c r="FTD10" s="43">
        <v>4608955000</v>
      </c>
      <c r="FTE10" s="43">
        <v>116586000</v>
      </c>
      <c r="FTF10" s="43">
        <v>2448629000</v>
      </c>
      <c r="FTG10" s="40">
        <v>0</v>
      </c>
      <c r="FTH10" s="43">
        <v>264631000</v>
      </c>
      <c r="FTI10" s="40" t="s">
        <v>41</v>
      </c>
      <c r="FTJ10" s="40" t="s">
        <v>99</v>
      </c>
      <c r="FTK10" s="36">
        <f t="shared" ref="FTK10:FUA13" si="852">YEAR(FTC10)</f>
        <v>2012</v>
      </c>
      <c r="FTL10" s="37">
        <f t="shared" ref="FTL10:FUB13" si="853">FTE10-FTD10</f>
        <v>-4492369000</v>
      </c>
      <c r="FTM10" s="38">
        <f t="shared" ref="FTM10:FUC13" si="854">FTF10+FTG10+FTH10</f>
        <v>2713260000</v>
      </c>
      <c r="FTN10" s="38">
        <f t="shared" ref="FTN10:FUD13" si="855">FTL10-FTM10</f>
        <v>-7205629000</v>
      </c>
      <c r="FTO10" s="39">
        <f t="shared" ref="FTO10:FUE13" si="856">ABS(FTL10/FTD10)</f>
        <v>0.97470446120649912</v>
      </c>
      <c r="FTP10" s="39">
        <f t="shared" ref="FTP10:FUF13" si="857">ABS(FTN10/FTD10)</f>
        <v>1.5633975597505292</v>
      </c>
      <c r="FTQ10" s="40" t="s">
        <v>395</v>
      </c>
      <c r="FTR10" s="40" t="s">
        <v>6</v>
      </c>
      <c r="FTS10" s="42">
        <v>41274</v>
      </c>
      <c r="FTT10" s="43">
        <v>4608955000</v>
      </c>
      <c r="FTU10" s="43">
        <v>116586000</v>
      </c>
      <c r="FTV10" s="43">
        <v>2448629000</v>
      </c>
      <c r="FTW10" s="40">
        <v>0</v>
      </c>
      <c r="FTX10" s="43">
        <v>264631000</v>
      </c>
      <c r="FTY10" s="40" t="s">
        <v>41</v>
      </c>
      <c r="FTZ10" s="40" t="s">
        <v>99</v>
      </c>
      <c r="FUA10" s="36">
        <f t="shared" si="852"/>
        <v>2012</v>
      </c>
      <c r="FUB10" s="37">
        <f t="shared" si="853"/>
        <v>-4492369000</v>
      </c>
      <c r="FUC10" s="38">
        <f t="shared" si="854"/>
        <v>2713260000</v>
      </c>
      <c r="FUD10" s="38">
        <f t="shared" si="855"/>
        <v>-7205629000</v>
      </c>
      <c r="FUE10" s="39">
        <f t="shared" si="856"/>
        <v>0.97470446120649912</v>
      </c>
      <c r="FUF10" s="39">
        <f t="shared" si="857"/>
        <v>1.5633975597505292</v>
      </c>
      <c r="FUG10" s="40" t="s">
        <v>395</v>
      </c>
      <c r="FUH10" s="40" t="s">
        <v>6</v>
      </c>
      <c r="FUI10" s="42">
        <v>41274</v>
      </c>
      <c r="FUJ10" s="43">
        <v>4608955000</v>
      </c>
      <c r="FUK10" s="43">
        <v>116586000</v>
      </c>
      <c r="FUL10" s="43">
        <v>2448629000</v>
      </c>
      <c r="FUM10" s="40">
        <v>0</v>
      </c>
      <c r="FUN10" s="43">
        <v>264631000</v>
      </c>
      <c r="FUO10" s="40" t="s">
        <v>41</v>
      </c>
      <c r="FUP10" s="40" t="s">
        <v>99</v>
      </c>
      <c r="FUQ10" s="36">
        <f t="shared" ref="FUQ10:FVG13" si="858">YEAR(FUI10)</f>
        <v>2012</v>
      </c>
      <c r="FUR10" s="37">
        <f t="shared" ref="FUR10:FVH13" si="859">FUK10-FUJ10</f>
        <v>-4492369000</v>
      </c>
      <c r="FUS10" s="38">
        <f t="shared" ref="FUS10:FVI13" si="860">FUL10+FUM10+FUN10</f>
        <v>2713260000</v>
      </c>
      <c r="FUT10" s="38">
        <f t="shared" ref="FUT10:FVJ13" si="861">FUR10-FUS10</f>
        <v>-7205629000</v>
      </c>
      <c r="FUU10" s="39">
        <f t="shared" ref="FUU10:FVK13" si="862">ABS(FUR10/FUJ10)</f>
        <v>0.97470446120649912</v>
      </c>
      <c r="FUV10" s="39">
        <f t="shared" ref="FUV10:FVL13" si="863">ABS(FUT10/FUJ10)</f>
        <v>1.5633975597505292</v>
      </c>
      <c r="FUW10" s="40" t="s">
        <v>395</v>
      </c>
      <c r="FUX10" s="40" t="s">
        <v>6</v>
      </c>
      <c r="FUY10" s="42">
        <v>41274</v>
      </c>
      <c r="FUZ10" s="43">
        <v>4608955000</v>
      </c>
      <c r="FVA10" s="43">
        <v>116586000</v>
      </c>
      <c r="FVB10" s="43">
        <v>2448629000</v>
      </c>
      <c r="FVC10" s="40">
        <v>0</v>
      </c>
      <c r="FVD10" s="43">
        <v>264631000</v>
      </c>
      <c r="FVE10" s="40" t="s">
        <v>41</v>
      </c>
      <c r="FVF10" s="40" t="s">
        <v>99</v>
      </c>
      <c r="FVG10" s="36">
        <f t="shared" si="858"/>
        <v>2012</v>
      </c>
      <c r="FVH10" s="37">
        <f t="shared" si="859"/>
        <v>-4492369000</v>
      </c>
      <c r="FVI10" s="38">
        <f t="shared" si="860"/>
        <v>2713260000</v>
      </c>
      <c r="FVJ10" s="38">
        <f t="shared" si="861"/>
        <v>-7205629000</v>
      </c>
      <c r="FVK10" s="39">
        <f t="shared" si="862"/>
        <v>0.97470446120649912</v>
      </c>
      <c r="FVL10" s="39">
        <f t="shared" si="863"/>
        <v>1.5633975597505292</v>
      </c>
      <c r="FVM10" s="40" t="s">
        <v>395</v>
      </c>
      <c r="FVN10" s="40" t="s">
        <v>6</v>
      </c>
      <c r="FVO10" s="42">
        <v>41274</v>
      </c>
      <c r="FVP10" s="43">
        <v>4608955000</v>
      </c>
      <c r="FVQ10" s="43">
        <v>116586000</v>
      </c>
      <c r="FVR10" s="43">
        <v>2448629000</v>
      </c>
      <c r="FVS10" s="40">
        <v>0</v>
      </c>
      <c r="FVT10" s="43">
        <v>264631000</v>
      </c>
      <c r="FVU10" s="40" t="s">
        <v>41</v>
      </c>
      <c r="FVV10" s="40" t="s">
        <v>99</v>
      </c>
      <c r="FVW10" s="36">
        <f t="shared" ref="FVW10:FWM13" si="864">YEAR(FVO10)</f>
        <v>2012</v>
      </c>
      <c r="FVX10" s="37">
        <f t="shared" ref="FVX10:FWN13" si="865">FVQ10-FVP10</f>
        <v>-4492369000</v>
      </c>
      <c r="FVY10" s="38">
        <f t="shared" ref="FVY10:FWO13" si="866">FVR10+FVS10+FVT10</f>
        <v>2713260000</v>
      </c>
      <c r="FVZ10" s="38">
        <f t="shared" ref="FVZ10:FWP13" si="867">FVX10-FVY10</f>
        <v>-7205629000</v>
      </c>
      <c r="FWA10" s="39">
        <f t="shared" ref="FWA10:FWQ13" si="868">ABS(FVX10/FVP10)</f>
        <v>0.97470446120649912</v>
      </c>
      <c r="FWB10" s="39">
        <f t="shared" ref="FWB10:FWR13" si="869">ABS(FVZ10/FVP10)</f>
        <v>1.5633975597505292</v>
      </c>
      <c r="FWC10" s="40" t="s">
        <v>395</v>
      </c>
      <c r="FWD10" s="40" t="s">
        <v>6</v>
      </c>
      <c r="FWE10" s="42">
        <v>41274</v>
      </c>
      <c r="FWF10" s="43">
        <v>4608955000</v>
      </c>
      <c r="FWG10" s="43">
        <v>116586000</v>
      </c>
      <c r="FWH10" s="43">
        <v>2448629000</v>
      </c>
      <c r="FWI10" s="40">
        <v>0</v>
      </c>
      <c r="FWJ10" s="43">
        <v>264631000</v>
      </c>
      <c r="FWK10" s="40" t="s">
        <v>41</v>
      </c>
      <c r="FWL10" s="40" t="s">
        <v>99</v>
      </c>
      <c r="FWM10" s="36">
        <f t="shared" si="864"/>
        <v>2012</v>
      </c>
      <c r="FWN10" s="37">
        <f t="shared" si="865"/>
        <v>-4492369000</v>
      </c>
      <c r="FWO10" s="38">
        <f t="shared" si="866"/>
        <v>2713260000</v>
      </c>
      <c r="FWP10" s="38">
        <f t="shared" si="867"/>
        <v>-7205629000</v>
      </c>
      <c r="FWQ10" s="39">
        <f t="shared" si="868"/>
        <v>0.97470446120649912</v>
      </c>
      <c r="FWR10" s="39">
        <f t="shared" si="869"/>
        <v>1.5633975597505292</v>
      </c>
      <c r="FWS10" s="40" t="s">
        <v>395</v>
      </c>
      <c r="FWT10" s="40" t="s">
        <v>6</v>
      </c>
      <c r="FWU10" s="42">
        <v>41274</v>
      </c>
      <c r="FWV10" s="43">
        <v>4608955000</v>
      </c>
      <c r="FWW10" s="43">
        <v>116586000</v>
      </c>
      <c r="FWX10" s="43">
        <v>2448629000</v>
      </c>
      <c r="FWY10" s="40">
        <v>0</v>
      </c>
      <c r="FWZ10" s="43">
        <v>264631000</v>
      </c>
      <c r="FXA10" s="40" t="s">
        <v>41</v>
      </c>
      <c r="FXB10" s="40" t="s">
        <v>99</v>
      </c>
      <c r="FXC10" s="36">
        <f t="shared" ref="FXC10:FXS13" si="870">YEAR(FWU10)</f>
        <v>2012</v>
      </c>
      <c r="FXD10" s="37">
        <f t="shared" ref="FXD10:FXT13" si="871">FWW10-FWV10</f>
        <v>-4492369000</v>
      </c>
      <c r="FXE10" s="38">
        <f t="shared" ref="FXE10:FXU13" si="872">FWX10+FWY10+FWZ10</f>
        <v>2713260000</v>
      </c>
      <c r="FXF10" s="38">
        <f t="shared" ref="FXF10:FXV13" si="873">FXD10-FXE10</f>
        <v>-7205629000</v>
      </c>
      <c r="FXG10" s="39">
        <f t="shared" ref="FXG10:FXW13" si="874">ABS(FXD10/FWV10)</f>
        <v>0.97470446120649912</v>
      </c>
      <c r="FXH10" s="39">
        <f t="shared" ref="FXH10:FXX13" si="875">ABS(FXF10/FWV10)</f>
        <v>1.5633975597505292</v>
      </c>
      <c r="FXI10" s="40" t="s">
        <v>395</v>
      </c>
      <c r="FXJ10" s="40" t="s">
        <v>6</v>
      </c>
      <c r="FXK10" s="42">
        <v>41274</v>
      </c>
      <c r="FXL10" s="43">
        <v>4608955000</v>
      </c>
      <c r="FXM10" s="43">
        <v>116586000</v>
      </c>
      <c r="FXN10" s="43">
        <v>2448629000</v>
      </c>
      <c r="FXO10" s="40">
        <v>0</v>
      </c>
      <c r="FXP10" s="43">
        <v>264631000</v>
      </c>
      <c r="FXQ10" s="40" t="s">
        <v>41</v>
      </c>
      <c r="FXR10" s="40" t="s">
        <v>99</v>
      </c>
      <c r="FXS10" s="36">
        <f t="shared" si="870"/>
        <v>2012</v>
      </c>
      <c r="FXT10" s="37">
        <f t="shared" si="871"/>
        <v>-4492369000</v>
      </c>
      <c r="FXU10" s="38">
        <f t="shared" si="872"/>
        <v>2713260000</v>
      </c>
      <c r="FXV10" s="38">
        <f t="shared" si="873"/>
        <v>-7205629000</v>
      </c>
      <c r="FXW10" s="39">
        <f t="shared" si="874"/>
        <v>0.97470446120649912</v>
      </c>
      <c r="FXX10" s="39">
        <f t="shared" si="875"/>
        <v>1.5633975597505292</v>
      </c>
      <c r="FXY10" s="40" t="s">
        <v>395</v>
      </c>
      <c r="FXZ10" s="40" t="s">
        <v>6</v>
      </c>
      <c r="FYA10" s="42">
        <v>41274</v>
      </c>
      <c r="FYB10" s="43">
        <v>4608955000</v>
      </c>
      <c r="FYC10" s="43">
        <v>116586000</v>
      </c>
      <c r="FYD10" s="43">
        <v>2448629000</v>
      </c>
      <c r="FYE10" s="40">
        <v>0</v>
      </c>
      <c r="FYF10" s="43">
        <v>264631000</v>
      </c>
      <c r="FYG10" s="40" t="s">
        <v>41</v>
      </c>
      <c r="FYH10" s="40" t="s">
        <v>99</v>
      </c>
      <c r="FYI10" s="36">
        <f t="shared" ref="FYI10:FYY13" si="876">YEAR(FYA10)</f>
        <v>2012</v>
      </c>
      <c r="FYJ10" s="37">
        <f t="shared" ref="FYJ10:FYZ13" si="877">FYC10-FYB10</f>
        <v>-4492369000</v>
      </c>
      <c r="FYK10" s="38">
        <f t="shared" ref="FYK10:FZA13" si="878">FYD10+FYE10+FYF10</f>
        <v>2713260000</v>
      </c>
      <c r="FYL10" s="38">
        <f t="shared" ref="FYL10:FZB13" si="879">FYJ10-FYK10</f>
        <v>-7205629000</v>
      </c>
      <c r="FYM10" s="39">
        <f t="shared" ref="FYM10:FZC13" si="880">ABS(FYJ10/FYB10)</f>
        <v>0.97470446120649912</v>
      </c>
      <c r="FYN10" s="39">
        <f t="shared" ref="FYN10:FZD13" si="881">ABS(FYL10/FYB10)</f>
        <v>1.5633975597505292</v>
      </c>
      <c r="FYO10" s="40" t="s">
        <v>395</v>
      </c>
      <c r="FYP10" s="40" t="s">
        <v>6</v>
      </c>
      <c r="FYQ10" s="42">
        <v>41274</v>
      </c>
      <c r="FYR10" s="43">
        <v>4608955000</v>
      </c>
      <c r="FYS10" s="43">
        <v>116586000</v>
      </c>
      <c r="FYT10" s="43">
        <v>2448629000</v>
      </c>
      <c r="FYU10" s="40">
        <v>0</v>
      </c>
      <c r="FYV10" s="43">
        <v>264631000</v>
      </c>
      <c r="FYW10" s="40" t="s">
        <v>41</v>
      </c>
      <c r="FYX10" s="40" t="s">
        <v>99</v>
      </c>
      <c r="FYY10" s="36">
        <f t="shared" si="876"/>
        <v>2012</v>
      </c>
      <c r="FYZ10" s="37">
        <f t="shared" si="877"/>
        <v>-4492369000</v>
      </c>
      <c r="FZA10" s="38">
        <f t="shared" si="878"/>
        <v>2713260000</v>
      </c>
      <c r="FZB10" s="38">
        <f t="shared" si="879"/>
        <v>-7205629000</v>
      </c>
      <c r="FZC10" s="39">
        <f t="shared" si="880"/>
        <v>0.97470446120649912</v>
      </c>
      <c r="FZD10" s="39">
        <f t="shared" si="881"/>
        <v>1.5633975597505292</v>
      </c>
      <c r="FZE10" s="40" t="s">
        <v>395</v>
      </c>
      <c r="FZF10" s="40" t="s">
        <v>6</v>
      </c>
      <c r="FZG10" s="42">
        <v>41274</v>
      </c>
      <c r="FZH10" s="43">
        <v>4608955000</v>
      </c>
      <c r="FZI10" s="43">
        <v>116586000</v>
      </c>
      <c r="FZJ10" s="43">
        <v>2448629000</v>
      </c>
      <c r="FZK10" s="40">
        <v>0</v>
      </c>
      <c r="FZL10" s="43">
        <v>264631000</v>
      </c>
      <c r="FZM10" s="40" t="s">
        <v>41</v>
      </c>
      <c r="FZN10" s="40" t="s">
        <v>99</v>
      </c>
      <c r="FZO10" s="36">
        <f t="shared" ref="FZO10:GAE13" si="882">YEAR(FZG10)</f>
        <v>2012</v>
      </c>
      <c r="FZP10" s="37">
        <f t="shared" ref="FZP10:GAF13" si="883">FZI10-FZH10</f>
        <v>-4492369000</v>
      </c>
      <c r="FZQ10" s="38">
        <f t="shared" ref="FZQ10:GAG13" si="884">FZJ10+FZK10+FZL10</f>
        <v>2713260000</v>
      </c>
      <c r="FZR10" s="38">
        <f t="shared" ref="FZR10:GAH13" si="885">FZP10-FZQ10</f>
        <v>-7205629000</v>
      </c>
      <c r="FZS10" s="39">
        <f t="shared" ref="FZS10:GAI13" si="886">ABS(FZP10/FZH10)</f>
        <v>0.97470446120649912</v>
      </c>
      <c r="FZT10" s="39">
        <f t="shared" ref="FZT10:GAJ13" si="887">ABS(FZR10/FZH10)</f>
        <v>1.5633975597505292</v>
      </c>
      <c r="FZU10" s="40" t="s">
        <v>395</v>
      </c>
      <c r="FZV10" s="40" t="s">
        <v>6</v>
      </c>
      <c r="FZW10" s="42">
        <v>41274</v>
      </c>
      <c r="FZX10" s="43">
        <v>4608955000</v>
      </c>
      <c r="FZY10" s="43">
        <v>116586000</v>
      </c>
      <c r="FZZ10" s="43">
        <v>2448629000</v>
      </c>
      <c r="GAA10" s="40">
        <v>0</v>
      </c>
      <c r="GAB10" s="43">
        <v>264631000</v>
      </c>
      <c r="GAC10" s="40" t="s">
        <v>41</v>
      </c>
      <c r="GAD10" s="40" t="s">
        <v>99</v>
      </c>
      <c r="GAE10" s="36">
        <f t="shared" si="882"/>
        <v>2012</v>
      </c>
      <c r="GAF10" s="37">
        <f t="shared" si="883"/>
        <v>-4492369000</v>
      </c>
      <c r="GAG10" s="38">
        <f t="shared" si="884"/>
        <v>2713260000</v>
      </c>
      <c r="GAH10" s="38">
        <f t="shared" si="885"/>
        <v>-7205629000</v>
      </c>
      <c r="GAI10" s="39">
        <f t="shared" si="886"/>
        <v>0.97470446120649912</v>
      </c>
      <c r="GAJ10" s="39">
        <f t="shared" si="887"/>
        <v>1.5633975597505292</v>
      </c>
      <c r="GAK10" s="40" t="s">
        <v>395</v>
      </c>
      <c r="GAL10" s="40" t="s">
        <v>6</v>
      </c>
      <c r="GAM10" s="42">
        <v>41274</v>
      </c>
      <c r="GAN10" s="43">
        <v>4608955000</v>
      </c>
      <c r="GAO10" s="43">
        <v>116586000</v>
      </c>
      <c r="GAP10" s="43">
        <v>2448629000</v>
      </c>
      <c r="GAQ10" s="40">
        <v>0</v>
      </c>
      <c r="GAR10" s="43">
        <v>264631000</v>
      </c>
      <c r="GAS10" s="40" t="s">
        <v>41</v>
      </c>
      <c r="GAT10" s="40" t="s">
        <v>99</v>
      </c>
      <c r="GAU10" s="36">
        <f t="shared" ref="GAU10:GBK13" si="888">YEAR(GAM10)</f>
        <v>2012</v>
      </c>
      <c r="GAV10" s="37">
        <f t="shared" ref="GAV10:GBL13" si="889">GAO10-GAN10</f>
        <v>-4492369000</v>
      </c>
      <c r="GAW10" s="38">
        <f t="shared" ref="GAW10:GBM13" si="890">GAP10+GAQ10+GAR10</f>
        <v>2713260000</v>
      </c>
      <c r="GAX10" s="38">
        <f t="shared" ref="GAX10:GBN13" si="891">GAV10-GAW10</f>
        <v>-7205629000</v>
      </c>
      <c r="GAY10" s="39">
        <f t="shared" ref="GAY10:GBO13" si="892">ABS(GAV10/GAN10)</f>
        <v>0.97470446120649912</v>
      </c>
      <c r="GAZ10" s="39">
        <f t="shared" ref="GAZ10:GBP13" si="893">ABS(GAX10/GAN10)</f>
        <v>1.5633975597505292</v>
      </c>
      <c r="GBA10" s="40" t="s">
        <v>395</v>
      </c>
      <c r="GBB10" s="40" t="s">
        <v>6</v>
      </c>
      <c r="GBC10" s="42">
        <v>41274</v>
      </c>
      <c r="GBD10" s="43">
        <v>4608955000</v>
      </c>
      <c r="GBE10" s="43">
        <v>116586000</v>
      </c>
      <c r="GBF10" s="43">
        <v>2448629000</v>
      </c>
      <c r="GBG10" s="40">
        <v>0</v>
      </c>
      <c r="GBH10" s="43">
        <v>264631000</v>
      </c>
      <c r="GBI10" s="40" t="s">
        <v>41</v>
      </c>
      <c r="GBJ10" s="40" t="s">
        <v>99</v>
      </c>
      <c r="GBK10" s="36">
        <f t="shared" si="888"/>
        <v>2012</v>
      </c>
      <c r="GBL10" s="37">
        <f t="shared" si="889"/>
        <v>-4492369000</v>
      </c>
      <c r="GBM10" s="38">
        <f t="shared" si="890"/>
        <v>2713260000</v>
      </c>
      <c r="GBN10" s="38">
        <f t="shared" si="891"/>
        <v>-7205629000</v>
      </c>
      <c r="GBO10" s="39">
        <f t="shared" si="892"/>
        <v>0.97470446120649912</v>
      </c>
      <c r="GBP10" s="39">
        <f t="shared" si="893"/>
        <v>1.5633975597505292</v>
      </c>
      <c r="GBQ10" s="40" t="s">
        <v>395</v>
      </c>
      <c r="GBR10" s="40" t="s">
        <v>6</v>
      </c>
      <c r="GBS10" s="42">
        <v>41274</v>
      </c>
      <c r="GBT10" s="43">
        <v>4608955000</v>
      </c>
      <c r="GBU10" s="43">
        <v>116586000</v>
      </c>
      <c r="GBV10" s="43">
        <v>2448629000</v>
      </c>
      <c r="GBW10" s="40">
        <v>0</v>
      </c>
      <c r="GBX10" s="43">
        <v>264631000</v>
      </c>
      <c r="GBY10" s="40" t="s">
        <v>41</v>
      </c>
      <c r="GBZ10" s="40" t="s">
        <v>99</v>
      </c>
      <c r="GCA10" s="36">
        <f t="shared" ref="GCA10:GCQ13" si="894">YEAR(GBS10)</f>
        <v>2012</v>
      </c>
      <c r="GCB10" s="37">
        <f t="shared" ref="GCB10:GCR13" si="895">GBU10-GBT10</f>
        <v>-4492369000</v>
      </c>
      <c r="GCC10" s="38">
        <f t="shared" ref="GCC10:GCS13" si="896">GBV10+GBW10+GBX10</f>
        <v>2713260000</v>
      </c>
      <c r="GCD10" s="38">
        <f t="shared" ref="GCD10:GCT13" si="897">GCB10-GCC10</f>
        <v>-7205629000</v>
      </c>
      <c r="GCE10" s="39">
        <f t="shared" ref="GCE10:GCU13" si="898">ABS(GCB10/GBT10)</f>
        <v>0.97470446120649912</v>
      </c>
      <c r="GCF10" s="39">
        <f t="shared" ref="GCF10:GCV13" si="899">ABS(GCD10/GBT10)</f>
        <v>1.5633975597505292</v>
      </c>
      <c r="GCG10" s="40" t="s">
        <v>395</v>
      </c>
      <c r="GCH10" s="40" t="s">
        <v>6</v>
      </c>
      <c r="GCI10" s="42">
        <v>41274</v>
      </c>
      <c r="GCJ10" s="43">
        <v>4608955000</v>
      </c>
      <c r="GCK10" s="43">
        <v>116586000</v>
      </c>
      <c r="GCL10" s="43">
        <v>2448629000</v>
      </c>
      <c r="GCM10" s="40">
        <v>0</v>
      </c>
      <c r="GCN10" s="43">
        <v>264631000</v>
      </c>
      <c r="GCO10" s="40" t="s">
        <v>41</v>
      </c>
      <c r="GCP10" s="40" t="s">
        <v>99</v>
      </c>
      <c r="GCQ10" s="36">
        <f t="shared" si="894"/>
        <v>2012</v>
      </c>
      <c r="GCR10" s="37">
        <f t="shared" si="895"/>
        <v>-4492369000</v>
      </c>
      <c r="GCS10" s="38">
        <f t="shared" si="896"/>
        <v>2713260000</v>
      </c>
      <c r="GCT10" s="38">
        <f t="shared" si="897"/>
        <v>-7205629000</v>
      </c>
      <c r="GCU10" s="39">
        <f t="shared" si="898"/>
        <v>0.97470446120649912</v>
      </c>
      <c r="GCV10" s="39">
        <f t="shared" si="899"/>
        <v>1.5633975597505292</v>
      </c>
      <c r="GCW10" s="40" t="s">
        <v>395</v>
      </c>
      <c r="GCX10" s="40" t="s">
        <v>6</v>
      </c>
      <c r="GCY10" s="42">
        <v>41274</v>
      </c>
      <c r="GCZ10" s="43">
        <v>4608955000</v>
      </c>
      <c r="GDA10" s="43">
        <v>116586000</v>
      </c>
      <c r="GDB10" s="43">
        <v>2448629000</v>
      </c>
      <c r="GDC10" s="40">
        <v>0</v>
      </c>
      <c r="GDD10" s="43">
        <v>264631000</v>
      </c>
      <c r="GDE10" s="40" t="s">
        <v>41</v>
      </c>
      <c r="GDF10" s="40" t="s">
        <v>99</v>
      </c>
      <c r="GDG10" s="36">
        <f t="shared" ref="GDG10:GDW13" si="900">YEAR(GCY10)</f>
        <v>2012</v>
      </c>
      <c r="GDH10" s="37">
        <f t="shared" ref="GDH10:GDX13" si="901">GDA10-GCZ10</f>
        <v>-4492369000</v>
      </c>
      <c r="GDI10" s="38">
        <f t="shared" ref="GDI10:GDY13" si="902">GDB10+GDC10+GDD10</f>
        <v>2713260000</v>
      </c>
      <c r="GDJ10" s="38">
        <f t="shared" ref="GDJ10:GDZ13" si="903">GDH10-GDI10</f>
        <v>-7205629000</v>
      </c>
      <c r="GDK10" s="39">
        <f t="shared" ref="GDK10:GEA13" si="904">ABS(GDH10/GCZ10)</f>
        <v>0.97470446120649912</v>
      </c>
      <c r="GDL10" s="39">
        <f t="shared" ref="GDL10:GEB13" si="905">ABS(GDJ10/GCZ10)</f>
        <v>1.5633975597505292</v>
      </c>
      <c r="GDM10" s="40" t="s">
        <v>395</v>
      </c>
      <c r="GDN10" s="40" t="s">
        <v>6</v>
      </c>
      <c r="GDO10" s="42">
        <v>41274</v>
      </c>
      <c r="GDP10" s="43">
        <v>4608955000</v>
      </c>
      <c r="GDQ10" s="43">
        <v>116586000</v>
      </c>
      <c r="GDR10" s="43">
        <v>2448629000</v>
      </c>
      <c r="GDS10" s="40">
        <v>0</v>
      </c>
      <c r="GDT10" s="43">
        <v>264631000</v>
      </c>
      <c r="GDU10" s="40" t="s">
        <v>41</v>
      </c>
      <c r="GDV10" s="40" t="s">
        <v>99</v>
      </c>
      <c r="GDW10" s="36">
        <f t="shared" si="900"/>
        <v>2012</v>
      </c>
      <c r="GDX10" s="37">
        <f t="shared" si="901"/>
        <v>-4492369000</v>
      </c>
      <c r="GDY10" s="38">
        <f t="shared" si="902"/>
        <v>2713260000</v>
      </c>
      <c r="GDZ10" s="38">
        <f t="shared" si="903"/>
        <v>-7205629000</v>
      </c>
      <c r="GEA10" s="39">
        <f t="shared" si="904"/>
        <v>0.97470446120649912</v>
      </c>
      <c r="GEB10" s="39">
        <f t="shared" si="905"/>
        <v>1.5633975597505292</v>
      </c>
      <c r="GEC10" s="40" t="s">
        <v>395</v>
      </c>
      <c r="GED10" s="40" t="s">
        <v>6</v>
      </c>
      <c r="GEE10" s="42">
        <v>41274</v>
      </c>
      <c r="GEF10" s="43">
        <v>4608955000</v>
      </c>
      <c r="GEG10" s="43">
        <v>116586000</v>
      </c>
      <c r="GEH10" s="43">
        <v>2448629000</v>
      </c>
      <c r="GEI10" s="40">
        <v>0</v>
      </c>
      <c r="GEJ10" s="43">
        <v>264631000</v>
      </c>
      <c r="GEK10" s="40" t="s">
        <v>41</v>
      </c>
      <c r="GEL10" s="40" t="s">
        <v>99</v>
      </c>
      <c r="GEM10" s="36">
        <f t="shared" ref="GEM10:GFC13" si="906">YEAR(GEE10)</f>
        <v>2012</v>
      </c>
      <c r="GEN10" s="37">
        <f t="shared" ref="GEN10:GFD13" si="907">GEG10-GEF10</f>
        <v>-4492369000</v>
      </c>
      <c r="GEO10" s="38">
        <f t="shared" ref="GEO10:GFE13" si="908">GEH10+GEI10+GEJ10</f>
        <v>2713260000</v>
      </c>
      <c r="GEP10" s="38">
        <f t="shared" ref="GEP10:GFF13" si="909">GEN10-GEO10</f>
        <v>-7205629000</v>
      </c>
      <c r="GEQ10" s="39">
        <f t="shared" ref="GEQ10:GFG13" si="910">ABS(GEN10/GEF10)</f>
        <v>0.97470446120649912</v>
      </c>
      <c r="GER10" s="39">
        <f t="shared" ref="GER10:GFH13" si="911">ABS(GEP10/GEF10)</f>
        <v>1.5633975597505292</v>
      </c>
      <c r="GES10" s="40" t="s">
        <v>395</v>
      </c>
      <c r="GET10" s="40" t="s">
        <v>6</v>
      </c>
      <c r="GEU10" s="42">
        <v>41274</v>
      </c>
      <c r="GEV10" s="43">
        <v>4608955000</v>
      </c>
      <c r="GEW10" s="43">
        <v>116586000</v>
      </c>
      <c r="GEX10" s="43">
        <v>2448629000</v>
      </c>
      <c r="GEY10" s="40">
        <v>0</v>
      </c>
      <c r="GEZ10" s="43">
        <v>264631000</v>
      </c>
      <c r="GFA10" s="40" t="s">
        <v>41</v>
      </c>
      <c r="GFB10" s="40" t="s">
        <v>99</v>
      </c>
      <c r="GFC10" s="36">
        <f t="shared" si="906"/>
        <v>2012</v>
      </c>
      <c r="GFD10" s="37">
        <f t="shared" si="907"/>
        <v>-4492369000</v>
      </c>
      <c r="GFE10" s="38">
        <f t="shared" si="908"/>
        <v>2713260000</v>
      </c>
      <c r="GFF10" s="38">
        <f t="shared" si="909"/>
        <v>-7205629000</v>
      </c>
      <c r="GFG10" s="39">
        <f t="shared" si="910"/>
        <v>0.97470446120649912</v>
      </c>
      <c r="GFH10" s="39">
        <f t="shared" si="911"/>
        <v>1.5633975597505292</v>
      </c>
      <c r="GFI10" s="40" t="s">
        <v>395</v>
      </c>
      <c r="GFJ10" s="40" t="s">
        <v>6</v>
      </c>
      <c r="GFK10" s="42">
        <v>41274</v>
      </c>
      <c r="GFL10" s="43">
        <v>4608955000</v>
      </c>
      <c r="GFM10" s="43">
        <v>116586000</v>
      </c>
      <c r="GFN10" s="43">
        <v>2448629000</v>
      </c>
      <c r="GFO10" s="40">
        <v>0</v>
      </c>
      <c r="GFP10" s="43">
        <v>264631000</v>
      </c>
      <c r="GFQ10" s="40" t="s">
        <v>41</v>
      </c>
      <c r="GFR10" s="40" t="s">
        <v>99</v>
      </c>
      <c r="GFS10" s="36">
        <f t="shared" ref="GFS10:GGI13" si="912">YEAR(GFK10)</f>
        <v>2012</v>
      </c>
      <c r="GFT10" s="37">
        <f t="shared" ref="GFT10:GGJ13" si="913">GFM10-GFL10</f>
        <v>-4492369000</v>
      </c>
      <c r="GFU10" s="38">
        <f t="shared" ref="GFU10:GGK13" si="914">GFN10+GFO10+GFP10</f>
        <v>2713260000</v>
      </c>
      <c r="GFV10" s="38">
        <f t="shared" ref="GFV10:GGL13" si="915">GFT10-GFU10</f>
        <v>-7205629000</v>
      </c>
      <c r="GFW10" s="39">
        <f t="shared" ref="GFW10:GGM13" si="916">ABS(GFT10/GFL10)</f>
        <v>0.97470446120649912</v>
      </c>
      <c r="GFX10" s="39">
        <f t="shared" ref="GFX10:GGN13" si="917">ABS(GFV10/GFL10)</f>
        <v>1.5633975597505292</v>
      </c>
      <c r="GFY10" s="40" t="s">
        <v>395</v>
      </c>
      <c r="GFZ10" s="40" t="s">
        <v>6</v>
      </c>
      <c r="GGA10" s="42">
        <v>41274</v>
      </c>
      <c r="GGB10" s="43">
        <v>4608955000</v>
      </c>
      <c r="GGC10" s="43">
        <v>116586000</v>
      </c>
      <c r="GGD10" s="43">
        <v>2448629000</v>
      </c>
      <c r="GGE10" s="40">
        <v>0</v>
      </c>
      <c r="GGF10" s="43">
        <v>264631000</v>
      </c>
      <c r="GGG10" s="40" t="s">
        <v>41</v>
      </c>
      <c r="GGH10" s="40" t="s">
        <v>99</v>
      </c>
      <c r="GGI10" s="36">
        <f t="shared" si="912"/>
        <v>2012</v>
      </c>
      <c r="GGJ10" s="37">
        <f t="shared" si="913"/>
        <v>-4492369000</v>
      </c>
      <c r="GGK10" s="38">
        <f t="shared" si="914"/>
        <v>2713260000</v>
      </c>
      <c r="GGL10" s="38">
        <f t="shared" si="915"/>
        <v>-7205629000</v>
      </c>
      <c r="GGM10" s="39">
        <f t="shared" si="916"/>
        <v>0.97470446120649912</v>
      </c>
      <c r="GGN10" s="39">
        <f t="shared" si="917"/>
        <v>1.5633975597505292</v>
      </c>
      <c r="GGO10" s="40" t="s">
        <v>395</v>
      </c>
      <c r="GGP10" s="40" t="s">
        <v>6</v>
      </c>
      <c r="GGQ10" s="42">
        <v>41274</v>
      </c>
      <c r="GGR10" s="43">
        <v>4608955000</v>
      </c>
      <c r="GGS10" s="43">
        <v>116586000</v>
      </c>
      <c r="GGT10" s="43">
        <v>2448629000</v>
      </c>
      <c r="GGU10" s="40">
        <v>0</v>
      </c>
      <c r="GGV10" s="43">
        <v>264631000</v>
      </c>
      <c r="GGW10" s="40" t="s">
        <v>41</v>
      </c>
      <c r="GGX10" s="40" t="s">
        <v>99</v>
      </c>
      <c r="GGY10" s="36">
        <f t="shared" ref="GGY10:GHO13" si="918">YEAR(GGQ10)</f>
        <v>2012</v>
      </c>
      <c r="GGZ10" s="37">
        <f t="shared" ref="GGZ10:GHP13" si="919">GGS10-GGR10</f>
        <v>-4492369000</v>
      </c>
      <c r="GHA10" s="38">
        <f t="shared" ref="GHA10:GHQ13" si="920">GGT10+GGU10+GGV10</f>
        <v>2713260000</v>
      </c>
      <c r="GHB10" s="38">
        <f t="shared" ref="GHB10:GHR13" si="921">GGZ10-GHA10</f>
        <v>-7205629000</v>
      </c>
      <c r="GHC10" s="39">
        <f t="shared" ref="GHC10:GHS13" si="922">ABS(GGZ10/GGR10)</f>
        <v>0.97470446120649912</v>
      </c>
      <c r="GHD10" s="39">
        <f t="shared" ref="GHD10:GHT13" si="923">ABS(GHB10/GGR10)</f>
        <v>1.5633975597505292</v>
      </c>
      <c r="GHE10" s="40" t="s">
        <v>395</v>
      </c>
      <c r="GHF10" s="40" t="s">
        <v>6</v>
      </c>
      <c r="GHG10" s="42">
        <v>41274</v>
      </c>
      <c r="GHH10" s="43">
        <v>4608955000</v>
      </c>
      <c r="GHI10" s="43">
        <v>116586000</v>
      </c>
      <c r="GHJ10" s="43">
        <v>2448629000</v>
      </c>
      <c r="GHK10" s="40">
        <v>0</v>
      </c>
      <c r="GHL10" s="43">
        <v>264631000</v>
      </c>
      <c r="GHM10" s="40" t="s">
        <v>41</v>
      </c>
      <c r="GHN10" s="40" t="s">
        <v>99</v>
      </c>
      <c r="GHO10" s="36">
        <f t="shared" si="918"/>
        <v>2012</v>
      </c>
      <c r="GHP10" s="37">
        <f t="shared" si="919"/>
        <v>-4492369000</v>
      </c>
      <c r="GHQ10" s="38">
        <f t="shared" si="920"/>
        <v>2713260000</v>
      </c>
      <c r="GHR10" s="38">
        <f t="shared" si="921"/>
        <v>-7205629000</v>
      </c>
      <c r="GHS10" s="39">
        <f t="shared" si="922"/>
        <v>0.97470446120649912</v>
      </c>
      <c r="GHT10" s="39">
        <f t="shared" si="923"/>
        <v>1.5633975597505292</v>
      </c>
      <c r="GHU10" s="40" t="s">
        <v>395</v>
      </c>
      <c r="GHV10" s="40" t="s">
        <v>6</v>
      </c>
      <c r="GHW10" s="42">
        <v>41274</v>
      </c>
      <c r="GHX10" s="43">
        <v>4608955000</v>
      </c>
      <c r="GHY10" s="43">
        <v>116586000</v>
      </c>
      <c r="GHZ10" s="43">
        <v>2448629000</v>
      </c>
      <c r="GIA10" s="40">
        <v>0</v>
      </c>
      <c r="GIB10" s="43">
        <v>264631000</v>
      </c>
      <c r="GIC10" s="40" t="s">
        <v>41</v>
      </c>
      <c r="GID10" s="40" t="s">
        <v>99</v>
      </c>
      <c r="GIE10" s="36">
        <f t="shared" ref="GIE10:GIU13" si="924">YEAR(GHW10)</f>
        <v>2012</v>
      </c>
      <c r="GIF10" s="37">
        <f t="shared" ref="GIF10:GIV13" si="925">GHY10-GHX10</f>
        <v>-4492369000</v>
      </c>
      <c r="GIG10" s="38">
        <f t="shared" ref="GIG10:GIW13" si="926">GHZ10+GIA10+GIB10</f>
        <v>2713260000</v>
      </c>
      <c r="GIH10" s="38">
        <f t="shared" ref="GIH10:GIX13" si="927">GIF10-GIG10</f>
        <v>-7205629000</v>
      </c>
      <c r="GII10" s="39">
        <f t="shared" ref="GII10:GIY13" si="928">ABS(GIF10/GHX10)</f>
        <v>0.97470446120649912</v>
      </c>
      <c r="GIJ10" s="39">
        <f t="shared" ref="GIJ10:GIZ13" si="929">ABS(GIH10/GHX10)</f>
        <v>1.5633975597505292</v>
      </c>
      <c r="GIK10" s="40" t="s">
        <v>395</v>
      </c>
      <c r="GIL10" s="40" t="s">
        <v>6</v>
      </c>
      <c r="GIM10" s="42">
        <v>41274</v>
      </c>
      <c r="GIN10" s="43">
        <v>4608955000</v>
      </c>
      <c r="GIO10" s="43">
        <v>116586000</v>
      </c>
      <c r="GIP10" s="43">
        <v>2448629000</v>
      </c>
      <c r="GIQ10" s="40">
        <v>0</v>
      </c>
      <c r="GIR10" s="43">
        <v>264631000</v>
      </c>
      <c r="GIS10" s="40" t="s">
        <v>41</v>
      </c>
      <c r="GIT10" s="40" t="s">
        <v>99</v>
      </c>
      <c r="GIU10" s="36">
        <f t="shared" si="924"/>
        <v>2012</v>
      </c>
      <c r="GIV10" s="37">
        <f t="shared" si="925"/>
        <v>-4492369000</v>
      </c>
      <c r="GIW10" s="38">
        <f t="shared" si="926"/>
        <v>2713260000</v>
      </c>
      <c r="GIX10" s="38">
        <f t="shared" si="927"/>
        <v>-7205629000</v>
      </c>
      <c r="GIY10" s="39">
        <f t="shared" si="928"/>
        <v>0.97470446120649912</v>
      </c>
      <c r="GIZ10" s="39">
        <f t="shared" si="929"/>
        <v>1.5633975597505292</v>
      </c>
      <c r="GJA10" s="40" t="s">
        <v>395</v>
      </c>
      <c r="GJB10" s="40" t="s">
        <v>6</v>
      </c>
      <c r="GJC10" s="42">
        <v>41274</v>
      </c>
      <c r="GJD10" s="43">
        <v>4608955000</v>
      </c>
      <c r="GJE10" s="43">
        <v>116586000</v>
      </c>
      <c r="GJF10" s="43">
        <v>2448629000</v>
      </c>
      <c r="GJG10" s="40">
        <v>0</v>
      </c>
      <c r="GJH10" s="43">
        <v>264631000</v>
      </c>
      <c r="GJI10" s="40" t="s">
        <v>41</v>
      </c>
      <c r="GJJ10" s="40" t="s">
        <v>99</v>
      </c>
      <c r="GJK10" s="36">
        <f t="shared" ref="GJK10:GKA13" si="930">YEAR(GJC10)</f>
        <v>2012</v>
      </c>
      <c r="GJL10" s="37">
        <f t="shared" ref="GJL10:GKB13" si="931">GJE10-GJD10</f>
        <v>-4492369000</v>
      </c>
      <c r="GJM10" s="38">
        <f t="shared" ref="GJM10:GKC13" si="932">GJF10+GJG10+GJH10</f>
        <v>2713260000</v>
      </c>
      <c r="GJN10" s="38">
        <f t="shared" ref="GJN10:GKD13" si="933">GJL10-GJM10</f>
        <v>-7205629000</v>
      </c>
      <c r="GJO10" s="39">
        <f t="shared" ref="GJO10:GKE13" si="934">ABS(GJL10/GJD10)</f>
        <v>0.97470446120649912</v>
      </c>
      <c r="GJP10" s="39">
        <f t="shared" ref="GJP10:GKF13" si="935">ABS(GJN10/GJD10)</f>
        <v>1.5633975597505292</v>
      </c>
      <c r="GJQ10" s="40" t="s">
        <v>395</v>
      </c>
      <c r="GJR10" s="40" t="s">
        <v>6</v>
      </c>
      <c r="GJS10" s="42">
        <v>41274</v>
      </c>
      <c r="GJT10" s="43">
        <v>4608955000</v>
      </c>
      <c r="GJU10" s="43">
        <v>116586000</v>
      </c>
      <c r="GJV10" s="43">
        <v>2448629000</v>
      </c>
      <c r="GJW10" s="40">
        <v>0</v>
      </c>
      <c r="GJX10" s="43">
        <v>264631000</v>
      </c>
      <c r="GJY10" s="40" t="s">
        <v>41</v>
      </c>
      <c r="GJZ10" s="40" t="s">
        <v>99</v>
      </c>
      <c r="GKA10" s="36">
        <f t="shared" si="930"/>
        <v>2012</v>
      </c>
      <c r="GKB10" s="37">
        <f t="shared" si="931"/>
        <v>-4492369000</v>
      </c>
      <c r="GKC10" s="38">
        <f t="shared" si="932"/>
        <v>2713260000</v>
      </c>
      <c r="GKD10" s="38">
        <f t="shared" si="933"/>
        <v>-7205629000</v>
      </c>
      <c r="GKE10" s="39">
        <f t="shared" si="934"/>
        <v>0.97470446120649912</v>
      </c>
      <c r="GKF10" s="39">
        <f t="shared" si="935"/>
        <v>1.5633975597505292</v>
      </c>
      <c r="GKG10" s="40" t="s">
        <v>395</v>
      </c>
      <c r="GKH10" s="40" t="s">
        <v>6</v>
      </c>
      <c r="GKI10" s="42">
        <v>41274</v>
      </c>
      <c r="GKJ10" s="43">
        <v>4608955000</v>
      </c>
      <c r="GKK10" s="43">
        <v>116586000</v>
      </c>
      <c r="GKL10" s="43">
        <v>2448629000</v>
      </c>
      <c r="GKM10" s="40">
        <v>0</v>
      </c>
      <c r="GKN10" s="43">
        <v>264631000</v>
      </c>
      <c r="GKO10" s="40" t="s">
        <v>41</v>
      </c>
      <c r="GKP10" s="40" t="s">
        <v>99</v>
      </c>
      <c r="GKQ10" s="36">
        <f t="shared" ref="GKQ10:GLG13" si="936">YEAR(GKI10)</f>
        <v>2012</v>
      </c>
      <c r="GKR10" s="37">
        <f t="shared" ref="GKR10:GLH13" si="937">GKK10-GKJ10</f>
        <v>-4492369000</v>
      </c>
      <c r="GKS10" s="38">
        <f t="shared" ref="GKS10:GLI13" si="938">GKL10+GKM10+GKN10</f>
        <v>2713260000</v>
      </c>
      <c r="GKT10" s="38">
        <f t="shared" ref="GKT10:GLJ13" si="939">GKR10-GKS10</f>
        <v>-7205629000</v>
      </c>
      <c r="GKU10" s="39">
        <f t="shared" ref="GKU10:GLK13" si="940">ABS(GKR10/GKJ10)</f>
        <v>0.97470446120649912</v>
      </c>
      <c r="GKV10" s="39">
        <f t="shared" ref="GKV10:GLL13" si="941">ABS(GKT10/GKJ10)</f>
        <v>1.5633975597505292</v>
      </c>
      <c r="GKW10" s="40" t="s">
        <v>395</v>
      </c>
      <c r="GKX10" s="40" t="s">
        <v>6</v>
      </c>
      <c r="GKY10" s="42">
        <v>41274</v>
      </c>
      <c r="GKZ10" s="43">
        <v>4608955000</v>
      </c>
      <c r="GLA10" s="43">
        <v>116586000</v>
      </c>
      <c r="GLB10" s="43">
        <v>2448629000</v>
      </c>
      <c r="GLC10" s="40">
        <v>0</v>
      </c>
      <c r="GLD10" s="43">
        <v>264631000</v>
      </c>
      <c r="GLE10" s="40" t="s">
        <v>41</v>
      </c>
      <c r="GLF10" s="40" t="s">
        <v>99</v>
      </c>
      <c r="GLG10" s="36">
        <f t="shared" si="936"/>
        <v>2012</v>
      </c>
      <c r="GLH10" s="37">
        <f t="shared" si="937"/>
        <v>-4492369000</v>
      </c>
      <c r="GLI10" s="38">
        <f t="shared" si="938"/>
        <v>2713260000</v>
      </c>
      <c r="GLJ10" s="38">
        <f t="shared" si="939"/>
        <v>-7205629000</v>
      </c>
      <c r="GLK10" s="39">
        <f t="shared" si="940"/>
        <v>0.97470446120649912</v>
      </c>
      <c r="GLL10" s="39">
        <f t="shared" si="941"/>
        <v>1.5633975597505292</v>
      </c>
      <c r="GLM10" s="40" t="s">
        <v>395</v>
      </c>
      <c r="GLN10" s="40" t="s">
        <v>6</v>
      </c>
      <c r="GLO10" s="42">
        <v>41274</v>
      </c>
      <c r="GLP10" s="43">
        <v>4608955000</v>
      </c>
      <c r="GLQ10" s="43">
        <v>116586000</v>
      </c>
      <c r="GLR10" s="43">
        <v>2448629000</v>
      </c>
      <c r="GLS10" s="40">
        <v>0</v>
      </c>
      <c r="GLT10" s="43">
        <v>264631000</v>
      </c>
      <c r="GLU10" s="40" t="s">
        <v>41</v>
      </c>
      <c r="GLV10" s="40" t="s">
        <v>99</v>
      </c>
      <c r="GLW10" s="36">
        <f t="shared" ref="GLW10:GMM13" si="942">YEAR(GLO10)</f>
        <v>2012</v>
      </c>
      <c r="GLX10" s="37">
        <f t="shared" ref="GLX10:GMN13" si="943">GLQ10-GLP10</f>
        <v>-4492369000</v>
      </c>
      <c r="GLY10" s="38">
        <f t="shared" ref="GLY10:GMO13" si="944">GLR10+GLS10+GLT10</f>
        <v>2713260000</v>
      </c>
      <c r="GLZ10" s="38">
        <f t="shared" ref="GLZ10:GMP13" si="945">GLX10-GLY10</f>
        <v>-7205629000</v>
      </c>
      <c r="GMA10" s="39">
        <f t="shared" ref="GMA10:GMQ13" si="946">ABS(GLX10/GLP10)</f>
        <v>0.97470446120649912</v>
      </c>
      <c r="GMB10" s="39">
        <f t="shared" ref="GMB10:GMR13" si="947">ABS(GLZ10/GLP10)</f>
        <v>1.5633975597505292</v>
      </c>
      <c r="GMC10" s="40" t="s">
        <v>395</v>
      </c>
      <c r="GMD10" s="40" t="s">
        <v>6</v>
      </c>
      <c r="GME10" s="42">
        <v>41274</v>
      </c>
      <c r="GMF10" s="43">
        <v>4608955000</v>
      </c>
      <c r="GMG10" s="43">
        <v>116586000</v>
      </c>
      <c r="GMH10" s="43">
        <v>2448629000</v>
      </c>
      <c r="GMI10" s="40">
        <v>0</v>
      </c>
      <c r="GMJ10" s="43">
        <v>264631000</v>
      </c>
      <c r="GMK10" s="40" t="s">
        <v>41</v>
      </c>
      <c r="GML10" s="40" t="s">
        <v>99</v>
      </c>
      <c r="GMM10" s="36">
        <f t="shared" si="942"/>
        <v>2012</v>
      </c>
      <c r="GMN10" s="37">
        <f t="shared" si="943"/>
        <v>-4492369000</v>
      </c>
      <c r="GMO10" s="38">
        <f t="shared" si="944"/>
        <v>2713260000</v>
      </c>
      <c r="GMP10" s="38">
        <f t="shared" si="945"/>
        <v>-7205629000</v>
      </c>
      <c r="GMQ10" s="39">
        <f t="shared" si="946"/>
        <v>0.97470446120649912</v>
      </c>
      <c r="GMR10" s="39">
        <f t="shared" si="947"/>
        <v>1.5633975597505292</v>
      </c>
      <c r="GMS10" s="40" t="s">
        <v>395</v>
      </c>
      <c r="GMT10" s="40" t="s">
        <v>6</v>
      </c>
      <c r="GMU10" s="42">
        <v>41274</v>
      </c>
      <c r="GMV10" s="43">
        <v>4608955000</v>
      </c>
      <c r="GMW10" s="43">
        <v>116586000</v>
      </c>
      <c r="GMX10" s="43">
        <v>2448629000</v>
      </c>
      <c r="GMY10" s="40">
        <v>0</v>
      </c>
      <c r="GMZ10" s="43">
        <v>264631000</v>
      </c>
      <c r="GNA10" s="40" t="s">
        <v>41</v>
      </c>
      <c r="GNB10" s="40" t="s">
        <v>99</v>
      </c>
      <c r="GNC10" s="36">
        <f t="shared" ref="GNC10:GNS13" si="948">YEAR(GMU10)</f>
        <v>2012</v>
      </c>
      <c r="GND10" s="37">
        <f t="shared" ref="GND10:GNT13" si="949">GMW10-GMV10</f>
        <v>-4492369000</v>
      </c>
      <c r="GNE10" s="38">
        <f t="shared" ref="GNE10:GNU13" si="950">GMX10+GMY10+GMZ10</f>
        <v>2713260000</v>
      </c>
      <c r="GNF10" s="38">
        <f t="shared" ref="GNF10:GNV13" si="951">GND10-GNE10</f>
        <v>-7205629000</v>
      </c>
      <c r="GNG10" s="39">
        <f t="shared" ref="GNG10:GNW13" si="952">ABS(GND10/GMV10)</f>
        <v>0.97470446120649912</v>
      </c>
      <c r="GNH10" s="39">
        <f t="shared" ref="GNH10:GNX13" si="953">ABS(GNF10/GMV10)</f>
        <v>1.5633975597505292</v>
      </c>
      <c r="GNI10" s="40" t="s">
        <v>395</v>
      </c>
      <c r="GNJ10" s="40" t="s">
        <v>6</v>
      </c>
      <c r="GNK10" s="42">
        <v>41274</v>
      </c>
      <c r="GNL10" s="43">
        <v>4608955000</v>
      </c>
      <c r="GNM10" s="43">
        <v>116586000</v>
      </c>
      <c r="GNN10" s="43">
        <v>2448629000</v>
      </c>
      <c r="GNO10" s="40">
        <v>0</v>
      </c>
      <c r="GNP10" s="43">
        <v>264631000</v>
      </c>
      <c r="GNQ10" s="40" t="s">
        <v>41</v>
      </c>
      <c r="GNR10" s="40" t="s">
        <v>99</v>
      </c>
      <c r="GNS10" s="36">
        <f t="shared" si="948"/>
        <v>2012</v>
      </c>
      <c r="GNT10" s="37">
        <f t="shared" si="949"/>
        <v>-4492369000</v>
      </c>
      <c r="GNU10" s="38">
        <f t="shared" si="950"/>
        <v>2713260000</v>
      </c>
      <c r="GNV10" s="38">
        <f t="shared" si="951"/>
        <v>-7205629000</v>
      </c>
      <c r="GNW10" s="39">
        <f t="shared" si="952"/>
        <v>0.97470446120649912</v>
      </c>
      <c r="GNX10" s="39">
        <f t="shared" si="953"/>
        <v>1.5633975597505292</v>
      </c>
      <c r="GNY10" s="40" t="s">
        <v>395</v>
      </c>
      <c r="GNZ10" s="40" t="s">
        <v>6</v>
      </c>
      <c r="GOA10" s="42">
        <v>41274</v>
      </c>
      <c r="GOB10" s="43">
        <v>4608955000</v>
      </c>
      <c r="GOC10" s="43">
        <v>116586000</v>
      </c>
      <c r="GOD10" s="43">
        <v>2448629000</v>
      </c>
      <c r="GOE10" s="40">
        <v>0</v>
      </c>
      <c r="GOF10" s="43">
        <v>264631000</v>
      </c>
      <c r="GOG10" s="40" t="s">
        <v>41</v>
      </c>
      <c r="GOH10" s="40" t="s">
        <v>99</v>
      </c>
      <c r="GOI10" s="36">
        <f t="shared" ref="GOI10:GOY13" si="954">YEAR(GOA10)</f>
        <v>2012</v>
      </c>
      <c r="GOJ10" s="37">
        <f t="shared" ref="GOJ10:GOZ13" si="955">GOC10-GOB10</f>
        <v>-4492369000</v>
      </c>
      <c r="GOK10" s="38">
        <f t="shared" ref="GOK10:GPA13" si="956">GOD10+GOE10+GOF10</f>
        <v>2713260000</v>
      </c>
      <c r="GOL10" s="38">
        <f t="shared" ref="GOL10:GPB13" si="957">GOJ10-GOK10</f>
        <v>-7205629000</v>
      </c>
      <c r="GOM10" s="39">
        <f t="shared" ref="GOM10:GPC13" si="958">ABS(GOJ10/GOB10)</f>
        <v>0.97470446120649912</v>
      </c>
      <c r="GON10" s="39">
        <f t="shared" ref="GON10:GPD13" si="959">ABS(GOL10/GOB10)</f>
        <v>1.5633975597505292</v>
      </c>
      <c r="GOO10" s="40" t="s">
        <v>395</v>
      </c>
      <c r="GOP10" s="40" t="s">
        <v>6</v>
      </c>
      <c r="GOQ10" s="42">
        <v>41274</v>
      </c>
      <c r="GOR10" s="43">
        <v>4608955000</v>
      </c>
      <c r="GOS10" s="43">
        <v>116586000</v>
      </c>
      <c r="GOT10" s="43">
        <v>2448629000</v>
      </c>
      <c r="GOU10" s="40">
        <v>0</v>
      </c>
      <c r="GOV10" s="43">
        <v>264631000</v>
      </c>
      <c r="GOW10" s="40" t="s">
        <v>41</v>
      </c>
      <c r="GOX10" s="40" t="s">
        <v>99</v>
      </c>
      <c r="GOY10" s="36">
        <f t="shared" si="954"/>
        <v>2012</v>
      </c>
      <c r="GOZ10" s="37">
        <f t="shared" si="955"/>
        <v>-4492369000</v>
      </c>
      <c r="GPA10" s="38">
        <f t="shared" si="956"/>
        <v>2713260000</v>
      </c>
      <c r="GPB10" s="38">
        <f t="shared" si="957"/>
        <v>-7205629000</v>
      </c>
      <c r="GPC10" s="39">
        <f t="shared" si="958"/>
        <v>0.97470446120649912</v>
      </c>
      <c r="GPD10" s="39">
        <f t="shared" si="959"/>
        <v>1.5633975597505292</v>
      </c>
      <c r="GPE10" s="40" t="s">
        <v>395</v>
      </c>
      <c r="GPF10" s="40" t="s">
        <v>6</v>
      </c>
      <c r="GPG10" s="42">
        <v>41274</v>
      </c>
      <c r="GPH10" s="43">
        <v>4608955000</v>
      </c>
      <c r="GPI10" s="43">
        <v>116586000</v>
      </c>
      <c r="GPJ10" s="43">
        <v>2448629000</v>
      </c>
      <c r="GPK10" s="40">
        <v>0</v>
      </c>
      <c r="GPL10" s="43">
        <v>264631000</v>
      </c>
      <c r="GPM10" s="40" t="s">
        <v>41</v>
      </c>
      <c r="GPN10" s="40" t="s">
        <v>99</v>
      </c>
      <c r="GPO10" s="36">
        <f t="shared" ref="GPO10:GQE13" si="960">YEAR(GPG10)</f>
        <v>2012</v>
      </c>
      <c r="GPP10" s="37">
        <f t="shared" ref="GPP10:GQF13" si="961">GPI10-GPH10</f>
        <v>-4492369000</v>
      </c>
      <c r="GPQ10" s="38">
        <f t="shared" ref="GPQ10:GQG13" si="962">GPJ10+GPK10+GPL10</f>
        <v>2713260000</v>
      </c>
      <c r="GPR10" s="38">
        <f t="shared" ref="GPR10:GQH13" si="963">GPP10-GPQ10</f>
        <v>-7205629000</v>
      </c>
      <c r="GPS10" s="39">
        <f t="shared" ref="GPS10:GQI13" si="964">ABS(GPP10/GPH10)</f>
        <v>0.97470446120649912</v>
      </c>
      <c r="GPT10" s="39">
        <f t="shared" ref="GPT10:GQJ13" si="965">ABS(GPR10/GPH10)</f>
        <v>1.5633975597505292</v>
      </c>
      <c r="GPU10" s="40" t="s">
        <v>395</v>
      </c>
      <c r="GPV10" s="40" t="s">
        <v>6</v>
      </c>
      <c r="GPW10" s="42">
        <v>41274</v>
      </c>
      <c r="GPX10" s="43">
        <v>4608955000</v>
      </c>
      <c r="GPY10" s="43">
        <v>116586000</v>
      </c>
      <c r="GPZ10" s="43">
        <v>2448629000</v>
      </c>
      <c r="GQA10" s="40">
        <v>0</v>
      </c>
      <c r="GQB10" s="43">
        <v>264631000</v>
      </c>
      <c r="GQC10" s="40" t="s">
        <v>41</v>
      </c>
      <c r="GQD10" s="40" t="s">
        <v>99</v>
      </c>
      <c r="GQE10" s="36">
        <f t="shared" si="960"/>
        <v>2012</v>
      </c>
      <c r="GQF10" s="37">
        <f t="shared" si="961"/>
        <v>-4492369000</v>
      </c>
      <c r="GQG10" s="38">
        <f t="shared" si="962"/>
        <v>2713260000</v>
      </c>
      <c r="GQH10" s="38">
        <f t="shared" si="963"/>
        <v>-7205629000</v>
      </c>
      <c r="GQI10" s="39">
        <f t="shared" si="964"/>
        <v>0.97470446120649912</v>
      </c>
      <c r="GQJ10" s="39">
        <f t="shared" si="965"/>
        <v>1.5633975597505292</v>
      </c>
      <c r="GQK10" s="40" t="s">
        <v>395</v>
      </c>
      <c r="GQL10" s="40" t="s">
        <v>6</v>
      </c>
      <c r="GQM10" s="42">
        <v>41274</v>
      </c>
      <c r="GQN10" s="43">
        <v>4608955000</v>
      </c>
      <c r="GQO10" s="43">
        <v>116586000</v>
      </c>
      <c r="GQP10" s="43">
        <v>2448629000</v>
      </c>
      <c r="GQQ10" s="40">
        <v>0</v>
      </c>
      <c r="GQR10" s="43">
        <v>264631000</v>
      </c>
      <c r="GQS10" s="40" t="s">
        <v>41</v>
      </c>
      <c r="GQT10" s="40" t="s">
        <v>99</v>
      </c>
      <c r="GQU10" s="36">
        <f t="shared" ref="GQU10:GRK13" si="966">YEAR(GQM10)</f>
        <v>2012</v>
      </c>
      <c r="GQV10" s="37">
        <f t="shared" ref="GQV10:GRL13" si="967">GQO10-GQN10</f>
        <v>-4492369000</v>
      </c>
      <c r="GQW10" s="38">
        <f t="shared" ref="GQW10:GRM13" si="968">GQP10+GQQ10+GQR10</f>
        <v>2713260000</v>
      </c>
      <c r="GQX10" s="38">
        <f t="shared" ref="GQX10:GRN13" si="969">GQV10-GQW10</f>
        <v>-7205629000</v>
      </c>
      <c r="GQY10" s="39">
        <f t="shared" ref="GQY10:GRO13" si="970">ABS(GQV10/GQN10)</f>
        <v>0.97470446120649912</v>
      </c>
      <c r="GQZ10" s="39">
        <f t="shared" ref="GQZ10:GRP13" si="971">ABS(GQX10/GQN10)</f>
        <v>1.5633975597505292</v>
      </c>
      <c r="GRA10" s="40" t="s">
        <v>395</v>
      </c>
      <c r="GRB10" s="40" t="s">
        <v>6</v>
      </c>
      <c r="GRC10" s="42">
        <v>41274</v>
      </c>
      <c r="GRD10" s="43">
        <v>4608955000</v>
      </c>
      <c r="GRE10" s="43">
        <v>116586000</v>
      </c>
      <c r="GRF10" s="43">
        <v>2448629000</v>
      </c>
      <c r="GRG10" s="40">
        <v>0</v>
      </c>
      <c r="GRH10" s="43">
        <v>264631000</v>
      </c>
      <c r="GRI10" s="40" t="s">
        <v>41</v>
      </c>
      <c r="GRJ10" s="40" t="s">
        <v>99</v>
      </c>
      <c r="GRK10" s="36">
        <f t="shared" si="966"/>
        <v>2012</v>
      </c>
      <c r="GRL10" s="37">
        <f t="shared" si="967"/>
        <v>-4492369000</v>
      </c>
      <c r="GRM10" s="38">
        <f t="shared" si="968"/>
        <v>2713260000</v>
      </c>
      <c r="GRN10" s="38">
        <f t="shared" si="969"/>
        <v>-7205629000</v>
      </c>
      <c r="GRO10" s="39">
        <f t="shared" si="970"/>
        <v>0.97470446120649912</v>
      </c>
      <c r="GRP10" s="39">
        <f t="shared" si="971"/>
        <v>1.5633975597505292</v>
      </c>
      <c r="GRQ10" s="40" t="s">
        <v>395</v>
      </c>
      <c r="GRR10" s="40" t="s">
        <v>6</v>
      </c>
      <c r="GRS10" s="42">
        <v>41274</v>
      </c>
      <c r="GRT10" s="43">
        <v>4608955000</v>
      </c>
      <c r="GRU10" s="43">
        <v>116586000</v>
      </c>
      <c r="GRV10" s="43">
        <v>2448629000</v>
      </c>
      <c r="GRW10" s="40">
        <v>0</v>
      </c>
      <c r="GRX10" s="43">
        <v>264631000</v>
      </c>
      <c r="GRY10" s="40" t="s">
        <v>41</v>
      </c>
      <c r="GRZ10" s="40" t="s">
        <v>99</v>
      </c>
      <c r="GSA10" s="36">
        <f t="shared" ref="GSA10:GSQ13" si="972">YEAR(GRS10)</f>
        <v>2012</v>
      </c>
      <c r="GSB10" s="37">
        <f t="shared" ref="GSB10:GSR13" si="973">GRU10-GRT10</f>
        <v>-4492369000</v>
      </c>
      <c r="GSC10" s="38">
        <f t="shared" ref="GSC10:GSS13" si="974">GRV10+GRW10+GRX10</f>
        <v>2713260000</v>
      </c>
      <c r="GSD10" s="38">
        <f t="shared" ref="GSD10:GST13" si="975">GSB10-GSC10</f>
        <v>-7205629000</v>
      </c>
      <c r="GSE10" s="39">
        <f t="shared" ref="GSE10:GSU13" si="976">ABS(GSB10/GRT10)</f>
        <v>0.97470446120649912</v>
      </c>
      <c r="GSF10" s="39">
        <f t="shared" ref="GSF10:GSV13" si="977">ABS(GSD10/GRT10)</f>
        <v>1.5633975597505292</v>
      </c>
      <c r="GSG10" s="40" t="s">
        <v>395</v>
      </c>
      <c r="GSH10" s="40" t="s">
        <v>6</v>
      </c>
      <c r="GSI10" s="42">
        <v>41274</v>
      </c>
      <c r="GSJ10" s="43">
        <v>4608955000</v>
      </c>
      <c r="GSK10" s="43">
        <v>116586000</v>
      </c>
      <c r="GSL10" s="43">
        <v>2448629000</v>
      </c>
      <c r="GSM10" s="40">
        <v>0</v>
      </c>
      <c r="GSN10" s="43">
        <v>264631000</v>
      </c>
      <c r="GSO10" s="40" t="s">
        <v>41</v>
      </c>
      <c r="GSP10" s="40" t="s">
        <v>99</v>
      </c>
      <c r="GSQ10" s="36">
        <f t="shared" si="972"/>
        <v>2012</v>
      </c>
      <c r="GSR10" s="37">
        <f t="shared" si="973"/>
        <v>-4492369000</v>
      </c>
      <c r="GSS10" s="38">
        <f t="shared" si="974"/>
        <v>2713260000</v>
      </c>
      <c r="GST10" s="38">
        <f t="shared" si="975"/>
        <v>-7205629000</v>
      </c>
      <c r="GSU10" s="39">
        <f t="shared" si="976"/>
        <v>0.97470446120649912</v>
      </c>
      <c r="GSV10" s="39">
        <f t="shared" si="977"/>
        <v>1.5633975597505292</v>
      </c>
      <c r="GSW10" s="40" t="s">
        <v>395</v>
      </c>
      <c r="GSX10" s="40" t="s">
        <v>6</v>
      </c>
      <c r="GSY10" s="42">
        <v>41274</v>
      </c>
      <c r="GSZ10" s="43">
        <v>4608955000</v>
      </c>
      <c r="GTA10" s="43">
        <v>116586000</v>
      </c>
      <c r="GTB10" s="43">
        <v>2448629000</v>
      </c>
      <c r="GTC10" s="40">
        <v>0</v>
      </c>
      <c r="GTD10" s="43">
        <v>264631000</v>
      </c>
      <c r="GTE10" s="40" t="s">
        <v>41</v>
      </c>
      <c r="GTF10" s="40" t="s">
        <v>99</v>
      </c>
      <c r="GTG10" s="36">
        <f t="shared" ref="GTG10:GTW13" si="978">YEAR(GSY10)</f>
        <v>2012</v>
      </c>
      <c r="GTH10" s="37">
        <f t="shared" ref="GTH10:GTX13" si="979">GTA10-GSZ10</f>
        <v>-4492369000</v>
      </c>
      <c r="GTI10" s="38">
        <f t="shared" ref="GTI10:GTY13" si="980">GTB10+GTC10+GTD10</f>
        <v>2713260000</v>
      </c>
      <c r="GTJ10" s="38">
        <f t="shared" ref="GTJ10:GTZ13" si="981">GTH10-GTI10</f>
        <v>-7205629000</v>
      </c>
      <c r="GTK10" s="39">
        <f t="shared" ref="GTK10:GUA13" si="982">ABS(GTH10/GSZ10)</f>
        <v>0.97470446120649912</v>
      </c>
      <c r="GTL10" s="39">
        <f t="shared" ref="GTL10:GUB13" si="983">ABS(GTJ10/GSZ10)</f>
        <v>1.5633975597505292</v>
      </c>
      <c r="GTM10" s="40" t="s">
        <v>395</v>
      </c>
      <c r="GTN10" s="40" t="s">
        <v>6</v>
      </c>
      <c r="GTO10" s="42">
        <v>41274</v>
      </c>
      <c r="GTP10" s="43">
        <v>4608955000</v>
      </c>
      <c r="GTQ10" s="43">
        <v>116586000</v>
      </c>
      <c r="GTR10" s="43">
        <v>2448629000</v>
      </c>
      <c r="GTS10" s="40">
        <v>0</v>
      </c>
      <c r="GTT10" s="43">
        <v>264631000</v>
      </c>
      <c r="GTU10" s="40" t="s">
        <v>41</v>
      </c>
      <c r="GTV10" s="40" t="s">
        <v>99</v>
      </c>
      <c r="GTW10" s="36">
        <f t="shared" si="978"/>
        <v>2012</v>
      </c>
      <c r="GTX10" s="37">
        <f t="shared" si="979"/>
        <v>-4492369000</v>
      </c>
      <c r="GTY10" s="38">
        <f t="shared" si="980"/>
        <v>2713260000</v>
      </c>
      <c r="GTZ10" s="38">
        <f t="shared" si="981"/>
        <v>-7205629000</v>
      </c>
      <c r="GUA10" s="39">
        <f t="shared" si="982"/>
        <v>0.97470446120649912</v>
      </c>
      <c r="GUB10" s="39">
        <f t="shared" si="983"/>
        <v>1.5633975597505292</v>
      </c>
      <c r="GUC10" s="40" t="s">
        <v>395</v>
      </c>
      <c r="GUD10" s="40" t="s">
        <v>6</v>
      </c>
      <c r="GUE10" s="42">
        <v>41274</v>
      </c>
      <c r="GUF10" s="43">
        <v>4608955000</v>
      </c>
      <c r="GUG10" s="43">
        <v>116586000</v>
      </c>
      <c r="GUH10" s="43">
        <v>2448629000</v>
      </c>
      <c r="GUI10" s="40">
        <v>0</v>
      </c>
      <c r="GUJ10" s="43">
        <v>264631000</v>
      </c>
      <c r="GUK10" s="40" t="s">
        <v>41</v>
      </c>
      <c r="GUL10" s="40" t="s">
        <v>99</v>
      </c>
      <c r="GUM10" s="36">
        <f t="shared" ref="GUM10:GVC13" si="984">YEAR(GUE10)</f>
        <v>2012</v>
      </c>
      <c r="GUN10" s="37">
        <f t="shared" ref="GUN10:GVD13" si="985">GUG10-GUF10</f>
        <v>-4492369000</v>
      </c>
      <c r="GUO10" s="38">
        <f t="shared" ref="GUO10:GVE13" si="986">GUH10+GUI10+GUJ10</f>
        <v>2713260000</v>
      </c>
      <c r="GUP10" s="38">
        <f t="shared" ref="GUP10:GVF13" si="987">GUN10-GUO10</f>
        <v>-7205629000</v>
      </c>
      <c r="GUQ10" s="39">
        <f t="shared" ref="GUQ10:GVG13" si="988">ABS(GUN10/GUF10)</f>
        <v>0.97470446120649912</v>
      </c>
      <c r="GUR10" s="39">
        <f t="shared" ref="GUR10:GVH13" si="989">ABS(GUP10/GUF10)</f>
        <v>1.5633975597505292</v>
      </c>
      <c r="GUS10" s="40" t="s">
        <v>395</v>
      </c>
      <c r="GUT10" s="40" t="s">
        <v>6</v>
      </c>
      <c r="GUU10" s="42">
        <v>41274</v>
      </c>
      <c r="GUV10" s="43">
        <v>4608955000</v>
      </c>
      <c r="GUW10" s="43">
        <v>116586000</v>
      </c>
      <c r="GUX10" s="43">
        <v>2448629000</v>
      </c>
      <c r="GUY10" s="40">
        <v>0</v>
      </c>
      <c r="GUZ10" s="43">
        <v>264631000</v>
      </c>
      <c r="GVA10" s="40" t="s">
        <v>41</v>
      </c>
      <c r="GVB10" s="40" t="s">
        <v>99</v>
      </c>
      <c r="GVC10" s="36">
        <f t="shared" si="984"/>
        <v>2012</v>
      </c>
      <c r="GVD10" s="37">
        <f t="shared" si="985"/>
        <v>-4492369000</v>
      </c>
      <c r="GVE10" s="38">
        <f t="shared" si="986"/>
        <v>2713260000</v>
      </c>
      <c r="GVF10" s="38">
        <f t="shared" si="987"/>
        <v>-7205629000</v>
      </c>
      <c r="GVG10" s="39">
        <f t="shared" si="988"/>
        <v>0.97470446120649912</v>
      </c>
      <c r="GVH10" s="39">
        <f t="shared" si="989"/>
        <v>1.5633975597505292</v>
      </c>
      <c r="GVI10" s="40" t="s">
        <v>395</v>
      </c>
      <c r="GVJ10" s="40" t="s">
        <v>6</v>
      </c>
      <c r="GVK10" s="42">
        <v>41274</v>
      </c>
      <c r="GVL10" s="43">
        <v>4608955000</v>
      </c>
      <c r="GVM10" s="43">
        <v>116586000</v>
      </c>
      <c r="GVN10" s="43">
        <v>2448629000</v>
      </c>
      <c r="GVO10" s="40">
        <v>0</v>
      </c>
      <c r="GVP10" s="43">
        <v>264631000</v>
      </c>
      <c r="GVQ10" s="40" t="s">
        <v>41</v>
      </c>
      <c r="GVR10" s="40" t="s">
        <v>99</v>
      </c>
      <c r="GVS10" s="36">
        <f t="shared" ref="GVS10:GWI13" si="990">YEAR(GVK10)</f>
        <v>2012</v>
      </c>
      <c r="GVT10" s="37">
        <f t="shared" ref="GVT10:GWJ13" si="991">GVM10-GVL10</f>
        <v>-4492369000</v>
      </c>
      <c r="GVU10" s="38">
        <f t="shared" ref="GVU10:GWK13" si="992">GVN10+GVO10+GVP10</f>
        <v>2713260000</v>
      </c>
      <c r="GVV10" s="38">
        <f t="shared" ref="GVV10:GWL13" si="993">GVT10-GVU10</f>
        <v>-7205629000</v>
      </c>
      <c r="GVW10" s="39">
        <f t="shared" ref="GVW10:GWM13" si="994">ABS(GVT10/GVL10)</f>
        <v>0.97470446120649912</v>
      </c>
      <c r="GVX10" s="39">
        <f t="shared" ref="GVX10:GWN13" si="995">ABS(GVV10/GVL10)</f>
        <v>1.5633975597505292</v>
      </c>
      <c r="GVY10" s="40" t="s">
        <v>395</v>
      </c>
      <c r="GVZ10" s="40" t="s">
        <v>6</v>
      </c>
      <c r="GWA10" s="42">
        <v>41274</v>
      </c>
      <c r="GWB10" s="43">
        <v>4608955000</v>
      </c>
      <c r="GWC10" s="43">
        <v>116586000</v>
      </c>
      <c r="GWD10" s="43">
        <v>2448629000</v>
      </c>
      <c r="GWE10" s="40">
        <v>0</v>
      </c>
      <c r="GWF10" s="43">
        <v>264631000</v>
      </c>
      <c r="GWG10" s="40" t="s">
        <v>41</v>
      </c>
      <c r="GWH10" s="40" t="s">
        <v>99</v>
      </c>
      <c r="GWI10" s="36">
        <f t="shared" si="990"/>
        <v>2012</v>
      </c>
      <c r="GWJ10" s="37">
        <f t="shared" si="991"/>
        <v>-4492369000</v>
      </c>
      <c r="GWK10" s="38">
        <f t="shared" si="992"/>
        <v>2713260000</v>
      </c>
      <c r="GWL10" s="38">
        <f t="shared" si="993"/>
        <v>-7205629000</v>
      </c>
      <c r="GWM10" s="39">
        <f t="shared" si="994"/>
        <v>0.97470446120649912</v>
      </c>
      <c r="GWN10" s="39">
        <f t="shared" si="995"/>
        <v>1.5633975597505292</v>
      </c>
      <c r="GWO10" s="40" t="s">
        <v>395</v>
      </c>
      <c r="GWP10" s="40" t="s">
        <v>6</v>
      </c>
      <c r="GWQ10" s="42">
        <v>41274</v>
      </c>
      <c r="GWR10" s="43">
        <v>4608955000</v>
      </c>
      <c r="GWS10" s="43">
        <v>116586000</v>
      </c>
      <c r="GWT10" s="43">
        <v>2448629000</v>
      </c>
      <c r="GWU10" s="40">
        <v>0</v>
      </c>
      <c r="GWV10" s="43">
        <v>264631000</v>
      </c>
      <c r="GWW10" s="40" t="s">
        <v>41</v>
      </c>
      <c r="GWX10" s="40" t="s">
        <v>99</v>
      </c>
      <c r="GWY10" s="36">
        <f t="shared" ref="GWY10:GXO13" si="996">YEAR(GWQ10)</f>
        <v>2012</v>
      </c>
      <c r="GWZ10" s="37">
        <f t="shared" ref="GWZ10:GXP13" si="997">GWS10-GWR10</f>
        <v>-4492369000</v>
      </c>
      <c r="GXA10" s="38">
        <f t="shared" ref="GXA10:GXQ13" si="998">GWT10+GWU10+GWV10</f>
        <v>2713260000</v>
      </c>
      <c r="GXB10" s="38">
        <f t="shared" ref="GXB10:GXR13" si="999">GWZ10-GXA10</f>
        <v>-7205629000</v>
      </c>
      <c r="GXC10" s="39">
        <f t="shared" ref="GXC10:GXS13" si="1000">ABS(GWZ10/GWR10)</f>
        <v>0.97470446120649912</v>
      </c>
      <c r="GXD10" s="39">
        <f t="shared" ref="GXD10:GXT13" si="1001">ABS(GXB10/GWR10)</f>
        <v>1.5633975597505292</v>
      </c>
      <c r="GXE10" s="40" t="s">
        <v>395</v>
      </c>
      <c r="GXF10" s="40" t="s">
        <v>6</v>
      </c>
      <c r="GXG10" s="42">
        <v>41274</v>
      </c>
      <c r="GXH10" s="43">
        <v>4608955000</v>
      </c>
      <c r="GXI10" s="43">
        <v>116586000</v>
      </c>
      <c r="GXJ10" s="43">
        <v>2448629000</v>
      </c>
      <c r="GXK10" s="40">
        <v>0</v>
      </c>
      <c r="GXL10" s="43">
        <v>264631000</v>
      </c>
      <c r="GXM10" s="40" t="s">
        <v>41</v>
      </c>
      <c r="GXN10" s="40" t="s">
        <v>99</v>
      </c>
      <c r="GXO10" s="36">
        <f t="shared" si="996"/>
        <v>2012</v>
      </c>
      <c r="GXP10" s="37">
        <f t="shared" si="997"/>
        <v>-4492369000</v>
      </c>
      <c r="GXQ10" s="38">
        <f t="shared" si="998"/>
        <v>2713260000</v>
      </c>
      <c r="GXR10" s="38">
        <f t="shared" si="999"/>
        <v>-7205629000</v>
      </c>
      <c r="GXS10" s="39">
        <f t="shared" si="1000"/>
        <v>0.97470446120649912</v>
      </c>
      <c r="GXT10" s="39">
        <f t="shared" si="1001"/>
        <v>1.5633975597505292</v>
      </c>
      <c r="GXU10" s="40" t="s">
        <v>395</v>
      </c>
      <c r="GXV10" s="40" t="s">
        <v>6</v>
      </c>
      <c r="GXW10" s="42">
        <v>41274</v>
      </c>
      <c r="GXX10" s="43">
        <v>4608955000</v>
      </c>
      <c r="GXY10" s="43">
        <v>116586000</v>
      </c>
      <c r="GXZ10" s="43">
        <v>2448629000</v>
      </c>
      <c r="GYA10" s="40">
        <v>0</v>
      </c>
      <c r="GYB10" s="43">
        <v>264631000</v>
      </c>
      <c r="GYC10" s="40" t="s">
        <v>41</v>
      </c>
      <c r="GYD10" s="40" t="s">
        <v>99</v>
      </c>
      <c r="GYE10" s="36">
        <f t="shared" ref="GYE10:GYU13" si="1002">YEAR(GXW10)</f>
        <v>2012</v>
      </c>
      <c r="GYF10" s="37">
        <f t="shared" ref="GYF10:GYV13" si="1003">GXY10-GXX10</f>
        <v>-4492369000</v>
      </c>
      <c r="GYG10" s="38">
        <f t="shared" ref="GYG10:GYW13" si="1004">GXZ10+GYA10+GYB10</f>
        <v>2713260000</v>
      </c>
      <c r="GYH10" s="38">
        <f t="shared" ref="GYH10:GYX13" si="1005">GYF10-GYG10</f>
        <v>-7205629000</v>
      </c>
      <c r="GYI10" s="39">
        <f t="shared" ref="GYI10:GYY13" si="1006">ABS(GYF10/GXX10)</f>
        <v>0.97470446120649912</v>
      </c>
      <c r="GYJ10" s="39">
        <f t="shared" ref="GYJ10:GYZ13" si="1007">ABS(GYH10/GXX10)</f>
        <v>1.5633975597505292</v>
      </c>
      <c r="GYK10" s="40" t="s">
        <v>395</v>
      </c>
      <c r="GYL10" s="40" t="s">
        <v>6</v>
      </c>
      <c r="GYM10" s="42">
        <v>41274</v>
      </c>
      <c r="GYN10" s="43">
        <v>4608955000</v>
      </c>
      <c r="GYO10" s="43">
        <v>116586000</v>
      </c>
      <c r="GYP10" s="43">
        <v>2448629000</v>
      </c>
      <c r="GYQ10" s="40">
        <v>0</v>
      </c>
      <c r="GYR10" s="43">
        <v>264631000</v>
      </c>
      <c r="GYS10" s="40" t="s">
        <v>41</v>
      </c>
      <c r="GYT10" s="40" t="s">
        <v>99</v>
      </c>
      <c r="GYU10" s="36">
        <f t="shared" si="1002"/>
        <v>2012</v>
      </c>
      <c r="GYV10" s="37">
        <f t="shared" si="1003"/>
        <v>-4492369000</v>
      </c>
      <c r="GYW10" s="38">
        <f t="shared" si="1004"/>
        <v>2713260000</v>
      </c>
      <c r="GYX10" s="38">
        <f t="shared" si="1005"/>
        <v>-7205629000</v>
      </c>
      <c r="GYY10" s="39">
        <f t="shared" si="1006"/>
        <v>0.97470446120649912</v>
      </c>
      <c r="GYZ10" s="39">
        <f t="shared" si="1007"/>
        <v>1.5633975597505292</v>
      </c>
      <c r="GZA10" s="40" t="s">
        <v>395</v>
      </c>
      <c r="GZB10" s="40" t="s">
        <v>6</v>
      </c>
      <c r="GZC10" s="42">
        <v>41274</v>
      </c>
      <c r="GZD10" s="43">
        <v>4608955000</v>
      </c>
      <c r="GZE10" s="43">
        <v>116586000</v>
      </c>
      <c r="GZF10" s="43">
        <v>2448629000</v>
      </c>
      <c r="GZG10" s="40">
        <v>0</v>
      </c>
      <c r="GZH10" s="43">
        <v>264631000</v>
      </c>
      <c r="GZI10" s="40" t="s">
        <v>41</v>
      </c>
      <c r="GZJ10" s="40" t="s">
        <v>99</v>
      </c>
      <c r="GZK10" s="36">
        <f t="shared" ref="GZK10:HAA13" si="1008">YEAR(GZC10)</f>
        <v>2012</v>
      </c>
      <c r="GZL10" s="37">
        <f t="shared" ref="GZL10:HAB13" si="1009">GZE10-GZD10</f>
        <v>-4492369000</v>
      </c>
      <c r="GZM10" s="38">
        <f t="shared" ref="GZM10:HAC13" si="1010">GZF10+GZG10+GZH10</f>
        <v>2713260000</v>
      </c>
      <c r="GZN10" s="38">
        <f t="shared" ref="GZN10:HAD13" si="1011">GZL10-GZM10</f>
        <v>-7205629000</v>
      </c>
      <c r="GZO10" s="39">
        <f t="shared" ref="GZO10:HAE13" si="1012">ABS(GZL10/GZD10)</f>
        <v>0.97470446120649912</v>
      </c>
      <c r="GZP10" s="39">
        <f t="shared" ref="GZP10:HAF13" si="1013">ABS(GZN10/GZD10)</f>
        <v>1.5633975597505292</v>
      </c>
      <c r="GZQ10" s="40" t="s">
        <v>395</v>
      </c>
      <c r="GZR10" s="40" t="s">
        <v>6</v>
      </c>
      <c r="GZS10" s="42">
        <v>41274</v>
      </c>
      <c r="GZT10" s="43">
        <v>4608955000</v>
      </c>
      <c r="GZU10" s="43">
        <v>116586000</v>
      </c>
      <c r="GZV10" s="43">
        <v>2448629000</v>
      </c>
      <c r="GZW10" s="40">
        <v>0</v>
      </c>
      <c r="GZX10" s="43">
        <v>264631000</v>
      </c>
      <c r="GZY10" s="40" t="s">
        <v>41</v>
      </c>
      <c r="GZZ10" s="40" t="s">
        <v>99</v>
      </c>
      <c r="HAA10" s="36">
        <f t="shared" si="1008"/>
        <v>2012</v>
      </c>
      <c r="HAB10" s="37">
        <f t="shared" si="1009"/>
        <v>-4492369000</v>
      </c>
      <c r="HAC10" s="38">
        <f t="shared" si="1010"/>
        <v>2713260000</v>
      </c>
      <c r="HAD10" s="38">
        <f t="shared" si="1011"/>
        <v>-7205629000</v>
      </c>
      <c r="HAE10" s="39">
        <f t="shared" si="1012"/>
        <v>0.97470446120649912</v>
      </c>
      <c r="HAF10" s="39">
        <f t="shared" si="1013"/>
        <v>1.5633975597505292</v>
      </c>
      <c r="HAG10" s="40" t="s">
        <v>395</v>
      </c>
      <c r="HAH10" s="40" t="s">
        <v>6</v>
      </c>
      <c r="HAI10" s="42">
        <v>41274</v>
      </c>
      <c r="HAJ10" s="43">
        <v>4608955000</v>
      </c>
      <c r="HAK10" s="43">
        <v>116586000</v>
      </c>
      <c r="HAL10" s="43">
        <v>2448629000</v>
      </c>
      <c r="HAM10" s="40">
        <v>0</v>
      </c>
      <c r="HAN10" s="43">
        <v>264631000</v>
      </c>
      <c r="HAO10" s="40" t="s">
        <v>41</v>
      </c>
      <c r="HAP10" s="40" t="s">
        <v>99</v>
      </c>
      <c r="HAQ10" s="36">
        <f t="shared" ref="HAQ10:HBG13" si="1014">YEAR(HAI10)</f>
        <v>2012</v>
      </c>
      <c r="HAR10" s="37">
        <f t="shared" ref="HAR10:HBH13" si="1015">HAK10-HAJ10</f>
        <v>-4492369000</v>
      </c>
      <c r="HAS10" s="38">
        <f t="shared" ref="HAS10:HBI13" si="1016">HAL10+HAM10+HAN10</f>
        <v>2713260000</v>
      </c>
      <c r="HAT10" s="38">
        <f t="shared" ref="HAT10:HBJ13" si="1017">HAR10-HAS10</f>
        <v>-7205629000</v>
      </c>
      <c r="HAU10" s="39">
        <f t="shared" ref="HAU10:HBK13" si="1018">ABS(HAR10/HAJ10)</f>
        <v>0.97470446120649912</v>
      </c>
      <c r="HAV10" s="39">
        <f t="shared" ref="HAV10:HBL13" si="1019">ABS(HAT10/HAJ10)</f>
        <v>1.5633975597505292</v>
      </c>
      <c r="HAW10" s="40" t="s">
        <v>395</v>
      </c>
      <c r="HAX10" s="40" t="s">
        <v>6</v>
      </c>
      <c r="HAY10" s="42">
        <v>41274</v>
      </c>
      <c r="HAZ10" s="43">
        <v>4608955000</v>
      </c>
      <c r="HBA10" s="43">
        <v>116586000</v>
      </c>
      <c r="HBB10" s="43">
        <v>2448629000</v>
      </c>
      <c r="HBC10" s="40">
        <v>0</v>
      </c>
      <c r="HBD10" s="43">
        <v>264631000</v>
      </c>
      <c r="HBE10" s="40" t="s">
        <v>41</v>
      </c>
      <c r="HBF10" s="40" t="s">
        <v>99</v>
      </c>
      <c r="HBG10" s="36">
        <f t="shared" si="1014"/>
        <v>2012</v>
      </c>
      <c r="HBH10" s="37">
        <f t="shared" si="1015"/>
        <v>-4492369000</v>
      </c>
      <c r="HBI10" s="38">
        <f t="shared" si="1016"/>
        <v>2713260000</v>
      </c>
      <c r="HBJ10" s="38">
        <f t="shared" si="1017"/>
        <v>-7205629000</v>
      </c>
      <c r="HBK10" s="39">
        <f t="shared" si="1018"/>
        <v>0.97470446120649912</v>
      </c>
      <c r="HBL10" s="39">
        <f t="shared" si="1019"/>
        <v>1.5633975597505292</v>
      </c>
      <c r="HBM10" s="40" t="s">
        <v>395</v>
      </c>
      <c r="HBN10" s="40" t="s">
        <v>6</v>
      </c>
      <c r="HBO10" s="42">
        <v>41274</v>
      </c>
      <c r="HBP10" s="43">
        <v>4608955000</v>
      </c>
      <c r="HBQ10" s="43">
        <v>116586000</v>
      </c>
      <c r="HBR10" s="43">
        <v>2448629000</v>
      </c>
      <c r="HBS10" s="40">
        <v>0</v>
      </c>
      <c r="HBT10" s="43">
        <v>264631000</v>
      </c>
      <c r="HBU10" s="40" t="s">
        <v>41</v>
      </c>
      <c r="HBV10" s="40" t="s">
        <v>99</v>
      </c>
      <c r="HBW10" s="36">
        <f t="shared" ref="HBW10:HCM13" si="1020">YEAR(HBO10)</f>
        <v>2012</v>
      </c>
      <c r="HBX10" s="37">
        <f t="shared" ref="HBX10:HCN13" si="1021">HBQ10-HBP10</f>
        <v>-4492369000</v>
      </c>
      <c r="HBY10" s="38">
        <f t="shared" ref="HBY10:HCO13" si="1022">HBR10+HBS10+HBT10</f>
        <v>2713260000</v>
      </c>
      <c r="HBZ10" s="38">
        <f t="shared" ref="HBZ10:HCP13" si="1023">HBX10-HBY10</f>
        <v>-7205629000</v>
      </c>
      <c r="HCA10" s="39">
        <f t="shared" ref="HCA10:HCQ13" si="1024">ABS(HBX10/HBP10)</f>
        <v>0.97470446120649912</v>
      </c>
      <c r="HCB10" s="39">
        <f t="shared" ref="HCB10:HCR13" si="1025">ABS(HBZ10/HBP10)</f>
        <v>1.5633975597505292</v>
      </c>
      <c r="HCC10" s="40" t="s">
        <v>395</v>
      </c>
      <c r="HCD10" s="40" t="s">
        <v>6</v>
      </c>
      <c r="HCE10" s="42">
        <v>41274</v>
      </c>
      <c r="HCF10" s="43">
        <v>4608955000</v>
      </c>
      <c r="HCG10" s="43">
        <v>116586000</v>
      </c>
      <c r="HCH10" s="43">
        <v>2448629000</v>
      </c>
      <c r="HCI10" s="40">
        <v>0</v>
      </c>
      <c r="HCJ10" s="43">
        <v>264631000</v>
      </c>
      <c r="HCK10" s="40" t="s">
        <v>41</v>
      </c>
      <c r="HCL10" s="40" t="s">
        <v>99</v>
      </c>
      <c r="HCM10" s="36">
        <f t="shared" si="1020"/>
        <v>2012</v>
      </c>
      <c r="HCN10" s="37">
        <f t="shared" si="1021"/>
        <v>-4492369000</v>
      </c>
      <c r="HCO10" s="38">
        <f t="shared" si="1022"/>
        <v>2713260000</v>
      </c>
      <c r="HCP10" s="38">
        <f t="shared" si="1023"/>
        <v>-7205629000</v>
      </c>
      <c r="HCQ10" s="39">
        <f t="shared" si="1024"/>
        <v>0.97470446120649912</v>
      </c>
      <c r="HCR10" s="39">
        <f t="shared" si="1025"/>
        <v>1.5633975597505292</v>
      </c>
      <c r="HCS10" s="40" t="s">
        <v>395</v>
      </c>
      <c r="HCT10" s="40" t="s">
        <v>6</v>
      </c>
      <c r="HCU10" s="42">
        <v>41274</v>
      </c>
      <c r="HCV10" s="43">
        <v>4608955000</v>
      </c>
      <c r="HCW10" s="43">
        <v>116586000</v>
      </c>
      <c r="HCX10" s="43">
        <v>2448629000</v>
      </c>
      <c r="HCY10" s="40">
        <v>0</v>
      </c>
      <c r="HCZ10" s="43">
        <v>264631000</v>
      </c>
      <c r="HDA10" s="40" t="s">
        <v>41</v>
      </c>
      <c r="HDB10" s="40" t="s">
        <v>99</v>
      </c>
      <c r="HDC10" s="36">
        <f t="shared" ref="HDC10:HDS13" si="1026">YEAR(HCU10)</f>
        <v>2012</v>
      </c>
      <c r="HDD10" s="37">
        <f t="shared" ref="HDD10:HDT13" si="1027">HCW10-HCV10</f>
        <v>-4492369000</v>
      </c>
      <c r="HDE10" s="38">
        <f t="shared" ref="HDE10:HDU13" si="1028">HCX10+HCY10+HCZ10</f>
        <v>2713260000</v>
      </c>
      <c r="HDF10" s="38">
        <f t="shared" ref="HDF10:HDV13" si="1029">HDD10-HDE10</f>
        <v>-7205629000</v>
      </c>
      <c r="HDG10" s="39">
        <f t="shared" ref="HDG10:HDW13" si="1030">ABS(HDD10/HCV10)</f>
        <v>0.97470446120649912</v>
      </c>
      <c r="HDH10" s="39">
        <f t="shared" ref="HDH10:HDX13" si="1031">ABS(HDF10/HCV10)</f>
        <v>1.5633975597505292</v>
      </c>
      <c r="HDI10" s="40" t="s">
        <v>395</v>
      </c>
      <c r="HDJ10" s="40" t="s">
        <v>6</v>
      </c>
      <c r="HDK10" s="42">
        <v>41274</v>
      </c>
      <c r="HDL10" s="43">
        <v>4608955000</v>
      </c>
      <c r="HDM10" s="43">
        <v>116586000</v>
      </c>
      <c r="HDN10" s="43">
        <v>2448629000</v>
      </c>
      <c r="HDO10" s="40">
        <v>0</v>
      </c>
      <c r="HDP10" s="43">
        <v>264631000</v>
      </c>
      <c r="HDQ10" s="40" t="s">
        <v>41</v>
      </c>
      <c r="HDR10" s="40" t="s">
        <v>99</v>
      </c>
      <c r="HDS10" s="36">
        <f t="shared" si="1026"/>
        <v>2012</v>
      </c>
      <c r="HDT10" s="37">
        <f t="shared" si="1027"/>
        <v>-4492369000</v>
      </c>
      <c r="HDU10" s="38">
        <f t="shared" si="1028"/>
        <v>2713260000</v>
      </c>
      <c r="HDV10" s="38">
        <f t="shared" si="1029"/>
        <v>-7205629000</v>
      </c>
      <c r="HDW10" s="39">
        <f t="shared" si="1030"/>
        <v>0.97470446120649912</v>
      </c>
      <c r="HDX10" s="39">
        <f t="shared" si="1031"/>
        <v>1.5633975597505292</v>
      </c>
      <c r="HDY10" s="40" t="s">
        <v>395</v>
      </c>
      <c r="HDZ10" s="40" t="s">
        <v>6</v>
      </c>
      <c r="HEA10" s="42">
        <v>41274</v>
      </c>
      <c r="HEB10" s="43">
        <v>4608955000</v>
      </c>
      <c r="HEC10" s="43">
        <v>116586000</v>
      </c>
      <c r="HED10" s="43">
        <v>2448629000</v>
      </c>
      <c r="HEE10" s="40">
        <v>0</v>
      </c>
      <c r="HEF10" s="43">
        <v>264631000</v>
      </c>
      <c r="HEG10" s="40" t="s">
        <v>41</v>
      </c>
      <c r="HEH10" s="40" t="s">
        <v>99</v>
      </c>
      <c r="HEI10" s="36">
        <f t="shared" ref="HEI10:HEY13" si="1032">YEAR(HEA10)</f>
        <v>2012</v>
      </c>
      <c r="HEJ10" s="37">
        <f t="shared" ref="HEJ10:HEZ13" si="1033">HEC10-HEB10</f>
        <v>-4492369000</v>
      </c>
      <c r="HEK10" s="38">
        <f t="shared" ref="HEK10:HFA13" si="1034">HED10+HEE10+HEF10</f>
        <v>2713260000</v>
      </c>
      <c r="HEL10" s="38">
        <f t="shared" ref="HEL10:HFB13" si="1035">HEJ10-HEK10</f>
        <v>-7205629000</v>
      </c>
      <c r="HEM10" s="39">
        <f t="shared" ref="HEM10:HFC13" si="1036">ABS(HEJ10/HEB10)</f>
        <v>0.97470446120649912</v>
      </c>
      <c r="HEN10" s="39">
        <f t="shared" ref="HEN10:HFD13" si="1037">ABS(HEL10/HEB10)</f>
        <v>1.5633975597505292</v>
      </c>
      <c r="HEO10" s="40" t="s">
        <v>395</v>
      </c>
      <c r="HEP10" s="40" t="s">
        <v>6</v>
      </c>
      <c r="HEQ10" s="42">
        <v>41274</v>
      </c>
      <c r="HER10" s="43">
        <v>4608955000</v>
      </c>
      <c r="HES10" s="43">
        <v>116586000</v>
      </c>
      <c r="HET10" s="43">
        <v>2448629000</v>
      </c>
      <c r="HEU10" s="40">
        <v>0</v>
      </c>
      <c r="HEV10" s="43">
        <v>264631000</v>
      </c>
      <c r="HEW10" s="40" t="s">
        <v>41</v>
      </c>
      <c r="HEX10" s="40" t="s">
        <v>99</v>
      </c>
      <c r="HEY10" s="36">
        <f t="shared" si="1032"/>
        <v>2012</v>
      </c>
      <c r="HEZ10" s="37">
        <f t="shared" si="1033"/>
        <v>-4492369000</v>
      </c>
      <c r="HFA10" s="38">
        <f t="shared" si="1034"/>
        <v>2713260000</v>
      </c>
      <c r="HFB10" s="38">
        <f t="shared" si="1035"/>
        <v>-7205629000</v>
      </c>
      <c r="HFC10" s="39">
        <f t="shared" si="1036"/>
        <v>0.97470446120649912</v>
      </c>
      <c r="HFD10" s="39">
        <f t="shared" si="1037"/>
        <v>1.5633975597505292</v>
      </c>
      <c r="HFE10" s="40" t="s">
        <v>395</v>
      </c>
      <c r="HFF10" s="40" t="s">
        <v>6</v>
      </c>
      <c r="HFG10" s="42">
        <v>41274</v>
      </c>
      <c r="HFH10" s="43">
        <v>4608955000</v>
      </c>
      <c r="HFI10" s="43">
        <v>116586000</v>
      </c>
      <c r="HFJ10" s="43">
        <v>2448629000</v>
      </c>
      <c r="HFK10" s="40">
        <v>0</v>
      </c>
      <c r="HFL10" s="43">
        <v>264631000</v>
      </c>
      <c r="HFM10" s="40" t="s">
        <v>41</v>
      </c>
      <c r="HFN10" s="40" t="s">
        <v>99</v>
      </c>
      <c r="HFO10" s="36">
        <f t="shared" ref="HFO10:HGE13" si="1038">YEAR(HFG10)</f>
        <v>2012</v>
      </c>
      <c r="HFP10" s="37">
        <f t="shared" ref="HFP10:HGF13" si="1039">HFI10-HFH10</f>
        <v>-4492369000</v>
      </c>
      <c r="HFQ10" s="38">
        <f t="shared" ref="HFQ10:HGG13" si="1040">HFJ10+HFK10+HFL10</f>
        <v>2713260000</v>
      </c>
      <c r="HFR10" s="38">
        <f t="shared" ref="HFR10:HGH13" si="1041">HFP10-HFQ10</f>
        <v>-7205629000</v>
      </c>
      <c r="HFS10" s="39">
        <f t="shared" ref="HFS10:HGI13" si="1042">ABS(HFP10/HFH10)</f>
        <v>0.97470446120649912</v>
      </c>
      <c r="HFT10" s="39">
        <f t="shared" ref="HFT10:HGJ13" si="1043">ABS(HFR10/HFH10)</f>
        <v>1.5633975597505292</v>
      </c>
      <c r="HFU10" s="40" t="s">
        <v>395</v>
      </c>
      <c r="HFV10" s="40" t="s">
        <v>6</v>
      </c>
      <c r="HFW10" s="42">
        <v>41274</v>
      </c>
      <c r="HFX10" s="43">
        <v>4608955000</v>
      </c>
      <c r="HFY10" s="43">
        <v>116586000</v>
      </c>
      <c r="HFZ10" s="43">
        <v>2448629000</v>
      </c>
      <c r="HGA10" s="40">
        <v>0</v>
      </c>
      <c r="HGB10" s="43">
        <v>264631000</v>
      </c>
      <c r="HGC10" s="40" t="s">
        <v>41</v>
      </c>
      <c r="HGD10" s="40" t="s">
        <v>99</v>
      </c>
      <c r="HGE10" s="36">
        <f t="shared" si="1038"/>
        <v>2012</v>
      </c>
      <c r="HGF10" s="37">
        <f t="shared" si="1039"/>
        <v>-4492369000</v>
      </c>
      <c r="HGG10" s="38">
        <f t="shared" si="1040"/>
        <v>2713260000</v>
      </c>
      <c r="HGH10" s="38">
        <f t="shared" si="1041"/>
        <v>-7205629000</v>
      </c>
      <c r="HGI10" s="39">
        <f t="shared" si="1042"/>
        <v>0.97470446120649912</v>
      </c>
      <c r="HGJ10" s="39">
        <f t="shared" si="1043"/>
        <v>1.5633975597505292</v>
      </c>
      <c r="HGK10" s="40" t="s">
        <v>395</v>
      </c>
      <c r="HGL10" s="40" t="s">
        <v>6</v>
      </c>
      <c r="HGM10" s="42">
        <v>41274</v>
      </c>
      <c r="HGN10" s="43">
        <v>4608955000</v>
      </c>
      <c r="HGO10" s="43">
        <v>116586000</v>
      </c>
      <c r="HGP10" s="43">
        <v>2448629000</v>
      </c>
      <c r="HGQ10" s="40">
        <v>0</v>
      </c>
      <c r="HGR10" s="43">
        <v>264631000</v>
      </c>
      <c r="HGS10" s="40" t="s">
        <v>41</v>
      </c>
      <c r="HGT10" s="40" t="s">
        <v>99</v>
      </c>
      <c r="HGU10" s="36">
        <f t="shared" ref="HGU10:HHK13" si="1044">YEAR(HGM10)</f>
        <v>2012</v>
      </c>
      <c r="HGV10" s="37">
        <f t="shared" ref="HGV10:HHL13" si="1045">HGO10-HGN10</f>
        <v>-4492369000</v>
      </c>
      <c r="HGW10" s="38">
        <f t="shared" ref="HGW10:HHM13" si="1046">HGP10+HGQ10+HGR10</f>
        <v>2713260000</v>
      </c>
      <c r="HGX10" s="38">
        <f t="shared" ref="HGX10:HHN13" si="1047">HGV10-HGW10</f>
        <v>-7205629000</v>
      </c>
      <c r="HGY10" s="39">
        <f t="shared" ref="HGY10:HHO13" si="1048">ABS(HGV10/HGN10)</f>
        <v>0.97470446120649912</v>
      </c>
      <c r="HGZ10" s="39">
        <f t="shared" ref="HGZ10:HHP13" si="1049">ABS(HGX10/HGN10)</f>
        <v>1.5633975597505292</v>
      </c>
      <c r="HHA10" s="40" t="s">
        <v>395</v>
      </c>
      <c r="HHB10" s="40" t="s">
        <v>6</v>
      </c>
      <c r="HHC10" s="42">
        <v>41274</v>
      </c>
      <c r="HHD10" s="43">
        <v>4608955000</v>
      </c>
      <c r="HHE10" s="43">
        <v>116586000</v>
      </c>
      <c r="HHF10" s="43">
        <v>2448629000</v>
      </c>
      <c r="HHG10" s="40">
        <v>0</v>
      </c>
      <c r="HHH10" s="43">
        <v>264631000</v>
      </c>
      <c r="HHI10" s="40" t="s">
        <v>41</v>
      </c>
      <c r="HHJ10" s="40" t="s">
        <v>99</v>
      </c>
      <c r="HHK10" s="36">
        <f t="shared" si="1044"/>
        <v>2012</v>
      </c>
      <c r="HHL10" s="37">
        <f t="shared" si="1045"/>
        <v>-4492369000</v>
      </c>
      <c r="HHM10" s="38">
        <f t="shared" si="1046"/>
        <v>2713260000</v>
      </c>
      <c r="HHN10" s="38">
        <f t="shared" si="1047"/>
        <v>-7205629000</v>
      </c>
      <c r="HHO10" s="39">
        <f t="shared" si="1048"/>
        <v>0.97470446120649912</v>
      </c>
      <c r="HHP10" s="39">
        <f t="shared" si="1049"/>
        <v>1.5633975597505292</v>
      </c>
      <c r="HHQ10" s="40" t="s">
        <v>395</v>
      </c>
      <c r="HHR10" s="40" t="s">
        <v>6</v>
      </c>
      <c r="HHS10" s="42">
        <v>41274</v>
      </c>
      <c r="HHT10" s="43">
        <v>4608955000</v>
      </c>
      <c r="HHU10" s="43">
        <v>116586000</v>
      </c>
      <c r="HHV10" s="43">
        <v>2448629000</v>
      </c>
      <c r="HHW10" s="40">
        <v>0</v>
      </c>
      <c r="HHX10" s="43">
        <v>264631000</v>
      </c>
      <c r="HHY10" s="40" t="s">
        <v>41</v>
      </c>
      <c r="HHZ10" s="40" t="s">
        <v>99</v>
      </c>
      <c r="HIA10" s="36">
        <f t="shared" ref="HIA10:HIQ13" si="1050">YEAR(HHS10)</f>
        <v>2012</v>
      </c>
      <c r="HIB10" s="37">
        <f t="shared" ref="HIB10:HIR13" si="1051">HHU10-HHT10</f>
        <v>-4492369000</v>
      </c>
      <c r="HIC10" s="38">
        <f t="shared" ref="HIC10:HIS13" si="1052">HHV10+HHW10+HHX10</f>
        <v>2713260000</v>
      </c>
      <c r="HID10" s="38">
        <f t="shared" ref="HID10:HIT13" si="1053">HIB10-HIC10</f>
        <v>-7205629000</v>
      </c>
      <c r="HIE10" s="39">
        <f t="shared" ref="HIE10:HIU13" si="1054">ABS(HIB10/HHT10)</f>
        <v>0.97470446120649912</v>
      </c>
      <c r="HIF10" s="39">
        <f t="shared" ref="HIF10:HIV13" si="1055">ABS(HID10/HHT10)</f>
        <v>1.5633975597505292</v>
      </c>
      <c r="HIG10" s="40" t="s">
        <v>395</v>
      </c>
      <c r="HIH10" s="40" t="s">
        <v>6</v>
      </c>
      <c r="HII10" s="42">
        <v>41274</v>
      </c>
      <c r="HIJ10" s="43">
        <v>4608955000</v>
      </c>
      <c r="HIK10" s="43">
        <v>116586000</v>
      </c>
      <c r="HIL10" s="43">
        <v>2448629000</v>
      </c>
      <c r="HIM10" s="40">
        <v>0</v>
      </c>
      <c r="HIN10" s="43">
        <v>264631000</v>
      </c>
      <c r="HIO10" s="40" t="s">
        <v>41</v>
      </c>
      <c r="HIP10" s="40" t="s">
        <v>99</v>
      </c>
      <c r="HIQ10" s="36">
        <f t="shared" si="1050"/>
        <v>2012</v>
      </c>
      <c r="HIR10" s="37">
        <f t="shared" si="1051"/>
        <v>-4492369000</v>
      </c>
      <c r="HIS10" s="38">
        <f t="shared" si="1052"/>
        <v>2713260000</v>
      </c>
      <c r="HIT10" s="38">
        <f t="shared" si="1053"/>
        <v>-7205629000</v>
      </c>
      <c r="HIU10" s="39">
        <f t="shared" si="1054"/>
        <v>0.97470446120649912</v>
      </c>
      <c r="HIV10" s="39">
        <f t="shared" si="1055"/>
        <v>1.5633975597505292</v>
      </c>
      <c r="HIW10" s="40" t="s">
        <v>395</v>
      </c>
      <c r="HIX10" s="40" t="s">
        <v>6</v>
      </c>
      <c r="HIY10" s="42">
        <v>41274</v>
      </c>
      <c r="HIZ10" s="43">
        <v>4608955000</v>
      </c>
      <c r="HJA10" s="43">
        <v>116586000</v>
      </c>
      <c r="HJB10" s="43">
        <v>2448629000</v>
      </c>
      <c r="HJC10" s="40">
        <v>0</v>
      </c>
      <c r="HJD10" s="43">
        <v>264631000</v>
      </c>
      <c r="HJE10" s="40" t="s">
        <v>41</v>
      </c>
      <c r="HJF10" s="40" t="s">
        <v>99</v>
      </c>
      <c r="HJG10" s="36">
        <f t="shared" ref="HJG10:HJW13" si="1056">YEAR(HIY10)</f>
        <v>2012</v>
      </c>
      <c r="HJH10" s="37">
        <f t="shared" ref="HJH10:HJX13" si="1057">HJA10-HIZ10</f>
        <v>-4492369000</v>
      </c>
      <c r="HJI10" s="38">
        <f t="shared" ref="HJI10:HJY13" si="1058">HJB10+HJC10+HJD10</f>
        <v>2713260000</v>
      </c>
      <c r="HJJ10" s="38">
        <f t="shared" ref="HJJ10:HJZ13" si="1059">HJH10-HJI10</f>
        <v>-7205629000</v>
      </c>
      <c r="HJK10" s="39">
        <f t="shared" ref="HJK10:HKA13" si="1060">ABS(HJH10/HIZ10)</f>
        <v>0.97470446120649912</v>
      </c>
      <c r="HJL10" s="39">
        <f t="shared" ref="HJL10:HKB13" si="1061">ABS(HJJ10/HIZ10)</f>
        <v>1.5633975597505292</v>
      </c>
      <c r="HJM10" s="40" t="s">
        <v>395</v>
      </c>
      <c r="HJN10" s="40" t="s">
        <v>6</v>
      </c>
      <c r="HJO10" s="42">
        <v>41274</v>
      </c>
      <c r="HJP10" s="43">
        <v>4608955000</v>
      </c>
      <c r="HJQ10" s="43">
        <v>116586000</v>
      </c>
      <c r="HJR10" s="43">
        <v>2448629000</v>
      </c>
      <c r="HJS10" s="40">
        <v>0</v>
      </c>
      <c r="HJT10" s="43">
        <v>264631000</v>
      </c>
      <c r="HJU10" s="40" t="s">
        <v>41</v>
      </c>
      <c r="HJV10" s="40" t="s">
        <v>99</v>
      </c>
      <c r="HJW10" s="36">
        <f t="shared" si="1056"/>
        <v>2012</v>
      </c>
      <c r="HJX10" s="37">
        <f t="shared" si="1057"/>
        <v>-4492369000</v>
      </c>
      <c r="HJY10" s="38">
        <f t="shared" si="1058"/>
        <v>2713260000</v>
      </c>
      <c r="HJZ10" s="38">
        <f t="shared" si="1059"/>
        <v>-7205629000</v>
      </c>
      <c r="HKA10" s="39">
        <f t="shared" si="1060"/>
        <v>0.97470446120649912</v>
      </c>
      <c r="HKB10" s="39">
        <f t="shared" si="1061"/>
        <v>1.5633975597505292</v>
      </c>
      <c r="HKC10" s="40" t="s">
        <v>395</v>
      </c>
      <c r="HKD10" s="40" t="s">
        <v>6</v>
      </c>
      <c r="HKE10" s="42">
        <v>41274</v>
      </c>
      <c r="HKF10" s="43">
        <v>4608955000</v>
      </c>
      <c r="HKG10" s="43">
        <v>116586000</v>
      </c>
      <c r="HKH10" s="43">
        <v>2448629000</v>
      </c>
      <c r="HKI10" s="40">
        <v>0</v>
      </c>
      <c r="HKJ10" s="43">
        <v>264631000</v>
      </c>
      <c r="HKK10" s="40" t="s">
        <v>41</v>
      </c>
      <c r="HKL10" s="40" t="s">
        <v>99</v>
      </c>
      <c r="HKM10" s="36">
        <f t="shared" ref="HKM10:HLC13" si="1062">YEAR(HKE10)</f>
        <v>2012</v>
      </c>
      <c r="HKN10" s="37">
        <f t="shared" ref="HKN10:HLD13" si="1063">HKG10-HKF10</f>
        <v>-4492369000</v>
      </c>
      <c r="HKO10" s="38">
        <f t="shared" ref="HKO10:HLE13" si="1064">HKH10+HKI10+HKJ10</f>
        <v>2713260000</v>
      </c>
      <c r="HKP10" s="38">
        <f t="shared" ref="HKP10:HLF13" si="1065">HKN10-HKO10</f>
        <v>-7205629000</v>
      </c>
      <c r="HKQ10" s="39">
        <f t="shared" ref="HKQ10:HLG13" si="1066">ABS(HKN10/HKF10)</f>
        <v>0.97470446120649912</v>
      </c>
      <c r="HKR10" s="39">
        <f t="shared" ref="HKR10:HLH13" si="1067">ABS(HKP10/HKF10)</f>
        <v>1.5633975597505292</v>
      </c>
      <c r="HKS10" s="40" t="s">
        <v>395</v>
      </c>
      <c r="HKT10" s="40" t="s">
        <v>6</v>
      </c>
      <c r="HKU10" s="42">
        <v>41274</v>
      </c>
      <c r="HKV10" s="43">
        <v>4608955000</v>
      </c>
      <c r="HKW10" s="43">
        <v>116586000</v>
      </c>
      <c r="HKX10" s="43">
        <v>2448629000</v>
      </c>
      <c r="HKY10" s="40">
        <v>0</v>
      </c>
      <c r="HKZ10" s="43">
        <v>264631000</v>
      </c>
      <c r="HLA10" s="40" t="s">
        <v>41</v>
      </c>
      <c r="HLB10" s="40" t="s">
        <v>99</v>
      </c>
      <c r="HLC10" s="36">
        <f t="shared" si="1062"/>
        <v>2012</v>
      </c>
      <c r="HLD10" s="37">
        <f t="shared" si="1063"/>
        <v>-4492369000</v>
      </c>
      <c r="HLE10" s="38">
        <f t="shared" si="1064"/>
        <v>2713260000</v>
      </c>
      <c r="HLF10" s="38">
        <f t="shared" si="1065"/>
        <v>-7205629000</v>
      </c>
      <c r="HLG10" s="39">
        <f t="shared" si="1066"/>
        <v>0.97470446120649912</v>
      </c>
      <c r="HLH10" s="39">
        <f t="shared" si="1067"/>
        <v>1.5633975597505292</v>
      </c>
      <c r="HLI10" s="40" t="s">
        <v>395</v>
      </c>
      <c r="HLJ10" s="40" t="s">
        <v>6</v>
      </c>
      <c r="HLK10" s="42">
        <v>41274</v>
      </c>
      <c r="HLL10" s="43">
        <v>4608955000</v>
      </c>
      <c r="HLM10" s="43">
        <v>116586000</v>
      </c>
      <c r="HLN10" s="43">
        <v>2448629000</v>
      </c>
      <c r="HLO10" s="40">
        <v>0</v>
      </c>
      <c r="HLP10" s="43">
        <v>264631000</v>
      </c>
      <c r="HLQ10" s="40" t="s">
        <v>41</v>
      </c>
      <c r="HLR10" s="40" t="s">
        <v>99</v>
      </c>
      <c r="HLS10" s="36">
        <f t="shared" ref="HLS10:HMI13" si="1068">YEAR(HLK10)</f>
        <v>2012</v>
      </c>
      <c r="HLT10" s="37">
        <f t="shared" ref="HLT10:HMJ13" si="1069">HLM10-HLL10</f>
        <v>-4492369000</v>
      </c>
      <c r="HLU10" s="38">
        <f t="shared" ref="HLU10:HMK13" si="1070">HLN10+HLO10+HLP10</f>
        <v>2713260000</v>
      </c>
      <c r="HLV10" s="38">
        <f t="shared" ref="HLV10:HML13" si="1071">HLT10-HLU10</f>
        <v>-7205629000</v>
      </c>
      <c r="HLW10" s="39">
        <f t="shared" ref="HLW10:HMM13" si="1072">ABS(HLT10/HLL10)</f>
        <v>0.97470446120649912</v>
      </c>
      <c r="HLX10" s="39">
        <f t="shared" ref="HLX10:HMN13" si="1073">ABS(HLV10/HLL10)</f>
        <v>1.5633975597505292</v>
      </c>
      <c r="HLY10" s="40" t="s">
        <v>395</v>
      </c>
      <c r="HLZ10" s="40" t="s">
        <v>6</v>
      </c>
      <c r="HMA10" s="42">
        <v>41274</v>
      </c>
      <c r="HMB10" s="43">
        <v>4608955000</v>
      </c>
      <c r="HMC10" s="43">
        <v>116586000</v>
      </c>
      <c r="HMD10" s="43">
        <v>2448629000</v>
      </c>
      <c r="HME10" s="40">
        <v>0</v>
      </c>
      <c r="HMF10" s="43">
        <v>264631000</v>
      </c>
      <c r="HMG10" s="40" t="s">
        <v>41</v>
      </c>
      <c r="HMH10" s="40" t="s">
        <v>99</v>
      </c>
      <c r="HMI10" s="36">
        <f t="shared" si="1068"/>
        <v>2012</v>
      </c>
      <c r="HMJ10" s="37">
        <f t="shared" si="1069"/>
        <v>-4492369000</v>
      </c>
      <c r="HMK10" s="38">
        <f t="shared" si="1070"/>
        <v>2713260000</v>
      </c>
      <c r="HML10" s="38">
        <f t="shared" si="1071"/>
        <v>-7205629000</v>
      </c>
      <c r="HMM10" s="39">
        <f t="shared" si="1072"/>
        <v>0.97470446120649912</v>
      </c>
      <c r="HMN10" s="39">
        <f t="shared" si="1073"/>
        <v>1.5633975597505292</v>
      </c>
      <c r="HMO10" s="40" t="s">
        <v>395</v>
      </c>
      <c r="HMP10" s="40" t="s">
        <v>6</v>
      </c>
      <c r="HMQ10" s="42">
        <v>41274</v>
      </c>
      <c r="HMR10" s="43">
        <v>4608955000</v>
      </c>
      <c r="HMS10" s="43">
        <v>116586000</v>
      </c>
      <c r="HMT10" s="43">
        <v>2448629000</v>
      </c>
      <c r="HMU10" s="40">
        <v>0</v>
      </c>
      <c r="HMV10" s="43">
        <v>264631000</v>
      </c>
      <c r="HMW10" s="40" t="s">
        <v>41</v>
      </c>
      <c r="HMX10" s="40" t="s">
        <v>99</v>
      </c>
      <c r="HMY10" s="36">
        <f t="shared" ref="HMY10:HNO13" si="1074">YEAR(HMQ10)</f>
        <v>2012</v>
      </c>
      <c r="HMZ10" s="37">
        <f t="shared" ref="HMZ10:HNP13" si="1075">HMS10-HMR10</f>
        <v>-4492369000</v>
      </c>
      <c r="HNA10" s="38">
        <f t="shared" ref="HNA10:HNQ13" si="1076">HMT10+HMU10+HMV10</f>
        <v>2713260000</v>
      </c>
      <c r="HNB10" s="38">
        <f t="shared" ref="HNB10:HNR13" si="1077">HMZ10-HNA10</f>
        <v>-7205629000</v>
      </c>
      <c r="HNC10" s="39">
        <f t="shared" ref="HNC10:HNS13" si="1078">ABS(HMZ10/HMR10)</f>
        <v>0.97470446120649912</v>
      </c>
      <c r="HND10" s="39">
        <f t="shared" ref="HND10:HNT13" si="1079">ABS(HNB10/HMR10)</f>
        <v>1.5633975597505292</v>
      </c>
      <c r="HNE10" s="40" t="s">
        <v>395</v>
      </c>
      <c r="HNF10" s="40" t="s">
        <v>6</v>
      </c>
      <c r="HNG10" s="42">
        <v>41274</v>
      </c>
      <c r="HNH10" s="43">
        <v>4608955000</v>
      </c>
      <c r="HNI10" s="43">
        <v>116586000</v>
      </c>
      <c r="HNJ10" s="43">
        <v>2448629000</v>
      </c>
      <c r="HNK10" s="40">
        <v>0</v>
      </c>
      <c r="HNL10" s="43">
        <v>264631000</v>
      </c>
      <c r="HNM10" s="40" t="s">
        <v>41</v>
      </c>
      <c r="HNN10" s="40" t="s">
        <v>99</v>
      </c>
      <c r="HNO10" s="36">
        <f t="shared" si="1074"/>
        <v>2012</v>
      </c>
      <c r="HNP10" s="37">
        <f t="shared" si="1075"/>
        <v>-4492369000</v>
      </c>
      <c r="HNQ10" s="38">
        <f t="shared" si="1076"/>
        <v>2713260000</v>
      </c>
      <c r="HNR10" s="38">
        <f t="shared" si="1077"/>
        <v>-7205629000</v>
      </c>
      <c r="HNS10" s="39">
        <f t="shared" si="1078"/>
        <v>0.97470446120649912</v>
      </c>
      <c r="HNT10" s="39">
        <f t="shared" si="1079"/>
        <v>1.5633975597505292</v>
      </c>
      <c r="HNU10" s="40" t="s">
        <v>395</v>
      </c>
      <c r="HNV10" s="40" t="s">
        <v>6</v>
      </c>
      <c r="HNW10" s="42">
        <v>41274</v>
      </c>
      <c r="HNX10" s="43">
        <v>4608955000</v>
      </c>
      <c r="HNY10" s="43">
        <v>116586000</v>
      </c>
      <c r="HNZ10" s="43">
        <v>2448629000</v>
      </c>
      <c r="HOA10" s="40">
        <v>0</v>
      </c>
      <c r="HOB10" s="43">
        <v>264631000</v>
      </c>
      <c r="HOC10" s="40" t="s">
        <v>41</v>
      </c>
      <c r="HOD10" s="40" t="s">
        <v>99</v>
      </c>
      <c r="HOE10" s="36">
        <f t="shared" ref="HOE10:HOU13" si="1080">YEAR(HNW10)</f>
        <v>2012</v>
      </c>
      <c r="HOF10" s="37">
        <f t="shared" ref="HOF10:HOV13" si="1081">HNY10-HNX10</f>
        <v>-4492369000</v>
      </c>
      <c r="HOG10" s="38">
        <f t="shared" ref="HOG10:HOW13" si="1082">HNZ10+HOA10+HOB10</f>
        <v>2713260000</v>
      </c>
      <c r="HOH10" s="38">
        <f t="shared" ref="HOH10:HOX13" si="1083">HOF10-HOG10</f>
        <v>-7205629000</v>
      </c>
      <c r="HOI10" s="39">
        <f t="shared" ref="HOI10:HOY13" si="1084">ABS(HOF10/HNX10)</f>
        <v>0.97470446120649912</v>
      </c>
      <c r="HOJ10" s="39">
        <f t="shared" ref="HOJ10:HOZ13" si="1085">ABS(HOH10/HNX10)</f>
        <v>1.5633975597505292</v>
      </c>
      <c r="HOK10" s="40" t="s">
        <v>395</v>
      </c>
      <c r="HOL10" s="40" t="s">
        <v>6</v>
      </c>
      <c r="HOM10" s="42">
        <v>41274</v>
      </c>
      <c r="HON10" s="43">
        <v>4608955000</v>
      </c>
      <c r="HOO10" s="43">
        <v>116586000</v>
      </c>
      <c r="HOP10" s="43">
        <v>2448629000</v>
      </c>
      <c r="HOQ10" s="40">
        <v>0</v>
      </c>
      <c r="HOR10" s="43">
        <v>264631000</v>
      </c>
      <c r="HOS10" s="40" t="s">
        <v>41</v>
      </c>
      <c r="HOT10" s="40" t="s">
        <v>99</v>
      </c>
      <c r="HOU10" s="36">
        <f t="shared" si="1080"/>
        <v>2012</v>
      </c>
      <c r="HOV10" s="37">
        <f t="shared" si="1081"/>
        <v>-4492369000</v>
      </c>
      <c r="HOW10" s="38">
        <f t="shared" si="1082"/>
        <v>2713260000</v>
      </c>
      <c r="HOX10" s="38">
        <f t="shared" si="1083"/>
        <v>-7205629000</v>
      </c>
      <c r="HOY10" s="39">
        <f t="shared" si="1084"/>
        <v>0.97470446120649912</v>
      </c>
      <c r="HOZ10" s="39">
        <f t="shared" si="1085"/>
        <v>1.5633975597505292</v>
      </c>
      <c r="HPA10" s="40" t="s">
        <v>395</v>
      </c>
      <c r="HPB10" s="40" t="s">
        <v>6</v>
      </c>
      <c r="HPC10" s="42">
        <v>41274</v>
      </c>
      <c r="HPD10" s="43">
        <v>4608955000</v>
      </c>
      <c r="HPE10" s="43">
        <v>116586000</v>
      </c>
      <c r="HPF10" s="43">
        <v>2448629000</v>
      </c>
      <c r="HPG10" s="40">
        <v>0</v>
      </c>
      <c r="HPH10" s="43">
        <v>264631000</v>
      </c>
      <c r="HPI10" s="40" t="s">
        <v>41</v>
      </c>
      <c r="HPJ10" s="40" t="s">
        <v>99</v>
      </c>
      <c r="HPK10" s="36">
        <f t="shared" ref="HPK10:HQA13" si="1086">YEAR(HPC10)</f>
        <v>2012</v>
      </c>
      <c r="HPL10" s="37">
        <f t="shared" ref="HPL10:HQB13" si="1087">HPE10-HPD10</f>
        <v>-4492369000</v>
      </c>
      <c r="HPM10" s="38">
        <f t="shared" ref="HPM10:HQC13" si="1088">HPF10+HPG10+HPH10</f>
        <v>2713260000</v>
      </c>
      <c r="HPN10" s="38">
        <f t="shared" ref="HPN10:HQD13" si="1089">HPL10-HPM10</f>
        <v>-7205629000</v>
      </c>
      <c r="HPO10" s="39">
        <f t="shared" ref="HPO10:HQE13" si="1090">ABS(HPL10/HPD10)</f>
        <v>0.97470446120649912</v>
      </c>
      <c r="HPP10" s="39">
        <f t="shared" ref="HPP10:HQF13" si="1091">ABS(HPN10/HPD10)</f>
        <v>1.5633975597505292</v>
      </c>
      <c r="HPQ10" s="40" t="s">
        <v>395</v>
      </c>
      <c r="HPR10" s="40" t="s">
        <v>6</v>
      </c>
      <c r="HPS10" s="42">
        <v>41274</v>
      </c>
      <c r="HPT10" s="43">
        <v>4608955000</v>
      </c>
      <c r="HPU10" s="43">
        <v>116586000</v>
      </c>
      <c r="HPV10" s="43">
        <v>2448629000</v>
      </c>
      <c r="HPW10" s="40">
        <v>0</v>
      </c>
      <c r="HPX10" s="43">
        <v>264631000</v>
      </c>
      <c r="HPY10" s="40" t="s">
        <v>41</v>
      </c>
      <c r="HPZ10" s="40" t="s">
        <v>99</v>
      </c>
      <c r="HQA10" s="36">
        <f t="shared" si="1086"/>
        <v>2012</v>
      </c>
      <c r="HQB10" s="37">
        <f t="shared" si="1087"/>
        <v>-4492369000</v>
      </c>
      <c r="HQC10" s="38">
        <f t="shared" si="1088"/>
        <v>2713260000</v>
      </c>
      <c r="HQD10" s="38">
        <f t="shared" si="1089"/>
        <v>-7205629000</v>
      </c>
      <c r="HQE10" s="39">
        <f t="shared" si="1090"/>
        <v>0.97470446120649912</v>
      </c>
      <c r="HQF10" s="39">
        <f t="shared" si="1091"/>
        <v>1.5633975597505292</v>
      </c>
      <c r="HQG10" s="40" t="s">
        <v>395</v>
      </c>
      <c r="HQH10" s="40" t="s">
        <v>6</v>
      </c>
      <c r="HQI10" s="42">
        <v>41274</v>
      </c>
      <c r="HQJ10" s="43">
        <v>4608955000</v>
      </c>
      <c r="HQK10" s="43">
        <v>116586000</v>
      </c>
      <c r="HQL10" s="43">
        <v>2448629000</v>
      </c>
      <c r="HQM10" s="40">
        <v>0</v>
      </c>
      <c r="HQN10" s="43">
        <v>264631000</v>
      </c>
      <c r="HQO10" s="40" t="s">
        <v>41</v>
      </c>
      <c r="HQP10" s="40" t="s">
        <v>99</v>
      </c>
      <c r="HQQ10" s="36">
        <f t="shared" ref="HQQ10:HRG13" si="1092">YEAR(HQI10)</f>
        <v>2012</v>
      </c>
      <c r="HQR10" s="37">
        <f t="shared" ref="HQR10:HRH13" si="1093">HQK10-HQJ10</f>
        <v>-4492369000</v>
      </c>
      <c r="HQS10" s="38">
        <f t="shared" ref="HQS10:HRI13" si="1094">HQL10+HQM10+HQN10</f>
        <v>2713260000</v>
      </c>
      <c r="HQT10" s="38">
        <f t="shared" ref="HQT10:HRJ13" si="1095">HQR10-HQS10</f>
        <v>-7205629000</v>
      </c>
      <c r="HQU10" s="39">
        <f t="shared" ref="HQU10:HRK13" si="1096">ABS(HQR10/HQJ10)</f>
        <v>0.97470446120649912</v>
      </c>
      <c r="HQV10" s="39">
        <f t="shared" ref="HQV10:HRL13" si="1097">ABS(HQT10/HQJ10)</f>
        <v>1.5633975597505292</v>
      </c>
      <c r="HQW10" s="40" t="s">
        <v>395</v>
      </c>
      <c r="HQX10" s="40" t="s">
        <v>6</v>
      </c>
      <c r="HQY10" s="42">
        <v>41274</v>
      </c>
      <c r="HQZ10" s="43">
        <v>4608955000</v>
      </c>
      <c r="HRA10" s="43">
        <v>116586000</v>
      </c>
      <c r="HRB10" s="43">
        <v>2448629000</v>
      </c>
      <c r="HRC10" s="40">
        <v>0</v>
      </c>
      <c r="HRD10" s="43">
        <v>264631000</v>
      </c>
      <c r="HRE10" s="40" t="s">
        <v>41</v>
      </c>
      <c r="HRF10" s="40" t="s">
        <v>99</v>
      </c>
      <c r="HRG10" s="36">
        <f t="shared" si="1092"/>
        <v>2012</v>
      </c>
      <c r="HRH10" s="37">
        <f t="shared" si="1093"/>
        <v>-4492369000</v>
      </c>
      <c r="HRI10" s="38">
        <f t="shared" si="1094"/>
        <v>2713260000</v>
      </c>
      <c r="HRJ10" s="38">
        <f t="shared" si="1095"/>
        <v>-7205629000</v>
      </c>
      <c r="HRK10" s="39">
        <f t="shared" si="1096"/>
        <v>0.97470446120649912</v>
      </c>
      <c r="HRL10" s="39">
        <f t="shared" si="1097"/>
        <v>1.5633975597505292</v>
      </c>
      <c r="HRM10" s="40" t="s">
        <v>395</v>
      </c>
      <c r="HRN10" s="40" t="s">
        <v>6</v>
      </c>
      <c r="HRO10" s="42">
        <v>41274</v>
      </c>
      <c r="HRP10" s="43">
        <v>4608955000</v>
      </c>
      <c r="HRQ10" s="43">
        <v>116586000</v>
      </c>
      <c r="HRR10" s="43">
        <v>2448629000</v>
      </c>
      <c r="HRS10" s="40">
        <v>0</v>
      </c>
      <c r="HRT10" s="43">
        <v>264631000</v>
      </c>
      <c r="HRU10" s="40" t="s">
        <v>41</v>
      </c>
      <c r="HRV10" s="40" t="s">
        <v>99</v>
      </c>
      <c r="HRW10" s="36">
        <f t="shared" ref="HRW10:HSM13" si="1098">YEAR(HRO10)</f>
        <v>2012</v>
      </c>
      <c r="HRX10" s="37">
        <f t="shared" ref="HRX10:HSN13" si="1099">HRQ10-HRP10</f>
        <v>-4492369000</v>
      </c>
      <c r="HRY10" s="38">
        <f t="shared" ref="HRY10:HSO13" si="1100">HRR10+HRS10+HRT10</f>
        <v>2713260000</v>
      </c>
      <c r="HRZ10" s="38">
        <f t="shared" ref="HRZ10:HSP13" si="1101">HRX10-HRY10</f>
        <v>-7205629000</v>
      </c>
      <c r="HSA10" s="39">
        <f t="shared" ref="HSA10:HSQ13" si="1102">ABS(HRX10/HRP10)</f>
        <v>0.97470446120649912</v>
      </c>
      <c r="HSB10" s="39">
        <f t="shared" ref="HSB10:HSR13" si="1103">ABS(HRZ10/HRP10)</f>
        <v>1.5633975597505292</v>
      </c>
      <c r="HSC10" s="40" t="s">
        <v>395</v>
      </c>
      <c r="HSD10" s="40" t="s">
        <v>6</v>
      </c>
      <c r="HSE10" s="42">
        <v>41274</v>
      </c>
      <c r="HSF10" s="43">
        <v>4608955000</v>
      </c>
      <c r="HSG10" s="43">
        <v>116586000</v>
      </c>
      <c r="HSH10" s="43">
        <v>2448629000</v>
      </c>
      <c r="HSI10" s="40">
        <v>0</v>
      </c>
      <c r="HSJ10" s="43">
        <v>264631000</v>
      </c>
      <c r="HSK10" s="40" t="s">
        <v>41</v>
      </c>
      <c r="HSL10" s="40" t="s">
        <v>99</v>
      </c>
      <c r="HSM10" s="36">
        <f t="shared" si="1098"/>
        <v>2012</v>
      </c>
      <c r="HSN10" s="37">
        <f t="shared" si="1099"/>
        <v>-4492369000</v>
      </c>
      <c r="HSO10" s="38">
        <f t="shared" si="1100"/>
        <v>2713260000</v>
      </c>
      <c r="HSP10" s="38">
        <f t="shared" si="1101"/>
        <v>-7205629000</v>
      </c>
      <c r="HSQ10" s="39">
        <f t="shared" si="1102"/>
        <v>0.97470446120649912</v>
      </c>
      <c r="HSR10" s="39">
        <f t="shared" si="1103"/>
        <v>1.5633975597505292</v>
      </c>
      <c r="HSS10" s="40" t="s">
        <v>395</v>
      </c>
      <c r="HST10" s="40" t="s">
        <v>6</v>
      </c>
      <c r="HSU10" s="42">
        <v>41274</v>
      </c>
      <c r="HSV10" s="43">
        <v>4608955000</v>
      </c>
      <c r="HSW10" s="43">
        <v>116586000</v>
      </c>
      <c r="HSX10" s="43">
        <v>2448629000</v>
      </c>
      <c r="HSY10" s="40">
        <v>0</v>
      </c>
      <c r="HSZ10" s="43">
        <v>264631000</v>
      </c>
      <c r="HTA10" s="40" t="s">
        <v>41</v>
      </c>
      <c r="HTB10" s="40" t="s">
        <v>99</v>
      </c>
      <c r="HTC10" s="36">
        <f t="shared" ref="HTC10:HTS13" si="1104">YEAR(HSU10)</f>
        <v>2012</v>
      </c>
      <c r="HTD10" s="37">
        <f t="shared" ref="HTD10:HTT13" si="1105">HSW10-HSV10</f>
        <v>-4492369000</v>
      </c>
      <c r="HTE10" s="38">
        <f t="shared" ref="HTE10:HTU13" si="1106">HSX10+HSY10+HSZ10</f>
        <v>2713260000</v>
      </c>
      <c r="HTF10" s="38">
        <f t="shared" ref="HTF10:HTV13" si="1107">HTD10-HTE10</f>
        <v>-7205629000</v>
      </c>
      <c r="HTG10" s="39">
        <f t="shared" ref="HTG10:HTW13" si="1108">ABS(HTD10/HSV10)</f>
        <v>0.97470446120649912</v>
      </c>
      <c r="HTH10" s="39">
        <f t="shared" ref="HTH10:HTX13" si="1109">ABS(HTF10/HSV10)</f>
        <v>1.5633975597505292</v>
      </c>
      <c r="HTI10" s="40" t="s">
        <v>395</v>
      </c>
      <c r="HTJ10" s="40" t="s">
        <v>6</v>
      </c>
      <c r="HTK10" s="42">
        <v>41274</v>
      </c>
      <c r="HTL10" s="43">
        <v>4608955000</v>
      </c>
      <c r="HTM10" s="43">
        <v>116586000</v>
      </c>
      <c r="HTN10" s="43">
        <v>2448629000</v>
      </c>
      <c r="HTO10" s="40">
        <v>0</v>
      </c>
      <c r="HTP10" s="43">
        <v>264631000</v>
      </c>
      <c r="HTQ10" s="40" t="s">
        <v>41</v>
      </c>
      <c r="HTR10" s="40" t="s">
        <v>99</v>
      </c>
      <c r="HTS10" s="36">
        <f t="shared" si="1104"/>
        <v>2012</v>
      </c>
      <c r="HTT10" s="37">
        <f t="shared" si="1105"/>
        <v>-4492369000</v>
      </c>
      <c r="HTU10" s="38">
        <f t="shared" si="1106"/>
        <v>2713260000</v>
      </c>
      <c r="HTV10" s="38">
        <f t="shared" si="1107"/>
        <v>-7205629000</v>
      </c>
      <c r="HTW10" s="39">
        <f t="shared" si="1108"/>
        <v>0.97470446120649912</v>
      </c>
      <c r="HTX10" s="39">
        <f t="shared" si="1109"/>
        <v>1.5633975597505292</v>
      </c>
      <c r="HTY10" s="40" t="s">
        <v>395</v>
      </c>
      <c r="HTZ10" s="40" t="s">
        <v>6</v>
      </c>
      <c r="HUA10" s="42">
        <v>41274</v>
      </c>
      <c r="HUB10" s="43">
        <v>4608955000</v>
      </c>
      <c r="HUC10" s="43">
        <v>116586000</v>
      </c>
      <c r="HUD10" s="43">
        <v>2448629000</v>
      </c>
      <c r="HUE10" s="40">
        <v>0</v>
      </c>
      <c r="HUF10" s="43">
        <v>264631000</v>
      </c>
      <c r="HUG10" s="40" t="s">
        <v>41</v>
      </c>
      <c r="HUH10" s="40" t="s">
        <v>99</v>
      </c>
      <c r="HUI10" s="36">
        <f t="shared" ref="HUI10:HUY13" si="1110">YEAR(HUA10)</f>
        <v>2012</v>
      </c>
      <c r="HUJ10" s="37">
        <f t="shared" ref="HUJ10:HUZ13" si="1111">HUC10-HUB10</f>
        <v>-4492369000</v>
      </c>
      <c r="HUK10" s="38">
        <f t="shared" ref="HUK10:HVA13" si="1112">HUD10+HUE10+HUF10</f>
        <v>2713260000</v>
      </c>
      <c r="HUL10" s="38">
        <f t="shared" ref="HUL10:HVB13" si="1113">HUJ10-HUK10</f>
        <v>-7205629000</v>
      </c>
      <c r="HUM10" s="39">
        <f t="shared" ref="HUM10:HVC13" si="1114">ABS(HUJ10/HUB10)</f>
        <v>0.97470446120649912</v>
      </c>
      <c r="HUN10" s="39">
        <f t="shared" ref="HUN10:HVD13" si="1115">ABS(HUL10/HUB10)</f>
        <v>1.5633975597505292</v>
      </c>
      <c r="HUO10" s="40" t="s">
        <v>395</v>
      </c>
      <c r="HUP10" s="40" t="s">
        <v>6</v>
      </c>
      <c r="HUQ10" s="42">
        <v>41274</v>
      </c>
      <c r="HUR10" s="43">
        <v>4608955000</v>
      </c>
      <c r="HUS10" s="43">
        <v>116586000</v>
      </c>
      <c r="HUT10" s="43">
        <v>2448629000</v>
      </c>
      <c r="HUU10" s="40">
        <v>0</v>
      </c>
      <c r="HUV10" s="43">
        <v>264631000</v>
      </c>
      <c r="HUW10" s="40" t="s">
        <v>41</v>
      </c>
      <c r="HUX10" s="40" t="s">
        <v>99</v>
      </c>
      <c r="HUY10" s="36">
        <f t="shared" si="1110"/>
        <v>2012</v>
      </c>
      <c r="HUZ10" s="37">
        <f t="shared" si="1111"/>
        <v>-4492369000</v>
      </c>
      <c r="HVA10" s="38">
        <f t="shared" si="1112"/>
        <v>2713260000</v>
      </c>
      <c r="HVB10" s="38">
        <f t="shared" si="1113"/>
        <v>-7205629000</v>
      </c>
      <c r="HVC10" s="39">
        <f t="shared" si="1114"/>
        <v>0.97470446120649912</v>
      </c>
      <c r="HVD10" s="39">
        <f t="shared" si="1115"/>
        <v>1.5633975597505292</v>
      </c>
      <c r="HVE10" s="40" t="s">
        <v>395</v>
      </c>
      <c r="HVF10" s="40" t="s">
        <v>6</v>
      </c>
      <c r="HVG10" s="42">
        <v>41274</v>
      </c>
      <c r="HVH10" s="43">
        <v>4608955000</v>
      </c>
      <c r="HVI10" s="43">
        <v>116586000</v>
      </c>
      <c r="HVJ10" s="43">
        <v>2448629000</v>
      </c>
      <c r="HVK10" s="40">
        <v>0</v>
      </c>
      <c r="HVL10" s="43">
        <v>264631000</v>
      </c>
      <c r="HVM10" s="40" t="s">
        <v>41</v>
      </c>
      <c r="HVN10" s="40" t="s">
        <v>99</v>
      </c>
      <c r="HVO10" s="36">
        <f t="shared" ref="HVO10:HWE13" si="1116">YEAR(HVG10)</f>
        <v>2012</v>
      </c>
      <c r="HVP10" s="37">
        <f t="shared" ref="HVP10:HWF13" si="1117">HVI10-HVH10</f>
        <v>-4492369000</v>
      </c>
      <c r="HVQ10" s="38">
        <f t="shared" ref="HVQ10:HWG13" si="1118">HVJ10+HVK10+HVL10</f>
        <v>2713260000</v>
      </c>
      <c r="HVR10" s="38">
        <f t="shared" ref="HVR10:HWH13" si="1119">HVP10-HVQ10</f>
        <v>-7205629000</v>
      </c>
      <c r="HVS10" s="39">
        <f t="shared" ref="HVS10:HWI13" si="1120">ABS(HVP10/HVH10)</f>
        <v>0.97470446120649912</v>
      </c>
      <c r="HVT10" s="39">
        <f t="shared" ref="HVT10:HWJ13" si="1121">ABS(HVR10/HVH10)</f>
        <v>1.5633975597505292</v>
      </c>
      <c r="HVU10" s="40" t="s">
        <v>395</v>
      </c>
      <c r="HVV10" s="40" t="s">
        <v>6</v>
      </c>
      <c r="HVW10" s="42">
        <v>41274</v>
      </c>
      <c r="HVX10" s="43">
        <v>4608955000</v>
      </c>
      <c r="HVY10" s="43">
        <v>116586000</v>
      </c>
      <c r="HVZ10" s="43">
        <v>2448629000</v>
      </c>
      <c r="HWA10" s="40">
        <v>0</v>
      </c>
      <c r="HWB10" s="43">
        <v>264631000</v>
      </c>
      <c r="HWC10" s="40" t="s">
        <v>41</v>
      </c>
      <c r="HWD10" s="40" t="s">
        <v>99</v>
      </c>
      <c r="HWE10" s="36">
        <f t="shared" si="1116"/>
        <v>2012</v>
      </c>
      <c r="HWF10" s="37">
        <f t="shared" si="1117"/>
        <v>-4492369000</v>
      </c>
      <c r="HWG10" s="38">
        <f t="shared" si="1118"/>
        <v>2713260000</v>
      </c>
      <c r="HWH10" s="38">
        <f t="shared" si="1119"/>
        <v>-7205629000</v>
      </c>
      <c r="HWI10" s="39">
        <f t="shared" si="1120"/>
        <v>0.97470446120649912</v>
      </c>
      <c r="HWJ10" s="39">
        <f t="shared" si="1121"/>
        <v>1.5633975597505292</v>
      </c>
      <c r="HWK10" s="40" t="s">
        <v>395</v>
      </c>
      <c r="HWL10" s="40" t="s">
        <v>6</v>
      </c>
      <c r="HWM10" s="42">
        <v>41274</v>
      </c>
      <c r="HWN10" s="43">
        <v>4608955000</v>
      </c>
      <c r="HWO10" s="43">
        <v>116586000</v>
      </c>
      <c r="HWP10" s="43">
        <v>2448629000</v>
      </c>
      <c r="HWQ10" s="40">
        <v>0</v>
      </c>
      <c r="HWR10" s="43">
        <v>264631000</v>
      </c>
      <c r="HWS10" s="40" t="s">
        <v>41</v>
      </c>
      <c r="HWT10" s="40" t="s">
        <v>99</v>
      </c>
      <c r="HWU10" s="36">
        <f t="shared" ref="HWU10:HXK13" si="1122">YEAR(HWM10)</f>
        <v>2012</v>
      </c>
      <c r="HWV10" s="37">
        <f t="shared" ref="HWV10:HXL13" si="1123">HWO10-HWN10</f>
        <v>-4492369000</v>
      </c>
      <c r="HWW10" s="38">
        <f t="shared" ref="HWW10:HXM13" si="1124">HWP10+HWQ10+HWR10</f>
        <v>2713260000</v>
      </c>
      <c r="HWX10" s="38">
        <f t="shared" ref="HWX10:HXN13" si="1125">HWV10-HWW10</f>
        <v>-7205629000</v>
      </c>
      <c r="HWY10" s="39">
        <f t="shared" ref="HWY10:HXO13" si="1126">ABS(HWV10/HWN10)</f>
        <v>0.97470446120649912</v>
      </c>
      <c r="HWZ10" s="39">
        <f t="shared" ref="HWZ10:HXP13" si="1127">ABS(HWX10/HWN10)</f>
        <v>1.5633975597505292</v>
      </c>
      <c r="HXA10" s="40" t="s">
        <v>395</v>
      </c>
      <c r="HXB10" s="40" t="s">
        <v>6</v>
      </c>
      <c r="HXC10" s="42">
        <v>41274</v>
      </c>
      <c r="HXD10" s="43">
        <v>4608955000</v>
      </c>
      <c r="HXE10" s="43">
        <v>116586000</v>
      </c>
      <c r="HXF10" s="43">
        <v>2448629000</v>
      </c>
      <c r="HXG10" s="40">
        <v>0</v>
      </c>
      <c r="HXH10" s="43">
        <v>264631000</v>
      </c>
      <c r="HXI10" s="40" t="s">
        <v>41</v>
      </c>
      <c r="HXJ10" s="40" t="s">
        <v>99</v>
      </c>
      <c r="HXK10" s="36">
        <f t="shared" si="1122"/>
        <v>2012</v>
      </c>
      <c r="HXL10" s="37">
        <f t="shared" si="1123"/>
        <v>-4492369000</v>
      </c>
      <c r="HXM10" s="38">
        <f t="shared" si="1124"/>
        <v>2713260000</v>
      </c>
      <c r="HXN10" s="38">
        <f t="shared" si="1125"/>
        <v>-7205629000</v>
      </c>
      <c r="HXO10" s="39">
        <f t="shared" si="1126"/>
        <v>0.97470446120649912</v>
      </c>
      <c r="HXP10" s="39">
        <f t="shared" si="1127"/>
        <v>1.5633975597505292</v>
      </c>
      <c r="HXQ10" s="40" t="s">
        <v>395</v>
      </c>
      <c r="HXR10" s="40" t="s">
        <v>6</v>
      </c>
      <c r="HXS10" s="42">
        <v>41274</v>
      </c>
      <c r="HXT10" s="43">
        <v>4608955000</v>
      </c>
      <c r="HXU10" s="43">
        <v>116586000</v>
      </c>
      <c r="HXV10" s="43">
        <v>2448629000</v>
      </c>
      <c r="HXW10" s="40">
        <v>0</v>
      </c>
      <c r="HXX10" s="43">
        <v>264631000</v>
      </c>
      <c r="HXY10" s="40" t="s">
        <v>41</v>
      </c>
      <c r="HXZ10" s="40" t="s">
        <v>99</v>
      </c>
      <c r="HYA10" s="36">
        <f t="shared" ref="HYA10:HYQ13" si="1128">YEAR(HXS10)</f>
        <v>2012</v>
      </c>
      <c r="HYB10" s="37">
        <f t="shared" ref="HYB10:HYR13" si="1129">HXU10-HXT10</f>
        <v>-4492369000</v>
      </c>
      <c r="HYC10" s="38">
        <f t="shared" ref="HYC10:HYS13" si="1130">HXV10+HXW10+HXX10</f>
        <v>2713260000</v>
      </c>
      <c r="HYD10" s="38">
        <f t="shared" ref="HYD10:HYT13" si="1131">HYB10-HYC10</f>
        <v>-7205629000</v>
      </c>
      <c r="HYE10" s="39">
        <f t="shared" ref="HYE10:HYU13" si="1132">ABS(HYB10/HXT10)</f>
        <v>0.97470446120649912</v>
      </c>
      <c r="HYF10" s="39">
        <f t="shared" ref="HYF10:HYV13" si="1133">ABS(HYD10/HXT10)</f>
        <v>1.5633975597505292</v>
      </c>
      <c r="HYG10" s="40" t="s">
        <v>395</v>
      </c>
      <c r="HYH10" s="40" t="s">
        <v>6</v>
      </c>
      <c r="HYI10" s="42">
        <v>41274</v>
      </c>
      <c r="HYJ10" s="43">
        <v>4608955000</v>
      </c>
      <c r="HYK10" s="43">
        <v>116586000</v>
      </c>
      <c r="HYL10" s="43">
        <v>2448629000</v>
      </c>
      <c r="HYM10" s="40">
        <v>0</v>
      </c>
      <c r="HYN10" s="43">
        <v>264631000</v>
      </c>
      <c r="HYO10" s="40" t="s">
        <v>41</v>
      </c>
      <c r="HYP10" s="40" t="s">
        <v>99</v>
      </c>
      <c r="HYQ10" s="36">
        <f t="shared" si="1128"/>
        <v>2012</v>
      </c>
      <c r="HYR10" s="37">
        <f t="shared" si="1129"/>
        <v>-4492369000</v>
      </c>
      <c r="HYS10" s="38">
        <f t="shared" si="1130"/>
        <v>2713260000</v>
      </c>
      <c r="HYT10" s="38">
        <f t="shared" si="1131"/>
        <v>-7205629000</v>
      </c>
      <c r="HYU10" s="39">
        <f t="shared" si="1132"/>
        <v>0.97470446120649912</v>
      </c>
      <c r="HYV10" s="39">
        <f t="shared" si="1133"/>
        <v>1.5633975597505292</v>
      </c>
      <c r="HYW10" s="40" t="s">
        <v>395</v>
      </c>
      <c r="HYX10" s="40" t="s">
        <v>6</v>
      </c>
      <c r="HYY10" s="42">
        <v>41274</v>
      </c>
      <c r="HYZ10" s="43">
        <v>4608955000</v>
      </c>
      <c r="HZA10" s="43">
        <v>116586000</v>
      </c>
      <c r="HZB10" s="43">
        <v>2448629000</v>
      </c>
      <c r="HZC10" s="40">
        <v>0</v>
      </c>
      <c r="HZD10" s="43">
        <v>264631000</v>
      </c>
      <c r="HZE10" s="40" t="s">
        <v>41</v>
      </c>
      <c r="HZF10" s="40" t="s">
        <v>99</v>
      </c>
      <c r="HZG10" s="36">
        <f t="shared" ref="HZG10:HZW13" si="1134">YEAR(HYY10)</f>
        <v>2012</v>
      </c>
      <c r="HZH10" s="37">
        <f t="shared" ref="HZH10:HZX13" si="1135">HZA10-HYZ10</f>
        <v>-4492369000</v>
      </c>
      <c r="HZI10" s="38">
        <f t="shared" ref="HZI10:HZY13" si="1136">HZB10+HZC10+HZD10</f>
        <v>2713260000</v>
      </c>
      <c r="HZJ10" s="38">
        <f t="shared" ref="HZJ10:HZZ13" si="1137">HZH10-HZI10</f>
        <v>-7205629000</v>
      </c>
      <c r="HZK10" s="39">
        <f t="shared" ref="HZK10:IAA13" si="1138">ABS(HZH10/HYZ10)</f>
        <v>0.97470446120649912</v>
      </c>
      <c r="HZL10" s="39">
        <f t="shared" ref="HZL10:IAB13" si="1139">ABS(HZJ10/HYZ10)</f>
        <v>1.5633975597505292</v>
      </c>
      <c r="HZM10" s="40" t="s">
        <v>395</v>
      </c>
      <c r="HZN10" s="40" t="s">
        <v>6</v>
      </c>
      <c r="HZO10" s="42">
        <v>41274</v>
      </c>
      <c r="HZP10" s="43">
        <v>4608955000</v>
      </c>
      <c r="HZQ10" s="43">
        <v>116586000</v>
      </c>
      <c r="HZR10" s="43">
        <v>2448629000</v>
      </c>
      <c r="HZS10" s="40">
        <v>0</v>
      </c>
      <c r="HZT10" s="43">
        <v>264631000</v>
      </c>
      <c r="HZU10" s="40" t="s">
        <v>41</v>
      </c>
      <c r="HZV10" s="40" t="s">
        <v>99</v>
      </c>
      <c r="HZW10" s="36">
        <f t="shared" si="1134"/>
        <v>2012</v>
      </c>
      <c r="HZX10" s="37">
        <f t="shared" si="1135"/>
        <v>-4492369000</v>
      </c>
      <c r="HZY10" s="38">
        <f t="shared" si="1136"/>
        <v>2713260000</v>
      </c>
      <c r="HZZ10" s="38">
        <f t="shared" si="1137"/>
        <v>-7205629000</v>
      </c>
      <c r="IAA10" s="39">
        <f t="shared" si="1138"/>
        <v>0.97470446120649912</v>
      </c>
      <c r="IAB10" s="39">
        <f t="shared" si="1139"/>
        <v>1.5633975597505292</v>
      </c>
      <c r="IAC10" s="40" t="s">
        <v>395</v>
      </c>
      <c r="IAD10" s="40" t="s">
        <v>6</v>
      </c>
      <c r="IAE10" s="42">
        <v>41274</v>
      </c>
      <c r="IAF10" s="43">
        <v>4608955000</v>
      </c>
      <c r="IAG10" s="43">
        <v>116586000</v>
      </c>
      <c r="IAH10" s="43">
        <v>2448629000</v>
      </c>
      <c r="IAI10" s="40">
        <v>0</v>
      </c>
      <c r="IAJ10" s="43">
        <v>264631000</v>
      </c>
      <c r="IAK10" s="40" t="s">
        <v>41</v>
      </c>
      <c r="IAL10" s="40" t="s">
        <v>99</v>
      </c>
      <c r="IAM10" s="36">
        <f t="shared" ref="IAM10:IBC13" si="1140">YEAR(IAE10)</f>
        <v>2012</v>
      </c>
      <c r="IAN10" s="37">
        <f t="shared" ref="IAN10:IBD13" si="1141">IAG10-IAF10</f>
        <v>-4492369000</v>
      </c>
      <c r="IAO10" s="38">
        <f t="shared" ref="IAO10:IBE13" si="1142">IAH10+IAI10+IAJ10</f>
        <v>2713260000</v>
      </c>
      <c r="IAP10" s="38">
        <f t="shared" ref="IAP10:IBF13" si="1143">IAN10-IAO10</f>
        <v>-7205629000</v>
      </c>
      <c r="IAQ10" s="39">
        <f t="shared" ref="IAQ10:IBG13" si="1144">ABS(IAN10/IAF10)</f>
        <v>0.97470446120649912</v>
      </c>
      <c r="IAR10" s="39">
        <f t="shared" ref="IAR10:IBH13" si="1145">ABS(IAP10/IAF10)</f>
        <v>1.5633975597505292</v>
      </c>
      <c r="IAS10" s="40" t="s">
        <v>395</v>
      </c>
      <c r="IAT10" s="40" t="s">
        <v>6</v>
      </c>
      <c r="IAU10" s="42">
        <v>41274</v>
      </c>
      <c r="IAV10" s="43">
        <v>4608955000</v>
      </c>
      <c r="IAW10" s="43">
        <v>116586000</v>
      </c>
      <c r="IAX10" s="43">
        <v>2448629000</v>
      </c>
      <c r="IAY10" s="40">
        <v>0</v>
      </c>
      <c r="IAZ10" s="43">
        <v>264631000</v>
      </c>
      <c r="IBA10" s="40" t="s">
        <v>41</v>
      </c>
      <c r="IBB10" s="40" t="s">
        <v>99</v>
      </c>
      <c r="IBC10" s="36">
        <f t="shared" si="1140"/>
        <v>2012</v>
      </c>
      <c r="IBD10" s="37">
        <f t="shared" si="1141"/>
        <v>-4492369000</v>
      </c>
      <c r="IBE10" s="38">
        <f t="shared" si="1142"/>
        <v>2713260000</v>
      </c>
      <c r="IBF10" s="38">
        <f t="shared" si="1143"/>
        <v>-7205629000</v>
      </c>
      <c r="IBG10" s="39">
        <f t="shared" si="1144"/>
        <v>0.97470446120649912</v>
      </c>
      <c r="IBH10" s="39">
        <f t="shared" si="1145"/>
        <v>1.5633975597505292</v>
      </c>
      <c r="IBI10" s="40" t="s">
        <v>395</v>
      </c>
      <c r="IBJ10" s="40" t="s">
        <v>6</v>
      </c>
      <c r="IBK10" s="42">
        <v>41274</v>
      </c>
      <c r="IBL10" s="43">
        <v>4608955000</v>
      </c>
      <c r="IBM10" s="43">
        <v>116586000</v>
      </c>
      <c r="IBN10" s="43">
        <v>2448629000</v>
      </c>
      <c r="IBO10" s="40">
        <v>0</v>
      </c>
      <c r="IBP10" s="43">
        <v>264631000</v>
      </c>
      <c r="IBQ10" s="40" t="s">
        <v>41</v>
      </c>
      <c r="IBR10" s="40" t="s">
        <v>99</v>
      </c>
      <c r="IBS10" s="36">
        <f t="shared" ref="IBS10:ICI13" si="1146">YEAR(IBK10)</f>
        <v>2012</v>
      </c>
      <c r="IBT10" s="37">
        <f t="shared" ref="IBT10:ICJ13" si="1147">IBM10-IBL10</f>
        <v>-4492369000</v>
      </c>
      <c r="IBU10" s="38">
        <f t="shared" ref="IBU10:ICK13" si="1148">IBN10+IBO10+IBP10</f>
        <v>2713260000</v>
      </c>
      <c r="IBV10" s="38">
        <f t="shared" ref="IBV10:ICL13" si="1149">IBT10-IBU10</f>
        <v>-7205629000</v>
      </c>
      <c r="IBW10" s="39">
        <f t="shared" ref="IBW10:ICM13" si="1150">ABS(IBT10/IBL10)</f>
        <v>0.97470446120649912</v>
      </c>
      <c r="IBX10" s="39">
        <f t="shared" ref="IBX10:ICN13" si="1151">ABS(IBV10/IBL10)</f>
        <v>1.5633975597505292</v>
      </c>
      <c r="IBY10" s="40" t="s">
        <v>395</v>
      </c>
      <c r="IBZ10" s="40" t="s">
        <v>6</v>
      </c>
      <c r="ICA10" s="42">
        <v>41274</v>
      </c>
      <c r="ICB10" s="43">
        <v>4608955000</v>
      </c>
      <c r="ICC10" s="43">
        <v>116586000</v>
      </c>
      <c r="ICD10" s="43">
        <v>2448629000</v>
      </c>
      <c r="ICE10" s="40">
        <v>0</v>
      </c>
      <c r="ICF10" s="43">
        <v>264631000</v>
      </c>
      <c r="ICG10" s="40" t="s">
        <v>41</v>
      </c>
      <c r="ICH10" s="40" t="s">
        <v>99</v>
      </c>
      <c r="ICI10" s="36">
        <f t="shared" si="1146"/>
        <v>2012</v>
      </c>
      <c r="ICJ10" s="37">
        <f t="shared" si="1147"/>
        <v>-4492369000</v>
      </c>
      <c r="ICK10" s="38">
        <f t="shared" si="1148"/>
        <v>2713260000</v>
      </c>
      <c r="ICL10" s="38">
        <f t="shared" si="1149"/>
        <v>-7205629000</v>
      </c>
      <c r="ICM10" s="39">
        <f t="shared" si="1150"/>
        <v>0.97470446120649912</v>
      </c>
      <c r="ICN10" s="39">
        <f t="shared" si="1151"/>
        <v>1.5633975597505292</v>
      </c>
      <c r="ICO10" s="40" t="s">
        <v>395</v>
      </c>
      <c r="ICP10" s="40" t="s">
        <v>6</v>
      </c>
      <c r="ICQ10" s="42">
        <v>41274</v>
      </c>
      <c r="ICR10" s="43">
        <v>4608955000</v>
      </c>
      <c r="ICS10" s="43">
        <v>116586000</v>
      </c>
      <c r="ICT10" s="43">
        <v>2448629000</v>
      </c>
      <c r="ICU10" s="40">
        <v>0</v>
      </c>
      <c r="ICV10" s="43">
        <v>264631000</v>
      </c>
      <c r="ICW10" s="40" t="s">
        <v>41</v>
      </c>
      <c r="ICX10" s="40" t="s">
        <v>99</v>
      </c>
      <c r="ICY10" s="36">
        <f t="shared" ref="ICY10:IDO13" si="1152">YEAR(ICQ10)</f>
        <v>2012</v>
      </c>
      <c r="ICZ10" s="37">
        <f t="shared" ref="ICZ10:IDP13" si="1153">ICS10-ICR10</f>
        <v>-4492369000</v>
      </c>
      <c r="IDA10" s="38">
        <f t="shared" ref="IDA10:IDQ13" si="1154">ICT10+ICU10+ICV10</f>
        <v>2713260000</v>
      </c>
      <c r="IDB10" s="38">
        <f t="shared" ref="IDB10:IDR13" si="1155">ICZ10-IDA10</f>
        <v>-7205629000</v>
      </c>
      <c r="IDC10" s="39">
        <f t="shared" ref="IDC10:IDS13" si="1156">ABS(ICZ10/ICR10)</f>
        <v>0.97470446120649912</v>
      </c>
      <c r="IDD10" s="39">
        <f t="shared" ref="IDD10:IDT13" si="1157">ABS(IDB10/ICR10)</f>
        <v>1.5633975597505292</v>
      </c>
      <c r="IDE10" s="40" t="s">
        <v>395</v>
      </c>
      <c r="IDF10" s="40" t="s">
        <v>6</v>
      </c>
      <c r="IDG10" s="42">
        <v>41274</v>
      </c>
      <c r="IDH10" s="43">
        <v>4608955000</v>
      </c>
      <c r="IDI10" s="43">
        <v>116586000</v>
      </c>
      <c r="IDJ10" s="43">
        <v>2448629000</v>
      </c>
      <c r="IDK10" s="40">
        <v>0</v>
      </c>
      <c r="IDL10" s="43">
        <v>264631000</v>
      </c>
      <c r="IDM10" s="40" t="s">
        <v>41</v>
      </c>
      <c r="IDN10" s="40" t="s">
        <v>99</v>
      </c>
      <c r="IDO10" s="36">
        <f t="shared" si="1152"/>
        <v>2012</v>
      </c>
      <c r="IDP10" s="37">
        <f t="shared" si="1153"/>
        <v>-4492369000</v>
      </c>
      <c r="IDQ10" s="38">
        <f t="shared" si="1154"/>
        <v>2713260000</v>
      </c>
      <c r="IDR10" s="38">
        <f t="shared" si="1155"/>
        <v>-7205629000</v>
      </c>
      <c r="IDS10" s="39">
        <f t="shared" si="1156"/>
        <v>0.97470446120649912</v>
      </c>
      <c r="IDT10" s="39">
        <f t="shared" si="1157"/>
        <v>1.5633975597505292</v>
      </c>
      <c r="IDU10" s="40" t="s">
        <v>395</v>
      </c>
      <c r="IDV10" s="40" t="s">
        <v>6</v>
      </c>
      <c r="IDW10" s="42">
        <v>41274</v>
      </c>
      <c r="IDX10" s="43">
        <v>4608955000</v>
      </c>
      <c r="IDY10" s="43">
        <v>116586000</v>
      </c>
      <c r="IDZ10" s="43">
        <v>2448629000</v>
      </c>
      <c r="IEA10" s="40">
        <v>0</v>
      </c>
      <c r="IEB10" s="43">
        <v>264631000</v>
      </c>
      <c r="IEC10" s="40" t="s">
        <v>41</v>
      </c>
      <c r="IED10" s="40" t="s">
        <v>99</v>
      </c>
      <c r="IEE10" s="36">
        <f t="shared" ref="IEE10:IEU13" si="1158">YEAR(IDW10)</f>
        <v>2012</v>
      </c>
      <c r="IEF10" s="37">
        <f t="shared" ref="IEF10:IEV13" si="1159">IDY10-IDX10</f>
        <v>-4492369000</v>
      </c>
      <c r="IEG10" s="38">
        <f t="shared" ref="IEG10:IEW13" si="1160">IDZ10+IEA10+IEB10</f>
        <v>2713260000</v>
      </c>
      <c r="IEH10" s="38">
        <f t="shared" ref="IEH10:IEX13" si="1161">IEF10-IEG10</f>
        <v>-7205629000</v>
      </c>
      <c r="IEI10" s="39">
        <f t="shared" ref="IEI10:IEY13" si="1162">ABS(IEF10/IDX10)</f>
        <v>0.97470446120649912</v>
      </c>
      <c r="IEJ10" s="39">
        <f t="shared" ref="IEJ10:IEZ13" si="1163">ABS(IEH10/IDX10)</f>
        <v>1.5633975597505292</v>
      </c>
      <c r="IEK10" s="40" t="s">
        <v>395</v>
      </c>
      <c r="IEL10" s="40" t="s">
        <v>6</v>
      </c>
      <c r="IEM10" s="42">
        <v>41274</v>
      </c>
      <c r="IEN10" s="43">
        <v>4608955000</v>
      </c>
      <c r="IEO10" s="43">
        <v>116586000</v>
      </c>
      <c r="IEP10" s="43">
        <v>2448629000</v>
      </c>
      <c r="IEQ10" s="40">
        <v>0</v>
      </c>
      <c r="IER10" s="43">
        <v>264631000</v>
      </c>
      <c r="IES10" s="40" t="s">
        <v>41</v>
      </c>
      <c r="IET10" s="40" t="s">
        <v>99</v>
      </c>
      <c r="IEU10" s="36">
        <f t="shared" si="1158"/>
        <v>2012</v>
      </c>
      <c r="IEV10" s="37">
        <f t="shared" si="1159"/>
        <v>-4492369000</v>
      </c>
      <c r="IEW10" s="38">
        <f t="shared" si="1160"/>
        <v>2713260000</v>
      </c>
      <c r="IEX10" s="38">
        <f t="shared" si="1161"/>
        <v>-7205629000</v>
      </c>
      <c r="IEY10" s="39">
        <f t="shared" si="1162"/>
        <v>0.97470446120649912</v>
      </c>
      <c r="IEZ10" s="39">
        <f t="shared" si="1163"/>
        <v>1.5633975597505292</v>
      </c>
      <c r="IFA10" s="40" t="s">
        <v>395</v>
      </c>
      <c r="IFB10" s="40" t="s">
        <v>6</v>
      </c>
      <c r="IFC10" s="42">
        <v>41274</v>
      </c>
      <c r="IFD10" s="43">
        <v>4608955000</v>
      </c>
      <c r="IFE10" s="43">
        <v>116586000</v>
      </c>
      <c r="IFF10" s="43">
        <v>2448629000</v>
      </c>
      <c r="IFG10" s="40">
        <v>0</v>
      </c>
      <c r="IFH10" s="43">
        <v>264631000</v>
      </c>
      <c r="IFI10" s="40" t="s">
        <v>41</v>
      </c>
      <c r="IFJ10" s="40" t="s">
        <v>99</v>
      </c>
      <c r="IFK10" s="36">
        <f t="shared" ref="IFK10:IGA13" si="1164">YEAR(IFC10)</f>
        <v>2012</v>
      </c>
      <c r="IFL10" s="37">
        <f t="shared" ref="IFL10:IGB13" si="1165">IFE10-IFD10</f>
        <v>-4492369000</v>
      </c>
      <c r="IFM10" s="38">
        <f t="shared" ref="IFM10:IGC13" si="1166">IFF10+IFG10+IFH10</f>
        <v>2713260000</v>
      </c>
      <c r="IFN10" s="38">
        <f t="shared" ref="IFN10:IGD13" si="1167">IFL10-IFM10</f>
        <v>-7205629000</v>
      </c>
      <c r="IFO10" s="39">
        <f t="shared" ref="IFO10:IGE13" si="1168">ABS(IFL10/IFD10)</f>
        <v>0.97470446120649912</v>
      </c>
      <c r="IFP10" s="39">
        <f t="shared" ref="IFP10:IGF13" si="1169">ABS(IFN10/IFD10)</f>
        <v>1.5633975597505292</v>
      </c>
      <c r="IFQ10" s="40" t="s">
        <v>395</v>
      </c>
      <c r="IFR10" s="40" t="s">
        <v>6</v>
      </c>
      <c r="IFS10" s="42">
        <v>41274</v>
      </c>
      <c r="IFT10" s="43">
        <v>4608955000</v>
      </c>
      <c r="IFU10" s="43">
        <v>116586000</v>
      </c>
      <c r="IFV10" s="43">
        <v>2448629000</v>
      </c>
      <c r="IFW10" s="40">
        <v>0</v>
      </c>
      <c r="IFX10" s="43">
        <v>264631000</v>
      </c>
      <c r="IFY10" s="40" t="s">
        <v>41</v>
      </c>
      <c r="IFZ10" s="40" t="s">
        <v>99</v>
      </c>
      <c r="IGA10" s="36">
        <f t="shared" si="1164"/>
        <v>2012</v>
      </c>
      <c r="IGB10" s="37">
        <f t="shared" si="1165"/>
        <v>-4492369000</v>
      </c>
      <c r="IGC10" s="38">
        <f t="shared" si="1166"/>
        <v>2713260000</v>
      </c>
      <c r="IGD10" s="38">
        <f t="shared" si="1167"/>
        <v>-7205629000</v>
      </c>
      <c r="IGE10" s="39">
        <f t="shared" si="1168"/>
        <v>0.97470446120649912</v>
      </c>
      <c r="IGF10" s="39">
        <f t="shared" si="1169"/>
        <v>1.5633975597505292</v>
      </c>
      <c r="IGG10" s="40" t="s">
        <v>395</v>
      </c>
      <c r="IGH10" s="40" t="s">
        <v>6</v>
      </c>
      <c r="IGI10" s="42">
        <v>41274</v>
      </c>
      <c r="IGJ10" s="43">
        <v>4608955000</v>
      </c>
      <c r="IGK10" s="43">
        <v>116586000</v>
      </c>
      <c r="IGL10" s="43">
        <v>2448629000</v>
      </c>
      <c r="IGM10" s="40">
        <v>0</v>
      </c>
      <c r="IGN10" s="43">
        <v>264631000</v>
      </c>
      <c r="IGO10" s="40" t="s">
        <v>41</v>
      </c>
      <c r="IGP10" s="40" t="s">
        <v>99</v>
      </c>
      <c r="IGQ10" s="36">
        <f t="shared" ref="IGQ10:IHG13" si="1170">YEAR(IGI10)</f>
        <v>2012</v>
      </c>
      <c r="IGR10" s="37">
        <f t="shared" ref="IGR10:IHH13" si="1171">IGK10-IGJ10</f>
        <v>-4492369000</v>
      </c>
      <c r="IGS10" s="38">
        <f t="shared" ref="IGS10:IHI13" si="1172">IGL10+IGM10+IGN10</f>
        <v>2713260000</v>
      </c>
      <c r="IGT10" s="38">
        <f t="shared" ref="IGT10:IHJ13" si="1173">IGR10-IGS10</f>
        <v>-7205629000</v>
      </c>
      <c r="IGU10" s="39">
        <f t="shared" ref="IGU10:IHK13" si="1174">ABS(IGR10/IGJ10)</f>
        <v>0.97470446120649912</v>
      </c>
      <c r="IGV10" s="39">
        <f t="shared" ref="IGV10:IHL13" si="1175">ABS(IGT10/IGJ10)</f>
        <v>1.5633975597505292</v>
      </c>
      <c r="IGW10" s="40" t="s">
        <v>395</v>
      </c>
      <c r="IGX10" s="40" t="s">
        <v>6</v>
      </c>
      <c r="IGY10" s="42">
        <v>41274</v>
      </c>
      <c r="IGZ10" s="43">
        <v>4608955000</v>
      </c>
      <c r="IHA10" s="43">
        <v>116586000</v>
      </c>
      <c r="IHB10" s="43">
        <v>2448629000</v>
      </c>
      <c r="IHC10" s="40">
        <v>0</v>
      </c>
      <c r="IHD10" s="43">
        <v>264631000</v>
      </c>
      <c r="IHE10" s="40" t="s">
        <v>41</v>
      </c>
      <c r="IHF10" s="40" t="s">
        <v>99</v>
      </c>
      <c r="IHG10" s="36">
        <f t="shared" si="1170"/>
        <v>2012</v>
      </c>
      <c r="IHH10" s="37">
        <f t="shared" si="1171"/>
        <v>-4492369000</v>
      </c>
      <c r="IHI10" s="38">
        <f t="shared" si="1172"/>
        <v>2713260000</v>
      </c>
      <c r="IHJ10" s="38">
        <f t="shared" si="1173"/>
        <v>-7205629000</v>
      </c>
      <c r="IHK10" s="39">
        <f t="shared" si="1174"/>
        <v>0.97470446120649912</v>
      </c>
      <c r="IHL10" s="39">
        <f t="shared" si="1175"/>
        <v>1.5633975597505292</v>
      </c>
      <c r="IHM10" s="40" t="s">
        <v>395</v>
      </c>
      <c r="IHN10" s="40" t="s">
        <v>6</v>
      </c>
      <c r="IHO10" s="42">
        <v>41274</v>
      </c>
      <c r="IHP10" s="43">
        <v>4608955000</v>
      </c>
      <c r="IHQ10" s="43">
        <v>116586000</v>
      </c>
      <c r="IHR10" s="43">
        <v>2448629000</v>
      </c>
      <c r="IHS10" s="40">
        <v>0</v>
      </c>
      <c r="IHT10" s="43">
        <v>264631000</v>
      </c>
      <c r="IHU10" s="40" t="s">
        <v>41</v>
      </c>
      <c r="IHV10" s="40" t="s">
        <v>99</v>
      </c>
      <c r="IHW10" s="36">
        <f t="shared" ref="IHW10:IIM13" si="1176">YEAR(IHO10)</f>
        <v>2012</v>
      </c>
      <c r="IHX10" s="37">
        <f t="shared" ref="IHX10:IIN13" si="1177">IHQ10-IHP10</f>
        <v>-4492369000</v>
      </c>
      <c r="IHY10" s="38">
        <f t="shared" ref="IHY10:IIO13" si="1178">IHR10+IHS10+IHT10</f>
        <v>2713260000</v>
      </c>
      <c r="IHZ10" s="38">
        <f t="shared" ref="IHZ10:IIP13" si="1179">IHX10-IHY10</f>
        <v>-7205629000</v>
      </c>
      <c r="IIA10" s="39">
        <f t="shared" ref="IIA10:IIQ13" si="1180">ABS(IHX10/IHP10)</f>
        <v>0.97470446120649912</v>
      </c>
      <c r="IIB10" s="39">
        <f t="shared" ref="IIB10:IIR13" si="1181">ABS(IHZ10/IHP10)</f>
        <v>1.5633975597505292</v>
      </c>
      <c r="IIC10" s="40" t="s">
        <v>395</v>
      </c>
      <c r="IID10" s="40" t="s">
        <v>6</v>
      </c>
      <c r="IIE10" s="42">
        <v>41274</v>
      </c>
      <c r="IIF10" s="43">
        <v>4608955000</v>
      </c>
      <c r="IIG10" s="43">
        <v>116586000</v>
      </c>
      <c r="IIH10" s="43">
        <v>2448629000</v>
      </c>
      <c r="III10" s="40">
        <v>0</v>
      </c>
      <c r="IIJ10" s="43">
        <v>264631000</v>
      </c>
      <c r="IIK10" s="40" t="s">
        <v>41</v>
      </c>
      <c r="IIL10" s="40" t="s">
        <v>99</v>
      </c>
      <c r="IIM10" s="36">
        <f t="shared" si="1176"/>
        <v>2012</v>
      </c>
      <c r="IIN10" s="37">
        <f t="shared" si="1177"/>
        <v>-4492369000</v>
      </c>
      <c r="IIO10" s="38">
        <f t="shared" si="1178"/>
        <v>2713260000</v>
      </c>
      <c r="IIP10" s="38">
        <f t="shared" si="1179"/>
        <v>-7205629000</v>
      </c>
      <c r="IIQ10" s="39">
        <f t="shared" si="1180"/>
        <v>0.97470446120649912</v>
      </c>
      <c r="IIR10" s="39">
        <f t="shared" si="1181"/>
        <v>1.5633975597505292</v>
      </c>
      <c r="IIS10" s="40" t="s">
        <v>395</v>
      </c>
      <c r="IIT10" s="40" t="s">
        <v>6</v>
      </c>
      <c r="IIU10" s="42">
        <v>41274</v>
      </c>
      <c r="IIV10" s="43">
        <v>4608955000</v>
      </c>
      <c r="IIW10" s="43">
        <v>116586000</v>
      </c>
      <c r="IIX10" s="43">
        <v>2448629000</v>
      </c>
      <c r="IIY10" s="40">
        <v>0</v>
      </c>
      <c r="IIZ10" s="43">
        <v>264631000</v>
      </c>
      <c r="IJA10" s="40" t="s">
        <v>41</v>
      </c>
      <c r="IJB10" s="40" t="s">
        <v>99</v>
      </c>
      <c r="IJC10" s="36">
        <f t="shared" ref="IJC10:IJS13" si="1182">YEAR(IIU10)</f>
        <v>2012</v>
      </c>
      <c r="IJD10" s="37">
        <f t="shared" ref="IJD10:IJT13" si="1183">IIW10-IIV10</f>
        <v>-4492369000</v>
      </c>
      <c r="IJE10" s="38">
        <f t="shared" ref="IJE10:IJU13" si="1184">IIX10+IIY10+IIZ10</f>
        <v>2713260000</v>
      </c>
      <c r="IJF10" s="38">
        <f t="shared" ref="IJF10:IJV13" si="1185">IJD10-IJE10</f>
        <v>-7205629000</v>
      </c>
      <c r="IJG10" s="39">
        <f t="shared" ref="IJG10:IJW13" si="1186">ABS(IJD10/IIV10)</f>
        <v>0.97470446120649912</v>
      </c>
      <c r="IJH10" s="39">
        <f t="shared" ref="IJH10:IJX13" si="1187">ABS(IJF10/IIV10)</f>
        <v>1.5633975597505292</v>
      </c>
      <c r="IJI10" s="40" t="s">
        <v>395</v>
      </c>
      <c r="IJJ10" s="40" t="s">
        <v>6</v>
      </c>
      <c r="IJK10" s="42">
        <v>41274</v>
      </c>
      <c r="IJL10" s="43">
        <v>4608955000</v>
      </c>
      <c r="IJM10" s="43">
        <v>116586000</v>
      </c>
      <c r="IJN10" s="43">
        <v>2448629000</v>
      </c>
      <c r="IJO10" s="40">
        <v>0</v>
      </c>
      <c r="IJP10" s="43">
        <v>264631000</v>
      </c>
      <c r="IJQ10" s="40" t="s">
        <v>41</v>
      </c>
      <c r="IJR10" s="40" t="s">
        <v>99</v>
      </c>
      <c r="IJS10" s="36">
        <f t="shared" si="1182"/>
        <v>2012</v>
      </c>
      <c r="IJT10" s="37">
        <f t="shared" si="1183"/>
        <v>-4492369000</v>
      </c>
      <c r="IJU10" s="38">
        <f t="shared" si="1184"/>
        <v>2713260000</v>
      </c>
      <c r="IJV10" s="38">
        <f t="shared" si="1185"/>
        <v>-7205629000</v>
      </c>
      <c r="IJW10" s="39">
        <f t="shared" si="1186"/>
        <v>0.97470446120649912</v>
      </c>
      <c r="IJX10" s="39">
        <f t="shared" si="1187"/>
        <v>1.5633975597505292</v>
      </c>
      <c r="IJY10" s="40" t="s">
        <v>395</v>
      </c>
      <c r="IJZ10" s="40" t="s">
        <v>6</v>
      </c>
      <c r="IKA10" s="42">
        <v>41274</v>
      </c>
      <c r="IKB10" s="43">
        <v>4608955000</v>
      </c>
      <c r="IKC10" s="43">
        <v>116586000</v>
      </c>
      <c r="IKD10" s="43">
        <v>2448629000</v>
      </c>
      <c r="IKE10" s="40">
        <v>0</v>
      </c>
      <c r="IKF10" s="43">
        <v>264631000</v>
      </c>
      <c r="IKG10" s="40" t="s">
        <v>41</v>
      </c>
      <c r="IKH10" s="40" t="s">
        <v>99</v>
      </c>
      <c r="IKI10" s="36">
        <f t="shared" ref="IKI10:IKY13" si="1188">YEAR(IKA10)</f>
        <v>2012</v>
      </c>
      <c r="IKJ10" s="37">
        <f t="shared" ref="IKJ10:IKZ13" si="1189">IKC10-IKB10</f>
        <v>-4492369000</v>
      </c>
      <c r="IKK10" s="38">
        <f t="shared" ref="IKK10:ILA13" si="1190">IKD10+IKE10+IKF10</f>
        <v>2713260000</v>
      </c>
      <c r="IKL10" s="38">
        <f t="shared" ref="IKL10:ILB13" si="1191">IKJ10-IKK10</f>
        <v>-7205629000</v>
      </c>
      <c r="IKM10" s="39">
        <f t="shared" ref="IKM10:ILC13" si="1192">ABS(IKJ10/IKB10)</f>
        <v>0.97470446120649912</v>
      </c>
      <c r="IKN10" s="39">
        <f t="shared" ref="IKN10:ILD13" si="1193">ABS(IKL10/IKB10)</f>
        <v>1.5633975597505292</v>
      </c>
      <c r="IKO10" s="40" t="s">
        <v>395</v>
      </c>
      <c r="IKP10" s="40" t="s">
        <v>6</v>
      </c>
      <c r="IKQ10" s="42">
        <v>41274</v>
      </c>
      <c r="IKR10" s="43">
        <v>4608955000</v>
      </c>
      <c r="IKS10" s="43">
        <v>116586000</v>
      </c>
      <c r="IKT10" s="43">
        <v>2448629000</v>
      </c>
      <c r="IKU10" s="40">
        <v>0</v>
      </c>
      <c r="IKV10" s="43">
        <v>264631000</v>
      </c>
      <c r="IKW10" s="40" t="s">
        <v>41</v>
      </c>
      <c r="IKX10" s="40" t="s">
        <v>99</v>
      </c>
      <c r="IKY10" s="36">
        <f t="shared" si="1188"/>
        <v>2012</v>
      </c>
      <c r="IKZ10" s="37">
        <f t="shared" si="1189"/>
        <v>-4492369000</v>
      </c>
      <c r="ILA10" s="38">
        <f t="shared" si="1190"/>
        <v>2713260000</v>
      </c>
      <c r="ILB10" s="38">
        <f t="shared" si="1191"/>
        <v>-7205629000</v>
      </c>
      <c r="ILC10" s="39">
        <f t="shared" si="1192"/>
        <v>0.97470446120649912</v>
      </c>
      <c r="ILD10" s="39">
        <f t="shared" si="1193"/>
        <v>1.5633975597505292</v>
      </c>
      <c r="ILE10" s="40" t="s">
        <v>395</v>
      </c>
      <c r="ILF10" s="40" t="s">
        <v>6</v>
      </c>
      <c r="ILG10" s="42">
        <v>41274</v>
      </c>
      <c r="ILH10" s="43">
        <v>4608955000</v>
      </c>
      <c r="ILI10" s="43">
        <v>116586000</v>
      </c>
      <c r="ILJ10" s="43">
        <v>2448629000</v>
      </c>
      <c r="ILK10" s="40">
        <v>0</v>
      </c>
      <c r="ILL10" s="43">
        <v>264631000</v>
      </c>
      <c r="ILM10" s="40" t="s">
        <v>41</v>
      </c>
      <c r="ILN10" s="40" t="s">
        <v>99</v>
      </c>
      <c r="ILO10" s="36">
        <f t="shared" ref="ILO10:IME13" si="1194">YEAR(ILG10)</f>
        <v>2012</v>
      </c>
      <c r="ILP10" s="37">
        <f t="shared" ref="ILP10:IMF13" si="1195">ILI10-ILH10</f>
        <v>-4492369000</v>
      </c>
      <c r="ILQ10" s="38">
        <f t="shared" ref="ILQ10:IMG13" si="1196">ILJ10+ILK10+ILL10</f>
        <v>2713260000</v>
      </c>
      <c r="ILR10" s="38">
        <f t="shared" ref="ILR10:IMH13" si="1197">ILP10-ILQ10</f>
        <v>-7205629000</v>
      </c>
      <c r="ILS10" s="39">
        <f t="shared" ref="ILS10:IMI13" si="1198">ABS(ILP10/ILH10)</f>
        <v>0.97470446120649912</v>
      </c>
      <c r="ILT10" s="39">
        <f t="shared" ref="ILT10:IMJ13" si="1199">ABS(ILR10/ILH10)</f>
        <v>1.5633975597505292</v>
      </c>
      <c r="ILU10" s="40" t="s">
        <v>395</v>
      </c>
      <c r="ILV10" s="40" t="s">
        <v>6</v>
      </c>
      <c r="ILW10" s="42">
        <v>41274</v>
      </c>
      <c r="ILX10" s="43">
        <v>4608955000</v>
      </c>
      <c r="ILY10" s="43">
        <v>116586000</v>
      </c>
      <c r="ILZ10" s="43">
        <v>2448629000</v>
      </c>
      <c r="IMA10" s="40">
        <v>0</v>
      </c>
      <c r="IMB10" s="43">
        <v>264631000</v>
      </c>
      <c r="IMC10" s="40" t="s">
        <v>41</v>
      </c>
      <c r="IMD10" s="40" t="s">
        <v>99</v>
      </c>
      <c r="IME10" s="36">
        <f t="shared" si="1194"/>
        <v>2012</v>
      </c>
      <c r="IMF10" s="37">
        <f t="shared" si="1195"/>
        <v>-4492369000</v>
      </c>
      <c r="IMG10" s="38">
        <f t="shared" si="1196"/>
        <v>2713260000</v>
      </c>
      <c r="IMH10" s="38">
        <f t="shared" si="1197"/>
        <v>-7205629000</v>
      </c>
      <c r="IMI10" s="39">
        <f t="shared" si="1198"/>
        <v>0.97470446120649912</v>
      </c>
      <c r="IMJ10" s="39">
        <f t="shared" si="1199"/>
        <v>1.5633975597505292</v>
      </c>
      <c r="IMK10" s="40" t="s">
        <v>395</v>
      </c>
      <c r="IML10" s="40" t="s">
        <v>6</v>
      </c>
      <c r="IMM10" s="42">
        <v>41274</v>
      </c>
      <c r="IMN10" s="43">
        <v>4608955000</v>
      </c>
      <c r="IMO10" s="43">
        <v>116586000</v>
      </c>
      <c r="IMP10" s="43">
        <v>2448629000</v>
      </c>
      <c r="IMQ10" s="40">
        <v>0</v>
      </c>
      <c r="IMR10" s="43">
        <v>264631000</v>
      </c>
      <c r="IMS10" s="40" t="s">
        <v>41</v>
      </c>
      <c r="IMT10" s="40" t="s">
        <v>99</v>
      </c>
      <c r="IMU10" s="36">
        <f t="shared" ref="IMU10:INK13" si="1200">YEAR(IMM10)</f>
        <v>2012</v>
      </c>
      <c r="IMV10" s="37">
        <f t="shared" ref="IMV10:INL13" si="1201">IMO10-IMN10</f>
        <v>-4492369000</v>
      </c>
      <c r="IMW10" s="38">
        <f t="shared" ref="IMW10:INM13" si="1202">IMP10+IMQ10+IMR10</f>
        <v>2713260000</v>
      </c>
      <c r="IMX10" s="38">
        <f t="shared" ref="IMX10:INN13" si="1203">IMV10-IMW10</f>
        <v>-7205629000</v>
      </c>
      <c r="IMY10" s="39">
        <f t="shared" ref="IMY10:INO13" si="1204">ABS(IMV10/IMN10)</f>
        <v>0.97470446120649912</v>
      </c>
      <c r="IMZ10" s="39">
        <f t="shared" ref="IMZ10:INP13" si="1205">ABS(IMX10/IMN10)</f>
        <v>1.5633975597505292</v>
      </c>
      <c r="INA10" s="40" t="s">
        <v>395</v>
      </c>
      <c r="INB10" s="40" t="s">
        <v>6</v>
      </c>
      <c r="INC10" s="42">
        <v>41274</v>
      </c>
      <c r="IND10" s="43">
        <v>4608955000</v>
      </c>
      <c r="INE10" s="43">
        <v>116586000</v>
      </c>
      <c r="INF10" s="43">
        <v>2448629000</v>
      </c>
      <c r="ING10" s="40">
        <v>0</v>
      </c>
      <c r="INH10" s="43">
        <v>264631000</v>
      </c>
      <c r="INI10" s="40" t="s">
        <v>41</v>
      </c>
      <c r="INJ10" s="40" t="s">
        <v>99</v>
      </c>
      <c r="INK10" s="36">
        <f t="shared" si="1200"/>
        <v>2012</v>
      </c>
      <c r="INL10" s="37">
        <f t="shared" si="1201"/>
        <v>-4492369000</v>
      </c>
      <c r="INM10" s="38">
        <f t="shared" si="1202"/>
        <v>2713260000</v>
      </c>
      <c r="INN10" s="38">
        <f t="shared" si="1203"/>
        <v>-7205629000</v>
      </c>
      <c r="INO10" s="39">
        <f t="shared" si="1204"/>
        <v>0.97470446120649912</v>
      </c>
      <c r="INP10" s="39">
        <f t="shared" si="1205"/>
        <v>1.5633975597505292</v>
      </c>
      <c r="INQ10" s="40" t="s">
        <v>395</v>
      </c>
      <c r="INR10" s="40" t="s">
        <v>6</v>
      </c>
      <c r="INS10" s="42">
        <v>41274</v>
      </c>
      <c r="INT10" s="43">
        <v>4608955000</v>
      </c>
      <c r="INU10" s="43">
        <v>116586000</v>
      </c>
      <c r="INV10" s="43">
        <v>2448629000</v>
      </c>
      <c r="INW10" s="40">
        <v>0</v>
      </c>
      <c r="INX10" s="43">
        <v>264631000</v>
      </c>
      <c r="INY10" s="40" t="s">
        <v>41</v>
      </c>
      <c r="INZ10" s="40" t="s">
        <v>99</v>
      </c>
      <c r="IOA10" s="36">
        <f t="shared" ref="IOA10:IOQ13" si="1206">YEAR(INS10)</f>
        <v>2012</v>
      </c>
      <c r="IOB10" s="37">
        <f t="shared" ref="IOB10:IOR13" si="1207">INU10-INT10</f>
        <v>-4492369000</v>
      </c>
      <c r="IOC10" s="38">
        <f t="shared" ref="IOC10:IOS13" si="1208">INV10+INW10+INX10</f>
        <v>2713260000</v>
      </c>
      <c r="IOD10" s="38">
        <f t="shared" ref="IOD10:IOT13" si="1209">IOB10-IOC10</f>
        <v>-7205629000</v>
      </c>
      <c r="IOE10" s="39">
        <f t="shared" ref="IOE10:IOU13" si="1210">ABS(IOB10/INT10)</f>
        <v>0.97470446120649912</v>
      </c>
      <c r="IOF10" s="39">
        <f t="shared" ref="IOF10:IOV13" si="1211">ABS(IOD10/INT10)</f>
        <v>1.5633975597505292</v>
      </c>
      <c r="IOG10" s="40" t="s">
        <v>395</v>
      </c>
      <c r="IOH10" s="40" t="s">
        <v>6</v>
      </c>
      <c r="IOI10" s="42">
        <v>41274</v>
      </c>
      <c r="IOJ10" s="43">
        <v>4608955000</v>
      </c>
      <c r="IOK10" s="43">
        <v>116586000</v>
      </c>
      <c r="IOL10" s="43">
        <v>2448629000</v>
      </c>
      <c r="IOM10" s="40">
        <v>0</v>
      </c>
      <c r="ION10" s="43">
        <v>264631000</v>
      </c>
      <c r="IOO10" s="40" t="s">
        <v>41</v>
      </c>
      <c r="IOP10" s="40" t="s">
        <v>99</v>
      </c>
      <c r="IOQ10" s="36">
        <f t="shared" si="1206"/>
        <v>2012</v>
      </c>
      <c r="IOR10" s="37">
        <f t="shared" si="1207"/>
        <v>-4492369000</v>
      </c>
      <c r="IOS10" s="38">
        <f t="shared" si="1208"/>
        <v>2713260000</v>
      </c>
      <c r="IOT10" s="38">
        <f t="shared" si="1209"/>
        <v>-7205629000</v>
      </c>
      <c r="IOU10" s="39">
        <f t="shared" si="1210"/>
        <v>0.97470446120649912</v>
      </c>
      <c r="IOV10" s="39">
        <f t="shared" si="1211"/>
        <v>1.5633975597505292</v>
      </c>
      <c r="IOW10" s="40" t="s">
        <v>395</v>
      </c>
      <c r="IOX10" s="40" t="s">
        <v>6</v>
      </c>
      <c r="IOY10" s="42">
        <v>41274</v>
      </c>
      <c r="IOZ10" s="43">
        <v>4608955000</v>
      </c>
      <c r="IPA10" s="43">
        <v>116586000</v>
      </c>
      <c r="IPB10" s="43">
        <v>2448629000</v>
      </c>
      <c r="IPC10" s="40">
        <v>0</v>
      </c>
      <c r="IPD10" s="43">
        <v>264631000</v>
      </c>
      <c r="IPE10" s="40" t="s">
        <v>41</v>
      </c>
      <c r="IPF10" s="40" t="s">
        <v>99</v>
      </c>
      <c r="IPG10" s="36">
        <f t="shared" ref="IPG10:IPW13" si="1212">YEAR(IOY10)</f>
        <v>2012</v>
      </c>
      <c r="IPH10" s="37">
        <f t="shared" ref="IPH10:IPX13" si="1213">IPA10-IOZ10</f>
        <v>-4492369000</v>
      </c>
      <c r="IPI10" s="38">
        <f t="shared" ref="IPI10:IPY13" si="1214">IPB10+IPC10+IPD10</f>
        <v>2713260000</v>
      </c>
      <c r="IPJ10" s="38">
        <f t="shared" ref="IPJ10:IPZ13" si="1215">IPH10-IPI10</f>
        <v>-7205629000</v>
      </c>
      <c r="IPK10" s="39">
        <f t="shared" ref="IPK10:IQA13" si="1216">ABS(IPH10/IOZ10)</f>
        <v>0.97470446120649912</v>
      </c>
      <c r="IPL10" s="39">
        <f t="shared" ref="IPL10:IQB13" si="1217">ABS(IPJ10/IOZ10)</f>
        <v>1.5633975597505292</v>
      </c>
      <c r="IPM10" s="40" t="s">
        <v>395</v>
      </c>
      <c r="IPN10" s="40" t="s">
        <v>6</v>
      </c>
      <c r="IPO10" s="42">
        <v>41274</v>
      </c>
      <c r="IPP10" s="43">
        <v>4608955000</v>
      </c>
      <c r="IPQ10" s="43">
        <v>116586000</v>
      </c>
      <c r="IPR10" s="43">
        <v>2448629000</v>
      </c>
      <c r="IPS10" s="40">
        <v>0</v>
      </c>
      <c r="IPT10" s="43">
        <v>264631000</v>
      </c>
      <c r="IPU10" s="40" t="s">
        <v>41</v>
      </c>
      <c r="IPV10" s="40" t="s">
        <v>99</v>
      </c>
      <c r="IPW10" s="36">
        <f t="shared" si="1212"/>
        <v>2012</v>
      </c>
      <c r="IPX10" s="37">
        <f t="shared" si="1213"/>
        <v>-4492369000</v>
      </c>
      <c r="IPY10" s="38">
        <f t="shared" si="1214"/>
        <v>2713260000</v>
      </c>
      <c r="IPZ10" s="38">
        <f t="shared" si="1215"/>
        <v>-7205629000</v>
      </c>
      <c r="IQA10" s="39">
        <f t="shared" si="1216"/>
        <v>0.97470446120649912</v>
      </c>
      <c r="IQB10" s="39">
        <f t="shared" si="1217"/>
        <v>1.5633975597505292</v>
      </c>
      <c r="IQC10" s="40" t="s">
        <v>395</v>
      </c>
      <c r="IQD10" s="40" t="s">
        <v>6</v>
      </c>
      <c r="IQE10" s="42">
        <v>41274</v>
      </c>
      <c r="IQF10" s="43">
        <v>4608955000</v>
      </c>
      <c r="IQG10" s="43">
        <v>116586000</v>
      </c>
      <c r="IQH10" s="43">
        <v>2448629000</v>
      </c>
      <c r="IQI10" s="40">
        <v>0</v>
      </c>
      <c r="IQJ10" s="43">
        <v>264631000</v>
      </c>
      <c r="IQK10" s="40" t="s">
        <v>41</v>
      </c>
      <c r="IQL10" s="40" t="s">
        <v>99</v>
      </c>
      <c r="IQM10" s="36">
        <f t="shared" ref="IQM10:IRC13" si="1218">YEAR(IQE10)</f>
        <v>2012</v>
      </c>
      <c r="IQN10" s="37">
        <f t="shared" ref="IQN10:IRD13" si="1219">IQG10-IQF10</f>
        <v>-4492369000</v>
      </c>
      <c r="IQO10" s="38">
        <f t="shared" ref="IQO10:IRE13" si="1220">IQH10+IQI10+IQJ10</f>
        <v>2713260000</v>
      </c>
      <c r="IQP10" s="38">
        <f t="shared" ref="IQP10:IRF13" si="1221">IQN10-IQO10</f>
        <v>-7205629000</v>
      </c>
      <c r="IQQ10" s="39">
        <f t="shared" ref="IQQ10:IRG13" si="1222">ABS(IQN10/IQF10)</f>
        <v>0.97470446120649912</v>
      </c>
      <c r="IQR10" s="39">
        <f t="shared" ref="IQR10:IRH13" si="1223">ABS(IQP10/IQF10)</f>
        <v>1.5633975597505292</v>
      </c>
      <c r="IQS10" s="40" t="s">
        <v>395</v>
      </c>
      <c r="IQT10" s="40" t="s">
        <v>6</v>
      </c>
      <c r="IQU10" s="42">
        <v>41274</v>
      </c>
      <c r="IQV10" s="43">
        <v>4608955000</v>
      </c>
      <c r="IQW10" s="43">
        <v>116586000</v>
      </c>
      <c r="IQX10" s="43">
        <v>2448629000</v>
      </c>
      <c r="IQY10" s="40">
        <v>0</v>
      </c>
      <c r="IQZ10" s="43">
        <v>264631000</v>
      </c>
      <c r="IRA10" s="40" t="s">
        <v>41</v>
      </c>
      <c r="IRB10" s="40" t="s">
        <v>99</v>
      </c>
      <c r="IRC10" s="36">
        <f t="shared" si="1218"/>
        <v>2012</v>
      </c>
      <c r="IRD10" s="37">
        <f t="shared" si="1219"/>
        <v>-4492369000</v>
      </c>
      <c r="IRE10" s="38">
        <f t="shared" si="1220"/>
        <v>2713260000</v>
      </c>
      <c r="IRF10" s="38">
        <f t="shared" si="1221"/>
        <v>-7205629000</v>
      </c>
      <c r="IRG10" s="39">
        <f t="shared" si="1222"/>
        <v>0.97470446120649912</v>
      </c>
      <c r="IRH10" s="39">
        <f t="shared" si="1223"/>
        <v>1.5633975597505292</v>
      </c>
      <c r="IRI10" s="40" t="s">
        <v>395</v>
      </c>
      <c r="IRJ10" s="40" t="s">
        <v>6</v>
      </c>
      <c r="IRK10" s="42">
        <v>41274</v>
      </c>
      <c r="IRL10" s="43">
        <v>4608955000</v>
      </c>
      <c r="IRM10" s="43">
        <v>116586000</v>
      </c>
      <c r="IRN10" s="43">
        <v>2448629000</v>
      </c>
      <c r="IRO10" s="40">
        <v>0</v>
      </c>
      <c r="IRP10" s="43">
        <v>264631000</v>
      </c>
      <c r="IRQ10" s="40" t="s">
        <v>41</v>
      </c>
      <c r="IRR10" s="40" t="s">
        <v>99</v>
      </c>
      <c r="IRS10" s="36">
        <f t="shared" ref="IRS10:ISI13" si="1224">YEAR(IRK10)</f>
        <v>2012</v>
      </c>
      <c r="IRT10" s="37">
        <f t="shared" ref="IRT10:ISJ13" si="1225">IRM10-IRL10</f>
        <v>-4492369000</v>
      </c>
      <c r="IRU10" s="38">
        <f t="shared" ref="IRU10:ISK13" si="1226">IRN10+IRO10+IRP10</f>
        <v>2713260000</v>
      </c>
      <c r="IRV10" s="38">
        <f t="shared" ref="IRV10:ISL13" si="1227">IRT10-IRU10</f>
        <v>-7205629000</v>
      </c>
      <c r="IRW10" s="39">
        <f t="shared" ref="IRW10:ISM13" si="1228">ABS(IRT10/IRL10)</f>
        <v>0.97470446120649912</v>
      </c>
      <c r="IRX10" s="39">
        <f t="shared" ref="IRX10:ISN13" si="1229">ABS(IRV10/IRL10)</f>
        <v>1.5633975597505292</v>
      </c>
      <c r="IRY10" s="40" t="s">
        <v>395</v>
      </c>
      <c r="IRZ10" s="40" t="s">
        <v>6</v>
      </c>
      <c r="ISA10" s="42">
        <v>41274</v>
      </c>
      <c r="ISB10" s="43">
        <v>4608955000</v>
      </c>
      <c r="ISC10" s="43">
        <v>116586000</v>
      </c>
      <c r="ISD10" s="43">
        <v>2448629000</v>
      </c>
      <c r="ISE10" s="40">
        <v>0</v>
      </c>
      <c r="ISF10" s="43">
        <v>264631000</v>
      </c>
      <c r="ISG10" s="40" t="s">
        <v>41</v>
      </c>
      <c r="ISH10" s="40" t="s">
        <v>99</v>
      </c>
      <c r="ISI10" s="36">
        <f t="shared" si="1224"/>
        <v>2012</v>
      </c>
      <c r="ISJ10" s="37">
        <f t="shared" si="1225"/>
        <v>-4492369000</v>
      </c>
      <c r="ISK10" s="38">
        <f t="shared" si="1226"/>
        <v>2713260000</v>
      </c>
      <c r="ISL10" s="38">
        <f t="shared" si="1227"/>
        <v>-7205629000</v>
      </c>
      <c r="ISM10" s="39">
        <f t="shared" si="1228"/>
        <v>0.97470446120649912</v>
      </c>
      <c r="ISN10" s="39">
        <f t="shared" si="1229"/>
        <v>1.5633975597505292</v>
      </c>
      <c r="ISO10" s="40" t="s">
        <v>395</v>
      </c>
      <c r="ISP10" s="40" t="s">
        <v>6</v>
      </c>
      <c r="ISQ10" s="42">
        <v>41274</v>
      </c>
      <c r="ISR10" s="43">
        <v>4608955000</v>
      </c>
      <c r="ISS10" s="43">
        <v>116586000</v>
      </c>
      <c r="IST10" s="43">
        <v>2448629000</v>
      </c>
      <c r="ISU10" s="40">
        <v>0</v>
      </c>
      <c r="ISV10" s="43">
        <v>264631000</v>
      </c>
      <c r="ISW10" s="40" t="s">
        <v>41</v>
      </c>
      <c r="ISX10" s="40" t="s">
        <v>99</v>
      </c>
      <c r="ISY10" s="36">
        <f t="shared" ref="ISY10:ITO13" si="1230">YEAR(ISQ10)</f>
        <v>2012</v>
      </c>
      <c r="ISZ10" s="37">
        <f t="shared" ref="ISZ10:ITP13" si="1231">ISS10-ISR10</f>
        <v>-4492369000</v>
      </c>
      <c r="ITA10" s="38">
        <f t="shared" ref="ITA10:ITQ13" si="1232">IST10+ISU10+ISV10</f>
        <v>2713260000</v>
      </c>
      <c r="ITB10" s="38">
        <f t="shared" ref="ITB10:ITR13" si="1233">ISZ10-ITA10</f>
        <v>-7205629000</v>
      </c>
      <c r="ITC10" s="39">
        <f t="shared" ref="ITC10:ITS13" si="1234">ABS(ISZ10/ISR10)</f>
        <v>0.97470446120649912</v>
      </c>
      <c r="ITD10" s="39">
        <f t="shared" ref="ITD10:ITT13" si="1235">ABS(ITB10/ISR10)</f>
        <v>1.5633975597505292</v>
      </c>
      <c r="ITE10" s="40" t="s">
        <v>395</v>
      </c>
      <c r="ITF10" s="40" t="s">
        <v>6</v>
      </c>
      <c r="ITG10" s="42">
        <v>41274</v>
      </c>
      <c r="ITH10" s="43">
        <v>4608955000</v>
      </c>
      <c r="ITI10" s="43">
        <v>116586000</v>
      </c>
      <c r="ITJ10" s="43">
        <v>2448629000</v>
      </c>
      <c r="ITK10" s="40">
        <v>0</v>
      </c>
      <c r="ITL10" s="43">
        <v>264631000</v>
      </c>
      <c r="ITM10" s="40" t="s">
        <v>41</v>
      </c>
      <c r="ITN10" s="40" t="s">
        <v>99</v>
      </c>
      <c r="ITO10" s="36">
        <f t="shared" si="1230"/>
        <v>2012</v>
      </c>
      <c r="ITP10" s="37">
        <f t="shared" si="1231"/>
        <v>-4492369000</v>
      </c>
      <c r="ITQ10" s="38">
        <f t="shared" si="1232"/>
        <v>2713260000</v>
      </c>
      <c r="ITR10" s="38">
        <f t="shared" si="1233"/>
        <v>-7205629000</v>
      </c>
      <c r="ITS10" s="39">
        <f t="shared" si="1234"/>
        <v>0.97470446120649912</v>
      </c>
      <c r="ITT10" s="39">
        <f t="shared" si="1235"/>
        <v>1.5633975597505292</v>
      </c>
      <c r="ITU10" s="40" t="s">
        <v>395</v>
      </c>
      <c r="ITV10" s="40" t="s">
        <v>6</v>
      </c>
      <c r="ITW10" s="42">
        <v>41274</v>
      </c>
      <c r="ITX10" s="43">
        <v>4608955000</v>
      </c>
      <c r="ITY10" s="43">
        <v>116586000</v>
      </c>
      <c r="ITZ10" s="43">
        <v>2448629000</v>
      </c>
      <c r="IUA10" s="40">
        <v>0</v>
      </c>
      <c r="IUB10" s="43">
        <v>264631000</v>
      </c>
      <c r="IUC10" s="40" t="s">
        <v>41</v>
      </c>
      <c r="IUD10" s="40" t="s">
        <v>99</v>
      </c>
      <c r="IUE10" s="36">
        <f t="shared" ref="IUE10:IUU13" si="1236">YEAR(ITW10)</f>
        <v>2012</v>
      </c>
      <c r="IUF10" s="37">
        <f t="shared" ref="IUF10:IUV13" si="1237">ITY10-ITX10</f>
        <v>-4492369000</v>
      </c>
      <c r="IUG10" s="38">
        <f t="shared" ref="IUG10:IUW13" si="1238">ITZ10+IUA10+IUB10</f>
        <v>2713260000</v>
      </c>
      <c r="IUH10" s="38">
        <f t="shared" ref="IUH10:IUX13" si="1239">IUF10-IUG10</f>
        <v>-7205629000</v>
      </c>
      <c r="IUI10" s="39">
        <f t="shared" ref="IUI10:IUY13" si="1240">ABS(IUF10/ITX10)</f>
        <v>0.97470446120649912</v>
      </c>
      <c r="IUJ10" s="39">
        <f t="shared" ref="IUJ10:IUZ13" si="1241">ABS(IUH10/ITX10)</f>
        <v>1.5633975597505292</v>
      </c>
      <c r="IUK10" s="40" t="s">
        <v>395</v>
      </c>
      <c r="IUL10" s="40" t="s">
        <v>6</v>
      </c>
      <c r="IUM10" s="42">
        <v>41274</v>
      </c>
      <c r="IUN10" s="43">
        <v>4608955000</v>
      </c>
      <c r="IUO10" s="43">
        <v>116586000</v>
      </c>
      <c r="IUP10" s="43">
        <v>2448629000</v>
      </c>
      <c r="IUQ10" s="40">
        <v>0</v>
      </c>
      <c r="IUR10" s="43">
        <v>264631000</v>
      </c>
      <c r="IUS10" s="40" t="s">
        <v>41</v>
      </c>
      <c r="IUT10" s="40" t="s">
        <v>99</v>
      </c>
      <c r="IUU10" s="36">
        <f t="shared" si="1236"/>
        <v>2012</v>
      </c>
      <c r="IUV10" s="37">
        <f t="shared" si="1237"/>
        <v>-4492369000</v>
      </c>
      <c r="IUW10" s="38">
        <f t="shared" si="1238"/>
        <v>2713260000</v>
      </c>
      <c r="IUX10" s="38">
        <f t="shared" si="1239"/>
        <v>-7205629000</v>
      </c>
      <c r="IUY10" s="39">
        <f t="shared" si="1240"/>
        <v>0.97470446120649912</v>
      </c>
      <c r="IUZ10" s="39">
        <f t="shared" si="1241"/>
        <v>1.5633975597505292</v>
      </c>
      <c r="IVA10" s="40" t="s">
        <v>395</v>
      </c>
      <c r="IVB10" s="40" t="s">
        <v>6</v>
      </c>
      <c r="IVC10" s="42">
        <v>41274</v>
      </c>
      <c r="IVD10" s="43">
        <v>4608955000</v>
      </c>
      <c r="IVE10" s="43">
        <v>116586000</v>
      </c>
      <c r="IVF10" s="43">
        <v>2448629000</v>
      </c>
      <c r="IVG10" s="40">
        <v>0</v>
      </c>
      <c r="IVH10" s="43">
        <v>264631000</v>
      </c>
      <c r="IVI10" s="40" t="s">
        <v>41</v>
      </c>
      <c r="IVJ10" s="40" t="s">
        <v>99</v>
      </c>
      <c r="IVK10" s="36">
        <f t="shared" ref="IVK10:IWA13" si="1242">YEAR(IVC10)</f>
        <v>2012</v>
      </c>
      <c r="IVL10" s="37">
        <f t="shared" ref="IVL10:IWB13" si="1243">IVE10-IVD10</f>
        <v>-4492369000</v>
      </c>
      <c r="IVM10" s="38">
        <f t="shared" ref="IVM10:IWC13" si="1244">IVF10+IVG10+IVH10</f>
        <v>2713260000</v>
      </c>
      <c r="IVN10" s="38">
        <f t="shared" ref="IVN10:IWD13" si="1245">IVL10-IVM10</f>
        <v>-7205629000</v>
      </c>
      <c r="IVO10" s="39">
        <f t="shared" ref="IVO10:IWE13" si="1246">ABS(IVL10/IVD10)</f>
        <v>0.97470446120649912</v>
      </c>
      <c r="IVP10" s="39">
        <f t="shared" ref="IVP10:IWF13" si="1247">ABS(IVN10/IVD10)</f>
        <v>1.5633975597505292</v>
      </c>
      <c r="IVQ10" s="40" t="s">
        <v>395</v>
      </c>
      <c r="IVR10" s="40" t="s">
        <v>6</v>
      </c>
      <c r="IVS10" s="42">
        <v>41274</v>
      </c>
      <c r="IVT10" s="43">
        <v>4608955000</v>
      </c>
      <c r="IVU10" s="43">
        <v>116586000</v>
      </c>
      <c r="IVV10" s="43">
        <v>2448629000</v>
      </c>
      <c r="IVW10" s="40">
        <v>0</v>
      </c>
      <c r="IVX10" s="43">
        <v>264631000</v>
      </c>
      <c r="IVY10" s="40" t="s">
        <v>41</v>
      </c>
      <c r="IVZ10" s="40" t="s">
        <v>99</v>
      </c>
      <c r="IWA10" s="36">
        <f t="shared" si="1242"/>
        <v>2012</v>
      </c>
      <c r="IWB10" s="37">
        <f t="shared" si="1243"/>
        <v>-4492369000</v>
      </c>
      <c r="IWC10" s="38">
        <f t="shared" si="1244"/>
        <v>2713260000</v>
      </c>
      <c r="IWD10" s="38">
        <f t="shared" si="1245"/>
        <v>-7205629000</v>
      </c>
      <c r="IWE10" s="39">
        <f t="shared" si="1246"/>
        <v>0.97470446120649912</v>
      </c>
      <c r="IWF10" s="39">
        <f t="shared" si="1247"/>
        <v>1.5633975597505292</v>
      </c>
      <c r="IWG10" s="40" t="s">
        <v>395</v>
      </c>
      <c r="IWH10" s="40" t="s">
        <v>6</v>
      </c>
      <c r="IWI10" s="42">
        <v>41274</v>
      </c>
      <c r="IWJ10" s="43">
        <v>4608955000</v>
      </c>
      <c r="IWK10" s="43">
        <v>116586000</v>
      </c>
      <c r="IWL10" s="43">
        <v>2448629000</v>
      </c>
      <c r="IWM10" s="40">
        <v>0</v>
      </c>
      <c r="IWN10" s="43">
        <v>264631000</v>
      </c>
      <c r="IWO10" s="40" t="s">
        <v>41</v>
      </c>
      <c r="IWP10" s="40" t="s">
        <v>99</v>
      </c>
      <c r="IWQ10" s="36">
        <f t="shared" ref="IWQ10:IXG13" si="1248">YEAR(IWI10)</f>
        <v>2012</v>
      </c>
      <c r="IWR10" s="37">
        <f t="shared" ref="IWR10:IXH13" si="1249">IWK10-IWJ10</f>
        <v>-4492369000</v>
      </c>
      <c r="IWS10" s="38">
        <f t="shared" ref="IWS10:IXI13" si="1250">IWL10+IWM10+IWN10</f>
        <v>2713260000</v>
      </c>
      <c r="IWT10" s="38">
        <f t="shared" ref="IWT10:IXJ13" si="1251">IWR10-IWS10</f>
        <v>-7205629000</v>
      </c>
      <c r="IWU10" s="39">
        <f t="shared" ref="IWU10:IXK13" si="1252">ABS(IWR10/IWJ10)</f>
        <v>0.97470446120649912</v>
      </c>
      <c r="IWV10" s="39">
        <f t="shared" ref="IWV10:IXL13" si="1253">ABS(IWT10/IWJ10)</f>
        <v>1.5633975597505292</v>
      </c>
      <c r="IWW10" s="40" t="s">
        <v>395</v>
      </c>
      <c r="IWX10" s="40" t="s">
        <v>6</v>
      </c>
      <c r="IWY10" s="42">
        <v>41274</v>
      </c>
      <c r="IWZ10" s="43">
        <v>4608955000</v>
      </c>
      <c r="IXA10" s="43">
        <v>116586000</v>
      </c>
      <c r="IXB10" s="43">
        <v>2448629000</v>
      </c>
      <c r="IXC10" s="40">
        <v>0</v>
      </c>
      <c r="IXD10" s="43">
        <v>264631000</v>
      </c>
      <c r="IXE10" s="40" t="s">
        <v>41</v>
      </c>
      <c r="IXF10" s="40" t="s">
        <v>99</v>
      </c>
      <c r="IXG10" s="36">
        <f t="shared" si="1248"/>
        <v>2012</v>
      </c>
      <c r="IXH10" s="37">
        <f t="shared" si="1249"/>
        <v>-4492369000</v>
      </c>
      <c r="IXI10" s="38">
        <f t="shared" si="1250"/>
        <v>2713260000</v>
      </c>
      <c r="IXJ10" s="38">
        <f t="shared" si="1251"/>
        <v>-7205629000</v>
      </c>
      <c r="IXK10" s="39">
        <f t="shared" si="1252"/>
        <v>0.97470446120649912</v>
      </c>
      <c r="IXL10" s="39">
        <f t="shared" si="1253"/>
        <v>1.5633975597505292</v>
      </c>
      <c r="IXM10" s="40" t="s">
        <v>395</v>
      </c>
      <c r="IXN10" s="40" t="s">
        <v>6</v>
      </c>
      <c r="IXO10" s="42">
        <v>41274</v>
      </c>
      <c r="IXP10" s="43">
        <v>4608955000</v>
      </c>
      <c r="IXQ10" s="43">
        <v>116586000</v>
      </c>
      <c r="IXR10" s="43">
        <v>2448629000</v>
      </c>
      <c r="IXS10" s="40">
        <v>0</v>
      </c>
      <c r="IXT10" s="43">
        <v>264631000</v>
      </c>
      <c r="IXU10" s="40" t="s">
        <v>41</v>
      </c>
      <c r="IXV10" s="40" t="s">
        <v>99</v>
      </c>
      <c r="IXW10" s="36">
        <f t="shared" ref="IXW10:IYM13" si="1254">YEAR(IXO10)</f>
        <v>2012</v>
      </c>
      <c r="IXX10" s="37">
        <f t="shared" ref="IXX10:IYN13" si="1255">IXQ10-IXP10</f>
        <v>-4492369000</v>
      </c>
      <c r="IXY10" s="38">
        <f t="shared" ref="IXY10:IYO13" si="1256">IXR10+IXS10+IXT10</f>
        <v>2713260000</v>
      </c>
      <c r="IXZ10" s="38">
        <f t="shared" ref="IXZ10:IYP13" si="1257">IXX10-IXY10</f>
        <v>-7205629000</v>
      </c>
      <c r="IYA10" s="39">
        <f t="shared" ref="IYA10:IYQ13" si="1258">ABS(IXX10/IXP10)</f>
        <v>0.97470446120649912</v>
      </c>
      <c r="IYB10" s="39">
        <f t="shared" ref="IYB10:IYR13" si="1259">ABS(IXZ10/IXP10)</f>
        <v>1.5633975597505292</v>
      </c>
      <c r="IYC10" s="40" t="s">
        <v>395</v>
      </c>
      <c r="IYD10" s="40" t="s">
        <v>6</v>
      </c>
      <c r="IYE10" s="42">
        <v>41274</v>
      </c>
      <c r="IYF10" s="43">
        <v>4608955000</v>
      </c>
      <c r="IYG10" s="43">
        <v>116586000</v>
      </c>
      <c r="IYH10" s="43">
        <v>2448629000</v>
      </c>
      <c r="IYI10" s="40">
        <v>0</v>
      </c>
      <c r="IYJ10" s="43">
        <v>264631000</v>
      </c>
      <c r="IYK10" s="40" t="s">
        <v>41</v>
      </c>
      <c r="IYL10" s="40" t="s">
        <v>99</v>
      </c>
      <c r="IYM10" s="36">
        <f t="shared" si="1254"/>
        <v>2012</v>
      </c>
      <c r="IYN10" s="37">
        <f t="shared" si="1255"/>
        <v>-4492369000</v>
      </c>
      <c r="IYO10" s="38">
        <f t="shared" si="1256"/>
        <v>2713260000</v>
      </c>
      <c r="IYP10" s="38">
        <f t="shared" si="1257"/>
        <v>-7205629000</v>
      </c>
      <c r="IYQ10" s="39">
        <f t="shared" si="1258"/>
        <v>0.97470446120649912</v>
      </c>
      <c r="IYR10" s="39">
        <f t="shared" si="1259"/>
        <v>1.5633975597505292</v>
      </c>
      <c r="IYS10" s="40" t="s">
        <v>395</v>
      </c>
      <c r="IYT10" s="40" t="s">
        <v>6</v>
      </c>
      <c r="IYU10" s="42">
        <v>41274</v>
      </c>
      <c r="IYV10" s="43">
        <v>4608955000</v>
      </c>
      <c r="IYW10" s="43">
        <v>116586000</v>
      </c>
      <c r="IYX10" s="43">
        <v>2448629000</v>
      </c>
      <c r="IYY10" s="40">
        <v>0</v>
      </c>
      <c r="IYZ10" s="43">
        <v>264631000</v>
      </c>
      <c r="IZA10" s="40" t="s">
        <v>41</v>
      </c>
      <c r="IZB10" s="40" t="s">
        <v>99</v>
      </c>
      <c r="IZC10" s="36">
        <f t="shared" ref="IZC10:IZS13" si="1260">YEAR(IYU10)</f>
        <v>2012</v>
      </c>
      <c r="IZD10" s="37">
        <f t="shared" ref="IZD10:IZT13" si="1261">IYW10-IYV10</f>
        <v>-4492369000</v>
      </c>
      <c r="IZE10" s="38">
        <f t="shared" ref="IZE10:IZU13" si="1262">IYX10+IYY10+IYZ10</f>
        <v>2713260000</v>
      </c>
      <c r="IZF10" s="38">
        <f t="shared" ref="IZF10:IZV13" si="1263">IZD10-IZE10</f>
        <v>-7205629000</v>
      </c>
      <c r="IZG10" s="39">
        <f t="shared" ref="IZG10:IZW13" si="1264">ABS(IZD10/IYV10)</f>
        <v>0.97470446120649912</v>
      </c>
      <c r="IZH10" s="39">
        <f t="shared" ref="IZH10:IZX13" si="1265">ABS(IZF10/IYV10)</f>
        <v>1.5633975597505292</v>
      </c>
      <c r="IZI10" s="40" t="s">
        <v>395</v>
      </c>
      <c r="IZJ10" s="40" t="s">
        <v>6</v>
      </c>
      <c r="IZK10" s="42">
        <v>41274</v>
      </c>
      <c r="IZL10" s="43">
        <v>4608955000</v>
      </c>
      <c r="IZM10" s="43">
        <v>116586000</v>
      </c>
      <c r="IZN10" s="43">
        <v>2448629000</v>
      </c>
      <c r="IZO10" s="40">
        <v>0</v>
      </c>
      <c r="IZP10" s="43">
        <v>264631000</v>
      </c>
      <c r="IZQ10" s="40" t="s">
        <v>41</v>
      </c>
      <c r="IZR10" s="40" t="s">
        <v>99</v>
      </c>
      <c r="IZS10" s="36">
        <f t="shared" si="1260"/>
        <v>2012</v>
      </c>
      <c r="IZT10" s="37">
        <f t="shared" si="1261"/>
        <v>-4492369000</v>
      </c>
      <c r="IZU10" s="38">
        <f t="shared" si="1262"/>
        <v>2713260000</v>
      </c>
      <c r="IZV10" s="38">
        <f t="shared" si="1263"/>
        <v>-7205629000</v>
      </c>
      <c r="IZW10" s="39">
        <f t="shared" si="1264"/>
        <v>0.97470446120649912</v>
      </c>
      <c r="IZX10" s="39">
        <f t="shared" si="1265"/>
        <v>1.5633975597505292</v>
      </c>
      <c r="IZY10" s="40" t="s">
        <v>395</v>
      </c>
      <c r="IZZ10" s="40" t="s">
        <v>6</v>
      </c>
      <c r="JAA10" s="42">
        <v>41274</v>
      </c>
      <c r="JAB10" s="43">
        <v>4608955000</v>
      </c>
      <c r="JAC10" s="43">
        <v>116586000</v>
      </c>
      <c r="JAD10" s="43">
        <v>2448629000</v>
      </c>
      <c r="JAE10" s="40">
        <v>0</v>
      </c>
      <c r="JAF10" s="43">
        <v>264631000</v>
      </c>
      <c r="JAG10" s="40" t="s">
        <v>41</v>
      </c>
      <c r="JAH10" s="40" t="s">
        <v>99</v>
      </c>
      <c r="JAI10" s="36">
        <f t="shared" ref="JAI10:JAY13" si="1266">YEAR(JAA10)</f>
        <v>2012</v>
      </c>
      <c r="JAJ10" s="37">
        <f t="shared" ref="JAJ10:JAZ13" si="1267">JAC10-JAB10</f>
        <v>-4492369000</v>
      </c>
      <c r="JAK10" s="38">
        <f t="shared" ref="JAK10:JBA13" si="1268">JAD10+JAE10+JAF10</f>
        <v>2713260000</v>
      </c>
      <c r="JAL10" s="38">
        <f t="shared" ref="JAL10:JBB13" si="1269">JAJ10-JAK10</f>
        <v>-7205629000</v>
      </c>
      <c r="JAM10" s="39">
        <f t="shared" ref="JAM10:JBC13" si="1270">ABS(JAJ10/JAB10)</f>
        <v>0.97470446120649912</v>
      </c>
      <c r="JAN10" s="39">
        <f t="shared" ref="JAN10:JBD13" si="1271">ABS(JAL10/JAB10)</f>
        <v>1.5633975597505292</v>
      </c>
      <c r="JAO10" s="40" t="s">
        <v>395</v>
      </c>
      <c r="JAP10" s="40" t="s">
        <v>6</v>
      </c>
      <c r="JAQ10" s="42">
        <v>41274</v>
      </c>
      <c r="JAR10" s="43">
        <v>4608955000</v>
      </c>
      <c r="JAS10" s="43">
        <v>116586000</v>
      </c>
      <c r="JAT10" s="43">
        <v>2448629000</v>
      </c>
      <c r="JAU10" s="40">
        <v>0</v>
      </c>
      <c r="JAV10" s="43">
        <v>264631000</v>
      </c>
      <c r="JAW10" s="40" t="s">
        <v>41</v>
      </c>
      <c r="JAX10" s="40" t="s">
        <v>99</v>
      </c>
      <c r="JAY10" s="36">
        <f t="shared" si="1266"/>
        <v>2012</v>
      </c>
      <c r="JAZ10" s="37">
        <f t="shared" si="1267"/>
        <v>-4492369000</v>
      </c>
      <c r="JBA10" s="38">
        <f t="shared" si="1268"/>
        <v>2713260000</v>
      </c>
      <c r="JBB10" s="38">
        <f t="shared" si="1269"/>
        <v>-7205629000</v>
      </c>
      <c r="JBC10" s="39">
        <f t="shared" si="1270"/>
        <v>0.97470446120649912</v>
      </c>
      <c r="JBD10" s="39">
        <f t="shared" si="1271"/>
        <v>1.5633975597505292</v>
      </c>
      <c r="JBE10" s="40" t="s">
        <v>395</v>
      </c>
      <c r="JBF10" s="40" t="s">
        <v>6</v>
      </c>
      <c r="JBG10" s="42">
        <v>41274</v>
      </c>
      <c r="JBH10" s="43">
        <v>4608955000</v>
      </c>
      <c r="JBI10" s="43">
        <v>116586000</v>
      </c>
      <c r="JBJ10" s="43">
        <v>2448629000</v>
      </c>
      <c r="JBK10" s="40">
        <v>0</v>
      </c>
      <c r="JBL10" s="43">
        <v>264631000</v>
      </c>
      <c r="JBM10" s="40" t="s">
        <v>41</v>
      </c>
      <c r="JBN10" s="40" t="s">
        <v>99</v>
      </c>
      <c r="JBO10" s="36">
        <f t="shared" ref="JBO10:JCE13" si="1272">YEAR(JBG10)</f>
        <v>2012</v>
      </c>
      <c r="JBP10" s="37">
        <f t="shared" ref="JBP10:JCF13" si="1273">JBI10-JBH10</f>
        <v>-4492369000</v>
      </c>
      <c r="JBQ10" s="38">
        <f t="shared" ref="JBQ10:JCG13" si="1274">JBJ10+JBK10+JBL10</f>
        <v>2713260000</v>
      </c>
      <c r="JBR10" s="38">
        <f t="shared" ref="JBR10:JCH13" si="1275">JBP10-JBQ10</f>
        <v>-7205629000</v>
      </c>
      <c r="JBS10" s="39">
        <f t="shared" ref="JBS10:JCI13" si="1276">ABS(JBP10/JBH10)</f>
        <v>0.97470446120649912</v>
      </c>
      <c r="JBT10" s="39">
        <f t="shared" ref="JBT10:JCJ13" si="1277">ABS(JBR10/JBH10)</f>
        <v>1.5633975597505292</v>
      </c>
      <c r="JBU10" s="40" t="s">
        <v>395</v>
      </c>
      <c r="JBV10" s="40" t="s">
        <v>6</v>
      </c>
      <c r="JBW10" s="42">
        <v>41274</v>
      </c>
      <c r="JBX10" s="43">
        <v>4608955000</v>
      </c>
      <c r="JBY10" s="43">
        <v>116586000</v>
      </c>
      <c r="JBZ10" s="43">
        <v>2448629000</v>
      </c>
      <c r="JCA10" s="40">
        <v>0</v>
      </c>
      <c r="JCB10" s="43">
        <v>264631000</v>
      </c>
      <c r="JCC10" s="40" t="s">
        <v>41</v>
      </c>
      <c r="JCD10" s="40" t="s">
        <v>99</v>
      </c>
      <c r="JCE10" s="36">
        <f t="shared" si="1272"/>
        <v>2012</v>
      </c>
      <c r="JCF10" s="37">
        <f t="shared" si="1273"/>
        <v>-4492369000</v>
      </c>
      <c r="JCG10" s="38">
        <f t="shared" si="1274"/>
        <v>2713260000</v>
      </c>
      <c r="JCH10" s="38">
        <f t="shared" si="1275"/>
        <v>-7205629000</v>
      </c>
      <c r="JCI10" s="39">
        <f t="shared" si="1276"/>
        <v>0.97470446120649912</v>
      </c>
      <c r="JCJ10" s="39">
        <f t="shared" si="1277"/>
        <v>1.5633975597505292</v>
      </c>
      <c r="JCK10" s="40" t="s">
        <v>395</v>
      </c>
      <c r="JCL10" s="40" t="s">
        <v>6</v>
      </c>
      <c r="JCM10" s="42">
        <v>41274</v>
      </c>
      <c r="JCN10" s="43">
        <v>4608955000</v>
      </c>
      <c r="JCO10" s="43">
        <v>116586000</v>
      </c>
      <c r="JCP10" s="43">
        <v>2448629000</v>
      </c>
      <c r="JCQ10" s="40">
        <v>0</v>
      </c>
      <c r="JCR10" s="43">
        <v>264631000</v>
      </c>
      <c r="JCS10" s="40" t="s">
        <v>41</v>
      </c>
      <c r="JCT10" s="40" t="s">
        <v>99</v>
      </c>
      <c r="JCU10" s="36">
        <f t="shared" ref="JCU10:JDK13" si="1278">YEAR(JCM10)</f>
        <v>2012</v>
      </c>
      <c r="JCV10" s="37">
        <f t="shared" ref="JCV10:JDL13" si="1279">JCO10-JCN10</f>
        <v>-4492369000</v>
      </c>
      <c r="JCW10" s="38">
        <f t="shared" ref="JCW10:JDM13" si="1280">JCP10+JCQ10+JCR10</f>
        <v>2713260000</v>
      </c>
      <c r="JCX10" s="38">
        <f t="shared" ref="JCX10:JDN13" si="1281">JCV10-JCW10</f>
        <v>-7205629000</v>
      </c>
      <c r="JCY10" s="39">
        <f t="shared" ref="JCY10:JDO13" si="1282">ABS(JCV10/JCN10)</f>
        <v>0.97470446120649912</v>
      </c>
      <c r="JCZ10" s="39">
        <f t="shared" ref="JCZ10:JDP13" si="1283">ABS(JCX10/JCN10)</f>
        <v>1.5633975597505292</v>
      </c>
      <c r="JDA10" s="40" t="s">
        <v>395</v>
      </c>
      <c r="JDB10" s="40" t="s">
        <v>6</v>
      </c>
      <c r="JDC10" s="42">
        <v>41274</v>
      </c>
      <c r="JDD10" s="43">
        <v>4608955000</v>
      </c>
      <c r="JDE10" s="43">
        <v>116586000</v>
      </c>
      <c r="JDF10" s="43">
        <v>2448629000</v>
      </c>
      <c r="JDG10" s="40">
        <v>0</v>
      </c>
      <c r="JDH10" s="43">
        <v>264631000</v>
      </c>
      <c r="JDI10" s="40" t="s">
        <v>41</v>
      </c>
      <c r="JDJ10" s="40" t="s">
        <v>99</v>
      </c>
      <c r="JDK10" s="36">
        <f t="shared" si="1278"/>
        <v>2012</v>
      </c>
      <c r="JDL10" s="37">
        <f t="shared" si="1279"/>
        <v>-4492369000</v>
      </c>
      <c r="JDM10" s="38">
        <f t="shared" si="1280"/>
        <v>2713260000</v>
      </c>
      <c r="JDN10" s="38">
        <f t="shared" si="1281"/>
        <v>-7205629000</v>
      </c>
      <c r="JDO10" s="39">
        <f t="shared" si="1282"/>
        <v>0.97470446120649912</v>
      </c>
      <c r="JDP10" s="39">
        <f t="shared" si="1283"/>
        <v>1.5633975597505292</v>
      </c>
      <c r="JDQ10" s="40" t="s">
        <v>395</v>
      </c>
      <c r="JDR10" s="40" t="s">
        <v>6</v>
      </c>
      <c r="JDS10" s="42">
        <v>41274</v>
      </c>
      <c r="JDT10" s="43">
        <v>4608955000</v>
      </c>
      <c r="JDU10" s="43">
        <v>116586000</v>
      </c>
      <c r="JDV10" s="43">
        <v>2448629000</v>
      </c>
      <c r="JDW10" s="40">
        <v>0</v>
      </c>
      <c r="JDX10" s="43">
        <v>264631000</v>
      </c>
      <c r="JDY10" s="40" t="s">
        <v>41</v>
      </c>
      <c r="JDZ10" s="40" t="s">
        <v>99</v>
      </c>
      <c r="JEA10" s="36">
        <f t="shared" ref="JEA10:JEQ13" si="1284">YEAR(JDS10)</f>
        <v>2012</v>
      </c>
      <c r="JEB10" s="37">
        <f t="shared" ref="JEB10:JER13" si="1285">JDU10-JDT10</f>
        <v>-4492369000</v>
      </c>
      <c r="JEC10" s="38">
        <f t="shared" ref="JEC10:JES13" si="1286">JDV10+JDW10+JDX10</f>
        <v>2713260000</v>
      </c>
      <c r="JED10" s="38">
        <f t="shared" ref="JED10:JET13" si="1287">JEB10-JEC10</f>
        <v>-7205629000</v>
      </c>
      <c r="JEE10" s="39">
        <f t="shared" ref="JEE10:JEU13" si="1288">ABS(JEB10/JDT10)</f>
        <v>0.97470446120649912</v>
      </c>
      <c r="JEF10" s="39">
        <f t="shared" ref="JEF10:JEV13" si="1289">ABS(JED10/JDT10)</f>
        <v>1.5633975597505292</v>
      </c>
      <c r="JEG10" s="40" t="s">
        <v>395</v>
      </c>
      <c r="JEH10" s="40" t="s">
        <v>6</v>
      </c>
      <c r="JEI10" s="42">
        <v>41274</v>
      </c>
      <c r="JEJ10" s="43">
        <v>4608955000</v>
      </c>
      <c r="JEK10" s="43">
        <v>116586000</v>
      </c>
      <c r="JEL10" s="43">
        <v>2448629000</v>
      </c>
      <c r="JEM10" s="40">
        <v>0</v>
      </c>
      <c r="JEN10" s="43">
        <v>264631000</v>
      </c>
      <c r="JEO10" s="40" t="s">
        <v>41</v>
      </c>
      <c r="JEP10" s="40" t="s">
        <v>99</v>
      </c>
      <c r="JEQ10" s="36">
        <f t="shared" si="1284"/>
        <v>2012</v>
      </c>
      <c r="JER10" s="37">
        <f t="shared" si="1285"/>
        <v>-4492369000</v>
      </c>
      <c r="JES10" s="38">
        <f t="shared" si="1286"/>
        <v>2713260000</v>
      </c>
      <c r="JET10" s="38">
        <f t="shared" si="1287"/>
        <v>-7205629000</v>
      </c>
      <c r="JEU10" s="39">
        <f t="shared" si="1288"/>
        <v>0.97470446120649912</v>
      </c>
      <c r="JEV10" s="39">
        <f t="shared" si="1289"/>
        <v>1.5633975597505292</v>
      </c>
      <c r="JEW10" s="40" t="s">
        <v>395</v>
      </c>
      <c r="JEX10" s="40" t="s">
        <v>6</v>
      </c>
      <c r="JEY10" s="42">
        <v>41274</v>
      </c>
      <c r="JEZ10" s="43">
        <v>4608955000</v>
      </c>
      <c r="JFA10" s="43">
        <v>116586000</v>
      </c>
      <c r="JFB10" s="43">
        <v>2448629000</v>
      </c>
      <c r="JFC10" s="40">
        <v>0</v>
      </c>
      <c r="JFD10" s="43">
        <v>264631000</v>
      </c>
      <c r="JFE10" s="40" t="s">
        <v>41</v>
      </c>
      <c r="JFF10" s="40" t="s">
        <v>99</v>
      </c>
      <c r="JFG10" s="36">
        <f t="shared" ref="JFG10:JFW13" si="1290">YEAR(JEY10)</f>
        <v>2012</v>
      </c>
      <c r="JFH10" s="37">
        <f t="shared" ref="JFH10:JFX13" si="1291">JFA10-JEZ10</f>
        <v>-4492369000</v>
      </c>
      <c r="JFI10" s="38">
        <f t="shared" ref="JFI10:JFY13" si="1292">JFB10+JFC10+JFD10</f>
        <v>2713260000</v>
      </c>
      <c r="JFJ10" s="38">
        <f t="shared" ref="JFJ10:JFZ13" si="1293">JFH10-JFI10</f>
        <v>-7205629000</v>
      </c>
      <c r="JFK10" s="39">
        <f t="shared" ref="JFK10:JGA13" si="1294">ABS(JFH10/JEZ10)</f>
        <v>0.97470446120649912</v>
      </c>
      <c r="JFL10" s="39">
        <f t="shared" ref="JFL10:JGB13" si="1295">ABS(JFJ10/JEZ10)</f>
        <v>1.5633975597505292</v>
      </c>
      <c r="JFM10" s="40" t="s">
        <v>395</v>
      </c>
      <c r="JFN10" s="40" t="s">
        <v>6</v>
      </c>
      <c r="JFO10" s="42">
        <v>41274</v>
      </c>
      <c r="JFP10" s="43">
        <v>4608955000</v>
      </c>
      <c r="JFQ10" s="43">
        <v>116586000</v>
      </c>
      <c r="JFR10" s="43">
        <v>2448629000</v>
      </c>
      <c r="JFS10" s="40">
        <v>0</v>
      </c>
      <c r="JFT10" s="43">
        <v>264631000</v>
      </c>
      <c r="JFU10" s="40" t="s">
        <v>41</v>
      </c>
      <c r="JFV10" s="40" t="s">
        <v>99</v>
      </c>
      <c r="JFW10" s="36">
        <f t="shared" si="1290"/>
        <v>2012</v>
      </c>
      <c r="JFX10" s="37">
        <f t="shared" si="1291"/>
        <v>-4492369000</v>
      </c>
      <c r="JFY10" s="38">
        <f t="shared" si="1292"/>
        <v>2713260000</v>
      </c>
      <c r="JFZ10" s="38">
        <f t="shared" si="1293"/>
        <v>-7205629000</v>
      </c>
      <c r="JGA10" s="39">
        <f t="shared" si="1294"/>
        <v>0.97470446120649912</v>
      </c>
      <c r="JGB10" s="39">
        <f t="shared" si="1295"/>
        <v>1.5633975597505292</v>
      </c>
      <c r="JGC10" s="40" t="s">
        <v>395</v>
      </c>
      <c r="JGD10" s="40" t="s">
        <v>6</v>
      </c>
      <c r="JGE10" s="42">
        <v>41274</v>
      </c>
      <c r="JGF10" s="43">
        <v>4608955000</v>
      </c>
      <c r="JGG10" s="43">
        <v>116586000</v>
      </c>
      <c r="JGH10" s="43">
        <v>2448629000</v>
      </c>
      <c r="JGI10" s="40">
        <v>0</v>
      </c>
      <c r="JGJ10" s="43">
        <v>264631000</v>
      </c>
      <c r="JGK10" s="40" t="s">
        <v>41</v>
      </c>
      <c r="JGL10" s="40" t="s">
        <v>99</v>
      </c>
      <c r="JGM10" s="36">
        <f t="shared" ref="JGM10:JHC13" si="1296">YEAR(JGE10)</f>
        <v>2012</v>
      </c>
      <c r="JGN10" s="37">
        <f t="shared" ref="JGN10:JHD13" si="1297">JGG10-JGF10</f>
        <v>-4492369000</v>
      </c>
      <c r="JGO10" s="38">
        <f t="shared" ref="JGO10:JHE13" si="1298">JGH10+JGI10+JGJ10</f>
        <v>2713260000</v>
      </c>
      <c r="JGP10" s="38">
        <f t="shared" ref="JGP10:JHF13" si="1299">JGN10-JGO10</f>
        <v>-7205629000</v>
      </c>
      <c r="JGQ10" s="39">
        <f t="shared" ref="JGQ10:JHG13" si="1300">ABS(JGN10/JGF10)</f>
        <v>0.97470446120649912</v>
      </c>
      <c r="JGR10" s="39">
        <f t="shared" ref="JGR10:JHH13" si="1301">ABS(JGP10/JGF10)</f>
        <v>1.5633975597505292</v>
      </c>
      <c r="JGS10" s="40" t="s">
        <v>395</v>
      </c>
      <c r="JGT10" s="40" t="s">
        <v>6</v>
      </c>
      <c r="JGU10" s="42">
        <v>41274</v>
      </c>
      <c r="JGV10" s="43">
        <v>4608955000</v>
      </c>
      <c r="JGW10" s="43">
        <v>116586000</v>
      </c>
      <c r="JGX10" s="43">
        <v>2448629000</v>
      </c>
      <c r="JGY10" s="40">
        <v>0</v>
      </c>
      <c r="JGZ10" s="43">
        <v>264631000</v>
      </c>
      <c r="JHA10" s="40" t="s">
        <v>41</v>
      </c>
      <c r="JHB10" s="40" t="s">
        <v>99</v>
      </c>
      <c r="JHC10" s="36">
        <f t="shared" si="1296"/>
        <v>2012</v>
      </c>
      <c r="JHD10" s="37">
        <f t="shared" si="1297"/>
        <v>-4492369000</v>
      </c>
      <c r="JHE10" s="38">
        <f t="shared" si="1298"/>
        <v>2713260000</v>
      </c>
      <c r="JHF10" s="38">
        <f t="shared" si="1299"/>
        <v>-7205629000</v>
      </c>
      <c r="JHG10" s="39">
        <f t="shared" si="1300"/>
        <v>0.97470446120649912</v>
      </c>
      <c r="JHH10" s="39">
        <f t="shared" si="1301"/>
        <v>1.5633975597505292</v>
      </c>
      <c r="JHI10" s="40" t="s">
        <v>395</v>
      </c>
      <c r="JHJ10" s="40" t="s">
        <v>6</v>
      </c>
      <c r="JHK10" s="42">
        <v>41274</v>
      </c>
      <c r="JHL10" s="43">
        <v>4608955000</v>
      </c>
      <c r="JHM10" s="43">
        <v>116586000</v>
      </c>
      <c r="JHN10" s="43">
        <v>2448629000</v>
      </c>
      <c r="JHO10" s="40">
        <v>0</v>
      </c>
      <c r="JHP10" s="43">
        <v>264631000</v>
      </c>
      <c r="JHQ10" s="40" t="s">
        <v>41</v>
      </c>
      <c r="JHR10" s="40" t="s">
        <v>99</v>
      </c>
      <c r="JHS10" s="36">
        <f t="shared" ref="JHS10:JII13" si="1302">YEAR(JHK10)</f>
        <v>2012</v>
      </c>
      <c r="JHT10" s="37">
        <f t="shared" ref="JHT10:JIJ13" si="1303">JHM10-JHL10</f>
        <v>-4492369000</v>
      </c>
      <c r="JHU10" s="38">
        <f t="shared" ref="JHU10:JIK13" si="1304">JHN10+JHO10+JHP10</f>
        <v>2713260000</v>
      </c>
      <c r="JHV10" s="38">
        <f t="shared" ref="JHV10:JIL13" si="1305">JHT10-JHU10</f>
        <v>-7205629000</v>
      </c>
      <c r="JHW10" s="39">
        <f t="shared" ref="JHW10:JIM13" si="1306">ABS(JHT10/JHL10)</f>
        <v>0.97470446120649912</v>
      </c>
      <c r="JHX10" s="39">
        <f t="shared" ref="JHX10:JIN13" si="1307">ABS(JHV10/JHL10)</f>
        <v>1.5633975597505292</v>
      </c>
      <c r="JHY10" s="40" t="s">
        <v>395</v>
      </c>
      <c r="JHZ10" s="40" t="s">
        <v>6</v>
      </c>
      <c r="JIA10" s="42">
        <v>41274</v>
      </c>
      <c r="JIB10" s="43">
        <v>4608955000</v>
      </c>
      <c r="JIC10" s="43">
        <v>116586000</v>
      </c>
      <c r="JID10" s="43">
        <v>2448629000</v>
      </c>
      <c r="JIE10" s="40">
        <v>0</v>
      </c>
      <c r="JIF10" s="43">
        <v>264631000</v>
      </c>
      <c r="JIG10" s="40" t="s">
        <v>41</v>
      </c>
      <c r="JIH10" s="40" t="s">
        <v>99</v>
      </c>
      <c r="JII10" s="36">
        <f t="shared" si="1302"/>
        <v>2012</v>
      </c>
      <c r="JIJ10" s="37">
        <f t="shared" si="1303"/>
        <v>-4492369000</v>
      </c>
      <c r="JIK10" s="38">
        <f t="shared" si="1304"/>
        <v>2713260000</v>
      </c>
      <c r="JIL10" s="38">
        <f t="shared" si="1305"/>
        <v>-7205629000</v>
      </c>
      <c r="JIM10" s="39">
        <f t="shared" si="1306"/>
        <v>0.97470446120649912</v>
      </c>
      <c r="JIN10" s="39">
        <f t="shared" si="1307"/>
        <v>1.5633975597505292</v>
      </c>
      <c r="JIO10" s="40" t="s">
        <v>395</v>
      </c>
      <c r="JIP10" s="40" t="s">
        <v>6</v>
      </c>
      <c r="JIQ10" s="42">
        <v>41274</v>
      </c>
      <c r="JIR10" s="43">
        <v>4608955000</v>
      </c>
      <c r="JIS10" s="43">
        <v>116586000</v>
      </c>
      <c r="JIT10" s="43">
        <v>2448629000</v>
      </c>
      <c r="JIU10" s="40">
        <v>0</v>
      </c>
      <c r="JIV10" s="43">
        <v>264631000</v>
      </c>
      <c r="JIW10" s="40" t="s">
        <v>41</v>
      </c>
      <c r="JIX10" s="40" t="s">
        <v>99</v>
      </c>
      <c r="JIY10" s="36">
        <f t="shared" ref="JIY10:JJO13" si="1308">YEAR(JIQ10)</f>
        <v>2012</v>
      </c>
      <c r="JIZ10" s="37">
        <f t="shared" ref="JIZ10:JJP13" si="1309">JIS10-JIR10</f>
        <v>-4492369000</v>
      </c>
      <c r="JJA10" s="38">
        <f t="shared" ref="JJA10:JJQ13" si="1310">JIT10+JIU10+JIV10</f>
        <v>2713260000</v>
      </c>
      <c r="JJB10" s="38">
        <f t="shared" ref="JJB10:JJR13" si="1311">JIZ10-JJA10</f>
        <v>-7205629000</v>
      </c>
      <c r="JJC10" s="39">
        <f t="shared" ref="JJC10:JJS13" si="1312">ABS(JIZ10/JIR10)</f>
        <v>0.97470446120649912</v>
      </c>
      <c r="JJD10" s="39">
        <f t="shared" ref="JJD10:JJT13" si="1313">ABS(JJB10/JIR10)</f>
        <v>1.5633975597505292</v>
      </c>
      <c r="JJE10" s="40" t="s">
        <v>395</v>
      </c>
      <c r="JJF10" s="40" t="s">
        <v>6</v>
      </c>
      <c r="JJG10" s="42">
        <v>41274</v>
      </c>
      <c r="JJH10" s="43">
        <v>4608955000</v>
      </c>
      <c r="JJI10" s="43">
        <v>116586000</v>
      </c>
      <c r="JJJ10" s="43">
        <v>2448629000</v>
      </c>
      <c r="JJK10" s="40">
        <v>0</v>
      </c>
      <c r="JJL10" s="43">
        <v>264631000</v>
      </c>
      <c r="JJM10" s="40" t="s">
        <v>41</v>
      </c>
      <c r="JJN10" s="40" t="s">
        <v>99</v>
      </c>
      <c r="JJO10" s="36">
        <f t="shared" si="1308"/>
        <v>2012</v>
      </c>
      <c r="JJP10" s="37">
        <f t="shared" si="1309"/>
        <v>-4492369000</v>
      </c>
      <c r="JJQ10" s="38">
        <f t="shared" si="1310"/>
        <v>2713260000</v>
      </c>
      <c r="JJR10" s="38">
        <f t="shared" si="1311"/>
        <v>-7205629000</v>
      </c>
      <c r="JJS10" s="39">
        <f t="shared" si="1312"/>
        <v>0.97470446120649912</v>
      </c>
      <c r="JJT10" s="39">
        <f t="shared" si="1313"/>
        <v>1.5633975597505292</v>
      </c>
      <c r="JJU10" s="40" t="s">
        <v>395</v>
      </c>
      <c r="JJV10" s="40" t="s">
        <v>6</v>
      </c>
      <c r="JJW10" s="42">
        <v>41274</v>
      </c>
      <c r="JJX10" s="43">
        <v>4608955000</v>
      </c>
      <c r="JJY10" s="43">
        <v>116586000</v>
      </c>
      <c r="JJZ10" s="43">
        <v>2448629000</v>
      </c>
      <c r="JKA10" s="40">
        <v>0</v>
      </c>
      <c r="JKB10" s="43">
        <v>264631000</v>
      </c>
      <c r="JKC10" s="40" t="s">
        <v>41</v>
      </c>
      <c r="JKD10" s="40" t="s">
        <v>99</v>
      </c>
      <c r="JKE10" s="36">
        <f t="shared" ref="JKE10:JKU13" si="1314">YEAR(JJW10)</f>
        <v>2012</v>
      </c>
      <c r="JKF10" s="37">
        <f t="shared" ref="JKF10:JKV13" si="1315">JJY10-JJX10</f>
        <v>-4492369000</v>
      </c>
      <c r="JKG10" s="38">
        <f t="shared" ref="JKG10:JKW13" si="1316">JJZ10+JKA10+JKB10</f>
        <v>2713260000</v>
      </c>
      <c r="JKH10" s="38">
        <f t="shared" ref="JKH10:JKX13" si="1317">JKF10-JKG10</f>
        <v>-7205629000</v>
      </c>
      <c r="JKI10" s="39">
        <f t="shared" ref="JKI10:JKY13" si="1318">ABS(JKF10/JJX10)</f>
        <v>0.97470446120649912</v>
      </c>
      <c r="JKJ10" s="39">
        <f t="shared" ref="JKJ10:JKZ13" si="1319">ABS(JKH10/JJX10)</f>
        <v>1.5633975597505292</v>
      </c>
      <c r="JKK10" s="40" t="s">
        <v>395</v>
      </c>
      <c r="JKL10" s="40" t="s">
        <v>6</v>
      </c>
      <c r="JKM10" s="42">
        <v>41274</v>
      </c>
      <c r="JKN10" s="43">
        <v>4608955000</v>
      </c>
      <c r="JKO10" s="43">
        <v>116586000</v>
      </c>
      <c r="JKP10" s="43">
        <v>2448629000</v>
      </c>
      <c r="JKQ10" s="40">
        <v>0</v>
      </c>
      <c r="JKR10" s="43">
        <v>264631000</v>
      </c>
      <c r="JKS10" s="40" t="s">
        <v>41</v>
      </c>
      <c r="JKT10" s="40" t="s">
        <v>99</v>
      </c>
      <c r="JKU10" s="36">
        <f t="shared" si="1314"/>
        <v>2012</v>
      </c>
      <c r="JKV10" s="37">
        <f t="shared" si="1315"/>
        <v>-4492369000</v>
      </c>
      <c r="JKW10" s="38">
        <f t="shared" si="1316"/>
        <v>2713260000</v>
      </c>
      <c r="JKX10" s="38">
        <f t="shared" si="1317"/>
        <v>-7205629000</v>
      </c>
      <c r="JKY10" s="39">
        <f t="shared" si="1318"/>
        <v>0.97470446120649912</v>
      </c>
      <c r="JKZ10" s="39">
        <f t="shared" si="1319"/>
        <v>1.5633975597505292</v>
      </c>
      <c r="JLA10" s="40" t="s">
        <v>395</v>
      </c>
      <c r="JLB10" s="40" t="s">
        <v>6</v>
      </c>
      <c r="JLC10" s="42">
        <v>41274</v>
      </c>
      <c r="JLD10" s="43">
        <v>4608955000</v>
      </c>
      <c r="JLE10" s="43">
        <v>116586000</v>
      </c>
      <c r="JLF10" s="43">
        <v>2448629000</v>
      </c>
      <c r="JLG10" s="40">
        <v>0</v>
      </c>
      <c r="JLH10" s="43">
        <v>264631000</v>
      </c>
      <c r="JLI10" s="40" t="s">
        <v>41</v>
      </c>
      <c r="JLJ10" s="40" t="s">
        <v>99</v>
      </c>
      <c r="JLK10" s="36">
        <f t="shared" ref="JLK10:JMA13" si="1320">YEAR(JLC10)</f>
        <v>2012</v>
      </c>
      <c r="JLL10" s="37">
        <f t="shared" ref="JLL10:JMB13" si="1321">JLE10-JLD10</f>
        <v>-4492369000</v>
      </c>
      <c r="JLM10" s="38">
        <f t="shared" ref="JLM10:JMC13" si="1322">JLF10+JLG10+JLH10</f>
        <v>2713260000</v>
      </c>
      <c r="JLN10" s="38">
        <f t="shared" ref="JLN10:JMD13" si="1323">JLL10-JLM10</f>
        <v>-7205629000</v>
      </c>
      <c r="JLO10" s="39">
        <f t="shared" ref="JLO10:JME13" si="1324">ABS(JLL10/JLD10)</f>
        <v>0.97470446120649912</v>
      </c>
      <c r="JLP10" s="39">
        <f t="shared" ref="JLP10:JMF13" si="1325">ABS(JLN10/JLD10)</f>
        <v>1.5633975597505292</v>
      </c>
      <c r="JLQ10" s="40" t="s">
        <v>395</v>
      </c>
      <c r="JLR10" s="40" t="s">
        <v>6</v>
      </c>
      <c r="JLS10" s="42">
        <v>41274</v>
      </c>
      <c r="JLT10" s="43">
        <v>4608955000</v>
      </c>
      <c r="JLU10" s="43">
        <v>116586000</v>
      </c>
      <c r="JLV10" s="43">
        <v>2448629000</v>
      </c>
      <c r="JLW10" s="40">
        <v>0</v>
      </c>
      <c r="JLX10" s="43">
        <v>264631000</v>
      </c>
      <c r="JLY10" s="40" t="s">
        <v>41</v>
      </c>
      <c r="JLZ10" s="40" t="s">
        <v>99</v>
      </c>
      <c r="JMA10" s="36">
        <f t="shared" si="1320"/>
        <v>2012</v>
      </c>
      <c r="JMB10" s="37">
        <f t="shared" si="1321"/>
        <v>-4492369000</v>
      </c>
      <c r="JMC10" s="38">
        <f t="shared" si="1322"/>
        <v>2713260000</v>
      </c>
      <c r="JMD10" s="38">
        <f t="shared" si="1323"/>
        <v>-7205629000</v>
      </c>
      <c r="JME10" s="39">
        <f t="shared" si="1324"/>
        <v>0.97470446120649912</v>
      </c>
      <c r="JMF10" s="39">
        <f t="shared" si="1325"/>
        <v>1.5633975597505292</v>
      </c>
      <c r="JMG10" s="40" t="s">
        <v>395</v>
      </c>
      <c r="JMH10" s="40" t="s">
        <v>6</v>
      </c>
      <c r="JMI10" s="42">
        <v>41274</v>
      </c>
      <c r="JMJ10" s="43">
        <v>4608955000</v>
      </c>
      <c r="JMK10" s="43">
        <v>116586000</v>
      </c>
      <c r="JML10" s="43">
        <v>2448629000</v>
      </c>
      <c r="JMM10" s="40">
        <v>0</v>
      </c>
      <c r="JMN10" s="43">
        <v>264631000</v>
      </c>
      <c r="JMO10" s="40" t="s">
        <v>41</v>
      </c>
      <c r="JMP10" s="40" t="s">
        <v>99</v>
      </c>
      <c r="JMQ10" s="36">
        <f t="shared" ref="JMQ10:JNG13" si="1326">YEAR(JMI10)</f>
        <v>2012</v>
      </c>
      <c r="JMR10" s="37">
        <f t="shared" ref="JMR10:JNH13" si="1327">JMK10-JMJ10</f>
        <v>-4492369000</v>
      </c>
      <c r="JMS10" s="38">
        <f t="shared" ref="JMS10:JNI13" si="1328">JML10+JMM10+JMN10</f>
        <v>2713260000</v>
      </c>
      <c r="JMT10" s="38">
        <f t="shared" ref="JMT10:JNJ13" si="1329">JMR10-JMS10</f>
        <v>-7205629000</v>
      </c>
      <c r="JMU10" s="39">
        <f t="shared" ref="JMU10:JNK13" si="1330">ABS(JMR10/JMJ10)</f>
        <v>0.97470446120649912</v>
      </c>
      <c r="JMV10" s="39">
        <f t="shared" ref="JMV10:JNL13" si="1331">ABS(JMT10/JMJ10)</f>
        <v>1.5633975597505292</v>
      </c>
      <c r="JMW10" s="40" t="s">
        <v>395</v>
      </c>
      <c r="JMX10" s="40" t="s">
        <v>6</v>
      </c>
      <c r="JMY10" s="42">
        <v>41274</v>
      </c>
      <c r="JMZ10" s="43">
        <v>4608955000</v>
      </c>
      <c r="JNA10" s="43">
        <v>116586000</v>
      </c>
      <c r="JNB10" s="43">
        <v>2448629000</v>
      </c>
      <c r="JNC10" s="40">
        <v>0</v>
      </c>
      <c r="JND10" s="43">
        <v>264631000</v>
      </c>
      <c r="JNE10" s="40" t="s">
        <v>41</v>
      </c>
      <c r="JNF10" s="40" t="s">
        <v>99</v>
      </c>
      <c r="JNG10" s="36">
        <f t="shared" si="1326"/>
        <v>2012</v>
      </c>
      <c r="JNH10" s="37">
        <f t="shared" si="1327"/>
        <v>-4492369000</v>
      </c>
      <c r="JNI10" s="38">
        <f t="shared" si="1328"/>
        <v>2713260000</v>
      </c>
      <c r="JNJ10" s="38">
        <f t="shared" si="1329"/>
        <v>-7205629000</v>
      </c>
      <c r="JNK10" s="39">
        <f t="shared" si="1330"/>
        <v>0.97470446120649912</v>
      </c>
      <c r="JNL10" s="39">
        <f t="shared" si="1331"/>
        <v>1.5633975597505292</v>
      </c>
      <c r="JNM10" s="40" t="s">
        <v>395</v>
      </c>
      <c r="JNN10" s="40" t="s">
        <v>6</v>
      </c>
      <c r="JNO10" s="42">
        <v>41274</v>
      </c>
      <c r="JNP10" s="43">
        <v>4608955000</v>
      </c>
      <c r="JNQ10" s="43">
        <v>116586000</v>
      </c>
      <c r="JNR10" s="43">
        <v>2448629000</v>
      </c>
      <c r="JNS10" s="40">
        <v>0</v>
      </c>
      <c r="JNT10" s="43">
        <v>264631000</v>
      </c>
      <c r="JNU10" s="40" t="s">
        <v>41</v>
      </c>
      <c r="JNV10" s="40" t="s">
        <v>99</v>
      </c>
      <c r="JNW10" s="36">
        <f t="shared" ref="JNW10:JOM13" si="1332">YEAR(JNO10)</f>
        <v>2012</v>
      </c>
      <c r="JNX10" s="37">
        <f t="shared" ref="JNX10:JON13" si="1333">JNQ10-JNP10</f>
        <v>-4492369000</v>
      </c>
      <c r="JNY10" s="38">
        <f t="shared" ref="JNY10:JOO13" si="1334">JNR10+JNS10+JNT10</f>
        <v>2713260000</v>
      </c>
      <c r="JNZ10" s="38">
        <f t="shared" ref="JNZ10:JOP13" si="1335">JNX10-JNY10</f>
        <v>-7205629000</v>
      </c>
      <c r="JOA10" s="39">
        <f t="shared" ref="JOA10:JOQ13" si="1336">ABS(JNX10/JNP10)</f>
        <v>0.97470446120649912</v>
      </c>
      <c r="JOB10" s="39">
        <f t="shared" ref="JOB10:JOR13" si="1337">ABS(JNZ10/JNP10)</f>
        <v>1.5633975597505292</v>
      </c>
      <c r="JOC10" s="40" t="s">
        <v>395</v>
      </c>
      <c r="JOD10" s="40" t="s">
        <v>6</v>
      </c>
      <c r="JOE10" s="42">
        <v>41274</v>
      </c>
      <c r="JOF10" s="43">
        <v>4608955000</v>
      </c>
      <c r="JOG10" s="43">
        <v>116586000</v>
      </c>
      <c r="JOH10" s="43">
        <v>2448629000</v>
      </c>
      <c r="JOI10" s="40">
        <v>0</v>
      </c>
      <c r="JOJ10" s="43">
        <v>264631000</v>
      </c>
      <c r="JOK10" s="40" t="s">
        <v>41</v>
      </c>
      <c r="JOL10" s="40" t="s">
        <v>99</v>
      </c>
      <c r="JOM10" s="36">
        <f t="shared" si="1332"/>
        <v>2012</v>
      </c>
      <c r="JON10" s="37">
        <f t="shared" si="1333"/>
        <v>-4492369000</v>
      </c>
      <c r="JOO10" s="38">
        <f t="shared" si="1334"/>
        <v>2713260000</v>
      </c>
      <c r="JOP10" s="38">
        <f t="shared" si="1335"/>
        <v>-7205629000</v>
      </c>
      <c r="JOQ10" s="39">
        <f t="shared" si="1336"/>
        <v>0.97470446120649912</v>
      </c>
      <c r="JOR10" s="39">
        <f t="shared" si="1337"/>
        <v>1.5633975597505292</v>
      </c>
      <c r="JOS10" s="40" t="s">
        <v>395</v>
      </c>
      <c r="JOT10" s="40" t="s">
        <v>6</v>
      </c>
      <c r="JOU10" s="42">
        <v>41274</v>
      </c>
      <c r="JOV10" s="43">
        <v>4608955000</v>
      </c>
      <c r="JOW10" s="43">
        <v>116586000</v>
      </c>
      <c r="JOX10" s="43">
        <v>2448629000</v>
      </c>
      <c r="JOY10" s="40">
        <v>0</v>
      </c>
      <c r="JOZ10" s="43">
        <v>264631000</v>
      </c>
      <c r="JPA10" s="40" t="s">
        <v>41</v>
      </c>
      <c r="JPB10" s="40" t="s">
        <v>99</v>
      </c>
      <c r="JPC10" s="36">
        <f t="shared" ref="JPC10:JPS13" si="1338">YEAR(JOU10)</f>
        <v>2012</v>
      </c>
      <c r="JPD10" s="37">
        <f t="shared" ref="JPD10:JPT13" si="1339">JOW10-JOV10</f>
        <v>-4492369000</v>
      </c>
      <c r="JPE10" s="38">
        <f t="shared" ref="JPE10:JPU13" si="1340">JOX10+JOY10+JOZ10</f>
        <v>2713260000</v>
      </c>
      <c r="JPF10" s="38">
        <f t="shared" ref="JPF10:JPV13" si="1341">JPD10-JPE10</f>
        <v>-7205629000</v>
      </c>
      <c r="JPG10" s="39">
        <f t="shared" ref="JPG10:JPW13" si="1342">ABS(JPD10/JOV10)</f>
        <v>0.97470446120649912</v>
      </c>
      <c r="JPH10" s="39">
        <f t="shared" ref="JPH10:JPX13" si="1343">ABS(JPF10/JOV10)</f>
        <v>1.5633975597505292</v>
      </c>
      <c r="JPI10" s="40" t="s">
        <v>395</v>
      </c>
      <c r="JPJ10" s="40" t="s">
        <v>6</v>
      </c>
      <c r="JPK10" s="42">
        <v>41274</v>
      </c>
      <c r="JPL10" s="43">
        <v>4608955000</v>
      </c>
      <c r="JPM10" s="43">
        <v>116586000</v>
      </c>
      <c r="JPN10" s="43">
        <v>2448629000</v>
      </c>
      <c r="JPO10" s="40">
        <v>0</v>
      </c>
      <c r="JPP10" s="43">
        <v>264631000</v>
      </c>
      <c r="JPQ10" s="40" t="s">
        <v>41</v>
      </c>
      <c r="JPR10" s="40" t="s">
        <v>99</v>
      </c>
      <c r="JPS10" s="36">
        <f t="shared" si="1338"/>
        <v>2012</v>
      </c>
      <c r="JPT10" s="37">
        <f t="shared" si="1339"/>
        <v>-4492369000</v>
      </c>
      <c r="JPU10" s="38">
        <f t="shared" si="1340"/>
        <v>2713260000</v>
      </c>
      <c r="JPV10" s="38">
        <f t="shared" si="1341"/>
        <v>-7205629000</v>
      </c>
      <c r="JPW10" s="39">
        <f t="shared" si="1342"/>
        <v>0.97470446120649912</v>
      </c>
      <c r="JPX10" s="39">
        <f t="shared" si="1343"/>
        <v>1.5633975597505292</v>
      </c>
      <c r="JPY10" s="40" t="s">
        <v>395</v>
      </c>
      <c r="JPZ10" s="40" t="s">
        <v>6</v>
      </c>
      <c r="JQA10" s="42">
        <v>41274</v>
      </c>
      <c r="JQB10" s="43">
        <v>4608955000</v>
      </c>
      <c r="JQC10" s="43">
        <v>116586000</v>
      </c>
      <c r="JQD10" s="43">
        <v>2448629000</v>
      </c>
      <c r="JQE10" s="40">
        <v>0</v>
      </c>
      <c r="JQF10" s="43">
        <v>264631000</v>
      </c>
      <c r="JQG10" s="40" t="s">
        <v>41</v>
      </c>
      <c r="JQH10" s="40" t="s">
        <v>99</v>
      </c>
      <c r="JQI10" s="36">
        <f t="shared" ref="JQI10:JQY13" si="1344">YEAR(JQA10)</f>
        <v>2012</v>
      </c>
      <c r="JQJ10" s="37">
        <f t="shared" ref="JQJ10:JQZ13" si="1345">JQC10-JQB10</f>
        <v>-4492369000</v>
      </c>
      <c r="JQK10" s="38">
        <f t="shared" ref="JQK10:JRA13" si="1346">JQD10+JQE10+JQF10</f>
        <v>2713260000</v>
      </c>
      <c r="JQL10" s="38">
        <f t="shared" ref="JQL10:JRB13" si="1347">JQJ10-JQK10</f>
        <v>-7205629000</v>
      </c>
      <c r="JQM10" s="39">
        <f t="shared" ref="JQM10:JRC13" si="1348">ABS(JQJ10/JQB10)</f>
        <v>0.97470446120649912</v>
      </c>
      <c r="JQN10" s="39">
        <f t="shared" ref="JQN10:JRD13" si="1349">ABS(JQL10/JQB10)</f>
        <v>1.5633975597505292</v>
      </c>
      <c r="JQO10" s="40" t="s">
        <v>395</v>
      </c>
      <c r="JQP10" s="40" t="s">
        <v>6</v>
      </c>
      <c r="JQQ10" s="42">
        <v>41274</v>
      </c>
      <c r="JQR10" s="43">
        <v>4608955000</v>
      </c>
      <c r="JQS10" s="43">
        <v>116586000</v>
      </c>
      <c r="JQT10" s="43">
        <v>2448629000</v>
      </c>
      <c r="JQU10" s="40">
        <v>0</v>
      </c>
      <c r="JQV10" s="43">
        <v>264631000</v>
      </c>
      <c r="JQW10" s="40" t="s">
        <v>41</v>
      </c>
      <c r="JQX10" s="40" t="s">
        <v>99</v>
      </c>
      <c r="JQY10" s="36">
        <f t="shared" si="1344"/>
        <v>2012</v>
      </c>
      <c r="JQZ10" s="37">
        <f t="shared" si="1345"/>
        <v>-4492369000</v>
      </c>
      <c r="JRA10" s="38">
        <f t="shared" si="1346"/>
        <v>2713260000</v>
      </c>
      <c r="JRB10" s="38">
        <f t="shared" si="1347"/>
        <v>-7205629000</v>
      </c>
      <c r="JRC10" s="39">
        <f t="shared" si="1348"/>
        <v>0.97470446120649912</v>
      </c>
      <c r="JRD10" s="39">
        <f t="shared" si="1349"/>
        <v>1.5633975597505292</v>
      </c>
      <c r="JRE10" s="40" t="s">
        <v>395</v>
      </c>
      <c r="JRF10" s="40" t="s">
        <v>6</v>
      </c>
      <c r="JRG10" s="42">
        <v>41274</v>
      </c>
      <c r="JRH10" s="43">
        <v>4608955000</v>
      </c>
      <c r="JRI10" s="43">
        <v>116586000</v>
      </c>
      <c r="JRJ10" s="43">
        <v>2448629000</v>
      </c>
      <c r="JRK10" s="40">
        <v>0</v>
      </c>
      <c r="JRL10" s="43">
        <v>264631000</v>
      </c>
      <c r="JRM10" s="40" t="s">
        <v>41</v>
      </c>
      <c r="JRN10" s="40" t="s">
        <v>99</v>
      </c>
      <c r="JRO10" s="36">
        <f t="shared" ref="JRO10:JSE13" si="1350">YEAR(JRG10)</f>
        <v>2012</v>
      </c>
      <c r="JRP10" s="37">
        <f t="shared" ref="JRP10:JSF13" si="1351">JRI10-JRH10</f>
        <v>-4492369000</v>
      </c>
      <c r="JRQ10" s="38">
        <f t="shared" ref="JRQ10:JSG13" si="1352">JRJ10+JRK10+JRL10</f>
        <v>2713260000</v>
      </c>
      <c r="JRR10" s="38">
        <f t="shared" ref="JRR10:JSH13" si="1353">JRP10-JRQ10</f>
        <v>-7205629000</v>
      </c>
      <c r="JRS10" s="39">
        <f t="shared" ref="JRS10:JSI13" si="1354">ABS(JRP10/JRH10)</f>
        <v>0.97470446120649912</v>
      </c>
      <c r="JRT10" s="39">
        <f t="shared" ref="JRT10:JSJ13" si="1355">ABS(JRR10/JRH10)</f>
        <v>1.5633975597505292</v>
      </c>
      <c r="JRU10" s="40" t="s">
        <v>395</v>
      </c>
      <c r="JRV10" s="40" t="s">
        <v>6</v>
      </c>
      <c r="JRW10" s="42">
        <v>41274</v>
      </c>
      <c r="JRX10" s="43">
        <v>4608955000</v>
      </c>
      <c r="JRY10" s="43">
        <v>116586000</v>
      </c>
      <c r="JRZ10" s="43">
        <v>2448629000</v>
      </c>
      <c r="JSA10" s="40">
        <v>0</v>
      </c>
      <c r="JSB10" s="43">
        <v>264631000</v>
      </c>
      <c r="JSC10" s="40" t="s">
        <v>41</v>
      </c>
      <c r="JSD10" s="40" t="s">
        <v>99</v>
      </c>
      <c r="JSE10" s="36">
        <f t="shared" si="1350"/>
        <v>2012</v>
      </c>
      <c r="JSF10" s="37">
        <f t="shared" si="1351"/>
        <v>-4492369000</v>
      </c>
      <c r="JSG10" s="38">
        <f t="shared" si="1352"/>
        <v>2713260000</v>
      </c>
      <c r="JSH10" s="38">
        <f t="shared" si="1353"/>
        <v>-7205629000</v>
      </c>
      <c r="JSI10" s="39">
        <f t="shared" si="1354"/>
        <v>0.97470446120649912</v>
      </c>
      <c r="JSJ10" s="39">
        <f t="shared" si="1355"/>
        <v>1.5633975597505292</v>
      </c>
      <c r="JSK10" s="40" t="s">
        <v>395</v>
      </c>
      <c r="JSL10" s="40" t="s">
        <v>6</v>
      </c>
      <c r="JSM10" s="42">
        <v>41274</v>
      </c>
      <c r="JSN10" s="43">
        <v>4608955000</v>
      </c>
      <c r="JSO10" s="43">
        <v>116586000</v>
      </c>
      <c r="JSP10" s="43">
        <v>2448629000</v>
      </c>
      <c r="JSQ10" s="40">
        <v>0</v>
      </c>
      <c r="JSR10" s="43">
        <v>264631000</v>
      </c>
      <c r="JSS10" s="40" t="s">
        <v>41</v>
      </c>
      <c r="JST10" s="40" t="s">
        <v>99</v>
      </c>
      <c r="JSU10" s="36">
        <f t="shared" ref="JSU10:JTK13" si="1356">YEAR(JSM10)</f>
        <v>2012</v>
      </c>
      <c r="JSV10" s="37">
        <f t="shared" ref="JSV10:JTL13" si="1357">JSO10-JSN10</f>
        <v>-4492369000</v>
      </c>
      <c r="JSW10" s="38">
        <f t="shared" ref="JSW10:JTM13" si="1358">JSP10+JSQ10+JSR10</f>
        <v>2713260000</v>
      </c>
      <c r="JSX10" s="38">
        <f t="shared" ref="JSX10:JTN13" si="1359">JSV10-JSW10</f>
        <v>-7205629000</v>
      </c>
      <c r="JSY10" s="39">
        <f t="shared" ref="JSY10:JTO13" si="1360">ABS(JSV10/JSN10)</f>
        <v>0.97470446120649912</v>
      </c>
      <c r="JSZ10" s="39">
        <f t="shared" ref="JSZ10:JTP13" si="1361">ABS(JSX10/JSN10)</f>
        <v>1.5633975597505292</v>
      </c>
      <c r="JTA10" s="40" t="s">
        <v>395</v>
      </c>
      <c r="JTB10" s="40" t="s">
        <v>6</v>
      </c>
      <c r="JTC10" s="42">
        <v>41274</v>
      </c>
      <c r="JTD10" s="43">
        <v>4608955000</v>
      </c>
      <c r="JTE10" s="43">
        <v>116586000</v>
      </c>
      <c r="JTF10" s="43">
        <v>2448629000</v>
      </c>
      <c r="JTG10" s="40">
        <v>0</v>
      </c>
      <c r="JTH10" s="43">
        <v>264631000</v>
      </c>
      <c r="JTI10" s="40" t="s">
        <v>41</v>
      </c>
      <c r="JTJ10" s="40" t="s">
        <v>99</v>
      </c>
      <c r="JTK10" s="36">
        <f t="shared" si="1356"/>
        <v>2012</v>
      </c>
      <c r="JTL10" s="37">
        <f t="shared" si="1357"/>
        <v>-4492369000</v>
      </c>
      <c r="JTM10" s="38">
        <f t="shared" si="1358"/>
        <v>2713260000</v>
      </c>
      <c r="JTN10" s="38">
        <f t="shared" si="1359"/>
        <v>-7205629000</v>
      </c>
      <c r="JTO10" s="39">
        <f t="shared" si="1360"/>
        <v>0.97470446120649912</v>
      </c>
      <c r="JTP10" s="39">
        <f t="shared" si="1361"/>
        <v>1.5633975597505292</v>
      </c>
      <c r="JTQ10" s="40" t="s">
        <v>395</v>
      </c>
      <c r="JTR10" s="40" t="s">
        <v>6</v>
      </c>
      <c r="JTS10" s="42">
        <v>41274</v>
      </c>
      <c r="JTT10" s="43">
        <v>4608955000</v>
      </c>
      <c r="JTU10" s="43">
        <v>116586000</v>
      </c>
      <c r="JTV10" s="43">
        <v>2448629000</v>
      </c>
      <c r="JTW10" s="40">
        <v>0</v>
      </c>
      <c r="JTX10" s="43">
        <v>264631000</v>
      </c>
      <c r="JTY10" s="40" t="s">
        <v>41</v>
      </c>
      <c r="JTZ10" s="40" t="s">
        <v>99</v>
      </c>
      <c r="JUA10" s="36">
        <f t="shared" ref="JUA10:JUQ13" si="1362">YEAR(JTS10)</f>
        <v>2012</v>
      </c>
      <c r="JUB10" s="37">
        <f t="shared" ref="JUB10:JUR13" si="1363">JTU10-JTT10</f>
        <v>-4492369000</v>
      </c>
      <c r="JUC10" s="38">
        <f t="shared" ref="JUC10:JUS13" si="1364">JTV10+JTW10+JTX10</f>
        <v>2713260000</v>
      </c>
      <c r="JUD10" s="38">
        <f t="shared" ref="JUD10:JUT13" si="1365">JUB10-JUC10</f>
        <v>-7205629000</v>
      </c>
      <c r="JUE10" s="39">
        <f t="shared" ref="JUE10:JUU13" si="1366">ABS(JUB10/JTT10)</f>
        <v>0.97470446120649912</v>
      </c>
      <c r="JUF10" s="39">
        <f t="shared" ref="JUF10:JUV13" si="1367">ABS(JUD10/JTT10)</f>
        <v>1.5633975597505292</v>
      </c>
      <c r="JUG10" s="40" t="s">
        <v>395</v>
      </c>
      <c r="JUH10" s="40" t="s">
        <v>6</v>
      </c>
      <c r="JUI10" s="42">
        <v>41274</v>
      </c>
      <c r="JUJ10" s="43">
        <v>4608955000</v>
      </c>
      <c r="JUK10" s="43">
        <v>116586000</v>
      </c>
      <c r="JUL10" s="43">
        <v>2448629000</v>
      </c>
      <c r="JUM10" s="40">
        <v>0</v>
      </c>
      <c r="JUN10" s="43">
        <v>264631000</v>
      </c>
      <c r="JUO10" s="40" t="s">
        <v>41</v>
      </c>
      <c r="JUP10" s="40" t="s">
        <v>99</v>
      </c>
      <c r="JUQ10" s="36">
        <f t="shared" si="1362"/>
        <v>2012</v>
      </c>
      <c r="JUR10" s="37">
        <f t="shared" si="1363"/>
        <v>-4492369000</v>
      </c>
      <c r="JUS10" s="38">
        <f t="shared" si="1364"/>
        <v>2713260000</v>
      </c>
      <c r="JUT10" s="38">
        <f t="shared" si="1365"/>
        <v>-7205629000</v>
      </c>
      <c r="JUU10" s="39">
        <f t="shared" si="1366"/>
        <v>0.97470446120649912</v>
      </c>
      <c r="JUV10" s="39">
        <f t="shared" si="1367"/>
        <v>1.5633975597505292</v>
      </c>
      <c r="JUW10" s="40" t="s">
        <v>395</v>
      </c>
      <c r="JUX10" s="40" t="s">
        <v>6</v>
      </c>
      <c r="JUY10" s="42">
        <v>41274</v>
      </c>
      <c r="JUZ10" s="43">
        <v>4608955000</v>
      </c>
      <c r="JVA10" s="43">
        <v>116586000</v>
      </c>
      <c r="JVB10" s="43">
        <v>2448629000</v>
      </c>
      <c r="JVC10" s="40">
        <v>0</v>
      </c>
      <c r="JVD10" s="43">
        <v>264631000</v>
      </c>
      <c r="JVE10" s="40" t="s">
        <v>41</v>
      </c>
      <c r="JVF10" s="40" t="s">
        <v>99</v>
      </c>
      <c r="JVG10" s="36">
        <f t="shared" ref="JVG10:JVW13" si="1368">YEAR(JUY10)</f>
        <v>2012</v>
      </c>
      <c r="JVH10" s="37">
        <f t="shared" ref="JVH10:JVX13" si="1369">JVA10-JUZ10</f>
        <v>-4492369000</v>
      </c>
      <c r="JVI10" s="38">
        <f t="shared" ref="JVI10:JVY13" si="1370">JVB10+JVC10+JVD10</f>
        <v>2713260000</v>
      </c>
      <c r="JVJ10" s="38">
        <f t="shared" ref="JVJ10:JVZ13" si="1371">JVH10-JVI10</f>
        <v>-7205629000</v>
      </c>
      <c r="JVK10" s="39">
        <f t="shared" ref="JVK10:JWA13" si="1372">ABS(JVH10/JUZ10)</f>
        <v>0.97470446120649912</v>
      </c>
      <c r="JVL10" s="39">
        <f t="shared" ref="JVL10:JWB13" si="1373">ABS(JVJ10/JUZ10)</f>
        <v>1.5633975597505292</v>
      </c>
      <c r="JVM10" s="40" t="s">
        <v>395</v>
      </c>
      <c r="JVN10" s="40" t="s">
        <v>6</v>
      </c>
      <c r="JVO10" s="42">
        <v>41274</v>
      </c>
      <c r="JVP10" s="43">
        <v>4608955000</v>
      </c>
      <c r="JVQ10" s="43">
        <v>116586000</v>
      </c>
      <c r="JVR10" s="43">
        <v>2448629000</v>
      </c>
      <c r="JVS10" s="40">
        <v>0</v>
      </c>
      <c r="JVT10" s="43">
        <v>264631000</v>
      </c>
      <c r="JVU10" s="40" t="s">
        <v>41</v>
      </c>
      <c r="JVV10" s="40" t="s">
        <v>99</v>
      </c>
      <c r="JVW10" s="36">
        <f t="shared" si="1368"/>
        <v>2012</v>
      </c>
      <c r="JVX10" s="37">
        <f t="shared" si="1369"/>
        <v>-4492369000</v>
      </c>
      <c r="JVY10" s="38">
        <f t="shared" si="1370"/>
        <v>2713260000</v>
      </c>
      <c r="JVZ10" s="38">
        <f t="shared" si="1371"/>
        <v>-7205629000</v>
      </c>
      <c r="JWA10" s="39">
        <f t="shared" si="1372"/>
        <v>0.97470446120649912</v>
      </c>
      <c r="JWB10" s="39">
        <f t="shared" si="1373"/>
        <v>1.5633975597505292</v>
      </c>
      <c r="JWC10" s="40" t="s">
        <v>395</v>
      </c>
      <c r="JWD10" s="40" t="s">
        <v>6</v>
      </c>
      <c r="JWE10" s="42">
        <v>41274</v>
      </c>
      <c r="JWF10" s="43">
        <v>4608955000</v>
      </c>
      <c r="JWG10" s="43">
        <v>116586000</v>
      </c>
      <c r="JWH10" s="43">
        <v>2448629000</v>
      </c>
      <c r="JWI10" s="40">
        <v>0</v>
      </c>
      <c r="JWJ10" s="43">
        <v>264631000</v>
      </c>
      <c r="JWK10" s="40" t="s">
        <v>41</v>
      </c>
      <c r="JWL10" s="40" t="s">
        <v>99</v>
      </c>
      <c r="JWM10" s="36">
        <f t="shared" ref="JWM10:JXC13" si="1374">YEAR(JWE10)</f>
        <v>2012</v>
      </c>
      <c r="JWN10" s="37">
        <f t="shared" ref="JWN10:JXD13" si="1375">JWG10-JWF10</f>
        <v>-4492369000</v>
      </c>
      <c r="JWO10" s="38">
        <f t="shared" ref="JWO10:JXE13" si="1376">JWH10+JWI10+JWJ10</f>
        <v>2713260000</v>
      </c>
      <c r="JWP10" s="38">
        <f t="shared" ref="JWP10:JXF13" si="1377">JWN10-JWO10</f>
        <v>-7205629000</v>
      </c>
      <c r="JWQ10" s="39">
        <f t="shared" ref="JWQ10:JXG13" si="1378">ABS(JWN10/JWF10)</f>
        <v>0.97470446120649912</v>
      </c>
      <c r="JWR10" s="39">
        <f t="shared" ref="JWR10:JXH13" si="1379">ABS(JWP10/JWF10)</f>
        <v>1.5633975597505292</v>
      </c>
      <c r="JWS10" s="40" t="s">
        <v>395</v>
      </c>
      <c r="JWT10" s="40" t="s">
        <v>6</v>
      </c>
      <c r="JWU10" s="42">
        <v>41274</v>
      </c>
      <c r="JWV10" s="43">
        <v>4608955000</v>
      </c>
      <c r="JWW10" s="43">
        <v>116586000</v>
      </c>
      <c r="JWX10" s="43">
        <v>2448629000</v>
      </c>
      <c r="JWY10" s="40">
        <v>0</v>
      </c>
      <c r="JWZ10" s="43">
        <v>264631000</v>
      </c>
      <c r="JXA10" s="40" t="s">
        <v>41</v>
      </c>
      <c r="JXB10" s="40" t="s">
        <v>99</v>
      </c>
      <c r="JXC10" s="36">
        <f t="shared" si="1374"/>
        <v>2012</v>
      </c>
      <c r="JXD10" s="37">
        <f t="shared" si="1375"/>
        <v>-4492369000</v>
      </c>
      <c r="JXE10" s="38">
        <f t="shared" si="1376"/>
        <v>2713260000</v>
      </c>
      <c r="JXF10" s="38">
        <f t="shared" si="1377"/>
        <v>-7205629000</v>
      </c>
      <c r="JXG10" s="39">
        <f t="shared" si="1378"/>
        <v>0.97470446120649912</v>
      </c>
      <c r="JXH10" s="39">
        <f t="shared" si="1379"/>
        <v>1.5633975597505292</v>
      </c>
      <c r="JXI10" s="40" t="s">
        <v>395</v>
      </c>
      <c r="JXJ10" s="40" t="s">
        <v>6</v>
      </c>
      <c r="JXK10" s="42">
        <v>41274</v>
      </c>
      <c r="JXL10" s="43">
        <v>4608955000</v>
      </c>
      <c r="JXM10" s="43">
        <v>116586000</v>
      </c>
      <c r="JXN10" s="43">
        <v>2448629000</v>
      </c>
      <c r="JXO10" s="40">
        <v>0</v>
      </c>
      <c r="JXP10" s="43">
        <v>264631000</v>
      </c>
      <c r="JXQ10" s="40" t="s">
        <v>41</v>
      </c>
      <c r="JXR10" s="40" t="s">
        <v>99</v>
      </c>
      <c r="JXS10" s="36">
        <f t="shared" ref="JXS10:JYI13" si="1380">YEAR(JXK10)</f>
        <v>2012</v>
      </c>
      <c r="JXT10" s="37">
        <f t="shared" ref="JXT10:JYJ13" si="1381">JXM10-JXL10</f>
        <v>-4492369000</v>
      </c>
      <c r="JXU10" s="38">
        <f t="shared" ref="JXU10:JYK13" si="1382">JXN10+JXO10+JXP10</f>
        <v>2713260000</v>
      </c>
      <c r="JXV10" s="38">
        <f t="shared" ref="JXV10:JYL13" si="1383">JXT10-JXU10</f>
        <v>-7205629000</v>
      </c>
      <c r="JXW10" s="39">
        <f t="shared" ref="JXW10:JYM13" si="1384">ABS(JXT10/JXL10)</f>
        <v>0.97470446120649912</v>
      </c>
      <c r="JXX10" s="39">
        <f t="shared" ref="JXX10:JYN13" si="1385">ABS(JXV10/JXL10)</f>
        <v>1.5633975597505292</v>
      </c>
      <c r="JXY10" s="40" t="s">
        <v>395</v>
      </c>
      <c r="JXZ10" s="40" t="s">
        <v>6</v>
      </c>
      <c r="JYA10" s="42">
        <v>41274</v>
      </c>
      <c r="JYB10" s="43">
        <v>4608955000</v>
      </c>
      <c r="JYC10" s="43">
        <v>116586000</v>
      </c>
      <c r="JYD10" s="43">
        <v>2448629000</v>
      </c>
      <c r="JYE10" s="40">
        <v>0</v>
      </c>
      <c r="JYF10" s="43">
        <v>264631000</v>
      </c>
      <c r="JYG10" s="40" t="s">
        <v>41</v>
      </c>
      <c r="JYH10" s="40" t="s">
        <v>99</v>
      </c>
      <c r="JYI10" s="36">
        <f t="shared" si="1380"/>
        <v>2012</v>
      </c>
      <c r="JYJ10" s="37">
        <f t="shared" si="1381"/>
        <v>-4492369000</v>
      </c>
      <c r="JYK10" s="38">
        <f t="shared" si="1382"/>
        <v>2713260000</v>
      </c>
      <c r="JYL10" s="38">
        <f t="shared" si="1383"/>
        <v>-7205629000</v>
      </c>
      <c r="JYM10" s="39">
        <f t="shared" si="1384"/>
        <v>0.97470446120649912</v>
      </c>
      <c r="JYN10" s="39">
        <f t="shared" si="1385"/>
        <v>1.5633975597505292</v>
      </c>
      <c r="JYO10" s="40" t="s">
        <v>395</v>
      </c>
      <c r="JYP10" s="40" t="s">
        <v>6</v>
      </c>
      <c r="JYQ10" s="42">
        <v>41274</v>
      </c>
      <c r="JYR10" s="43">
        <v>4608955000</v>
      </c>
      <c r="JYS10" s="43">
        <v>116586000</v>
      </c>
      <c r="JYT10" s="43">
        <v>2448629000</v>
      </c>
      <c r="JYU10" s="40">
        <v>0</v>
      </c>
      <c r="JYV10" s="43">
        <v>264631000</v>
      </c>
      <c r="JYW10" s="40" t="s">
        <v>41</v>
      </c>
      <c r="JYX10" s="40" t="s">
        <v>99</v>
      </c>
      <c r="JYY10" s="36">
        <f t="shared" ref="JYY10:JZO13" si="1386">YEAR(JYQ10)</f>
        <v>2012</v>
      </c>
      <c r="JYZ10" s="37">
        <f t="shared" ref="JYZ10:JZP13" si="1387">JYS10-JYR10</f>
        <v>-4492369000</v>
      </c>
      <c r="JZA10" s="38">
        <f t="shared" ref="JZA10:JZQ13" si="1388">JYT10+JYU10+JYV10</f>
        <v>2713260000</v>
      </c>
      <c r="JZB10" s="38">
        <f t="shared" ref="JZB10:JZR13" si="1389">JYZ10-JZA10</f>
        <v>-7205629000</v>
      </c>
      <c r="JZC10" s="39">
        <f t="shared" ref="JZC10:JZS13" si="1390">ABS(JYZ10/JYR10)</f>
        <v>0.97470446120649912</v>
      </c>
      <c r="JZD10" s="39">
        <f t="shared" ref="JZD10:JZT13" si="1391">ABS(JZB10/JYR10)</f>
        <v>1.5633975597505292</v>
      </c>
      <c r="JZE10" s="40" t="s">
        <v>395</v>
      </c>
      <c r="JZF10" s="40" t="s">
        <v>6</v>
      </c>
      <c r="JZG10" s="42">
        <v>41274</v>
      </c>
      <c r="JZH10" s="43">
        <v>4608955000</v>
      </c>
      <c r="JZI10" s="43">
        <v>116586000</v>
      </c>
      <c r="JZJ10" s="43">
        <v>2448629000</v>
      </c>
      <c r="JZK10" s="40">
        <v>0</v>
      </c>
      <c r="JZL10" s="43">
        <v>264631000</v>
      </c>
      <c r="JZM10" s="40" t="s">
        <v>41</v>
      </c>
      <c r="JZN10" s="40" t="s">
        <v>99</v>
      </c>
      <c r="JZO10" s="36">
        <f t="shared" si="1386"/>
        <v>2012</v>
      </c>
      <c r="JZP10" s="37">
        <f t="shared" si="1387"/>
        <v>-4492369000</v>
      </c>
      <c r="JZQ10" s="38">
        <f t="shared" si="1388"/>
        <v>2713260000</v>
      </c>
      <c r="JZR10" s="38">
        <f t="shared" si="1389"/>
        <v>-7205629000</v>
      </c>
      <c r="JZS10" s="39">
        <f t="shared" si="1390"/>
        <v>0.97470446120649912</v>
      </c>
      <c r="JZT10" s="39">
        <f t="shared" si="1391"/>
        <v>1.5633975597505292</v>
      </c>
      <c r="JZU10" s="40" t="s">
        <v>395</v>
      </c>
      <c r="JZV10" s="40" t="s">
        <v>6</v>
      </c>
      <c r="JZW10" s="42">
        <v>41274</v>
      </c>
      <c r="JZX10" s="43">
        <v>4608955000</v>
      </c>
      <c r="JZY10" s="43">
        <v>116586000</v>
      </c>
      <c r="JZZ10" s="43">
        <v>2448629000</v>
      </c>
      <c r="KAA10" s="40">
        <v>0</v>
      </c>
      <c r="KAB10" s="43">
        <v>264631000</v>
      </c>
      <c r="KAC10" s="40" t="s">
        <v>41</v>
      </c>
      <c r="KAD10" s="40" t="s">
        <v>99</v>
      </c>
      <c r="KAE10" s="36">
        <f t="shared" ref="KAE10:KAU13" si="1392">YEAR(JZW10)</f>
        <v>2012</v>
      </c>
      <c r="KAF10" s="37">
        <f t="shared" ref="KAF10:KAV13" si="1393">JZY10-JZX10</f>
        <v>-4492369000</v>
      </c>
      <c r="KAG10" s="38">
        <f t="shared" ref="KAG10:KAW13" si="1394">JZZ10+KAA10+KAB10</f>
        <v>2713260000</v>
      </c>
      <c r="KAH10" s="38">
        <f t="shared" ref="KAH10:KAX13" si="1395">KAF10-KAG10</f>
        <v>-7205629000</v>
      </c>
      <c r="KAI10" s="39">
        <f t="shared" ref="KAI10:KAY13" si="1396">ABS(KAF10/JZX10)</f>
        <v>0.97470446120649912</v>
      </c>
      <c r="KAJ10" s="39">
        <f t="shared" ref="KAJ10:KAZ13" si="1397">ABS(KAH10/JZX10)</f>
        <v>1.5633975597505292</v>
      </c>
      <c r="KAK10" s="40" t="s">
        <v>395</v>
      </c>
      <c r="KAL10" s="40" t="s">
        <v>6</v>
      </c>
      <c r="KAM10" s="42">
        <v>41274</v>
      </c>
      <c r="KAN10" s="43">
        <v>4608955000</v>
      </c>
      <c r="KAO10" s="43">
        <v>116586000</v>
      </c>
      <c r="KAP10" s="43">
        <v>2448629000</v>
      </c>
      <c r="KAQ10" s="40">
        <v>0</v>
      </c>
      <c r="KAR10" s="43">
        <v>264631000</v>
      </c>
      <c r="KAS10" s="40" t="s">
        <v>41</v>
      </c>
      <c r="KAT10" s="40" t="s">
        <v>99</v>
      </c>
      <c r="KAU10" s="36">
        <f t="shared" si="1392"/>
        <v>2012</v>
      </c>
      <c r="KAV10" s="37">
        <f t="shared" si="1393"/>
        <v>-4492369000</v>
      </c>
      <c r="KAW10" s="38">
        <f t="shared" si="1394"/>
        <v>2713260000</v>
      </c>
      <c r="KAX10" s="38">
        <f t="shared" si="1395"/>
        <v>-7205629000</v>
      </c>
      <c r="KAY10" s="39">
        <f t="shared" si="1396"/>
        <v>0.97470446120649912</v>
      </c>
      <c r="KAZ10" s="39">
        <f t="shared" si="1397"/>
        <v>1.5633975597505292</v>
      </c>
      <c r="KBA10" s="40" t="s">
        <v>395</v>
      </c>
      <c r="KBB10" s="40" t="s">
        <v>6</v>
      </c>
      <c r="KBC10" s="42">
        <v>41274</v>
      </c>
      <c r="KBD10" s="43">
        <v>4608955000</v>
      </c>
      <c r="KBE10" s="43">
        <v>116586000</v>
      </c>
      <c r="KBF10" s="43">
        <v>2448629000</v>
      </c>
      <c r="KBG10" s="40">
        <v>0</v>
      </c>
      <c r="KBH10" s="43">
        <v>264631000</v>
      </c>
      <c r="KBI10" s="40" t="s">
        <v>41</v>
      </c>
      <c r="KBJ10" s="40" t="s">
        <v>99</v>
      </c>
      <c r="KBK10" s="36">
        <f t="shared" ref="KBK10:KCA13" si="1398">YEAR(KBC10)</f>
        <v>2012</v>
      </c>
      <c r="KBL10" s="37">
        <f t="shared" ref="KBL10:KCB13" si="1399">KBE10-KBD10</f>
        <v>-4492369000</v>
      </c>
      <c r="KBM10" s="38">
        <f t="shared" ref="KBM10:KCC13" si="1400">KBF10+KBG10+KBH10</f>
        <v>2713260000</v>
      </c>
      <c r="KBN10" s="38">
        <f t="shared" ref="KBN10:KCD13" si="1401">KBL10-KBM10</f>
        <v>-7205629000</v>
      </c>
      <c r="KBO10" s="39">
        <f t="shared" ref="KBO10:KCE13" si="1402">ABS(KBL10/KBD10)</f>
        <v>0.97470446120649912</v>
      </c>
      <c r="KBP10" s="39">
        <f t="shared" ref="KBP10:KCF13" si="1403">ABS(KBN10/KBD10)</f>
        <v>1.5633975597505292</v>
      </c>
      <c r="KBQ10" s="40" t="s">
        <v>395</v>
      </c>
      <c r="KBR10" s="40" t="s">
        <v>6</v>
      </c>
      <c r="KBS10" s="42">
        <v>41274</v>
      </c>
      <c r="KBT10" s="43">
        <v>4608955000</v>
      </c>
      <c r="KBU10" s="43">
        <v>116586000</v>
      </c>
      <c r="KBV10" s="43">
        <v>2448629000</v>
      </c>
      <c r="KBW10" s="40">
        <v>0</v>
      </c>
      <c r="KBX10" s="43">
        <v>264631000</v>
      </c>
      <c r="KBY10" s="40" t="s">
        <v>41</v>
      </c>
      <c r="KBZ10" s="40" t="s">
        <v>99</v>
      </c>
      <c r="KCA10" s="36">
        <f t="shared" si="1398"/>
        <v>2012</v>
      </c>
      <c r="KCB10" s="37">
        <f t="shared" si="1399"/>
        <v>-4492369000</v>
      </c>
      <c r="KCC10" s="38">
        <f t="shared" si="1400"/>
        <v>2713260000</v>
      </c>
      <c r="KCD10" s="38">
        <f t="shared" si="1401"/>
        <v>-7205629000</v>
      </c>
      <c r="KCE10" s="39">
        <f t="shared" si="1402"/>
        <v>0.97470446120649912</v>
      </c>
      <c r="KCF10" s="39">
        <f t="shared" si="1403"/>
        <v>1.5633975597505292</v>
      </c>
      <c r="KCG10" s="40" t="s">
        <v>395</v>
      </c>
      <c r="KCH10" s="40" t="s">
        <v>6</v>
      </c>
      <c r="KCI10" s="42">
        <v>41274</v>
      </c>
      <c r="KCJ10" s="43">
        <v>4608955000</v>
      </c>
      <c r="KCK10" s="43">
        <v>116586000</v>
      </c>
      <c r="KCL10" s="43">
        <v>2448629000</v>
      </c>
      <c r="KCM10" s="40">
        <v>0</v>
      </c>
      <c r="KCN10" s="43">
        <v>264631000</v>
      </c>
      <c r="KCO10" s="40" t="s">
        <v>41</v>
      </c>
      <c r="KCP10" s="40" t="s">
        <v>99</v>
      </c>
      <c r="KCQ10" s="36">
        <f t="shared" ref="KCQ10:KDG13" si="1404">YEAR(KCI10)</f>
        <v>2012</v>
      </c>
      <c r="KCR10" s="37">
        <f t="shared" ref="KCR10:KDH13" si="1405">KCK10-KCJ10</f>
        <v>-4492369000</v>
      </c>
      <c r="KCS10" s="38">
        <f t="shared" ref="KCS10:KDI13" si="1406">KCL10+KCM10+KCN10</f>
        <v>2713260000</v>
      </c>
      <c r="KCT10" s="38">
        <f t="shared" ref="KCT10:KDJ13" si="1407">KCR10-KCS10</f>
        <v>-7205629000</v>
      </c>
      <c r="KCU10" s="39">
        <f t="shared" ref="KCU10:KDK13" si="1408">ABS(KCR10/KCJ10)</f>
        <v>0.97470446120649912</v>
      </c>
      <c r="KCV10" s="39">
        <f t="shared" ref="KCV10:KDL13" si="1409">ABS(KCT10/KCJ10)</f>
        <v>1.5633975597505292</v>
      </c>
      <c r="KCW10" s="40" t="s">
        <v>395</v>
      </c>
      <c r="KCX10" s="40" t="s">
        <v>6</v>
      </c>
      <c r="KCY10" s="42">
        <v>41274</v>
      </c>
      <c r="KCZ10" s="43">
        <v>4608955000</v>
      </c>
      <c r="KDA10" s="43">
        <v>116586000</v>
      </c>
      <c r="KDB10" s="43">
        <v>2448629000</v>
      </c>
      <c r="KDC10" s="40">
        <v>0</v>
      </c>
      <c r="KDD10" s="43">
        <v>264631000</v>
      </c>
      <c r="KDE10" s="40" t="s">
        <v>41</v>
      </c>
      <c r="KDF10" s="40" t="s">
        <v>99</v>
      </c>
      <c r="KDG10" s="36">
        <f t="shared" si="1404"/>
        <v>2012</v>
      </c>
      <c r="KDH10" s="37">
        <f t="shared" si="1405"/>
        <v>-4492369000</v>
      </c>
      <c r="KDI10" s="38">
        <f t="shared" si="1406"/>
        <v>2713260000</v>
      </c>
      <c r="KDJ10" s="38">
        <f t="shared" si="1407"/>
        <v>-7205629000</v>
      </c>
      <c r="KDK10" s="39">
        <f t="shared" si="1408"/>
        <v>0.97470446120649912</v>
      </c>
      <c r="KDL10" s="39">
        <f t="shared" si="1409"/>
        <v>1.5633975597505292</v>
      </c>
      <c r="KDM10" s="40" t="s">
        <v>395</v>
      </c>
      <c r="KDN10" s="40" t="s">
        <v>6</v>
      </c>
      <c r="KDO10" s="42">
        <v>41274</v>
      </c>
      <c r="KDP10" s="43">
        <v>4608955000</v>
      </c>
      <c r="KDQ10" s="43">
        <v>116586000</v>
      </c>
      <c r="KDR10" s="43">
        <v>2448629000</v>
      </c>
      <c r="KDS10" s="40">
        <v>0</v>
      </c>
      <c r="KDT10" s="43">
        <v>264631000</v>
      </c>
      <c r="KDU10" s="40" t="s">
        <v>41</v>
      </c>
      <c r="KDV10" s="40" t="s">
        <v>99</v>
      </c>
      <c r="KDW10" s="36">
        <f t="shared" ref="KDW10:KEM13" si="1410">YEAR(KDO10)</f>
        <v>2012</v>
      </c>
      <c r="KDX10" s="37">
        <f t="shared" ref="KDX10:KEN13" si="1411">KDQ10-KDP10</f>
        <v>-4492369000</v>
      </c>
      <c r="KDY10" s="38">
        <f t="shared" ref="KDY10:KEO13" si="1412">KDR10+KDS10+KDT10</f>
        <v>2713260000</v>
      </c>
      <c r="KDZ10" s="38">
        <f t="shared" ref="KDZ10:KEP13" si="1413">KDX10-KDY10</f>
        <v>-7205629000</v>
      </c>
      <c r="KEA10" s="39">
        <f t="shared" ref="KEA10:KEQ13" si="1414">ABS(KDX10/KDP10)</f>
        <v>0.97470446120649912</v>
      </c>
      <c r="KEB10" s="39">
        <f t="shared" ref="KEB10:KER13" si="1415">ABS(KDZ10/KDP10)</f>
        <v>1.5633975597505292</v>
      </c>
      <c r="KEC10" s="40" t="s">
        <v>395</v>
      </c>
      <c r="KED10" s="40" t="s">
        <v>6</v>
      </c>
      <c r="KEE10" s="42">
        <v>41274</v>
      </c>
      <c r="KEF10" s="43">
        <v>4608955000</v>
      </c>
      <c r="KEG10" s="43">
        <v>116586000</v>
      </c>
      <c r="KEH10" s="43">
        <v>2448629000</v>
      </c>
      <c r="KEI10" s="40">
        <v>0</v>
      </c>
      <c r="KEJ10" s="43">
        <v>264631000</v>
      </c>
      <c r="KEK10" s="40" t="s">
        <v>41</v>
      </c>
      <c r="KEL10" s="40" t="s">
        <v>99</v>
      </c>
      <c r="KEM10" s="36">
        <f t="shared" si="1410"/>
        <v>2012</v>
      </c>
      <c r="KEN10" s="37">
        <f t="shared" si="1411"/>
        <v>-4492369000</v>
      </c>
      <c r="KEO10" s="38">
        <f t="shared" si="1412"/>
        <v>2713260000</v>
      </c>
      <c r="KEP10" s="38">
        <f t="shared" si="1413"/>
        <v>-7205629000</v>
      </c>
      <c r="KEQ10" s="39">
        <f t="shared" si="1414"/>
        <v>0.97470446120649912</v>
      </c>
      <c r="KER10" s="39">
        <f t="shared" si="1415"/>
        <v>1.5633975597505292</v>
      </c>
      <c r="KES10" s="40" t="s">
        <v>395</v>
      </c>
      <c r="KET10" s="40" t="s">
        <v>6</v>
      </c>
      <c r="KEU10" s="42">
        <v>41274</v>
      </c>
      <c r="KEV10" s="43">
        <v>4608955000</v>
      </c>
      <c r="KEW10" s="43">
        <v>116586000</v>
      </c>
      <c r="KEX10" s="43">
        <v>2448629000</v>
      </c>
      <c r="KEY10" s="40">
        <v>0</v>
      </c>
      <c r="KEZ10" s="43">
        <v>264631000</v>
      </c>
      <c r="KFA10" s="40" t="s">
        <v>41</v>
      </c>
      <c r="KFB10" s="40" t="s">
        <v>99</v>
      </c>
      <c r="KFC10" s="36">
        <f t="shared" ref="KFC10:KFS13" si="1416">YEAR(KEU10)</f>
        <v>2012</v>
      </c>
      <c r="KFD10" s="37">
        <f t="shared" ref="KFD10:KFT13" si="1417">KEW10-KEV10</f>
        <v>-4492369000</v>
      </c>
      <c r="KFE10" s="38">
        <f t="shared" ref="KFE10:KFU13" si="1418">KEX10+KEY10+KEZ10</f>
        <v>2713260000</v>
      </c>
      <c r="KFF10" s="38">
        <f t="shared" ref="KFF10:KFV13" si="1419">KFD10-KFE10</f>
        <v>-7205629000</v>
      </c>
      <c r="KFG10" s="39">
        <f t="shared" ref="KFG10:KFW13" si="1420">ABS(KFD10/KEV10)</f>
        <v>0.97470446120649912</v>
      </c>
      <c r="KFH10" s="39">
        <f t="shared" ref="KFH10:KFX13" si="1421">ABS(KFF10/KEV10)</f>
        <v>1.5633975597505292</v>
      </c>
      <c r="KFI10" s="40" t="s">
        <v>395</v>
      </c>
      <c r="KFJ10" s="40" t="s">
        <v>6</v>
      </c>
      <c r="KFK10" s="42">
        <v>41274</v>
      </c>
      <c r="KFL10" s="43">
        <v>4608955000</v>
      </c>
      <c r="KFM10" s="43">
        <v>116586000</v>
      </c>
      <c r="KFN10" s="43">
        <v>2448629000</v>
      </c>
      <c r="KFO10" s="40">
        <v>0</v>
      </c>
      <c r="KFP10" s="43">
        <v>264631000</v>
      </c>
      <c r="KFQ10" s="40" t="s">
        <v>41</v>
      </c>
      <c r="KFR10" s="40" t="s">
        <v>99</v>
      </c>
      <c r="KFS10" s="36">
        <f t="shared" si="1416"/>
        <v>2012</v>
      </c>
      <c r="KFT10" s="37">
        <f t="shared" si="1417"/>
        <v>-4492369000</v>
      </c>
      <c r="KFU10" s="38">
        <f t="shared" si="1418"/>
        <v>2713260000</v>
      </c>
      <c r="KFV10" s="38">
        <f t="shared" si="1419"/>
        <v>-7205629000</v>
      </c>
      <c r="KFW10" s="39">
        <f t="shared" si="1420"/>
        <v>0.97470446120649912</v>
      </c>
      <c r="KFX10" s="39">
        <f t="shared" si="1421"/>
        <v>1.5633975597505292</v>
      </c>
      <c r="KFY10" s="40" t="s">
        <v>395</v>
      </c>
      <c r="KFZ10" s="40" t="s">
        <v>6</v>
      </c>
      <c r="KGA10" s="42">
        <v>41274</v>
      </c>
      <c r="KGB10" s="43">
        <v>4608955000</v>
      </c>
      <c r="KGC10" s="43">
        <v>116586000</v>
      </c>
      <c r="KGD10" s="43">
        <v>2448629000</v>
      </c>
      <c r="KGE10" s="40">
        <v>0</v>
      </c>
      <c r="KGF10" s="43">
        <v>264631000</v>
      </c>
      <c r="KGG10" s="40" t="s">
        <v>41</v>
      </c>
      <c r="KGH10" s="40" t="s">
        <v>99</v>
      </c>
      <c r="KGI10" s="36">
        <f t="shared" ref="KGI10:KGY13" si="1422">YEAR(KGA10)</f>
        <v>2012</v>
      </c>
      <c r="KGJ10" s="37">
        <f t="shared" ref="KGJ10:KGZ13" si="1423">KGC10-KGB10</f>
        <v>-4492369000</v>
      </c>
      <c r="KGK10" s="38">
        <f t="shared" ref="KGK10:KHA13" si="1424">KGD10+KGE10+KGF10</f>
        <v>2713260000</v>
      </c>
      <c r="KGL10" s="38">
        <f t="shared" ref="KGL10:KHB13" si="1425">KGJ10-KGK10</f>
        <v>-7205629000</v>
      </c>
      <c r="KGM10" s="39">
        <f t="shared" ref="KGM10:KHC13" si="1426">ABS(KGJ10/KGB10)</f>
        <v>0.97470446120649912</v>
      </c>
      <c r="KGN10" s="39">
        <f t="shared" ref="KGN10:KHD13" si="1427">ABS(KGL10/KGB10)</f>
        <v>1.5633975597505292</v>
      </c>
      <c r="KGO10" s="40" t="s">
        <v>395</v>
      </c>
      <c r="KGP10" s="40" t="s">
        <v>6</v>
      </c>
      <c r="KGQ10" s="42">
        <v>41274</v>
      </c>
      <c r="KGR10" s="43">
        <v>4608955000</v>
      </c>
      <c r="KGS10" s="43">
        <v>116586000</v>
      </c>
      <c r="KGT10" s="43">
        <v>2448629000</v>
      </c>
      <c r="KGU10" s="40">
        <v>0</v>
      </c>
      <c r="KGV10" s="43">
        <v>264631000</v>
      </c>
      <c r="KGW10" s="40" t="s">
        <v>41</v>
      </c>
      <c r="KGX10" s="40" t="s">
        <v>99</v>
      </c>
      <c r="KGY10" s="36">
        <f t="shared" si="1422"/>
        <v>2012</v>
      </c>
      <c r="KGZ10" s="37">
        <f t="shared" si="1423"/>
        <v>-4492369000</v>
      </c>
      <c r="KHA10" s="38">
        <f t="shared" si="1424"/>
        <v>2713260000</v>
      </c>
      <c r="KHB10" s="38">
        <f t="shared" si="1425"/>
        <v>-7205629000</v>
      </c>
      <c r="KHC10" s="39">
        <f t="shared" si="1426"/>
        <v>0.97470446120649912</v>
      </c>
      <c r="KHD10" s="39">
        <f t="shared" si="1427"/>
        <v>1.5633975597505292</v>
      </c>
      <c r="KHE10" s="40" t="s">
        <v>395</v>
      </c>
      <c r="KHF10" s="40" t="s">
        <v>6</v>
      </c>
      <c r="KHG10" s="42">
        <v>41274</v>
      </c>
      <c r="KHH10" s="43">
        <v>4608955000</v>
      </c>
      <c r="KHI10" s="43">
        <v>116586000</v>
      </c>
      <c r="KHJ10" s="43">
        <v>2448629000</v>
      </c>
      <c r="KHK10" s="40">
        <v>0</v>
      </c>
      <c r="KHL10" s="43">
        <v>264631000</v>
      </c>
      <c r="KHM10" s="40" t="s">
        <v>41</v>
      </c>
      <c r="KHN10" s="40" t="s">
        <v>99</v>
      </c>
      <c r="KHO10" s="36">
        <f t="shared" ref="KHO10:KIE13" si="1428">YEAR(KHG10)</f>
        <v>2012</v>
      </c>
      <c r="KHP10" s="37">
        <f t="shared" ref="KHP10:KIF13" si="1429">KHI10-KHH10</f>
        <v>-4492369000</v>
      </c>
      <c r="KHQ10" s="38">
        <f t="shared" ref="KHQ10:KIG13" si="1430">KHJ10+KHK10+KHL10</f>
        <v>2713260000</v>
      </c>
      <c r="KHR10" s="38">
        <f t="shared" ref="KHR10:KIH13" si="1431">KHP10-KHQ10</f>
        <v>-7205629000</v>
      </c>
      <c r="KHS10" s="39">
        <f t="shared" ref="KHS10:KII13" si="1432">ABS(KHP10/KHH10)</f>
        <v>0.97470446120649912</v>
      </c>
      <c r="KHT10" s="39">
        <f t="shared" ref="KHT10:KIJ13" si="1433">ABS(KHR10/KHH10)</f>
        <v>1.5633975597505292</v>
      </c>
      <c r="KHU10" s="40" t="s">
        <v>395</v>
      </c>
      <c r="KHV10" s="40" t="s">
        <v>6</v>
      </c>
      <c r="KHW10" s="42">
        <v>41274</v>
      </c>
      <c r="KHX10" s="43">
        <v>4608955000</v>
      </c>
      <c r="KHY10" s="43">
        <v>116586000</v>
      </c>
      <c r="KHZ10" s="43">
        <v>2448629000</v>
      </c>
      <c r="KIA10" s="40">
        <v>0</v>
      </c>
      <c r="KIB10" s="43">
        <v>264631000</v>
      </c>
      <c r="KIC10" s="40" t="s">
        <v>41</v>
      </c>
      <c r="KID10" s="40" t="s">
        <v>99</v>
      </c>
      <c r="KIE10" s="36">
        <f t="shared" si="1428"/>
        <v>2012</v>
      </c>
      <c r="KIF10" s="37">
        <f t="shared" si="1429"/>
        <v>-4492369000</v>
      </c>
      <c r="KIG10" s="38">
        <f t="shared" si="1430"/>
        <v>2713260000</v>
      </c>
      <c r="KIH10" s="38">
        <f t="shared" si="1431"/>
        <v>-7205629000</v>
      </c>
      <c r="KII10" s="39">
        <f t="shared" si="1432"/>
        <v>0.97470446120649912</v>
      </c>
      <c r="KIJ10" s="39">
        <f t="shared" si="1433"/>
        <v>1.5633975597505292</v>
      </c>
      <c r="KIK10" s="40" t="s">
        <v>395</v>
      </c>
      <c r="KIL10" s="40" t="s">
        <v>6</v>
      </c>
      <c r="KIM10" s="42">
        <v>41274</v>
      </c>
      <c r="KIN10" s="43">
        <v>4608955000</v>
      </c>
      <c r="KIO10" s="43">
        <v>116586000</v>
      </c>
      <c r="KIP10" s="43">
        <v>2448629000</v>
      </c>
      <c r="KIQ10" s="40">
        <v>0</v>
      </c>
      <c r="KIR10" s="43">
        <v>264631000</v>
      </c>
      <c r="KIS10" s="40" t="s">
        <v>41</v>
      </c>
      <c r="KIT10" s="40" t="s">
        <v>99</v>
      </c>
      <c r="KIU10" s="36">
        <f t="shared" ref="KIU10:KJK13" si="1434">YEAR(KIM10)</f>
        <v>2012</v>
      </c>
      <c r="KIV10" s="37">
        <f t="shared" ref="KIV10:KJL13" si="1435">KIO10-KIN10</f>
        <v>-4492369000</v>
      </c>
      <c r="KIW10" s="38">
        <f t="shared" ref="KIW10:KJM13" si="1436">KIP10+KIQ10+KIR10</f>
        <v>2713260000</v>
      </c>
      <c r="KIX10" s="38">
        <f t="shared" ref="KIX10:KJN13" si="1437">KIV10-KIW10</f>
        <v>-7205629000</v>
      </c>
      <c r="KIY10" s="39">
        <f t="shared" ref="KIY10:KJO13" si="1438">ABS(KIV10/KIN10)</f>
        <v>0.97470446120649912</v>
      </c>
      <c r="KIZ10" s="39">
        <f t="shared" ref="KIZ10:KJP13" si="1439">ABS(KIX10/KIN10)</f>
        <v>1.5633975597505292</v>
      </c>
      <c r="KJA10" s="40" t="s">
        <v>395</v>
      </c>
      <c r="KJB10" s="40" t="s">
        <v>6</v>
      </c>
      <c r="KJC10" s="42">
        <v>41274</v>
      </c>
      <c r="KJD10" s="43">
        <v>4608955000</v>
      </c>
      <c r="KJE10" s="43">
        <v>116586000</v>
      </c>
      <c r="KJF10" s="43">
        <v>2448629000</v>
      </c>
      <c r="KJG10" s="40">
        <v>0</v>
      </c>
      <c r="KJH10" s="43">
        <v>264631000</v>
      </c>
      <c r="KJI10" s="40" t="s">
        <v>41</v>
      </c>
      <c r="KJJ10" s="40" t="s">
        <v>99</v>
      </c>
      <c r="KJK10" s="36">
        <f t="shared" si="1434"/>
        <v>2012</v>
      </c>
      <c r="KJL10" s="37">
        <f t="shared" si="1435"/>
        <v>-4492369000</v>
      </c>
      <c r="KJM10" s="38">
        <f t="shared" si="1436"/>
        <v>2713260000</v>
      </c>
      <c r="KJN10" s="38">
        <f t="shared" si="1437"/>
        <v>-7205629000</v>
      </c>
      <c r="KJO10" s="39">
        <f t="shared" si="1438"/>
        <v>0.97470446120649912</v>
      </c>
      <c r="KJP10" s="39">
        <f t="shared" si="1439"/>
        <v>1.5633975597505292</v>
      </c>
      <c r="KJQ10" s="40" t="s">
        <v>395</v>
      </c>
      <c r="KJR10" s="40" t="s">
        <v>6</v>
      </c>
      <c r="KJS10" s="42">
        <v>41274</v>
      </c>
      <c r="KJT10" s="43">
        <v>4608955000</v>
      </c>
      <c r="KJU10" s="43">
        <v>116586000</v>
      </c>
      <c r="KJV10" s="43">
        <v>2448629000</v>
      </c>
      <c r="KJW10" s="40">
        <v>0</v>
      </c>
      <c r="KJX10" s="43">
        <v>264631000</v>
      </c>
      <c r="KJY10" s="40" t="s">
        <v>41</v>
      </c>
      <c r="KJZ10" s="40" t="s">
        <v>99</v>
      </c>
      <c r="KKA10" s="36">
        <f t="shared" ref="KKA10:KKQ13" si="1440">YEAR(KJS10)</f>
        <v>2012</v>
      </c>
      <c r="KKB10" s="37">
        <f t="shared" ref="KKB10:KKR13" si="1441">KJU10-KJT10</f>
        <v>-4492369000</v>
      </c>
      <c r="KKC10" s="38">
        <f t="shared" ref="KKC10:KKS13" si="1442">KJV10+KJW10+KJX10</f>
        <v>2713260000</v>
      </c>
      <c r="KKD10" s="38">
        <f t="shared" ref="KKD10:KKT13" si="1443">KKB10-KKC10</f>
        <v>-7205629000</v>
      </c>
      <c r="KKE10" s="39">
        <f t="shared" ref="KKE10:KKU13" si="1444">ABS(KKB10/KJT10)</f>
        <v>0.97470446120649912</v>
      </c>
      <c r="KKF10" s="39">
        <f t="shared" ref="KKF10:KKV13" si="1445">ABS(KKD10/KJT10)</f>
        <v>1.5633975597505292</v>
      </c>
      <c r="KKG10" s="40" t="s">
        <v>395</v>
      </c>
      <c r="KKH10" s="40" t="s">
        <v>6</v>
      </c>
      <c r="KKI10" s="42">
        <v>41274</v>
      </c>
      <c r="KKJ10" s="43">
        <v>4608955000</v>
      </c>
      <c r="KKK10" s="43">
        <v>116586000</v>
      </c>
      <c r="KKL10" s="43">
        <v>2448629000</v>
      </c>
      <c r="KKM10" s="40">
        <v>0</v>
      </c>
      <c r="KKN10" s="43">
        <v>264631000</v>
      </c>
      <c r="KKO10" s="40" t="s">
        <v>41</v>
      </c>
      <c r="KKP10" s="40" t="s">
        <v>99</v>
      </c>
      <c r="KKQ10" s="36">
        <f t="shared" si="1440"/>
        <v>2012</v>
      </c>
      <c r="KKR10" s="37">
        <f t="shared" si="1441"/>
        <v>-4492369000</v>
      </c>
      <c r="KKS10" s="38">
        <f t="shared" si="1442"/>
        <v>2713260000</v>
      </c>
      <c r="KKT10" s="38">
        <f t="shared" si="1443"/>
        <v>-7205629000</v>
      </c>
      <c r="KKU10" s="39">
        <f t="shared" si="1444"/>
        <v>0.97470446120649912</v>
      </c>
      <c r="KKV10" s="39">
        <f t="shared" si="1445"/>
        <v>1.5633975597505292</v>
      </c>
      <c r="KKW10" s="40" t="s">
        <v>395</v>
      </c>
      <c r="KKX10" s="40" t="s">
        <v>6</v>
      </c>
      <c r="KKY10" s="42">
        <v>41274</v>
      </c>
      <c r="KKZ10" s="43">
        <v>4608955000</v>
      </c>
      <c r="KLA10" s="43">
        <v>116586000</v>
      </c>
      <c r="KLB10" s="43">
        <v>2448629000</v>
      </c>
      <c r="KLC10" s="40">
        <v>0</v>
      </c>
      <c r="KLD10" s="43">
        <v>264631000</v>
      </c>
      <c r="KLE10" s="40" t="s">
        <v>41</v>
      </c>
      <c r="KLF10" s="40" t="s">
        <v>99</v>
      </c>
      <c r="KLG10" s="36">
        <f t="shared" ref="KLG10:KLW13" si="1446">YEAR(KKY10)</f>
        <v>2012</v>
      </c>
      <c r="KLH10" s="37">
        <f t="shared" ref="KLH10:KLX13" si="1447">KLA10-KKZ10</f>
        <v>-4492369000</v>
      </c>
      <c r="KLI10" s="38">
        <f t="shared" ref="KLI10:KLY13" si="1448">KLB10+KLC10+KLD10</f>
        <v>2713260000</v>
      </c>
      <c r="KLJ10" s="38">
        <f t="shared" ref="KLJ10:KLZ13" si="1449">KLH10-KLI10</f>
        <v>-7205629000</v>
      </c>
      <c r="KLK10" s="39">
        <f t="shared" ref="KLK10:KMA13" si="1450">ABS(KLH10/KKZ10)</f>
        <v>0.97470446120649912</v>
      </c>
      <c r="KLL10" s="39">
        <f t="shared" ref="KLL10:KMB13" si="1451">ABS(KLJ10/KKZ10)</f>
        <v>1.5633975597505292</v>
      </c>
      <c r="KLM10" s="40" t="s">
        <v>395</v>
      </c>
      <c r="KLN10" s="40" t="s">
        <v>6</v>
      </c>
      <c r="KLO10" s="42">
        <v>41274</v>
      </c>
      <c r="KLP10" s="43">
        <v>4608955000</v>
      </c>
      <c r="KLQ10" s="43">
        <v>116586000</v>
      </c>
      <c r="KLR10" s="43">
        <v>2448629000</v>
      </c>
      <c r="KLS10" s="40">
        <v>0</v>
      </c>
      <c r="KLT10" s="43">
        <v>264631000</v>
      </c>
      <c r="KLU10" s="40" t="s">
        <v>41</v>
      </c>
      <c r="KLV10" s="40" t="s">
        <v>99</v>
      </c>
      <c r="KLW10" s="36">
        <f t="shared" si="1446"/>
        <v>2012</v>
      </c>
      <c r="KLX10" s="37">
        <f t="shared" si="1447"/>
        <v>-4492369000</v>
      </c>
      <c r="KLY10" s="38">
        <f t="shared" si="1448"/>
        <v>2713260000</v>
      </c>
      <c r="KLZ10" s="38">
        <f t="shared" si="1449"/>
        <v>-7205629000</v>
      </c>
      <c r="KMA10" s="39">
        <f t="shared" si="1450"/>
        <v>0.97470446120649912</v>
      </c>
      <c r="KMB10" s="39">
        <f t="shared" si="1451"/>
        <v>1.5633975597505292</v>
      </c>
      <c r="KMC10" s="40" t="s">
        <v>395</v>
      </c>
      <c r="KMD10" s="40" t="s">
        <v>6</v>
      </c>
      <c r="KME10" s="42">
        <v>41274</v>
      </c>
      <c r="KMF10" s="43">
        <v>4608955000</v>
      </c>
      <c r="KMG10" s="43">
        <v>116586000</v>
      </c>
      <c r="KMH10" s="43">
        <v>2448629000</v>
      </c>
      <c r="KMI10" s="40">
        <v>0</v>
      </c>
      <c r="KMJ10" s="43">
        <v>264631000</v>
      </c>
      <c r="KMK10" s="40" t="s">
        <v>41</v>
      </c>
      <c r="KML10" s="40" t="s">
        <v>99</v>
      </c>
      <c r="KMM10" s="36">
        <f t="shared" ref="KMM10:KNC13" si="1452">YEAR(KME10)</f>
        <v>2012</v>
      </c>
      <c r="KMN10" s="37">
        <f t="shared" ref="KMN10:KND13" si="1453">KMG10-KMF10</f>
        <v>-4492369000</v>
      </c>
      <c r="KMO10" s="38">
        <f t="shared" ref="KMO10:KNE13" si="1454">KMH10+KMI10+KMJ10</f>
        <v>2713260000</v>
      </c>
      <c r="KMP10" s="38">
        <f t="shared" ref="KMP10:KNF13" si="1455">KMN10-KMO10</f>
        <v>-7205629000</v>
      </c>
      <c r="KMQ10" s="39">
        <f t="shared" ref="KMQ10:KNG13" si="1456">ABS(KMN10/KMF10)</f>
        <v>0.97470446120649912</v>
      </c>
      <c r="KMR10" s="39">
        <f t="shared" ref="KMR10:KNH13" si="1457">ABS(KMP10/KMF10)</f>
        <v>1.5633975597505292</v>
      </c>
      <c r="KMS10" s="40" t="s">
        <v>395</v>
      </c>
      <c r="KMT10" s="40" t="s">
        <v>6</v>
      </c>
      <c r="KMU10" s="42">
        <v>41274</v>
      </c>
      <c r="KMV10" s="43">
        <v>4608955000</v>
      </c>
      <c r="KMW10" s="43">
        <v>116586000</v>
      </c>
      <c r="KMX10" s="43">
        <v>2448629000</v>
      </c>
      <c r="KMY10" s="40">
        <v>0</v>
      </c>
      <c r="KMZ10" s="43">
        <v>264631000</v>
      </c>
      <c r="KNA10" s="40" t="s">
        <v>41</v>
      </c>
      <c r="KNB10" s="40" t="s">
        <v>99</v>
      </c>
      <c r="KNC10" s="36">
        <f t="shared" si="1452"/>
        <v>2012</v>
      </c>
      <c r="KND10" s="37">
        <f t="shared" si="1453"/>
        <v>-4492369000</v>
      </c>
      <c r="KNE10" s="38">
        <f t="shared" si="1454"/>
        <v>2713260000</v>
      </c>
      <c r="KNF10" s="38">
        <f t="shared" si="1455"/>
        <v>-7205629000</v>
      </c>
      <c r="KNG10" s="39">
        <f t="shared" si="1456"/>
        <v>0.97470446120649912</v>
      </c>
      <c r="KNH10" s="39">
        <f t="shared" si="1457"/>
        <v>1.5633975597505292</v>
      </c>
      <c r="KNI10" s="40" t="s">
        <v>395</v>
      </c>
      <c r="KNJ10" s="40" t="s">
        <v>6</v>
      </c>
      <c r="KNK10" s="42">
        <v>41274</v>
      </c>
      <c r="KNL10" s="43">
        <v>4608955000</v>
      </c>
      <c r="KNM10" s="43">
        <v>116586000</v>
      </c>
      <c r="KNN10" s="43">
        <v>2448629000</v>
      </c>
      <c r="KNO10" s="40">
        <v>0</v>
      </c>
      <c r="KNP10" s="43">
        <v>264631000</v>
      </c>
      <c r="KNQ10" s="40" t="s">
        <v>41</v>
      </c>
      <c r="KNR10" s="40" t="s">
        <v>99</v>
      </c>
      <c r="KNS10" s="36">
        <f t="shared" ref="KNS10:KOI13" si="1458">YEAR(KNK10)</f>
        <v>2012</v>
      </c>
      <c r="KNT10" s="37">
        <f t="shared" ref="KNT10:KOJ13" si="1459">KNM10-KNL10</f>
        <v>-4492369000</v>
      </c>
      <c r="KNU10" s="38">
        <f t="shared" ref="KNU10:KOK13" si="1460">KNN10+KNO10+KNP10</f>
        <v>2713260000</v>
      </c>
      <c r="KNV10" s="38">
        <f t="shared" ref="KNV10:KOL13" si="1461">KNT10-KNU10</f>
        <v>-7205629000</v>
      </c>
      <c r="KNW10" s="39">
        <f t="shared" ref="KNW10:KOM13" si="1462">ABS(KNT10/KNL10)</f>
        <v>0.97470446120649912</v>
      </c>
      <c r="KNX10" s="39">
        <f t="shared" ref="KNX10:KON13" si="1463">ABS(KNV10/KNL10)</f>
        <v>1.5633975597505292</v>
      </c>
      <c r="KNY10" s="40" t="s">
        <v>395</v>
      </c>
      <c r="KNZ10" s="40" t="s">
        <v>6</v>
      </c>
      <c r="KOA10" s="42">
        <v>41274</v>
      </c>
      <c r="KOB10" s="43">
        <v>4608955000</v>
      </c>
      <c r="KOC10" s="43">
        <v>116586000</v>
      </c>
      <c r="KOD10" s="43">
        <v>2448629000</v>
      </c>
      <c r="KOE10" s="40">
        <v>0</v>
      </c>
      <c r="KOF10" s="43">
        <v>264631000</v>
      </c>
      <c r="KOG10" s="40" t="s">
        <v>41</v>
      </c>
      <c r="KOH10" s="40" t="s">
        <v>99</v>
      </c>
      <c r="KOI10" s="36">
        <f t="shared" si="1458"/>
        <v>2012</v>
      </c>
      <c r="KOJ10" s="37">
        <f t="shared" si="1459"/>
        <v>-4492369000</v>
      </c>
      <c r="KOK10" s="38">
        <f t="shared" si="1460"/>
        <v>2713260000</v>
      </c>
      <c r="KOL10" s="38">
        <f t="shared" si="1461"/>
        <v>-7205629000</v>
      </c>
      <c r="KOM10" s="39">
        <f t="shared" si="1462"/>
        <v>0.97470446120649912</v>
      </c>
      <c r="KON10" s="39">
        <f t="shared" si="1463"/>
        <v>1.5633975597505292</v>
      </c>
      <c r="KOO10" s="40" t="s">
        <v>395</v>
      </c>
      <c r="KOP10" s="40" t="s">
        <v>6</v>
      </c>
      <c r="KOQ10" s="42">
        <v>41274</v>
      </c>
      <c r="KOR10" s="43">
        <v>4608955000</v>
      </c>
      <c r="KOS10" s="43">
        <v>116586000</v>
      </c>
      <c r="KOT10" s="43">
        <v>2448629000</v>
      </c>
      <c r="KOU10" s="40">
        <v>0</v>
      </c>
      <c r="KOV10" s="43">
        <v>264631000</v>
      </c>
      <c r="KOW10" s="40" t="s">
        <v>41</v>
      </c>
      <c r="KOX10" s="40" t="s">
        <v>99</v>
      </c>
      <c r="KOY10" s="36">
        <f t="shared" ref="KOY10:KPO13" si="1464">YEAR(KOQ10)</f>
        <v>2012</v>
      </c>
      <c r="KOZ10" s="37">
        <f t="shared" ref="KOZ10:KPP13" si="1465">KOS10-KOR10</f>
        <v>-4492369000</v>
      </c>
      <c r="KPA10" s="38">
        <f t="shared" ref="KPA10:KPQ13" si="1466">KOT10+KOU10+KOV10</f>
        <v>2713260000</v>
      </c>
      <c r="KPB10" s="38">
        <f t="shared" ref="KPB10:KPR13" si="1467">KOZ10-KPA10</f>
        <v>-7205629000</v>
      </c>
      <c r="KPC10" s="39">
        <f t="shared" ref="KPC10:KPS13" si="1468">ABS(KOZ10/KOR10)</f>
        <v>0.97470446120649912</v>
      </c>
      <c r="KPD10" s="39">
        <f t="shared" ref="KPD10:KPT13" si="1469">ABS(KPB10/KOR10)</f>
        <v>1.5633975597505292</v>
      </c>
      <c r="KPE10" s="40" t="s">
        <v>395</v>
      </c>
      <c r="KPF10" s="40" t="s">
        <v>6</v>
      </c>
      <c r="KPG10" s="42">
        <v>41274</v>
      </c>
      <c r="KPH10" s="43">
        <v>4608955000</v>
      </c>
      <c r="KPI10" s="43">
        <v>116586000</v>
      </c>
      <c r="KPJ10" s="43">
        <v>2448629000</v>
      </c>
      <c r="KPK10" s="40">
        <v>0</v>
      </c>
      <c r="KPL10" s="43">
        <v>264631000</v>
      </c>
      <c r="KPM10" s="40" t="s">
        <v>41</v>
      </c>
      <c r="KPN10" s="40" t="s">
        <v>99</v>
      </c>
      <c r="KPO10" s="36">
        <f t="shared" si="1464"/>
        <v>2012</v>
      </c>
      <c r="KPP10" s="37">
        <f t="shared" si="1465"/>
        <v>-4492369000</v>
      </c>
      <c r="KPQ10" s="38">
        <f t="shared" si="1466"/>
        <v>2713260000</v>
      </c>
      <c r="KPR10" s="38">
        <f t="shared" si="1467"/>
        <v>-7205629000</v>
      </c>
      <c r="KPS10" s="39">
        <f t="shared" si="1468"/>
        <v>0.97470446120649912</v>
      </c>
      <c r="KPT10" s="39">
        <f t="shared" si="1469"/>
        <v>1.5633975597505292</v>
      </c>
      <c r="KPU10" s="40" t="s">
        <v>395</v>
      </c>
      <c r="KPV10" s="40" t="s">
        <v>6</v>
      </c>
      <c r="KPW10" s="42">
        <v>41274</v>
      </c>
      <c r="KPX10" s="43">
        <v>4608955000</v>
      </c>
      <c r="KPY10" s="43">
        <v>116586000</v>
      </c>
      <c r="KPZ10" s="43">
        <v>2448629000</v>
      </c>
      <c r="KQA10" s="40">
        <v>0</v>
      </c>
      <c r="KQB10" s="43">
        <v>264631000</v>
      </c>
      <c r="KQC10" s="40" t="s">
        <v>41</v>
      </c>
      <c r="KQD10" s="40" t="s">
        <v>99</v>
      </c>
      <c r="KQE10" s="36">
        <f t="shared" ref="KQE10:KQU13" si="1470">YEAR(KPW10)</f>
        <v>2012</v>
      </c>
      <c r="KQF10" s="37">
        <f t="shared" ref="KQF10:KQV13" si="1471">KPY10-KPX10</f>
        <v>-4492369000</v>
      </c>
      <c r="KQG10" s="38">
        <f t="shared" ref="KQG10:KQW13" si="1472">KPZ10+KQA10+KQB10</f>
        <v>2713260000</v>
      </c>
      <c r="KQH10" s="38">
        <f t="shared" ref="KQH10:KQX13" si="1473">KQF10-KQG10</f>
        <v>-7205629000</v>
      </c>
      <c r="KQI10" s="39">
        <f t="shared" ref="KQI10:KQY13" si="1474">ABS(KQF10/KPX10)</f>
        <v>0.97470446120649912</v>
      </c>
      <c r="KQJ10" s="39">
        <f t="shared" ref="KQJ10:KQZ13" si="1475">ABS(KQH10/KPX10)</f>
        <v>1.5633975597505292</v>
      </c>
      <c r="KQK10" s="40" t="s">
        <v>395</v>
      </c>
      <c r="KQL10" s="40" t="s">
        <v>6</v>
      </c>
      <c r="KQM10" s="42">
        <v>41274</v>
      </c>
      <c r="KQN10" s="43">
        <v>4608955000</v>
      </c>
      <c r="KQO10" s="43">
        <v>116586000</v>
      </c>
      <c r="KQP10" s="43">
        <v>2448629000</v>
      </c>
      <c r="KQQ10" s="40">
        <v>0</v>
      </c>
      <c r="KQR10" s="43">
        <v>264631000</v>
      </c>
      <c r="KQS10" s="40" t="s">
        <v>41</v>
      </c>
      <c r="KQT10" s="40" t="s">
        <v>99</v>
      </c>
      <c r="KQU10" s="36">
        <f t="shared" si="1470"/>
        <v>2012</v>
      </c>
      <c r="KQV10" s="37">
        <f t="shared" si="1471"/>
        <v>-4492369000</v>
      </c>
      <c r="KQW10" s="38">
        <f t="shared" si="1472"/>
        <v>2713260000</v>
      </c>
      <c r="KQX10" s="38">
        <f t="shared" si="1473"/>
        <v>-7205629000</v>
      </c>
      <c r="KQY10" s="39">
        <f t="shared" si="1474"/>
        <v>0.97470446120649912</v>
      </c>
      <c r="KQZ10" s="39">
        <f t="shared" si="1475"/>
        <v>1.5633975597505292</v>
      </c>
      <c r="KRA10" s="40" t="s">
        <v>395</v>
      </c>
      <c r="KRB10" s="40" t="s">
        <v>6</v>
      </c>
      <c r="KRC10" s="42">
        <v>41274</v>
      </c>
      <c r="KRD10" s="43">
        <v>4608955000</v>
      </c>
      <c r="KRE10" s="43">
        <v>116586000</v>
      </c>
      <c r="KRF10" s="43">
        <v>2448629000</v>
      </c>
      <c r="KRG10" s="40">
        <v>0</v>
      </c>
      <c r="KRH10" s="43">
        <v>264631000</v>
      </c>
      <c r="KRI10" s="40" t="s">
        <v>41</v>
      </c>
      <c r="KRJ10" s="40" t="s">
        <v>99</v>
      </c>
      <c r="KRK10" s="36">
        <f t="shared" ref="KRK10:KSA13" si="1476">YEAR(KRC10)</f>
        <v>2012</v>
      </c>
      <c r="KRL10" s="37">
        <f t="shared" ref="KRL10:KSB13" si="1477">KRE10-KRD10</f>
        <v>-4492369000</v>
      </c>
      <c r="KRM10" s="38">
        <f t="shared" ref="KRM10:KSC13" si="1478">KRF10+KRG10+KRH10</f>
        <v>2713260000</v>
      </c>
      <c r="KRN10" s="38">
        <f t="shared" ref="KRN10:KSD13" si="1479">KRL10-KRM10</f>
        <v>-7205629000</v>
      </c>
      <c r="KRO10" s="39">
        <f t="shared" ref="KRO10:KSE13" si="1480">ABS(KRL10/KRD10)</f>
        <v>0.97470446120649912</v>
      </c>
      <c r="KRP10" s="39">
        <f t="shared" ref="KRP10:KSF13" si="1481">ABS(KRN10/KRD10)</f>
        <v>1.5633975597505292</v>
      </c>
      <c r="KRQ10" s="40" t="s">
        <v>395</v>
      </c>
      <c r="KRR10" s="40" t="s">
        <v>6</v>
      </c>
      <c r="KRS10" s="42">
        <v>41274</v>
      </c>
      <c r="KRT10" s="43">
        <v>4608955000</v>
      </c>
      <c r="KRU10" s="43">
        <v>116586000</v>
      </c>
      <c r="KRV10" s="43">
        <v>2448629000</v>
      </c>
      <c r="KRW10" s="40">
        <v>0</v>
      </c>
      <c r="KRX10" s="43">
        <v>264631000</v>
      </c>
      <c r="KRY10" s="40" t="s">
        <v>41</v>
      </c>
      <c r="KRZ10" s="40" t="s">
        <v>99</v>
      </c>
      <c r="KSA10" s="36">
        <f t="shared" si="1476"/>
        <v>2012</v>
      </c>
      <c r="KSB10" s="37">
        <f t="shared" si="1477"/>
        <v>-4492369000</v>
      </c>
      <c r="KSC10" s="38">
        <f t="shared" si="1478"/>
        <v>2713260000</v>
      </c>
      <c r="KSD10" s="38">
        <f t="shared" si="1479"/>
        <v>-7205629000</v>
      </c>
      <c r="KSE10" s="39">
        <f t="shared" si="1480"/>
        <v>0.97470446120649912</v>
      </c>
      <c r="KSF10" s="39">
        <f t="shared" si="1481"/>
        <v>1.5633975597505292</v>
      </c>
      <c r="KSG10" s="40" t="s">
        <v>395</v>
      </c>
      <c r="KSH10" s="40" t="s">
        <v>6</v>
      </c>
      <c r="KSI10" s="42">
        <v>41274</v>
      </c>
      <c r="KSJ10" s="43">
        <v>4608955000</v>
      </c>
      <c r="KSK10" s="43">
        <v>116586000</v>
      </c>
      <c r="KSL10" s="43">
        <v>2448629000</v>
      </c>
      <c r="KSM10" s="40">
        <v>0</v>
      </c>
      <c r="KSN10" s="43">
        <v>264631000</v>
      </c>
      <c r="KSO10" s="40" t="s">
        <v>41</v>
      </c>
      <c r="KSP10" s="40" t="s">
        <v>99</v>
      </c>
      <c r="KSQ10" s="36">
        <f t="shared" ref="KSQ10:KTG13" si="1482">YEAR(KSI10)</f>
        <v>2012</v>
      </c>
      <c r="KSR10" s="37">
        <f t="shared" ref="KSR10:KTH13" si="1483">KSK10-KSJ10</f>
        <v>-4492369000</v>
      </c>
      <c r="KSS10" s="38">
        <f t="shared" ref="KSS10:KTI13" si="1484">KSL10+KSM10+KSN10</f>
        <v>2713260000</v>
      </c>
      <c r="KST10" s="38">
        <f t="shared" ref="KST10:KTJ13" si="1485">KSR10-KSS10</f>
        <v>-7205629000</v>
      </c>
      <c r="KSU10" s="39">
        <f t="shared" ref="KSU10:KTK13" si="1486">ABS(KSR10/KSJ10)</f>
        <v>0.97470446120649912</v>
      </c>
      <c r="KSV10" s="39">
        <f t="shared" ref="KSV10:KTL13" si="1487">ABS(KST10/KSJ10)</f>
        <v>1.5633975597505292</v>
      </c>
      <c r="KSW10" s="40" t="s">
        <v>395</v>
      </c>
      <c r="KSX10" s="40" t="s">
        <v>6</v>
      </c>
      <c r="KSY10" s="42">
        <v>41274</v>
      </c>
      <c r="KSZ10" s="43">
        <v>4608955000</v>
      </c>
      <c r="KTA10" s="43">
        <v>116586000</v>
      </c>
      <c r="KTB10" s="43">
        <v>2448629000</v>
      </c>
      <c r="KTC10" s="40">
        <v>0</v>
      </c>
      <c r="KTD10" s="43">
        <v>264631000</v>
      </c>
      <c r="KTE10" s="40" t="s">
        <v>41</v>
      </c>
      <c r="KTF10" s="40" t="s">
        <v>99</v>
      </c>
      <c r="KTG10" s="36">
        <f t="shared" si="1482"/>
        <v>2012</v>
      </c>
      <c r="KTH10" s="37">
        <f t="shared" si="1483"/>
        <v>-4492369000</v>
      </c>
      <c r="KTI10" s="38">
        <f t="shared" si="1484"/>
        <v>2713260000</v>
      </c>
      <c r="KTJ10" s="38">
        <f t="shared" si="1485"/>
        <v>-7205629000</v>
      </c>
      <c r="KTK10" s="39">
        <f t="shared" si="1486"/>
        <v>0.97470446120649912</v>
      </c>
      <c r="KTL10" s="39">
        <f t="shared" si="1487"/>
        <v>1.5633975597505292</v>
      </c>
      <c r="KTM10" s="40" t="s">
        <v>395</v>
      </c>
      <c r="KTN10" s="40" t="s">
        <v>6</v>
      </c>
      <c r="KTO10" s="42">
        <v>41274</v>
      </c>
      <c r="KTP10" s="43">
        <v>4608955000</v>
      </c>
      <c r="KTQ10" s="43">
        <v>116586000</v>
      </c>
      <c r="KTR10" s="43">
        <v>2448629000</v>
      </c>
      <c r="KTS10" s="40">
        <v>0</v>
      </c>
      <c r="KTT10" s="43">
        <v>264631000</v>
      </c>
      <c r="KTU10" s="40" t="s">
        <v>41</v>
      </c>
      <c r="KTV10" s="40" t="s">
        <v>99</v>
      </c>
      <c r="KTW10" s="36">
        <f t="shared" ref="KTW10:KUM13" si="1488">YEAR(KTO10)</f>
        <v>2012</v>
      </c>
      <c r="KTX10" s="37">
        <f t="shared" ref="KTX10:KUN13" si="1489">KTQ10-KTP10</f>
        <v>-4492369000</v>
      </c>
      <c r="KTY10" s="38">
        <f t="shared" ref="KTY10:KUO13" si="1490">KTR10+KTS10+KTT10</f>
        <v>2713260000</v>
      </c>
      <c r="KTZ10" s="38">
        <f t="shared" ref="KTZ10:KUP13" si="1491">KTX10-KTY10</f>
        <v>-7205629000</v>
      </c>
      <c r="KUA10" s="39">
        <f t="shared" ref="KUA10:KUQ13" si="1492">ABS(KTX10/KTP10)</f>
        <v>0.97470446120649912</v>
      </c>
      <c r="KUB10" s="39">
        <f t="shared" ref="KUB10:KUR13" si="1493">ABS(KTZ10/KTP10)</f>
        <v>1.5633975597505292</v>
      </c>
      <c r="KUC10" s="40" t="s">
        <v>395</v>
      </c>
      <c r="KUD10" s="40" t="s">
        <v>6</v>
      </c>
      <c r="KUE10" s="42">
        <v>41274</v>
      </c>
      <c r="KUF10" s="43">
        <v>4608955000</v>
      </c>
      <c r="KUG10" s="43">
        <v>116586000</v>
      </c>
      <c r="KUH10" s="43">
        <v>2448629000</v>
      </c>
      <c r="KUI10" s="40">
        <v>0</v>
      </c>
      <c r="KUJ10" s="43">
        <v>264631000</v>
      </c>
      <c r="KUK10" s="40" t="s">
        <v>41</v>
      </c>
      <c r="KUL10" s="40" t="s">
        <v>99</v>
      </c>
      <c r="KUM10" s="36">
        <f t="shared" si="1488"/>
        <v>2012</v>
      </c>
      <c r="KUN10" s="37">
        <f t="shared" si="1489"/>
        <v>-4492369000</v>
      </c>
      <c r="KUO10" s="38">
        <f t="shared" si="1490"/>
        <v>2713260000</v>
      </c>
      <c r="KUP10" s="38">
        <f t="shared" si="1491"/>
        <v>-7205629000</v>
      </c>
      <c r="KUQ10" s="39">
        <f t="shared" si="1492"/>
        <v>0.97470446120649912</v>
      </c>
      <c r="KUR10" s="39">
        <f t="shared" si="1493"/>
        <v>1.5633975597505292</v>
      </c>
      <c r="KUS10" s="40" t="s">
        <v>395</v>
      </c>
      <c r="KUT10" s="40" t="s">
        <v>6</v>
      </c>
      <c r="KUU10" s="42">
        <v>41274</v>
      </c>
      <c r="KUV10" s="43">
        <v>4608955000</v>
      </c>
      <c r="KUW10" s="43">
        <v>116586000</v>
      </c>
      <c r="KUX10" s="43">
        <v>2448629000</v>
      </c>
      <c r="KUY10" s="40">
        <v>0</v>
      </c>
      <c r="KUZ10" s="43">
        <v>264631000</v>
      </c>
      <c r="KVA10" s="40" t="s">
        <v>41</v>
      </c>
      <c r="KVB10" s="40" t="s">
        <v>99</v>
      </c>
      <c r="KVC10" s="36">
        <f t="shared" ref="KVC10:KVS13" si="1494">YEAR(KUU10)</f>
        <v>2012</v>
      </c>
      <c r="KVD10" s="37">
        <f t="shared" ref="KVD10:KVT13" si="1495">KUW10-KUV10</f>
        <v>-4492369000</v>
      </c>
      <c r="KVE10" s="38">
        <f t="shared" ref="KVE10:KVU13" si="1496">KUX10+KUY10+KUZ10</f>
        <v>2713260000</v>
      </c>
      <c r="KVF10" s="38">
        <f t="shared" ref="KVF10:KVV13" si="1497">KVD10-KVE10</f>
        <v>-7205629000</v>
      </c>
      <c r="KVG10" s="39">
        <f t="shared" ref="KVG10:KVW13" si="1498">ABS(KVD10/KUV10)</f>
        <v>0.97470446120649912</v>
      </c>
      <c r="KVH10" s="39">
        <f t="shared" ref="KVH10:KVX13" si="1499">ABS(KVF10/KUV10)</f>
        <v>1.5633975597505292</v>
      </c>
      <c r="KVI10" s="40" t="s">
        <v>395</v>
      </c>
      <c r="KVJ10" s="40" t="s">
        <v>6</v>
      </c>
      <c r="KVK10" s="42">
        <v>41274</v>
      </c>
      <c r="KVL10" s="43">
        <v>4608955000</v>
      </c>
      <c r="KVM10" s="43">
        <v>116586000</v>
      </c>
      <c r="KVN10" s="43">
        <v>2448629000</v>
      </c>
      <c r="KVO10" s="40">
        <v>0</v>
      </c>
      <c r="KVP10" s="43">
        <v>264631000</v>
      </c>
      <c r="KVQ10" s="40" t="s">
        <v>41</v>
      </c>
      <c r="KVR10" s="40" t="s">
        <v>99</v>
      </c>
      <c r="KVS10" s="36">
        <f t="shared" si="1494"/>
        <v>2012</v>
      </c>
      <c r="KVT10" s="37">
        <f t="shared" si="1495"/>
        <v>-4492369000</v>
      </c>
      <c r="KVU10" s="38">
        <f t="shared" si="1496"/>
        <v>2713260000</v>
      </c>
      <c r="KVV10" s="38">
        <f t="shared" si="1497"/>
        <v>-7205629000</v>
      </c>
      <c r="KVW10" s="39">
        <f t="shared" si="1498"/>
        <v>0.97470446120649912</v>
      </c>
      <c r="KVX10" s="39">
        <f t="shared" si="1499"/>
        <v>1.5633975597505292</v>
      </c>
      <c r="KVY10" s="40" t="s">
        <v>395</v>
      </c>
      <c r="KVZ10" s="40" t="s">
        <v>6</v>
      </c>
      <c r="KWA10" s="42">
        <v>41274</v>
      </c>
      <c r="KWB10" s="43">
        <v>4608955000</v>
      </c>
      <c r="KWC10" s="43">
        <v>116586000</v>
      </c>
      <c r="KWD10" s="43">
        <v>2448629000</v>
      </c>
      <c r="KWE10" s="40">
        <v>0</v>
      </c>
      <c r="KWF10" s="43">
        <v>264631000</v>
      </c>
      <c r="KWG10" s="40" t="s">
        <v>41</v>
      </c>
      <c r="KWH10" s="40" t="s">
        <v>99</v>
      </c>
      <c r="KWI10" s="36">
        <f t="shared" ref="KWI10:KWY13" si="1500">YEAR(KWA10)</f>
        <v>2012</v>
      </c>
      <c r="KWJ10" s="37">
        <f t="shared" ref="KWJ10:KWZ13" si="1501">KWC10-KWB10</f>
        <v>-4492369000</v>
      </c>
      <c r="KWK10" s="38">
        <f t="shared" ref="KWK10:KXA13" si="1502">KWD10+KWE10+KWF10</f>
        <v>2713260000</v>
      </c>
      <c r="KWL10" s="38">
        <f t="shared" ref="KWL10:KXB13" si="1503">KWJ10-KWK10</f>
        <v>-7205629000</v>
      </c>
      <c r="KWM10" s="39">
        <f t="shared" ref="KWM10:KXC13" si="1504">ABS(KWJ10/KWB10)</f>
        <v>0.97470446120649912</v>
      </c>
      <c r="KWN10" s="39">
        <f t="shared" ref="KWN10:KXD13" si="1505">ABS(KWL10/KWB10)</f>
        <v>1.5633975597505292</v>
      </c>
      <c r="KWO10" s="40" t="s">
        <v>395</v>
      </c>
      <c r="KWP10" s="40" t="s">
        <v>6</v>
      </c>
      <c r="KWQ10" s="42">
        <v>41274</v>
      </c>
      <c r="KWR10" s="43">
        <v>4608955000</v>
      </c>
      <c r="KWS10" s="43">
        <v>116586000</v>
      </c>
      <c r="KWT10" s="43">
        <v>2448629000</v>
      </c>
      <c r="KWU10" s="40">
        <v>0</v>
      </c>
      <c r="KWV10" s="43">
        <v>264631000</v>
      </c>
      <c r="KWW10" s="40" t="s">
        <v>41</v>
      </c>
      <c r="KWX10" s="40" t="s">
        <v>99</v>
      </c>
      <c r="KWY10" s="36">
        <f t="shared" si="1500"/>
        <v>2012</v>
      </c>
      <c r="KWZ10" s="37">
        <f t="shared" si="1501"/>
        <v>-4492369000</v>
      </c>
      <c r="KXA10" s="38">
        <f t="shared" si="1502"/>
        <v>2713260000</v>
      </c>
      <c r="KXB10" s="38">
        <f t="shared" si="1503"/>
        <v>-7205629000</v>
      </c>
      <c r="KXC10" s="39">
        <f t="shared" si="1504"/>
        <v>0.97470446120649912</v>
      </c>
      <c r="KXD10" s="39">
        <f t="shared" si="1505"/>
        <v>1.5633975597505292</v>
      </c>
      <c r="KXE10" s="40" t="s">
        <v>395</v>
      </c>
      <c r="KXF10" s="40" t="s">
        <v>6</v>
      </c>
      <c r="KXG10" s="42">
        <v>41274</v>
      </c>
      <c r="KXH10" s="43">
        <v>4608955000</v>
      </c>
      <c r="KXI10" s="43">
        <v>116586000</v>
      </c>
      <c r="KXJ10" s="43">
        <v>2448629000</v>
      </c>
      <c r="KXK10" s="40">
        <v>0</v>
      </c>
      <c r="KXL10" s="43">
        <v>264631000</v>
      </c>
      <c r="KXM10" s="40" t="s">
        <v>41</v>
      </c>
      <c r="KXN10" s="40" t="s">
        <v>99</v>
      </c>
      <c r="KXO10" s="36">
        <f t="shared" ref="KXO10:KYE13" si="1506">YEAR(KXG10)</f>
        <v>2012</v>
      </c>
      <c r="KXP10" s="37">
        <f t="shared" ref="KXP10:KYF13" si="1507">KXI10-KXH10</f>
        <v>-4492369000</v>
      </c>
      <c r="KXQ10" s="38">
        <f t="shared" ref="KXQ10:KYG13" si="1508">KXJ10+KXK10+KXL10</f>
        <v>2713260000</v>
      </c>
      <c r="KXR10" s="38">
        <f t="shared" ref="KXR10:KYH13" si="1509">KXP10-KXQ10</f>
        <v>-7205629000</v>
      </c>
      <c r="KXS10" s="39">
        <f t="shared" ref="KXS10:KYI13" si="1510">ABS(KXP10/KXH10)</f>
        <v>0.97470446120649912</v>
      </c>
      <c r="KXT10" s="39">
        <f t="shared" ref="KXT10:KYJ13" si="1511">ABS(KXR10/KXH10)</f>
        <v>1.5633975597505292</v>
      </c>
      <c r="KXU10" s="40" t="s">
        <v>395</v>
      </c>
      <c r="KXV10" s="40" t="s">
        <v>6</v>
      </c>
      <c r="KXW10" s="42">
        <v>41274</v>
      </c>
      <c r="KXX10" s="43">
        <v>4608955000</v>
      </c>
      <c r="KXY10" s="43">
        <v>116586000</v>
      </c>
      <c r="KXZ10" s="43">
        <v>2448629000</v>
      </c>
      <c r="KYA10" s="40">
        <v>0</v>
      </c>
      <c r="KYB10" s="43">
        <v>264631000</v>
      </c>
      <c r="KYC10" s="40" t="s">
        <v>41</v>
      </c>
      <c r="KYD10" s="40" t="s">
        <v>99</v>
      </c>
      <c r="KYE10" s="36">
        <f t="shared" si="1506"/>
        <v>2012</v>
      </c>
      <c r="KYF10" s="37">
        <f t="shared" si="1507"/>
        <v>-4492369000</v>
      </c>
      <c r="KYG10" s="38">
        <f t="shared" si="1508"/>
        <v>2713260000</v>
      </c>
      <c r="KYH10" s="38">
        <f t="shared" si="1509"/>
        <v>-7205629000</v>
      </c>
      <c r="KYI10" s="39">
        <f t="shared" si="1510"/>
        <v>0.97470446120649912</v>
      </c>
      <c r="KYJ10" s="39">
        <f t="shared" si="1511"/>
        <v>1.5633975597505292</v>
      </c>
      <c r="KYK10" s="40" t="s">
        <v>395</v>
      </c>
      <c r="KYL10" s="40" t="s">
        <v>6</v>
      </c>
      <c r="KYM10" s="42">
        <v>41274</v>
      </c>
      <c r="KYN10" s="43">
        <v>4608955000</v>
      </c>
      <c r="KYO10" s="43">
        <v>116586000</v>
      </c>
      <c r="KYP10" s="43">
        <v>2448629000</v>
      </c>
      <c r="KYQ10" s="40">
        <v>0</v>
      </c>
      <c r="KYR10" s="43">
        <v>264631000</v>
      </c>
      <c r="KYS10" s="40" t="s">
        <v>41</v>
      </c>
      <c r="KYT10" s="40" t="s">
        <v>99</v>
      </c>
      <c r="KYU10" s="36">
        <f t="shared" ref="KYU10:KZK13" si="1512">YEAR(KYM10)</f>
        <v>2012</v>
      </c>
      <c r="KYV10" s="37">
        <f t="shared" ref="KYV10:KZL13" si="1513">KYO10-KYN10</f>
        <v>-4492369000</v>
      </c>
      <c r="KYW10" s="38">
        <f t="shared" ref="KYW10:KZM13" si="1514">KYP10+KYQ10+KYR10</f>
        <v>2713260000</v>
      </c>
      <c r="KYX10" s="38">
        <f t="shared" ref="KYX10:KZN13" si="1515">KYV10-KYW10</f>
        <v>-7205629000</v>
      </c>
      <c r="KYY10" s="39">
        <f t="shared" ref="KYY10:KZO13" si="1516">ABS(KYV10/KYN10)</f>
        <v>0.97470446120649912</v>
      </c>
      <c r="KYZ10" s="39">
        <f t="shared" ref="KYZ10:KZP13" si="1517">ABS(KYX10/KYN10)</f>
        <v>1.5633975597505292</v>
      </c>
      <c r="KZA10" s="40" t="s">
        <v>395</v>
      </c>
      <c r="KZB10" s="40" t="s">
        <v>6</v>
      </c>
      <c r="KZC10" s="42">
        <v>41274</v>
      </c>
      <c r="KZD10" s="43">
        <v>4608955000</v>
      </c>
      <c r="KZE10" s="43">
        <v>116586000</v>
      </c>
      <c r="KZF10" s="43">
        <v>2448629000</v>
      </c>
      <c r="KZG10" s="40">
        <v>0</v>
      </c>
      <c r="KZH10" s="43">
        <v>264631000</v>
      </c>
      <c r="KZI10" s="40" t="s">
        <v>41</v>
      </c>
      <c r="KZJ10" s="40" t="s">
        <v>99</v>
      </c>
      <c r="KZK10" s="36">
        <f t="shared" si="1512"/>
        <v>2012</v>
      </c>
      <c r="KZL10" s="37">
        <f t="shared" si="1513"/>
        <v>-4492369000</v>
      </c>
      <c r="KZM10" s="38">
        <f t="shared" si="1514"/>
        <v>2713260000</v>
      </c>
      <c r="KZN10" s="38">
        <f t="shared" si="1515"/>
        <v>-7205629000</v>
      </c>
      <c r="KZO10" s="39">
        <f t="shared" si="1516"/>
        <v>0.97470446120649912</v>
      </c>
      <c r="KZP10" s="39">
        <f t="shared" si="1517"/>
        <v>1.5633975597505292</v>
      </c>
      <c r="KZQ10" s="40" t="s">
        <v>395</v>
      </c>
      <c r="KZR10" s="40" t="s">
        <v>6</v>
      </c>
      <c r="KZS10" s="42">
        <v>41274</v>
      </c>
      <c r="KZT10" s="43">
        <v>4608955000</v>
      </c>
      <c r="KZU10" s="43">
        <v>116586000</v>
      </c>
      <c r="KZV10" s="43">
        <v>2448629000</v>
      </c>
      <c r="KZW10" s="40">
        <v>0</v>
      </c>
      <c r="KZX10" s="43">
        <v>264631000</v>
      </c>
      <c r="KZY10" s="40" t="s">
        <v>41</v>
      </c>
      <c r="KZZ10" s="40" t="s">
        <v>99</v>
      </c>
      <c r="LAA10" s="36">
        <f t="shared" ref="LAA10:LAQ13" si="1518">YEAR(KZS10)</f>
        <v>2012</v>
      </c>
      <c r="LAB10" s="37">
        <f t="shared" ref="LAB10:LAR13" si="1519">KZU10-KZT10</f>
        <v>-4492369000</v>
      </c>
      <c r="LAC10" s="38">
        <f t="shared" ref="LAC10:LAS13" si="1520">KZV10+KZW10+KZX10</f>
        <v>2713260000</v>
      </c>
      <c r="LAD10" s="38">
        <f t="shared" ref="LAD10:LAT13" si="1521">LAB10-LAC10</f>
        <v>-7205629000</v>
      </c>
      <c r="LAE10" s="39">
        <f t="shared" ref="LAE10:LAU13" si="1522">ABS(LAB10/KZT10)</f>
        <v>0.97470446120649912</v>
      </c>
      <c r="LAF10" s="39">
        <f t="shared" ref="LAF10:LAV13" si="1523">ABS(LAD10/KZT10)</f>
        <v>1.5633975597505292</v>
      </c>
      <c r="LAG10" s="40" t="s">
        <v>395</v>
      </c>
      <c r="LAH10" s="40" t="s">
        <v>6</v>
      </c>
      <c r="LAI10" s="42">
        <v>41274</v>
      </c>
      <c r="LAJ10" s="43">
        <v>4608955000</v>
      </c>
      <c r="LAK10" s="43">
        <v>116586000</v>
      </c>
      <c r="LAL10" s="43">
        <v>2448629000</v>
      </c>
      <c r="LAM10" s="40">
        <v>0</v>
      </c>
      <c r="LAN10" s="43">
        <v>264631000</v>
      </c>
      <c r="LAO10" s="40" t="s">
        <v>41</v>
      </c>
      <c r="LAP10" s="40" t="s">
        <v>99</v>
      </c>
      <c r="LAQ10" s="36">
        <f t="shared" si="1518"/>
        <v>2012</v>
      </c>
      <c r="LAR10" s="37">
        <f t="shared" si="1519"/>
        <v>-4492369000</v>
      </c>
      <c r="LAS10" s="38">
        <f t="shared" si="1520"/>
        <v>2713260000</v>
      </c>
      <c r="LAT10" s="38">
        <f t="shared" si="1521"/>
        <v>-7205629000</v>
      </c>
      <c r="LAU10" s="39">
        <f t="shared" si="1522"/>
        <v>0.97470446120649912</v>
      </c>
      <c r="LAV10" s="39">
        <f t="shared" si="1523"/>
        <v>1.5633975597505292</v>
      </c>
      <c r="LAW10" s="40" t="s">
        <v>395</v>
      </c>
      <c r="LAX10" s="40" t="s">
        <v>6</v>
      </c>
      <c r="LAY10" s="42">
        <v>41274</v>
      </c>
      <c r="LAZ10" s="43">
        <v>4608955000</v>
      </c>
      <c r="LBA10" s="43">
        <v>116586000</v>
      </c>
      <c r="LBB10" s="43">
        <v>2448629000</v>
      </c>
      <c r="LBC10" s="40">
        <v>0</v>
      </c>
      <c r="LBD10" s="43">
        <v>264631000</v>
      </c>
      <c r="LBE10" s="40" t="s">
        <v>41</v>
      </c>
      <c r="LBF10" s="40" t="s">
        <v>99</v>
      </c>
      <c r="LBG10" s="36">
        <f t="shared" ref="LBG10:LBW13" si="1524">YEAR(LAY10)</f>
        <v>2012</v>
      </c>
      <c r="LBH10" s="37">
        <f t="shared" ref="LBH10:LBX13" si="1525">LBA10-LAZ10</f>
        <v>-4492369000</v>
      </c>
      <c r="LBI10" s="38">
        <f t="shared" ref="LBI10:LBY13" si="1526">LBB10+LBC10+LBD10</f>
        <v>2713260000</v>
      </c>
      <c r="LBJ10" s="38">
        <f t="shared" ref="LBJ10:LBZ13" si="1527">LBH10-LBI10</f>
        <v>-7205629000</v>
      </c>
      <c r="LBK10" s="39">
        <f t="shared" ref="LBK10:LCA13" si="1528">ABS(LBH10/LAZ10)</f>
        <v>0.97470446120649912</v>
      </c>
      <c r="LBL10" s="39">
        <f t="shared" ref="LBL10:LCB13" si="1529">ABS(LBJ10/LAZ10)</f>
        <v>1.5633975597505292</v>
      </c>
      <c r="LBM10" s="40" t="s">
        <v>395</v>
      </c>
      <c r="LBN10" s="40" t="s">
        <v>6</v>
      </c>
      <c r="LBO10" s="42">
        <v>41274</v>
      </c>
      <c r="LBP10" s="43">
        <v>4608955000</v>
      </c>
      <c r="LBQ10" s="43">
        <v>116586000</v>
      </c>
      <c r="LBR10" s="43">
        <v>2448629000</v>
      </c>
      <c r="LBS10" s="40">
        <v>0</v>
      </c>
      <c r="LBT10" s="43">
        <v>264631000</v>
      </c>
      <c r="LBU10" s="40" t="s">
        <v>41</v>
      </c>
      <c r="LBV10" s="40" t="s">
        <v>99</v>
      </c>
      <c r="LBW10" s="36">
        <f t="shared" si="1524"/>
        <v>2012</v>
      </c>
      <c r="LBX10" s="37">
        <f t="shared" si="1525"/>
        <v>-4492369000</v>
      </c>
      <c r="LBY10" s="38">
        <f t="shared" si="1526"/>
        <v>2713260000</v>
      </c>
      <c r="LBZ10" s="38">
        <f t="shared" si="1527"/>
        <v>-7205629000</v>
      </c>
      <c r="LCA10" s="39">
        <f t="shared" si="1528"/>
        <v>0.97470446120649912</v>
      </c>
      <c r="LCB10" s="39">
        <f t="shared" si="1529"/>
        <v>1.5633975597505292</v>
      </c>
      <c r="LCC10" s="40" t="s">
        <v>395</v>
      </c>
      <c r="LCD10" s="40" t="s">
        <v>6</v>
      </c>
      <c r="LCE10" s="42">
        <v>41274</v>
      </c>
      <c r="LCF10" s="43">
        <v>4608955000</v>
      </c>
      <c r="LCG10" s="43">
        <v>116586000</v>
      </c>
      <c r="LCH10" s="43">
        <v>2448629000</v>
      </c>
      <c r="LCI10" s="40">
        <v>0</v>
      </c>
      <c r="LCJ10" s="43">
        <v>264631000</v>
      </c>
      <c r="LCK10" s="40" t="s">
        <v>41</v>
      </c>
      <c r="LCL10" s="40" t="s">
        <v>99</v>
      </c>
      <c r="LCM10" s="36">
        <f t="shared" ref="LCM10:LDC13" si="1530">YEAR(LCE10)</f>
        <v>2012</v>
      </c>
      <c r="LCN10" s="37">
        <f t="shared" ref="LCN10:LDD13" si="1531">LCG10-LCF10</f>
        <v>-4492369000</v>
      </c>
      <c r="LCO10" s="38">
        <f t="shared" ref="LCO10:LDE13" si="1532">LCH10+LCI10+LCJ10</f>
        <v>2713260000</v>
      </c>
      <c r="LCP10" s="38">
        <f t="shared" ref="LCP10:LDF13" si="1533">LCN10-LCO10</f>
        <v>-7205629000</v>
      </c>
      <c r="LCQ10" s="39">
        <f t="shared" ref="LCQ10:LDG13" si="1534">ABS(LCN10/LCF10)</f>
        <v>0.97470446120649912</v>
      </c>
      <c r="LCR10" s="39">
        <f t="shared" ref="LCR10:LDH13" si="1535">ABS(LCP10/LCF10)</f>
        <v>1.5633975597505292</v>
      </c>
      <c r="LCS10" s="40" t="s">
        <v>395</v>
      </c>
      <c r="LCT10" s="40" t="s">
        <v>6</v>
      </c>
      <c r="LCU10" s="42">
        <v>41274</v>
      </c>
      <c r="LCV10" s="43">
        <v>4608955000</v>
      </c>
      <c r="LCW10" s="43">
        <v>116586000</v>
      </c>
      <c r="LCX10" s="43">
        <v>2448629000</v>
      </c>
      <c r="LCY10" s="40">
        <v>0</v>
      </c>
      <c r="LCZ10" s="43">
        <v>264631000</v>
      </c>
      <c r="LDA10" s="40" t="s">
        <v>41</v>
      </c>
      <c r="LDB10" s="40" t="s">
        <v>99</v>
      </c>
      <c r="LDC10" s="36">
        <f t="shared" si="1530"/>
        <v>2012</v>
      </c>
      <c r="LDD10" s="37">
        <f t="shared" si="1531"/>
        <v>-4492369000</v>
      </c>
      <c r="LDE10" s="38">
        <f t="shared" si="1532"/>
        <v>2713260000</v>
      </c>
      <c r="LDF10" s="38">
        <f t="shared" si="1533"/>
        <v>-7205629000</v>
      </c>
      <c r="LDG10" s="39">
        <f t="shared" si="1534"/>
        <v>0.97470446120649912</v>
      </c>
      <c r="LDH10" s="39">
        <f t="shared" si="1535"/>
        <v>1.5633975597505292</v>
      </c>
      <c r="LDI10" s="40" t="s">
        <v>395</v>
      </c>
      <c r="LDJ10" s="40" t="s">
        <v>6</v>
      </c>
      <c r="LDK10" s="42">
        <v>41274</v>
      </c>
      <c r="LDL10" s="43">
        <v>4608955000</v>
      </c>
      <c r="LDM10" s="43">
        <v>116586000</v>
      </c>
      <c r="LDN10" s="43">
        <v>2448629000</v>
      </c>
      <c r="LDO10" s="40">
        <v>0</v>
      </c>
      <c r="LDP10" s="43">
        <v>264631000</v>
      </c>
      <c r="LDQ10" s="40" t="s">
        <v>41</v>
      </c>
      <c r="LDR10" s="40" t="s">
        <v>99</v>
      </c>
      <c r="LDS10" s="36">
        <f t="shared" ref="LDS10:LEI13" si="1536">YEAR(LDK10)</f>
        <v>2012</v>
      </c>
      <c r="LDT10" s="37">
        <f t="shared" ref="LDT10:LEJ13" si="1537">LDM10-LDL10</f>
        <v>-4492369000</v>
      </c>
      <c r="LDU10" s="38">
        <f t="shared" ref="LDU10:LEK13" si="1538">LDN10+LDO10+LDP10</f>
        <v>2713260000</v>
      </c>
      <c r="LDV10" s="38">
        <f t="shared" ref="LDV10:LEL13" si="1539">LDT10-LDU10</f>
        <v>-7205629000</v>
      </c>
      <c r="LDW10" s="39">
        <f t="shared" ref="LDW10:LEM13" si="1540">ABS(LDT10/LDL10)</f>
        <v>0.97470446120649912</v>
      </c>
      <c r="LDX10" s="39">
        <f t="shared" ref="LDX10:LEN13" si="1541">ABS(LDV10/LDL10)</f>
        <v>1.5633975597505292</v>
      </c>
      <c r="LDY10" s="40" t="s">
        <v>395</v>
      </c>
      <c r="LDZ10" s="40" t="s">
        <v>6</v>
      </c>
      <c r="LEA10" s="42">
        <v>41274</v>
      </c>
      <c r="LEB10" s="43">
        <v>4608955000</v>
      </c>
      <c r="LEC10" s="43">
        <v>116586000</v>
      </c>
      <c r="LED10" s="43">
        <v>2448629000</v>
      </c>
      <c r="LEE10" s="40">
        <v>0</v>
      </c>
      <c r="LEF10" s="43">
        <v>264631000</v>
      </c>
      <c r="LEG10" s="40" t="s">
        <v>41</v>
      </c>
      <c r="LEH10" s="40" t="s">
        <v>99</v>
      </c>
      <c r="LEI10" s="36">
        <f t="shared" si="1536"/>
        <v>2012</v>
      </c>
      <c r="LEJ10" s="37">
        <f t="shared" si="1537"/>
        <v>-4492369000</v>
      </c>
      <c r="LEK10" s="38">
        <f t="shared" si="1538"/>
        <v>2713260000</v>
      </c>
      <c r="LEL10" s="38">
        <f t="shared" si="1539"/>
        <v>-7205629000</v>
      </c>
      <c r="LEM10" s="39">
        <f t="shared" si="1540"/>
        <v>0.97470446120649912</v>
      </c>
      <c r="LEN10" s="39">
        <f t="shared" si="1541"/>
        <v>1.5633975597505292</v>
      </c>
      <c r="LEO10" s="40" t="s">
        <v>395</v>
      </c>
      <c r="LEP10" s="40" t="s">
        <v>6</v>
      </c>
      <c r="LEQ10" s="42">
        <v>41274</v>
      </c>
      <c r="LER10" s="43">
        <v>4608955000</v>
      </c>
      <c r="LES10" s="43">
        <v>116586000</v>
      </c>
      <c r="LET10" s="43">
        <v>2448629000</v>
      </c>
      <c r="LEU10" s="40">
        <v>0</v>
      </c>
      <c r="LEV10" s="43">
        <v>264631000</v>
      </c>
      <c r="LEW10" s="40" t="s">
        <v>41</v>
      </c>
      <c r="LEX10" s="40" t="s">
        <v>99</v>
      </c>
      <c r="LEY10" s="36">
        <f t="shared" ref="LEY10:LFO13" si="1542">YEAR(LEQ10)</f>
        <v>2012</v>
      </c>
      <c r="LEZ10" s="37">
        <f t="shared" ref="LEZ10:LFP13" si="1543">LES10-LER10</f>
        <v>-4492369000</v>
      </c>
      <c r="LFA10" s="38">
        <f t="shared" ref="LFA10:LFQ13" si="1544">LET10+LEU10+LEV10</f>
        <v>2713260000</v>
      </c>
      <c r="LFB10" s="38">
        <f t="shared" ref="LFB10:LFR13" si="1545">LEZ10-LFA10</f>
        <v>-7205629000</v>
      </c>
      <c r="LFC10" s="39">
        <f t="shared" ref="LFC10:LFS13" si="1546">ABS(LEZ10/LER10)</f>
        <v>0.97470446120649912</v>
      </c>
      <c r="LFD10" s="39">
        <f t="shared" ref="LFD10:LFT13" si="1547">ABS(LFB10/LER10)</f>
        <v>1.5633975597505292</v>
      </c>
      <c r="LFE10" s="40" t="s">
        <v>395</v>
      </c>
      <c r="LFF10" s="40" t="s">
        <v>6</v>
      </c>
      <c r="LFG10" s="42">
        <v>41274</v>
      </c>
      <c r="LFH10" s="43">
        <v>4608955000</v>
      </c>
      <c r="LFI10" s="43">
        <v>116586000</v>
      </c>
      <c r="LFJ10" s="43">
        <v>2448629000</v>
      </c>
      <c r="LFK10" s="40">
        <v>0</v>
      </c>
      <c r="LFL10" s="43">
        <v>264631000</v>
      </c>
      <c r="LFM10" s="40" t="s">
        <v>41</v>
      </c>
      <c r="LFN10" s="40" t="s">
        <v>99</v>
      </c>
      <c r="LFO10" s="36">
        <f t="shared" si="1542"/>
        <v>2012</v>
      </c>
      <c r="LFP10" s="37">
        <f t="shared" si="1543"/>
        <v>-4492369000</v>
      </c>
      <c r="LFQ10" s="38">
        <f t="shared" si="1544"/>
        <v>2713260000</v>
      </c>
      <c r="LFR10" s="38">
        <f t="shared" si="1545"/>
        <v>-7205629000</v>
      </c>
      <c r="LFS10" s="39">
        <f t="shared" si="1546"/>
        <v>0.97470446120649912</v>
      </c>
      <c r="LFT10" s="39">
        <f t="shared" si="1547"/>
        <v>1.5633975597505292</v>
      </c>
      <c r="LFU10" s="40" t="s">
        <v>395</v>
      </c>
      <c r="LFV10" s="40" t="s">
        <v>6</v>
      </c>
      <c r="LFW10" s="42">
        <v>41274</v>
      </c>
      <c r="LFX10" s="43">
        <v>4608955000</v>
      </c>
      <c r="LFY10" s="43">
        <v>116586000</v>
      </c>
      <c r="LFZ10" s="43">
        <v>2448629000</v>
      </c>
      <c r="LGA10" s="40">
        <v>0</v>
      </c>
      <c r="LGB10" s="43">
        <v>264631000</v>
      </c>
      <c r="LGC10" s="40" t="s">
        <v>41</v>
      </c>
      <c r="LGD10" s="40" t="s">
        <v>99</v>
      </c>
      <c r="LGE10" s="36">
        <f t="shared" ref="LGE10:LGU13" si="1548">YEAR(LFW10)</f>
        <v>2012</v>
      </c>
      <c r="LGF10" s="37">
        <f t="shared" ref="LGF10:LGV13" si="1549">LFY10-LFX10</f>
        <v>-4492369000</v>
      </c>
      <c r="LGG10" s="38">
        <f t="shared" ref="LGG10:LGW13" si="1550">LFZ10+LGA10+LGB10</f>
        <v>2713260000</v>
      </c>
      <c r="LGH10" s="38">
        <f t="shared" ref="LGH10:LGX13" si="1551">LGF10-LGG10</f>
        <v>-7205629000</v>
      </c>
      <c r="LGI10" s="39">
        <f t="shared" ref="LGI10:LGY13" si="1552">ABS(LGF10/LFX10)</f>
        <v>0.97470446120649912</v>
      </c>
      <c r="LGJ10" s="39">
        <f t="shared" ref="LGJ10:LGZ13" si="1553">ABS(LGH10/LFX10)</f>
        <v>1.5633975597505292</v>
      </c>
      <c r="LGK10" s="40" t="s">
        <v>395</v>
      </c>
      <c r="LGL10" s="40" t="s">
        <v>6</v>
      </c>
      <c r="LGM10" s="42">
        <v>41274</v>
      </c>
      <c r="LGN10" s="43">
        <v>4608955000</v>
      </c>
      <c r="LGO10" s="43">
        <v>116586000</v>
      </c>
      <c r="LGP10" s="43">
        <v>2448629000</v>
      </c>
      <c r="LGQ10" s="40">
        <v>0</v>
      </c>
      <c r="LGR10" s="43">
        <v>264631000</v>
      </c>
      <c r="LGS10" s="40" t="s">
        <v>41</v>
      </c>
      <c r="LGT10" s="40" t="s">
        <v>99</v>
      </c>
      <c r="LGU10" s="36">
        <f t="shared" si="1548"/>
        <v>2012</v>
      </c>
      <c r="LGV10" s="37">
        <f t="shared" si="1549"/>
        <v>-4492369000</v>
      </c>
      <c r="LGW10" s="38">
        <f t="shared" si="1550"/>
        <v>2713260000</v>
      </c>
      <c r="LGX10" s="38">
        <f t="shared" si="1551"/>
        <v>-7205629000</v>
      </c>
      <c r="LGY10" s="39">
        <f t="shared" si="1552"/>
        <v>0.97470446120649912</v>
      </c>
      <c r="LGZ10" s="39">
        <f t="shared" si="1553"/>
        <v>1.5633975597505292</v>
      </c>
      <c r="LHA10" s="40" t="s">
        <v>395</v>
      </c>
      <c r="LHB10" s="40" t="s">
        <v>6</v>
      </c>
      <c r="LHC10" s="42">
        <v>41274</v>
      </c>
      <c r="LHD10" s="43">
        <v>4608955000</v>
      </c>
      <c r="LHE10" s="43">
        <v>116586000</v>
      </c>
      <c r="LHF10" s="43">
        <v>2448629000</v>
      </c>
      <c r="LHG10" s="40">
        <v>0</v>
      </c>
      <c r="LHH10" s="43">
        <v>264631000</v>
      </c>
      <c r="LHI10" s="40" t="s">
        <v>41</v>
      </c>
      <c r="LHJ10" s="40" t="s">
        <v>99</v>
      </c>
      <c r="LHK10" s="36">
        <f t="shared" ref="LHK10:LIA13" si="1554">YEAR(LHC10)</f>
        <v>2012</v>
      </c>
      <c r="LHL10" s="37">
        <f t="shared" ref="LHL10:LIB13" si="1555">LHE10-LHD10</f>
        <v>-4492369000</v>
      </c>
      <c r="LHM10" s="38">
        <f t="shared" ref="LHM10:LIC13" si="1556">LHF10+LHG10+LHH10</f>
        <v>2713260000</v>
      </c>
      <c r="LHN10" s="38">
        <f t="shared" ref="LHN10:LID13" si="1557">LHL10-LHM10</f>
        <v>-7205629000</v>
      </c>
      <c r="LHO10" s="39">
        <f t="shared" ref="LHO10:LIE13" si="1558">ABS(LHL10/LHD10)</f>
        <v>0.97470446120649912</v>
      </c>
      <c r="LHP10" s="39">
        <f t="shared" ref="LHP10:LIF13" si="1559">ABS(LHN10/LHD10)</f>
        <v>1.5633975597505292</v>
      </c>
      <c r="LHQ10" s="40" t="s">
        <v>395</v>
      </c>
      <c r="LHR10" s="40" t="s">
        <v>6</v>
      </c>
      <c r="LHS10" s="42">
        <v>41274</v>
      </c>
      <c r="LHT10" s="43">
        <v>4608955000</v>
      </c>
      <c r="LHU10" s="43">
        <v>116586000</v>
      </c>
      <c r="LHV10" s="43">
        <v>2448629000</v>
      </c>
      <c r="LHW10" s="40">
        <v>0</v>
      </c>
      <c r="LHX10" s="43">
        <v>264631000</v>
      </c>
      <c r="LHY10" s="40" t="s">
        <v>41</v>
      </c>
      <c r="LHZ10" s="40" t="s">
        <v>99</v>
      </c>
      <c r="LIA10" s="36">
        <f t="shared" si="1554"/>
        <v>2012</v>
      </c>
      <c r="LIB10" s="37">
        <f t="shared" si="1555"/>
        <v>-4492369000</v>
      </c>
      <c r="LIC10" s="38">
        <f t="shared" si="1556"/>
        <v>2713260000</v>
      </c>
      <c r="LID10" s="38">
        <f t="shared" si="1557"/>
        <v>-7205629000</v>
      </c>
      <c r="LIE10" s="39">
        <f t="shared" si="1558"/>
        <v>0.97470446120649912</v>
      </c>
      <c r="LIF10" s="39">
        <f t="shared" si="1559"/>
        <v>1.5633975597505292</v>
      </c>
      <c r="LIG10" s="40" t="s">
        <v>395</v>
      </c>
      <c r="LIH10" s="40" t="s">
        <v>6</v>
      </c>
      <c r="LII10" s="42">
        <v>41274</v>
      </c>
      <c r="LIJ10" s="43">
        <v>4608955000</v>
      </c>
      <c r="LIK10" s="43">
        <v>116586000</v>
      </c>
      <c r="LIL10" s="43">
        <v>2448629000</v>
      </c>
      <c r="LIM10" s="40">
        <v>0</v>
      </c>
      <c r="LIN10" s="43">
        <v>264631000</v>
      </c>
      <c r="LIO10" s="40" t="s">
        <v>41</v>
      </c>
      <c r="LIP10" s="40" t="s">
        <v>99</v>
      </c>
      <c r="LIQ10" s="36">
        <f t="shared" ref="LIQ10:LJG13" si="1560">YEAR(LII10)</f>
        <v>2012</v>
      </c>
      <c r="LIR10" s="37">
        <f t="shared" ref="LIR10:LJH13" si="1561">LIK10-LIJ10</f>
        <v>-4492369000</v>
      </c>
      <c r="LIS10" s="38">
        <f t="shared" ref="LIS10:LJI13" si="1562">LIL10+LIM10+LIN10</f>
        <v>2713260000</v>
      </c>
      <c r="LIT10" s="38">
        <f t="shared" ref="LIT10:LJJ13" si="1563">LIR10-LIS10</f>
        <v>-7205629000</v>
      </c>
      <c r="LIU10" s="39">
        <f t="shared" ref="LIU10:LJK13" si="1564">ABS(LIR10/LIJ10)</f>
        <v>0.97470446120649912</v>
      </c>
      <c r="LIV10" s="39">
        <f t="shared" ref="LIV10:LJL13" si="1565">ABS(LIT10/LIJ10)</f>
        <v>1.5633975597505292</v>
      </c>
      <c r="LIW10" s="40" t="s">
        <v>395</v>
      </c>
      <c r="LIX10" s="40" t="s">
        <v>6</v>
      </c>
      <c r="LIY10" s="42">
        <v>41274</v>
      </c>
      <c r="LIZ10" s="43">
        <v>4608955000</v>
      </c>
      <c r="LJA10" s="43">
        <v>116586000</v>
      </c>
      <c r="LJB10" s="43">
        <v>2448629000</v>
      </c>
      <c r="LJC10" s="40">
        <v>0</v>
      </c>
      <c r="LJD10" s="43">
        <v>264631000</v>
      </c>
      <c r="LJE10" s="40" t="s">
        <v>41</v>
      </c>
      <c r="LJF10" s="40" t="s">
        <v>99</v>
      </c>
      <c r="LJG10" s="36">
        <f t="shared" si="1560"/>
        <v>2012</v>
      </c>
      <c r="LJH10" s="37">
        <f t="shared" si="1561"/>
        <v>-4492369000</v>
      </c>
      <c r="LJI10" s="38">
        <f t="shared" si="1562"/>
        <v>2713260000</v>
      </c>
      <c r="LJJ10" s="38">
        <f t="shared" si="1563"/>
        <v>-7205629000</v>
      </c>
      <c r="LJK10" s="39">
        <f t="shared" si="1564"/>
        <v>0.97470446120649912</v>
      </c>
      <c r="LJL10" s="39">
        <f t="shared" si="1565"/>
        <v>1.5633975597505292</v>
      </c>
      <c r="LJM10" s="40" t="s">
        <v>395</v>
      </c>
      <c r="LJN10" s="40" t="s">
        <v>6</v>
      </c>
      <c r="LJO10" s="42">
        <v>41274</v>
      </c>
      <c r="LJP10" s="43">
        <v>4608955000</v>
      </c>
      <c r="LJQ10" s="43">
        <v>116586000</v>
      </c>
      <c r="LJR10" s="43">
        <v>2448629000</v>
      </c>
      <c r="LJS10" s="40">
        <v>0</v>
      </c>
      <c r="LJT10" s="43">
        <v>264631000</v>
      </c>
      <c r="LJU10" s="40" t="s">
        <v>41</v>
      </c>
      <c r="LJV10" s="40" t="s">
        <v>99</v>
      </c>
      <c r="LJW10" s="36">
        <f t="shared" ref="LJW10:LKM13" si="1566">YEAR(LJO10)</f>
        <v>2012</v>
      </c>
      <c r="LJX10" s="37">
        <f t="shared" ref="LJX10:LKN13" si="1567">LJQ10-LJP10</f>
        <v>-4492369000</v>
      </c>
      <c r="LJY10" s="38">
        <f t="shared" ref="LJY10:LKO13" si="1568">LJR10+LJS10+LJT10</f>
        <v>2713260000</v>
      </c>
      <c r="LJZ10" s="38">
        <f t="shared" ref="LJZ10:LKP13" si="1569">LJX10-LJY10</f>
        <v>-7205629000</v>
      </c>
      <c r="LKA10" s="39">
        <f t="shared" ref="LKA10:LKQ13" si="1570">ABS(LJX10/LJP10)</f>
        <v>0.97470446120649912</v>
      </c>
      <c r="LKB10" s="39">
        <f t="shared" ref="LKB10:LKR13" si="1571">ABS(LJZ10/LJP10)</f>
        <v>1.5633975597505292</v>
      </c>
      <c r="LKC10" s="40" t="s">
        <v>395</v>
      </c>
      <c r="LKD10" s="40" t="s">
        <v>6</v>
      </c>
      <c r="LKE10" s="42">
        <v>41274</v>
      </c>
      <c r="LKF10" s="43">
        <v>4608955000</v>
      </c>
      <c r="LKG10" s="43">
        <v>116586000</v>
      </c>
      <c r="LKH10" s="43">
        <v>2448629000</v>
      </c>
      <c r="LKI10" s="40">
        <v>0</v>
      </c>
      <c r="LKJ10" s="43">
        <v>264631000</v>
      </c>
      <c r="LKK10" s="40" t="s">
        <v>41</v>
      </c>
      <c r="LKL10" s="40" t="s">
        <v>99</v>
      </c>
      <c r="LKM10" s="36">
        <f t="shared" si="1566"/>
        <v>2012</v>
      </c>
      <c r="LKN10" s="37">
        <f t="shared" si="1567"/>
        <v>-4492369000</v>
      </c>
      <c r="LKO10" s="38">
        <f t="shared" si="1568"/>
        <v>2713260000</v>
      </c>
      <c r="LKP10" s="38">
        <f t="shared" si="1569"/>
        <v>-7205629000</v>
      </c>
      <c r="LKQ10" s="39">
        <f t="shared" si="1570"/>
        <v>0.97470446120649912</v>
      </c>
      <c r="LKR10" s="39">
        <f t="shared" si="1571"/>
        <v>1.5633975597505292</v>
      </c>
      <c r="LKS10" s="40" t="s">
        <v>395</v>
      </c>
      <c r="LKT10" s="40" t="s">
        <v>6</v>
      </c>
      <c r="LKU10" s="42">
        <v>41274</v>
      </c>
      <c r="LKV10" s="43">
        <v>4608955000</v>
      </c>
      <c r="LKW10" s="43">
        <v>116586000</v>
      </c>
      <c r="LKX10" s="43">
        <v>2448629000</v>
      </c>
      <c r="LKY10" s="40">
        <v>0</v>
      </c>
      <c r="LKZ10" s="43">
        <v>264631000</v>
      </c>
      <c r="LLA10" s="40" t="s">
        <v>41</v>
      </c>
      <c r="LLB10" s="40" t="s">
        <v>99</v>
      </c>
      <c r="LLC10" s="36">
        <f t="shared" ref="LLC10:LLS13" si="1572">YEAR(LKU10)</f>
        <v>2012</v>
      </c>
      <c r="LLD10" s="37">
        <f t="shared" ref="LLD10:LLT13" si="1573">LKW10-LKV10</f>
        <v>-4492369000</v>
      </c>
      <c r="LLE10" s="38">
        <f t="shared" ref="LLE10:LLU13" si="1574">LKX10+LKY10+LKZ10</f>
        <v>2713260000</v>
      </c>
      <c r="LLF10" s="38">
        <f t="shared" ref="LLF10:LLV13" si="1575">LLD10-LLE10</f>
        <v>-7205629000</v>
      </c>
      <c r="LLG10" s="39">
        <f t="shared" ref="LLG10:LLW13" si="1576">ABS(LLD10/LKV10)</f>
        <v>0.97470446120649912</v>
      </c>
      <c r="LLH10" s="39">
        <f t="shared" ref="LLH10:LLX13" si="1577">ABS(LLF10/LKV10)</f>
        <v>1.5633975597505292</v>
      </c>
      <c r="LLI10" s="40" t="s">
        <v>395</v>
      </c>
      <c r="LLJ10" s="40" t="s">
        <v>6</v>
      </c>
      <c r="LLK10" s="42">
        <v>41274</v>
      </c>
      <c r="LLL10" s="43">
        <v>4608955000</v>
      </c>
      <c r="LLM10" s="43">
        <v>116586000</v>
      </c>
      <c r="LLN10" s="43">
        <v>2448629000</v>
      </c>
      <c r="LLO10" s="40">
        <v>0</v>
      </c>
      <c r="LLP10" s="43">
        <v>264631000</v>
      </c>
      <c r="LLQ10" s="40" t="s">
        <v>41</v>
      </c>
      <c r="LLR10" s="40" t="s">
        <v>99</v>
      </c>
      <c r="LLS10" s="36">
        <f t="shared" si="1572"/>
        <v>2012</v>
      </c>
      <c r="LLT10" s="37">
        <f t="shared" si="1573"/>
        <v>-4492369000</v>
      </c>
      <c r="LLU10" s="38">
        <f t="shared" si="1574"/>
        <v>2713260000</v>
      </c>
      <c r="LLV10" s="38">
        <f t="shared" si="1575"/>
        <v>-7205629000</v>
      </c>
      <c r="LLW10" s="39">
        <f t="shared" si="1576"/>
        <v>0.97470446120649912</v>
      </c>
      <c r="LLX10" s="39">
        <f t="shared" si="1577"/>
        <v>1.5633975597505292</v>
      </c>
      <c r="LLY10" s="40" t="s">
        <v>395</v>
      </c>
      <c r="LLZ10" s="40" t="s">
        <v>6</v>
      </c>
      <c r="LMA10" s="42">
        <v>41274</v>
      </c>
      <c r="LMB10" s="43">
        <v>4608955000</v>
      </c>
      <c r="LMC10" s="43">
        <v>116586000</v>
      </c>
      <c r="LMD10" s="43">
        <v>2448629000</v>
      </c>
      <c r="LME10" s="40">
        <v>0</v>
      </c>
      <c r="LMF10" s="43">
        <v>264631000</v>
      </c>
      <c r="LMG10" s="40" t="s">
        <v>41</v>
      </c>
      <c r="LMH10" s="40" t="s">
        <v>99</v>
      </c>
      <c r="LMI10" s="36">
        <f t="shared" ref="LMI10:LMY13" si="1578">YEAR(LMA10)</f>
        <v>2012</v>
      </c>
      <c r="LMJ10" s="37">
        <f t="shared" ref="LMJ10:LMZ13" si="1579">LMC10-LMB10</f>
        <v>-4492369000</v>
      </c>
      <c r="LMK10" s="38">
        <f t="shared" ref="LMK10:LNA13" si="1580">LMD10+LME10+LMF10</f>
        <v>2713260000</v>
      </c>
      <c r="LML10" s="38">
        <f t="shared" ref="LML10:LNB13" si="1581">LMJ10-LMK10</f>
        <v>-7205629000</v>
      </c>
      <c r="LMM10" s="39">
        <f t="shared" ref="LMM10:LNC13" si="1582">ABS(LMJ10/LMB10)</f>
        <v>0.97470446120649912</v>
      </c>
      <c r="LMN10" s="39">
        <f t="shared" ref="LMN10:LND13" si="1583">ABS(LML10/LMB10)</f>
        <v>1.5633975597505292</v>
      </c>
      <c r="LMO10" s="40" t="s">
        <v>395</v>
      </c>
      <c r="LMP10" s="40" t="s">
        <v>6</v>
      </c>
      <c r="LMQ10" s="42">
        <v>41274</v>
      </c>
      <c r="LMR10" s="43">
        <v>4608955000</v>
      </c>
      <c r="LMS10" s="43">
        <v>116586000</v>
      </c>
      <c r="LMT10" s="43">
        <v>2448629000</v>
      </c>
      <c r="LMU10" s="40">
        <v>0</v>
      </c>
      <c r="LMV10" s="43">
        <v>264631000</v>
      </c>
      <c r="LMW10" s="40" t="s">
        <v>41</v>
      </c>
      <c r="LMX10" s="40" t="s">
        <v>99</v>
      </c>
      <c r="LMY10" s="36">
        <f t="shared" si="1578"/>
        <v>2012</v>
      </c>
      <c r="LMZ10" s="37">
        <f t="shared" si="1579"/>
        <v>-4492369000</v>
      </c>
      <c r="LNA10" s="38">
        <f t="shared" si="1580"/>
        <v>2713260000</v>
      </c>
      <c r="LNB10" s="38">
        <f t="shared" si="1581"/>
        <v>-7205629000</v>
      </c>
      <c r="LNC10" s="39">
        <f t="shared" si="1582"/>
        <v>0.97470446120649912</v>
      </c>
      <c r="LND10" s="39">
        <f t="shared" si="1583"/>
        <v>1.5633975597505292</v>
      </c>
      <c r="LNE10" s="40" t="s">
        <v>395</v>
      </c>
      <c r="LNF10" s="40" t="s">
        <v>6</v>
      </c>
      <c r="LNG10" s="42">
        <v>41274</v>
      </c>
      <c r="LNH10" s="43">
        <v>4608955000</v>
      </c>
      <c r="LNI10" s="43">
        <v>116586000</v>
      </c>
      <c r="LNJ10" s="43">
        <v>2448629000</v>
      </c>
      <c r="LNK10" s="40">
        <v>0</v>
      </c>
      <c r="LNL10" s="43">
        <v>264631000</v>
      </c>
      <c r="LNM10" s="40" t="s">
        <v>41</v>
      </c>
      <c r="LNN10" s="40" t="s">
        <v>99</v>
      </c>
      <c r="LNO10" s="36">
        <f t="shared" ref="LNO10:LOE13" si="1584">YEAR(LNG10)</f>
        <v>2012</v>
      </c>
      <c r="LNP10" s="37">
        <f t="shared" ref="LNP10:LOF13" si="1585">LNI10-LNH10</f>
        <v>-4492369000</v>
      </c>
      <c r="LNQ10" s="38">
        <f t="shared" ref="LNQ10:LOG13" si="1586">LNJ10+LNK10+LNL10</f>
        <v>2713260000</v>
      </c>
      <c r="LNR10" s="38">
        <f t="shared" ref="LNR10:LOH13" si="1587">LNP10-LNQ10</f>
        <v>-7205629000</v>
      </c>
      <c r="LNS10" s="39">
        <f t="shared" ref="LNS10:LOI13" si="1588">ABS(LNP10/LNH10)</f>
        <v>0.97470446120649912</v>
      </c>
      <c r="LNT10" s="39">
        <f t="shared" ref="LNT10:LOJ13" si="1589">ABS(LNR10/LNH10)</f>
        <v>1.5633975597505292</v>
      </c>
      <c r="LNU10" s="40" t="s">
        <v>395</v>
      </c>
      <c r="LNV10" s="40" t="s">
        <v>6</v>
      </c>
      <c r="LNW10" s="42">
        <v>41274</v>
      </c>
      <c r="LNX10" s="43">
        <v>4608955000</v>
      </c>
      <c r="LNY10" s="43">
        <v>116586000</v>
      </c>
      <c r="LNZ10" s="43">
        <v>2448629000</v>
      </c>
      <c r="LOA10" s="40">
        <v>0</v>
      </c>
      <c r="LOB10" s="43">
        <v>264631000</v>
      </c>
      <c r="LOC10" s="40" t="s">
        <v>41</v>
      </c>
      <c r="LOD10" s="40" t="s">
        <v>99</v>
      </c>
      <c r="LOE10" s="36">
        <f t="shared" si="1584"/>
        <v>2012</v>
      </c>
      <c r="LOF10" s="37">
        <f t="shared" si="1585"/>
        <v>-4492369000</v>
      </c>
      <c r="LOG10" s="38">
        <f t="shared" si="1586"/>
        <v>2713260000</v>
      </c>
      <c r="LOH10" s="38">
        <f t="shared" si="1587"/>
        <v>-7205629000</v>
      </c>
      <c r="LOI10" s="39">
        <f t="shared" si="1588"/>
        <v>0.97470446120649912</v>
      </c>
      <c r="LOJ10" s="39">
        <f t="shared" si="1589"/>
        <v>1.5633975597505292</v>
      </c>
      <c r="LOK10" s="40" t="s">
        <v>395</v>
      </c>
      <c r="LOL10" s="40" t="s">
        <v>6</v>
      </c>
      <c r="LOM10" s="42">
        <v>41274</v>
      </c>
      <c r="LON10" s="43">
        <v>4608955000</v>
      </c>
      <c r="LOO10" s="43">
        <v>116586000</v>
      </c>
      <c r="LOP10" s="43">
        <v>2448629000</v>
      </c>
      <c r="LOQ10" s="40">
        <v>0</v>
      </c>
      <c r="LOR10" s="43">
        <v>264631000</v>
      </c>
      <c r="LOS10" s="40" t="s">
        <v>41</v>
      </c>
      <c r="LOT10" s="40" t="s">
        <v>99</v>
      </c>
      <c r="LOU10" s="36">
        <f t="shared" ref="LOU10:LPK13" si="1590">YEAR(LOM10)</f>
        <v>2012</v>
      </c>
      <c r="LOV10" s="37">
        <f t="shared" ref="LOV10:LPL13" si="1591">LOO10-LON10</f>
        <v>-4492369000</v>
      </c>
      <c r="LOW10" s="38">
        <f t="shared" ref="LOW10:LPM13" si="1592">LOP10+LOQ10+LOR10</f>
        <v>2713260000</v>
      </c>
      <c r="LOX10" s="38">
        <f t="shared" ref="LOX10:LPN13" si="1593">LOV10-LOW10</f>
        <v>-7205629000</v>
      </c>
      <c r="LOY10" s="39">
        <f t="shared" ref="LOY10:LPO13" si="1594">ABS(LOV10/LON10)</f>
        <v>0.97470446120649912</v>
      </c>
      <c r="LOZ10" s="39">
        <f t="shared" ref="LOZ10:LPP13" si="1595">ABS(LOX10/LON10)</f>
        <v>1.5633975597505292</v>
      </c>
      <c r="LPA10" s="40" t="s">
        <v>395</v>
      </c>
      <c r="LPB10" s="40" t="s">
        <v>6</v>
      </c>
      <c r="LPC10" s="42">
        <v>41274</v>
      </c>
      <c r="LPD10" s="43">
        <v>4608955000</v>
      </c>
      <c r="LPE10" s="43">
        <v>116586000</v>
      </c>
      <c r="LPF10" s="43">
        <v>2448629000</v>
      </c>
      <c r="LPG10" s="40">
        <v>0</v>
      </c>
      <c r="LPH10" s="43">
        <v>264631000</v>
      </c>
      <c r="LPI10" s="40" t="s">
        <v>41</v>
      </c>
      <c r="LPJ10" s="40" t="s">
        <v>99</v>
      </c>
      <c r="LPK10" s="36">
        <f t="shared" si="1590"/>
        <v>2012</v>
      </c>
      <c r="LPL10" s="37">
        <f t="shared" si="1591"/>
        <v>-4492369000</v>
      </c>
      <c r="LPM10" s="38">
        <f t="shared" si="1592"/>
        <v>2713260000</v>
      </c>
      <c r="LPN10" s="38">
        <f t="shared" si="1593"/>
        <v>-7205629000</v>
      </c>
      <c r="LPO10" s="39">
        <f t="shared" si="1594"/>
        <v>0.97470446120649912</v>
      </c>
      <c r="LPP10" s="39">
        <f t="shared" si="1595"/>
        <v>1.5633975597505292</v>
      </c>
      <c r="LPQ10" s="40" t="s">
        <v>395</v>
      </c>
      <c r="LPR10" s="40" t="s">
        <v>6</v>
      </c>
      <c r="LPS10" s="42">
        <v>41274</v>
      </c>
      <c r="LPT10" s="43">
        <v>4608955000</v>
      </c>
      <c r="LPU10" s="43">
        <v>116586000</v>
      </c>
      <c r="LPV10" s="43">
        <v>2448629000</v>
      </c>
      <c r="LPW10" s="40">
        <v>0</v>
      </c>
      <c r="LPX10" s="43">
        <v>264631000</v>
      </c>
      <c r="LPY10" s="40" t="s">
        <v>41</v>
      </c>
      <c r="LPZ10" s="40" t="s">
        <v>99</v>
      </c>
      <c r="LQA10" s="36">
        <f t="shared" ref="LQA10:LQQ13" si="1596">YEAR(LPS10)</f>
        <v>2012</v>
      </c>
      <c r="LQB10" s="37">
        <f t="shared" ref="LQB10:LQR13" si="1597">LPU10-LPT10</f>
        <v>-4492369000</v>
      </c>
      <c r="LQC10" s="38">
        <f t="shared" ref="LQC10:LQS13" si="1598">LPV10+LPW10+LPX10</f>
        <v>2713260000</v>
      </c>
      <c r="LQD10" s="38">
        <f t="shared" ref="LQD10:LQT13" si="1599">LQB10-LQC10</f>
        <v>-7205629000</v>
      </c>
      <c r="LQE10" s="39">
        <f t="shared" ref="LQE10:LQU13" si="1600">ABS(LQB10/LPT10)</f>
        <v>0.97470446120649912</v>
      </c>
      <c r="LQF10" s="39">
        <f t="shared" ref="LQF10:LQV13" si="1601">ABS(LQD10/LPT10)</f>
        <v>1.5633975597505292</v>
      </c>
      <c r="LQG10" s="40" t="s">
        <v>395</v>
      </c>
      <c r="LQH10" s="40" t="s">
        <v>6</v>
      </c>
      <c r="LQI10" s="42">
        <v>41274</v>
      </c>
      <c r="LQJ10" s="43">
        <v>4608955000</v>
      </c>
      <c r="LQK10" s="43">
        <v>116586000</v>
      </c>
      <c r="LQL10" s="43">
        <v>2448629000</v>
      </c>
      <c r="LQM10" s="40">
        <v>0</v>
      </c>
      <c r="LQN10" s="43">
        <v>264631000</v>
      </c>
      <c r="LQO10" s="40" t="s">
        <v>41</v>
      </c>
      <c r="LQP10" s="40" t="s">
        <v>99</v>
      </c>
      <c r="LQQ10" s="36">
        <f t="shared" si="1596"/>
        <v>2012</v>
      </c>
      <c r="LQR10" s="37">
        <f t="shared" si="1597"/>
        <v>-4492369000</v>
      </c>
      <c r="LQS10" s="38">
        <f t="shared" si="1598"/>
        <v>2713260000</v>
      </c>
      <c r="LQT10" s="38">
        <f t="shared" si="1599"/>
        <v>-7205629000</v>
      </c>
      <c r="LQU10" s="39">
        <f t="shared" si="1600"/>
        <v>0.97470446120649912</v>
      </c>
      <c r="LQV10" s="39">
        <f t="shared" si="1601"/>
        <v>1.5633975597505292</v>
      </c>
      <c r="LQW10" s="40" t="s">
        <v>395</v>
      </c>
      <c r="LQX10" s="40" t="s">
        <v>6</v>
      </c>
      <c r="LQY10" s="42">
        <v>41274</v>
      </c>
      <c r="LQZ10" s="43">
        <v>4608955000</v>
      </c>
      <c r="LRA10" s="43">
        <v>116586000</v>
      </c>
      <c r="LRB10" s="43">
        <v>2448629000</v>
      </c>
      <c r="LRC10" s="40">
        <v>0</v>
      </c>
      <c r="LRD10" s="43">
        <v>264631000</v>
      </c>
      <c r="LRE10" s="40" t="s">
        <v>41</v>
      </c>
      <c r="LRF10" s="40" t="s">
        <v>99</v>
      </c>
      <c r="LRG10" s="36">
        <f t="shared" ref="LRG10:LRW13" si="1602">YEAR(LQY10)</f>
        <v>2012</v>
      </c>
      <c r="LRH10" s="37">
        <f t="shared" ref="LRH10:LRX13" si="1603">LRA10-LQZ10</f>
        <v>-4492369000</v>
      </c>
      <c r="LRI10" s="38">
        <f t="shared" ref="LRI10:LRY13" si="1604">LRB10+LRC10+LRD10</f>
        <v>2713260000</v>
      </c>
      <c r="LRJ10" s="38">
        <f t="shared" ref="LRJ10:LRZ13" si="1605">LRH10-LRI10</f>
        <v>-7205629000</v>
      </c>
      <c r="LRK10" s="39">
        <f t="shared" ref="LRK10:LSA13" si="1606">ABS(LRH10/LQZ10)</f>
        <v>0.97470446120649912</v>
      </c>
      <c r="LRL10" s="39">
        <f t="shared" ref="LRL10:LSB13" si="1607">ABS(LRJ10/LQZ10)</f>
        <v>1.5633975597505292</v>
      </c>
      <c r="LRM10" s="40" t="s">
        <v>395</v>
      </c>
      <c r="LRN10" s="40" t="s">
        <v>6</v>
      </c>
      <c r="LRO10" s="42">
        <v>41274</v>
      </c>
      <c r="LRP10" s="43">
        <v>4608955000</v>
      </c>
      <c r="LRQ10" s="43">
        <v>116586000</v>
      </c>
      <c r="LRR10" s="43">
        <v>2448629000</v>
      </c>
      <c r="LRS10" s="40">
        <v>0</v>
      </c>
      <c r="LRT10" s="43">
        <v>264631000</v>
      </c>
      <c r="LRU10" s="40" t="s">
        <v>41</v>
      </c>
      <c r="LRV10" s="40" t="s">
        <v>99</v>
      </c>
      <c r="LRW10" s="36">
        <f t="shared" si="1602"/>
        <v>2012</v>
      </c>
      <c r="LRX10" s="37">
        <f t="shared" si="1603"/>
        <v>-4492369000</v>
      </c>
      <c r="LRY10" s="38">
        <f t="shared" si="1604"/>
        <v>2713260000</v>
      </c>
      <c r="LRZ10" s="38">
        <f t="shared" si="1605"/>
        <v>-7205629000</v>
      </c>
      <c r="LSA10" s="39">
        <f t="shared" si="1606"/>
        <v>0.97470446120649912</v>
      </c>
      <c r="LSB10" s="39">
        <f t="shared" si="1607"/>
        <v>1.5633975597505292</v>
      </c>
      <c r="LSC10" s="40" t="s">
        <v>395</v>
      </c>
      <c r="LSD10" s="40" t="s">
        <v>6</v>
      </c>
      <c r="LSE10" s="42">
        <v>41274</v>
      </c>
      <c r="LSF10" s="43">
        <v>4608955000</v>
      </c>
      <c r="LSG10" s="43">
        <v>116586000</v>
      </c>
      <c r="LSH10" s="43">
        <v>2448629000</v>
      </c>
      <c r="LSI10" s="40">
        <v>0</v>
      </c>
      <c r="LSJ10" s="43">
        <v>264631000</v>
      </c>
      <c r="LSK10" s="40" t="s">
        <v>41</v>
      </c>
      <c r="LSL10" s="40" t="s">
        <v>99</v>
      </c>
      <c r="LSM10" s="36">
        <f t="shared" ref="LSM10:LTC13" si="1608">YEAR(LSE10)</f>
        <v>2012</v>
      </c>
      <c r="LSN10" s="37">
        <f t="shared" ref="LSN10:LTD13" si="1609">LSG10-LSF10</f>
        <v>-4492369000</v>
      </c>
      <c r="LSO10" s="38">
        <f t="shared" ref="LSO10:LTE13" si="1610">LSH10+LSI10+LSJ10</f>
        <v>2713260000</v>
      </c>
      <c r="LSP10" s="38">
        <f t="shared" ref="LSP10:LTF13" si="1611">LSN10-LSO10</f>
        <v>-7205629000</v>
      </c>
      <c r="LSQ10" s="39">
        <f t="shared" ref="LSQ10:LTG13" si="1612">ABS(LSN10/LSF10)</f>
        <v>0.97470446120649912</v>
      </c>
      <c r="LSR10" s="39">
        <f t="shared" ref="LSR10:LTH13" si="1613">ABS(LSP10/LSF10)</f>
        <v>1.5633975597505292</v>
      </c>
      <c r="LSS10" s="40" t="s">
        <v>395</v>
      </c>
      <c r="LST10" s="40" t="s">
        <v>6</v>
      </c>
      <c r="LSU10" s="42">
        <v>41274</v>
      </c>
      <c r="LSV10" s="43">
        <v>4608955000</v>
      </c>
      <c r="LSW10" s="43">
        <v>116586000</v>
      </c>
      <c r="LSX10" s="43">
        <v>2448629000</v>
      </c>
      <c r="LSY10" s="40">
        <v>0</v>
      </c>
      <c r="LSZ10" s="43">
        <v>264631000</v>
      </c>
      <c r="LTA10" s="40" t="s">
        <v>41</v>
      </c>
      <c r="LTB10" s="40" t="s">
        <v>99</v>
      </c>
      <c r="LTC10" s="36">
        <f t="shared" si="1608"/>
        <v>2012</v>
      </c>
      <c r="LTD10" s="37">
        <f t="shared" si="1609"/>
        <v>-4492369000</v>
      </c>
      <c r="LTE10" s="38">
        <f t="shared" si="1610"/>
        <v>2713260000</v>
      </c>
      <c r="LTF10" s="38">
        <f t="shared" si="1611"/>
        <v>-7205629000</v>
      </c>
      <c r="LTG10" s="39">
        <f t="shared" si="1612"/>
        <v>0.97470446120649912</v>
      </c>
      <c r="LTH10" s="39">
        <f t="shared" si="1613"/>
        <v>1.5633975597505292</v>
      </c>
      <c r="LTI10" s="40" t="s">
        <v>395</v>
      </c>
      <c r="LTJ10" s="40" t="s">
        <v>6</v>
      </c>
      <c r="LTK10" s="42">
        <v>41274</v>
      </c>
      <c r="LTL10" s="43">
        <v>4608955000</v>
      </c>
      <c r="LTM10" s="43">
        <v>116586000</v>
      </c>
      <c r="LTN10" s="43">
        <v>2448629000</v>
      </c>
      <c r="LTO10" s="40">
        <v>0</v>
      </c>
      <c r="LTP10" s="43">
        <v>264631000</v>
      </c>
      <c r="LTQ10" s="40" t="s">
        <v>41</v>
      </c>
      <c r="LTR10" s="40" t="s">
        <v>99</v>
      </c>
      <c r="LTS10" s="36">
        <f t="shared" ref="LTS10:LUI13" si="1614">YEAR(LTK10)</f>
        <v>2012</v>
      </c>
      <c r="LTT10" s="37">
        <f t="shared" ref="LTT10:LUJ13" si="1615">LTM10-LTL10</f>
        <v>-4492369000</v>
      </c>
      <c r="LTU10" s="38">
        <f t="shared" ref="LTU10:LUK13" si="1616">LTN10+LTO10+LTP10</f>
        <v>2713260000</v>
      </c>
      <c r="LTV10" s="38">
        <f t="shared" ref="LTV10:LUL13" si="1617">LTT10-LTU10</f>
        <v>-7205629000</v>
      </c>
      <c r="LTW10" s="39">
        <f t="shared" ref="LTW10:LUM13" si="1618">ABS(LTT10/LTL10)</f>
        <v>0.97470446120649912</v>
      </c>
      <c r="LTX10" s="39">
        <f t="shared" ref="LTX10:LUN13" si="1619">ABS(LTV10/LTL10)</f>
        <v>1.5633975597505292</v>
      </c>
      <c r="LTY10" s="40" t="s">
        <v>395</v>
      </c>
      <c r="LTZ10" s="40" t="s">
        <v>6</v>
      </c>
      <c r="LUA10" s="42">
        <v>41274</v>
      </c>
      <c r="LUB10" s="43">
        <v>4608955000</v>
      </c>
      <c r="LUC10" s="43">
        <v>116586000</v>
      </c>
      <c r="LUD10" s="43">
        <v>2448629000</v>
      </c>
      <c r="LUE10" s="40">
        <v>0</v>
      </c>
      <c r="LUF10" s="43">
        <v>264631000</v>
      </c>
      <c r="LUG10" s="40" t="s">
        <v>41</v>
      </c>
      <c r="LUH10" s="40" t="s">
        <v>99</v>
      </c>
      <c r="LUI10" s="36">
        <f t="shared" si="1614"/>
        <v>2012</v>
      </c>
      <c r="LUJ10" s="37">
        <f t="shared" si="1615"/>
        <v>-4492369000</v>
      </c>
      <c r="LUK10" s="38">
        <f t="shared" si="1616"/>
        <v>2713260000</v>
      </c>
      <c r="LUL10" s="38">
        <f t="shared" si="1617"/>
        <v>-7205629000</v>
      </c>
      <c r="LUM10" s="39">
        <f t="shared" si="1618"/>
        <v>0.97470446120649912</v>
      </c>
      <c r="LUN10" s="39">
        <f t="shared" si="1619"/>
        <v>1.5633975597505292</v>
      </c>
      <c r="LUO10" s="40" t="s">
        <v>395</v>
      </c>
      <c r="LUP10" s="40" t="s">
        <v>6</v>
      </c>
      <c r="LUQ10" s="42">
        <v>41274</v>
      </c>
      <c r="LUR10" s="43">
        <v>4608955000</v>
      </c>
      <c r="LUS10" s="43">
        <v>116586000</v>
      </c>
      <c r="LUT10" s="43">
        <v>2448629000</v>
      </c>
      <c r="LUU10" s="40">
        <v>0</v>
      </c>
      <c r="LUV10" s="43">
        <v>264631000</v>
      </c>
      <c r="LUW10" s="40" t="s">
        <v>41</v>
      </c>
      <c r="LUX10" s="40" t="s">
        <v>99</v>
      </c>
      <c r="LUY10" s="36">
        <f t="shared" ref="LUY10:LVO13" si="1620">YEAR(LUQ10)</f>
        <v>2012</v>
      </c>
      <c r="LUZ10" s="37">
        <f t="shared" ref="LUZ10:LVP13" si="1621">LUS10-LUR10</f>
        <v>-4492369000</v>
      </c>
      <c r="LVA10" s="38">
        <f t="shared" ref="LVA10:LVQ13" si="1622">LUT10+LUU10+LUV10</f>
        <v>2713260000</v>
      </c>
      <c r="LVB10" s="38">
        <f t="shared" ref="LVB10:LVR13" si="1623">LUZ10-LVA10</f>
        <v>-7205629000</v>
      </c>
      <c r="LVC10" s="39">
        <f t="shared" ref="LVC10:LVS13" si="1624">ABS(LUZ10/LUR10)</f>
        <v>0.97470446120649912</v>
      </c>
      <c r="LVD10" s="39">
        <f t="shared" ref="LVD10:LVT13" si="1625">ABS(LVB10/LUR10)</f>
        <v>1.5633975597505292</v>
      </c>
      <c r="LVE10" s="40" t="s">
        <v>395</v>
      </c>
      <c r="LVF10" s="40" t="s">
        <v>6</v>
      </c>
      <c r="LVG10" s="42">
        <v>41274</v>
      </c>
      <c r="LVH10" s="43">
        <v>4608955000</v>
      </c>
      <c r="LVI10" s="43">
        <v>116586000</v>
      </c>
      <c r="LVJ10" s="43">
        <v>2448629000</v>
      </c>
      <c r="LVK10" s="40">
        <v>0</v>
      </c>
      <c r="LVL10" s="43">
        <v>264631000</v>
      </c>
      <c r="LVM10" s="40" t="s">
        <v>41</v>
      </c>
      <c r="LVN10" s="40" t="s">
        <v>99</v>
      </c>
      <c r="LVO10" s="36">
        <f t="shared" si="1620"/>
        <v>2012</v>
      </c>
      <c r="LVP10" s="37">
        <f t="shared" si="1621"/>
        <v>-4492369000</v>
      </c>
      <c r="LVQ10" s="38">
        <f t="shared" si="1622"/>
        <v>2713260000</v>
      </c>
      <c r="LVR10" s="38">
        <f t="shared" si="1623"/>
        <v>-7205629000</v>
      </c>
      <c r="LVS10" s="39">
        <f t="shared" si="1624"/>
        <v>0.97470446120649912</v>
      </c>
      <c r="LVT10" s="39">
        <f t="shared" si="1625"/>
        <v>1.5633975597505292</v>
      </c>
      <c r="LVU10" s="40" t="s">
        <v>395</v>
      </c>
      <c r="LVV10" s="40" t="s">
        <v>6</v>
      </c>
      <c r="LVW10" s="42">
        <v>41274</v>
      </c>
      <c r="LVX10" s="43">
        <v>4608955000</v>
      </c>
      <c r="LVY10" s="43">
        <v>116586000</v>
      </c>
      <c r="LVZ10" s="43">
        <v>2448629000</v>
      </c>
      <c r="LWA10" s="40">
        <v>0</v>
      </c>
      <c r="LWB10" s="43">
        <v>264631000</v>
      </c>
      <c r="LWC10" s="40" t="s">
        <v>41</v>
      </c>
      <c r="LWD10" s="40" t="s">
        <v>99</v>
      </c>
      <c r="LWE10" s="36">
        <f t="shared" ref="LWE10:LWU13" si="1626">YEAR(LVW10)</f>
        <v>2012</v>
      </c>
      <c r="LWF10" s="37">
        <f t="shared" ref="LWF10:LWV13" si="1627">LVY10-LVX10</f>
        <v>-4492369000</v>
      </c>
      <c r="LWG10" s="38">
        <f t="shared" ref="LWG10:LWW13" si="1628">LVZ10+LWA10+LWB10</f>
        <v>2713260000</v>
      </c>
      <c r="LWH10" s="38">
        <f t="shared" ref="LWH10:LWX13" si="1629">LWF10-LWG10</f>
        <v>-7205629000</v>
      </c>
      <c r="LWI10" s="39">
        <f t="shared" ref="LWI10:LWY13" si="1630">ABS(LWF10/LVX10)</f>
        <v>0.97470446120649912</v>
      </c>
      <c r="LWJ10" s="39">
        <f t="shared" ref="LWJ10:LWZ13" si="1631">ABS(LWH10/LVX10)</f>
        <v>1.5633975597505292</v>
      </c>
      <c r="LWK10" s="40" t="s">
        <v>395</v>
      </c>
      <c r="LWL10" s="40" t="s">
        <v>6</v>
      </c>
      <c r="LWM10" s="42">
        <v>41274</v>
      </c>
      <c r="LWN10" s="43">
        <v>4608955000</v>
      </c>
      <c r="LWO10" s="43">
        <v>116586000</v>
      </c>
      <c r="LWP10" s="43">
        <v>2448629000</v>
      </c>
      <c r="LWQ10" s="40">
        <v>0</v>
      </c>
      <c r="LWR10" s="43">
        <v>264631000</v>
      </c>
      <c r="LWS10" s="40" t="s">
        <v>41</v>
      </c>
      <c r="LWT10" s="40" t="s">
        <v>99</v>
      </c>
      <c r="LWU10" s="36">
        <f t="shared" si="1626"/>
        <v>2012</v>
      </c>
      <c r="LWV10" s="37">
        <f t="shared" si="1627"/>
        <v>-4492369000</v>
      </c>
      <c r="LWW10" s="38">
        <f t="shared" si="1628"/>
        <v>2713260000</v>
      </c>
      <c r="LWX10" s="38">
        <f t="shared" si="1629"/>
        <v>-7205629000</v>
      </c>
      <c r="LWY10" s="39">
        <f t="shared" si="1630"/>
        <v>0.97470446120649912</v>
      </c>
      <c r="LWZ10" s="39">
        <f t="shared" si="1631"/>
        <v>1.5633975597505292</v>
      </c>
      <c r="LXA10" s="40" t="s">
        <v>395</v>
      </c>
      <c r="LXB10" s="40" t="s">
        <v>6</v>
      </c>
      <c r="LXC10" s="42">
        <v>41274</v>
      </c>
      <c r="LXD10" s="43">
        <v>4608955000</v>
      </c>
      <c r="LXE10" s="43">
        <v>116586000</v>
      </c>
      <c r="LXF10" s="43">
        <v>2448629000</v>
      </c>
      <c r="LXG10" s="40">
        <v>0</v>
      </c>
      <c r="LXH10" s="43">
        <v>264631000</v>
      </c>
      <c r="LXI10" s="40" t="s">
        <v>41</v>
      </c>
      <c r="LXJ10" s="40" t="s">
        <v>99</v>
      </c>
      <c r="LXK10" s="36">
        <f t="shared" ref="LXK10:LYA13" si="1632">YEAR(LXC10)</f>
        <v>2012</v>
      </c>
      <c r="LXL10" s="37">
        <f t="shared" ref="LXL10:LYB13" si="1633">LXE10-LXD10</f>
        <v>-4492369000</v>
      </c>
      <c r="LXM10" s="38">
        <f t="shared" ref="LXM10:LYC13" si="1634">LXF10+LXG10+LXH10</f>
        <v>2713260000</v>
      </c>
      <c r="LXN10" s="38">
        <f t="shared" ref="LXN10:LYD13" si="1635">LXL10-LXM10</f>
        <v>-7205629000</v>
      </c>
      <c r="LXO10" s="39">
        <f t="shared" ref="LXO10:LYE13" si="1636">ABS(LXL10/LXD10)</f>
        <v>0.97470446120649912</v>
      </c>
      <c r="LXP10" s="39">
        <f t="shared" ref="LXP10:LYF13" si="1637">ABS(LXN10/LXD10)</f>
        <v>1.5633975597505292</v>
      </c>
      <c r="LXQ10" s="40" t="s">
        <v>395</v>
      </c>
      <c r="LXR10" s="40" t="s">
        <v>6</v>
      </c>
      <c r="LXS10" s="42">
        <v>41274</v>
      </c>
      <c r="LXT10" s="43">
        <v>4608955000</v>
      </c>
      <c r="LXU10" s="43">
        <v>116586000</v>
      </c>
      <c r="LXV10" s="43">
        <v>2448629000</v>
      </c>
      <c r="LXW10" s="40">
        <v>0</v>
      </c>
      <c r="LXX10" s="43">
        <v>264631000</v>
      </c>
      <c r="LXY10" s="40" t="s">
        <v>41</v>
      </c>
      <c r="LXZ10" s="40" t="s">
        <v>99</v>
      </c>
      <c r="LYA10" s="36">
        <f t="shared" si="1632"/>
        <v>2012</v>
      </c>
      <c r="LYB10" s="37">
        <f t="shared" si="1633"/>
        <v>-4492369000</v>
      </c>
      <c r="LYC10" s="38">
        <f t="shared" si="1634"/>
        <v>2713260000</v>
      </c>
      <c r="LYD10" s="38">
        <f t="shared" si="1635"/>
        <v>-7205629000</v>
      </c>
      <c r="LYE10" s="39">
        <f t="shared" si="1636"/>
        <v>0.97470446120649912</v>
      </c>
      <c r="LYF10" s="39">
        <f t="shared" si="1637"/>
        <v>1.5633975597505292</v>
      </c>
      <c r="LYG10" s="40" t="s">
        <v>395</v>
      </c>
      <c r="LYH10" s="40" t="s">
        <v>6</v>
      </c>
      <c r="LYI10" s="42">
        <v>41274</v>
      </c>
      <c r="LYJ10" s="43">
        <v>4608955000</v>
      </c>
      <c r="LYK10" s="43">
        <v>116586000</v>
      </c>
      <c r="LYL10" s="43">
        <v>2448629000</v>
      </c>
      <c r="LYM10" s="40">
        <v>0</v>
      </c>
      <c r="LYN10" s="43">
        <v>264631000</v>
      </c>
      <c r="LYO10" s="40" t="s">
        <v>41</v>
      </c>
      <c r="LYP10" s="40" t="s">
        <v>99</v>
      </c>
      <c r="LYQ10" s="36">
        <f t="shared" ref="LYQ10:LZG13" si="1638">YEAR(LYI10)</f>
        <v>2012</v>
      </c>
      <c r="LYR10" s="37">
        <f t="shared" ref="LYR10:LZH13" si="1639">LYK10-LYJ10</f>
        <v>-4492369000</v>
      </c>
      <c r="LYS10" s="38">
        <f t="shared" ref="LYS10:LZI13" si="1640">LYL10+LYM10+LYN10</f>
        <v>2713260000</v>
      </c>
      <c r="LYT10" s="38">
        <f t="shared" ref="LYT10:LZJ13" si="1641">LYR10-LYS10</f>
        <v>-7205629000</v>
      </c>
      <c r="LYU10" s="39">
        <f t="shared" ref="LYU10:LZK13" si="1642">ABS(LYR10/LYJ10)</f>
        <v>0.97470446120649912</v>
      </c>
      <c r="LYV10" s="39">
        <f t="shared" ref="LYV10:LZL13" si="1643">ABS(LYT10/LYJ10)</f>
        <v>1.5633975597505292</v>
      </c>
      <c r="LYW10" s="40" t="s">
        <v>395</v>
      </c>
      <c r="LYX10" s="40" t="s">
        <v>6</v>
      </c>
      <c r="LYY10" s="42">
        <v>41274</v>
      </c>
      <c r="LYZ10" s="43">
        <v>4608955000</v>
      </c>
      <c r="LZA10" s="43">
        <v>116586000</v>
      </c>
      <c r="LZB10" s="43">
        <v>2448629000</v>
      </c>
      <c r="LZC10" s="40">
        <v>0</v>
      </c>
      <c r="LZD10" s="43">
        <v>264631000</v>
      </c>
      <c r="LZE10" s="40" t="s">
        <v>41</v>
      </c>
      <c r="LZF10" s="40" t="s">
        <v>99</v>
      </c>
      <c r="LZG10" s="36">
        <f t="shared" si="1638"/>
        <v>2012</v>
      </c>
      <c r="LZH10" s="37">
        <f t="shared" si="1639"/>
        <v>-4492369000</v>
      </c>
      <c r="LZI10" s="38">
        <f t="shared" si="1640"/>
        <v>2713260000</v>
      </c>
      <c r="LZJ10" s="38">
        <f t="shared" si="1641"/>
        <v>-7205629000</v>
      </c>
      <c r="LZK10" s="39">
        <f t="shared" si="1642"/>
        <v>0.97470446120649912</v>
      </c>
      <c r="LZL10" s="39">
        <f t="shared" si="1643"/>
        <v>1.5633975597505292</v>
      </c>
      <c r="LZM10" s="40" t="s">
        <v>395</v>
      </c>
      <c r="LZN10" s="40" t="s">
        <v>6</v>
      </c>
      <c r="LZO10" s="42">
        <v>41274</v>
      </c>
      <c r="LZP10" s="43">
        <v>4608955000</v>
      </c>
      <c r="LZQ10" s="43">
        <v>116586000</v>
      </c>
      <c r="LZR10" s="43">
        <v>2448629000</v>
      </c>
      <c r="LZS10" s="40">
        <v>0</v>
      </c>
      <c r="LZT10" s="43">
        <v>264631000</v>
      </c>
      <c r="LZU10" s="40" t="s">
        <v>41</v>
      </c>
      <c r="LZV10" s="40" t="s">
        <v>99</v>
      </c>
      <c r="LZW10" s="36">
        <f t="shared" ref="LZW10:MAM13" si="1644">YEAR(LZO10)</f>
        <v>2012</v>
      </c>
      <c r="LZX10" s="37">
        <f t="shared" ref="LZX10:MAN13" si="1645">LZQ10-LZP10</f>
        <v>-4492369000</v>
      </c>
      <c r="LZY10" s="38">
        <f t="shared" ref="LZY10:MAO13" si="1646">LZR10+LZS10+LZT10</f>
        <v>2713260000</v>
      </c>
      <c r="LZZ10" s="38">
        <f t="shared" ref="LZZ10:MAP13" si="1647">LZX10-LZY10</f>
        <v>-7205629000</v>
      </c>
      <c r="MAA10" s="39">
        <f t="shared" ref="MAA10:MAQ13" si="1648">ABS(LZX10/LZP10)</f>
        <v>0.97470446120649912</v>
      </c>
      <c r="MAB10" s="39">
        <f t="shared" ref="MAB10:MAR13" si="1649">ABS(LZZ10/LZP10)</f>
        <v>1.5633975597505292</v>
      </c>
      <c r="MAC10" s="40" t="s">
        <v>395</v>
      </c>
      <c r="MAD10" s="40" t="s">
        <v>6</v>
      </c>
      <c r="MAE10" s="42">
        <v>41274</v>
      </c>
      <c r="MAF10" s="43">
        <v>4608955000</v>
      </c>
      <c r="MAG10" s="43">
        <v>116586000</v>
      </c>
      <c r="MAH10" s="43">
        <v>2448629000</v>
      </c>
      <c r="MAI10" s="40">
        <v>0</v>
      </c>
      <c r="MAJ10" s="43">
        <v>264631000</v>
      </c>
      <c r="MAK10" s="40" t="s">
        <v>41</v>
      </c>
      <c r="MAL10" s="40" t="s">
        <v>99</v>
      </c>
      <c r="MAM10" s="36">
        <f t="shared" si="1644"/>
        <v>2012</v>
      </c>
      <c r="MAN10" s="37">
        <f t="shared" si="1645"/>
        <v>-4492369000</v>
      </c>
      <c r="MAO10" s="38">
        <f t="shared" si="1646"/>
        <v>2713260000</v>
      </c>
      <c r="MAP10" s="38">
        <f t="shared" si="1647"/>
        <v>-7205629000</v>
      </c>
      <c r="MAQ10" s="39">
        <f t="shared" si="1648"/>
        <v>0.97470446120649912</v>
      </c>
      <c r="MAR10" s="39">
        <f t="shared" si="1649"/>
        <v>1.5633975597505292</v>
      </c>
      <c r="MAS10" s="40" t="s">
        <v>395</v>
      </c>
      <c r="MAT10" s="40" t="s">
        <v>6</v>
      </c>
      <c r="MAU10" s="42">
        <v>41274</v>
      </c>
      <c r="MAV10" s="43">
        <v>4608955000</v>
      </c>
      <c r="MAW10" s="43">
        <v>116586000</v>
      </c>
      <c r="MAX10" s="43">
        <v>2448629000</v>
      </c>
      <c r="MAY10" s="40">
        <v>0</v>
      </c>
      <c r="MAZ10" s="43">
        <v>264631000</v>
      </c>
      <c r="MBA10" s="40" t="s">
        <v>41</v>
      </c>
      <c r="MBB10" s="40" t="s">
        <v>99</v>
      </c>
      <c r="MBC10" s="36">
        <f t="shared" ref="MBC10:MBS13" si="1650">YEAR(MAU10)</f>
        <v>2012</v>
      </c>
      <c r="MBD10" s="37">
        <f t="shared" ref="MBD10:MBT13" si="1651">MAW10-MAV10</f>
        <v>-4492369000</v>
      </c>
      <c r="MBE10" s="38">
        <f t="shared" ref="MBE10:MBU13" si="1652">MAX10+MAY10+MAZ10</f>
        <v>2713260000</v>
      </c>
      <c r="MBF10" s="38">
        <f t="shared" ref="MBF10:MBV13" si="1653">MBD10-MBE10</f>
        <v>-7205629000</v>
      </c>
      <c r="MBG10" s="39">
        <f t="shared" ref="MBG10:MBW13" si="1654">ABS(MBD10/MAV10)</f>
        <v>0.97470446120649912</v>
      </c>
      <c r="MBH10" s="39">
        <f t="shared" ref="MBH10:MBX13" si="1655">ABS(MBF10/MAV10)</f>
        <v>1.5633975597505292</v>
      </c>
      <c r="MBI10" s="40" t="s">
        <v>395</v>
      </c>
      <c r="MBJ10" s="40" t="s">
        <v>6</v>
      </c>
      <c r="MBK10" s="42">
        <v>41274</v>
      </c>
      <c r="MBL10" s="43">
        <v>4608955000</v>
      </c>
      <c r="MBM10" s="43">
        <v>116586000</v>
      </c>
      <c r="MBN10" s="43">
        <v>2448629000</v>
      </c>
      <c r="MBO10" s="40">
        <v>0</v>
      </c>
      <c r="MBP10" s="43">
        <v>264631000</v>
      </c>
      <c r="MBQ10" s="40" t="s">
        <v>41</v>
      </c>
      <c r="MBR10" s="40" t="s">
        <v>99</v>
      </c>
      <c r="MBS10" s="36">
        <f t="shared" si="1650"/>
        <v>2012</v>
      </c>
      <c r="MBT10" s="37">
        <f t="shared" si="1651"/>
        <v>-4492369000</v>
      </c>
      <c r="MBU10" s="38">
        <f t="shared" si="1652"/>
        <v>2713260000</v>
      </c>
      <c r="MBV10" s="38">
        <f t="shared" si="1653"/>
        <v>-7205629000</v>
      </c>
      <c r="MBW10" s="39">
        <f t="shared" si="1654"/>
        <v>0.97470446120649912</v>
      </c>
      <c r="MBX10" s="39">
        <f t="shared" si="1655"/>
        <v>1.5633975597505292</v>
      </c>
      <c r="MBY10" s="40" t="s">
        <v>395</v>
      </c>
      <c r="MBZ10" s="40" t="s">
        <v>6</v>
      </c>
      <c r="MCA10" s="42">
        <v>41274</v>
      </c>
      <c r="MCB10" s="43">
        <v>4608955000</v>
      </c>
      <c r="MCC10" s="43">
        <v>116586000</v>
      </c>
      <c r="MCD10" s="43">
        <v>2448629000</v>
      </c>
      <c r="MCE10" s="40">
        <v>0</v>
      </c>
      <c r="MCF10" s="43">
        <v>264631000</v>
      </c>
      <c r="MCG10" s="40" t="s">
        <v>41</v>
      </c>
      <c r="MCH10" s="40" t="s">
        <v>99</v>
      </c>
      <c r="MCI10" s="36">
        <f t="shared" ref="MCI10:MCY13" si="1656">YEAR(MCA10)</f>
        <v>2012</v>
      </c>
      <c r="MCJ10" s="37">
        <f t="shared" ref="MCJ10:MCZ13" si="1657">MCC10-MCB10</f>
        <v>-4492369000</v>
      </c>
      <c r="MCK10" s="38">
        <f t="shared" ref="MCK10:MDA13" si="1658">MCD10+MCE10+MCF10</f>
        <v>2713260000</v>
      </c>
      <c r="MCL10" s="38">
        <f t="shared" ref="MCL10:MDB13" si="1659">MCJ10-MCK10</f>
        <v>-7205629000</v>
      </c>
      <c r="MCM10" s="39">
        <f t="shared" ref="MCM10:MDC13" si="1660">ABS(MCJ10/MCB10)</f>
        <v>0.97470446120649912</v>
      </c>
      <c r="MCN10" s="39">
        <f t="shared" ref="MCN10:MDD13" si="1661">ABS(MCL10/MCB10)</f>
        <v>1.5633975597505292</v>
      </c>
      <c r="MCO10" s="40" t="s">
        <v>395</v>
      </c>
      <c r="MCP10" s="40" t="s">
        <v>6</v>
      </c>
      <c r="MCQ10" s="42">
        <v>41274</v>
      </c>
      <c r="MCR10" s="43">
        <v>4608955000</v>
      </c>
      <c r="MCS10" s="43">
        <v>116586000</v>
      </c>
      <c r="MCT10" s="43">
        <v>2448629000</v>
      </c>
      <c r="MCU10" s="40">
        <v>0</v>
      </c>
      <c r="MCV10" s="43">
        <v>264631000</v>
      </c>
      <c r="MCW10" s="40" t="s">
        <v>41</v>
      </c>
      <c r="MCX10" s="40" t="s">
        <v>99</v>
      </c>
      <c r="MCY10" s="36">
        <f t="shared" si="1656"/>
        <v>2012</v>
      </c>
      <c r="MCZ10" s="37">
        <f t="shared" si="1657"/>
        <v>-4492369000</v>
      </c>
      <c r="MDA10" s="38">
        <f t="shared" si="1658"/>
        <v>2713260000</v>
      </c>
      <c r="MDB10" s="38">
        <f t="shared" si="1659"/>
        <v>-7205629000</v>
      </c>
      <c r="MDC10" s="39">
        <f t="shared" si="1660"/>
        <v>0.97470446120649912</v>
      </c>
      <c r="MDD10" s="39">
        <f t="shared" si="1661"/>
        <v>1.5633975597505292</v>
      </c>
      <c r="MDE10" s="40" t="s">
        <v>395</v>
      </c>
      <c r="MDF10" s="40" t="s">
        <v>6</v>
      </c>
      <c r="MDG10" s="42">
        <v>41274</v>
      </c>
      <c r="MDH10" s="43">
        <v>4608955000</v>
      </c>
      <c r="MDI10" s="43">
        <v>116586000</v>
      </c>
      <c r="MDJ10" s="43">
        <v>2448629000</v>
      </c>
      <c r="MDK10" s="40">
        <v>0</v>
      </c>
      <c r="MDL10" s="43">
        <v>264631000</v>
      </c>
      <c r="MDM10" s="40" t="s">
        <v>41</v>
      </c>
      <c r="MDN10" s="40" t="s">
        <v>99</v>
      </c>
      <c r="MDO10" s="36">
        <f t="shared" ref="MDO10:MEE13" si="1662">YEAR(MDG10)</f>
        <v>2012</v>
      </c>
      <c r="MDP10" s="37">
        <f t="shared" ref="MDP10:MEF13" si="1663">MDI10-MDH10</f>
        <v>-4492369000</v>
      </c>
      <c r="MDQ10" s="38">
        <f t="shared" ref="MDQ10:MEG13" si="1664">MDJ10+MDK10+MDL10</f>
        <v>2713260000</v>
      </c>
      <c r="MDR10" s="38">
        <f t="shared" ref="MDR10:MEH13" si="1665">MDP10-MDQ10</f>
        <v>-7205629000</v>
      </c>
      <c r="MDS10" s="39">
        <f t="shared" ref="MDS10:MEI13" si="1666">ABS(MDP10/MDH10)</f>
        <v>0.97470446120649912</v>
      </c>
      <c r="MDT10" s="39">
        <f t="shared" ref="MDT10:MEJ13" si="1667">ABS(MDR10/MDH10)</f>
        <v>1.5633975597505292</v>
      </c>
      <c r="MDU10" s="40" t="s">
        <v>395</v>
      </c>
      <c r="MDV10" s="40" t="s">
        <v>6</v>
      </c>
      <c r="MDW10" s="42">
        <v>41274</v>
      </c>
      <c r="MDX10" s="43">
        <v>4608955000</v>
      </c>
      <c r="MDY10" s="43">
        <v>116586000</v>
      </c>
      <c r="MDZ10" s="43">
        <v>2448629000</v>
      </c>
      <c r="MEA10" s="40">
        <v>0</v>
      </c>
      <c r="MEB10" s="43">
        <v>264631000</v>
      </c>
      <c r="MEC10" s="40" t="s">
        <v>41</v>
      </c>
      <c r="MED10" s="40" t="s">
        <v>99</v>
      </c>
      <c r="MEE10" s="36">
        <f t="shared" si="1662"/>
        <v>2012</v>
      </c>
      <c r="MEF10" s="37">
        <f t="shared" si="1663"/>
        <v>-4492369000</v>
      </c>
      <c r="MEG10" s="38">
        <f t="shared" si="1664"/>
        <v>2713260000</v>
      </c>
      <c r="MEH10" s="38">
        <f t="shared" si="1665"/>
        <v>-7205629000</v>
      </c>
      <c r="MEI10" s="39">
        <f t="shared" si="1666"/>
        <v>0.97470446120649912</v>
      </c>
      <c r="MEJ10" s="39">
        <f t="shared" si="1667"/>
        <v>1.5633975597505292</v>
      </c>
      <c r="MEK10" s="40" t="s">
        <v>395</v>
      </c>
      <c r="MEL10" s="40" t="s">
        <v>6</v>
      </c>
      <c r="MEM10" s="42">
        <v>41274</v>
      </c>
      <c r="MEN10" s="43">
        <v>4608955000</v>
      </c>
      <c r="MEO10" s="43">
        <v>116586000</v>
      </c>
      <c r="MEP10" s="43">
        <v>2448629000</v>
      </c>
      <c r="MEQ10" s="40">
        <v>0</v>
      </c>
      <c r="MER10" s="43">
        <v>264631000</v>
      </c>
      <c r="MES10" s="40" t="s">
        <v>41</v>
      </c>
      <c r="MET10" s="40" t="s">
        <v>99</v>
      </c>
      <c r="MEU10" s="36">
        <f t="shared" ref="MEU10:MFK13" si="1668">YEAR(MEM10)</f>
        <v>2012</v>
      </c>
      <c r="MEV10" s="37">
        <f t="shared" ref="MEV10:MFL13" si="1669">MEO10-MEN10</f>
        <v>-4492369000</v>
      </c>
      <c r="MEW10" s="38">
        <f t="shared" ref="MEW10:MFM13" si="1670">MEP10+MEQ10+MER10</f>
        <v>2713260000</v>
      </c>
      <c r="MEX10" s="38">
        <f t="shared" ref="MEX10:MFN13" si="1671">MEV10-MEW10</f>
        <v>-7205629000</v>
      </c>
      <c r="MEY10" s="39">
        <f t="shared" ref="MEY10:MFO13" si="1672">ABS(MEV10/MEN10)</f>
        <v>0.97470446120649912</v>
      </c>
      <c r="MEZ10" s="39">
        <f t="shared" ref="MEZ10:MFP13" si="1673">ABS(MEX10/MEN10)</f>
        <v>1.5633975597505292</v>
      </c>
      <c r="MFA10" s="40" t="s">
        <v>395</v>
      </c>
      <c r="MFB10" s="40" t="s">
        <v>6</v>
      </c>
      <c r="MFC10" s="42">
        <v>41274</v>
      </c>
      <c r="MFD10" s="43">
        <v>4608955000</v>
      </c>
      <c r="MFE10" s="43">
        <v>116586000</v>
      </c>
      <c r="MFF10" s="43">
        <v>2448629000</v>
      </c>
      <c r="MFG10" s="40">
        <v>0</v>
      </c>
      <c r="MFH10" s="43">
        <v>264631000</v>
      </c>
      <c r="MFI10" s="40" t="s">
        <v>41</v>
      </c>
      <c r="MFJ10" s="40" t="s">
        <v>99</v>
      </c>
      <c r="MFK10" s="36">
        <f t="shared" si="1668"/>
        <v>2012</v>
      </c>
      <c r="MFL10" s="37">
        <f t="shared" si="1669"/>
        <v>-4492369000</v>
      </c>
      <c r="MFM10" s="38">
        <f t="shared" si="1670"/>
        <v>2713260000</v>
      </c>
      <c r="MFN10" s="38">
        <f t="shared" si="1671"/>
        <v>-7205629000</v>
      </c>
      <c r="MFO10" s="39">
        <f t="shared" si="1672"/>
        <v>0.97470446120649912</v>
      </c>
      <c r="MFP10" s="39">
        <f t="shared" si="1673"/>
        <v>1.5633975597505292</v>
      </c>
      <c r="MFQ10" s="40" t="s">
        <v>395</v>
      </c>
      <c r="MFR10" s="40" t="s">
        <v>6</v>
      </c>
      <c r="MFS10" s="42">
        <v>41274</v>
      </c>
      <c r="MFT10" s="43">
        <v>4608955000</v>
      </c>
      <c r="MFU10" s="43">
        <v>116586000</v>
      </c>
      <c r="MFV10" s="43">
        <v>2448629000</v>
      </c>
      <c r="MFW10" s="40">
        <v>0</v>
      </c>
      <c r="MFX10" s="43">
        <v>264631000</v>
      </c>
      <c r="MFY10" s="40" t="s">
        <v>41</v>
      </c>
      <c r="MFZ10" s="40" t="s">
        <v>99</v>
      </c>
      <c r="MGA10" s="36">
        <f t="shared" ref="MGA10:MGQ13" si="1674">YEAR(MFS10)</f>
        <v>2012</v>
      </c>
      <c r="MGB10" s="37">
        <f t="shared" ref="MGB10:MGR13" si="1675">MFU10-MFT10</f>
        <v>-4492369000</v>
      </c>
      <c r="MGC10" s="38">
        <f t="shared" ref="MGC10:MGS13" si="1676">MFV10+MFW10+MFX10</f>
        <v>2713260000</v>
      </c>
      <c r="MGD10" s="38">
        <f t="shared" ref="MGD10:MGT13" si="1677">MGB10-MGC10</f>
        <v>-7205629000</v>
      </c>
      <c r="MGE10" s="39">
        <f t="shared" ref="MGE10:MGU13" si="1678">ABS(MGB10/MFT10)</f>
        <v>0.97470446120649912</v>
      </c>
      <c r="MGF10" s="39">
        <f t="shared" ref="MGF10:MGV13" si="1679">ABS(MGD10/MFT10)</f>
        <v>1.5633975597505292</v>
      </c>
      <c r="MGG10" s="40" t="s">
        <v>395</v>
      </c>
      <c r="MGH10" s="40" t="s">
        <v>6</v>
      </c>
      <c r="MGI10" s="42">
        <v>41274</v>
      </c>
      <c r="MGJ10" s="43">
        <v>4608955000</v>
      </c>
      <c r="MGK10" s="43">
        <v>116586000</v>
      </c>
      <c r="MGL10" s="43">
        <v>2448629000</v>
      </c>
      <c r="MGM10" s="40">
        <v>0</v>
      </c>
      <c r="MGN10" s="43">
        <v>264631000</v>
      </c>
      <c r="MGO10" s="40" t="s">
        <v>41</v>
      </c>
      <c r="MGP10" s="40" t="s">
        <v>99</v>
      </c>
      <c r="MGQ10" s="36">
        <f t="shared" si="1674"/>
        <v>2012</v>
      </c>
      <c r="MGR10" s="37">
        <f t="shared" si="1675"/>
        <v>-4492369000</v>
      </c>
      <c r="MGS10" s="38">
        <f t="shared" si="1676"/>
        <v>2713260000</v>
      </c>
      <c r="MGT10" s="38">
        <f t="shared" si="1677"/>
        <v>-7205629000</v>
      </c>
      <c r="MGU10" s="39">
        <f t="shared" si="1678"/>
        <v>0.97470446120649912</v>
      </c>
      <c r="MGV10" s="39">
        <f t="shared" si="1679"/>
        <v>1.5633975597505292</v>
      </c>
      <c r="MGW10" s="40" t="s">
        <v>395</v>
      </c>
      <c r="MGX10" s="40" t="s">
        <v>6</v>
      </c>
      <c r="MGY10" s="42">
        <v>41274</v>
      </c>
      <c r="MGZ10" s="43">
        <v>4608955000</v>
      </c>
      <c r="MHA10" s="43">
        <v>116586000</v>
      </c>
      <c r="MHB10" s="43">
        <v>2448629000</v>
      </c>
      <c r="MHC10" s="40">
        <v>0</v>
      </c>
      <c r="MHD10" s="43">
        <v>264631000</v>
      </c>
      <c r="MHE10" s="40" t="s">
        <v>41</v>
      </c>
      <c r="MHF10" s="40" t="s">
        <v>99</v>
      </c>
      <c r="MHG10" s="36">
        <f t="shared" ref="MHG10:MHW13" si="1680">YEAR(MGY10)</f>
        <v>2012</v>
      </c>
      <c r="MHH10" s="37">
        <f t="shared" ref="MHH10:MHX13" si="1681">MHA10-MGZ10</f>
        <v>-4492369000</v>
      </c>
      <c r="MHI10" s="38">
        <f t="shared" ref="MHI10:MHY13" si="1682">MHB10+MHC10+MHD10</f>
        <v>2713260000</v>
      </c>
      <c r="MHJ10" s="38">
        <f t="shared" ref="MHJ10:MHZ13" si="1683">MHH10-MHI10</f>
        <v>-7205629000</v>
      </c>
      <c r="MHK10" s="39">
        <f t="shared" ref="MHK10:MIA13" si="1684">ABS(MHH10/MGZ10)</f>
        <v>0.97470446120649912</v>
      </c>
      <c r="MHL10" s="39">
        <f t="shared" ref="MHL10:MIB13" si="1685">ABS(MHJ10/MGZ10)</f>
        <v>1.5633975597505292</v>
      </c>
      <c r="MHM10" s="40" t="s">
        <v>395</v>
      </c>
      <c r="MHN10" s="40" t="s">
        <v>6</v>
      </c>
      <c r="MHO10" s="42">
        <v>41274</v>
      </c>
      <c r="MHP10" s="43">
        <v>4608955000</v>
      </c>
      <c r="MHQ10" s="43">
        <v>116586000</v>
      </c>
      <c r="MHR10" s="43">
        <v>2448629000</v>
      </c>
      <c r="MHS10" s="40">
        <v>0</v>
      </c>
      <c r="MHT10" s="43">
        <v>264631000</v>
      </c>
      <c r="MHU10" s="40" t="s">
        <v>41</v>
      </c>
      <c r="MHV10" s="40" t="s">
        <v>99</v>
      </c>
      <c r="MHW10" s="36">
        <f t="shared" si="1680"/>
        <v>2012</v>
      </c>
      <c r="MHX10" s="37">
        <f t="shared" si="1681"/>
        <v>-4492369000</v>
      </c>
      <c r="MHY10" s="38">
        <f t="shared" si="1682"/>
        <v>2713260000</v>
      </c>
      <c r="MHZ10" s="38">
        <f t="shared" si="1683"/>
        <v>-7205629000</v>
      </c>
      <c r="MIA10" s="39">
        <f t="shared" si="1684"/>
        <v>0.97470446120649912</v>
      </c>
      <c r="MIB10" s="39">
        <f t="shared" si="1685"/>
        <v>1.5633975597505292</v>
      </c>
      <c r="MIC10" s="40" t="s">
        <v>395</v>
      </c>
      <c r="MID10" s="40" t="s">
        <v>6</v>
      </c>
      <c r="MIE10" s="42">
        <v>41274</v>
      </c>
      <c r="MIF10" s="43">
        <v>4608955000</v>
      </c>
      <c r="MIG10" s="43">
        <v>116586000</v>
      </c>
      <c r="MIH10" s="43">
        <v>2448629000</v>
      </c>
      <c r="MII10" s="40">
        <v>0</v>
      </c>
      <c r="MIJ10" s="43">
        <v>264631000</v>
      </c>
      <c r="MIK10" s="40" t="s">
        <v>41</v>
      </c>
      <c r="MIL10" s="40" t="s">
        <v>99</v>
      </c>
      <c r="MIM10" s="36">
        <f t="shared" ref="MIM10:MJC13" si="1686">YEAR(MIE10)</f>
        <v>2012</v>
      </c>
      <c r="MIN10" s="37">
        <f t="shared" ref="MIN10:MJD13" si="1687">MIG10-MIF10</f>
        <v>-4492369000</v>
      </c>
      <c r="MIO10" s="38">
        <f t="shared" ref="MIO10:MJE13" si="1688">MIH10+MII10+MIJ10</f>
        <v>2713260000</v>
      </c>
      <c r="MIP10" s="38">
        <f t="shared" ref="MIP10:MJF13" si="1689">MIN10-MIO10</f>
        <v>-7205629000</v>
      </c>
      <c r="MIQ10" s="39">
        <f t="shared" ref="MIQ10:MJG13" si="1690">ABS(MIN10/MIF10)</f>
        <v>0.97470446120649912</v>
      </c>
      <c r="MIR10" s="39">
        <f t="shared" ref="MIR10:MJH13" si="1691">ABS(MIP10/MIF10)</f>
        <v>1.5633975597505292</v>
      </c>
      <c r="MIS10" s="40" t="s">
        <v>395</v>
      </c>
      <c r="MIT10" s="40" t="s">
        <v>6</v>
      </c>
      <c r="MIU10" s="42">
        <v>41274</v>
      </c>
      <c r="MIV10" s="43">
        <v>4608955000</v>
      </c>
      <c r="MIW10" s="43">
        <v>116586000</v>
      </c>
      <c r="MIX10" s="43">
        <v>2448629000</v>
      </c>
      <c r="MIY10" s="40">
        <v>0</v>
      </c>
      <c r="MIZ10" s="43">
        <v>264631000</v>
      </c>
      <c r="MJA10" s="40" t="s">
        <v>41</v>
      </c>
      <c r="MJB10" s="40" t="s">
        <v>99</v>
      </c>
      <c r="MJC10" s="36">
        <f t="shared" si="1686"/>
        <v>2012</v>
      </c>
      <c r="MJD10" s="37">
        <f t="shared" si="1687"/>
        <v>-4492369000</v>
      </c>
      <c r="MJE10" s="38">
        <f t="shared" si="1688"/>
        <v>2713260000</v>
      </c>
      <c r="MJF10" s="38">
        <f t="shared" si="1689"/>
        <v>-7205629000</v>
      </c>
      <c r="MJG10" s="39">
        <f t="shared" si="1690"/>
        <v>0.97470446120649912</v>
      </c>
      <c r="MJH10" s="39">
        <f t="shared" si="1691"/>
        <v>1.5633975597505292</v>
      </c>
      <c r="MJI10" s="40" t="s">
        <v>395</v>
      </c>
      <c r="MJJ10" s="40" t="s">
        <v>6</v>
      </c>
      <c r="MJK10" s="42">
        <v>41274</v>
      </c>
      <c r="MJL10" s="43">
        <v>4608955000</v>
      </c>
      <c r="MJM10" s="43">
        <v>116586000</v>
      </c>
      <c r="MJN10" s="43">
        <v>2448629000</v>
      </c>
      <c r="MJO10" s="40">
        <v>0</v>
      </c>
      <c r="MJP10" s="43">
        <v>264631000</v>
      </c>
      <c r="MJQ10" s="40" t="s">
        <v>41</v>
      </c>
      <c r="MJR10" s="40" t="s">
        <v>99</v>
      </c>
      <c r="MJS10" s="36">
        <f t="shared" ref="MJS10:MKI13" si="1692">YEAR(MJK10)</f>
        <v>2012</v>
      </c>
      <c r="MJT10" s="37">
        <f t="shared" ref="MJT10:MKJ13" si="1693">MJM10-MJL10</f>
        <v>-4492369000</v>
      </c>
      <c r="MJU10" s="38">
        <f t="shared" ref="MJU10:MKK13" si="1694">MJN10+MJO10+MJP10</f>
        <v>2713260000</v>
      </c>
      <c r="MJV10" s="38">
        <f t="shared" ref="MJV10:MKL13" si="1695">MJT10-MJU10</f>
        <v>-7205629000</v>
      </c>
      <c r="MJW10" s="39">
        <f t="shared" ref="MJW10:MKM13" si="1696">ABS(MJT10/MJL10)</f>
        <v>0.97470446120649912</v>
      </c>
      <c r="MJX10" s="39">
        <f t="shared" ref="MJX10:MKN13" si="1697">ABS(MJV10/MJL10)</f>
        <v>1.5633975597505292</v>
      </c>
      <c r="MJY10" s="40" t="s">
        <v>395</v>
      </c>
      <c r="MJZ10" s="40" t="s">
        <v>6</v>
      </c>
      <c r="MKA10" s="42">
        <v>41274</v>
      </c>
      <c r="MKB10" s="43">
        <v>4608955000</v>
      </c>
      <c r="MKC10" s="43">
        <v>116586000</v>
      </c>
      <c r="MKD10" s="43">
        <v>2448629000</v>
      </c>
      <c r="MKE10" s="40">
        <v>0</v>
      </c>
      <c r="MKF10" s="43">
        <v>264631000</v>
      </c>
      <c r="MKG10" s="40" t="s">
        <v>41</v>
      </c>
      <c r="MKH10" s="40" t="s">
        <v>99</v>
      </c>
      <c r="MKI10" s="36">
        <f t="shared" si="1692"/>
        <v>2012</v>
      </c>
      <c r="MKJ10" s="37">
        <f t="shared" si="1693"/>
        <v>-4492369000</v>
      </c>
      <c r="MKK10" s="38">
        <f t="shared" si="1694"/>
        <v>2713260000</v>
      </c>
      <c r="MKL10" s="38">
        <f t="shared" si="1695"/>
        <v>-7205629000</v>
      </c>
      <c r="MKM10" s="39">
        <f t="shared" si="1696"/>
        <v>0.97470446120649912</v>
      </c>
      <c r="MKN10" s="39">
        <f t="shared" si="1697"/>
        <v>1.5633975597505292</v>
      </c>
      <c r="MKO10" s="40" t="s">
        <v>395</v>
      </c>
      <c r="MKP10" s="40" t="s">
        <v>6</v>
      </c>
      <c r="MKQ10" s="42">
        <v>41274</v>
      </c>
      <c r="MKR10" s="43">
        <v>4608955000</v>
      </c>
      <c r="MKS10" s="43">
        <v>116586000</v>
      </c>
      <c r="MKT10" s="43">
        <v>2448629000</v>
      </c>
      <c r="MKU10" s="40">
        <v>0</v>
      </c>
      <c r="MKV10" s="43">
        <v>264631000</v>
      </c>
      <c r="MKW10" s="40" t="s">
        <v>41</v>
      </c>
      <c r="MKX10" s="40" t="s">
        <v>99</v>
      </c>
      <c r="MKY10" s="36">
        <f t="shared" ref="MKY10:MLO13" si="1698">YEAR(MKQ10)</f>
        <v>2012</v>
      </c>
      <c r="MKZ10" s="37">
        <f t="shared" ref="MKZ10:MLP13" si="1699">MKS10-MKR10</f>
        <v>-4492369000</v>
      </c>
      <c r="MLA10" s="38">
        <f t="shared" ref="MLA10:MLQ13" si="1700">MKT10+MKU10+MKV10</f>
        <v>2713260000</v>
      </c>
      <c r="MLB10" s="38">
        <f t="shared" ref="MLB10:MLR13" si="1701">MKZ10-MLA10</f>
        <v>-7205629000</v>
      </c>
      <c r="MLC10" s="39">
        <f t="shared" ref="MLC10:MLS13" si="1702">ABS(MKZ10/MKR10)</f>
        <v>0.97470446120649912</v>
      </c>
      <c r="MLD10" s="39">
        <f t="shared" ref="MLD10:MLT13" si="1703">ABS(MLB10/MKR10)</f>
        <v>1.5633975597505292</v>
      </c>
      <c r="MLE10" s="40" t="s">
        <v>395</v>
      </c>
      <c r="MLF10" s="40" t="s">
        <v>6</v>
      </c>
      <c r="MLG10" s="42">
        <v>41274</v>
      </c>
      <c r="MLH10" s="43">
        <v>4608955000</v>
      </c>
      <c r="MLI10" s="43">
        <v>116586000</v>
      </c>
      <c r="MLJ10" s="43">
        <v>2448629000</v>
      </c>
      <c r="MLK10" s="40">
        <v>0</v>
      </c>
      <c r="MLL10" s="43">
        <v>264631000</v>
      </c>
      <c r="MLM10" s="40" t="s">
        <v>41</v>
      </c>
      <c r="MLN10" s="40" t="s">
        <v>99</v>
      </c>
      <c r="MLO10" s="36">
        <f t="shared" si="1698"/>
        <v>2012</v>
      </c>
      <c r="MLP10" s="37">
        <f t="shared" si="1699"/>
        <v>-4492369000</v>
      </c>
      <c r="MLQ10" s="38">
        <f t="shared" si="1700"/>
        <v>2713260000</v>
      </c>
      <c r="MLR10" s="38">
        <f t="shared" si="1701"/>
        <v>-7205629000</v>
      </c>
      <c r="MLS10" s="39">
        <f t="shared" si="1702"/>
        <v>0.97470446120649912</v>
      </c>
      <c r="MLT10" s="39">
        <f t="shared" si="1703"/>
        <v>1.5633975597505292</v>
      </c>
      <c r="MLU10" s="40" t="s">
        <v>395</v>
      </c>
      <c r="MLV10" s="40" t="s">
        <v>6</v>
      </c>
      <c r="MLW10" s="42">
        <v>41274</v>
      </c>
      <c r="MLX10" s="43">
        <v>4608955000</v>
      </c>
      <c r="MLY10" s="43">
        <v>116586000</v>
      </c>
      <c r="MLZ10" s="43">
        <v>2448629000</v>
      </c>
      <c r="MMA10" s="40">
        <v>0</v>
      </c>
      <c r="MMB10" s="43">
        <v>264631000</v>
      </c>
      <c r="MMC10" s="40" t="s">
        <v>41</v>
      </c>
      <c r="MMD10" s="40" t="s">
        <v>99</v>
      </c>
      <c r="MME10" s="36">
        <f t="shared" ref="MME10:MMU13" si="1704">YEAR(MLW10)</f>
        <v>2012</v>
      </c>
      <c r="MMF10" s="37">
        <f t="shared" ref="MMF10:MMV13" si="1705">MLY10-MLX10</f>
        <v>-4492369000</v>
      </c>
      <c r="MMG10" s="38">
        <f t="shared" ref="MMG10:MMW13" si="1706">MLZ10+MMA10+MMB10</f>
        <v>2713260000</v>
      </c>
      <c r="MMH10" s="38">
        <f t="shared" ref="MMH10:MMX13" si="1707">MMF10-MMG10</f>
        <v>-7205629000</v>
      </c>
      <c r="MMI10" s="39">
        <f t="shared" ref="MMI10:MMY13" si="1708">ABS(MMF10/MLX10)</f>
        <v>0.97470446120649912</v>
      </c>
      <c r="MMJ10" s="39">
        <f t="shared" ref="MMJ10:MMZ13" si="1709">ABS(MMH10/MLX10)</f>
        <v>1.5633975597505292</v>
      </c>
      <c r="MMK10" s="40" t="s">
        <v>395</v>
      </c>
      <c r="MML10" s="40" t="s">
        <v>6</v>
      </c>
      <c r="MMM10" s="42">
        <v>41274</v>
      </c>
      <c r="MMN10" s="43">
        <v>4608955000</v>
      </c>
      <c r="MMO10" s="43">
        <v>116586000</v>
      </c>
      <c r="MMP10" s="43">
        <v>2448629000</v>
      </c>
      <c r="MMQ10" s="40">
        <v>0</v>
      </c>
      <c r="MMR10" s="43">
        <v>264631000</v>
      </c>
      <c r="MMS10" s="40" t="s">
        <v>41</v>
      </c>
      <c r="MMT10" s="40" t="s">
        <v>99</v>
      </c>
      <c r="MMU10" s="36">
        <f t="shared" si="1704"/>
        <v>2012</v>
      </c>
      <c r="MMV10" s="37">
        <f t="shared" si="1705"/>
        <v>-4492369000</v>
      </c>
      <c r="MMW10" s="38">
        <f t="shared" si="1706"/>
        <v>2713260000</v>
      </c>
      <c r="MMX10" s="38">
        <f t="shared" si="1707"/>
        <v>-7205629000</v>
      </c>
      <c r="MMY10" s="39">
        <f t="shared" si="1708"/>
        <v>0.97470446120649912</v>
      </c>
      <c r="MMZ10" s="39">
        <f t="shared" si="1709"/>
        <v>1.5633975597505292</v>
      </c>
      <c r="MNA10" s="40" t="s">
        <v>395</v>
      </c>
      <c r="MNB10" s="40" t="s">
        <v>6</v>
      </c>
      <c r="MNC10" s="42">
        <v>41274</v>
      </c>
      <c r="MND10" s="43">
        <v>4608955000</v>
      </c>
      <c r="MNE10" s="43">
        <v>116586000</v>
      </c>
      <c r="MNF10" s="43">
        <v>2448629000</v>
      </c>
      <c r="MNG10" s="40">
        <v>0</v>
      </c>
      <c r="MNH10" s="43">
        <v>264631000</v>
      </c>
      <c r="MNI10" s="40" t="s">
        <v>41</v>
      </c>
      <c r="MNJ10" s="40" t="s">
        <v>99</v>
      </c>
      <c r="MNK10" s="36">
        <f t="shared" ref="MNK10:MOA13" si="1710">YEAR(MNC10)</f>
        <v>2012</v>
      </c>
      <c r="MNL10" s="37">
        <f t="shared" ref="MNL10:MOB13" si="1711">MNE10-MND10</f>
        <v>-4492369000</v>
      </c>
      <c r="MNM10" s="38">
        <f t="shared" ref="MNM10:MOC13" si="1712">MNF10+MNG10+MNH10</f>
        <v>2713260000</v>
      </c>
      <c r="MNN10" s="38">
        <f t="shared" ref="MNN10:MOD13" si="1713">MNL10-MNM10</f>
        <v>-7205629000</v>
      </c>
      <c r="MNO10" s="39">
        <f t="shared" ref="MNO10:MOE13" si="1714">ABS(MNL10/MND10)</f>
        <v>0.97470446120649912</v>
      </c>
      <c r="MNP10" s="39">
        <f t="shared" ref="MNP10:MOF13" si="1715">ABS(MNN10/MND10)</f>
        <v>1.5633975597505292</v>
      </c>
      <c r="MNQ10" s="40" t="s">
        <v>395</v>
      </c>
      <c r="MNR10" s="40" t="s">
        <v>6</v>
      </c>
      <c r="MNS10" s="42">
        <v>41274</v>
      </c>
      <c r="MNT10" s="43">
        <v>4608955000</v>
      </c>
      <c r="MNU10" s="43">
        <v>116586000</v>
      </c>
      <c r="MNV10" s="43">
        <v>2448629000</v>
      </c>
      <c r="MNW10" s="40">
        <v>0</v>
      </c>
      <c r="MNX10" s="43">
        <v>264631000</v>
      </c>
      <c r="MNY10" s="40" t="s">
        <v>41</v>
      </c>
      <c r="MNZ10" s="40" t="s">
        <v>99</v>
      </c>
      <c r="MOA10" s="36">
        <f t="shared" si="1710"/>
        <v>2012</v>
      </c>
      <c r="MOB10" s="37">
        <f t="shared" si="1711"/>
        <v>-4492369000</v>
      </c>
      <c r="MOC10" s="38">
        <f t="shared" si="1712"/>
        <v>2713260000</v>
      </c>
      <c r="MOD10" s="38">
        <f t="shared" si="1713"/>
        <v>-7205629000</v>
      </c>
      <c r="MOE10" s="39">
        <f t="shared" si="1714"/>
        <v>0.97470446120649912</v>
      </c>
      <c r="MOF10" s="39">
        <f t="shared" si="1715"/>
        <v>1.5633975597505292</v>
      </c>
      <c r="MOG10" s="40" t="s">
        <v>395</v>
      </c>
      <c r="MOH10" s="40" t="s">
        <v>6</v>
      </c>
      <c r="MOI10" s="42">
        <v>41274</v>
      </c>
      <c r="MOJ10" s="43">
        <v>4608955000</v>
      </c>
      <c r="MOK10" s="43">
        <v>116586000</v>
      </c>
      <c r="MOL10" s="43">
        <v>2448629000</v>
      </c>
      <c r="MOM10" s="40">
        <v>0</v>
      </c>
      <c r="MON10" s="43">
        <v>264631000</v>
      </c>
      <c r="MOO10" s="40" t="s">
        <v>41</v>
      </c>
      <c r="MOP10" s="40" t="s">
        <v>99</v>
      </c>
      <c r="MOQ10" s="36">
        <f t="shared" ref="MOQ10:MPG13" si="1716">YEAR(MOI10)</f>
        <v>2012</v>
      </c>
      <c r="MOR10" s="37">
        <f t="shared" ref="MOR10:MPH13" si="1717">MOK10-MOJ10</f>
        <v>-4492369000</v>
      </c>
      <c r="MOS10" s="38">
        <f t="shared" ref="MOS10:MPI13" si="1718">MOL10+MOM10+MON10</f>
        <v>2713260000</v>
      </c>
      <c r="MOT10" s="38">
        <f t="shared" ref="MOT10:MPJ13" si="1719">MOR10-MOS10</f>
        <v>-7205629000</v>
      </c>
      <c r="MOU10" s="39">
        <f t="shared" ref="MOU10:MPK13" si="1720">ABS(MOR10/MOJ10)</f>
        <v>0.97470446120649912</v>
      </c>
      <c r="MOV10" s="39">
        <f t="shared" ref="MOV10:MPL13" si="1721">ABS(MOT10/MOJ10)</f>
        <v>1.5633975597505292</v>
      </c>
      <c r="MOW10" s="40" t="s">
        <v>395</v>
      </c>
      <c r="MOX10" s="40" t="s">
        <v>6</v>
      </c>
      <c r="MOY10" s="42">
        <v>41274</v>
      </c>
      <c r="MOZ10" s="43">
        <v>4608955000</v>
      </c>
      <c r="MPA10" s="43">
        <v>116586000</v>
      </c>
      <c r="MPB10" s="43">
        <v>2448629000</v>
      </c>
      <c r="MPC10" s="40">
        <v>0</v>
      </c>
      <c r="MPD10" s="43">
        <v>264631000</v>
      </c>
      <c r="MPE10" s="40" t="s">
        <v>41</v>
      </c>
      <c r="MPF10" s="40" t="s">
        <v>99</v>
      </c>
      <c r="MPG10" s="36">
        <f t="shared" si="1716"/>
        <v>2012</v>
      </c>
      <c r="MPH10" s="37">
        <f t="shared" si="1717"/>
        <v>-4492369000</v>
      </c>
      <c r="MPI10" s="38">
        <f t="shared" si="1718"/>
        <v>2713260000</v>
      </c>
      <c r="MPJ10" s="38">
        <f t="shared" si="1719"/>
        <v>-7205629000</v>
      </c>
      <c r="MPK10" s="39">
        <f t="shared" si="1720"/>
        <v>0.97470446120649912</v>
      </c>
      <c r="MPL10" s="39">
        <f t="shared" si="1721"/>
        <v>1.5633975597505292</v>
      </c>
      <c r="MPM10" s="40" t="s">
        <v>395</v>
      </c>
      <c r="MPN10" s="40" t="s">
        <v>6</v>
      </c>
      <c r="MPO10" s="42">
        <v>41274</v>
      </c>
      <c r="MPP10" s="43">
        <v>4608955000</v>
      </c>
      <c r="MPQ10" s="43">
        <v>116586000</v>
      </c>
      <c r="MPR10" s="43">
        <v>2448629000</v>
      </c>
      <c r="MPS10" s="40">
        <v>0</v>
      </c>
      <c r="MPT10" s="43">
        <v>264631000</v>
      </c>
      <c r="MPU10" s="40" t="s">
        <v>41</v>
      </c>
      <c r="MPV10" s="40" t="s">
        <v>99</v>
      </c>
      <c r="MPW10" s="36">
        <f t="shared" ref="MPW10:MQM13" si="1722">YEAR(MPO10)</f>
        <v>2012</v>
      </c>
      <c r="MPX10" s="37">
        <f t="shared" ref="MPX10:MQN13" si="1723">MPQ10-MPP10</f>
        <v>-4492369000</v>
      </c>
      <c r="MPY10" s="38">
        <f t="shared" ref="MPY10:MQO13" si="1724">MPR10+MPS10+MPT10</f>
        <v>2713260000</v>
      </c>
      <c r="MPZ10" s="38">
        <f t="shared" ref="MPZ10:MQP13" si="1725">MPX10-MPY10</f>
        <v>-7205629000</v>
      </c>
      <c r="MQA10" s="39">
        <f t="shared" ref="MQA10:MQQ13" si="1726">ABS(MPX10/MPP10)</f>
        <v>0.97470446120649912</v>
      </c>
      <c r="MQB10" s="39">
        <f t="shared" ref="MQB10:MQR13" si="1727">ABS(MPZ10/MPP10)</f>
        <v>1.5633975597505292</v>
      </c>
      <c r="MQC10" s="40" t="s">
        <v>395</v>
      </c>
      <c r="MQD10" s="40" t="s">
        <v>6</v>
      </c>
      <c r="MQE10" s="42">
        <v>41274</v>
      </c>
      <c r="MQF10" s="43">
        <v>4608955000</v>
      </c>
      <c r="MQG10" s="43">
        <v>116586000</v>
      </c>
      <c r="MQH10" s="43">
        <v>2448629000</v>
      </c>
      <c r="MQI10" s="40">
        <v>0</v>
      </c>
      <c r="MQJ10" s="43">
        <v>264631000</v>
      </c>
      <c r="MQK10" s="40" t="s">
        <v>41</v>
      </c>
      <c r="MQL10" s="40" t="s">
        <v>99</v>
      </c>
      <c r="MQM10" s="36">
        <f t="shared" si="1722"/>
        <v>2012</v>
      </c>
      <c r="MQN10" s="37">
        <f t="shared" si="1723"/>
        <v>-4492369000</v>
      </c>
      <c r="MQO10" s="38">
        <f t="shared" si="1724"/>
        <v>2713260000</v>
      </c>
      <c r="MQP10" s="38">
        <f t="shared" si="1725"/>
        <v>-7205629000</v>
      </c>
      <c r="MQQ10" s="39">
        <f t="shared" si="1726"/>
        <v>0.97470446120649912</v>
      </c>
      <c r="MQR10" s="39">
        <f t="shared" si="1727"/>
        <v>1.5633975597505292</v>
      </c>
      <c r="MQS10" s="40" t="s">
        <v>395</v>
      </c>
      <c r="MQT10" s="40" t="s">
        <v>6</v>
      </c>
      <c r="MQU10" s="42">
        <v>41274</v>
      </c>
      <c r="MQV10" s="43">
        <v>4608955000</v>
      </c>
      <c r="MQW10" s="43">
        <v>116586000</v>
      </c>
      <c r="MQX10" s="43">
        <v>2448629000</v>
      </c>
      <c r="MQY10" s="40">
        <v>0</v>
      </c>
      <c r="MQZ10" s="43">
        <v>264631000</v>
      </c>
      <c r="MRA10" s="40" t="s">
        <v>41</v>
      </c>
      <c r="MRB10" s="40" t="s">
        <v>99</v>
      </c>
      <c r="MRC10" s="36">
        <f t="shared" ref="MRC10:MRS13" si="1728">YEAR(MQU10)</f>
        <v>2012</v>
      </c>
      <c r="MRD10" s="37">
        <f t="shared" ref="MRD10:MRT13" si="1729">MQW10-MQV10</f>
        <v>-4492369000</v>
      </c>
      <c r="MRE10" s="38">
        <f t="shared" ref="MRE10:MRU13" si="1730">MQX10+MQY10+MQZ10</f>
        <v>2713260000</v>
      </c>
      <c r="MRF10" s="38">
        <f t="shared" ref="MRF10:MRV13" si="1731">MRD10-MRE10</f>
        <v>-7205629000</v>
      </c>
      <c r="MRG10" s="39">
        <f t="shared" ref="MRG10:MRW13" si="1732">ABS(MRD10/MQV10)</f>
        <v>0.97470446120649912</v>
      </c>
      <c r="MRH10" s="39">
        <f t="shared" ref="MRH10:MRX13" si="1733">ABS(MRF10/MQV10)</f>
        <v>1.5633975597505292</v>
      </c>
      <c r="MRI10" s="40" t="s">
        <v>395</v>
      </c>
      <c r="MRJ10" s="40" t="s">
        <v>6</v>
      </c>
      <c r="MRK10" s="42">
        <v>41274</v>
      </c>
      <c r="MRL10" s="43">
        <v>4608955000</v>
      </c>
      <c r="MRM10" s="43">
        <v>116586000</v>
      </c>
      <c r="MRN10" s="43">
        <v>2448629000</v>
      </c>
      <c r="MRO10" s="40">
        <v>0</v>
      </c>
      <c r="MRP10" s="43">
        <v>264631000</v>
      </c>
      <c r="MRQ10" s="40" t="s">
        <v>41</v>
      </c>
      <c r="MRR10" s="40" t="s">
        <v>99</v>
      </c>
      <c r="MRS10" s="36">
        <f t="shared" si="1728"/>
        <v>2012</v>
      </c>
      <c r="MRT10" s="37">
        <f t="shared" si="1729"/>
        <v>-4492369000</v>
      </c>
      <c r="MRU10" s="38">
        <f t="shared" si="1730"/>
        <v>2713260000</v>
      </c>
      <c r="MRV10" s="38">
        <f t="shared" si="1731"/>
        <v>-7205629000</v>
      </c>
      <c r="MRW10" s="39">
        <f t="shared" si="1732"/>
        <v>0.97470446120649912</v>
      </c>
      <c r="MRX10" s="39">
        <f t="shared" si="1733"/>
        <v>1.5633975597505292</v>
      </c>
      <c r="MRY10" s="40" t="s">
        <v>395</v>
      </c>
      <c r="MRZ10" s="40" t="s">
        <v>6</v>
      </c>
      <c r="MSA10" s="42">
        <v>41274</v>
      </c>
      <c r="MSB10" s="43">
        <v>4608955000</v>
      </c>
      <c r="MSC10" s="43">
        <v>116586000</v>
      </c>
      <c r="MSD10" s="43">
        <v>2448629000</v>
      </c>
      <c r="MSE10" s="40">
        <v>0</v>
      </c>
      <c r="MSF10" s="43">
        <v>264631000</v>
      </c>
      <c r="MSG10" s="40" t="s">
        <v>41</v>
      </c>
      <c r="MSH10" s="40" t="s">
        <v>99</v>
      </c>
      <c r="MSI10" s="36">
        <f t="shared" ref="MSI10:MSY13" si="1734">YEAR(MSA10)</f>
        <v>2012</v>
      </c>
      <c r="MSJ10" s="37">
        <f t="shared" ref="MSJ10:MSZ13" si="1735">MSC10-MSB10</f>
        <v>-4492369000</v>
      </c>
      <c r="MSK10" s="38">
        <f t="shared" ref="MSK10:MTA13" si="1736">MSD10+MSE10+MSF10</f>
        <v>2713260000</v>
      </c>
      <c r="MSL10" s="38">
        <f t="shared" ref="MSL10:MTB13" si="1737">MSJ10-MSK10</f>
        <v>-7205629000</v>
      </c>
      <c r="MSM10" s="39">
        <f t="shared" ref="MSM10:MTC13" si="1738">ABS(MSJ10/MSB10)</f>
        <v>0.97470446120649912</v>
      </c>
      <c r="MSN10" s="39">
        <f t="shared" ref="MSN10:MTD13" si="1739">ABS(MSL10/MSB10)</f>
        <v>1.5633975597505292</v>
      </c>
      <c r="MSO10" s="40" t="s">
        <v>395</v>
      </c>
      <c r="MSP10" s="40" t="s">
        <v>6</v>
      </c>
      <c r="MSQ10" s="42">
        <v>41274</v>
      </c>
      <c r="MSR10" s="43">
        <v>4608955000</v>
      </c>
      <c r="MSS10" s="43">
        <v>116586000</v>
      </c>
      <c r="MST10" s="43">
        <v>2448629000</v>
      </c>
      <c r="MSU10" s="40">
        <v>0</v>
      </c>
      <c r="MSV10" s="43">
        <v>264631000</v>
      </c>
      <c r="MSW10" s="40" t="s">
        <v>41</v>
      </c>
      <c r="MSX10" s="40" t="s">
        <v>99</v>
      </c>
      <c r="MSY10" s="36">
        <f t="shared" si="1734"/>
        <v>2012</v>
      </c>
      <c r="MSZ10" s="37">
        <f t="shared" si="1735"/>
        <v>-4492369000</v>
      </c>
      <c r="MTA10" s="38">
        <f t="shared" si="1736"/>
        <v>2713260000</v>
      </c>
      <c r="MTB10" s="38">
        <f t="shared" si="1737"/>
        <v>-7205629000</v>
      </c>
      <c r="MTC10" s="39">
        <f t="shared" si="1738"/>
        <v>0.97470446120649912</v>
      </c>
      <c r="MTD10" s="39">
        <f t="shared" si="1739"/>
        <v>1.5633975597505292</v>
      </c>
      <c r="MTE10" s="40" t="s">
        <v>395</v>
      </c>
      <c r="MTF10" s="40" t="s">
        <v>6</v>
      </c>
      <c r="MTG10" s="42">
        <v>41274</v>
      </c>
      <c r="MTH10" s="43">
        <v>4608955000</v>
      </c>
      <c r="MTI10" s="43">
        <v>116586000</v>
      </c>
      <c r="MTJ10" s="43">
        <v>2448629000</v>
      </c>
      <c r="MTK10" s="40">
        <v>0</v>
      </c>
      <c r="MTL10" s="43">
        <v>264631000</v>
      </c>
      <c r="MTM10" s="40" t="s">
        <v>41</v>
      </c>
      <c r="MTN10" s="40" t="s">
        <v>99</v>
      </c>
      <c r="MTO10" s="36">
        <f t="shared" ref="MTO10:MUE13" si="1740">YEAR(MTG10)</f>
        <v>2012</v>
      </c>
      <c r="MTP10" s="37">
        <f t="shared" ref="MTP10:MUF13" si="1741">MTI10-MTH10</f>
        <v>-4492369000</v>
      </c>
      <c r="MTQ10" s="38">
        <f t="shared" ref="MTQ10:MUG13" si="1742">MTJ10+MTK10+MTL10</f>
        <v>2713260000</v>
      </c>
      <c r="MTR10" s="38">
        <f t="shared" ref="MTR10:MUH13" si="1743">MTP10-MTQ10</f>
        <v>-7205629000</v>
      </c>
      <c r="MTS10" s="39">
        <f t="shared" ref="MTS10:MUI13" si="1744">ABS(MTP10/MTH10)</f>
        <v>0.97470446120649912</v>
      </c>
      <c r="MTT10" s="39">
        <f t="shared" ref="MTT10:MUJ13" si="1745">ABS(MTR10/MTH10)</f>
        <v>1.5633975597505292</v>
      </c>
      <c r="MTU10" s="40" t="s">
        <v>395</v>
      </c>
      <c r="MTV10" s="40" t="s">
        <v>6</v>
      </c>
      <c r="MTW10" s="42">
        <v>41274</v>
      </c>
      <c r="MTX10" s="43">
        <v>4608955000</v>
      </c>
      <c r="MTY10" s="43">
        <v>116586000</v>
      </c>
      <c r="MTZ10" s="43">
        <v>2448629000</v>
      </c>
      <c r="MUA10" s="40">
        <v>0</v>
      </c>
      <c r="MUB10" s="43">
        <v>264631000</v>
      </c>
      <c r="MUC10" s="40" t="s">
        <v>41</v>
      </c>
      <c r="MUD10" s="40" t="s">
        <v>99</v>
      </c>
      <c r="MUE10" s="36">
        <f t="shared" si="1740"/>
        <v>2012</v>
      </c>
      <c r="MUF10" s="37">
        <f t="shared" si="1741"/>
        <v>-4492369000</v>
      </c>
      <c r="MUG10" s="38">
        <f t="shared" si="1742"/>
        <v>2713260000</v>
      </c>
      <c r="MUH10" s="38">
        <f t="shared" si="1743"/>
        <v>-7205629000</v>
      </c>
      <c r="MUI10" s="39">
        <f t="shared" si="1744"/>
        <v>0.97470446120649912</v>
      </c>
      <c r="MUJ10" s="39">
        <f t="shared" si="1745"/>
        <v>1.5633975597505292</v>
      </c>
      <c r="MUK10" s="40" t="s">
        <v>395</v>
      </c>
      <c r="MUL10" s="40" t="s">
        <v>6</v>
      </c>
      <c r="MUM10" s="42">
        <v>41274</v>
      </c>
      <c r="MUN10" s="43">
        <v>4608955000</v>
      </c>
      <c r="MUO10" s="43">
        <v>116586000</v>
      </c>
      <c r="MUP10" s="43">
        <v>2448629000</v>
      </c>
      <c r="MUQ10" s="40">
        <v>0</v>
      </c>
      <c r="MUR10" s="43">
        <v>264631000</v>
      </c>
      <c r="MUS10" s="40" t="s">
        <v>41</v>
      </c>
      <c r="MUT10" s="40" t="s">
        <v>99</v>
      </c>
      <c r="MUU10" s="36">
        <f t="shared" ref="MUU10:MVK13" si="1746">YEAR(MUM10)</f>
        <v>2012</v>
      </c>
      <c r="MUV10" s="37">
        <f t="shared" ref="MUV10:MVL13" si="1747">MUO10-MUN10</f>
        <v>-4492369000</v>
      </c>
      <c r="MUW10" s="38">
        <f t="shared" ref="MUW10:MVM13" si="1748">MUP10+MUQ10+MUR10</f>
        <v>2713260000</v>
      </c>
      <c r="MUX10" s="38">
        <f t="shared" ref="MUX10:MVN13" si="1749">MUV10-MUW10</f>
        <v>-7205629000</v>
      </c>
      <c r="MUY10" s="39">
        <f t="shared" ref="MUY10:MVO13" si="1750">ABS(MUV10/MUN10)</f>
        <v>0.97470446120649912</v>
      </c>
      <c r="MUZ10" s="39">
        <f t="shared" ref="MUZ10:MVP13" si="1751">ABS(MUX10/MUN10)</f>
        <v>1.5633975597505292</v>
      </c>
      <c r="MVA10" s="40" t="s">
        <v>395</v>
      </c>
      <c r="MVB10" s="40" t="s">
        <v>6</v>
      </c>
      <c r="MVC10" s="42">
        <v>41274</v>
      </c>
      <c r="MVD10" s="43">
        <v>4608955000</v>
      </c>
      <c r="MVE10" s="43">
        <v>116586000</v>
      </c>
      <c r="MVF10" s="43">
        <v>2448629000</v>
      </c>
      <c r="MVG10" s="40">
        <v>0</v>
      </c>
      <c r="MVH10" s="43">
        <v>264631000</v>
      </c>
      <c r="MVI10" s="40" t="s">
        <v>41</v>
      </c>
      <c r="MVJ10" s="40" t="s">
        <v>99</v>
      </c>
      <c r="MVK10" s="36">
        <f t="shared" si="1746"/>
        <v>2012</v>
      </c>
      <c r="MVL10" s="37">
        <f t="shared" si="1747"/>
        <v>-4492369000</v>
      </c>
      <c r="MVM10" s="38">
        <f t="shared" si="1748"/>
        <v>2713260000</v>
      </c>
      <c r="MVN10" s="38">
        <f t="shared" si="1749"/>
        <v>-7205629000</v>
      </c>
      <c r="MVO10" s="39">
        <f t="shared" si="1750"/>
        <v>0.97470446120649912</v>
      </c>
      <c r="MVP10" s="39">
        <f t="shared" si="1751"/>
        <v>1.5633975597505292</v>
      </c>
      <c r="MVQ10" s="40" t="s">
        <v>395</v>
      </c>
      <c r="MVR10" s="40" t="s">
        <v>6</v>
      </c>
      <c r="MVS10" s="42">
        <v>41274</v>
      </c>
      <c r="MVT10" s="43">
        <v>4608955000</v>
      </c>
      <c r="MVU10" s="43">
        <v>116586000</v>
      </c>
      <c r="MVV10" s="43">
        <v>2448629000</v>
      </c>
      <c r="MVW10" s="40">
        <v>0</v>
      </c>
      <c r="MVX10" s="43">
        <v>264631000</v>
      </c>
      <c r="MVY10" s="40" t="s">
        <v>41</v>
      </c>
      <c r="MVZ10" s="40" t="s">
        <v>99</v>
      </c>
      <c r="MWA10" s="36">
        <f t="shared" ref="MWA10:MWQ13" si="1752">YEAR(MVS10)</f>
        <v>2012</v>
      </c>
      <c r="MWB10" s="37">
        <f t="shared" ref="MWB10:MWR13" si="1753">MVU10-MVT10</f>
        <v>-4492369000</v>
      </c>
      <c r="MWC10" s="38">
        <f t="shared" ref="MWC10:MWS13" si="1754">MVV10+MVW10+MVX10</f>
        <v>2713260000</v>
      </c>
      <c r="MWD10" s="38">
        <f t="shared" ref="MWD10:MWT13" si="1755">MWB10-MWC10</f>
        <v>-7205629000</v>
      </c>
      <c r="MWE10" s="39">
        <f t="shared" ref="MWE10:MWU13" si="1756">ABS(MWB10/MVT10)</f>
        <v>0.97470446120649912</v>
      </c>
      <c r="MWF10" s="39">
        <f t="shared" ref="MWF10:MWV13" si="1757">ABS(MWD10/MVT10)</f>
        <v>1.5633975597505292</v>
      </c>
      <c r="MWG10" s="40" t="s">
        <v>395</v>
      </c>
      <c r="MWH10" s="40" t="s">
        <v>6</v>
      </c>
      <c r="MWI10" s="42">
        <v>41274</v>
      </c>
      <c r="MWJ10" s="43">
        <v>4608955000</v>
      </c>
      <c r="MWK10" s="43">
        <v>116586000</v>
      </c>
      <c r="MWL10" s="43">
        <v>2448629000</v>
      </c>
      <c r="MWM10" s="40">
        <v>0</v>
      </c>
      <c r="MWN10" s="43">
        <v>264631000</v>
      </c>
      <c r="MWO10" s="40" t="s">
        <v>41</v>
      </c>
      <c r="MWP10" s="40" t="s">
        <v>99</v>
      </c>
      <c r="MWQ10" s="36">
        <f t="shared" si="1752"/>
        <v>2012</v>
      </c>
      <c r="MWR10" s="37">
        <f t="shared" si="1753"/>
        <v>-4492369000</v>
      </c>
      <c r="MWS10" s="38">
        <f t="shared" si="1754"/>
        <v>2713260000</v>
      </c>
      <c r="MWT10" s="38">
        <f t="shared" si="1755"/>
        <v>-7205629000</v>
      </c>
      <c r="MWU10" s="39">
        <f t="shared" si="1756"/>
        <v>0.97470446120649912</v>
      </c>
      <c r="MWV10" s="39">
        <f t="shared" si="1757"/>
        <v>1.5633975597505292</v>
      </c>
      <c r="MWW10" s="40" t="s">
        <v>395</v>
      </c>
      <c r="MWX10" s="40" t="s">
        <v>6</v>
      </c>
      <c r="MWY10" s="42">
        <v>41274</v>
      </c>
      <c r="MWZ10" s="43">
        <v>4608955000</v>
      </c>
      <c r="MXA10" s="43">
        <v>116586000</v>
      </c>
      <c r="MXB10" s="43">
        <v>2448629000</v>
      </c>
      <c r="MXC10" s="40">
        <v>0</v>
      </c>
      <c r="MXD10" s="43">
        <v>264631000</v>
      </c>
      <c r="MXE10" s="40" t="s">
        <v>41</v>
      </c>
      <c r="MXF10" s="40" t="s">
        <v>99</v>
      </c>
      <c r="MXG10" s="36">
        <f t="shared" ref="MXG10:MXW13" si="1758">YEAR(MWY10)</f>
        <v>2012</v>
      </c>
      <c r="MXH10" s="37">
        <f t="shared" ref="MXH10:MXX13" si="1759">MXA10-MWZ10</f>
        <v>-4492369000</v>
      </c>
      <c r="MXI10" s="38">
        <f t="shared" ref="MXI10:MXY13" si="1760">MXB10+MXC10+MXD10</f>
        <v>2713260000</v>
      </c>
      <c r="MXJ10" s="38">
        <f t="shared" ref="MXJ10:MXZ13" si="1761">MXH10-MXI10</f>
        <v>-7205629000</v>
      </c>
      <c r="MXK10" s="39">
        <f t="shared" ref="MXK10:MYA13" si="1762">ABS(MXH10/MWZ10)</f>
        <v>0.97470446120649912</v>
      </c>
      <c r="MXL10" s="39">
        <f t="shared" ref="MXL10:MYB13" si="1763">ABS(MXJ10/MWZ10)</f>
        <v>1.5633975597505292</v>
      </c>
      <c r="MXM10" s="40" t="s">
        <v>395</v>
      </c>
      <c r="MXN10" s="40" t="s">
        <v>6</v>
      </c>
      <c r="MXO10" s="42">
        <v>41274</v>
      </c>
      <c r="MXP10" s="43">
        <v>4608955000</v>
      </c>
      <c r="MXQ10" s="43">
        <v>116586000</v>
      </c>
      <c r="MXR10" s="43">
        <v>2448629000</v>
      </c>
      <c r="MXS10" s="40">
        <v>0</v>
      </c>
      <c r="MXT10" s="43">
        <v>264631000</v>
      </c>
      <c r="MXU10" s="40" t="s">
        <v>41</v>
      </c>
      <c r="MXV10" s="40" t="s">
        <v>99</v>
      </c>
      <c r="MXW10" s="36">
        <f t="shared" si="1758"/>
        <v>2012</v>
      </c>
      <c r="MXX10" s="37">
        <f t="shared" si="1759"/>
        <v>-4492369000</v>
      </c>
      <c r="MXY10" s="38">
        <f t="shared" si="1760"/>
        <v>2713260000</v>
      </c>
      <c r="MXZ10" s="38">
        <f t="shared" si="1761"/>
        <v>-7205629000</v>
      </c>
      <c r="MYA10" s="39">
        <f t="shared" si="1762"/>
        <v>0.97470446120649912</v>
      </c>
      <c r="MYB10" s="39">
        <f t="shared" si="1763"/>
        <v>1.5633975597505292</v>
      </c>
      <c r="MYC10" s="40" t="s">
        <v>395</v>
      </c>
      <c r="MYD10" s="40" t="s">
        <v>6</v>
      </c>
      <c r="MYE10" s="42">
        <v>41274</v>
      </c>
      <c r="MYF10" s="43">
        <v>4608955000</v>
      </c>
      <c r="MYG10" s="43">
        <v>116586000</v>
      </c>
      <c r="MYH10" s="43">
        <v>2448629000</v>
      </c>
      <c r="MYI10" s="40">
        <v>0</v>
      </c>
      <c r="MYJ10" s="43">
        <v>264631000</v>
      </c>
      <c r="MYK10" s="40" t="s">
        <v>41</v>
      </c>
      <c r="MYL10" s="40" t="s">
        <v>99</v>
      </c>
      <c r="MYM10" s="36">
        <f t="shared" ref="MYM10:MZC13" si="1764">YEAR(MYE10)</f>
        <v>2012</v>
      </c>
      <c r="MYN10" s="37">
        <f t="shared" ref="MYN10:MZD13" si="1765">MYG10-MYF10</f>
        <v>-4492369000</v>
      </c>
      <c r="MYO10" s="38">
        <f t="shared" ref="MYO10:MZE13" si="1766">MYH10+MYI10+MYJ10</f>
        <v>2713260000</v>
      </c>
      <c r="MYP10" s="38">
        <f t="shared" ref="MYP10:MZF13" si="1767">MYN10-MYO10</f>
        <v>-7205629000</v>
      </c>
      <c r="MYQ10" s="39">
        <f t="shared" ref="MYQ10:MZG13" si="1768">ABS(MYN10/MYF10)</f>
        <v>0.97470446120649912</v>
      </c>
      <c r="MYR10" s="39">
        <f t="shared" ref="MYR10:MZH13" si="1769">ABS(MYP10/MYF10)</f>
        <v>1.5633975597505292</v>
      </c>
      <c r="MYS10" s="40" t="s">
        <v>395</v>
      </c>
      <c r="MYT10" s="40" t="s">
        <v>6</v>
      </c>
      <c r="MYU10" s="42">
        <v>41274</v>
      </c>
      <c r="MYV10" s="43">
        <v>4608955000</v>
      </c>
      <c r="MYW10" s="43">
        <v>116586000</v>
      </c>
      <c r="MYX10" s="43">
        <v>2448629000</v>
      </c>
      <c r="MYY10" s="40">
        <v>0</v>
      </c>
      <c r="MYZ10" s="43">
        <v>264631000</v>
      </c>
      <c r="MZA10" s="40" t="s">
        <v>41</v>
      </c>
      <c r="MZB10" s="40" t="s">
        <v>99</v>
      </c>
      <c r="MZC10" s="36">
        <f t="shared" si="1764"/>
        <v>2012</v>
      </c>
      <c r="MZD10" s="37">
        <f t="shared" si="1765"/>
        <v>-4492369000</v>
      </c>
      <c r="MZE10" s="38">
        <f t="shared" si="1766"/>
        <v>2713260000</v>
      </c>
      <c r="MZF10" s="38">
        <f t="shared" si="1767"/>
        <v>-7205629000</v>
      </c>
      <c r="MZG10" s="39">
        <f t="shared" si="1768"/>
        <v>0.97470446120649912</v>
      </c>
      <c r="MZH10" s="39">
        <f t="shared" si="1769"/>
        <v>1.5633975597505292</v>
      </c>
      <c r="MZI10" s="40" t="s">
        <v>395</v>
      </c>
      <c r="MZJ10" s="40" t="s">
        <v>6</v>
      </c>
      <c r="MZK10" s="42">
        <v>41274</v>
      </c>
      <c r="MZL10" s="43">
        <v>4608955000</v>
      </c>
      <c r="MZM10" s="43">
        <v>116586000</v>
      </c>
      <c r="MZN10" s="43">
        <v>2448629000</v>
      </c>
      <c r="MZO10" s="40">
        <v>0</v>
      </c>
      <c r="MZP10" s="43">
        <v>264631000</v>
      </c>
      <c r="MZQ10" s="40" t="s">
        <v>41</v>
      </c>
      <c r="MZR10" s="40" t="s">
        <v>99</v>
      </c>
      <c r="MZS10" s="36">
        <f t="shared" ref="MZS10:NAI13" si="1770">YEAR(MZK10)</f>
        <v>2012</v>
      </c>
      <c r="MZT10" s="37">
        <f t="shared" ref="MZT10:NAJ13" si="1771">MZM10-MZL10</f>
        <v>-4492369000</v>
      </c>
      <c r="MZU10" s="38">
        <f t="shared" ref="MZU10:NAK13" si="1772">MZN10+MZO10+MZP10</f>
        <v>2713260000</v>
      </c>
      <c r="MZV10" s="38">
        <f t="shared" ref="MZV10:NAL13" si="1773">MZT10-MZU10</f>
        <v>-7205629000</v>
      </c>
      <c r="MZW10" s="39">
        <f t="shared" ref="MZW10:NAM13" si="1774">ABS(MZT10/MZL10)</f>
        <v>0.97470446120649912</v>
      </c>
      <c r="MZX10" s="39">
        <f t="shared" ref="MZX10:NAN13" si="1775">ABS(MZV10/MZL10)</f>
        <v>1.5633975597505292</v>
      </c>
      <c r="MZY10" s="40" t="s">
        <v>395</v>
      </c>
      <c r="MZZ10" s="40" t="s">
        <v>6</v>
      </c>
      <c r="NAA10" s="42">
        <v>41274</v>
      </c>
      <c r="NAB10" s="43">
        <v>4608955000</v>
      </c>
      <c r="NAC10" s="43">
        <v>116586000</v>
      </c>
      <c r="NAD10" s="43">
        <v>2448629000</v>
      </c>
      <c r="NAE10" s="40">
        <v>0</v>
      </c>
      <c r="NAF10" s="43">
        <v>264631000</v>
      </c>
      <c r="NAG10" s="40" t="s">
        <v>41</v>
      </c>
      <c r="NAH10" s="40" t="s">
        <v>99</v>
      </c>
      <c r="NAI10" s="36">
        <f t="shared" si="1770"/>
        <v>2012</v>
      </c>
      <c r="NAJ10" s="37">
        <f t="shared" si="1771"/>
        <v>-4492369000</v>
      </c>
      <c r="NAK10" s="38">
        <f t="shared" si="1772"/>
        <v>2713260000</v>
      </c>
      <c r="NAL10" s="38">
        <f t="shared" si="1773"/>
        <v>-7205629000</v>
      </c>
      <c r="NAM10" s="39">
        <f t="shared" si="1774"/>
        <v>0.97470446120649912</v>
      </c>
      <c r="NAN10" s="39">
        <f t="shared" si="1775"/>
        <v>1.5633975597505292</v>
      </c>
      <c r="NAO10" s="40" t="s">
        <v>395</v>
      </c>
      <c r="NAP10" s="40" t="s">
        <v>6</v>
      </c>
      <c r="NAQ10" s="42">
        <v>41274</v>
      </c>
      <c r="NAR10" s="43">
        <v>4608955000</v>
      </c>
      <c r="NAS10" s="43">
        <v>116586000</v>
      </c>
      <c r="NAT10" s="43">
        <v>2448629000</v>
      </c>
      <c r="NAU10" s="40">
        <v>0</v>
      </c>
      <c r="NAV10" s="43">
        <v>264631000</v>
      </c>
      <c r="NAW10" s="40" t="s">
        <v>41</v>
      </c>
      <c r="NAX10" s="40" t="s">
        <v>99</v>
      </c>
      <c r="NAY10" s="36">
        <f t="shared" ref="NAY10:NBO13" si="1776">YEAR(NAQ10)</f>
        <v>2012</v>
      </c>
      <c r="NAZ10" s="37">
        <f t="shared" ref="NAZ10:NBP13" si="1777">NAS10-NAR10</f>
        <v>-4492369000</v>
      </c>
      <c r="NBA10" s="38">
        <f t="shared" ref="NBA10:NBQ13" si="1778">NAT10+NAU10+NAV10</f>
        <v>2713260000</v>
      </c>
      <c r="NBB10" s="38">
        <f t="shared" ref="NBB10:NBR13" si="1779">NAZ10-NBA10</f>
        <v>-7205629000</v>
      </c>
      <c r="NBC10" s="39">
        <f t="shared" ref="NBC10:NBS13" si="1780">ABS(NAZ10/NAR10)</f>
        <v>0.97470446120649912</v>
      </c>
      <c r="NBD10" s="39">
        <f t="shared" ref="NBD10:NBT13" si="1781">ABS(NBB10/NAR10)</f>
        <v>1.5633975597505292</v>
      </c>
      <c r="NBE10" s="40" t="s">
        <v>395</v>
      </c>
      <c r="NBF10" s="40" t="s">
        <v>6</v>
      </c>
      <c r="NBG10" s="42">
        <v>41274</v>
      </c>
      <c r="NBH10" s="43">
        <v>4608955000</v>
      </c>
      <c r="NBI10" s="43">
        <v>116586000</v>
      </c>
      <c r="NBJ10" s="43">
        <v>2448629000</v>
      </c>
      <c r="NBK10" s="40">
        <v>0</v>
      </c>
      <c r="NBL10" s="43">
        <v>264631000</v>
      </c>
      <c r="NBM10" s="40" t="s">
        <v>41</v>
      </c>
      <c r="NBN10" s="40" t="s">
        <v>99</v>
      </c>
      <c r="NBO10" s="36">
        <f t="shared" si="1776"/>
        <v>2012</v>
      </c>
      <c r="NBP10" s="37">
        <f t="shared" si="1777"/>
        <v>-4492369000</v>
      </c>
      <c r="NBQ10" s="38">
        <f t="shared" si="1778"/>
        <v>2713260000</v>
      </c>
      <c r="NBR10" s="38">
        <f t="shared" si="1779"/>
        <v>-7205629000</v>
      </c>
      <c r="NBS10" s="39">
        <f t="shared" si="1780"/>
        <v>0.97470446120649912</v>
      </c>
      <c r="NBT10" s="39">
        <f t="shared" si="1781"/>
        <v>1.5633975597505292</v>
      </c>
      <c r="NBU10" s="40" t="s">
        <v>395</v>
      </c>
      <c r="NBV10" s="40" t="s">
        <v>6</v>
      </c>
      <c r="NBW10" s="42">
        <v>41274</v>
      </c>
      <c r="NBX10" s="43">
        <v>4608955000</v>
      </c>
      <c r="NBY10" s="43">
        <v>116586000</v>
      </c>
      <c r="NBZ10" s="43">
        <v>2448629000</v>
      </c>
      <c r="NCA10" s="40">
        <v>0</v>
      </c>
      <c r="NCB10" s="43">
        <v>264631000</v>
      </c>
      <c r="NCC10" s="40" t="s">
        <v>41</v>
      </c>
      <c r="NCD10" s="40" t="s">
        <v>99</v>
      </c>
      <c r="NCE10" s="36">
        <f t="shared" ref="NCE10:NCU13" si="1782">YEAR(NBW10)</f>
        <v>2012</v>
      </c>
      <c r="NCF10" s="37">
        <f t="shared" ref="NCF10:NCV13" si="1783">NBY10-NBX10</f>
        <v>-4492369000</v>
      </c>
      <c r="NCG10" s="38">
        <f t="shared" ref="NCG10:NCW13" si="1784">NBZ10+NCA10+NCB10</f>
        <v>2713260000</v>
      </c>
      <c r="NCH10" s="38">
        <f t="shared" ref="NCH10:NCX13" si="1785">NCF10-NCG10</f>
        <v>-7205629000</v>
      </c>
      <c r="NCI10" s="39">
        <f t="shared" ref="NCI10:NCY13" si="1786">ABS(NCF10/NBX10)</f>
        <v>0.97470446120649912</v>
      </c>
      <c r="NCJ10" s="39">
        <f t="shared" ref="NCJ10:NCZ13" si="1787">ABS(NCH10/NBX10)</f>
        <v>1.5633975597505292</v>
      </c>
      <c r="NCK10" s="40" t="s">
        <v>395</v>
      </c>
      <c r="NCL10" s="40" t="s">
        <v>6</v>
      </c>
      <c r="NCM10" s="42">
        <v>41274</v>
      </c>
      <c r="NCN10" s="43">
        <v>4608955000</v>
      </c>
      <c r="NCO10" s="43">
        <v>116586000</v>
      </c>
      <c r="NCP10" s="43">
        <v>2448629000</v>
      </c>
      <c r="NCQ10" s="40">
        <v>0</v>
      </c>
      <c r="NCR10" s="43">
        <v>264631000</v>
      </c>
      <c r="NCS10" s="40" t="s">
        <v>41</v>
      </c>
      <c r="NCT10" s="40" t="s">
        <v>99</v>
      </c>
      <c r="NCU10" s="36">
        <f t="shared" si="1782"/>
        <v>2012</v>
      </c>
      <c r="NCV10" s="37">
        <f t="shared" si="1783"/>
        <v>-4492369000</v>
      </c>
      <c r="NCW10" s="38">
        <f t="shared" si="1784"/>
        <v>2713260000</v>
      </c>
      <c r="NCX10" s="38">
        <f t="shared" si="1785"/>
        <v>-7205629000</v>
      </c>
      <c r="NCY10" s="39">
        <f t="shared" si="1786"/>
        <v>0.97470446120649912</v>
      </c>
      <c r="NCZ10" s="39">
        <f t="shared" si="1787"/>
        <v>1.5633975597505292</v>
      </c>
      <c r="NDA10" s="40" t="s">
        <v>395</v>
      </c>
      <c r="NDB10" s="40" t="s">
        <v>6</v>
      </c>
      <c r="NDC10" s="42">
        <v>41274</v>
      </c>
      <c r="NDD10" s="43">
        <v>4608955000</v>
      </c>
      <c r="NDE10" s="43">
        <v>116586000</v>
      </c>
      <c r="NDF10" s="43">
        <v>2448629000</v>
      </c>
      <c r="NDG10" s="40">
        <v>0</v>
      </c>
      <c r="NDH10" s="43">
        <v>264631000</v>
      </c>
      <c r="NDI10" s="40" t="s">
        <v>41</v>
      </c>
      <c r="NDJ10" s="40" t="s">
        <v>99</v>
      </c>
      <c r="NDK10" s="36">
        <f t="shared" ref="NDK10:NEA13" si="1788">YEAR(NDC10)</f>
        <v>2012</v>
      </c>
      <c r="NDL10" s="37">
        <f t="shared" ref="NDL10:NEB13" si="1789">NDE10-NDD10</f>
        <v>-4492369000</v>
      </c>
      <c r="NDM10" s="38">
        <f t="shared" ref="NDM10:NEC13" si="1790">NDF10+NDG10+NDH10</f>
        <v>2713260000</v>
      </c>
      <c r="NDN10" s="38">
        <f t="shared" ref="NDN10:NED13" si="1791">NDL10-NDM10</f>
        <v>-7205629000</v>
      </c>
      <c r="NDO10" s="39">
        <f t="shared" ref="NDO10:NEE13" si="1792">ABS(NDL10/NDD10)</f>
        <v>0.97470446120649912</v>
      </c>
      <c r="NDP10" s="39">
        <f t="shared" ref="NDP10:NEF13" si="1793">ABS(NDN10/NDD10)</f>
        <v>1.5633975597505292</v>
      </c>
      <c r="NDQ10" s="40" t="s">
        <v>395</v>
      </c>
      <c r="NDR10" s="40" t="s">
        <v>6</v>
      </c>
      <c r="NDS10" s="42">
        <v>41274</v>
      </c>
      <c r="NDT10" s="43">
        <v>4608955000</v>
      </c>
      <c r="NDU10" s="43">
        <v>116586000</v>
      </c>
      <c r="NDV10" s="43">
        <v>2448629000</v>
      </c>
      <c r="NDW10" s="40">
        <v>0</v>
      </c>
      <c r="NDX10" s="43">
        <v>264631000</v>
      </c>
      <c r="NDY10" s="40" t="s">
        <v>41</v>
      </c>
      <c r="NDZ10" s="40" t="s">
        <v>99</v>
      </c>
      <c r="NEA10" s="36">
        <f t="shared" si="1788"/>
        <v>2012</v>
      </c>
      <c r="NEB10" s="37">
        <f t="shared" si="1789"/>
        <v>-4492369000</v>
      </c>
      <c r="NEC10" s="38">
        <f t="shared" si="1790"/>
        <v>2713260000</v>
      </c>
      <c r="NED10" s="38">
        <f t="shared" si="1791"/>
        <v>-7205629000</v>
      </c>
      <c r="NEE10" s="39">
        <f t="shared" si="1792"/>
        <v>0.97470446120649912</v>
      </c>
      <c r="NEF10" s="39">
        <f t="shared" si="1793"/>
        <v>1.5633975597505292</v>
      </c>
      <c r="NEG10" s="40" t="s">
        <v>395</v>
      </c>
      <c r="NEH10" s="40" t="s">
        <v>6</v>
      </c>
      <c r="NEI10" s="42">
        <v>41274</v>
      </c>
      <c r="NEJ10" s="43">
        <v>4608955000</v>
      </c>
      <c r="NEK10" s="43">
        <v>116586000</v>
      </c>
      <c r="NEL10" s="43">
        <v>2448629000</v>
      </c>
      <c r="NEM10" s="40">
        <v>0</v>
      </c>
      <c r="NEN10" s="43">
        <v>264631000</v>
      </c>
      <c r="NEO10" s="40" t="s">
        <v>41</v>
      </c>
      <c r="NEP10" s="40" t="s">
        <v>99</v>
      </c>
      <c r="NEQ10" s="36">
        <f t="shared" ref="NEQ10:NFG13" si="1794">YEAR(NEI10)</f>
        <v>2012</v>
      </c>
      <c r="NER10" s="37">
        <f t="shared" ref="NER10:NFH13" si="1795">NEK10-NEJ10</f>
        <v>-4492369000</v>
      </c>
      <c r="NES10" s="38">
        <f t="shared" ref="NES10:NFI13" si="1796">NEL10+NEM10+NEN10</f>
        <v>2713260000</v>
      </c>
      <c r="NET10" s="38">
        <f t="shared" ref="NET10:NFJ13" si="1797">NER10-NES10</f>
        <v>-7205629000</v>
      </c>
      <c r="NEU10" s="39">
        <f t="shared" ref="NEU10:NFK13" si="1798">ABS(NER10/NEJ10)</f>
        <v>0.97470446120649912</v>
      </c>
      <c r="NEV10" s="39">
        <f t="shared" ref="NEV10:NFL13" si="1799">ABS(NET10/NEJ10)</f>
        <v>1.5633975597505292</v>
      </c>
      <c r="NEW10" s="40" t="s">
        <v>395</v>
      </c>
      <c r="NEX10" s="40" t="s">
        <v>6</v>
      </c>
      <c r="NEY10" s="42">
        <v>41274</v>
      </c>
      <c r="NEZ10" s="43">
        <v>4608955000</v>
      </c>
      <c r="NFA10" s="43">
        <v>116586000</v>
      </c>
      <c r="NFB10" s="43">
        <v>2448629000</v>
      </c>
      <c r="NFC10" s="40">
        <v>0</v>
      </c>
      <c r="NFD10" s="43">
        <v>264631000</v>
      </c>
      <c r="NFE10" s="40" t="s">
        <v>41</v>
      </c>
      <c r="NFF10" s="40" t="s">
        <v>99</v>
      </c>
      <c r="NFG10" s="36">
        <f t="shared" si="1794"/>
        <v>2012</v>
      </c>
      <c r="NFH10" s="37">
        <f t="shared" si="1795"/>
        <v>-4492369000</v>
      </c>
      <c r="NFI10" s="38">
        <f t="shared" si="1796"/>
        <v>2713260000</v>
      </c>
      <c r="NFJ10" s="38">
        <f t="shared" si="1797"/>
        <v>-7205629000</v>
      </c>
      <c r="NFK10" s="39">
        <f t="shared" si="1798"/>
        <v>0.97470446120649912</v>
      </c>
      <c r="NFL10" s="39">
        <f t="shared" si="1799"/>
        <v>1.5633975597505292</v>
      </c>
      <c r="NFM10" s="40" t="s">
        <v>395</v>
      </c>
      <c r="NFN10" s="40" t="s">
        <v>6</v>
      </c>
      <c r="NFO10" s="42">
        <v>41274</v>
      </c>
      <c r="NFP10" s="43">
        <v>4608955000</v>
      </c>
      <c r="NFQ10" s="43">
        <v>116586000</v>
      </c>
      <c r="NFR10" s="43">
        <v>2448629000</v>
      </c>
      <c r="NFS10" s="40">
        <v>0</v>
      </c>
      <c r="NFT10" s="43">
        <v>264631000</v>
      </c>
      <c r="NFU10" s="40" t="s">
        <v>41</v>
      </c>
      <c r="NFV10" s="40" t="s">
        <v>99</v>
      </c>
      <c r="NFW10" s="36">
        <f t="shared" ref="NFW10:NGM13" si="1800">YEAR(NFO10)</f>
        <v>2012</v>
      </c>
      <c r="NFX10" s="37">
        <f t="shared" ref="NFX10:NGN13" si="1801">NFQ10-NFP10</f>
        <v>-4492369000</v>
      </c>
      <c r="NFY10" s="38">
        <f t="shared" ref="NFY10:NGO13" si="1802">NFR10+NFS10+NFT10</f>
        <v>2713260000</v>
      </c>
      <c r="NFZ10" s="38">
        <f t="shared" ref="NFZ10:NGP13" si="1803">NFX10-NFY10</f>
        <v>-7205629000</v>
      </c>
      <c r="NGA10" s="39">
        <f t="shared" ref="NGA10:NGQ13" si="1804">ABS(NFX10/NFP10)</f>
        <v>0.97470446120649912</v>
      </c>
      <c r="NGB10" s="39">
        <f t="shared" ref="NGB10:NGR13" si="1805">ABS(NFZ10/NFP10)</f>
        <v>1.5633975597505292</v>
      </c>
      <c r="NGC10" s="40" t="s">
        <v>395</v>
      </c>
      <c r="NGD10" s="40" t="s">
        <v>6</v>
      </c>
      <c r="NGE10" s="42">
        <v>41274</v>
      </c>
      <c r="NGF10" s="43">
        <v>4608955000</v>
      </c>
      <c r="NGG10" s="43">
        <v>116586000</v>
      </c>
      <c r="NGH10" s="43">
        <v>2448629000</v>
      </c>
      <c r="NGI10" s="40">
        <v>0</v>
      </c>
      <c r="NGJ10" s="43">
        <v>264631000</v>
      </c>
      <c r="NGK10" s="40" t="s">
        <v>41</v>
      </c>
      <c r="NGL10" s="40" t="s">
        <v>99</v>
      </c>
      <c r="NGM10" s="36">
        <f t="shared" si="1800"/>
        <v>2012</v>
      </c>
      <c r="NGN10" s="37">
        <f t="shared" si="1801"/>
        <v>-4492369000</v>
      </c>
      <c r="NGO10" s="38">
        <f t="shared" si="1802"/>
        <v>2713260000</v>
      </c>
      <c r="NGP10" s="38">
        <f t="shared" si="1803"/>
        <v>-7205629000</v>
      </c>
      <c r="NGQ10" s="39">
        <f t="shared" si="1804"/>
        <v>0.97470446120649912</v>
      </c>
      <c r="NGR10" s="39">
        <f t="shared" si="1805"/>
        <v>1.5633975597505292</v>
      </c>
      <c r="NGS10" s="40" t="s">
        <v>395</v>
      </c>
      <c r="NGT10" s="40" t="s">
        <v>6</v>
      </c>
      <c r="NGU10" s="42">
        <v>41274</v>
      </c>
      <c r="NGV10" s="43">
        <v>4608955000</v>
      </c>
      <c r="NGW10" s="43">
        <v>116586000</v>
      </c>
      <c r="NGX10" s="43">
        <v>2448629000</v>
      </c>
      <c r="NGY10" s="40">
        <v>0</v>
      </c>
      <c r="NGZ10" s="43">
        <v>264631000</v>
      </c>
      <c r="NHA10" s="40" t="s">
        <v>41</v>
      </c>
      <c r="NHB10" s="40" t="s">
        <v>99</v>
      </c>
      <c r="NHC10" s="36">
        <f t="shared" ref="NHC10:NHS13" si="1806">YEAR(NGU10)</f>
        <v>2012</v>
      </c>
      <c r="NHD10" s="37">
        <f t="shared" ref="NHD10:NHT13" si="1807">NGW10-NGV10</f>
        <v>-4492369000</v>
      </c>
      <c r="NHE10" s="38">
        <f t="shared" ref="NHE10:NHU13" si="1808">NGX10+NGY10+NGZ10</f>
        <v>2713260000</v>
      </c>
      <c r="NHF10" s="38">
        <f t="shared" ref="NHF10:NHV13" si="1809">NHD10-NHE10</f>
        <v>-7205629000</v>
      </c>
      <c r="NHG10" s="39">
        <f t="shared" ref="NHG10:NHW13" si="1810">ABS(NHD10/NGV10)</f>
        <v>0.97470446120649912</v>
      </c>
      <c r="NHH10" s="39">
        <f t="shared" ref="NHH10:NHX13" si="1811">ABS(NHF10/NGV10)</f>
        <v>1.5633975597505292</v>
      </c>
      <c r="NHI10" s="40" t="s">
        <v>395</v>
      </c>
      <c r="NHJ10" s="40" t="s">
        <v>6</v>
      </c>
      <c r="NHK10" s="42">
        <v>41274</v>
      </c>
      <c r="NHL10" s="43">
        <v>4608955000</v>
      </c>
      <c r="NHM10" s="43">
        <v>116586000</v>
      </c>
      <c r="NHN10" s="43">
        <v>2448629000</v>
      </c>
      <c r="NHO10" s="40">
        <v>0</v>
      </c>
      <c r="NHP10" s="43">
        <v>264631000</v>
      </c>
      <c r="NHQ10" s="40" t="s">
        <v>41</v>
      </c>
      <c r="NHR10" s="40" t="s">
        <v>99</v>
      </c>
      <c r="NHS10" s="36">
        <f t="shared" si="1806"/>
        <v>2012</v>
      </c>
      <c r="NHT10" s="37">
        <f t="shared" si="1807"/>
        <v>-4492369000</v>
      </c>
      <c r="NHU10" s="38">
        <f t="shared" si="1808"/>
        <v>2713260000</v>
      </c>
      <c r="NHV10" s="38">
        <f t="shared" si="1809"/>
        <v>-7205629000</v>
      </c>
      <c r="NHW10" s="39">
        <f t="shared" si="1810"/>
        <v>0.97470446120649912</v>
      </c>
      <c r="NHX10" s="39">
        <f t="shared" si="1811"/>
        <v>1.5633975597505292</v>
      </c>
      <c r="NHY10" s="40" t="s">
        <v>395</v>
      </c>
      <c r="NHZ10" s="40" t="s">
        <v>6</v>
      </c>
      <c r="NIA10" s="42">
        <v>41274</v>
      </c>
      <c r="NIB10" s="43">
        <v>4608955000</v>
      </c>
      <c r="NIC10" s="43">
        <v>116586000</v>
      </c>
      <c r="NID10" s="43">
        <v>2448629000</v>
      </c>
      <c r="NIE10" s="40">
        <v>0</v>
      </c>
      <c r="NIF10" s="43">
        <v>264631000</v>
      </c>
      <c r="NIG10" s="40" t="s">
        <v>41</v>
      </c>
      <c r="NIH10" s="40" t="s">
        <v>99</v>
      </c>
      <c r="NII10" s="36">
        <f t="shared" ref="NII10:NIY13" si="1812">YEAR(NIA10)</f>
        <v>2012</v>
      </c>
      <c r="NIJ10" s="37">
        <f t="shared" ref="NIJ10:NIZ13" si="1813">NIC10-NIB10</f>
        <v>-4492369000</v>
      </c>
      <c r="NIK10" s="38">
        <f t="shared" ref="NIK10:NJA13" si="1814">NID10+NIE10+NIF10</f>
        <v>2713260000</v>
      </c>
      <c r="NIL10" s="38">
        <f t="shared" ref="NIL10:NJB13" si="1815">NIJ10-NIK10</f>
        <v>-7205629000</v>
      </c>
      <c r="NIM10" s="39">
        <f t="shared" ref="NIM10:NJC13" si="1816">ABS(NIJ10/NIB10)</f>
        <v>0.97470446120649912</v>
      </c>
      <c r="NIN10" s="39">
        <f t="shared" ref="NIN10:NJD13" si="1817">ABS(NIL10/NIB10)</f>
        <v>1.5633975597505292</v>
      </c>
      <c r="NIO10" s="40" t="s">
        <v>395</v>
      </c>
      <c r="NIP10" s="40" t="s">
        <v>6</v>
      </c>
      <c r="NIQ10" s="42">
        <v>41274</v>
      </c>
      <c r="NIR10" s="43">
        <v>4608955000</v>
      </c>
      <c r="NIS10" s="43">
        <v>116586000</v>
      </c>
      <c r="NIT10" s="43">
        <v>2448629000</v>
      </c>
      <c r="NIU10" s="40">
        <v>0</v>
      </c>
      <c r="NIV10" s="43">
        <v>264631000</v>
      </c>
      <c r="NIW10" s="40" t="s">
        <v>41</v>
      </c>
      <c r="NIX10" s="40" t="s">
        <v>99</v>
      </c>
      <c r="NIY10" s="36">
        <f t="shared" si="1812"/>
        <v>2012</v>
      </c>
      <c r="NIZ10" s="37">
        <f t="shared" si="1813"/>
        <v>-4492369000</v>
      </c>
      <c r="NJA10" s="38">
        <f t="shared" si="1814"/>
        <v>2713260000</v>
      </c>
      <c r="NJB10" s="38">
        <f t="shared" si="1815"/>
        <v>-7205629000</v>
      </c>
      <c r="NJC10" s="39">
        <f t="shared" si="1816"/>
        <v>0.97470446120649912</v>
      </c>
      <c r="NJD10" s="39">
        <f t="shared" si="1817"/>
        <v>1.5633975597505292</v>
      </c>
      <c r="NJE10" s="40" t="s">
        <v>395</v>
      </c>
      <c r="NJF10" s="40" t="s">
        <v>6</v>
      </c>
      <c r="NJG10" s="42">
        <v>41274</v>
      </c>
      <c r="NJH10" s="43">
        <v>4608955000</v>
      </c>
      <c r="NJI10" s="43">
        <v>116586000</v>
      </c>
      <c r="NJJ10" s="43">
        <v>2448629000</v>
      </c>
      <c r="NJK10" s="40">
        <v>0</v>
      </c>
      <c r="NJL10" s="43">
        <v>264631000</v>
      </c>
      <c r="NJM10" s="40" t="s">
        <v>41</v>
      </c>
      <c r="NJN10" s="40" t="s">
        <v>99</v>
      </c>
      <c r="NJO10" s="36">
        <f t="shared" ref="NJO10:NKE13" si="1818">YEAR(NJG10)</f>
        <v>2012</v>
      </c>
      <c r="NJP10" s="37">
        <f t="shared" ref="NJP10:NKF13" si="1819">NJI10-NJH10</f>
        <v>-4492369000</v>
      </c>
      <c r="NJQ10" s="38">
        <f t="shared" ref="NJQ10:NKG13" si="1820">NJJ10+NJK10+NJL10</f>
        <v>2713260000</v>
      </c>
      <c r="NJR10" s="38">
        <f t="shared" ref="NJR10:NKH13" si="1821">NJP10-NJQ10</f>
        <v>-7205629000</v>
      </c>
      <c r="NJS10" s="39">
        <f t="shared" ref="NJS10:NKI13" si="1822">ABS(NJP10/NJH10)</f>
        <v>0.97470446120649912</v>
      </c>
      <c r="NJT10" s="39">
        <f t="shared" ref="NJT10:NKJ13" si="1823">ABS(NJR10/NJH10)</f>
        <v>1.5633975597505292</v>
      </c>
      <c r="NJU10" s="40" t="s">
        <v>395</v>
      </c>
      <c r="NJV10" s="40" t="s">
        <v>6</v>
      </c>
      <c r="NJW10" s="42">
        <v>41274</v>
      </c>
      <c r="NJX10" s="43">
        <v>4608955000</v>
      </c>
      <c r="NJY10" s="43">
        <v>116586000</v>
      </c>
      <c r="NJZ10" s="43">
        <v>2448629000</v>
      </c>
      <c r="NKA10" s="40">
        <v>0</v>
      </c>
      <c r="NKB10" s="43">
        <v>264631000</v>
      </c>
      <c r="NKC10" s="40" t="s">
        <v>41</v>
      </c>
      <c r="NKD10" s="40" t="s">
        <v>99</v>
      </c>
      <c r="NKE10" s="36">
        <f t="shared" si="1818"/>
        <v>2012</v>
      </c>
      <c r="NKF10" s="37">
        <f t="shared" si="1819"/>
        <v>-4492369000</v>
      </c>
      <c r="NKG10" s="38">
        <f t="shared" si="1820"/>
        <v>2713260000</v>
      </c>
      <c r="NKH10" s="38">
        <f t="shared" si="1821"/>
        <v>-7205629000</v>
      </c>
      <c r="NKI10" s="39">
        <f t="shared" si="1822"/>
        <v>0.97470446120649912</v>
      </c>
      <c r="NKJ10" s="39">
        <f t="shared" si="1823"/>
        <v>1.5633975597505292</v>
      </c>
      <c r="NKK10" s="40" t="s">
        <v>395</v>
      </c>
      <c r="NKL10" s="40" t="s">
        <v>6</v>
      </c>
      <c r="NKM10" s="42">
        <v>41274</v>
      </c>
      <c r="NKN10" s="43">
        <v>4608955000</v>
      </c>
      <c r="NKO10" s="43">
        <v>116586000</v>
      </c>
      <c r="NKP10" s="43">
        <v>2448629000</v>
      </c>
      <c r="NKQ10" s="40">
        <v>0</v>
      </c>
      <c r="NKR10" s="43">
        <v>264631000</v>
      </c>
      <c r="NKS10" s="40" t="s">
        <v>41</v>
      </c>
      <c r="NKT10" s="40" t="s">
        <v>99</v>
      </c>
      <c r="NKU10" s="36">
        <f t="shared" ref="NKU10:NLK13" si="1824">YEAR(NKM10)</f>
        <v>2012</v>
      </c>
      <c r="NKV10" s="37">
        <f t="shared" ref="NKV10:NLL13" si="1825">NKO10-NKN10</f>
        <v>-4492369000</v>
      </c>
      <c r="NKW10" s="38">
        <f t="shared" ref="NKW10:NLM13" si="1826">NKP10+NKQ10+NKR10</f>
        <v>2713260000</v>
      </c>
      <c r="NKX10" s="38">
        <f t="shared" ref="NKX10:NLN13" si="1827">NKV10-NKW10</f>
        <v>-7205629000</v>
      </c>
      <c r="NKY10" s="39">
        <f t="shared" ref="NKY10:NLO13" si="1828">ABS(NKV10/NKN10)</f>
        <v>0.97470446120649912</v>
      </c>
      <c r="NKZ10" s="39">
        <f t="shared" ref="NKZ10:NLP13" si="1829">ABS(NKX10/NKN10)</f>
        <v>1.5633975597505292</v>
      </c>
      <c r="NLA10" s="40" t="s">
        <v>395</v>
      </c>
      <c r="NLB10" s="40" t="s">
        <v>6</v>
      </c>
      <c r="NLC10" s="42">
        <v>41274</v>
      </c>
      <c r="NLD10" s="43">
        <v>4608955000</v>
      </c>
      <c r="NLE10" s="43">
        <v>116586000</v>
      </c>
      <c r="NLF10" s="43">
        <v>2448629000</v>
      </c>
      <c r="NLG10" s="40">
        <v>0</v>
      </c>
      <c r="NLH10" s="43">
        <v>264631000</v>
      </c>
      <c r="NLI10" s="40" t="s">
        <v>41</v>
      </c>
      <c r="NLJ10" s="40" t="s">
        <v>99</v>
      </c>
      <c r="NLK10" s="36">
        <f t="shared" si="1824"/>
        <v>2012</v>
      </c>
      <c r="NLL10" s="37">
        <f t="shared" si="1825"/>
        <v>-4492369000</v>
      </c>
      <c r="NLM10" s="38">
        <f t="shared" si="1826"/>
        <v>2713260000</v>
      </c>
      <c r="NLN10" s="38">
        <f t="shared" si="1827"/>
        <v>-7205629000</v>
      </c>
      <c r="NLO10" s="39">
        <f t="shared" si="1828"/>
        <v>0.97470446120649912</v>
      </c>
      <c r="NLP10" s="39">
        <f t="shared" si="1829"/>
        <v>1.5633975597505292</v>
      </c>
      <c r="NLQ10" s="40" t="s">
        <v>395</v>
      </c>
      <c r="NLR10" s="40" t="s">
        <v>6</v>
      </c>
      <c r="NLS10" s="42">
        <v>41274</v>
      </c>
      <c r="NLT10" s="43">
        <v>4608955000</v>
      </c>
      <c r="NLU10" s="43">
        <v>116586000</v>
      </c>
      <c r="NLV10" s="43">
        <v>2448629000</v>
      </c>
      <c r="NLW10" s="40">
        <v>0</v>
      </c>
      <c r="NLX10" s="43">
        <v>264631000</v>
      </c>
      <c r="NLY10" s="40" t="s">
        <v>41</v>
      </c>
      <c r="NLZ10" s="40" t="s">
        <v>99</v>
      </c>
      <c r="NMA10" s="36">
        <f t="shared" ref="NMA10:NMQ13" si="1830">YEAR(NLS10)</f>
        <v>2012</v>
      </c>
      <c r="NMB10" s="37">
        <f t="shared" ref="NMB10:NMR13" si="1831">NLU10-NLT10</f>
        <v>-4492369000</v>
      </c>
      <c r="NMC10" s="38">
        <f t="shared" ref="NMC10:NMS13" si="1832">NLV10+NLW10+NLX10</f>
        <v>2713260000</v>
      </c>
      <c r="NMD10" s="38">
        <f t="shared" ref="NMD10:NMT13" si="1833">NMB10-NMC10</f>
        <v>-7205629000</v>
      </c>
      <c r="NME10" s="39">
        <f t="shared" ref="NME10:NMU13" si="1834">ABS(NMB10/NLT10)</f>
        <v>0.97470446120649912</v>
      </c>
      <c r="NMF10" s="39">
        <f t="shared" ref="NMF10:NMV13" si="1835">ABS(NMD10/NLT10)</f>
        <v>1.5633975597505292</v>
      </c>
      <c r="NMG10" s="40" t="s">
        <v>395</v>
      </c>
      <c r="NMH10" s="40" t="s">
        <v>6</v>
      </c>
      <c r="NMI10" s="42">
        <v>41274</v>
      </c>
      <c r="NMJ10" s="43">
        <v>4608955000</v>
      </c>
      <c r="NMK10" s="43">
        <v>116586000</v>
      </c>
      <c r="NML10" s="43">
        <v>2448629000</v>
      </c>
      <c r="NMM10" s="40">
        <v>0</v>
      </c>
      <c r="NMN10" s="43">
        <v>264631000</v>
      </c>
      <c r="NMO10" s="40" t="s">
        <v>41</v>
      </c>
      <c r="NMP10" s="40" t="s">
        <v>99</v>
      </c>
      <c r="NMQ10" s="36">
        <f t="shared" si="1830"/>
        <v>2012</v>
      </c>
      <c r="NMR10" s="37">
        <f t="shared" si="1831"/>
        <v>-4492369000</v>
      </c>
      <c r="NMS10" s="38">
        <f t="shared" si="1832"/>
        <v>2713260000</v>
      </c>
      <c r="NMT10" s="38">
        <f t="shared" si="1833"/>
        <v>-7205629000</v>
      </c>
      <c r="NMU10" s="39">
        <f t="shared" si="1834"/>
        <v>0.97470446120649912</v>
      </c>
      <c r="NMV10" s="39">
        <f t="shared" si="1835"/>
        <v>1.5633975597505292</v>
      </c>
      <c r="NMW10" s="40" t="s">
        <v>395</v>
      </c>
      <c r="NMX10" s="40" t="s">
        <v>6</v>
      </c>
      <c r="NMY10" s="42">
        <v>41274</v>
      </c>
      <c r="NMZ10" s="43">
        <v>4608955000</v>
      </c>
      <c r="NNA10" s="43">
        <v>116586000</v>
      </c>
      <c r="NNB10" s="43">
        <v>2448629000</v>
      </c>
      <c r="NNC10" s="40">
        <v>0</v>
      </c>
      <c r="NND10" s="43">
        <v>264631000</v>
      </c>
      <c r="NNE10" s="40" t="s">
        <v>41</v>
      </c>
      <c r="NNF10" s="40" t="s">
        <v>99</v>
      </c>
      <c r="NNG10" s="36">
        <f t="shared" ref="NNG10:NNW13" si="1836">YEAR(NMY10)</f>
        <v>2012</v>
      </c>
      <c r="NNH10" s="37">
        <f t="shared" ref="NNH10:NNX13" si="1837">NNA10-NMZ10</f>
        <v>-4492369000</v>
      </c>
      <c r="NNI10" s="38">
        <f t="shared" ref="NNI10:NNY13" si="1838">NNB10+NNC10+NND10</f>
        <v>2713260000</v>
      </c>
      <c r="NNJ10" s="38">
        <f t="shared" ref="NNJ10:NNZ13" si="1839">NNH10-NNI10</f>
        <v>-7205629000</v>
      </c>
      <c r="NNK10" s="39">
        <f t="shared" ref="NNK10:NOA13" si="1840">ABS(NNH10/NMZ10)</f>
        <v>0.97470446120649912</v>
      </c>
      <c r="NNL10" s="39">
        <f t="shared" ref="NNL10:NOB13" si="1841">ABS(NNJ10/NMZ10)</f>
        <v>1.5633975597505292</v>
      </c>
      <c r="NNM10" s="40" t="s">
        <v>395</v>
      </c>
      <c r="NNN10" s="40" t="s">
        <v>6</v>
      </c>
      <c r="NNO10" s="42">
        <v>41274</v>
      </c>
      <c r="NNP10" s="43">
        <v>4608955000</v>
      </c>
      <c r="NNQ10" s="43">
        <v>116586000</v>
      </c>
      <c r="NNR10" s="43">
        <v>2448629000</v>
      </c>
      <c r="NNS10" s="40">
        <v>0</v>
      </c>
      <c r="NNT10" s="43">
        <v>264631000</v>
      </c>
      <c r="NNU10" s="40" t="s">
        <v>41</v>
      </c>
      <c r="NNV10" s="40" t="s">
        <v>99</v>
      </c>
      <c r="NNW10" s="36">
        <f t="shared" si="1836"/>
        <v>2012</v>
      </c>
      <c r="NNX10" s="37">
        <f t="shared" si="1837"/>
        <v>-4492369000</v>
      </c>
      <c r="NNY10" s="38">
        <f t="shared" si="1838"/>
        <v>2713260000</v>
      </c>
      <c r="NNZ10" s="38">
        <f t="shared" si="1839"/>
        <v>-7205629000</v>
      </c>
      <c r="NOA10" s="39">
        <f t="shared" si="1840"/>
        <v>0.97470446120649912</v>
      </c>
      <c r="NOB10" s="39">
        <f t="shared" si="1841"/>
        <v>1.5633975597505292</v>
      </c>
      <c r="NOC10" s="40" t="s">
        <v>395</v>
      </c>
      <c r="NOD10" s="40" t="s">
        <v>6</v>
      </c>
      <c r="NOE10" s="42">
        <v>41274</v>
      </c>
      <c r="NOF10" s="43">
        <v>4608955000</v>
      </c>
      <c r="NOG10" s="43">
        <v>116586000</v>
      </c>
      <c r="NOH10" s="43">
        <v>2448629000</v>
      </c>
      <c r="NOI10" s="40">
        <v>0</v>
      </c>
      <c r="NOJ10" s="43">
        <v>264631000</v>
      </c>
      <c r="NOK10" s="40" t="s">
        <v>41</v>
      </c>
      <c r="NOL10" s="40" t="s">
        <v>99</v>
      </c>
      <c r="NOM10" s="36">
        <f t="shared" ref="NOM10:NPC13" si="1842">YEAR(NOE10)</f>
        <v>2012</v>
      </c>
      <c r="NON10" s="37">
        <f t="shared" ref="NON10:NPD13" si="1843">NOG10-NOF10</f>
        <v>-4492369000</v>
      </c>
      <c r="NOO10" s="38">
        <f t="shared" ref="NOO10:NPE13" si="1844">NOH10+NOI10+NOJ10</f>
        <v>2713260000</v>
      </c>
      <c r="NOP10" s="38">
        <f t="shared" ref="NOP10:NPF13" si="1845">NON10-NOO10</f>
        <v>-7205629000</v>
      </c>
      <c r="NOQ10" s="39">
        <f t="shared" ref="NOQ10:NPG13" si="1846">ABS(NON10/NOF10)</f>
        <v>0.97470446120649912</v>
      </c>
      <c r="NOR10" s="39">
        <f t="shared" ref="NOR10:NPH13" si="1847">ABS(NOP10/NOF10)</f>
        <v>1.5633975597505292</v>
      </c>
      <c r="NOS10" s="40" t="s">
        <v>395</v>
      </c>
      <c r="NOT10" s="40" t="s">
        <v>6</v>
      </c>
      <c r="NOU10" s="42">
        <v>41274</v>
      </c>
      <c r="NOV10" s="43">
        <v>4608955000</v>
      </c>
      <c r="NOW10" s="43">
        <v>116586000</v>
      </c>
      <c r="NOX10" s="43">
        <v>2448629000</v>
      </c>
      <c r="NOY10" s="40">
        <v>0</v>
      </c>
      <c r="NOZ10" s="43">
        <v>264631000</v>
      </c>
      <c r="NPA10" s="40" t="s">
        <v>41</v>
      </c>
      <c r="NPB10" s="40" t="s">
        <v>99</v>
      </c>
      <c r="NPC10" s="36">
        <f t="shared" si="1842"/>
        <v>2012</v>
      </c>
      <c r="NPD10" s="37">
        <f t="shared" si="1843"/>
        <v>-4492369000</v>
      </c>
      <c r="NPE10" s="38">
        <f t="shared" si="1844"/>
        <v>2713260000</v>
      </c>
      <c r="NPF10" s="38">
        <f t="shared" si="1845"/>
        <v>-7205629000</v>
      </c>
      <c r="NPG10" s="39">
        <f t="shared" si="1846"/>
        <v>0.97470446120649912</v>
      </c>
      <c r="NPH10" s="39">
        <f t="shared" si="1847"/>
        <v>1.5633975597505292</v>
      </c>
      <c r="NPI10" s="40" t="s">
        <v>395</v>
      </c>
      <c r="NPJ10" s="40" t="s">
        <v>6</v>
      </c>
      <c r="NPK10" s="42">
        <v>41274</v>
      </c>
      <c r="NPL10" s="43">
        <v>4608955000</v>
      </c>
      <c r="NPM10" s="43">
        <v>116586000</v>
      </c>
      <c r="NPN10" s="43">
        <v>2448629000</v>
      </c>
      <c r="NPO10" s="40">
        <v>0</v>
      </c>
      <c r="NPP10" s="43">
        <v>264631000</v>
      </c>
      <c r="NPQ10" s="40" t="s">
        <v>41</v>
      </c>
      <c r="NPR10" s="40" t="s">
        <v>99</v>
      </c>
      <c r="NPS10" s="36">
        <f t="shared" ref="NPS10:NQI13" si="1848">YEAR(NPK10)</f>
        <v>2012</v>
      </c>
      <c r="NPT10" s="37">
        <f t="shared" ref="NPT10:NQJ13" si="1849">NPM10-NPL10</f>
        <v>-4492369000</v>
      </c>
      <c r="NPU10" s="38">
        <f t="shared" ref="NPU10:NQK13" si="1850">NPN10+NPO10+NPP10</f>
        <v>2713260000</v>
      </c>
      <c r="NPV10" s="38">
        <f t="shared" ref="NPV10:NQL13" si="1851">NPT10-NPU10</f>
        <v>-7205629000</v>
      </c>
      <c r="NPW10" s="39">
        <f t="shared" ref="NPW10:NQM13" si="1852">ABS(NPT10/NPL10)</f>
        <v>0.97470446120649912</v>
      </c>
      <c r="NPX10" s="39">
        <f t="shared" ref="NPX10:NQN13" si="1853">ABS(NPV10/NPL10)</f>
        <v>1.5633975597505292</v>
      </c>
      <c r="NPY10" s="40" t="s">
        <v>395</v>
      </c>
      <c r="NPZ10" s="40" t="s">
        <v>6</v>
      </c>
      <c r="NQA10" s="42">
        <v>41274</v>
      </c>
      <c r="NQB10" s="43">
        <v>4608955000</v>
      </c>
      <c r="NQC10" s="43">
        <v>116586000</v>
      </c>
      <c r="NQD10" s="43">
        <v>2448629000</v>
      </c>
      <c r="NQE10" s="40">
        <v>0</v>
      </c>
      <c r="NQF10" s="43">
        <v>264631000</v>
      </c>
      <c r="NQG10" s="40" t="s">
        <v>41</v>
      </c>
      <c r="NQH10" s="40" t="s">
        <v>99</v>
      </c>
      <c r="NQI10" s="36">
        <f t="shared" si="1848"/>
        <v>2012</v>
      </c>
      <c r="NQJ10" s="37">
        <f t="shared" si="1849"/>
        <v>-4492369000</v>
      </c>
      <c r="NQK10" s="38">
        <f t="shared" si="1850"/>
        <v>2713260000</v>
      </c>
      <c r="NQL10" s="38">
        <f t="shared" si="1851"/>
        <v>-7205629000</v>
      </c>
      <c r="NQM10" s="39">
        <f t="shared" si="1852"/>
        <v>0.97470446120649912</v>
      </c>
      <c r="NQN10" s="39">
        <f t="shared" si="1853"/>
        <v>1.5633975597505292</v>
      </c>
      <c r="NQO10" s="40" t="s">
        <v>395</v>
      </c>
      <c r="NQP10" s="40" t="s">
        <v>6</v>
      </c>
      <c r="NQQ10" s="42">
        <v>41274</v>
      </c>
      <c r="NQR10" s="43">
        <v>4608955000</v>
      </c>
      <c r="NQS10" s="43">
        <v>116586000</v>
      </c>
      <c r="NQT10" s="43">
        <v>2448629000</v>
      </c>
      <c r="NQU10" s="40">
        <v>0</v>
      </c>
      <c r="NQV10" s="43">
        <v>264631000</v>
      </c>
      <c r="NQW10" s="40" t="s">
        <v>41</v>
      </c>
      <c r="NQX10" s="40" t="s">
        <v>99</v>
      </c>
      <c r="NQY10" s="36">
        <f t="shared" ref="NQY10:NRO13" si="1854">YEAR(NQQ10)</f>
        <v>2012</v>
      </c>
      <c r="NQZ10" s="37">
        <f t="shared" ref="NQZ10:NRP13" si="1855">NQS10-NQR10</f>
        <v>-4492369000</v>
      </c>
      <c r="NRA10" s="38">
        <f t="shared" ref="NRA10:NRQ13" si="1856">NQT10+NQU10+NQV10</f>
        <v>2713260000</v>
      </c>
      <c r="NRB10" s="38">
        <f t="shared" ref="NRB10:NRR13" si="1857">NQZ10-NRA10</f>
        <v>-7205629000</v>
      </c>
      <c r="NRC10" s="39">
        <f t="shared" ref="NRC10:NRS13" si="1858">ABS(NQZ10/NQR10)</f>
        <v>0.97470446120649912</v>
      </c>
      <c r="NRD10" s="39">
        <f t="shared" ref="NRD10:NRT13" si="1859">ABS(NRB10/NQR10)</f>
        <v>1.5633975597505292</v>
      </c>
      <c r="NRE10" s="40" t="s">
        <v>395</v>
      </c>
      <c r="NRF10" s="40" t="s">
        <v>6</v>
      </c>
      <c r="NRG10" s="42">
        <v>41274</v>
      </c>
      <c r="NRH10" s="43">
        <v>4608955000</v>
      </c>
      <c r="NRI10" s="43">
        <v>116586000</v>
      </c>
      <c r="NRJ10" s="43">
        <v>2448629000</v>
      </c>
      <c r="NRK10" s="40">
        <v>0</v>
      </c>
      <c r="NRL10" s="43">
        <v>264631000</v>
      </c>
      <c r="NRM10" s="40" t="s">
        <v>41</v>
      </c>
      <c r="NRN10" s="40" t="s">
        <v>99</v>
      </c>
      <c r="NRO10" s="36">
        <f t="shared" si="1854"/>
        <v>2012</v>
      </c>
      <c r="NRP10" s="37">
        <f t="shared" si="1855"/>
        <v>-4492369000</v>
      </c>
      <c r="NRQ10" s="38">
        <f t="shared" si="1856"/>
        <v>2713260000</v>
      </c>
      <c r="NRR10" s="38">
        <f t="shared" si="1857"/>
        <v>-7205629000</v>
      </c>
      <c r="NRS10" s="39">
        <f t="shared" si="1858"/>
        <v>0.97470446120649912</v>
      </c>
      <c r="NRT10" s="39">
        <f t="shared" si="1859"/>
        <v>1.5633975597505292</v>
      </c>
      <c r="NRU10" s="40" t="s">
        <v>395</v>
      </c>
      <c r="NRV10" s="40" t="s">
        <v>6</v>
      </c>
      <c r="NRW10" s="42">
        <v>41274</v>
      </c>
      <c r="NRX10" s="43">
        <v>4608955000</v>
      </c>
      <c r="NRY10" s="43">
        <v>116586000</v>
      </c>
      <c r="NRZ10" s="43">
        <v>2448629000</v>
      </c>
      <c r="NSA10" s="40">
        <v>0</v>
      </c>
      <c r="NSB10" s="43">
        <v>264631000</v>
      </c>
      <c r="NSC10" s="40" t="s">
        <v>41</v>
      </c>
      <c r="NSD10" s="40" t="s">
        <v>99</v>
      </c>
      <c r="NSE10" s="36">
        <f t="shared" ref="NSE10:NSU13" si="1860">YEAR(NRW10)</f>
        <v>2012</v>
      </c>
      <c r="NSF10" s="37">
        <f t="shared" ref="NSF10:NSV13" si="1861">NRY10-NRX10</f>
        <v>-4492369000</v>
      </c>
      <c r="NSG10" s="38">
        <f t="shared" ref="NSG10:NSW13" si="1862">NRZ10+NSA10+NSB10</f>
        <v>2713260000</v>
      </c>
      <c r="NSH10" s="38">
        <f t="shared" ref="NSH10:NSX13" si="1863">NSF10-NSG10</f>
        <v>-7205629000</v>
      </c>
      <c r="NSI10" s="39">
        <f t="shared" ref="NSI10:NSY13" si="1864">ABS(NSF10/NRX10)</f>
        <v>0.97470446120649912</v>
      </c>
      <c r="NSJ10" s="39">
        <f t="shared" ref="NSJ10:NSZ13" si="1865">ABS(NSH10/NRX10)</f>
        <v>1.5633975597505292</v>
      </c>
      <c r="NSK10" s="40" t="s">
        <v>395</v>
      </c>
      <c r="NSL10" s="40" t="s">
        <v>6</v>
      </c>
      <c r="NSM10" s="42">
        <v>41274</v>
      </c>
      <c r="NSN10" s="43">
        <v>4608955000</v>
      </c>
      <c r="NSO10" s="43">
        <v>116586000</v>
      </c>
      <c r="NSP10" s="43">
        <v>2448629000</v>
      </c>
      <c r="NSQ10" s="40">
        <v>0</v>
      </c>
      <c r="NSR10" s="43">
        <v>264631000</v>
      </c>
      <c r="NSS10" s="40" t="s">
        <v>41</v>
      </c>
      <c r="NST10" s="40" t="s">
        <v>99</v>
      </c>
      <c r="NSU10" s="36">
        <f t="shared" si="1860"/>
        <v>2012</v>
      </c>
      <c r="NSV10" s="37">
        <f t="shared" si="1861"/>
        <v>-4492369000</v>
      </c>
      <c r="NSW10" s="38">
        <f t="shared" si="1862"/>
        <v>2713260000</v>
      </c>
      <c r="NSX10" s="38">
        <f t="shared" si="1863"/>
        <v>-7205629000</v>
      </c>
      <c r="NSY10" s="39">
        <f t="shared" si="1864"/>
        <v>0.97470446120649912</v>
      </c>
      <c r="NSZ10" s="39">
        <f t="shared" si="1865"/>
        <v>1.5633975597505292</v>
      </c>
      <c r="NTA10" s="40" t="s">
        <v>395</v>
      </c>
      <c r="NTB10" s="40" t="s">
        <v>6</v>
      </c>
      <c r="NTC10" s="42">
        <v>41274</v>
      </c>
      <c r="NTD10" s="43">
        <v>4608955000</v>
      </c>
      <c r="NTE10" s="43">
        <v>116586000</v>
      </c>
      <c r="NTF10" s="43">
        <v>2448629000</v>
      </c>
      <c r="NTG10" s="40">
        <v>0</v>
      </c>
      <c r="NTH10" s="43">
        <v>264631000</v>
      </c>
      <c r="NTI10" s="40" t="s">
        <v>41</v>
      </c>
      <c r="NTJ10" s="40" t="s">
        <v>99</v>
      </c>
      <c r="NTK10" s="36">
        <f t="shared" ref="NTK10:NUA13" si="1866">YEAR(NTC10)</f>
        <v>2012</v>
      </c>
      <c r="NTL10" s="37">
        <f t="shared" ref="NTL10:NUB13" si="1867">NTE10-NTD10</f>
        <v>-4492369000</v>
      </c>
      <c r="NTM10" s="38">
        <f t="shared" ref="NTM10:NUC13" si="1868">NTF10+NTG10+NTH10</f>
        <v>2713260000</v>
      </c>
      <c r="NTN10" s="38">
        <f t="shared" ref="NTN10:NUD13" si="1869">NTL10-NTM10</f>
        <v>-7205629000</v>
      </c>
      <c r="NTO10" s="39">
        <f t="shared" ref="NTO10:NUE13" si="1870">ABS(NTL10/NTD10)</f>
        <v>0.97470446120649912</v>
      </c>
      <c r="NTP10" s="39">
        <f t="shared" ref="NTP10:NUF13" si="1871">ABS(NTN10/NTD10)</f>
        <v>1.5633975597505292</v>
      </c>
      <c r="NTQ10" s="40" t="s">
        <v>395</v>
      </c>
      <c r="NTR10" s="40" t="s">
        <v>6</v>
      </c>
      <c r="NTS10" s="42">
        <v>41274</v>
      </c>
      <c r="NTT10" s="43">
        <v>4608955000</v>
      </c>
      <c r="NTU10" s="43">
        <v>116586000</v>
      </c>
      <c r="NTV10" s="43">
        <v>2448629000</v>
      </c>
      <c r="NTW10" s="40">
        <v>0</v>
      </c>
      <c r="NTX10" s="43">
        <v>264631000</v>
      </c>
      <c r="NTY10" s="40" t="s">
        <v>41</v>
      </c>
      <c r="NTZ10" s="40" t="s">
        <v>99</v>
      </c>
      <c r="NUA10" s="36">
        <f t="shared" si="1866"/>
        <v>2012</v>
      </c>
      <c r="NUB10" s="37">
        <f t="shared" si="1867"/>
        <v>-4492369000</v>
      </c>
      <c r="NUC10" s="38">
        <f t="shared" si="1868"/>
        <v>2713260000</v>
      </c>
      <c r="NUD10" s="38">
        <f t="shared" si="1869"/>
        <v>-7205629000</v>
      </c>
      <c r="NUE10" s="39">
        <f t="shared" si="1870"/>
        <v>0.97470446120649912</v>
      </c>
      <c r="NUF10" s="39">
        <f t="shared" si="1871"/>
        <v>1.5633975597505292</v>
      </c>
      <c r="NUG10" s="40" t="s">
        <v>395</v>
      </c>
      <c r="NUH10" s="40" t="s">
        <v>6</v>
      </c>
      <c r="NUI10" s="42">
        <v>41274</v>
      </c>
      <c r="NUJ10" s="43">
        <v>4608955000</v>
      </c>
      <c r="NUK10" s="43">
        <v>116586000</v>
      </c>
      <c r="NUL10" s="43">
        <v>2448629000</v>
      </c>
      <c r="NUM10" s="40">
        <v>0</v>
      </c>
      <c r="NUN10" s="43">
        <v>264631000</v>
      </c>
      <c r="NUO10" s="40" t="s">
        <v>41</v>
      </c>
      <c r="NUP10" s="40" t="s">
        <v>99</v>
      </c>
      <c r="NUQ10" s="36">
        <f t="shared" ref="NUQ10:NVG13" si="1872">YEAR(NUI10)</f>
        <v>2012</v>
      </c>
      <c r="NUR10" s="37">
        <f t="shared" ref="NUR10:NVH13" si="1873">NUK10-NUJ10</f>
        <v>-4492369000</v>
      </c>
      <c r="NUS10" s="38">
        <f t="shared" ref="NUS10:NVI13" si="1874">NUL10+NUM10+NUN10</f>
        <v>2713260000</v>
      </c>
      <c r="NUT10" s="38">
        <f t="shared" ref="NUT10:NVJ13" si="1875">NUR10-NUS10</f>
        <v>-7205629000</v>
      </c>
      <c r="NUU10" s="39">
        <f t="shared" ref="NUU10:NVK13" si="1876">ABS(NUR10/NUJ10)</f>
        <v>0.97470446120649912</v>
      </c>
      <c r="NUV10" s="39">
        <f t="shared" ref="NUV10:NVL13" si="1877">ABS(NUT10/NUJ10)</f>
        <v>1.5633975597505292</v>
      </c>
      <c r="NUW10" s="40" t="s">
        <v>395</v>
      </c>
      <c r="NUX10" s="40" t="s">
        <v>6</v>
      </c>
      <c r="NUY10" s="42">
        <v>41274</v>
      </c>
      <c r="NUZ10" s="43">
        <v>4608955000</v>
      </c>
      <c r="NVA10" s="43">
        <v>116586000</v>
      </c>
      <c r="NVB10" s="43">
        <v>2448629000</v>
      </c>
      <c r="NVC10" s="40">
        <v>0</v>
      </c>
      <c r="NVD10" s="43">
        <v>264631000</v>
      </c>
      <c r="NVE10" s="40" t="s">
        <v>41</v>
      </c>
      <c r="NVF10" s="40" t="s">
        <v>99</v>
      </c>
      <c r="NVG10" s="36">
        <f t="shared" si="1872"/>
        <v>2012</v>
      </c>
      <c r="NVH10" s="37">
        <f t="shared" si="1873"/>
        <v>-4492369000</v>
      </c>
      <c r="NVI10" s="38">
        <f t="shared" si="1874"/>
        <v>2713260000</v>
      </c>
      <c r="NVJ10" s="38">
        <f t="shared" si="1875"/>
        <v>-7205629000</v>
      </c>
      <c r="NVK10" s="39">
        <f t="shared" si="1876"/>
        <v>0.97470446120649912</v>
      </c>
      <c r="NVL10" s="39">
        <f t="shared" si="1877"/>
        <v>1.5633975597505292</v>
      </c>
      <c r="NVM10" s="40" t="s">
        <v>395</v>
      </c>
      <c r="NVN10" s="40" t="s">
        <v>6</v>
      </c>
      <c r="NVO10" s="42">
        <v>41274</v>
      </c>
      <c r="NVP10" s="43">
        <v>4608955000</v>
      </c>
      <c r="NVQ10" s="43">
        <v>116586000</v>
      </c>
      <c r="NVR10" s="43">
        <v>2448629000</v>
      </c>
      <c r="NVS10" s="40">
        <v>0</v>
      </c>
      <c r="NVT10" s="43">
        <v>264631000</v>
      </c>
      <c r="NVU10" s="40" t="s">
        <v>41</v>
      </c>
      <c r="NVV10" s="40" t="s">
        <v>99</v>
      </c>
      <c r="NVW10" s="36">
        <f t="shared" ref="NVW10:NWM13" si="1878">YEAR(NVO10)</f>
        <v>2012</v>
      </c>
      <c r="NVX10" s="37">
        <f t="shared" ref="NVX10:NWN13" si="1879">NVQ10-NVP10</f>
        <v>-4492369000</v>
      </c>
      <c r="NVY10" s="38">
        <f t="shared" ref="NVY10:NWO13" si="1880">NVR10+NVS10+NVT10</f>
        <v>2713260000</v>
      </c>
      <c r="NVZ10" s="38">
        <f t="shared" ref="NVZ10:NWP13" si="1881">NVX10-NVY10</f>
        <v>-7205629000</v>
      </c>
      <c r="NWA10" s="39">
        <f t="shared" ref="NWA10:NWQ13" si="1882">ABS(NVX10/NVP10)</f>
        <v>0.97470446120649912</v>
      </c>
      <c r="NWB10" s="39">
        <f t="shared" ref="NWB10:NWR13" si="1883">ABS(NVZ10/NVP10)</f>
        <v>1.5633975597505292</v>
      </c>
      <c r="NWC10" s="40" t="s">
        <v>395</v>
      </c>
      <c r="NWD10" s="40" t="s">
        <v>6</v>
      </c>
      <c r="NWE10" s="42">
        <v>41274</v>
      </c>
      <c r="NWF10" s="43">
        <v>4608955000</v>
      </c>
      <c r="NWG10" s="43">
        <v>116586000</v>
      </c>
      <c r="NWH10" s="43">
        <v>2448629000</v>
      </c>
      <c r="NWI10" s="40">
        <v>0</v>
      </c>
      <c r="NWJ10" s="43">
        <v>264631000</v>
      </c>
      <c r="NWK10" s="40" t="s">
        <v>41</v>
      </c>
      <c r="NWL10" s="40" t="s">
        <v>99</v>
      </c>
      <c r="NWM10" s="36">
        <f t="shared" si="1878"/>
        <v>2012</v>
      </c>
      <c r="NWN10" s="37">
        <f t="shared" si="1879"/>
        <v>-4492369000</v>
      </c>
      <c r="NWO10" s="38">
        <f t="shared" si="1880"/>
        <v>2713260000</v>
      </c>
      <c r="NWP10" s="38">
        <f t="shared" si="1881"/>
        <v>-7205629000</v>
      </c>
      <c r="NWQ10" s="39">
        <f t="shared" si="1882"/>
        <v>0.97470446120649912</v>
      </c>
      <c r="NWR10" s="39">
        <f t="shared" si="1883"/>
        <v>1.5633975597505292</v>
      </c>
      <c r="NWS10" s="40" t="s">
        <v>395</v>
      </c>
      <c r="NWT10" s="40" t="s">
        <v>6</v>
      </c>
      <c r="NWU10" s="42">
        <v>41274</v>
      </c>
      <c r="NWV10" s="43">
        <v>4608955000</v>
      </c>
      <c r="NWW10" s="43">
        <v>116586000</v>
      </c>
      <c r="NWX10" s="43">
        <v>2448629000</v>
      </c>
      <c r="NWY10" s="40">
        <v>0</v>
      </c>
      <c r="NWZ10" s="43">
        <v>264631000</v>
      </c>
      <c r="NXA10" s="40" t="s">
        <v>41</v>
      </c>
      <c r="NXB10" s="40" t="s">
        <v>99</v>
      </c>
      <c r="NXC10" s="36">
        <f t="shared" ref="NXC10:NXS13" si="1884">YEAR(NWU10)</f>
        <v>2012</v>
      </c>
      <c r="NXD10" s="37">
        <f t="shared" ref="NXD10:NXT13" si="1885">NWW10-NWV10</f>
        <v>-4492369000</v>
      </c>
      <c r="NXE10" s="38">
        <f t="shared" ref="NXE10:NXU13" si="1886">NWX10+NWY10+NWZ10</f>
        <v>2713260000</v>
      </c>
      <c r="NXF10" s="38">
        <f t="shared" ref="NXF10:NXV13" si="1887">NXD10-NXE10</f>
        <v>-7205629000</v>
      </c>
      <c r="NXG10" s="39">
        <f t="shared" ref="NXG10:NXW13" si="1888">ABS(NXD10/NWV10)</f>
        <v>0.97470446120649912</v>
      </c>
      <c r="NXH10" s="39">
        <f t="shared" ref="NXH10:NXX13" si="1889">ABS(NXF10/NWV10)</f>
        <v>1.5633975597505292</v>
      </c>
      <c r="NXI10" s="40" t="s">
        <v>395</v>
      </c>
      <c r="NXJ10" s="40" t="s">
        <v>6</v>
      </c>
      <c r="NXK10" s="42">
        <v>41274</v>
      </c>
      <c r="NXL10" s="43">
        <v>4608955000</v>
      </c>
      <c r="NXM10" s="43">
        <v>116586000</v>
      </c>
      <c r="NXN10" s="43">
        <v>2448629000</v>
      </c>
      <c r="NXO10" s="40">
        <v>0</v>
      </c>
      <c r="NXP10" s="43">
        <v>264631000</v>
      </c>
      <c r="NXQ10" s="40" t="s">
        <v>41</v>
      </c>
      <c r="NXR10" s="40" t="s">
        <v>99</v>
      </c>
      <c r="NXS10" s="36">
        <f t="shared" si="1884"/>
        <v>2012</v>
      </c>
      <c r="NXT10" s="37">
        <f t="shared" si="1885"/>
        <v>-4492369000</v>
      </c>
      <c r="NXU10" s="38">
        <f t="shared" si="1886"/>
        <v>2713260000</v>
      </c>
      <c r="NXV10" s="38">
        <f t="shared" si="1887"/>
        <v>-7205629000</v>
      </c>
      <c r="NXW10" s="39">
        <f t="shared" si="1888"/>
        <v>0.97470446120649912</v>
      </c>
      <c r="NXX10" s="39">
        <f t="shared" si="1889"/>
        <v>1.5633975597505292</v>
      </c>
      <c r="NXY10" s="40" t="s">
        <v>395</v>
      </c>
      <c r="NXZ10" s="40" t="s">
        <v>6</v>
      </c>
      <c r="NYA10" s="42">
        <v>41274</v>
      </c>
      <c r="NYB10" s="43">
        <v>4608955000</v>
      </c>
      <c r="NYC10" s="43">
        <v>116586000</v>
      </c>
      <c r="NYD10" s="43">
        <v>2448629000</v>
      </c>
      <c r="NYE10" s="40">
        <v>0</v>
      </c>
      <c r="NYF10" s="43">
        <v>264631000</v>
      </c>
      <c r="NYG10" s="40" t="s">
        <v>41</v>
      </c>
      <c r="NYH10" s="40" t="s">
        <v>99</v>
      </c>
      <c r="NYI10" s="36">
        <f t="shared" ref="NYI10:NYY13" si="1890">YEAR(NYA10)</f>
        <v>2012</v>
      </c>
      <c r="NYJ10" s="37">
        <f t="shared" ref="NYJ10:NYZ13" si="1891">NYC10-NYB10</f>
        <v>-4492369000</v>
      </c>
      <c r="NYK10" s="38">
        <f t="shared" ref="NYK10:NZA13" si="1892">NYD10+NYE10+NYF10</f>
        <v>2713260000</v>
      </c>
      <c r="NYL10" s="38">
        <f t="shared" ref="NYL10:NZB13" si="1893">NYJ10-NYK10</f>
        <v>-7205629000</v>
      </c>
      <c r="NYM10" s="39">
        <f t="shared" ref="NYM10:NZC13" si="1894">ABS(NYJ10/NYB10)</f>
        <v>0.97470446120649912</v>
      </c>
      <c r="NYN10" s="39">
        <f t="shared" ref="NYN10:NZD13" si="1895">ABS(NYL10/NYB10)</f>
        <v>1.5633975597505292</v>
      </c>
      <c r="NYO10" s="40" t="s">
        <v>395</v>
      </c>
      <c r="NYP10" s="40" t="s">
        <v>6</v>
      </c>
      <c r="NYQ10" s="42">
        <v>41274</v>
      </c>
      <c r="NYR10" s="43">
        <v>4608955000</v>
      </c>
      <c r="NYS10" s="43">
        <v>116586000</v>
      </c>
      <c r="NYT10" s="43">
        <v>2448629000</v>
      </c>
      <c r="NYU10" s="40">
        <v>0</v>
      </c>
      <c r="NYV10" s="43">
        <v>264631000</v>
      </c>
      <c r="NYW10" s="40" t="s">
        <v>41</v>
      </c>
      <c r="NYX10" s="40" t="s">
        <v>99</v>
      </c>
      <c r="NYY10" s="36">
        <f t="shared" si="1890"/>
        <v>2012</v>
      </c>
      <c r="NYZ10" s="37">
        <f t="shared" si="1891"/>
        <v>-4492369000</v>
      </c>
      <c r="NZA10" s="38">
        <f t="shared" si="1892"/>
        <v>2713260000</v>
      </c>
      <c r="NZB10" s="38">
        <f t="shared" si="1893"/>
        <v>-7205629000</v>
      </c>
      <c r="NZC10" s="39">
        <f t="shared" si="1894"/>
        <v>0.97470446120649912</v>
      </c>
      <c r="NZD10" s="39">
        <f t="shared" si="1895"/>
        <v>1.5633975597505292</v>
      </c>
      <c r="NZE10" s="40" t="s">
        <v>395</v>
      </c>
      <c r="NZF10" s="40" t="s">
        <v>6</v>
      </c>
      <c r="NZG10" s="42">
        <v>41274</v>
      </c>
      <c r="NZH10" s="43">
        <v>4608955000</v>
      </c>
      <c r="NZI10" s="43">
        <v>116586000</v>
      </c>
      <c r="NZJ10" s="43">
        <v>2448629000</v>
      </c>
      <c r="NZK10" s="40">
        <v>0</v>
      </c>
      <c r="NZL10" s="43">
        <v>264631000</v>
      </c>
      <c r="NZM10" s="40" t="s">
        <v>41</v>
      </c>
      <c r="NZN10" s="40" t="s">
        <v>99</v>
      </c>
      <c r="NZO10" s="36">
        <f t="shared" ref="NZO10:OAE13" si="1896">YEAR(NZG10)</f>
        <v>2012</v>
      </c>
      <c r="NZP10" s="37">
        <f t="shared" ref="NZP10:OAF13" si="1897">NZI10-NZH10</f>
        <v>-4492369000</v>
      </c>
      <c r="NZQ10" s="38">
        <f t="shared" ref="NZQ10:OAG13" si="1898">NZJ10+NZK10+NZL10</f>
        <v>2713260000</v>
      </c>
      <c r="NZR10" s="38">
        <f t="shared" ref="NZR10:OAH13" si="1899">NZP10-NZQ10</f>
        <v>-7205629000</v>
      </c>
      <c r="NZS10" s="39">
        <f t="shared" ref="NZS10:OAI13" si="1900">ABS(NZP10/NZH10)</f>
        <v>0.97470446120649912</v>
      </c>
      <c r="NZT10" s="39">
        <f t="shared" ref="NZT10:OAJ13" si="1901">ABS(NZR10/NZH10)</f>
        <v>1.5633975597505292</v>
      </c>
      <c r="NZU10" s="40" t="s">
        <v>395</v>
      </c>
      <c r="NZV10" s="40" t="s">
        <v>6</v>
      </c>
      <c r="NZW10" s="42">
        <v>41274</v>
      </c>
      <c r="NZX10" s="43">
        <v>4608955000</v>
      </c>
      <c r="NZY10" s="43">
        <v>116586000</v>
      </c>
      <c r="NZZ10" s="43">
        <v>2448629000</v>
      </c>
      <c r="OAA10" s="40">
        <v>0</v>
      </c>
      <c r="OAB10" s="43">
        <v>264631000</v>
      </c>
      <c r="OAC10" s="40" t="s">
        <v>41</v>
      </c>
      <c r="OAD10" s="40" t="s">
        <v>99</v>
      </c>
      <c r="OAE10" s="36">
        <f t="shared" si="1896"/>
        <v>2012</v>
      </c>
      <c r="OAF10" s="37">
        <f t="shared" si="1897"/>
        <v>-4492369000</v>
      </c>
      <c r="OAG10" s="38">
        <f t="shared" si="1898"/>
        <v>2713260000</v>
      </c>
      <c r="OAH10" s="38">
        <f t="shared" si="1899"/>
        <v>-7205629000</v>
      </c>
      <c r="OAI10" s="39">
        <f t="shared" si="1900"/>
        <v>0.97470446120649912</v>
      </c>
      <c r="OAJ10" s="39">
        <f t="shared" si="1901"/>
        <v>1.5633975597505292</v>
      </c>
      <c r="OAK10" s="40" t="s">
        <v>395</v>
      </c>
      <c r="OAL10" s="40" t="s">
        <v>6</v>
      </c>
      <c r="OAM10" s="42">
        <v>41274</v>
      </c>
      <c r="OAN10" s="43">
        <v>4608955000</v>
      </c>
      <c r="OAO10" s="43">
        <v>116586000</v>
      </c>
      <c r="OAP10" s="43">
        <v>2448629000</v>
      </c>
      <c r="OAQ10" s="40">
        <v>0</v>
      </c>
      <c r="OAR10" s="43">
        <v>264631000</v>
      </c>
      <c r="OAS10" s="40" t="s">
        <v>41</v>
      </c>
      <c r="OAT10" s="40" t="s">
        <v>99</v>
      </c>
      <c r="OAU10" s="36">
        <f t="shared" ref="OAU10:OBK13" si="1902">YEAR(OAM10)</f>
        <v>2012</v>
      </c>
      <c r="OAV10" s="37">
        <f t="shared" ref="OAV10:OBL13" si="1903">OAO10-OAN10</f>
        <v>-4492369000</v>
      </c>
      <c r="OAW10" s="38">
        <f t="shared" ref="OAW10:OBM13" si="1904">OAP10+OAQ10+OAR10</f>
        <v>2713260000</v>
      </c>
      <c r="OAX10" s="38">
        <f t="shared" ref="OAX10:OBN13" si="1905">OAV10-OAW10</f>
        <v>-7205629000</v>
      </c>
      <c r="OAY10" s="39">
        <f t="shared" ref="OAY10:OBO13" si="1906">ABS(OAV10/OAN10)</f>
        <v>0.97470446120649912</v>
      </c>
      <c r="OAZ10" s="39">
        <f t="shared" ref="OAZ10:OBP13" si="1907">ABS(OAX10/OAN10)</f>
        <v>1.5633975597505292</v>
      </c>
      <c r="OBA10" s="40" t="s">
        <v>395</v>
      </c>
      <c r="OBB10" s="40" t="s">
        <v>6</v>
      </c>
      <c r="OBC10" s="42">
        <v>41274</v>
      </c>
      <c r="OBD10" s="43">
        <v>4608955000</v>
      </c>
      <c r="OBE10" s="43">
        <v>116586000</v>
      </c>
      <c r="OBF10" s="43">
        <v>2448629000</v>
      </c>
      <c r="OBG10" s="40">
        <v>0</v>
      </c>
      <c r="OBH10" s="43">
        <v>264631000</v>
      </c>
      <c r="OBI10" s="40" t="s">
        <v>41</v>
      </c>
      <c r="OBJ10" s="40" t="s">
        <v>99</v>
      </c>
      <c r="OBK10" s="36">
        <f t="shared" si="1902"/>
        <v>2012</v>
      </c>
      <c r="OBL10" s="37">
        <f t="shared" si="1903"/>
        <v>-4492369000</v>
      </c>
      <c r="OBM10" s="38">
        <f t="shared" si="1904"/>
        <v>2713260000</v>
      </c>
      <c r="OBN10" s="38">
        <f t="shared" si="1905"/>
        <v>-7205629000</v>
      </c>
      <c r="OBO10" s="39">
        <f t="shared" si="1906"/>
        <v>0.97470446120649912</v>
      </c>
      <c r="OBP10" s="39">
        <f t="shared" si="1907"/>
        <v>1.5633975597505292</v>
      </c>
      <c r="OBQ10" s="40" t="s">
        <v>395</v>
      </c>
      <c r="OBR10" s="40" t="s">
        <v>6</v>
      </c>
      <c r="OBS10" s="42">
        <v>41274</v>
      </c>
      <c r="OBT10" s="43">
        <v>4608955000</v>
      </c>
      <c r="OBU10" s="43">
        <v>116586000</v>
      </c>
      <c r="OBV10" s="43">
        <v>2448629000</v>
      </c>
      <c r="OBW10" s="40">
        <v>0</v>
      </c>
      <c r="OBX10" s="43">
        <v>264631000</v>
      </c>
      <c r="OBY10" s="40" t="s">
        <v>41</v>
      </c>
      <c r="OBZ10" s="40" t="s">
        <v>99</v>
      </c>
      <c r="OCA10" s="36">
        <f t="shared" ref="OCA10:OCQ13" si="1908">YEAR(OBS10)</f>
        <v>2012</v>
      </c>
      <c r="OCB10" s="37">
        <f t="shared" ref="OCB10:OCR13" si="1909">OBU10-OBT10</f>
        <v>-4492369000</v>
      </c>
      <c r="OCC10" s="38">
        <f t="shared" ref="OCC10:OCS13" si="1910">OBV10+OBW10+OBX10</f>
        <v>2713260000</v>
      </c>
      <c r="OCD10" s="38">
        <f t="shared" ref="OCD10:OCT13" si="1911">OCB10-OCC10</f>
        <v>-7205629000</v>
      </c>
      <c r="OCE10" s="39">
        <f t="shared" ref="OCE10:OCU13" si="1912">ABS(OCB10/OBT10)</f>
        <v>0.97470446120649912</v>
      </c>
      <c r="OCF10" s="39">
        <f t="shared" ref="OCF10:OCV13" si="1913">ABS(OCD10/OBT10)</f>
        <v>1.5633975597505292</v>
      </c>
      <c r="OCG10" s="40" t="s">
        <v>395</v>
      </c>
      <c r="OCH10" s="40" t="s">
        <v>6</v>
      </c>
      <c r="OCI10" s="42">
        <v>41274</v>
      </c>
      <c r="OCJ10" s="43">
        <v>4608955000</v>
      </c>
      <c r="OCK10" s="43">
        <v>116586000</v>
      </c>
      <c r="OCL10" s="43">
        <v>2448629000</v>
      </c>
      <c r="OCM10" s="40">
        <v>0</v>
      </c>
      <c r="OCN10" s="43">
        <v>264631000</v>
      </c>
      <c r="OCO10" s="40" t="s">
        <v>41</v>
      </c>
      <c r="OCP10" s="40" t="s">
        <v>99</v>
      </c>
      <c r="OCQ10" s="36">
        <f t="shared" si="1908"/>
        <v>2012</v>
      </c>
      <c r="OCR10" s="37">
        <f t="shared" si="1909"/>
        <v>-4492369000</v>
      </c>
      <c r="OCS10" s="38">
        <f t="shared" si="1910"/>
        <v>2713260000</v>
      </c>
      <c r="OCT10" s="38">
        <f t="shared" si="1911"/>
        <v>-7205629000</v>
      </c>
      <c r="OCU10" s="39">
        <f t="shared" si="1912"/>
        <v>0.97470446120649912</v>
      </c>
      <c r="OCV10" s="39">
        <f t="shared" si="1913"/>
        <v>1.5633975597505292</v>
      </c>
      <c r="OCW10" s="40" t="s">
        <v>395</v>
      </c>
      <c r="OCX10" s="40" t="s">
        <v>6</v>
      </c>
      <c r="OCY10" s="42">
        <v>41274</v>
      </c>
      <c r="OCZ10" s="43">
        <v>4608955000</v>
      </c>
      <c r="ODA10" s="43">
        <v>116586000</v>
      </c>
      <c r="ODB10" s="43">
        <v>2448629000</v>
      </c>
      <c r="ODC10" s="40">
        <v>0</v>
      </c>
      <c r="ODD10" s="43">
        <v>264631000</v>
      </c>
      <c r="ODE10" s="40" t="s">
        <v>41</v>
      </c>
      <c r="ODF10" s="40" t="s">
        <v>99</v>
      </c>
      <c r="ODG10" s="36">
        <f t="shared" ref="ODG10:ODW13" si="1914">YEAR(OCY10)</f>
        <v>2012</v>
      </c>
      <c r="ODH10" s="37">
        <f t="shared" ref="ODH10:ODX13" si="1915">ODA10-OCZ10</f>
        <v>-4492369000</v>
      </c>
      <c r="ODI10" s="38">
        <f t="shared" ref="ODI10:ODY13" si="1916">ODB10+ODC10+ODD10</f>
        <v>2713260000</v>
      </c>
      <c r="ODJ10" s="38">
        <f t="shared" ref="ODJ10:ODZ13" si="1917">ODH10-ODI10</f>
        <v>-7205629000</v>
      </c>
      <c r="ODK10" s="39">
        <f t="shared" ref="ODK10:OEA13" si="1918">ABS(ODH10/OCZ10)</f>
        <v>0.97470446120649912</v>
      </c>
      <c r="ODL10" s="39">
        <f t="shared" ref="ODL10:OEB13" si="1919">ABS(ODJ10/OCZ10)</f>
        <v>1.5633975597505292</v>
      </c>
      <c r="ODM10" s="40" t="s">
        <v>395</v>
      </c>
      <c r="ODN10" s="40" t="s">
        <v>6</v>
      </c>
      <c r="ODO10" s="42">
        <v>41274</v>
      </c>
      <c r="ODP10" s="43">
        <v>4608955000</v>
      </c>
      <c r="ODQ10" s="43">
        <v>116586000</v>
      </c>
      <c r="ODR10" s="43">
        <v>2448629000</v>
      </c>
      <c r="ODS10" s="40">
        <v>0</v>
      </c>
      <c r="ODT10" s="43">
        <v>264631000</v>
      </c>
      <c r="ODU10" s="40" t="s">
        <v>41</v>
      </c>
      <c r="ODV10" s="40" t="s">
        <v>99</v>
      </c>
      <c r="ODW10" s="36">
        <f t="shared" si="1914"/>
        <v>2012</v>
      </c>
      <c r="ODX10" s="37">
        <f t="shared" si="1915"/>
        <v>-4492369000</v>
      </c>
      <c r="ODY10" s="38">
        <f t="shared" si="1916"/>
        <v>2713260000</v>
      </c>
      <c r="ODZ10" s="38">
        <f t="shared" si="1917"/>
        <v>-7205629000</v>
      </c>
      <c r="OEA10" s="39">
        <f t="shared" si="1918"/>
        <v>0.97470446120649912</v>
      </c>
      <c r="OEB10" s="39">
        <f t="shared" si="1919"/>
        <v>1.5633975597505292</v>
      </c>
      <c r="OEC10" s="40" t="s">
        <v>395</v>
      </c>
      <c r="OED10" s="40" t="s">
        <v>6</v>
      </c>
      <c r="OEE10" s="42">
        <v>41274</v>
      </c>
      <c r="OEF10" s="43">
        <v>4608955000</v>
      </c>
      <c r="OEG10" s="43">
        <v>116586000</v>
      </c>
      <c r="OEH10" s="43">
        <v>2448629000</v>
      </c>
      <c r="OEI10" s="40">
        <v>0</v>
      </c>
      <c r="OEJ10" s="43">
        <v>264631000</v>
      </c>
      <c r="OEK10" s="40" t="s">
        <v>41</v>
      </c>
      <c r="OEL10" s="40" t="s">
        <v>99</v>
      </c>
      <c r="OEM10" s="36">
        <f t="shared" ref="OEM10:OFC13" si="1920">YEAR(OEE10)</f>
        <v>2012</v>
      </c>
      <c r="OEN10" s="37">
        <f t="shared" ref="OEN10:OFD13" si="1921">OEG10-OEF10</f>
        <v>-4492369000</v>
      </c>
      <c r="OEO10" s="38">
        <f t="shared" ref="OEO10:OFE13" si="1922">OEH10+OEI10+OEJ10</f>
        <v>2713260000</v>
      </c>
      <c r="OEP10" s="38">
        <f t="shared" ref="OEP10:OFF13" si="1923">OEN10-OEO10</f>
        <v>-7205629000</v>
      </c>
      <c r="OEQ10" s="39">
        <f t="shared" ref="OEQ10:OFG13" si="1924">ABS(OEN10/OEF10)</f>
        <v>0.97470446120649912</v>
      </c>
      <c r="OER10" s="39">
        <f t="shared" ref="OER10:OFH13" si="1925">ABS(OEP10/OEF10)</f>
        <v>1.5633975597505292</v>
      </c>
      <c r="OES10" s="40" t="s">
        <v>395</v>
      </c>
      <c r="OET10" s="40" t="s">
        <v>6</v>
      </c>
      <c r="OEU10" s="42">
        <v>41274</v>
      </c>
      <c r="OEV10" s="43">
        <v>4608955000</v>
      </c>
      <c r="OEW10" s="43">
        <v>116586000</v>
      </c>
      <c r="OEX10" s="43">
        <v>2448629000</v>
      </c>
      <c r="OEY10" s="40">
        <v>0</v>
      </c>
      <c r="OEZ10" s="43">
        <v>264631000</v>
      </c>
      <c r="OFA10" s="40" t="s">
        <v>41</v>
      </c>
      <c r="OFB10" s="40" t="s">
        <v>99</v>
      </c>
      <c r="OFC10" s="36">
        <f t="shared" si="1920"/>
        <v>2012</v>
      </c>
      <c r="OFD10" s="37">
        <f t="shared" si="1921"/>
        <v>-4492369000</v>
      </c>
      <c r="OFE10" s="38">
        <f t="shared" si="1922"/>
        <v>2713260000</v>
      </c>
      <c r="OFF10" s="38">
        <f t="shared" si="1923"/>
        <v>-7205629000</v>
      </c>
      <c r="OFG10" s="39">
        <f t="shared" si="1924"/>
        <v>0.97470446120649912</v>
      </c>
      <c r="OFH10" s="39">
        <f t="shared" si="1925"/>
        <v>1.5633975597505292</v>
      </c>
      <c r="OFI10" s="40" t="s">
        <v>395</v>
      </c>
      <c r="OFJ10" s="40" t="s">
        <v>6</v>
      </c>
      <c r="OFK10" s="42">
        <v>41274</v>
      </c>
      <c r="OFL10" s="43">
        <v>4608955000</v>
      </c>
      <c r="OFM10" s="43">
        <v>116586000</v>
      </c>
      <c r="OFN10" s="43">
        <v>2448629000</v>
      </c>
      <c r="OFO10" s="40">
        <v>0</v>
      </c>
      <c r="OFP10" s="43">
        <v>264631000</v>
      </c>
      <c r="OFQ10" s="40" t="s">
        <v>41</v>
      </c>
      <c r="OFR10" s="40" t="s">
        <v>99</v>
      </c>
      <c r="OFS10" s="36">
        <f t="shared" ref="OFS10:OGI13" si="1926">YEAR(OFK10)</f>
        <v>2012</v>
      </c>
      <c r="OFT10" s="37">
        <f t="shared" ref="OFT10:OGJ13" si="1927">OFM10-OFL10</f>
        <v>-4492369000</v>
      </c>
      <c r="OFU10" s="38">
        <f t="shared" ref="OFU10:OGK13" si="1928">OFN10+OFO10+OFP10</f>
        <v>2713260000</v>
      </c>
      <c r="OFV10" s="38">
        <f t="shared" ref="OFV10:OGL13" si="1929">OFT10-OFU10</f>
        <v>-7205629000</v>
      </c>
      <c r="OFW10" s="39">
        <f t="shared" ref="OFW10:OGM13" si="1930">ABS(OFT10/OFL10)</f>
        <v>0.97470446120649912</v>
      </c>
      <c r="OFX10" s="39">
        <f t="shared" ref="OFX10:OGN13" si="1931">ABS(OFV10/OFL10)</f>
        <v>1.5633975597505292</v>
      </c>
      <c r="OFY10" s="40" t="s">
        <v>395</v>
      </c>
      <c r="OFZ10" s="40" t="s">
        <v>6</v>
      </c>
      <c r="OGA10" s="42">
        <v>41274</v>
      </c>
      <c r="OGB10" s="43">
        <v>4608955000</v>
      </c>
      <c r="OGC10" s="43">
        <v>116586000</v>
      </c>
      <c r="OGD10" s="43">
        <v>2448629000</v>
      </c>
      <c r="OGE10" s="40">
        <v>0</v>
      </c>
      <c r="OGF10" s="43">
        <v>264631000</v>
      </c>
      <c r="OGG10" s="40" t="s">
        <v>41</v>
      </c>
      <c r="OGH10" s="40" t="s">
        <v>99</v>
      </c>
      <c r="OGI10" s="36">
        <f t="shared" si="1926"/>
        <v>2012</v>
      </c>
      <c r="OGJ10" s="37">
        <f t="shared" si="1927"/>
        <v>-4492369000</v>
      </c>
      <c r="OGK10" s="38">
        <f t="shared" si="1928"/>
        <v>2713260000</v>
      </c>
      <c r="OGL10" s="38">
        <f t="shared" si="1929"/>
        <v>-7205629000</v>
      </c>
      <c r="OGM10" s="39">
        <f t="shared" si="1930"/>
        <v>0.97470446120649912</v>
      </c>
      <c r="OGN10" s="39">
        <f t="shared" si="1931"/>
        <v>1.5633975597505292</v>
      </c>
      <c r="OGO10" s="40" t="s">
        <v>395</v>
      </c>
      <c r="OGP10" s="40" t="s">
        <v>6</v>
      </c>
      <c r="OGQ10" s="42">
        <v>41274</v>
      </c>
      <c r="OGR10" s="43">
        <v>4608955000</v>
      </c>
      <c r="OGS10" s="43">
        <v>116586000</v>
      </c>
      <c r="OGT10" s="43">
        <v>2448629000</v>
      </c>
      <c r="OGU10" s="40">
        <v>0</v>
      </c>
      <c r="OGV10" s="43">
        <v>264631000</v>
      </c>
      <c r="OGW10" s="40" t="s">
        <v>41</v>
      </c>
      <c r="OGX10" s="40" t="s">
        <v>99</v>
      </c>
      <c r="OGY10" s="36">
        <f t="shared" ref="OGY10:OHO13" si="1932">YEAR(OGQ10)</f>
        <v>2012</v>
      </c>
      <c r="OGZ10" s="37">
        <f t="shared" ref="OGZ10:OHP13" si="1933">OGS10-OGR10</f>
        <v>-4492369000</v>
      </c>
      <c r="OHA10" s="38">
        <f t="shared" ref="OHA10:OHQ13" si="1934">OGT10+OGU10+OGV10</f>
        <v>2713260000</v>
      </c>
      <c r="OHB10" s="38">
        <f t="shared" ref="OHB10:OHR13" si="1935">OGZ10-OHA10</f>
        <v>-7205629000</v>
      </c>
      <c r="OHC10" s="39">
        <f t="shared" ref="OHC10:OHS13" si="1936">ABS(OGZ10/OGR10)</f>
        <v>0.97470446120649912</v>
      </c>
      <c r="OHD10" s="39">
        <f t="shared" ref="OHD10:OHT13" si="1937">ABS(OHB10/OGR10)</f>
        <v>1.5633975597505292</v>
      </c>
      <c r="OHE10" s="40" t="s">
        <v>395</v>
      </c>
      <c r="OHF10" s="40" t="s">
        <v>6</v>
      </c>
      <c r="OHG10" s="42">
        <v>41274</v>
      </c>
      <c r="OHH10" s="43">
        <v>4608955000</v>
      </c>
      <c r="OHI10" s="43">
        <v>116586000</v>
      </c>
      <c r="OHJ10" s="43">
        <v>2448629000</v>
      </c>
      <c r="OHK10" s="40">
        <v>0</v>
      </c>
      <c r="OHL10" s="43">
        <v>264631000</v>
      </c>
      <c r="OHM10" s="40" t="s">
        <v>41</v>
      </c>
      <c r="OHN10" s="40" t="s">
        <v>99</v>
      </c>
      <c r="OHO10" s="36">
        <f t="shared" si="1932"/>
        <v>2012</v>
      </c>
      <c r="OHP10" s="37">
        <f t="shared" si="1933"/>
        <v>-4492369000</v>
      </c>
      <c r="OHQ10" s="38">
        <f t="shared" si="1934"/>
        <v>2713260000</v>
      </c>
      <c r="OHR10" s="38">
        <f t="shared" si="1935"/>
        <v>-7205629000</v>
      </c>
      <c r="OHS10" s="39">
        <f t="shared" si="1936"/>
        <v>0.97470446120649912</v>
      </c>
      <c r="OHT10" s="39">
        <f t="shared" si="1937"/>
        <v>1.5633975597505292</v>
      </c>
      <c r="OHU10" s="40" t="s">
        <v>395</v>
      </c>
      <c r="OHV10" s="40" t="s">
        <v>6</v>
      </c>
      <c r="OHW10" s="42">
        <v>41274</v>
      </c>
      <c r="OHX10" s="43">
        <v>4608955000</v>
      </c>
      <c r="OHY10" s="43">
        <v>116586000</v>
      </c>
      <c r="OHZ10" s="43">
        <v>2448629000</v>
      </c>
      <c r="OIA10" s="40">
        <v>0</v>
      </c>
      <c r="OIB10" s="43">
        <v>264631000</v>
      </c>
      <c r="OIC10" s="40" t="s">
        <v>41</v>
      </c>
      <c r="OID10" s="40" t="s">
        <v>99</v>
      </c>
      <c r="OIE10" s="36">
        <f t="shared" ref="OIE10:OIU13" si="1938">YEAR(OHW10)</f>
        <v>2012</v>
      </c>
      <c r="OIF10" s="37">
        <f t="shared" ref="OIF10:OIV13" si="1939">OHY10-OHX10</f>
        <v>-4492369000</v>
      </c>
      <c r="OIG10" s="38">
        <f t="shared" ref="OIG10:OIW13" si="1940">OHZ10+OIA10+OIB10</f>
        <v>2713260000</v>
      </c>
      <c r="OIH10" s="38">
        <f t="shared" ref="OIH10:OIX13" si="1941">OIF10-OIG10</f>
        <v>-7205629000</v>
      </c>
      <c r="OII10" s="39">
        <f t="shared" ref="OII10:OIY13" si="1942">ABS(OIF10/OHX10)</f>
        <v>0.97470446120649912</v>
      </c>
      <c r="OIJ10" s="39">
        <f t="shared" ref="OIJ10:OIZ13" si="1943">ABS(OIH10/OHX10)</f>
        <v>1.5633975597505292</v>
      </c>
      <c r="OIK10" s="40" t="s">
        <v>395</v>
      </c>
      <c r="OIL10" s="40" t="s">
        <v>6</v>
      </c>
      <c r="OIM10" s="42">
        <v>41274</v>
      </c>
      <c r="OIN10" s="43">
        <v>4608955000</v>
      </c>
      <c r="OIO10" s="43">
        <v>116586000</v>
      </c>
      <c r="OIP10" s="43">
        <v>2448629000</v>
      </c>
      <c r="OIQ10" s="40">
        <v>0</v>
      </c>
      <c r="OIR10" s="43">
        <v>264631000</v>
      </c>
      <c r="OIS10" s="40" t="s">
        <v>41</v>
      </c>
      <c r="OIT10" s="40" t="s">
        <v>99</v>
      </c>
      <c r="OIU10" s="36">
        <f t="shared" si="1938"/>
        <v>2012</v>
      </c>
      <c r="OIV10" s="37">
        <f t="shared" si="1939"/>
        <v>-4492369000</v>
      </c>
      <c r="OIW10" s="38">
        <f t="shared" si="1940"/>
        <v>2713260000</v>
      </c>
      <c r="OIX10" s="38">
        <f t="shared" si="1941"/>
        <v>-7205629000</v>
      </c>
      <c r="OIY10" s="39">
        <f t="shared" si="1942"/>
        <v>0.97470446120649912</v>
      </c>
      <c r="OIZ10" s="39">
        <f t="shared" si="1943"/>
        <v>1.5633975597505292</v>
      </c>
      <c r="OJA10" s="40" t="s">
        <v>395</v>
      </c>
      <c r="OJB10" s="40" t="s">
        <v>6</v>
      </c>
      <c r="OJC10" s="42">
        <v>41274</v>
      </c>
      <c r="OJD10" s="43">
        <v>4608955000</v>
      </c>
      <c r="OJE10" s="43">
        <v>116586000</v>
      </c>
      <c r="OJF10" s="43">
        <v>2448629000</v>
      </c>
      <c r="OJG10" s="40">
        <v>0</v>
      </c>
      <c r="OJH10" s="43">
        <v>264631000</v>
      </c>
      <c r="OJI10" s="40" t="s">
        <v>41</v>
      </c>
      <c r="OJJ10" s="40" t="s">
        <v>99</v>
      </c>
      <c r="OJK10" s="36">
        <f t="shared" ref="OJK10:OKA13" si="1944">YEAR(OJC10)</f>
        <v>2012</v>
      </c>
      <c r="OJL10" s="37">
        <f t="shared" ref="OJL10:OKB13" si="1945">OJE10-OJD10</f>
        <v>-4492369000</v>
      </c>
      <c r="OJM10" s="38">
        <f t="shared" ref="OJM10:OKC13" si="1946">OJF10+OJG10+OJH10</f>
        <v>2713260000</v>
      </c>
      <c r="OJN10" s="38">
        <f t="shared" ref="OJN10:OKD13" si="1947">OJL10-OJM10</f>
        <v>-7205629000</v>
      </c>
      <c r="OJO10" s="39">
        <f t="shared" ref="OJO10:OKE13" si="1948">ABS(OJL10/OJD10)</f>
        <v>0.97470446120649912</v>
      </c>
      <c r="OJP10" s="39">
        <f t="shared" ref="OJP10:OKF13" si="1949">ABS(OJN10/OJD10)</f>
        <v>1.5633975597505292</v>
      </c>
      <c r="OJQ10" s="40" t="s">
        <v>395</v>
      </c>
      <c r="OJR10" s="40" t="s">
        <v>6</v>
      </c>
      <c r="OJS10" s="42">
        <v>41274</v>
      </c>
      <c r="OJT10" s="43">
        <v>4608955000</v>
      </c>
      <c r="OJU10" s="43">
        <v>116586000</v>
      </c>
      <c r="OJV10" s="43">
        <v>2448629000</v>
      </c>
      <c r="OJW10" s="40">
        <v>0</v>
      </c>
      <c r="OJX10" s="43">
        <v>264631000</v>
      </c>
      <c r="OJY10" s="40" t="s">
        <v>41</v>
      </c>
      <c r="OJZ10" s="40" t="s">
        <v>99</v>
      </c>
      <c r="OKA10" s="36">
        <f t="shared" si="1944"/>
        <v>2012</v>
      </c>
      <c r="OKB10" s="37">
        <f t="shared" si="1945"/>
        <v>-4492369000</v>
      </c>
      <c r="OKC10" s="38">
        <f t="shared" si="1946"/>
        <v>2713260000</v>
      </c>
      <c r="OKD10" s="38">
        <f t="shared" si="1947"/>
        <v>-7205629000</v>
      </c>
      <c r="OKE10" s="39">
        <f t="shared" si="1948"/>
        <v>0.97470446120649912</v>
      </c>
      <c r="OKF10" s="39">
        <f t="shared" si="1949"/>
        <v>1.5633975597505292</v>
      </c>
      <c r="OKG10" s="40" t="s">
        <v>395</v>
      </c>
      <c r="OKH10" s="40" t="s">
        <v>6</v>
      </c>
      <c r="OKI10" s="42">
        <v>41274</v>
      </c>
      <c r="OKJ10" s="43">
        <v>4608955000</v>
      </c>
      <c r="OKK10" s="43">
        <v>116586000</v>
      </c>
      <c r="OKL10" s="43">
        <v>2448629000</v>
      </c>
      <c r="OKM10" s="40">
        <v>0</v>
      </c>
      <c r="OKN10" s="43">
        <v>264631000</v>
      </c>
      <c r="OKO10" s="40" t="s">
        <v>41</v>
      </c>
      <c r="OKP10" s="40" t="s">
        <v>99</v>
      </c>
      <c r="OKQ10" s="36">
        <f t="shared" ref="OKQ10:OLG13" si="1950">YEAR(OKI10)</f>
        <v>2012</v>
      </c>
      <c r="OKR10" s="37">
        <f t="shared" ref="OKR10:OLH13" si="1951">OKK10-OKJ10</f>
        <v>-4492369000</v>
      </c>
      <c r="OKS10" s="38">
        <f t="shared" ref="OKS10:OLI13" si="1952">OKL10+OKM10+OKN10</f>
        <v>2713260000</v>
      </c>
      <c r="OKT10" s="38">
        <f t="shared" ref="OKT10:OLJ13" si="1953">OKR10-OKS10</f>
        <v>-7205629000</v>
      </c>
      <c r="OKU10" s="39">
        <f t="shared" ref="OKU10:OLK13" si="1954">ABS(OKR10/OKJ10)</f>
        <v>0.97470446120649912</v>
      </c>
      <c r="OKV10" s="39">
        <f t="shared" ref="OKV10:OLL13" si="1955">ABS(OKT10/OKJ10)</f>
        <v>1.5633975597505292</v>
      </c>
      <c r="OKW10" s="40" t="s">
        <v>395</v>
      </c>
      <c r="OKX10" s="40" t="s">
        <v>6</v>
      </c>
      <c r="OKY10" s="42">
        <v>41274</v>
      </c>
      <c r="OKZ10" s="43">
        <v>4608955000</v>
      </c>
      <c r="OLA10" s="43">
        <v>116586000</v>
      </c>
      <c r="OLB10" s="43">
        <v>2448629000</v>
      </c>
      <c r="OLC10" s="40">
        <v>0</v>
      </c>
      <c r="OLD10" s="43">
        <v>264631000</v>
      </c>
      <c r="OLE10" s="40" t="s">
        <v>41</v>
      </c>
      <c r="OLF10" s="40" t="s">
        <v>99</v>
      </c>
      <c r="OLG10" s="36">
        <f t="shared" si="1950"/>
        <v>2012</v>
      </c>
      <c r="OLH10" s="37">
        <f t="shared" si="1951"/>
        <v>-4492369000</v>
      </c>
      <c r="OLI10" s="38">
        <f t="shared" si="1952"/>
        <v>2713260000</v>
      </c>
      <c r="OLJ10" s="38">
        <f t="shared" si="1953"/>
        <v>-7205629000</v>
      </c>
      <c r="OLK10" s="39">
        <f t="shared" si="1954"/>
        <v>0.97470446120649912</v>
      </c>
      <c r="OLL10" s="39">
        <f t="shared" si="1955"/>
        <v>1.5633975597505292</v>
      </c>
      <c r="OLM10" s="40" t="s">
        <v>395</v>
      </c>
      <c r="OLN10" s="40" t="s">
        <v>6</v>
      </c>
      <c r="OLO10" s="42">
        <v>41274</v>
      </c>
      <c r="OLP10" s="43">
        <v>4608955000</v>
      </c>
      <c r="OLQ10" s="43">
        <v>116586000</v>
      </c>
      <c r="OLR10" s="43">
        <v>2448629000</v>
      </c>
      <c r="OLS10" s="40">
        <v>0</v>
      </c>
      <c r="OLT10" s="43">
        <v>264631000</v>
      </c>
      <c r="OLU10" s="40" t="s">
        <v>41</v>
      </c>
      <c r="OLV10" s="40" t="s">
        <v>99</v>
      </c>
      <c r="OLW10" s="36">
        <f t="shared" ref="OLW10:OMM13" si="1956">YEAR(OLO10)</f>
        <v>2012</v>
      </c>
      <c r="OLX10" s="37">
        <f t="shared" ref="OLX10:OMN13" si="1957">OLQ10-OLP10</f>
        <v>-4492369000</v>
      </c>
      <c r="OLY10" s="38">
        <f t="shared" ref="OLY10:OMO13" si="1958">OLR10+OLS10+OLT10</f>
        <v>2713260000</v>
      </c>
      <c r="OLZ10" s="38">
        <f t="shared" ref="OLZ10:OMP13" si="1959">OLX10-OLY10</f>
        <v>-7205629000</v>
      </c>
      <c r="OMA10" s="39">
        <f t="shared" ref="OMA10:OMQ13" si="1960">ABS(OLX10/OLP10)</f>
        <v>0.97470446120649912</v>
      </c>
      <c r="OMB10" s="39">
        <f t="shared" ref="OMB10:OMR13" si="1961">ABS(OLZ10/OLP10)</f>
        <v>1.5633975597505292</v>
      </c>
      <c r="OMC10" s="40" t="s">
        <v>395</v>
      </c>
      <c r="OMD10" s="40" t="s">
        <v>6</v>
      </c>
      <c r="OME10" s="42">
        <v>41274</v>
      </c>
      <c r="OMF10" s="43">
        <v>4608955000</v>
      </c>
      <c r="OMG10" s="43">
        <v>116586000</v>
      </c>
      <c r="OMH10" s="43">
        <v>2448629000</v>
      </c>
      <c r="OMI10" s="40">
        <v>0</v>
      </c>
      <c r="OMJ10" s="43">
        <v>264631000</v>
      </c>
      <c r="OMK10" s="40" t="s">
        <v>41</v>
      </c>
      <c r="OML10" s="40" t="s">
        <v>99</v>
      </c>
      <c r="OMM10" s="36">
        <f t="shared" si="1956"/>
        <v>2012</v>
      </c>
      <c r="OMN10" s="37">
        <f t="shared" si="1957"/>
        <v>-4492369000</v>
      </c>
      <c r="OMO10" s="38">
        <f t="shared" si="1958"/>
        <v>2713260000</v>
      </c>
      <c r="OMP10" s="38">
        <f t="shared" si="1959"/>
        <v>-7205629000</v>
      </c>
      <c r="OMQ10" s="39">
        <f t="shared" si="1960"/>
        <v>0.97470446120649912</v>
      </c>
      <c r="OMR10" s="39">
        <f t="shared" si="1961"/>
        <v>1.5633975597505292</v>
      </c>
      <c r="OMS10" s="40" t="s">
        <v>395</v>
      </c>
      <c r="OMT10" s="40" t="s">
        <v>6</v>
      </c>
      <c r="OMU10" s="42">
        <v>41274</v>
      </c>
      <c r="OMV10" s="43">
        <v>4608955000</v>
      </c>
      <c r="OMW10" s="43">
        <v>116586000</v>
      </c>
      <c r="OMX10" s="43">
        <v>2448629000</v>
      </c>
      <c r="OMY10" s="40">
        <v>0</v>
      </c>
      <c r="OMZ10" s="43">
        <v>264631000</v>
      </c>
      <c r="ONA10" s="40" t="s">
        <v>41</v>
      </c>
      <c r="ONB10" s="40" t="s">
        <v>99</v>
      </c>
      <c r="ONC10" s="36">
        <f t="shared" ref="ONC10:ONS13" si="1962">YEAR(OMU10)</f>
        <v>2012</v>
      </c>
      <c r="OND10" s="37">
        <f t="shared" ref="OND10:ONT13" si="1963">OMW10-OMV10</f>
        <v>-4492369000</v>
      </c>
      <c r="ONE10" s="38">
        <f t="shared" ref="ONE10:ONU13" si="1964">OMX10+OMY10+OMZ10</f>
        <v>2713260000</v>
      </c>
      <c r="ONF10" s="38">
        <f t="shared" ref="ONF10:ONV13" si="1965">OND10-ONE10</f>
        <v>-7205629000</v>
      </c>
      <c r="ONG10" s="39">
        <f t="shared" ref="ONG10:ONW13" si="1966">ABS(OND10/OMV10)</f>
        <v>0.97470446120649912</v>
      </c>
      <c r="ONH10" s="39">
        <f t="shared" ref="ONH10:ONX13" si="1967">ABS(ONF10/OMV10)</f>
        <v>1.5633975597505292</v>
      </c>
      <c r="ONI10" s="40" t="s">
        <v>395</v>
      </c>
      <c r="ONJ10" s="40" t="s">
        <v>6</v>
      </c>
      <c r="ONK10" s="42">
        <v>41274</v>
      </c>
      <c r="ONL10" s="43">
        <v>4608955000</v>
      </c>
      <c r="ONM10" s="43">
        <v>116586000</v>
      </c>
      <c r="ONN10" s="43">
        <v>2448629000</v>
      </c>
      <c r="ONO10" s="40">
        <v>0</v>
      </c>
      <c r="ONP10" s="43">
        <v>264631000</v>
      </c>
      <c r="ONQ10" s="40" t="s">
        <v>41</v>
      </c>
      <c r="ONR10" s="40" t="s">
        <v>99</v>
      </c>
      <c r="ONS10" s="36">
        <f t="shared" si="1962"/>
        <v>2012</v>
      </c>
      <c r="ONT10" s="37">
        <f t="shared" si="1963"/>
        <v>-4492369000</v>
      </c>
      <c r="ONU10" s="38">
        <f t="shared" si="1964"/>
        <v>2713260000</v>
      </c>
      <c r="ONV10" s="38">
        <f t="shared" si="1965"/>
        <v>-7205629000</v>
      </c>
      <c r="ONW10" s="39">
        <f t="shared" si="1966"/>
        <v>0.97470446120649912</v>
      </c>
      <c r="ONX10" s="39">
        <f t="shared" si="1967"/>
        <v>1.5633975597505292</v>
      </c>
      <c r="ONY10" s="40" t="s">
        <v>395</v>
      </c>
      <c r="ONZ10" s="40" t="s">
        <v>6</v>
      </c>
      <c r="OOA10" s="42">
        <v>41274</v>
      </c>
      <c r="OOB10" s="43">
        <v>4608955000</v>
      </c>
      <c r="OOC10" s="43">
        <v>116586000</v>
      </c>
      <c r="OOD10" s="43">
        <v>2448629000</v>
      </c>
      <c r="OOE10" s="40">
        <v>0</v>
      </c>
      <c r="OOF10" s="43">
        <v>264631000</v>
      </c>
      <c r="OOG10" s="40" t="s">
        <v>41</v>
      </c>
      <c r="OOH10" s="40" t="s">
        <v>99</v>
      </c>
      <c r="OOI10" s="36">
        <f t="shared" ref="OOI10:OOY13" si="1968">YEAR(OOA10)</f>
        <v>2012</v>
      </c>
      <c r="OOJ10" s="37">
        <f t="shared" ref="OOJ10:OOZ13" si="1969">OOC10-OOB10</f>
        <v>-4492369000</v>
      </c>
      <c r="OOK10" s="38">
        <f t="shared" ref="OOK10:OPA13" si="1970">OOD10+OOE10+OOF10</f>
        <v>2713260000</v>
      </c>
      <c r="OOL10" s="38">
        <f t="shared" ref="OOL10:OPB13" si="1971">OOJ10-OOK10</f>
        <v>-7205629000</v>
      </c>
      <c r="OOM10" s="39">
        <f t="shared" ref="OOM10:OPC13" si="1972">ABS(OOJ10/OOB10)</f>
        <v>0.97470446120649912</v>
      </c>
      <c r="OON10" s="39">
        <f t="shared" ref="OON10:OPD13" si="1973">ABS(OOL10/OOB10)</f>
        <v>1.5633975597505292</v>
      </c>
      <c r="OOO10" s="40" t="s">
        <v>395</v>
      </c>
      <c r="OOP10" s="40" t="s">
        <v>6</v>
      </c>
      <c r="OOQ10" s="42">
        <v>41274</v>
      </c>
      <c r="OOR10" s="43">
        <v>4608955000</v>
      </c>
      <c r="OOS10" s="43">
        <v>116586000</v>
      </c>
      <c r="OOT10" s="43">
        <v>2448629000</v>
      </c>
      <c r="OOU10" s="40">
        <v>0</v>
      </c>
      <c r="OOV10" s="43">
        <v>264631000</v>
      </c>
      <c r="OOW10" s="40" t="s">
        <v>41</v>
      </c>
      <c r="OOX10" s="40" t="s">
        <v>99</v>
      </c>
      <c r="OOY10" s="36">
        <f t="shared" si="1968"/>
        <v>2012</v>
      </c>
      <c r="OOZ10" s="37">
        <f t="shared" si="1969"/>
        <v>-4492369000</v>
      </c>
      <c r="OPA10" s="38">
        <f t="shared" si="1970"/>
        <v>2713260000</v>
      </c>
      <c r="OPB10" s="38">
        <f t="shared" si="1971"/>
        <v>-7205629000</v>
      </c>
      <c r="OPC10" s="39">
        <f t="shared" si="1972"/>
        <v>0.97470446120649912</v>
      </c>
      <c r="OPD10" s="39">
        <f t="shared" si="1973"/>
        <v>1.5633975597505292</v>
      </c>
      <c r="OPE10" s="40" t="s">
        <v>395</v>
      </c>
      <c r="OPF10" s="40" t="s">
        <v>6</v>
      </c>
      <c r="OPG10" s="42">
        <v>41274</v>
      </c>
      <c r="OPH10" s="43">
        <v>4608955000</v>
      </c>
      <c r="OPI10" s="43">
        <v>116586000</v>
      </c>
      <c r="OPJ10" s="43">
        <v>2448629000</v>
      </c>
      <c r="OPK10" s="40">
        <v>0</v>
      </c>
      <c r="OPL10" s="43">
        <v>264631000</v>
      </c>
      <c r="OPM10" s="40" t="s">
        <v>41</v>
      </c>
      <c r="OPN10" s="40" t="s">
        <v>99</v>
      </c>
      <c r="OPO10" s="36">
        <f t="shared" ref="OPO10:OQE13" si="1974">YEAR(OPG10)</f>
        <v>2012</v>
      </c>
      <c r="OPP10" s="37">
        <f t="shared" ref="OPP10:OQF13" si="1975">OPI10-OPH10</f>
        <v>-4492369000</v>
      </c>
      <c r="OPQ10" s="38">
        <f t="shared" ref="OPQ10:OQG13" si="1976">OPJ10+OPK10+OPL10</f>
        <v>2713260000</v>
      </c>
      <c r="OPR10" s="38">
        <f t="shared" ref="OPR10:OQH13" si="1977">OPP10-OPQ10</f>
        <v>-7205629000</v>
      </c>
      <c r="OPS10" s="39">
        <f t="shared" ref="OPS10:OQI13" si="1978">ABS(OPP10/OPH10)</f>
        <v>0.97470446120649912</v>
      </c>
      <c r="OPT10" s="39">
        <f t="shared" ref="OPT10:OQJ13" si="1979">ABS(OPR10/OPH10)</f>
        <v>1.5633975597505292</v>
      </c>
      <c r="OPU10" s="40" t="s">
        <v>395</v>
      </c>
      <c r="OPV10" s="40" t="s">
        <v>6</v>
      </c>
      <c r="OPW10" s="42">
        <v>41274</v>
      </c>
      <c r="OPX10" s="43">
        <v>4608955000</v>
      </c>
      <c r="OPY10" s="43">
        <v>116586000</v>
      </c>
      <c r="OPZ10" s="43">
        <v>2448629000</v>
      </c>
      <c r="OQA10" s="40">
        <v>0</v>
      </c>
      <c r="OQB10" s="43">
        <v>264631000</v>
      </c>
      <c r="OQC10" s="40" t="s">
        <v>41</v>
      </c>
      <c r="OQD10" s="40" t="s">
        <v>99</v>
      </c>
      <c r="OQE10" s="36">
        <f t="shared" si="1974"/>
        <v>2012</v>
      </c>
      <c r="OQF10" s="37">
        <f t="shared" si="1975"/>
        <v>-4492369000</v>
      </c>
      <c r="OQG10" s="38">
        <f t="shared" si="1976"/>
        <v>2713260000</v>
      </c>
      <c r="OQH10" s="38">
        <f t="shared" si="1977"/>
        <v>-7205629000</v>
      </c>
      <c r="OQI10" s="39">
        <f t="shared" si="1978"/>
        <v>0.97470446120649912</v>
      </c>
      <c r="OQJ10" s="39">
        <f t="shared" si="1979"/>
        <v>1.5633975597505292</v>
      </c>
      <c r="OQK10" s="40" t="s">
        <v>395</v>
      </c>
      <c r="OQL10" s="40" t="s">
        <v>6</v>
      </c>
      <c r="OQM10" s="42">
        <v>41274</v>
      </c>
      <c r="OQN10" s="43">
        <v>4608955000</v>
      </c>
      <c r="OQO10" s="43">
        <v>116586000</v>
      </c>
      <c r="OQP10" s="43">
        <v>2448629000</v>
      </c>
      <c r="OQQ10" s="40">
        <v>0</v>
      </c>
      <c r="OQR10" s="43">
        <v>264631000</v>
      </c>
      <c r="OQS10" s="40" t="s">
        <v>41</v>
      </c>
      <c r="OQT10" s="40" t="s">
        <v>99</v>
      </c>
      <c r="OQU10" s="36">
        <f t="shared" ref="OQU10:ORK13" si="1980">YEAR(OQM10)</f>
        <v>2012</v>
      </c>
      <c r="OQV10" s="37">
        <f t="shared" ref="OQV10:ORL13" si="1981">OQO10-OQN10</f>
        <v>-4492369000</v>
      </c>
      <c r="OQW10" s="38">
        <f t="shared" ref="OQW10:ORM13" si="1982">OQP10+OQQ10+OQR10</f>
        <v>2713260000</v>
      </c>
      <c r="OQX10" s="38">
        <f t="shared" ref="OQX10:ORN13" si="1983">OQV10-OQW10</f>
        <v>-7205629000</v>
      </c>
      <c r="OQY10" s="39">
        <f t="shared" ref="OQY10:ORO13" si="1984">ABS(OQV10/OQN10)</f>
        <v>0.97470446120649912</v>
      </c>
      <c r="OQZ10" s="39">
        <f t="shared" ref="OQZ10:ORP13" si="1985">ABS(OQX10/OQN10)</f>
        <v>1.5633975597505292</v>
      </c>
      <c r="ORA10" s="40" t="s">
        <v>395</v>
      </c>
      <c r="ORB10" s="40" t="s">
        <v>6</v>
      </c>
      <c r="ORC10" s="42">
        <v>41274</v>
      </c>
      <c r="ORD10" s="43">
        <v>4608955000</v>
      </c>
      <c r="ORE10" s="43">
        <v>116586000</v>
      </c>
      <c r="ORF10" s="43">
        <v>2448629000</v>
      </c>
      <c r="ORG10" s="40">
        <v>0</v>
      </c>
      <c r="ORH10" s="43">
        <v>264631000</v>
      </c>
      <c r="ORI10" s="40" t="s">
        <v>41</v>
      </c>
      <c r="ORJ10" s="40" t="s">
        <v>99</v>
      </c>
      <c r="ORK10" s="36">
        <f t="shared" si="1980"/>
        <v>2012</v>
      </c>
      <c r="ORL10" s="37">
        <f t="shared" si="1981"/>
        <v>-4492369000</v>
      </c>
      <c r="ORM10" s="38">
        <f t="shared" si="1982"/>
        <v>2713260000</v>
      </c>
      <c r="ORN10" s="38">
        <f t="shared" si="1983"/>
        <v>-7205629000</v>
      </c>
      <c r="ORO10" s="39">
        <f t="shared" si="1984"/>
        <v>0.97470446120649912</v>
      </c>
      <c r="ORP10" s="39">
        <f t="shared" si="1985"/>
        <v>1.5633975597505292</v>
      </c>
      <c r="ORQ10" s="40" t="s">
        <v>395</v>
      </c>
      <c r="ORR10" s="40" t="s">
        <v>6</v>
      </c>
      <c r="ORS10" s="42">
        <v>41274</v>
      </c>
      <c r="ORT10" s="43">
        <v>4608955000</v>
      </c>
      <c r="ORU10" s="43">
        <v>116586000</v>
      </c>
      <c r="ORV10" s="43">
        <v>2448629000</v>
      </c>
      <c r="ORW10" s="40">
        <v>0</v>
      </c>
      <c r="ORX10" s="43">
        <v>264631000</v>
      </c>
      <c r="ORY10" s="40" t="s">
        <v>41</v>
      </c>
      <c r="ORZ10" s="40" t="s">
        <v>99</v>
      </c>
      <c r="OSA10" s="36">
        <f t="shared" ref="OSA10:OSQ13" si="1986">YEAR(ORS10)</f>
        <v>2012</v>
      </c>
      <c r="OSB10" s="37">
        <f t="shared" ref="OSB10:OSR13" si="1987">ORU10-ORT10</f>
        <v>-4492369000</v>
      </c>
      <c r="OSC10" s="38">
        <f t="shared" ref="OSC10:OSS13" si="1988">ORV10+ORW10+ORX10</f>
        <v>2713260000</v>
      </c>
      <c r="OSD10" s="38">
        <f t="shared" ref="OSD10:OST13" si="1989">OSB10-OSC10</f>
        <v>-7205629000</v>
      </c>
      <c r="OSE10" s="39">
        <f t="shared" ref="OSE10:OSU13" si="1990">ABS(OSB10/ORT10)</f>
        <v>0.97470446120649912</v>
      </c>
      <c r="OSF10" s="39">
        <f t="shared" ref="OSF10:OSV13" si="1991">ABS(OSD10/ORT10)</f>
        <v>1.5633975597505292</v>
      </c>
      <c r="OSG10" s="40" t="s">
        <v>395</v>
      </c>
      <c r="OSH10" s="40" t="s">
        <v>6</v>
      </c>
      <c r="OSI10" s="42">
        <v>41274</v>
      </c>
      <c r="OSJ10" s="43">
        <v>4608955000</v>
      </c>
      <c r="OSK10" s="43">
        <v>116586000</v>
      </c>
      <c r="OSL10" s="43">
        <v>2448629000</v>
      </c>
      <c r="OSM10" s="40">
        <v>0</v>
      </c>
      <c r="OSN10" s="43">
        <v>264631000</v>
      </c>
      <c r="OSO10" s="40" t="s">
        <v>41</v>
      </c>
      <c r="OSP10" s="40" t="s">
        <v>99</v>
      </c>
      <c r="OSQ10" s="36">
        <f t="shared" si="1986"/>
        <v>2012</v>
      </c>
      <c r="OSR10" s="37">
        <f t="shared" si="1987"/>
        <v>-4492369000</v>
      </c>
      <c r="OSS10" s="38">
        <f t="shared" si="1988"/>
        <v>2713260000</v>
      </c>
      <c r="OST10" s="38">
        <f t="shared" si="1989"/>
        <v>-7205629000</v>
      </c>
      <c r="OSU10" s="39">
        <f t="shared" si="1990"/>
        <v>0.97470446120649912</v>
      </c>
      <c r="OSV10" s="39">
        <f t="shared" si="1991"/>
        <v>1.5633975597505292</v>
      </c>
      <c r="OSW10" s="40" t="s">
        <v>395</v>
      </c>
      <c r="OSX10" s="40" t="s">
        <v>6</v>
      </c>
      <c r="OSY10" s="42">
        <v>41274</v>
      </c>
      <c r="OSZ10" s="43">
        <v>4608955000</v>
      </c>
      <c r="OTA10" s="43">
        <v>116586000</v>
      </c>
      <c r="OTB10" s="43">
        <v>2448629000</v>
      </c>
      <c r="OTC10" s="40">
        <v>0</v>
      </c>
      <c r="OTD10" s="43">
        <v>264631000</v>
      </c>
      <c r="OTE10" s="40" t="s">
        <v>41</v>
      </c>
      <c r="OTF10" s="40" t="s">
        <v>99</v>
      </c>
      <c r="OTG10" s="36">
        <f t="shared" ref="OTG10:OTW13" si="1992">YEAR(OSY10)</f>
        <v>2012</v>
      </c>
      <c r="OTH10" s="37">
        <f t="shared" ref="OTH10:OTX13" si="1993">OTA10-OSZ10</f>
        <v>-4492369000</v>
      </c>
      <c r="OTI10" s="38">
        <f t="shared" ref="OTI10:OTY13" si="1994">OTB10+OTC10+OTD10</f>
        <v>2713260000</v>
      </c>
      <c r="OTJ10" s="38">
        <f t="shared" ref="OTJ10:OTZ13" si="1995">OTH10-OTI10</f>
        <v>-7205629000</v>
      </c>
      <c r="OTK10" s="39">
        <f t="shared" ref="OTK10:OUA13" si="1996">ABS(OTH10/OSZ10)</f>
        <v>0.97470446120649912</v>
      </c>
      <c r="OTL10" s="39">
        <f t="shared" ref="OTL10:OUB13" si="1997">ABS(OTJ10/OSZ10)</f>
        <v>1.5633975597505292</v>
      </c>
      <c r="OTM10" s="40" t="s">
        <v>395</v>
      </c>
      <c r="OTN10" s="40" t="s">
        <v>6</v>
      </c>
      <c r="OTO10" s="42">
        <v>41274</v>
      </c>
      <c r="OTP10" s="43">
        <v>4608955000</v>
      </c>
      <c r="OTQ10" s="43">
        <v>116586000</v>
      </c>
      <c r="OTR10" s="43">
        <v>2448629000</v>
      </c>
      <c r="OTS10" s="40">
        <v>0</v>
      </c>
      <c r="OTT10" s="43">
        <v>264631000</v>
      </c>
      <c r="OTU10" s="40" t="s">
        <v>41</v>
      </c>
      <c r="OTV10" s="40" t="s">
        <v>99</v>
      </c>
      <c r="OTW10" s="36">
        <f t="shared" si="1992"/>
        <v>2012</v>
      </c>
      <c r="OTX10" s="37">
        <f t="shared" si="1993"/>
        <v>-4492369000</v>
      </c>
      <c r="OTY10" s="38">
        <f t="shared" si="1994"/>
        <v>2713260000</v>
      </c>
      <c r="OTZ10" s="38">
        <f t="shared" si="1995"/>
        <v>-7205629000</v>
      </c>
      <c r="OUA10" s="39">
        <f t="shared" si="1996"/>
        <v>0.97470446120649912</v>
      </c>
      <c r="OUB10" s="39">
        <f t="shared" si="1997"/>
        <v>1.5633975597505292</v>
      </c>
      <c r="OUC10" s="40" t="s">
        <v>395</v>
      </c>
      <c r="OUD10" s="40" t="s">
        <v>6</v>
      </c>
      <c r="OUE10" s="42">
        <v>41274</v>
      </c>
      <c r="OUF10" s="43">
        <v>4608955000</v>
      </c>
      <c r="OUG10" s="43">
        <v>116586000</v>
      </c>
      <c r="OUH10" s="43">
        <v>2448629000</v>
      </c>
      <c r="OUI10" s="40">
        <v>0</v>
      </c>
      <c r="OUJ10" s="43">
        <v>264631000</v>
      </c>
      <c r="OUK10" s="40" t="s">
        <v>41</v>
      </c>
      <c r="OUL10" s="40" t="s">
        <v>99</v>
      </c>
      <c r="OUM10" s="36">
        <f t="shared" ref="OUM10:OVC13" si="1998">YEAR(OUE10)</f>
        <v>2012</v>
      </c>
      <c r="OUN10" s="37">
        <f t="shared" ref="OUN10:OVD13" si="1999">OUG10-OUF10</f>
        <v>-4492369000</v>
      </c>
      <c r="OUO10" s="38">
        <f t="shared" ref="OUO10:OVE13" si="2000">OUH10+OUI10+OUJ10</f>
        <v>2713260000</v>
      </c>
      <c r="OUP10" s="38">
        <f t="shared" ref="OUP10:OVF13" si="2001">OUN10-OUO10</f>
        <v>-7205629000</v>
      </c>
      <c r="OUQ10" s="39">
        <f t="shared" ref="OUQ10:OVG13" si="2002">ABS(OUN10/OUF10)</f>
        <v>0.97470446120649912</v>
      </c>
      <c r="OUR10" s="39">
        <f t="shared" ref="OUR10:OVH13" si="2003">ABS(OUP10/OUF10)</f>
        <v>1.5633975597505292</v>
      </c>
      <c r="OUS10" s="40" t="s">
        <v>395</v>
      </c>
      <c r="OUT10" s="40" t="s">
        <v>6</v>
      </c>
      <c r="OUU10" s="42">
        <v>41274</v>
      </c>
      <c r="OUV10" s="43">
        <v>4608955000</v>
      </c>
      <c r="OUW10" s="43">
        <v>116586000</v>
      </c>
      <c r="OUX10" s="43">
        <v>2448629000</v>
      </c>
      <c r="OUY10" s="40">
        <v>0</v>
      </c>
      <c r="OUZ10" s="43">
        <v>264631000</v>
      </c>
      <c r="OVA10" s="40" t="s">
        <v>41</v>
      </c>
      <c r="OVB10" s="40" t="s">
        <v>99</v>
      </c>
      <c r="OVC10" s="36">
        <f t="shared" si="1998"/>
        <v>2012</v>
      </c>
      <c r="OVD10" s="37">
        <f t="shared" si="1999"/>
        <v>-4492369000</v>
      </c>
      <c r="OVE10" s="38">
        <f t="shared" si="2000"/>
        <v>2713260000</v>
      </c>
      <c r="OVF10" s="38">
        <f t="shared" si="2001"/>
        <v>-7205629000</v>
      </c>
      <c r="OVG10" s="39">
        <f t="shared" si="2002"/>
        <v>0.97470446120649912</v>
      </c>
      <c r="OVH10" s="39">
        <f t="shared" si="2003"/>
        <v>1.5633975597505292</v>
      </c>
      <c r="OVI10" s="40" t="s">
        <v>395</v>
      </c>
      <c r="OVJ10" s="40" t="s">
        <v>6</v>
      </c>
      <c r="OVK10" s="42">
        <v>41274</v>
      </c>
      <c r="OVL10" s="43">
        <v>4608955000</v>
      </c>
      <c r="OVM10" s="43">
        <v>116586000</v>
      </c>
      <c r="OVN10" s="43">
        <v>2448629000</v>
      </c>
      <c r="OVO10" s="40">
        <v>0</v>
      </c>
      <c r="OVP10" s="43">
        <v>264631000</v>
      </c>
      <c r="OVQ10" s="40" t="s">
        <v>41</v>
      </c>
      <c r="OVR10" s="40" t="s">
        <v>99</v>
      </c>
      <c r="OVS10" s="36">
        <f t="shared" ref="OVS10:OWI13" si="2004">YEAR(OVK10)</f>
        <v>2012</v>
      </c>
      <c r="OVT10" s="37">
        <f t="shared" ref="OVT10:OWJ13" si="2005">OVM10-OVL10</f>
        <v>-4492369000</v>
      </c>
      <c r="OVU10" s="38">
        <f t="shared" ref="OVU10:OWK13" si="2006">OVN10+OVO10+OVP10</f>
        <v>2713260000</v>
      </c>
      <c r="OVV10" s="38">
        <f t="shared" ref="OVV10:OWL13" si="2007">OVT10-OVU10</f>
        <v>-7205629000</v>
      </c>
      <c r="OVW10" s="39">
        <f t="shared" ref="OVW10:OWM13" si="2008">ABS(OVT10/OVL10)</f>
        <v>0.97470446120649912</v>
      </c>
      <c r="OVX10" s="39">
        <f t="shared" ref="OVX10:OWN13" si="2009">ABS(OVV10/OVL10)</f>
        <v>1.5633975597505292</v>
      </c>
      <c r="OVY10" s="40" t="s">
        <v>395</v>
      </c>
      <c r="OVZ10" s="40" t="s">
        <v>6</v>
      </c>
      <c r="OWA10" s="42">
        <v>41274</v>
      </c>
      <c r="OWB10" s="43">
        <v>4608955000</v>
      </c>
      <c r="OWC10" s="43">
        <v>116586000</v>
      </c>
      <c r="OWD10" s="43">
        <v>2448629000</v>
      </c>
      <c r="OWE10" s="40">
        <v>0</v>
      </c>
      <c r="OWF10" s="43">
        <v>264631000</v>
      </c>
      <c r="OWG10" s="40" t="s">
        <v>41</v>
      </c>
      <c r="OWH10" s="40" t="s">
        <v>99</v>
      </c>
      <c r="OWI10" s="36">
        <f t="shared" si="2004"/>
        <v>2012</v>
      </c>
      <c r="OWJ10" s="37">
        <f t="shared" si="2005"/>
        <v>-4492369000</v>
      </c>
      <c r="OWK10" s="38">
        <f t="shared" si="2006"/>
        <v>2713260000</v>
      </c>
      <c r="OWL10" s="38">
        <f t="shared" si="2007"/>
        <v>-7205629000</v>
      </c>
      <c r="OWM10" s="39">
        <f t="shared" si="2008"/>
        <v>0.97470446120649912</v>
      </c>
      <c r="OWN10" s="39">
        <f t="shared" si="2009"/>
        <v>1.5633975597505292</v>
      </c>
      <c r="OWO10" s="40" t="s">
        <v>395</v>
      </c>
      <c r="OWP10" s="40" t="s">
        <v>6</v>
      </c>
      <c r="OWQ10" s="42">
        <v>41274</v>
      </c>
      <c r="OWR10" s="43">
        <v>4608955000</v>
      </c>
      <c r="OWS10" s="43">
        <v>116586000</v>
      </c>
      <c r="OWT10" s="43">
        <v>2448629000</v>
      </c>
      <c r="OWU10" s="40">
        <v>0</v>
      </c>
      <c r="OWV10" s="43">
        <v>264631000</v>
      </c>
      <c r="OWW10" s="40" t="s">
        <v>41</v>
      </c>
      <c r="OWX10" s="40" t="s">
        <v>99</v>
      </c>
      <c r="OWY10" s="36">
        <f t="shared" ref="OWY10:OXO13" si="2010">YEAR(OWQ10)</f>
        <v>2012</v>
      </c>
      <c r="OWZ10" s="37">
        <f t="shared" ref="OWZ10:OXP13" si="2011">OWS10-OWR10</f>
        <v>-4492369000</v>
      </c>
      <c r="OXA10" s="38">
        <f t="shared" ref="OXA10:OXQ13" si="2012">OWT10+OWU10+OWV10</f>
        <v>2713260000</v>
      </c>
      <c r="OXB10" s="38">
        <f t="shared" ref="OXB10:OXR13" si="2013">OWZ10-OXA10</f>
        <v>-7205629000</v>
      </c>
      <c r="OXC10" s="39">
        <f t="shared" ref="OXC10:OXS13" si="2014">ABS(OWZ10/OWR10)</f>
        <v>0.97470446120649912</v>
      </c>
      <c r="OXD10" s="39">
        <f t="shared" ref="OXD10:OXT13" si="2015">ABS(OXB10/OWR10)</f>
        <v>1.5633975597505292</v>
      </c>
      <c r="OXE10" s="40" t="s">
        <v>395</v>
      </c>
      <c r="OXF10" s="40" t="s">
        <v>6</v>
      </c>
      <c r="OXG10" s="42">
        <v>41274</v>
      </c>
      <c r="OXH10" s="43">
        <v>4608955000</v>
      </c>
      <c r="OXI10" s="43">
        <v>116586000</v>
      </c>
      <c r="OXJ10" s="43">
        <v>2448629000</v>
      </c>
      <c r="OXK10" s="40">
        <v>0</v>
      </c>
      <c r="OXL10" s="43">
        <v>264631000</v>
      </c>
      <c r="OXM10" s="40" t="s">
        <v>41</v>
      </c>
      <c r="OXN10" s="40" t="s">
        <v>99</v>
      </c>
      <c r="OXO10" s="36">
        <f t="shared" si="2010"/>
        <v>2012</v>
      </c>
      <c r="OXP10" s="37">
        <f t="shared" si="2011"/>
        <v>-4492369000</v>
      </c>
      <c r="OXQ10" s="38">
        <f t="shared" si="2012"/>
        <v>2713260000</v>
      </c>
      <c r="OXR10" s="38">
        <f t="shared" si="2013"/>
        <v>-7205629000</v>
      </c>
      <c r="OXS10" s="39">
        <f t="shared" si="2014"/>
        <v>0.97470446120649912</v>
      </c>
      <c r="OXT10" s="39">
        <f t="shared" si="2015"/>
        <v>1.5633975597505292</v>
      </c>
      <c r="OXU10" s="40" t="s">
        <v>395</v>
      </c>
      <c r="OXV10" s="40" t="s">
        <v>6</v>
      </c>
      <c r="OXW10" s="42">
        <v>41274</v>
      </c>
      <c r="OXX10" s="43">
        <v>4608955000</v>
      </c>
      <c r="OXY10" s="43">
        <v>116586000</v>
      </c>
      <c r="OXZ10" s="43">
        <v>2448629000</v>
      </c>
      <c r="OYA10" s="40">
        <v>0</v>
      </c>
      <c r="OYB10" s="43">
        <v>264631000</v>
      </c>
      <c r="OYC10" s="40" t="s">
        <v>41</v>
      </c>
      <c r="OYD10" s="40" t="s">
        <v>99</v>
      </c>
      <c r="OYE10" s="36">
        <f t="shared" ref="OYE10:OYU13" si="2016">YEAR(OXW10)</f>
        <v>2012</v>
      </c>
      <c r="OYF10" s="37">
        <f t="shared" ref="OYF10:OYV13" si="2017">OXY10-OXX10</f>
        <v>-4492369000</v>
      </c>
      <c r="OYG10" s="38">
        <f t="shared" ref="OYG10:OYW13" si="2018">OXZ10+OYA10+OYB10</f>
        <v>2713260000</v>
      </c>
      <c r="OYH10" s="38">
        <f t="shared" ref="OYH10:OYX13" si="2019">OYF10-OYG10</f>
        <v>-7205629000</v>
      </c>
      <c r="OYI10" s="39">
        <f t="shared" ref="OYI10:OYY13" si="2020">ABS(OYF10/OXX10)</f>
        <v>0.97470446120649912</v>
      </c>
      <c r="OYJ10" s="39">
        <f t="shared" ref="OYJ10:OYZ13" si="2021">ABS(OYH10/OXX10)</f>
        <v>1.5633975597505292</v>
      </c>
      <c r="OYK10" s="40" t="s">
        <v>395</v>
      </c>
      <c r="OYL10" s="40" t="s">
        <v>6</v>
      </c>
      <c r="OYM10" s="42">
        <v>41274</v>
      </c>
      <c r="OYN10" s="43">
        <v>4608955000</v>
      </c>
      <c r="OYO10" s="43">
        <v>116586000</v>
      </c>
      <c r="OYP10" s="43">
        <v>2448629000</v>
      </c>
      <c r="OYQ10" s="40">
        <v>0</v>
      </c>
      <c r="OYR10" s="43">
        <v>264631000</v>
      </c>
      <c r="OYS10" s="40" t="s">
        <v>41</v>
      </c>
      <c r="OYT10" s="40" t="s">
        <v>99</v>
      </c>
      <c r="OYU10" s="36">
        <f t="shared" si="2016"/>
        <v>2012</v>
      </c>
      <c r="OYV10" s="37">
        <f t="shared" si="2017"/>
        <v>-4492369000</v>
      </c>
      <c r="OYW10" s="38">
        <f t="shared" si="2018"/>
        <v>2713260000</v>
      </c>
      <c r="OYX10" s="38">
        <f t="shared" si="2019"/>
        <v>-7205629000</v>
      </c>
      <c r="OYY10" s="39">
        <f t="shared" si="2020"/>
        <v>0.97470446120649912</v>
      </c>
      <c r="OYZ10" s="39">
        <f t="shared" si="2021"/>
        <v>1.5633975597505292</v>
      </c>
      <c r="OZA10" s="40" t="s">
        <v>395</v>
      </c>
      <c r="OZB10" s="40" t="s">
        <v>6</v>
      </c>
      <c r="OZC10" s="42">
        <v>41274</v>
      </c>
      <c r="OZD10" s="43">
        <v>4608955000</v>
      </c>
      <c r="OZE10" s="43">
        <v>116586000</v>
      </c>
      <c r="OZF10" s="43">
        <v>2448629000</v>
      </c>
      <c r="OZG10" s="40">
        <v>0</v>
      </c>
      <c r="OZH10" s="43">
        <v>264631000</v>
      </c>
      <c r="OZI10" s="40" t="s">
        <v>41</v>
      </c>
      <c r="OZJ10" s="40" t="s">
        <v>99</v>
      </c>
      <c r="OZK10" s="36">
        <f t="shared" ref="OZK10:PAA13" si="2022">YEAR(OZC10)</f>
        <v>2012</v>
      </c>
      <c r="OZL10" s="37">
        <f t="shared" ref="OZL10:PAB13" si="2023">OZE10-OZD10</f>
        <v>-4492369000</v>
      </c>
      <c r="OZM10" s="38">
        <f t="shared" ref="OZM10:PAC13" si="2024">OZF10+OZG10+OZH10</f>
        <v>2713260000</v>
      </c>
      <c r="OZN10" s="38">
        <f t="shared" ref="OZN10:PAD13" si="2025">OZL10-OZM10</f>
        <v>-7205629000</v>
      </c>
      <c r="OZO10" s="39">
        <f t="shared" ref="OZO10:PAE13" si="2026">ABS(OZL10/OZD10)</f>
        <v>0.97470446120649912</v>
      </c>
      <c r="OZP10" s="39">
        <f t="shared" ref="OZP10:PAF13" si="2027">ABS(OZN10/OZD10)</f>
        <v>1.5633975597505292</v>
      </c>
      <c r="OZQ10" s="40" t="s">
        <v>395</v>
      </c>
      <c r="OZR10" s="40" t="s">
        <v>6</v>
      </c>
      <c r="OZS10" s="42">
        <v>41274</v>
      </c>
      <c r="OZT10" s="43">
        <v>4608955000</v>
      </c>
      <c r="OZU10" s="43">
        <v>116586000</v>
      </c>
      <c r="OZV10" s="43">
        <v>2448629000</v>
      </c>
      <c r="OZW10" s="40">
        <v>0</v>
      </c>
      <c r="OZX10" s="43">
        <v>264631000</v>
      </c>
      <c r="OZY10" s="40" t="s">
        <v>41</v>
      </c>
      <c r="OZZ10" s="40" t="s">
        <v>99</v>
      </c>
      <c r="PAA10" s="36">
        <f t="shared" si="2022"/>
        <v>2012</v>
      </c>
      <c r="PAB10" s="37">
        <f t="shared" si="2023"/>
        <v>-4492369000</v>
      </c>
      <c r="PAC10" s="38">
        <f t="shared" si="2024"/>
        <v>2713260000</v>
      </c>
      <c r="PAD10" s="38">
        <f t="shared" si="2025"/>
        <v>-7205629000</v>
      </c>
      <c r="PAE10" s="39">
        <f t="shared" si="2026"/>
        <v>0.97470446120649912</v>
      </c>
      <c r="PAF10" s="39">
        <f t="shared" si="2027"/>
        <v>1.5633975597505292</v>
      </c>
      <c r="PAG10" s="40" t="s">
        <v>395</v>
      </c>
      <c r="PAH10" s="40" t="s">
        <v>6</v>
      </c>
      <c r="PAI10" s="42">
        <v>41274</v>
      </c>
      <c r="PAJ10" s="43">
        <v>4608955000</v>
      </c>
      <c r="PAK10" s="43">
        <v>116586000</v>
      </c>
      <c r="PAL10" s="43">
        <v>2448629000</v>
      </c>
      <c r="PAM10" s="40">
        <v>0</v>
      </c>
      <c r="PAN10" s="43">
        <v>264631000</v>
      </c>
      <c r="PAO10" s="40" t="s">
        <v>41</v>
      </c>
      <c r="PAP10" s="40" t="s">
        <v>99</v>
      </c>
      <c r="PAQ10" s="36">
        <f t="shared" ref="PAQ10:PBG13" si="2028">YEAR(PAI10)</f>
        <v>2012</v>
      </c>
      <c r="PAR10" s="37">
        <f t="shared" ref="PAR10:PBH13" si="2029">PAK10-PAJ10</f>
        <v>-4492369000</v>
      </c>
      <c r="PAS10" s="38">
        <f t="shared" ref="PAS10:PBI13" si="2030">PAL10+PAM10+PAN10</f>
        <v>2713260000</v>
      </c>
      <c r="PAT10" s="38">
        <f t="shared" ref="PAT10:PBJ13" si="2031">PAR10-PAS10</f>
        <v>-7205629000</v>
      </c>
      <c r="PAU10" s="39">
        <f t="shared" ref="PAU10:PBK13" si="2032">ABS(PAR10/PAJ10)</f>
        <v>0.97470446120649912</v>
      </c>
      <c r="PAV10" s="39">
        <f t="shared" ref="PAV10:PBL13" si="2033">ABS(PAT10/PAJ10)</f>
        <v>1.5633975597505292</v>
      </c>
      <c r="PAW10" s="40" t="s">
        <v>395</v>
      </c>
      <c r="PAX10" s="40" t="s">
        <v>6</v>
      </c>
      <c r="PAY10" s="42">
        <v>41274</v>
      </c>
      <c r="PAZ10" s="43">
        <v>4608955000</v>
      </c>
      <c r="PBA10" s="43">
        <v>116586000</v>
      </c>
      <c r="PBB10" s="43">
        <v>2448629000</v>
      </c>
      <c r="PBC10" s="40">
        <v>0</v>
      </c>
      <c r="PBD10" s="43">
        <v>264631000</v>
      </c>
      <c r="PBE10" s="40" t="s">
        <v>41</v>
      </c>
      <c r="PBF10" s="40" t="s">
        <v>99</v>
      </c>
      <c r="PBG10" s="36">
        <f t="shared" si="2028"/>
        <v>2012</v>
      </c>
      <c r="PBH10" s="37">
        <f t="shared" si="2029"/>
        <v>-4492369000</v>
      </c>
      <c r="PBI10" s="38">
        <f t="shared" si="2030"/>
        <v>2713260000</v>
      </c>
      <c r="PBJ10" s="38">
        <f t="shared" si="2031"/>
        <v>-7205629000</v>
      </c>
      <c r="PBK10" s="39">
        <f t="shared" si="2032"/>
        <v>0.97470446120649912</v>
      </c>
      <c r="PBL10" s="39">
        <f t="shared" si="2033"/>
        <v>1.5633975597505292</v>
      </c>
      <c r="PBM10" s="40" t="s">
        <v>395</v>
      </c>
      <c r="PBN10" s="40" t="s">
        <v>6</v>
      </c>
      <c r="PBO10" s="42">
        <v>41274</v>
      </c>
      <c r="PBP10" s="43">
        <v>4608955000</v>
      </c>
      <c r="PBQ10" s="43">
        <v>116586000</v>
      </c>
      <c r="PBR10" s="43">
        <v>2448629000</v>
      </c>
      <c r="PBS10" s="40">
        <v>0</v>
      </c>
      <c r="PBT10" s="43">
        <v>264631000</v>
      </c>
      <c r="PBU10" s="40" t="s">
        <v>41</v>
      </c>
      <c r="PBV10" s="40" t="s">
        <v>99</v>
      </c>
      <c r="PBW10" s="36">
        <f t="shared" ref="PBW10:PCM13" si="2034">YEAR(PBO10)</f>
        <v>2012</v>
      </c>
      <c r="PBX10" s="37">
        <f t="shared" ref="PBX10:PCN13" si="2035">PBQ10-PBP10</f>
        <v>-4492369000</v>
      </c>
      <c r="PBY10" s="38">
        <f t="shared" ref="PBY10:PCO13" si="2036">PBR10+PBS10+PBT10</f>
        <v>2713260000</v>
      </c>
      <c r="PBZ10" s="38">
        <f t="shared" ref="PBZ10:PCP13" si="2037">PBX10-PBY10</f>
        <v>-7205629000</v>
      </c>
      <c r="PCA10" s="39">
        <f t="shared" ref="PCA10:PCQ13" si="2038">ABS(PBX10/PBP10)</f>
        <v>0.97470446120649912</v>
      </c>
      <c r="PCB10" s="39">
        <f t="shared" ref="PCB10:PCR13" si="2039">ABS(PBZ10/PBP10)</f>
        <v>1.5633975597505292</v>
      </c>
      <c r="PCC10" s="40" t="s">
        <v>395</v>
      </c>
      <c r="PCD10" s="40" t="s">
        <v>6</v>
      </c>
      <c r="PCE10" s="42">
        <v>41274</v>
      </c>
      <c r="PCF10" s="43">
        <v>4608955000</v>
      </c>
      <c r="PCG10" s="43">
        <v>116586000</v>
      </c>
      <c r="PCH10" s="43">
        <v>2448629000</v>
      </c>
      <c r="PCI10" s="40">
        <v>0</v>
      </c>
      <c r="PCJ10" s="43">
        <v>264631000</v>
      </c>
      <c r="PCK10" s="40" t="s">
        <v>41</v>
      </c>
      <c r="PCL10" s="40" t="s">
        <v>99</v>
      </c>
      <c r="PCM10" s="36">
        <f t="shared" si="2034"/>
        <v>2012</v>
      </c>
      <c r="PCN10" s="37">
        <f t="shared" si="2035"/>
        <v>-4492369000</v>
      </c>
      <c r="PCO10" s="38">
        <f t="shared" si="2036"/>
        <v>2713260000</v>
      </c>
      <c r="PCP10" s="38">
        <f t="shared" si="2037"/>
        <v>-7205629000</v>
      </c>
      <c r="PCQ10" s="39">
        <f t="shared" si="2038"/>
        <v>0.97470446120649912</v>
      </c>
      <c r="PCR10" s="39">
        <f t="shared" si="2039"/>
        <v>1.5633975597505292</v>
      </c>
      <c r="PCS10" s="40" t="s">
        <v>395</v>
      </c>
      <c r="PCT10" s="40" t="s">
        <v>6</v>
      </c>
      <c r="PCU10" s="42">
        <v>41274</v>
      </c>
      <c r="PCV10" s="43">
        <v>4608955000</v>
      </c>
      <c r="PCW10" s="43">
        <v>116586000</v>
      </c>
      <c r="PCX10" s="43">
        <v>2448629000</v>
      </c>
      <c r="PCY10" s="40">
        <v>0</v>
      </c>
      <c r="PCZ10" s="43">
        <v>264631000</v>
      </c>
      <c r="PDA10" s="40" t="s">
        <v>41</v>
      </c>
      <c r="PDB10" s="40" t="s">
        <v>99</v>
      </c>
      <c r="PDC10" s="36">
        <f t="shared" ref="PDC10:PDS13" si="2040">YEAR(PCU10)</f>
        <v>2012</v>
      </c>
      <c r="PDD10" s="37">
        <f t="shared" ref="PDD10:PDT13" si="2041">PCW10-PCV10</f>
        <v>-4492369000</v>
      </c>
      <c r="PDE10" s="38">
        <f t="shared" ref="PDE10:PDU13" si="2042">PCX10+PCY10+PCZ10</f>
        <v>2713260000</v>
      </c>
      <c r="PDF10" s="38">
        <f t="shared" ref="PDF10:PDV13" si="2043">PDD10-PDE10</f>
        <v>-7205629000</v>
      </c>
      <c r="PDG10" s="39">
        <f t="shared" ref="PDG10:PDW13" si="2044">ABS(PDD10/PCV10)</f>
        <v>0.97470446120649912</v>
      </c>
      <c r="PDH10" s="39">
        <f t="shared" ref="PDH10:PDX13" si="2045">ABS(PDF10/PCV10)</f>
        <v>1.5633975597505292</v>
      </c>
      <c r="PDI10" s="40" t="s">
        <v>395</v>
      </c>
      <c r="PDJ10" s="40" t="s">
        <v>6</v>
      </c>
      <c r="PDK10" s="42">
        <v>41274</v>
      </c>
      <c r="PDL10" s="43">
        <v>4608955000</v>
      </c>
      <c r="PDM10" s="43">
        <v>116586000</v>
      </c>
      <c r="PDN10" s="43">
        <v>2448629000</v>
      </c>
      <c r="PDO10" s="40">
        <v>0</v>
      </c>
      <c r="PDP10" s="43">
        <v>264631000</v>
      </c>
      <c r="PDQ10" s="40" t="s">
        <v>41</v>
      </c>
      <c r="PDR10" s="40" t="s">
        <v>99</v>
      </c>
      <c r="PDS10" s="36">
        <f t="shared" si="2040"/>
        <v>2012</v>
      </c>
      <c r="PDT10" s="37">
        <f t="shared" si="2041"/>
        <v>-4492369000</v>
      </c>
      <c r="PDU10" s="38">
        <f t="shared" si="2042"/>
        <v>2713260000</v>
      </c>
      <c r="PDV10" s="38">
        <f t="shared" si="2043"/>
        <v>-7205629000</v>
      </c>
      <c r="PDW10" s="39">
        <f t="shared" si="2044"/>
        <v>0.97470446120649912</v>
      </c>
      <c r="PDX10" s="39">
        <f t="shared" si="2045"/>
        <v>1.5633975597505292</v>
      </c>
      <c r="PDY10" s="40" t="s">
        <v>395</v>
      </c>
      <c r="PDZ10" s="40" t="s">
        <v>6</v>
      </c>
      <c r="PEA10" s="42">
        <v>41274</v>
      </c>
      <c r="PEB10" s="43">
        <v>4608955000</v>
      </c>
      <c r="PEC10" s="43">
        <v>116586000</v>
      </c>
      <c r="PED10" s="43">
        <v>2448629000</v>
      </c>
      <c r="PEE10" s="40">
        <v>0</v>
      </c>
      <c r="PEF10" s="43">
        <v>264631000</v>
      </c>
      <c r="PEG10" s="40" t="s">
        <v>41</v>
      </c>
      <c r="PEH10" s="40" t="s">
        <v>99</v>
      </c>
      <c r="PEI10" s="36">
        <f t="shared" ref="PEI10:PEY13" si="2046">YEAR(PEA10)</f>
        <v>2012</v>
      </c>
      <c r="PEJ10" s="37">
        <f t="shared" ref="PEJ10:PEZ13" si="2047">PEC10-PEB10</f>
        <v>-4492369000</v>
      </c>
      <c r="PEK10" s="38">
        <f t="shared" ref="PEK10:PFA13" si="2048">PED10+PEE10+PEF10</f>
        <v>2713260000</v>
      </c>
      <c r="PEL10" s="38">
        <f t="shared" ref="PEL10:PFB13" si="2049">PEJ10-PEK10</f>
        <v>-7205629000</v>
      </c>
      <c r="PEM10" s="39">
        <f t="shared" ref="PEM10:PFC13" si="2050">ABS(PEJ10/PEB10)</f>
        <v>0.97470446120649912</v>
      </c>
      <c r="PEN10" s="39">
        <f t="shared" ref="PEN10:PFD13" si="2051">ABS(PEL10/PEB10)</f>
        <v>1.5633975597505292</v>
      </c>
      <c r="PEO10" s="40" t="s">
        <v>395</v>
      </c>
      <c r="PEP10" s="40" t="s">
        <v>6</v>
      </c>
      <c r="PEQ10" s="42">
        <v>41274</v>
      </c>
      <c r="PER10" s="43">
        <v>4608955000</v>
      </c>
      <c r="PES10" s="43">
        <v>116586000</v>
      </c>
      <c r="PET10" s="43">
        <v>2448629000</v>
      </c>
      <c r="PEU10" s="40">
        <v>0</v>
      </c>
      <c r="PEV10" s="43">
        <v>264631000</v>
      </c>
      <c r="PEW10" s="40" t="s">
        <v>41</v>
      </c>
      <c r="PEX10" s="40" t="s">
        <v>99</v>
      </c>
      <c r="PEY10" s="36">
        <f t="shared" si="2046"/>
        <v>2012</v>
      </c>
      <c r="PEZ10" s="37">
        <f t="shared" si="2047"/>
        <v>-4492369000</v>
      </c>
      <c r="PFA10" s="38">
        <f t="shared" si="2048"/>
        <v>2713260000</v>
      </c>
      <c r="PFB10" s="38">
        <f t="shared" si="2049"/>
        <v>-7205629000</v>
      </c>
      <c r="PFC10" s="39">
        <f t="shared" si="2050"/>
        <v>0.97470446120649912</v>
      </c>
      <c r="PFD10" s="39">
        <f t="shared" si="2051"/>
        <v>1.5633975597505292</v>
      </c>
      <c r="PFE10" s="40" t="s">
        <v>395</v>
      </c>
      <c r="PFF10" s="40" t="s">
        <v>6</v>
      </c>
      <c r="PFG10" s="42">
        <v>41274</v>
      </c>
      <c r="PFH10" s="43">
        <v>4608955000</v>
      </c>
      <c r="PFI10" s="43">
        <v>116586000</v>
      </c>
      <c r="PFJ10" s="43">
        <v>2448629000</v>
      </c>
      <c r="PFK10" s="40">
        <v>0</v>
      </c>
      <c r="PFL10" s="43">
        <v>264631000</v>
      </c>
      <c r="PFM10" s="40" t="s">
        <v>41</v>
      </c>
      <c r="PFN10" s="40" t="s">
        <v>99</v>
      </c>
      <c r="PFO10" s="36">
        <f t="shared" ref="PFO10:PGE13" si="2052">YEAR(PFG10)</f>
        <v>2012</v>
      </c>
      <c r="PFP10" s="37">
        <f t="shared" ref="PFP10:PGF13" si="2053">PFI10-PFH10</f>
        <v>-4492369000</v>
      </c>
      <c r="PFQ10" s="38">
        <f t="shared" ref="PFQ10:PGG13" si="2054">PFJ10+PFK10+PFL10</f>
        <v>2713260000</v>
      </c>
      <c r="PFR10" s="38">
        <f t="shared" ref="PFR10:PGH13" si="2055">PFP10-PFQ10</f>
        <v>-7205629000</v>
      </c>
      <c r="PFS10" s="39">
        <f t="shared" ref="PFS10:PGI13" si="2056">ABS(PFP10/PFH10)</f>
        <v>0.97470446120649912</v>
      </c>
      <c r="PFT10" s="39">
        <f t="shared" ref="PFT10:PGJ13" si="2057">ABS(PFR10/PFH10)</f>
        <v>1.5633975597505292</v>
      </c>
      <c r="PFU10" s="40" t="s">
        <v>395</v>
      </c>
      <c r="PFV10" s="40" t="s">
        <v>6</v>
      </c>
      <c r="PFW10" s="42">
        <v>41274</v>
      </c>
      <c r="PFX10" s="43">
        <v>4608955000</v>
      </c>
      <c r="PFY10" s="43">
        <v>116586000</v>
      </c>
      <c r="PFZ10" s="43">
        <v>2448629000</v>
      </c>
      <c r="PGA10" s="40">
        <v>0</v>
      </c>
      <c r="PGB10" s="43">
        <v>264631000</v>
      </c>
      <c r="PGC10" s="40" t="s">
        <v>41</v>
      </c>
      <c r="PGD10" s="40" t="s">
        <v>99</v>
      </c>
      <c r="PGE10" s="36">
        <f t="shared" si="2052"/>
        <v>2012</v>
      </c>
      <c r="PGF10" s="37">
        <f t="shared" si="2053"/>
        <v>-4492369000</v>
      </c>
      <c r="PGG10" s="38">
        <f t="shared" si="2054"/>
        <v>2713260000</v>
      </c>
      <c r="PGH10" s="38">
        <f t="shared" si="2055"/>
        <v>-7205629000</v>
      </c>
      <c r="PGI10" s="39">
        <f t="shared" si="2056"/>
        <v>0.97470446120649912</v>
      </c>
      <c r="PGJ10" s="39">
        <f t="shared" si="2057"/>
        <v>1.5633975597505292</v>
      </c>
      <c r="PGK10" s="40" t="s">
        <v>395</v>
      </c>
      <c r="PGL10" s="40" t="s">
        <v>6</v>
      </c>
      <c r="PGM10" s="42">
        <v>41274</v>
      </c>
      <c r="PGN10" s="43">
        <v>4608955000</v>
      </c>
      <c r="PGO10" s="43">
        <v>116586000</v>
      </c>
      <c r="PGP10" s="43">
        <v>2448629000</v>
      </c>
      <c r="PGQ10" s="40">
        <v>0</v>
      </c>
      <c r="PGR10" s="43">
        <v>264631000</v>
      </c>
      <c r="PGS10" s="40" t="s">
        <v>41</v>
      </c>
      <c r="PGT10" s="40" t="s">
        <v>99</v>
      </c>
      <c r="PGU10" s="36">
        <f t="shared" ref="PGU10:PHK13" si="2058">YEAR(PGM10)</f>
        <v>2012</v>
      </c>
      <c r="PGV10" s="37">
        <f t="shared" ref="PGV10:PHL13" si="2059">PGO10-PGN10</f>
        <v>-4492369000</v>
      </c>
      <c r="PGW10" s="38">
        <f t="shared" ref="PGW10:PHM13" si="2060">PGP10+PGQ10+PGR10</f>
        <v>2713260000</v>
      </c>
      <c r="PGX10" s="38">
        <f t="shared" ref="PGX10:PHN13" si="2061">PGV10-PGW10</f>
        <v>-7205629000</v>
      </c>
      <c r="PGY10" s="39">
        <f t="shared" ref="PGY10:PHO13" si="2062">ABS(PGV10/PGN10)</f>
        <v>0.97470446120649912</v>
      </c>
      <c r="PGZ10" s="39">
        <f t="shared" ref="PGZ10:PHP13" si="2063">ABS(PGX10/PGN10)</f>
        <v>1.5633975597505292</v>
      </c>
      <c r="PHA10" s="40" t="s">
        <v>395</v>
      </c>
      <c r="PHB10" s="40" t="s">
        <v>6</v>
      </c>
      <c r="PHC10" s="42">
        <v>41274</v>
      </c>
      <c r="PHD10" s="43">
        <v>4608955000</v>
      </c>
      <c r="PHE10" s="43">
        <v>116586000</v>
      </c>
      <c r="PHF10" s="43">
        <v>2448629000</v>
      </c>
      <c r="PHG10" s="40">
        <v>0</v>
      </c>
      <c r="PHH10" s="43">
        <v>264631000</v>
      </c>
      <c r="PHI10" s="40" t="s">
        <v>41</v>
      </c>
      <c r="PHJ10" s="40" t="s">
        <v>99</v>
      </c>
      <c r="PHK10" s="36">
        <f t="shared" si="2058"/>
        <v>2012</v>
      </c>
      <c r="PHL10" s="37">
        <f t="shared" si="2059"/>
        <v>-4492369000</v>
      </c>
      <c r="PHM10" s="38">
        <f t="shared" si="2060"/>
        <v>2713260000</v>
      </c>
      <c r="PHN10" s="38">
        <f t="shared" si="2061"/>
        <v>-7205629000</v>
      </c>
      <c r="PHO10" s="39">
        <f t="shared" si="2062"/>
        <v>0.97470446120649912</v>
      </c>
      <c r="PHP10" s="39">
        <f t="shared" si="2063"/>
        <v>1.5633975597505292</v>
      </c>
      <c r="PHQ10" s="40" t="s">
        <v>395</v>
      </c>
      <c r="PHR10" s="40" t="s">
        <v>6</v>
      </c>
      <c r="PHS10" s="42">
        <v>41274</v>
      </c>
      <c r="PHT10" s="43">
        <v>4608955000</v>
      </c>
      <c r="PHU10" s="43">
        <v>116586000</v>
      </c>
      <c r="PHV10" s="43">
        <v>2448629000</v>
      </c>
      <c r="PHW10" s="40">
        <v>0</v>
      </c>
      <c r="PHX10" s="43">
        <v>264631000</v>
      </c>
      <c r="PHY10" s="40" t="s">
        <v>41</v>
      </c>
      <c r="PHZ10" s="40" t="s">
        <v>99</v>
      </c>
      <c r="PIA10" s="36">
        <f t="shared" ref="PIA10:PIQ13" si="2064">YEAR(PHS10)</f>
        <v>2012</v>
      </c>
      <c r="PIB10" s="37">
        <f t="shared" ref="PIB10:PIR13" si="2065">PHU10-PHT10</f>
        <v>-4492369000</v>
      </c>
      <c r="PIC10" s="38">
        <f t="shared" ref="PIC10:PIS13" si="2066">PHV10+PHW10+PHX10</f>
        <v>2713260000</v>
      </c>
      <c r="PID10" s="38">
        <f t="shared" ref="PID10:PIT13" si="2067">PIB10-PIC10</f>
        <v>-7205629000</v>
      </c>
      <c r="PIE10" s="39">
        <f t="shared" ref="PIE10:PIU13" si="2068">ABS(PIB10/PHT10)</f>
        <v>0.97470446120649912</v>
      </c>
      <c r="PIF10" s="39">
        <f t="shared" ref="PIF10:PIV13" si="2069">ABS(PID10/PHT10)</f>
        <v>1.5633975597505292</v>
      </c>
      <c r="PIG10" s="40" t="s">
        <v>395</v>
      </c>
      <c r="PIH10" s="40" t="s">
        <v>6</v>
      </c>
      <c r="PII10" s="42">
        <v>41274</v>
      </c>
      <c r="PIJ10" s="43">
        <v>4608955000</v>
      </c>
      <c r="PIK10" s="43">
        <v>116586000</v>
      </c>
      <c r="PIL10" s="43">
        <v>2448629000</v>
      </c>
      <c r="PIM10" s="40">
        <v>0</v>
      </c>
      <c r="PIN10" s="43">
        <v>264631000</v>
      </c>
      <c r="PIO10" s="40" t="s">
        <v>41</v>
      </c>
      <c r="PIP10" s="40" t="s">
        <v>99</v>
      </c>
      <c r="PIQ10" s="36">
        <f t="shared" si="2064"/>
        <v>2012</v>
      </c>
      <c r="PIR10" s="37">
        <f t="shared" si="2065"/>
        <v>-4492369000</v>
      </c>
      <c r="PIS10" s="38">
        <f t="shared" si="2066"/>
        <v>2713260000</v>
      </c>
      <c r="PIT10" s="38">
        <f t="shared" si="2067"/>
        <v>-7205629000</v>
      </c>
      <c r="PIU10" s="39">
        <f t="shared" si="2068"/>
        <v>0.97470446120649912</v>
      </c>
      <c r="PIV10" s="39">
        <f t="shared" si="2069"/>
        <v>1.5633975597505292</v>
      </c>
      <c r="PIW10" s="40" t="s">
        <v>395</v>
      </c>
      <c r="PIX10" s="40" t="s">
        <v>6</v>
      </c>
      <c r="PIY10" s="42">
        <v>41274</v>
      </c>
      <c r="PIZ10" s="43">
        <v>4608955000</v>
      </c>
      <c r="PJA10" s="43">
        <v>116586000</v>
      </c>
      <c r="PJB10" s="43">
        <v>2448629000</v>
      </c>
      <c r="PJC10" s="40">
        <v>0</v>
      </c>
      <c r="PJD10" s="43">
        <v>264631000</v>
      </c>
      <c r="PJE10" s="40" t="s">
        <v>41</v>
      </c>
      <c r="PJF10" s="40" t="s">
        <v>99</v>
      </c>
      <c r="PJG10" s="36">
        <f t="shared" ref="PJG10:PJW13" si="2070">YEAR(PIY10)</f>
        <v>2012</v>
      </c>
      <c r="PJH10" s="37">
        <f t="shared" ref="PJH10:PJX13" si="2071">PJA10-PIZ10</f>
        <v>-4492369000</v>
      </c>
      <c r="PJI10" s="38">
        <f t="shared" ref="PJI10:PJY13" si="2072">PJB10+PJC10+PJD10</f>
        <v>2713260000</v>
      </c>
      <c r="PJJ10" s="38">
        <f t="shared" ref="PJJ10:PJZ13" si="2073">PJH10-PJI10</f>
        <v>-7205629000</v>
      </c>
      <c r="PJK10" s="39">
        <f t="shared" ref="PJK10:PKA13" si="2074">ABS(PJH10/PIZ10)</f>
        <v>0.97470446120649912</v>
      </c>
      <c r="PJL10" s="39">
        <f t="shared" ref="PJL10:PKB13" si="2075">ABS(PJJ10/PIZ10)</f>
        <v>1.5633975597505292</v>
      </c>
      <c r="PJM10" s="40" t="s">
        <v>395</v>
      </c>
      <c r="PJN10" s="40" t="s">
        <v>6</v>
      </c>
      <c r="PJO10" s="42">
        <v>41274</v>
      </c>
      <c r="PJP10" s="43">
        <v>4608955000</v>
      </c>
      <c r="PJQ10" s="43">
        <v>116586000</v>
      </c>
      <c r="PJR10" s="43">
        <v>2448629000</v>
      </c>
      <c r="PJS10" s="40">
        <v>0</v>
      </c>
      <c r="PJT10" s="43">
        <v>264631000</v>
      </c>
      <c r="PJU10" s="40" t="s">
        <v>41</v>
      </c>
      <c r="PJV10" s="40" t="s">
        <v>99</v>
      </c>
      <c r="PJW10" s="36">
        <f t="shared" si="2070"/>
        <v>2012</v>
      </c>
      <c r="PJX10" s="37">
        <f t="shared" si="2071"/>
        <v>-4492369000</v>
      </c>
      <c r="PJY10" s="38">
        <f t="shared" si="2072"/>
        <v>2713260000</v>
      </c>
      <c r="PJZ10" s="38">
        <f t="shared" si="2073"/>
        <v>-7205629000</v>
      </c>
      <c r="PKA10" s="39">
        <f t="shared" si="2074"/>
        <v>0.97470446120649912</v>
      </c>
      <c r="PKB10" s="39">
        <f t="shared" si="2075"/>
        <v>1.5633975597505292</v>
      </c>
      <c r="PKC10" s="40" t="s">
        <v>395</v>
      </c>
      <c r="PKD10" s="40" t="s">
        <v>6</v>
      </c>
      <c r="PKE10" s="42">
        <v>41274</v>
      </c>
      <c r="PKF10" s="43">
        <v>4608955000</v>
      </c>
      <c r="PKG10" s="43">
        <v>116586000</v>
      </c>
      <c r="PKH10" s="43">
        <v>2448629000</v>
      </c>
      <c r="PKI10" s="40">
        <v>0</v>
      </c>
      <c r="PKJ10" s="43">
        <v>264631000</v>
      </c>
      <c r="PKK10" s="40" t="s">
        <v>41</v>
      </c>
      <c r="PKL10" s="40" t="s">
        <v>99</v>
      </c>
      <c r="PKM10" s="36">
        <f t="shared" ref="PKM10:PLC13" si="2076">YEAR(PKE10)</f>
        <v>2012</v>
      </c>
      <c r="PKN10" s="37">
        <f t="shared" ref="PKN10:PLD13" si="2077">PKG10-PKF10</f>
        <v>-4492369000</v>
      </c>
      <c r="PKO10" s="38">
        <f t="shared" ref="PKO10:PLE13" si="2078">PKH10+PKI10+PKJ10</f>
        <v>2713260000</v>
      </c>
      <c r="PKP10" s="38">
        <f t="shared" ref="PKP10:PLF13" si="2079">PKN10-PKO10</f>
        <v>-7205629000</v>
      </c>
      <c r="PKQ10" s="39">
        <f t="shared" ref="PKQ10:PLG13" si="2080">ABS(PKN10/PKF10)</f>
        <v>0.97470446120649912</v>
      </c>
      <c r="PKR10" s="39">
        <f t="shared" ref="PKR10:PLH13" si="2081">ABS(PKP10/PKF10)</f>
        <v>1.5633975597505292</v>
      </c>
      <c r="PKS10" s="40" t="s">
        <v>395</v>
      </c>
      <c r="PKT10" s="40" t="s">
        <v>6</v>
      </c>
      <c r="PKU10" s="42">
        <v>41274</v>
      </c>
      <c r="PKV10" s="43">
        <v>4608955000</v>
      </c>
      <c r="PKW10" s="43">
        <v>116586000</v>
      </c>
      <c r="PKX10" s="43">
        <v>2448629000</v>
      </c>
      <c r="PKY10" s="40">
        <v>0</v>
      </c>
      <c r="PKZ10" s="43">
        <v>264631000</v>
      </c>
      <c r="PLA10" s="40" t="s">
        <v>41</v>
      </c>
      <c r="PLB10" s="40" t="s">
        <v>99</v>
      </c>
      <c r="PLC10" s="36">
        <f t="shared" si="2076"/>
        <v>2012</v>
      </c>
      <c r="PLD10" s="37">
        <f t="shared" si="2077"/>
        <v>-4492369000</v>
      </c>
      <c r="PLE10" s="38">
        <f t="shared" si="2078"/>
        <v>2713260000</v>
      </c>
      <c r="PLF10" s="38">
        <f t="shared" si="2079"/>
        <v>-7205629000</v>
      </c>
      <c r="PLG10" s="39">
        <f t="shared" si="2080"/>
        <v>0.97470446120649912</v>
      </c>
      <c r="PLH10" s="39">
        <f t="shared" si="2081"/>
        <v>1.5633975597505292</v>
      </c>
      <c r="PLI10" s="40" t="s">
        <v>395</v>
      </c>
      <c r="PLJ10" s="40" t="s">
        <v>6</v>
      </c>
      <c r="PLK10" s="42">
        <v>41274</v>
      </c>
      <c r="PLL10" s="43">
        <v>4608955000</v>
      </c>
      <c r="PLM10" s="43">
        <v>116586000</v>
      </c>
      <c r="PLN10" s="43">
        <v>2448629000</v>
      </c>
      <c r="PLO10" s="40">
        <v>0</v>
      </c>
      <c r="PLP10" s="43">
        <v>264631000</v>
      </c>
      <c r="PLQ10" s="40" t="s">
        <v>41</v>
      </c>
      <c r="PLR10" s="40" t="s">
        <v>99</v>
      </c>
      <c r="PLS10" s="36">
        <f t="shared" ref="PLS10:PMI13" si="2082">YEAR(PLK10)</f>
        <v>2012</v>
      </c>
      <c r="PLT10" s="37">
        <f t="shared" ref="PLT10:PMJ13" si="2083">PLM10-PLL10</f>
        <v>-4492369000</v>
      </c>
      <c r="PLU10" s="38">
        <f t="shared" ref="PLU10:PMK13" si="2084">PLN10+PLO10+PLP10</f>
        <v>2713260000</v>
      </c>
      <c r="PLV10" s="38">
        <f t="shared" ref="PLV10:PML13" si="2085">PLT10-PLU10</f>
        <v>-7205629000</v>
      </c>
      <c r="PLW10" s="39">
        <f t="shared" ref="PLW10:PMM13" si="2086">ABS(PLT10/PLL10)</f>
        <v>0.97470446120649912</v>
      </c>
      <c r="PLX10" s="39">
        <f t="shared" ref="PLX10:PMN13" si="2087">ABS(PLV10/PLL10)</f>
        <v>1.5633975597505292</v>
      </c>
      <c r="PLY10" s="40" t="s">
        <v>395</v>
      </c>
      <c r="PLZ10" s="40" t="s">
        <v>6</v>
      </c>
      <c r="PMA10" s="42">
        <v>41274</v>
      </c>
      <c r="PMB10" s="43">
        <v>4608955000</v>
      </c>
      <c r="PMC10" s="43">
        <v>116586000</v>
      </c>
      <c r="PMD10" s="43">
        <v>2448629000</v>
      </c>
      <c r="PME10" s="40">
        <v>0</v>
      </c>
      <c r="PMF10" s="43">
        <v>264631000</v>
      </c>
      <c r="PMG10" s="40" t="s">
        <v>41</v>
      </c>
      <c r="PMH10" s="40" t="s">
        <v>99</v>
      </c>
      <c r="PMI10" s="36">
        <f t="shared" si="2082"/>
        <v>2012</v>
      </c>
      <c r="PMJ10" s="37">
        <f t="shared" si="2083"/>
        <v>-4492369000</v>
      </c>
      <c r="PMK10" s="38">
        <f t="shared" si="2084"/>
        <v>2713260000</v>
      </c>
      <c r="PML10" s="38">
        <f t="shared" si="2085"/>
        <v>-7205629000</v>
      </c>
      <c r="PMM10" s="39">
        <f t="shared" si="2086"/>
        <v>0.97470446120649912</v>
      </c>
      <c r="PMN10" s="39">
        <f t="shared" si="2087"/>
        <v>1.5633975597505292</v>
      </c>
      <c r="PMO10" s="40" t="s">
        <v>395</v>
      </c>
      <c r="PMP10" s="40" t="s">
        <v>6</v>
      </c>
      <c r="PMQ10" s="42">
        <v>41274</v>
      </c>
      <c r="PMR10" s="43">
        <v>4608955000</v>
      </c>
      <c r="PMS10" s="43">
        <v>116586000</v>
      </c>
      <c r="PMT10" s="43">
        <v>2448629000</v>
      </c>
      <c r="PMU10" s="40">
        <v>0</v>
      </c>
      <c r="PMV10" s="43">
        <v>264631000</v>
      </c>
      <c r="PMW10" s="40" t="s">
        <v>41</v>
      </c>
      <c r="PMX10" s="40" t="s">
        <v>99</v>
      </c>
      <c r="PMY10" s="36">
        <f t="shared" ref="PMY10:PNO13" si="2088">YEAR(PMQ10)</f>
        <v>2012</v>
      </c>
      <c r="PMZ10" s="37">
        <f t="shared" ref="PMZ10:PNP13" si="2089">PMS10-PMR10</f>
        <v>-4492369000</v>
      </c>
      <c r="PNA10" s="38">
        <f t="shared" ref="PNA10:PNQ13" si="2090">PMT10+PMU10+PMV10</f>
        <v>2713260000</v>
      </c>
      <c r="PNB10" s="38">
        <f t="shared" ref="PNB10:PNR13" si="2091">PMZ10-PNA10</f>
        <v>-7205629000</v>
      </c>
      <c r="PNC10" s="39">
        <f t="shared" ref="PNC10:PNS13" si="2092">ABS(PMZ10/PMR10)</f>
        <v>0.97470446120649912</v>
      </c>
      <c r="PND10" s="39">
        <f t="shared" ref="PND10:PNT13" si="2093">ABS(PNB10/PMR10)</f>
        <v>1.5633975597505292</v>
      </c>
      <c r="PNE10" s="40" t="s">
        <v>395</v>
      </c>
      <c r="PNF10" s="40" t="s">
        <v>6</v>
      </c>
      <c r="PNG10" s="42">
        <v>41274</v>
      </c>
      <c r="PNH10" s="43">
        <v>4608955000</v>
      </c>
      <c r="PNI10" s="43">
        <v>116586000</v>
      </c>
      <c r="PNJ10" s="43">
        <v>2448629000</v>
      </c>
      <c r="PNK10" s="40">
        <v>0</v>
      </c>
      <c r="PNL10" s="43">
        <v>264631000</v>
      </c>
      <c r="PNM10" s="40" t="s">
        <v>41</v>
      </c>
      <c r="PNN10" s="40" t="s">
        <v>99</v>
      </c>
      <c r="PNO10" s="36">
        <f t="shared" si="2088"/>
        <v>2012</v>
      </c>
      <c r="PNP10" s="37">
        <f t="shared" si="2089"/>
        <v>-4492369000</v>
      </c>
      <c r="PNQ10" s="38">
        <f t="shared" si="2090"/>
        <v>2713260000</v>
      </c>
      <c r="PNR10" s="38">
        <f t="shared" si="2091"/>
        <v>-7205629000</v>
      </c>
      <c r="PNS10" s="39">
        <f t="shared" si="2092"/>
        <v>0.97470446120649912</v>
      </c>
      <c r="PNT10" s="39">
        <f t="shared" si="2093"/>
        <v>1.5633975597505292</v>
      </c>
      <c r="PNU10" s="40" t="s">
        <v>395</v>
      </c>
      <c r="PNV10" s="40" t="s">
        <v>6</v>
      </c>
      <c r="PNW10" s="42">
        <v>41274</v>
      </c>
      <c r="PNX10" s="43">
        <v>4608955000</v>
      </c>
      <c r="PNY10" s="43">
        <v>116586000</v>
      </c>
      <c r="PNZ10" s="43">
        <v>2448629000</v>
      </c>
      <c r="POA10" s="40">
        <v>0</v>
      </c>
      <c r="POB10" s="43">
        <v>264631000</v>
      </c>
      <c r="POC10" s="40" t="s">
        <v>41</v>
      </c>
      <c r="POD10" s="40" t="s">
        <v>99</v>
      </c>
      <c r="POE10" s="36">
        <f t="shared" ref="POE10:POU13" si="2094">YEAR(PNW10)</f>
        <v>2012</v>
      </c>
      <c r="POF10" s="37">
        <f t="shared" ref="POF10:POV13" si="2095">PNY10-PNX10</f>
        <v>-4492369000</v>
      </c>
      <c r="POG10" s="38">
        <f t="shared" ref="POG10:POW13" si="2096">PNZ10+POA10+POB10</f>
        <v>2713260000</v>
      </c>
      <c r="POH10" s="38">
        <f t="shared" ref="POH10:POX13" si="2097">POF10-POG10</f>
        <v>-7205629000</v>
      </c>
      <c r="POI10" s="39">
        <f t="shared" ref="POI10:POY13" si="2098">ABS(POF10/PNX10)</f>
        <v>0.97470446120649912</v>
      </c>
      <c r="POJ10" s="39">
        <f t="shared" ref="POJ10:POZ13" si="2099">ABS(POH10/PNX10)</f>
        <v>1.5633975597505292</v>
      </c>
      <c r="POK10" s="40" t="s">
        <v>395</v>
      </c>
      <c r="POL10" s="40" t="s">
        <v>6</v>
      </c>
      <c r="POM10" s="42">
        <v>41274</v>
      </c>
      <c r="PON10" s="43">
        <v>4608955000</v>
      </c>
      <c r="POO10" s="43">
        <v>116586000</v>
      </c>
      <c r="POP10" s="43">
        <v>2448629000</v>
      </c>
      <c r="POQ10" s="40">
        <v>0</v>
      </c>
      <c r="POR10" s="43">
        <v>264631000</v>
      </c>
      <c r="POS10" s="40" t="s">
        <v>41</v>
      </c>
      <c r="POT10" s="40" t="s">
        <v>99</v>
      </c>
      <c r="POU10" s="36">
        <f t="shared" si="2094"/>
        <v>2012</v>
      </c>
      <c r="POV10" s="37">
        <f t="shared" si="2095"/>
        <v>-4492369000</v>
      </c>
      <c r="POW10" s="38">
        <f t="shared" si="2096"/>
        <v>2713260000</v>
      </c>
      <c r="POX10" s="38">
        <f t="shared" si="2097"/>
        <v>-7205629000</v>
      </c>
      <c r="POY10" s="39">
        <f t="shared" si="2098"/>
        <v>0.97470446120649912</v>
      </c>
      <c r="POZ10" s="39">
        <f t="shared" si="2099"/>
        <v>1.5633975597505292</v>
      </c>
      <c r="PPA10" s="40" t="s">
        <v>395</v>
      </c>
      <c r="PPB10" s="40" t="s">
        <v>6</v>
      </c>
      <c r="PPC10" s="42">
        <v>41274</v>
      </c>
      <c r="PPD10" s="43">
        <v>4608955000</v>
      </c>
      <c r="PPE10" s="43">
        <v>116586000</v>
      </c>
      <c r="PPF10" s="43">
        <v>2448629000</v>
      </c>
      <c r="PPG10" s="40">
        <v>0</v>
      </c>
      <c r="PPH10" s="43">
        <v>264631000</v>
      </c>
      <c r="PPI10" s="40" t="s">
        <v>41</v>
      </c>
      <c r="PPJ10" s="40" t="s">
        <v>99</v>
      </c>
      <c r="PPK10" s="36">
        <f t="shared" ref="PPK10:PQA13" si="2100">YEAR(PPC10)</f>
        <v>2012</v>
      </c>
      <c r="PPL10" s="37">
        <f t="shared" ref="PPL10:PQB13" si="2101">PPE10-PPD10</f>
        <v>-4492369000</v>
      </c>
      <c r="PPM10" s="38">
        <f t="shared" ref="PPM10:PQC13" si="2102">PPF10+PPG10+PPH10</f>
        <v>2713260000</v>
      </c>
      <c r="PPN10" s="38">
        <f t="shared" ref="PPN10:PQD13" si="2103">PPL10-PPM10</f>
        <v>-7205629000</v>
      </c>
      <c r="PPO10" s="39">
        <f t="shared" ref="PPO10:PQE13" si="2104">ABS(PPL10/PPD10)</f>
        <v>0.97470446120649912</v>
      </c>
      <c r="PPP10" s="39">
        <f t="shared" ref="PPP10:PQF13" si="2105">ABS(PPN10/PPD10)</f>
        <v>1.5633975597505292</v>
      </c>
      <c r="PPQ10" s="40" t="s">
        <v>395</v>
      </c>
      <c r="PPR10" s="40" t="s">
        <v>6</v>
      </c>
      <c r="PPS10" s="42">
        <v>41274</v>
      </c>
      <c r="PPT10" s="43">
        <v>4608955000</v>
      </c>
      <c r="PPU10" s="43">
        <v>116586000</v>
      </c>
      <c r="PPV10" s="43">
        <v>2448629000</v>
      </c>
      <c r="PPW10" s="40">
        <v>0</v>
      </c>
      <c r="PPX10" s="43">
        <v>264631000</v>
      </c>
      <c r="PPY10" s="40" t="s">
        <v>41</v>
      </c>
      <c r="PPZ10" s="40" t="s">
        <v>99</v>
      </c>
      <c r="PQA10" s="36">
        <f t="shared" si="2100"/>
        <v>2012</v>
      </c>
      <c r="PQB10" s="37">
        <f t="shared" si="2101"/>
        <v>-4492369000</v>
      </c>
      <c r="PQC10" s="38">
        <f t="shared" si="2102"/>
        <v>2713260000</v>
      </c>
      <c r="PQD10" s="38">
        <f t="shared" si="2103"/>
        <v>-7205629000</v>
      </c>
      <c r="PQE10" s="39">
        <f t="shared" si="2104"/>
        <v>0.97470446120649912</v>
      </c>
      <c r="PQF10" s="39">
        <f t="shared" si="2105"/>
        <v>1.5633975597505292</v>
      </c>
      <c r="PQG10" s="40" t="s">
        <v>395</v>
      </c>
      <c r="PQH10" s="40" t="s">
        <v>6</v>
      </c>
      <c r="PQI10" s="42">
        <v>41274</v>
      </c>
      <c r="PQJ10" s="43">
        <v>4608955000</v>
      </c>
      <c r="PQK10" s="43">
        <v>116586000</v>
      </c>
      <c r="PQL10" s="43">
        <v>2448629000</v>
      </c>
      <c r="PQM10" s="40">
        <v>0</v>
      </c>
      <c r="PQN10" s="43">
        <v>264631000</v>
      </c>
      <c r="PQO10" s="40" t="s">
        <v>41</v>
      </c>
      <c r="PQP10" s="40" t="s">
        <v>99</v>
      </c>
      <c r="PQQ10" s="36">
        <f t="shared" ref="PQQ10:PRG13" si="2106">YEAR(PQI10)</f>
        <v>2012</v>
      </c>
      <c r="PQR10" s="37">
        <f t="shared" ref="PQR10:PRH13" si="2107">PQK10-PQJ10</f>
        <v>-4492369000</v>
      </c>
      <c r="PQS10" s="38">
        <f t="shared" ref="PQS10:PRI13" si="2108">PQL10+PQM10+PQN10</f>
        <v>2713260000</v>
      </c>
      <c r="PQT10" s="38">
        <f t="shared" ref="PQT10:PRJ13" si="2109">PQR10-PQS10</f>
        <v>-7205629000</v>
      </c>
      <c r="PQU10" s="39">
        <f t="shared" ref="PQU10:PRK13" si="2110">ABS(PQR10/PQJ10)</f>
        <v>0.97470446120649912</v>
      </c>
      <c r="PQV10" s="39">
        <f t="shared" ref="PQV10:PRL13" si="2111">ABS(PQT10/PQJ10)</f>
        <v>1.5633975597505292</v>
      </c>
      <c r="PQW10" s="40" t="s">
        <v>395</v>
      </c>
      <c r="PQX10" s="40" t="s">
        <v>6</v>
      </c>
      <c r="PQY10" s="42">
        <v>41274</v>
      </c>
      <c r="PQZ10" s="43">
        <v>4608955000</v>
      </c>
      <c r="PRA10" s="43">
        <v>116586000</v>
      </c>
      <c r="PRB10" s="43">
        <v>2448629000</v>
      </c>
      <c r="PRC10" s="40">
        <v>0</v>
      </c>
      <c r="PRD10" s="43">
        <v>264631000</v>
      </c>
      <c r="PRE10" s="40" t="s">
        <v>41</v>
      </c>
      <c r="PRF10" s="40" t="s">
        <v>99</v>
      </c>
      <c r="PRG10" s="36">
        <f t="shared" si="2106"/>
        <v>2012</v>
      </c>
      <c r="PRH10" s="37">
        <f t="shared" si="2107"/>
        <v>-4492369000</v>
      </c>
      <c r="PRI10" s="38">
        <f t="shared" si="2108"/>
        <v>2713260000</v>
      </c>
      <c r="PRJ10" s="38">
        <f t="shared" si="2109"/>
        <v>-7205629000</v>
      </c>
      <c r="PRK10" s="39">
        <f t="shared" si="2110"/>
        <v>0.97470446120649912</v>
      </c>
      <c r="PRL10" s="39">
        <f t="shared" si="2111"/>
        <v>1.5633975597505292</v>
      </c>
      <c r="PRM10" s="40" t="s">
        <v>395</v>
      </c>
      <c r="PRN10" s="40" t="s">
        <v>6</v>
      </c>
      <c r="PRO10" s="42">
        <v>41274</v>
      </c>
      <c r="PRP10" s="43">
        <v>4608955000</v>
      </c>
      <c r="PRQ10" s="43">
        <v>116586000</v>
      </c>
      <c r="PRR10" s="43">
        <v>2448629000</v>
      </c>
      <c r="PRS10" s="40">
        <v>0</v>
      </c>
      <c r="PRT10" s="43">
        <v>264631000</v>
      </c>
      <c r="PRU10" s="40" t="s">
        <v>41</v>
      </c>
      <c r="PRV10" s="40" t="s">
        <v>99</v>
      </c>
      <c r="PRW10" s="36">
        <f t="shared" ref="PRW10:PSM13" si="2112">YEAR(PRO10)</f>
        <v>2012</v>
      </c>
      <c r="PRX10" s="37">
        <f t="shared" ref="PRX10:PSN13" si="2113">PRQ10-PRP10</f>
        <v>-4492369000</v>
      </c>
      <c r="PRY10" s="38">
        <f t="shared" ref="PRY10:PSO13" si="2114">PRR10+PRS10+PRT10</f>
        <v>2713260000</v>
      </c>
      <c r="PRZ10" s="38">
        <f t="shared" ref="PRZ10:PSP13" si="2115">PRX10-PRY10</f>
        <v>-7205629000</v>
      </c>
      <c r="PSA10" s="39">
        <f t="shared" ref="PSA10:PSQ13" si="2116">ABS(PRX10/PRP10)</f>
        <v>0.97470446120649912</v>
      </c>
      <c r="PSB10" s="39">
        <f t="shared" ref="PSB10:PSR13" si="2117">ABS(PRZ10/PRP10)</f>
        <v>1.5633975597505292</v>
      </c>
      <c r="PSC10" s="40" t="s">
        <v>395</v>
      </c>
      <c r="PSD10" s="40" t="s">
        <v>6</v>
      </c>
      <c r="PSE10" s="42">
        <v>41274</v>
      </c>
      <c r="PSF10" s="43">
        <v>4608955000</v>
      </c>
      <c r="PSG10" s="43">
        <v>116586000</v>
      </c>
      <c r="PSH10" s="43">
        <v>2448629000</v>
      </c>
      <c r="PSI10" s="40">
        <v>0</v>
      </c>
      <c r="PSJ10" s="43">
        <v>264631000</v>
      </c>
      <c r="PSK10" s="40" t="s">
        <v>41</v>
      </c>
      <c r="PSL10" s="40" t="s">
        <v>99</v>
      </c>
      <c r="PSM10" s="36">
        <f t="shared" si="2112"/>
        <v>2012</v>
      </c>
      <c r="PSN10" s="37">
        <f t="shared" si="2113"/>
        <v>-4492369000</v>
      </c>
      <c r="PSO10" s="38">
        <f t="shared" si="2114"/>
        <v>2713260000</v>
      </c>
      <c r="PSP10" s="38">
        <f t="shared" si="2115"/>
        <v>-7205629000</v>
      </c>
      <c r="PSQ10" s="39">
        <f t="shared" si="2116"/>
        <v>0.97470446120649912</v>
      </c>
      <c r="PSR10" s="39">
        <f t="shared" si="2117"/>
        <v>1.5633975597505292</v>
      </c>
      <c r="PSS10" s="40" t="s">
        <v>395</v>
      </c>
      <c r="PST10" s="40" t="s">
        <v>6</v>
      </c>
      <c r="PSU10" s="42">
        <v>41274</v>
      </c>
      <c r="PSV10" s="43">
        <v>4608955000</v>
      </c>
      <c r="PSW10" s="43">
        <v>116586000</v>
      </c>
      <c r="PSX10" s="43">
        <v>2448629000</v>
      </c>
      <c r="PSY10" s="40">
        <v>0</v>
      </c>
      <c r="PSZ10" s="43">
        <v>264631000</v>
      </c>
      <c r="PTA10" s="40" t="s">
        <v>41</v>
      </c>
      <c r="PTB10" s="40" t="s">
        <v>99</v>
      </c>
      <c r="PTC10" s="36">
        <f t="shared" ref="PTC10:PTS13" si="2118">YEAR(PSU10)</f>
        <v>2012</v>
      </c>
      <c r="PTD10" s="37">
        <f t="shared" ref="PTD10:PTT13" si="2119">PSW10-PSV10</f>
        <v>-4492369000</v>
      </c>
      <c r="PTE10" s="38">
        <f t="shared" ref="PTE10:PTU13" si="2120">PSX10+PSY10+PSZ10</f>
        <v>2713260000</v>
      </c>
      <c r="PTF10" s="38">
        <f t="shared" ref="PTF10:PTV13" si="2121">PTD10-PTE10</f>
        <v>-7205629000</v>
      </c>
      <c r="PTG10" s="39">
        <f t="shared" ref="PTG10:PTW13" si="2122">ABS(PTD10/PSV10)</f>
        <v>0.97470446120649912</v>
      </c>
      <c r="PTH10" s="39">
        <f t="shared" ref="PTH10:PTX13" si="2123">ABS(PTF10/PSV10)</f>
        <v>1.5633975597505292</v>
      </c>
      <c r="PTI10" s="40" t="s">
        <v>395</v>
      </c>
      <c r="PTJ10" s="40" t="s">
        <v>6</v>
      </c>
      <c r="PTK10" s="42">
        <v>41274</v>
      </c>
      <c r="PTL10" s="43">
        <v>4608955000</v>
      </c>
      <c r="PTM10" s="43">
        <v>116586000</v>
      </c>
      <c r="PTN10" s="43">
        <v>2448629000</v>
      </c>
      <c r="PTO10" s="40">
        <v>0</v>
      </c>
      <c r="PTP10" s="43">
        <v>264631000</v>
      </c>
      <c r="PTQ10" s="40" t="s">
        <v>41</v>
      </c>
      <c r="PTR10" s="40" t="s">
        <v>99</v>
      </c>
      <c r="PTS10" s="36">
        <f t="shared" si="2118"/>
        <v>2012</v>
      </c>
      <c r="PTT10" s="37">
        <f t="shared" si="2119"/>
        <v>-4492369000</v>
      </c>
      <c r="PTU10" s="38">
        <f t="shared" si="2120"/>
        <v>2713260000</v>
      </c>
      <c r="PTV10" s="38">
        <f t="shared" si="2121"/>
        <v>-7205629000</v>
      </c>
      <c r="PTW10" s="39">
        <f t="shared" si="2122"/>
        <v>0.97470446120649912</v>
      </c>
      <c r="PTX10" s="39">
        <f t="shared" si="2123"/>
        <v>1.5633975597505292</v>
      </c>
      <c r="PTY10" s="40" t="s">
        <v>395</v>
      </c>
      <c r="PTZ10" s="40" t="s">
        <v>6</v>
      </c>
      <c r="PUA10" s="42">
        <v>41274</v>
      </c>
      <c r="PUB10" s="43">
        <v>4608955000</v>
      </c>
      <c r="PUC10" s="43">
        <v>116586000</v>
      </c>
      <c r="PUD10" s="43">
        <v>2448629000</v>
      </c>
      <c r="PUE10" s="40">
        <v>0</v>
      </c>
      <c r="PUF10" s="43">
        <v>264631000</v>
      </c>
      <c r="PUG10" s="40" t="s">
        <v>41</v>
      </c>
      <c r="PUH10" s="40" t="s">
        <v>99</v>
      </c>
      <c r="PUI10" s="36">
        <f t="shared" ref="PUI10:PUY13" si="2124">YEAR(PUA10)</f>
        <v>2012</v>
      </c>
      <c r="PUJ10" s="37">
        <f t="shared" ref="PUJ10:PUZ13" si="2125">PUC10-PUB10</f>
        <v>-4492369000</v>
      </c>
      <c r="PUK10" s="38">
        <f t="shared" ref="PUK10:PVA13" si="2126">PUD10+PUE10+PUF10</f>
        <v>2713260000</v>
      </c>
      <c r="PUL10" s="38">
        <f t="shared" ref="PUL10:PVB13" si="2127">PUJ10-PUK10</f>
        <v>-7205629000</v>
      </c>
      <c r="PUM10" s="39">
        <f t="shared" ref="PUM10:PVC13" si="2128">ABS(PUJ10/PUB10)</f>
        <v>0.97470446120649912</v>
      </c>
      <c r="PUN10" s="39">
        <f t="shared" ref="PUN10:PVD13" si="2129">ABS(PUL10/PUB10)</f>
        <v>1.5633975597505292</v>
      </c>
      <c r="PUO10" s="40" t="s">
        <v>395</v>
      </c>
      <c r="PUP10" s="40" t="s">
        <v>6</v>
      </c>
      <c r="PUQ10" s="42">
        <v>41274</v>
      </c>
      <c r="PUR10" s="43">
        <v>4608955000</v>
      </c>
      <c r="PUS10" s="43">
        <v>116586000</v>
      </c>
      <c r="PUT10" s="43">
        <v>2448629000</v>
      </c>
      <c r="PUU10" s="40">
        <v>0</v>
      </c>
      <c r="PUV10" s="43">
        <v>264631000</v>
      </c>
      <c r="PUW10" s="40" t="s">
        <v>41</v>
      </c>
      <c r="PUX10" s="40" t="s">
        <v>99</v>
      </c>
      <c r="PUY10" s="36">
        <f t="shared" si="2124"/>
        <v>2012</v>
      </c>
      <c r="PUZ10" s="37">
        <f t="shared" si="2125"/>
        <v>-4492369000</v>
      </c>
      <c r="PVA10" s="38">
        <f t="shared" si="2126"/>
        <v>2713260000</v>
      </c>
      <c r="PVB10" s="38">
        <f t="shared" si="2127"/>
        <v>-7205629000</v>
      </c>
      <c r="PVC10" s="39">
        <f t="shared" si="2128"/>
        <v>0.97470446120649912</v>
      </c>
      <c r="PVD10" s="39">
        <f t="shared" si="2129"/>
        <v>1.5633975597505292</v>
      </c>
      <c r="PVE10" s="40" t="s">
        <v>395</v>
      </c>
      <c r="PVF10" s="40" t="s">
        <v>6</v>
      </c>
      <c r="PVG10" s="42">
        <v>41274</v>
      </c>
      <c r="PVH10" s="43">
        <v>4608955000</v>
      </c>
      <c r="PVI10" s="43">
        <v>116586000</v>
      </c>
      <c r="PVJ10" s="43">
        <v>2448629000</v>
      </c>
      <c r="PVK10" s="40">
        <v>0</v>
      </c>
      <c r="PVL10" s="43">
        <v>264631000</v>
      </c>
      <c r="PVM10" s="40" t="s">
        <v>41</v>
      </c>
      <c r="PVN10" s="40" t="s">
        <v>99</v>
      </c>
      <c r="PVO10" s="36">
        <f t="shared" ref="PVO10:PWE13" si="2130">YEAR(PVG10)</f>
        <v>2012</v>
      </c>
      <c r="PVP10" s="37">
        <f t="shared" ref="PVP10:PWF13" si="2131">PVI10-PVH10</f>
        <v>-4492369000</v>
      </c>
      <c r="PVQ10" s="38">
        <f t="shared" ref="PVQ10:PWG13" si="2132">PVJ10+PVK10+PVL10</f>
        <v>2713260000</v>
      </c>
      <c r="PVR10" s="38">
        <f t="shared" ref="PVR10:PWH13" si="2133">PVP10-PVQ10</f>
        <v>-7205629000</v>
      </c>
      <c r="PVS10" s="39">
        <f t="shared" ref="PVS10:PWI13" si="2134">ABS(PVP10/PVH10)</f>
        <v>0.97470446120649912</v>
      </c>
      <c r="PVT10" s="39">
        <f t="shared" ref="PVT10:PWJ13" si="2135">ABS(PVR10/PVH10)</f>
        <v>1.5633975597505292</v>
      </c>
      <c r="PVU10" s="40" t="s">
        <v>395</v>
      </c>
      <c r="PVV10" s="40" t="s">
        <v>6</v>
      </c>
      <c r="PVW10" s="42">
        <v>41274</v>
      </c>
      <c r="PVX10" s="43">
        <v>4608955000</v>
      </c>
      <c r="PVY10" s="43">
        <v>116586000</v>
      </c>
      <c r="PVZ10" s="43">
        <v>2448629000</v>
      </c>
      <c r="PWA10" s="40">
        <v>0</v>
      </c>
      <c r="PWB10" s="43">
        <v>264631000</v>
      </c>
      <c r="PWC10" s="40" t="s">
        <v>41</v>
      </c>
      <c r="PWD10" s="40" t="s">
        <v>99</v>
      </c>
      <c r="PWE10" s="36">
        <f t="shared" si="2130"/>
        <v>2012</v>
      </c>
      <c r="PWF10" s="37">
        <f t="shared" si="2131"/>
        <v>-4492369000</v>
      </c>
      <c r="PWG10" s="38">
        <f t="shared" si="2132"/>
        <v>2713260000</v>
      </c>
      <c r="PWH10" s="38">
        <f t="shared" si="2133"/>
        <v>-7205629000</v>
      </c>
      <c r="PWI10" s="39">
        <f t="shared" si="2134"/>
        <v>0.97470446120649912</v>
      </c>
      <c r="PWJ10" s="39">
        <f t="shared" si="2135"/>
        <v>1.5633975597505292</v>
      </c>
      <c r="PWK10" s="40" t="s">
        <v>395</v>
      </c>
      <c r="PWL10" s="40" t="s">
        <v>6</v>
      </c>
      <c r="PWM10" s="42">
        <v>41274</v>
      </c>
      <c r="PWN10" s="43">
        <v>4608955000</v>
      </c>
      <c r="PWO10" s="43">
        <v>116586000</v>
      </c>
      <c r="PWP10" s="43">
        <v>2448629000</v>
      </c>
      <c r="PWQ10" s="40">
        <v>0</v>
      </c>
      <c r="PWR10" s="43">
        <v>264631000</v>
      </c>
      <c r="PWS10" s="40" t="s">
        <v>41</v>
      </c>
      <c r="PWT10" s="40" t="s">
        <v>99</v>
      </c>
      <c r="PWU10" s="36">
        <f t="shared" ref="PWU10:PXK13" si="2136">YEAR(PWM10)</f>
        <v>2012</v>
      </c>
      <c r="PWV10" s="37">
        <f t="shared" ref="PWV10:PXL13" si="2137">PWO10-PWN10</f>
        <v>-4492369000</v>
      </c>
      <c r="PWW10" s="38">
        <f t="shared" ref="PWW10:PXM13" si="2138">PWP10+PWQ10+PWR10</f>
        <v>2713260000</v>
      </c>
      <c r="PWX10" s="38">
        <f t="shared" ref="PWX10:PXN13" si="2139">PWV10-PWW10</f>
        <v>-7205629000</v>
      </c>
      <c r="PWY10" s="39">
        <f t="shared" ref="PWY10:PXO13" si="2140">ABS(PWV10/PWN10)</f>
        <v>0.97470446120649912</v>
      </c>
      <c r="PWZ10" s="39">
        <f t="shared" ref="PWZ10:PXP13" si="2141">ABS(PWX10/PWN10)</f>
        <v>1.5633975597505292</v>
      </c>
      <c r="PXA10" s="40" t="s">
        <v>395</v>
      </c>
      <c r="PXB10" s="40" t="s">
        <v>6</v>
      </c>
      <c r="PXC10" s="42">
        <v>41274</v>
      </c>
      <c r="PXD10" s="43">
        <v>4608955000</v>
      </c>
      <c r="PXE10" s="43">
        <v>116586000</v>
      </c>
      <c r="PXF10" s="43">
        <v>2448629000</v>
      </c>
      <c r="PXG10" s="40">
        <v>0</v>
      </c>
      <c r="PXH10" s="43">
        <v>264631000</v>
      </c>
      <c r="PXI10" s="40" t="s">
        <v>41</v>
      </c>
      <c r="PXJ10" s="40" t="s">
        <v>99</v>
      </c>
      <c r="PXK10" s="36">
        <f t="shared" si="2136"/>
        <v>2012</v>
      </c>
      <c r="PXL10" s="37">
        <f t="shared" si="2137"/>
        <v>-4492369000</v>
      </c>
      <c r="PXM10" s="38">
        <f t="shared" si="2138"/>
        <v>2713260000</v>
      </c>
      <c r="PXN10" s="38">
        <f t="shared" si="2139"/>
        <v>-7205629000</v>
      </c>
      <c r="PXO10" s="39">
        <f t="shared" si="2140"/>
        <v>0.97470446120649912</v>
      </c>
      <c r="PXP10" s="39">
        <f t="shared" si="2141"/>
        <v>1.5633975597505292</v>
      </c>
      <c r="PXQ10" s="40" t="s">
        <v>395</v>
      </c>
      <c r="PXR10" s="40" t="s">
        <v>6</v>
      </c>
      <c r="PXS10" s="42">
        <v>41274</v>
      </c>
      <c r="PXT10" s="43">
        <v>4608955000</v>
      </c>
      <c r="PXU10" s="43">
        <v>116586000</v>
      </c>
      <c r="PXV10" s="43">
        <v>2448629000</v>
      </c>
      <c r="PXW10" s="40">
        <v>0</v>
      </c>
      <c r="PXX10" s="43">
        <v>264631000</v>
      </c>
      <c r="PXY10" s="40" t="s">
        <v>41</v>
      </c>
      <c r="PXZ10" s="40" t="s">
        <v>99</v>
      </c>
      <c r="PYA10" s="36">
        <f t="shared" ref="PYA10:PYQ13" si="2142">YEAR(PXS10)</f>
        <v>2012</v>
      </c>
      <c r="PYB10" s="37">
        <f t="shared" ref="PYB10:PYR13" si="2143">PXU10-PXT10</f>
        <v>-4492369000</v>
      </c>
      <c r="PYC10" s="38">
        <f t="shared" ref="PYC10:PYS13" si="2144">PXV10+PXW10+PXX10</f>
        <v>2713260000</v>
      </c>
      <c r="PYD10" s="38">
        <f t="shared" ref="PYD10:PYT13" si="2145">PYB10-PYC10</f>
        <v>-7205629000</v>
      </c>
      <c r="PYE10" s="39">
        <f t="shared" ref="PYE10:PYU13" si="2146">ABS(PYB10/PXT10)</f>
        <v>0.97470446120649912</v>
      </c>
      <c r="PYF10" s="39">
        <f t="shared" ref="PYF10:PYV13" si="2147">ABS(PYD10/PXT10)</f>
        <v>1.5633975597505292</v>
      </c>
      <c r="PYG10" s="40" t="s">
        <v>395</v>
      </c>
      <c r="PYH10" s="40" t="s">
        <v>6</v>
      </c>
      <c r="PYI10" s="42">
        <v>41274</v>
      </c>
      <c r="PYJ10" s="43">
        <v>4608955000</v>
      </c>
      <c r="PYK10" s="43">
        <v>116586000</v>
      </c>
      <c r="PYL10" s="43">
        <v>2448629000</v>
      </c>
      <c r="PYM10" s="40">
        <v>0</v>
      </c>
      <c r="PYN10" s="43">
        <v>264631000</v>
      </c>
      <c r="PYO10" s="40" t="s">
        <v>41</v>
      </c>
      <c r="PYP10" s="40" t="s">
        <v>99</v>
      </c>
      <c r="PYQ10" s="36">
        <f t="shared" si="2142"/>
        <v>2012</v>
      </c>
      <c r="PYR10" s="37">
        <f t="shared" si="2143"/>
        <v>-4492369000</v>
      </c>
      <c r="PYS10" s="38">
        <f t="shared" si="2144"/>
        <v>2713260000</v>
      </c>
      <c r="PYT10" s="38">
        <f t="shared" si="2145"/>
        <v>-7205629000</v>
      </c>
      <c r="PYU10" s="39">
        <f t="shared" si="2146"/>
        <v>0.97470446120649912</v>
      </c>
      <c r="PYV10" s="39">
        <f t="shared" si="2147"/>
        <v>1.5633975597505292</v>
      </c>
      <c r="PYW10" s="40" t="s">
        <v>395</v>
      </c>
      <c r="PYX10" s="40" t="s">
        <v>6</v>
      </c>
      <c r="PYY10" s="42">
        <v>41274</v>
      </c>
      <c r="PYZ10" s="43">
        <v>4608955000</v>
      </c>
      <c r="PZA10" s="43">
        <v>116586000</v>
      </c>
      <c r="PZB10" s="43">
        <v>2448629000</v>
      </c>
      <c r="PZC10" s="40">
        <v>0</v>
      </c>
      <c r="PZD10" s="43">
        <v>264631000</v>
      </c>
      <c r="PZE10" s="40" t="s">
        <v>41</v>
      </c>
      <c r="PZF10" s="40" t="s">
        <v>99</v>
      </c>
      <c r="PZG10" s="36">
        <f t="shared" ref="PZG10:PZW13" si="2148">YEAR(PYY10)</f>
        <v>2012</v>
      </c>
      <c r="PZH10" s="37">
        <f t="shared" ref="PZH10:PZX13" si="2149">PZA10-PYZ10</f>
        <v>-4492369000</v>
      </c>
      <c r="PZI10" s="38">
        <f t="shared" ref="PZI10:PZY13" si="2150">PZB10+PZC10+PZD10</f>
        <v>2713260000</v>
      </c>
      <c r="PZJ10" s="38">
        <f t="shared" ref="PZJ10:PZZ13" si="2151">PZH10-PZI10</f>
        <v>-7205629000</v>
      </c>
      <c r="PZK10" s="39">
        <f t="shared" ref="PZK10:QAA13" si="2152">ABS(PZH10/PYZ10)</f>
        <v>0.97470446120649912</v>
      </c>
      <c r="PZL10" s="39">
        <f t="shared" ref="PZL10:QAB13" si="2153">ABS(PZJ10/PYZ10)</f>
        <v>1.5633975597505292</v>
      </c>
      <c r="PZM10" s="40" t="s">
        <v>395</v>
      </c>
      <c r="PZN10" s="40" t="s">
        <v>6</v>
      </c>
      <c r="PZO10" s="42">
        <v>41274</v>
      </c>
      <c r="PZP10" s="43">
        <v>4608955000</v>
      </c>
      <c r="PZQ10" s="43">
        <v>116586000</v>
      </c>
      <c r="PZR10" s="43">
        <v>2448629000</v>
      </c>
      <c r="PZS10" s="40">
        <v>0</v>
      </c>
      <c r="PZT10" s="43">
        <v>264631000</v>
      </c>
      <c r="PZU10" s="40" t="s">
        <v>41</v>
      </c>
      <c r="PZV10" s="40" t="s">
        <v>99</v>
      </c>
      <c r="PZW10" s="36">
        <f t="shared" si="2148"/>
        <v>2012</v>
      </c>
      <c r="PZX10" s="37">
        <f t="shared" si="2149"/>
        <v>-4492369000</v>
      </c>
      <c r="PZY10" s="38">
        <f t="shared" si="2150"/>
        <v>2713260000</v>
      </c>
      <c r="PZZ10" s="38">
        <f t="shared" si="2151"/>
        <v>-7205629000</v>
      </c>
      <c r="QAA10" s="39">
        <f t="shared" si="2152"/>
        <v>0.97470446120649912</v>
      </c>
      <c r="QAB10" s="39">
        <f t="shared" si="2153"/>
        <v>1.5633975597505292</v>
      </c>
      <c r="QAC10" s="40" t="s">
        <v>395</v>
      </c>
      <c r="QAD10" s="40" t="s">
        <v>6</v>
      </c>
      <c r="QAE10" s="42">
        <v>41274</v>
      </c>
      <c r="QAF10" s="43">
        <v>4608955000</v>
      </c>
      <c r="QAG10" s="43">
        <v>116586000</v>
      </c>
      <c r="QAH10" s="43">
        <v>2448629000</v>
      </c>
      <c r="QAI10" s="40">
        <v>0</v>
      </c>
      <c r="QAJ10" s="43">
        <v>264631000</v>
      </c>
      <c r="QAK10" s="40" t="s">
        <v>41</v>
      </c>
      <c r="QAL10" s="40" t="s">
        <v>99</v>
      </c>
      <c r="QAM10" s="36">
        <f t="shared" ref="QAM10:QBC13" si="2154">YEAR(QAE10)</f>
        <v>2012</v>
      </c>
      <c r="QAN10" s="37">
        <f t="shared" ref="QAN10:QBD13" si="2155">QAG10-QAF10</f>
        <v>-4492369000</v>
      </c>
      <c r="QAO10" s="38">
        <f t="shared" ref="QAO10:QBE13" si="2156">QAH10+QAI10+QAJ10</f>
        <v>2713260000</v>
      </c>
      <c r="QAP10" s="38">
        <f t="shared" ref="QAP10:QBF13" si="2157">QAN10-QAO10</f>
        <v>-7205629000</v>
      </c>
      <c r="QAQ10" s="39">
        <f t="shared" ref="QAQ10:QBG13" si="2158">ABS(QAN10/QAF10)</f>
        <v>0.97470446120649912</v>
      </c>
      <c r="QAR10" s="39">
        <f t="shared" ref="QAR10:QBH13" si="2159">ABS(QAP10/QAF10)</f>
        <v>1.5633975597505292</v>
      </c>
      <c r="QAS10" s="40" t="s">
        <v>395</v>
      </c>
      <c r="QAT10" s="40" t="s">
        <v>6</v>
      </c>
      <c r="QAU10" s="42">
        <v>41274</v>
      </c>
      <c r="QAV10" s="43">
        <v>4608955000</v>
      </c>
      <c r="QAW10" s="43">
        <v>116586000</v>
      </c>
      <c r="QAX10" s="43">
        <v>2448629000</v>
      </c>
      <c r="QAY10" s="40">
        <v>0</v>
      </c>
      <c r="QAZ10" s="43">
        <v>264631000</v>
      </c>
      <c r="QBA10" s="40" t="s">
        <v>41</v>
      </c>
      <c r="QBB10" s="40" t="s">
        <v>99</v>
      </c>
      <c r="QBC10" s="36">
        <f t="shared" si="2154"/>
        <v>2012</v>
      </c>
      <c r="QBD10" s="37">
        <f t="shared" si="2155"/>
        <v>-4492369000</v>
      </c>
      <c r="QBE10" s="38">
        <f t="shared" si="2156"/>
        <v>2713260000</v>
      </c>
      <c r="QBF10" s="38">
        <f t="shared" si="2157"/>
        <v>-7205629000</v>
      </c>
      <c r="QBG10" s="39">
        <f t="shared" si="2158"/>
        <v>0.97470446120649912</v>
      </c>
      <c r="QBH10" s="39">
        <f t="shared" si="2159"/>
        <v>1.5633975597505292</v>
      </c>
      <c r="QBI10" s="40" t="s">
        <v>395</v>
      </c>
      <c r="QBJ10" s="40" t="s">
        <v>6</v>
      </c>
      <c r="QBK10" s="42">
        <v>41274</v>
      </c>
      <c r="QBL10" s="43">
        <v>4608955000</v>
      </c>
      <c r="QBM10" s="43">
        <v>116586000</v>
      </c>
      <c r="QBN10" s="43">
        <v>2448629000</v>
      </c>
      <c r="QBO10" s="40">
        <v>0</v>
      </c>
      <c r="QBP10" s="43">
        <v>264631000</v>
      </c>
      <c r="QBQ10" s="40" t="s">
        <v>41</v>
      </c>
      <c r="QBR10" s="40" t="s">
        <v>99</v>
      </c>
      <c r="QBS10" s="36">
        <f t="shared" ref="QBS10:QCI13" si="2160">YEAR(QBK10)</f>
        <v>2012</v>
      </c>
      <c r="QBT10" s="37">
        <f t="shared" ref="QBT10:QCJ13" si="2161">QBM10-QBL10</f>
        <v>-4492369000</v>
      </c>
      <c r="QBU10" s="38">
        <f t="shared" ref="QBU10:QCK13" si="2162">QBN10+QBO10+QBP10</f>
        <v>2713260000</v>
      </c>
      <c r="QBV10" s="38">
        <f t="shared" ref="QBV10:QCL13" si="2163">QBT10-QBU10</f>
        <v>-7205629000</v>
      </c>
      <c r="QBW10" s="39">
        <f t="shared" ref="QBW10:QCM13" si="2164">ABS(QBT10/QBL10)</f>
        <v>0.97470446120649912</v>
      </c>
      <c r="QBX10" s="39">
        <f t="shared" ref="QBX10:QCN13" si="2165">ABS(QBV10/QBL10)</f>
        <v>1.5633975597505292</v>
      </c>
      <c r="QBY10" s="40" t="s">
        <v>395</v>
      </c>
      <c r="QBZ10" s="40" t="s">
        <v>6</v>
      </c>
      <c r="QCA10" s="42">
        <v>41274</v>
      </c>
      <c r="QCB10" s="43">
        <v>4608955000</v>
      </c>
      <c r="QCC10" s="43">
        <v>116586000</v>
      </c>
      <c r="QCD10" s="43">
        <v>2448629000</v>
      </c>
      <c r="QCE10" s="40">
        <v>0</v>
      </c>
      <c r="QCF10" s="43">
        <v>264631000</v>
      </c>
      <c r="QCG10" s="40" t="s">
        <v>41</v>
      </c>
      <c r="QCH10" s="40" t="s">
        <v>99</v>
      </c>
      <c r="QCI10" s="36">
        <f t="shared" si="2160"/>
        <v>2012</v>
      </c>
      <c r="QCJ10" s="37">
        <f t="shared" si="2161"/>
        <v>-4492369000</v>
      </c>
      <c r="QCK10" s="38">
        <f t="shared" si="2162"/>
        <v>2713260000</v>
      </c>
      <c r="QCL10" s="38">
        <f t="shared" si="2163"/>
        <v>-7205629000</v>
      </c>
      <c r="QCM10" s="39">
        <f t="shared" si="2164"/>
        <v>0.97470446120649912</v>
      </c>
      <c r="QCN10" s="39">
        <f t="shared" si="2165"/>
        <v>1.5633975597505292</v>
      </c>
      <c r="QCO10" s="40" t="s">
        <v>395</v>
      </c>
      <c r="QCP10" s="40" t="s">
        <v>6</v>
      </c>
      <c r="QCQ10" s="42">
        <v>41274</v>
      </c>
      <c r="QCR10" s="43">
        <v>4608955000</v>
      </c>
      <c r="QCS10" s="43">
        <v>116586000</v>
      </c>
      <c r="QCT10" s="43">
        <v>2448629000</v>
      </c>
      <c r="QCU10" s="40">
        <v>0</v>
      </c>
      <c r="QCV10" s="43">
        <v>264631000</v>
      </c>
      <c r="QCW10" s="40" t="s">
        <v>41</v>
      </c>
      <c r="QCX10" s="40" t="s">
        <v>99</v>
      </c>
      <c r="QCY10" s="36">
        <f t="shared" ref="QCY10:QDO13" si="2166">YEAR(QCQ10)</f>
        <v>2012</v>
      </c>
      <c r="QCZ10" s="37">
        <f t="shared" ref="QCZ10:QDP13" si="2167">QCS10-QCR10</f>
        <v>-4492369000</v>
      </c>
      <c r="QDA10" s="38">
        <f t="shared" ref="QDA10:QDQ13" si="2168">QCT10+QCU10+QCV10</f>
        <v>2713260000</v>
      </c>
      <c r="QDB10" s="38">
        <f t="shared" ref="QDB10:QDR13" si="2169">QCZ10-QDA10</f>
        <v>-7205629000</v>
      </c>
      <c r="QDC10" s="39">
        <f t="shared" ref="QDC10:QDS13" si="2170">ABS(QCZ10/QCR10)</f>
        <v>0.97470446120649912</v>
      </c>
      <c r="QDD10" s="39">
        <f t="shared" ref="QDD10:QDT13" si="2171">ABS(QDB10/QCR10)</f>
        <v>1.5633975597505292</v>
      </c>
      <c r="QDE10" s="40" t="s">
        <v>395</v>
      </c>
      <c r="QDF10" s="40" t="s">
        <v>6</v>
      </c>
      <c r="QDG10" s="42">
        <v>41274</v>
      </c>
      <c r="QDH10" s="43">
        <v>4608955000</v>
      </c>
      <c r="QDI10" s="43">
        <v>116586000</v>
      </c>
      <c r="QDJ10" s="43">
        <v>2448629000</v>
      </c>
      <c r="QDK10" s="40">
        <v>0</v>
      </c>
      <c r="QDL10" s="43">
        <v>264631000</v>
      </c>
      <c r="QDM10" s="40" t="s">
        <v>41</v>
      </c>
      <c r="QDN10" s="40" t="s">
        <v>99</v>
      </c>
      <c r="QDO10" s="36">
        <f t="shared" si="2166"/>
        <v>2012</v>
      </c>
      <c r="QDP10" s="37">
        <f t="shared" si="2167"/>
        <v>-4492369000</v>
      </c>
      <c r="QDQ10" s="38">
        <f t="shared" si="2168"/>
        <v>2713260000</v>
      </c>
      <c r="QDR10" s="38">
        <f t="shared" si="2169"/>
        <v>-7205629000</v>
      </c>
      <c r="QDS10" s="39">
        <f t="shared" si="2170"/>
        <v>0.97470446120649912</v>
      </c>
      <c r="QDT10" s="39">
        <f t="shared" si="2171"/>
        <v>1.5633975597505292</v>
      </c>
      <c r="QDU10" s="40" t="s">
        <v>395</v>
      </c>
      <c r="QDV10" s="40" t="s">
        <v>6</v>
      </c>
      <c r="QDW10" s="42">
        <v>41274</v>
      </c>
      <c r="QDX10" s="43">
        <v>4608955000</v>
      </c>
      <c r="QDY10" s="43">
        <v>116586000</v>
      </c>
      <c r="QDZ10" s="43">
        <v>2448629000</v>
      </c>
      <c r="QEA10" s="40">
        <v>0</v>
      </c>
      <c r="QEB10" s="43">
        <v>264631000</v>
      </c>
      <c r="QEC10" s="40" t="s">
        <v>41</v>
      </c>
      <c r="QED10" s="40" t="s">
        <v>99</v>
      </c>
      <c r="QEE10" s="36">
        <f t="shared" ref="QEE10:QEU13" si="2172">YEAR(QDW10)</f>
        <v>2012</v>
      </c>
      <c r="QEF10" s="37">
        <f t="shared" ref="QEF10:QEV13" si="2173">QDY10-QDX10</f>
        <v>-4492369000</v>
      </c>
      <c r="QEG10" s="38">
        <f t="shared" ref="QEG10:QEW13" si="2174">QDZ10+QEA10+QEB10</f>
        <v>2713260000</v>
      </c>
      <c r="QEH10" s="38">
        <f t="shared" ref="QEH10:QEX13" si="2175">QEF10-QEG10</f>
        <v>-7205629000</v>
      </c>
      <c r="QEI10" s="39">
        <f t="shared" ref="QEI10:QEY13" si="2176">ABS(QEF10/QDX10)</f>
        <v>0.97470446120649912</v>
      </c>
      <c r="QEJ10" s="39">
        <f t="shared" ref="QEJ10:QEZ13" si="2177">ABS(QEH10/QDX10)</f>
        <v>1.5633975597505292</v>
      </c>
      <c r="QEK10" s="40" t="s">
        <v>395</v>
      </c>
      <c r="QEL10" s="40" t="s">
        <v>6</v>
      </c>
      <c r="QEM10" s="42">
        <v>41274</v>
      </c>
      <c r="QEN10" s="43">
        <v>4608955000</v>
      </c>
      <c r="QEO10" s="43">
        <v>116586000</v>
      </c>
      <c r="QEP10" s="43">
        <v>2448629000</v>
      </c>
      <c r="QEQ10" s="40">
        <v>0</v>
      </c>
      <c r="QER10" s="43">
        <v>264631000</v>
      </c>
      <c r="QES10" s="40" t="s">
        <v>41</v>
      </c>
      <c r="QET10" s="40" t="s">
        <v>99</v>
      </c>
      <c r="QEU10" s="36">
        <f t="shared" si="2172"/>
        <v>2012</v>
      </c>
      <c r="QEV10" s="37">
        <f t="shared" si="2173"/>
        <v>-4492369000</v>
      </c>
      <c r="QEW10" s="38">
        <f t="shared" si="2174"/>
        <v>2713260000</v>
      </c>
      <c r="QEX10" s="38">
        <f t="shared" si="2175"/>
        <v>-7205629000</v>
      </c>
      <c r="QEY10" s="39">
        <f t="shared" si="2176"/>
        <v>0.97470446120649912</v>
      </c>
      <c r="QEZ10" s="39">
        <f t="shared" si="2177"/>
        <v>1.5633975597505292</v>
      </c>
      <c r="QFA10" s="40" t="s">
        <v>395</v>
      </c>
      <c r="QFB10" s="40" t="s">
        <v>6</v>
      </c>
      <c r="QFC10" s="42">
        <v>41274</v>
      </c>
      <c r="QFD10" s="43">
        <v>4608955000</v>
      </c>
      <c r="QFE10" s="43">
        <v>116586000</v>
      </c>
      <c r="QFF10" s="43">
        <v>2448629000</v>
      </c>
      <c r="QFG10" s="40">
        <v>0</v>
      </c>
      <c r="QFH10" s="43">
        <v>264631000</v>
      </c>
      <c r="QFI10" s="40" t="s">
        <v>41</v>
      </c>
      <c r="QFJ10" s="40" t="s">
        <v>99</v>
      </c>
      <c r="QFK10" s="36">
        <f t="shared" ref="QFK10:QGA13" si="2178">YEAR(QFC10)</f>
        <v>2012</v>
      </c>
      <c r="QFL10" s="37">
        <f t="shared" ref="QFL10:QGB13" si="2179">QFE10-QFD10</f>
        <v>-4492369000</v>
      </c>
      <c r="QFM10" s="38">
        <f t="shared" ref="QFM10:QGC13" si="2180">QFF10+QFG10+QFH10</f>
        <v>2713260000</v>
      </c>
      <c r="QFN10" s="38">
        <f t="shared" ref="QFN10:QGD13" si="2181">QFL10-QFM10</f>
        <v>-7205629000</v>
      </c>
      <c r="QFO10" s="39">
        <f t="shared" ref="QFO10:QGE13" si="2182">ABS(QFL10/QFD10)</f>
        <v>0.97470446120649912</v>
      </c>
      <c r="QFP10" s="39">
        <f t="shared" ref="QFP10:QGF13" si="2183">ABS(QFN10/QFD10)</f>
        <v>1.5633975597505292</v>
      </c>
      <c r="QFQ10" s="40" t="s">
        <v>395</v>
      </c>
      <c r="QFR10" s="40" t="s">
        <v>6</v>
      </c>
      <c r="QFS10" s="42">
        <v>41274</v>
      </c>
      <c r="QFT10" s="43">
        <v>4608955000</v>
      </c>
      <c r="QFU10" s="43">
        <v>116586000</v>
      </c>
      <c r="QFV10" s="43">
        <v>2448629000</v>
      </c>
      <c r="QFW10" s="40">
        <v>0</v>
      </c>
      <c r="QFX10" s="43">
        <v>264631000</v>
      </c>
      <c r="QFY10" s="40" t="s">
        <v>41</v>
      </c>
      <c r="QFZ10" s="40" t="s">
        <v>99</v>
      </c>
      <c r="QGA10" s="36">
        <f t="shared" si="2178"/>
        <v>2012</v>
      </c>
      <c r="QGB10" s="37">
        <f t="shared" si="2179"/>
        <v>-4492369000</v>
      </c>
      <c r="QGC10" s="38">
        <f t="shared" si="2180"/>
        <v>2713260000</v>
      </c>
      <c r="QGD10" s="38">
        <f t="shared" si="2181"/>
        <v>-7205629000</v>
      </c>
      <c r="QGE10" s="39">
        <f t="shared" si="2182"/>
        <v>0.97470446120649912</v>
      </c>
      <c r="QGF10" s="39">
        <f t="shared" si="2183"/>
        <v>1.5633975597505292</v>
      </c>
      <c r="QGG10" s="40" t="s">
        <v>395</v>
      </c>
      <c r="QGH10" s="40" t="s">
        <v>6</v>
      </c>
      <c r="QGI10" s="42">
        <v>41274</v>
      </c>
      <c r="QGJ10" s="43">
        <v>4608955000</v>
      </c>
      <c r="QGK10" s="43">
        <v>116586000</v>
      </c>
      <c r="QGL10" s="43">
        <v>2448629000</v>
      </c>
      <c r="QGM10" s="40">
        <v>0</v>
      </c>
      <c r="QGN10" s="43">
        <v>264631000</v>
      </c>
      <c r="QGO10" s="40" t="s">
        <v>41</v>
      </c>
      <c r="QGP10" s="40" t="s">
        <v>99</v>
      </c>
      <c r="QGQ10" s="36">
        <f t="shared" ref="QGQ10:QHG13" si="2184">YEAR(QGI10)</f>
        <v>2012</v>
      </c>
      <c r="QGR10" s="37">
        <f t="shared" ref="QGR10:QHH13" si="2185">QGK10-QGJ10</f>
        <v>-4492369000</v>
      </c>
      <c r="QGS10" s="38">
        <f t="shared" ref="QGS10:QHI13" si="2186">QGL10+QGM10+QGN10</f>
        <v>2713260000</v>
      </c>
      <c r="QGT10" s="38">
        <f t="shared" ref="QGT10:QHJ13" si="2187">QGR10-QGS10</f>
        <v>-7205629000</v>
      </c>
      <c r="QGU10" s="39">
        <f t="shared" ref="QGU10:QHK13" si="2188">ABS(QGR10/QGJ10)</f>
        <v>0.97470446120649912</v>
      </c>
      <c r="QGV10" s="39">
        <f t="shared" ref="QGV10:QHL13" si="2189">ABS(QGT10/QGJ10)</f>
        <v>1.5633975597505292</v>
      </c>
      <c r="QGW10" s="40" t="s">
        <v>395</v>
      </c>
      <c r="QGX10" s="40" t="s">
        <v>6</v>
      </c>
      <c r="QGY10" s="42">
        <v>41274</v>
      </c>
      <c r="QGZ10" s="43">
        <v>4608955000</v>
      </c>
      <c r="QHA10" s="43">
        <v>116586000</v>
      </c>
      <c r="QHB10" s="43">
        <v>2448629000</v>
      </c>
      <c r="QHC10" s="40">
        <v>0</v>
      </c>
      <c r="QHD10" s="43">
        <v>264631000</v>
      </c>
      <c r="QHE10" s="40" t="s">
        <v>41</v>
      </c>
      <c r="QHF10" s="40" t="s">
        <v>99</v>
      </c>
      <c r="QHG10" s="36">
        <f t="shared" si="2184"/>
        <v>2012</v>
      </c>
      <c r="QHH10" s="37">
        <f t="shared" si="2185"/>
        <v>-4492369000</v>
      </c>
      <c r="QHI10" s="38">
        <f t="shared" si="2186"/>
        <v>2713260000</v>
      </c>
      <c r="QHJ10" s="38">
        <f t="shared" si="2187"/>
        <v>-7205629000</v>
      </c>
      <c r="QHK10" s="39">
        <f t="shared" si="2188"/>
        <v>0.97470446120649912</v>
      </c>
      <c r="QHL10" s="39">
        <f t="shared" si="2189"/>
        <v>1.5633975597505292</v>
      </c>
      <c r="QHM10" s="40" t="s">
        <v>395</v>
      </c>
      <c r="QHN10" s="40" t="s">
        <v>6</v>
      </c>
      <c r="QHO10" s="42">
        <v>41274</v>
      </c>
      <c r="QHP10" s="43">
        <v>4608955000</v>
      </c>
      <c r="QHQ10" s="43">
        <v>116586000</v>
      </c>
      <c r="QHR10" s="43">
        <v>2448629000</v>
      </c>
      <c r="QHS10" s="40">
        <v>0</v>
      </c>
      <c r="QHT10" s="43">
        <v>264631000</v>
      </c>
      <c r="QHU10" s="40" t="s">
        <v>41</v>
      </c>
      <c r="QHV10" s="40" t="s">
        <v>99</v>
      </c>
      <c r="QHW10" s="36">
        <f t="shared" ref="QHW10:QIM13" si="2190">YEAR(QHO10)</f>
        <v>2012</v>
      </c>
      <c r="QHX10" s="37">
        <f t="shared" ref="QHX10:QIN13" si="2191">QHQ10-QHP10</f>
        <v>-4492369000</v>
      </c>
      <c r="QHY10" s="38">
        <f t="shared" ref="QHY10:QIO13" si="2192">QHR10+QHS10+QHT10</f>
        <v>2713260000</v>
      </c>
      <c r="QHZ10" s="38">
        <f t="shared" ref="QHZ10:QIP13" si="2193">QHX10-QHY10</f>
        <v>-7205629000</v>
      </c>
      <c r="QIA10" s="39">
        <f t="shared" ref="QIA10:QIQ13" si="2194">ABS(QHX10/QHP10)</f>
        <v>0.97470446120649912</v>
      </c>
      <c r="QIB10" s="39">
        <f t="shared" ref="QIB10:QIR13" si="2195">ABS(QHZ10/QHP10)</f>
        <v>1.5633975597505292</v>
      </c>
      <c r="QIC10" s="40" t="s">
        <v>395</v>
      </c>
      <c r="QID10" s="40" t="s">
        <v>6</v>
      </c>
      <c r="QIE10" s="42">
        <v>41274</v>
      </c>
      <c r="QIF10" s="43">
        <v>4608955000</v>
      </c>
      <c r="QIG10" s="43">
        <v>116586000</v>
      </c>
      <c r="QIH10" s="43">
        <v>2448629000</v>
      </c>
      <c r="QII10" s="40">
        <v>0</v>
      </c>
      <c r="QIJ10" s="43">
        <v>264631000</v>
      </c>
      <c r="QIK10" s="40" t="s">
        <v>41</v>
      </c>
      <c r="QIL10" s="40" t="s">
        <v>99</v>
      </c>
      <c r="QIM10" s="36">
        <f t="shared" si="2190"/>
        <v>2012</v>
      </c>
      <c r="QIN10" s="37">
        <f t="shared" si="2191"/>
        <v>-4492369000</v>
      </c>
      <c r="QIO10" s="38">
        <f t="shared" si="2192"/>
        <v>2713260000</v>
      </c>
      <c r="QIP10" s="38">
        <f t="shared" si="2193"/>
        <v>-7205629000</v>
      </c>
      <c r="QIQ10" s="39">
        <f t="shared" si="2194"/>
        <v>0.97470446120649912</v>
      </c>
      <c r="QIR10" s="39">
        <f t="shared" si="2195"/>
        <v>1.5633975597505292</v>
      </c>
      <c r="QIS10" s="40" t="s">
        <v>395</v>
      </c>
      <c r="QIT10" s="40" t="s">
        <v>6</v>
      </c>
      <c r="QIU10" s="42">
        <v>41274</v>
      </c>
      <c r="QIV10" s="43">
        <v>4608955000</v>
      </c>
      <c r="QIW10" s="43">
        <v>116586000</v>
      </c>
      <c r="QIX10" s="43">
        <v>2448629000</v>
      </c>
      <c r="QIY10" s="40">
        <v>0</v>
      </c>
      <c r="QIZ10" s="43">
        <v>264631000</v>
      </c>
      <c r="QJA10" s="40" t="s">
        <v>41</v>
      </c>
      <c r="QJB10" s="40" t="s">
        <v>99</v>
      </c>
      <c r="QJC10" s="36">
        <f t="shared" ref="QJC10:QJS13" si="2196">YEAR(QIU10)</f>
        <v>2012</v>
      </c>
      <c r="QJD10" s="37">
        <f t="shared" ref="QJD10:QJT13" si="2197">QIW10-QIV10</f>
        <v>-4492369000</v>
      </c>
      <c r="QJE10" s="38">
        <f t="shared" ref="QJE10:QJU13" si="2198">QIX10+QIY10+QIZ10</f>
        <v>2713260000</v>
      </c>
      <c r="QJF10" s="38">
        <f t="shared" ref="QJF10:QJV13" si="2199">QJD10-QJE10</f>
        <v>-7205629000</v>
      </c>
      <c r="QJG10" s="39">
        <f t="shared" ref="QJG10:QJW13" si="2200">ABS(QJD10/QIV10)</f>
        <v>0.97470446120649912</v>
      </c>
      <c r="QJH10" s="39">
        <f t="shared" ref="QJH10:QJX13" si="2201">ABS(QJF10/QIV10)</f>
        <v>1.5633975597505292</v>
      </c>
      <c r="QJI10" s="40" t="s">
        <v>395</v>
      </c>
      <c r="QJJ10" s="40" t="s">
        <v>6</v>
      </c>
      <c r="QJK10" s="42">
        <v>41274</v>
      </c>
      <c r="QJL10" s="43">
        <v>4608955000</v>
      </c>
      <c r="QJM10" s="43">
        <v>116586000</v>
      </c>
      <c r="QJN10" s="43">
        <v>2448629000</v>
      </c>
      <c r="QJO10" s="40">
        <v>0</v>
      </c>
      <c r="QJP10" s="43">
        <v>264631000</v>
      </c>
      <c r="QJQ10" s="40" t="s">
        <v>41</v>
      </c>
      <c r="QJR10" s="40" t="s">
        <v>99</v>
      </c>
      <c r="QJS10" s="36">
        <f t="shared" si="2196"/>
        <v>2012</v>
      </c>
      <c r="QJT10" s="37">
        <f t="shared" si="2197"/>
        <v>-4492369000</v>
      </c>
      <c r="QJU10" s="38">
        <f t="shared" si="2198"/>
        <v>2713260000</v>
      </c>
      <c r="QJV10" s="38">
        <f t="shared" si="2199"/>
        <v>-7205629000</v>
      </c>
      <c r="QJW10" s="39">
        <f t="shared" si="2200"/>
        <v>0.97470446120649912</v>
      </c>
      <c r="QJX10" s="39">
        <f t="shared" si="2201"/>
        <v>1.5633975597505292</v>
      </c>
      <c r="QJY10" s="40" t="s">
        <v>395</v>
      </c>
      <c r="QJZ10" s="40" t="s">
        <v>6</v>
      </c>
      <c r="QKA10" s="42">
        <v>41274</v>
      </c>
      <c r="QKB10" s="43">
        <v>4608955000</v>
      </c>
      <c r="QKC10" s="43">
        <v>116586000</v>
      </c>
      <c r="QKD10" s="43">
        <v>2448629000</v>
      </c>
      <c r="QKE10" s="40">
        <v>0</v>
      </c>
      <c r="QKF10" s="43">
        <v>264631000</v>
      </c>
      <c r="QKG10" s="40" t="s">
        <v>41</v>
      </c>
      <c r="QKH10" s="40" t="s">
        <v>99</v>
      </c>
      <c r="QKI10" s="36">
        <f t="shared" ref="QKI10:QKY13" si="2202">YEAR(QKA10)</f>
        <v>2012</v>
      </c>
      <c r="QKJ10" s="37">
        <f t="shared" ref="QKJ10:QKZ13" si="2203">QKC10-QKB10</f>
        <v>-4492369000</v>
      </c>
      <c r="QKK10" s="38">
        <f t="shared" ref="QKK10:QLA13" si="2204">QKD10+QKE10+QKF10</f>
        <v>2713260000</v>
      </c>
      <c r="QKL10" s="38">
        <f t="shared" ref="QKL10:QLB13" si="2205">QKJ10-QKK10</f>
        <v>-7205629000</v>
      </c>
      <c r="QKM10" s="39">
        <f t="shared" ref="QKM10:QLC13" si="2206">ABS(QKJ10/QKB10)</f>
        <v>0.97470446120649912</v>
      </c>
      <c r="QKN10" s="39">
        <f t="shared" ref="QKN10:QLD13" si="2207">ABS(QKL10/QKB10)</f>
        <v>1.5633975597505292</v>
      </c>
      <c r="QKO10" s="40" t="s">
        <v>395</v>
      </c>
      <c r="QKP10" s="40" t="s">
        <v>6</v>
      </c>
      <c r="QKQ10" s="42">
        <v>41274</v>
      </c>
      <c r="QKR10" s="43">
        <v>4608955000</v>
      </c>
      <c r="QKS10" s="43">
        <v>116586000</v>
      </c>
      <c r="QKT10" s="43">
        <v>2448629000</v>
      </c>
      <c r="QKU10" s="40">
        <v>0</v>
      </c>
      <c r="QKV10" s="43">
        <v>264631000</v>
      </c>
      <c r="QKW10" s="40" t="s">
        <v>41</v>
      </c>
      <c r="QKX10" s="40" t="s">
        <v>99</v>
      </c>
      <c r="QKY10" s="36">
        <f t="shared" si="2202"/>
        <v>2012</v>
      </c>
      <c r="QKZ10" s="37">
        <f t="shared" si="2203"/>
        <v>-4492369000</v>
      </c>
      <c r="QLA10" s="38">
        <f t="shared" si="2204"/>
        <v>2713260000</v>
      </c>
      <c r="QLB10" s="38">
        <f t="shared" si="2205"/>
        <v>-7205629000</v>
      </c>
      <c r="QLC10" s="39">
        <f t="shared" si="2206"/>
        <v>0.97470446120649912</v>
      </c>
      <c r="QLD10" s="39">
        <f t="shared" si="2207"/>
        <v>1.5633975597505292</v>
      </c>
      <c r="QLE10" s="40" t="s">
        <v>395</v>
      </c>
      <c r="QLF10" s="40" t="s">
        <v>6</v>
      </c>
      <c r="QLG10" s="42">
        <v>41274</v>
      </c>
      <c r="QLH10" s="43">
        <v>4608955000</v>
      </c>
      <c r="QLI10" s="43">
        <v>116586000</v>
      </c>
      <c r="QLJ10" s="43">
        <v>2448629000</v>
      </c>
      <c r="QLK10" s="40">
        <v>0</v>
      </c>
      <c r="QLL10" s="43">
        <v>264631000</v>
      </c>
      <c r="QLM10" s="40" t="s">
        <v>41</v>
      </c>
      <c r="QLN10" s="40" t="s">
        <v>99</v>
      </c>
      <c r="QLO10" s="36">
        <f t="shared" ref="QLO10:QME13" si="2208">YEAR(QLG10)</f>
        <v>2012</v>
      </c>
      <c r="QLP10" s="37">
        <f t="shared" ref="QLP10:QMF13" si="2209">QLI10-QLH10</f>
        <v>-4492369000</v>
      </c>
      <c r="QLQ10" s="38">
        <f t="shared" ref="QLQ10:QMG13" si="2210">QLJ10+QLK10+QLL10</f>
        <v>2713260000</v>
      </c>
      <c r="QLR10" s="38">
        <f t="shared" ref="QLR10:QMH13" si="2211">QLP10-QLQ10</f>
        <v>-7205629000</v>
      </c>
      <c r="QLS10" s="39">
        <f t="shared" ref="QLS10:QMI13" si="2212">ABS(QLP10/QLH10)</f>
        <v>0.97470446120649912</v>
      </c>
      <c r="QLT10" s="39">
        <f t="shared" ref="QLT10:QMJ13" si="2213">ABS(QLR10/QLH10)</f>
        <v>1.5633975597505292</v>
      </c>
      <c r="QLU10" s="40" t="s">
        <v>395</v>
      </c>
      <c r="QLV10" s="40" t="s">
        <v>6</v>
      </c>
      <c r="QLW10" s="42">
        <v>41274</v>
      </c>
      <c r="QLX10" s="43">
        <v>4608955000</v>
      </c>
      <c r="QLY10" s="43">
        <v>116586000</v>
      </c>
      <c r="QLZ10" s="43">
        <v>2448629000</v>
      </c>
      <c r="QMA10" s="40">
        <v>0</v>
      </c>
      <c r="QMB10" s="43">
        <v>264631000</v>
      </c>
      <c r="QMC10" s="40" t="s">
        <v>41</v>
      </c>
      <c r="QMD10" s="40" t="s">
        <v>99</v>
      </c>
      <c r="QME10" s="36">
        <f t="shared" si="2208"/>
        <v>2012</v>
      </c>
      <c r="QMF10" s="37">
        <f t="shared" si="2209"/>
        <v>-4492369000</v>
      </c>
      <c r="QMG10" s="38">
        <f t="shared" si="2210"/>
        <v>2713260000</v>
      </c>
      <c r="QMH10" s="38">
        <f t="shared" si="2211"/>
        <v>-7205629000</v>
      </c>
      <c r="QMI10" s="39">
        <f t="shared" si="2212"/>
        <v>0.97470446120649912</v>
      </c>
      <c r="QMJ10" s="39">
        <f t="shared" si="2213"/>
        <v>1.5633975597505292</v>
      </c>
      <c r="QMK10" s="40" t="s">
        <v>395</v>
      </c>
      <c r="QML10" s="40" t="s">
        <v>6</v>
      </c>
      <c r="QMM10" s="42">
        <v>41274</v>
      </c>
      <c r="QMN10" s="43">
        <v>4608955000</v>
      </c>
      <c r="QMO10" s="43">
        <v>116586000</v>
      </c>
      <c r="QMP10" s="43">
        <v>2448629000</v>
      </c>
      <c r="QMQ10" s="40">
        <v>0</v>
      </c>
      <c r="QMR10" s="43">
        <v>264631000</v>
      </c>
      <c r="QMS10" s="40" t="s">
        <v>41</v>
      </c>
      <c r="QMT10" s="40" t="s">
        <v>99</v>
      </c>
      <c r="QMU10" s="36">
        <f t="shared" ref="QMU10:QNK13" si="2214">YEAR(QMM10)</f>
        <v>2012</v>
      </c>
      <c r="QMV10" s="37">
        <f t="shared" ref="QMV10:QNL13" si="2215">QMO10-QMN10</f>
        <v>-4492369000</v>
      </c>
      <c r="QMW10" s="38">
        <f t="shared" ref="QMW10:QNM13" si="2216">QMP10+QMQ10+QMR10</f>
        <v>2713260000</v>
      </c>
      <c r="QMX10" s="38">
        <f t="shared" ref="QMX10:QNN13" si="2217">QMV10-QMW10</f>
        <v>-7205629000</v>
      </c>
      <c r="QMY10" s="39">
        <f t="shared" ref="QMY10:QNO13" si="2218">ABS(QMV10/QMN10)</f>
        <v>0.97470446120649912</v>
      </c>
      <c r="QMZ10" s="39">
        <f t="shared" ref="QMZ10:QNP13" si="2219">ABS(QMX10/QMN10)</f>
        <v>1.5633975597505292</v>
      </c>
      <c r="QNA10" s="40" t="s">
        <v>395</v>
      </c>
      <c r="QNB10" s="40" t="s">
        <v>6</v>
      </c>
      <c r="QNC10" s="42">
        <v>41274</v>
      </c>
      <c r="QND10" s="43">
        <v>4608955000</v>
      </c>
      <c r="QNE10" s="43">
        <v>116586000</v>
      </c>
      <c r="QNF10" s="43">
        <v>2448629000</v>
      </c>
      <c r="QNG10" s="40">
        <v>0</v>
      </c>
      <c r="QNH10" s="43">
        <v>264631000</v>
      </c>
      <c r="QNI10" s="40" t="s">
        <v>41</v>
      </c>
      <c r="QNJ10" s="40" t="s">
        <v>99</v>
      </c>
      <c r="QNK10" s="36">
        <f t="shared" si="2214"/>
        <v>2012</v>
      </c>
      <c r="QNL10" s="37">
        <f t="shared" si="2215"/>
        <v>-4492369000</v>
      </c>
      <c r="QNM10" s="38">
        <f t="shared" si="2216"/>
        <v>2713260000</v>
      </c>
      <c r="QNN10" s="38">
        <f t="shared" si="2217"/>
        <v>-7205629000</v>
      </c>
      <c r="QNO10" s="39">
        <f t="shared" si="2218"/>
        <v>0.97470446120649912</v>
      </c>
      <c r="QNP10" s="39">
        <f t="shared" si="2219"/>
        <v>1.5633975597505292</v>
      </c>
      <c r="QNQ10" s="40" t="s">
        <v>395</v>
      </c>
      <c r="QNR10" s="40" t="s">
        <v>6</v>
      </c>
      <c r="QNS10" s="42">
        <v>41274</v>
      </c>
      <c r="QNT10" s="43">
        <v>4608955000</v>
      </c>
      <c r="QNU10" s="43">
        <v>116586000</v>
      </c>
      <c r="QNV10" s="43">
        <v>2448629000</v>
      </c>
      <c r="QNW10" s="40">
        <v>0</v>
      </c>
      <c r="QNX10" s="43">
        <v>264631000</v>
      </c>
      <c r="QNY10" s="40" t="s">
        <v>41</v>
      </c>
      <c r="QNZ10" s="40" t="s">
        <v>99</v>
      </c>
      <c r="QOA10" s="36">
        <f t="shared" ref="QOA10:QOQ13" si="2220">YEAR(QNS10)</f>
        <v>2012</v>
      </c>
      <c r="QOB10" s="37">
        <f t="shared" ref="QOB10:QOR13" si="2221">QNU10-QNT10</f>
        <v>-4492369000</v>
      </c>
      <c r="QOC10" s="38">
        <f t="shared" ref="QOC10:QOS13" si="2222">QNV10+QNW10+QNX10</f>
        <v>2713260000</v>
      </c>
      <c r="QOD10" s="38">
        <f t="shared" ref="QOD10:QOT13" si="2223">QOB10-QOC10</f>
        <v>-7205629000</v>
      </c>
      <c r="QOE10" s="39">
        <f t="shared" ref="QOE10:QOU13" si="2224">ABS(QOB10/QNT10)</f>
        <v>0.97470446120649912</v>
      </c>
      <c r="QOF10" s="39">
        <f t="shared" ref="QOF10:QOV13" si="2225">ABS(QOD10/QNT10)</f>
        <v>1.5633975597505292</v>
      </c>
      <c r="QOG10" s="40" t="s">
        <v>395</v>
      </c>
      <c r="QOH10" s="40" t="s">
        <v>6</v>
      </c>
      <c r="QOI10" s="42">
        <v>41274</v>
      </c>
      <c r="QOJ10" s="43">
        <v>4608955000</v>
      </c>
      <c r="QOK10" s="43">
        <v>116586000</v>
      </c>
      <c r="QOL10" s="43">
        <v>2448629000</v>
      </c>
      <c r="QOM10" s="40">
        <v>0</v>
      </c>
      <c r="QON10" s="43">
        <v>264631000</v>
      </c>
      <c r="QOO10" s="40" t="s">
        <v>41</v>
      </c>
      <c r="QOP10" s="40" t="s">
        <v>99</v>
      </c>
      <c r="QOQ10" s="36">
        <f t="shared" si="2220"/>
        <v>2012</v>
      </c>
      <c r="QOR10" s="37">
        <f t="shared" si="2221"/>
        <v>-4492369000</v>
      </c>
      <c r="QOS10" s="38">
        <f t="shared" si="2222"/>
        <v>2713260000</v>
      </c>
      <c r="QOT10" s="38">
        <f t="shared" si="2223"/>
        <v>-7205629000</v>
      </c>
      <c r="QOU10" s="39">
        <f t="shared" si="2224"/>
        <v>0.97470446120649912</v>
      </c>
      <c r="QOV10" s="39">
        <f t="shared" si="2225"/>
        <v>1.5633975597505292</v>
      </c>
      <c r="QOW10" s="40" t="s">
        <v>395</v>
      </c>
      <c r="QOX10" s="40" t="s">
        <v>6</v>
      </c>
      <c r="QOY10" s="42">
        <v>41274</v>
      </c>
      <c r="QOZ10" s="43">
        <v>4608955000</v>
      </c>
      <c r="QPA10" s="43">
        <v>116586000</v>
      </c>
      <c r="QPB10" s="43">
        <v>2448629000</v>
      </c>
      <c r="QPC10" s="40">
        <v>0</v>
      </c>
      <c r="QPD10" s="43">
        <v>264631000</v>
      </c>
      <c r="QPE10" s="40" t="s">
        <v>41</v>
      </c>
      <c r="QPF10" s="40" t="s">
        <v>99</v>
      </c>
      <c r="QPG10" s="36">
        <f t="shared" ref="QPG10:QPW13" si="2226">YEAR(QOY10)</f>
        <v>2012</v>
      </c>
      <c r="QPH10" s="37">
        <f t="shared" ref="QPH10:QPX13" si="2227">QPA10-QOZ10</f>
        <v>-4492369000</v>
      </c>
      <c r="QPI10" s="38">
        <f t="shared" ref="QPI10:QPY13" si="2228">QPB10+QPC10+QPD10</f>
        <v>2713260000</v>
      </c>
      <c r="QPJ10" s="38">
        <f t="shared" ref="QPJ10:QPZ13" si="2229">QPH10-QPI10</f>
        <v>-7205629000</v>
      </c>
      <c r="QPK10" s="39">
        <f t="shared" ref="QPK10:QQA13" si="2230">ABS(QPH10/QOZ10)</f>
        <v>0.97470446120649912</v>
      </c>
      <c r="QPL10" s="39">
        <f t="shared" ref="QPL10:QQB13" si="2231">ABS(QPJ10/QOZ10)</f>
        <v>1.5633975597505292</v>
      </c>
      <c r="QPM10" s="40" t="s">
        <v>395</v>
      </c>
      <c r="QPN10" s="40" t="s">
        <v>6</v>
      </c>
      <c r="QPO10" s="42">
        <v>41274</v>
      </c>
      <c r="QPP10" s="43">
        <v>4608955000</v>
      </c>
      <c r="QPQ10" s="43">
        <v>116586000</v>
      </c>
      <c r="QPR10" s="43">
        <v>2448629000</v>
      </c>
      <c r="QPS10" s="40">
        <v>0</v>
      </c>
      <c r="QPT10" s="43">
        <v>264631000</v>
      </c>
      <c r="QPU10" s="40" t="s">
        <v>41</v>
      </c>
      <c r="QPV10" s="40" t="s">
        <v>99</v>
      </c>
      <c r="QPW10" s="36">
        <f t="shared" si="2226"/>
        <v>2012</v>
      </c>
      <c r="QPX10" s="37">
        <f t="shared" si="2227"/>
        <v>-4492369000</v>
      </c>
      <c r="QPY10" s="38">
        <f t="shared" si="2228"/>
        <v>2713260000</v>
      </c>
      <c r="QPZ10" s="38">
        <f t="shared" si="2229"/>
        <v>-7205629000</v>
      </c>
      <c r="QQA10" s="39">
        <f t="shared" si="2230"/>
        <v>0.97470446120649912</v>
      </c>
      <c r="QQB10" s="39">
        <f t="shared" si="2231"/>
        <v>1.5633975597505292</v>
      </c>
      <c r="QQC10" s="40" t="s">
        <v>395</v>
      </c>
      <c r="QQD10" s="40" t="s">
        <v>6</v>
      </c>
      <c r="QQE10" s="42">
        <v>41274</v>
      </c>
      <c r="QQF10" s="43">
        <v>4608955000</v>
      </c>
      <c r="QQG10" s="43">
        <v>116586000</v>
      </c>
      <c r="QQH10" s="43">
        <v>2448629000</v>
      </c>
      <c r="QQI10" s="40">
        <v>0</v>
      </c>
      <c r="QQJ10" s="43">
        <v>264631000</v>
      </c>
      <c r="QQK10" s="40" t="s">
        <v>41</v>
      </c>
      <c r="QQL10" s="40" t="s">
        <v>99</v>
      </c>
      <c r="QQM10" s="36">
        <f t="shared" ref="QQM10:QRC13" si="2232">YEAR(QQE10)</f>
        <v>2012</v>
      </c>
      <c r="QQN10" s="37">
        <f t="shared" ref="QQN10:QRD13" si="2233">QQG10-QQF10</f>
        <v>-4492369000</v>
      </c>
      <c r="QQO10" s="38">
        <f t="shared" ref="QQO10:QRE13" si="2234">QQH10+QQI10+QQJ10</f>
        <v>2713260000</v>
      </c>
      <c r="QQP10" s="38">
        <f t="shared" ref="QQP10:QRF13" si="2235">QQN10-QQO10</f>
        <v>-7205629000</v>
      </c>
      <c r="QQQ10" s="39">
        <f t="shared" ref="QQQ10:QRG13" si="2236">ABS(QQN10/QQF10)</f>
        <v>0.97470446120649912</v>
      </c>
      <c r="QQR10" s="39">
        <f t="shared" ref="QQR10:QRH13" si="2237">ABS(QQP10/QQF10)</f>
        <v>1.5633975597505292</v>
      </c>
      <c r="QQS10" s="40" t="s">
        <v>395</v>
      </c>
      <c r="QQT10" s="40" t="s">
        <v>6</v>
      </c>
      <c r="QQU10" s="42">
        <v>41274</v>
      </c>
      <c r="QQV10" s="43">
        <v>4608955000</v>
      </c>
      <c r="QQW10" s="43">
        <v>116586000</v>
      </c>
      <c r="QQX10" s="43">
        <v>2448629000</v>
      </c>
      <c r="QQY10" s="40">
        <v>0</v>
      </c>
      <c r="QQZ10" s="43">
        <v>264631000</v>
      </c>
      <c r="QRA10" s="40" t="s">
        <v>41</v>
      </c>
      <c r="QRB10" s="40" t="s">
        <v>99</v>
      </c>
      <c r="QRC10" s="36">
        <f t="shared" si="2232"/>
        <v>2012</v>
      </c>
      <c r="QRD10" s="37">
        <f t="shared" si="2233"/>
        <v>-4492369000</v>
      </c>
      <c r="QRE10" s="38">
        <f t="shared" si="2234"/>
        <v>2713260000</v>
      </c>
      <c r="QRF10" s="38">
        <f t="shared" si="2235"/>
        <v>-7205629000</v>
      </c>
      <c r="QRG10" s="39">
        <f t="shared" si="2236"/>
        <v>0.97470446120649912</v>
      </c>
      <c r="QRH10" s="39">
        <f t="shared" si="2237"/>
        <v>1.5633975597505292</v>
      </c>
      <c r="QRI10" s="40" t="s">
        <v>395</v>
      </c>
      <c r="QRJ10" s="40" t="s">
        <v>6</v>
      </c>
      <c r="QRK10" s="42">
        <v>41274</v>
      </c>
      <c r="QRL10" s="43">
        <v>4608955000</v>
      </c>
      <c r="QRM10" s="43">
        <v>116586000</v>
      </c>
      <c r="QRN10" s="43">
        <v>2448629000</v>
      </c>
      <c r="QRO10" s="40">
        <v>0</v>
      </c>
      <c r="QRP10" s="43">
        <v>264631000</v>
      </c>
      <c r="QRQ10" s="40" t="s">
        <v>41</v>
      </c>
      <c r="QRR10" s="40" t="s">
        <v>99</v>
      </c>
      <c r="QRS10" s="36">
        <f t="shared" ref="QRS10:QSI13" si="2238">YEAR(QRK10)</f>
        <v>2012</v>
      </c>
      <c r="QRT10" s="37">
        <f t="shared" ref="QRT10:QSJ13" si="2239">QRM10-QRL10</f>
        <v>-4492369000</v>
      </c>
      <c r="QRU10" s="38">
        <f t="shared" ref="QRU10:QSK13" si="2240">QRN10+QRO10+QRP10</f>
        <v>2713260000</v>
      </c>
      <c r="QRV10" s="38">
        <f t="shared" ref="QRV10:QSL13" si="2241">QRT10-QRU10</f>
        <v>-7205629000</v>
      </c>
      <c r="QRW10" s="39">
        <f t="shared" ref="QRW10:QSM13" si="2242">ABS(QRT10/QRL10)</f>
        <v>0.97470446120649912</v>
      </c>
      <c r="QRX10" s="39">
        <f t="shared" ref="QRX10:QSN13" si="2243">ABS(QRV10/QRL10)</f>
        <v>1.5633975597505292</v>
      </c>
      <c r="QRY10" s="40" t="s">
        <v>395</v>
      </c>
      <c r="QRZ10" s="40" t="s">
        <v>6</v>
      </c>
      <c r="QSA10" s="42">
        <v>41274</v>
      </c>
      <c r="QSB10" s="43">
        <v>4608955000</v>
      </c>
      <c r="QSC10" s="43">
        <v>116586000</v>
      </c>
      <c r="QSD10" s="43">
        <v>2448629000</v>
      </c>
      <c r="QSE10" s="40">
        <v>0</v>
      </c>
      <c r="QSF10" s="43">
        <v>264631000</v>
      </c>
      <c r="QSG10" s="40" t="s">
        <v>41</v>
      </c>
      <c r="QSH10" s="40" t="s">
        <v>99</v>
      </c>
      <c r="QSI10" s="36">
        <f t="shared" si="2238"/>
        <v>2012</v>
      </c>
      <c r="QSJ10" s="37">
        <f t="shared" si="2239"/>
        <v>-4492369000</v>
      </c>
      <c r="QSK10" s="38">
        <f t="shared" si="2240"/>
        <v>2713260000</v>
      </c>
      <c r="QSL10" s="38">
        <f t="shared" si="2241"/>
        <v>-7205629000</v>
      </c>
      <c r="QSM10" s="39">
        <f t="shared" si="2242"/>
        <v>0.97470446120649912</v>
      </c>
      <c r="QSN10" s="39">
        <f t="shared" si="2243"/>
        <v>1.5633975597505292</v>
      </c>
      <c r="QSO10" s="40" t="s">
        <v>395</v>
      </c>
      <c r="QSP10" s="40" t="s">
        <v>6</v>
      </c>
      <c r="QSQ10" s="42">
        <v>41274</v>
      </c>
      <c r="QSR10" s="43">
        <v>4608955000</v>
      </c>
      <c r="QSS10" s="43">
        <v>116586000</v>
      </c>
      <c r="QST10" s="43">
        <v>2448629000</v>
      </c>
      <c r="QSU10" s="40">
        <v>0</v>
      </c>
      <c r="QSV10" s="43">
        <v>264631000</v>
      </c>
      <c r="QSW10" s="40" t="s">
        <v>41</v>
      </c>
      <c r="QSX10" s="40" t="s">
        <v>99</v>
      </c>
      <c r="QSY10" s="36">
        <f t="shared" ref="QSY10:QTO13" si="2244">YEAR(QSQ10)</f>
        <v>2012</v>
      </c>
      <c r="QSZ10" s="37">
        <f t="shared" ref="QSZ10:QTP13" si="2245">QSS10-QSR10</f>
        <v>-4492369000</v>
      </c>
      <c r="QTA10" s="38">
        <f t="shared" ref="QTA10:QTQ13" si="2246">QST10+QSU10+QSV10</f>
        <v>2713260000</v>
      </c>
      <c r="QTB10" s="38">
        <f t="shared" ref="QTB10:QTR13" si="2247">QSZ10-QTA10</f>
        <v>-7205629000</v>
      </c>
      <c r="QTC10" s="39">
        <f t="shared" ref="QTC10:QTS13" si="2248">ABS(QSZ10/QSR10)</f>
        <v>0.97470446120649912</v>
      </c>
      <c r="QTD10" s="39">
        <f t="shared" ref="QTD10:QTT13" si="2249">ABS(QTB10/QSR10)</f>
        <v>1.5633975597505292</v>
      </c>
      <c r="QTE10" s="40" t="s">
        <v>395</v>
      </c>
      <c r="QTF10" s="40" t="s">
        <v>6</v>
      </c>
      <c r="QTG10" s="42">
        <v>41274</v>
      </c>
      <c r="QTH10" s="43">
        <v>4608955000</v>
      </c>
      <c r="QTI10" s="43">
        <v>116586000</v>
      </c>
      <c r="QTJ10" s="43">
        <v>2448629000</v>
      </c>
      <c r="QTK10" s="40">
        <v>0</v>
      </c>
      <c r="QTL10" s="43">
        <v>264631000</v>
      </c>
      <c r="QTM10" s="40" t="s">
        <v>41</v>
      </c>
      <c r="QTN10" s="40" t="s">
        <v>99</v>
      </c>
      <c r="QTO10" s="36">
        <f t="shared" si="2244"/>
        <v>2012</v>
      </c>
      <c r="QTP10" s="37">
        <f t="shared" si="2245"/>
        <v>-4492369000</v>
      </c>
      <c r="QTQ10" s="38">
        <f t="shared" si="2246"/>
        <v>2713260000</v>
      </c>
      <c r="QTR10" s="38">
        <f t="shared" si="2247"/>
        <v>-7205629000</v>
      </c>
      <c r="QTS10" s="39">
        <f t="shared" si="2248"/>
        <v>0.97470446120649912</v>
      </c>
      <c r="QTT10" s="39">
        <f t="shared" si="2249"/>
        <v>1.5633975597505292</v>
      </c>
      <c r="QTU10" s="40" t="s">
        <v>395</v>
      </c>
      <c r="QTV10" s="40" t="s">
        <v>6</v>
      </c>
      <c r="QTW10" s="42">
        <v>41274</v>
      </c>
      <c r="QTX10" s="43">
        <v>4608955000</v>
      </c>
      <c r="QTY10" s="43">
        <v>116586000</v>
      </c>
      <c r="QTZ10" s="43">
        <v>2448629000</v>
      </c>
      <c r="QUA10" s="40">
        <v>0</v>
      </c>
      <c r="QUB10" s="43">
        <v>264631000</v>
      </c>
      <c r="QUC10" s="40" t="s">
        <v>41</v>
      </c>
      <c r="QUD10" s="40" t="s">
        <v>99</v>
      </c>
      <c r="QUE10" s="36">
        <f t="shared" ref="QUE10:QUU13" si="2250">YEAR(QTW10)</f>
        <v>2012</v>
      </c>
      <c r="QUF10" s="37">
        <f t="shared" ref="QUF10:QUV13" si="2251">QTY10-QTX10</f>
        <v>-4492369000</v>
      </c>
      <c r="QUG10" s="38">
        <f t="shared" ref="QUG10:QUW13" si="2252">QTZ10+QUA10+QUB10</f>
        <v>2713260000</v>
      </c>
      <c r="QUH10" s="38">
        <f t="shared" ref="QUH10:QUX13" si="2253">QUF10-QUG10</f>
        <v>-7205629000</v>
      </c>
      <c r="QUI10" s="39">
        <f t="shared" ref="QUI10:QUY13" si="2254">ABS(QUF10/QTX10)</f>
        <v>0.97470446120649912</v>
      </c>
      <c r="QUJ10" s="39">
        <f t="shared" ref="QUJ10:QUZ13" si="2255">ABS(QUH10/QTX10)</f>
        <v>1.5633975597505292</v>
      </c>
      <c r="QUK10" s="40" t="s">
        <v>395</v>
      </c>
      <c r="QUL10" s="40" t="s">
        <v>6</v>
      </c>
      <c r="QUM10" s="42">
        <v>41274</v>
      </c>
      <c r="QUN10" s="43">
        <v>4608955000</v>
      </c>
      <c r="QUO10" s="43">
        <v>116586000</v>
      </c>
      <c r="QUP10" s="43">
        <v>2448629000</v>
      </c>
      <c r="QUQ10" s="40">
        <v>0</v>
      </c>
      <c r="QUR10" s="43">
        <v>264631000</v>
      </c>
      <c r="QUS10" s="40" t="s">
        <v>41</v>
      </c>
      <c r="QUT10" s="40" t="s">
        <v>99</v>
      </c>
      <c r="QUU10" s="36">
        <f t="shared" si="2250"/>
        <v>2012</v>
      </c>
      <c r="QUV10" s="37">
        <f t="shared" si="2251"/>
        <v>-4492369000</v>
      </c>
      <c r="QUW10" s="38">
        <f t="shared" si="2252"/>
        <v>2713260000</v>
      </c>
      <c r="QUX10" s="38">
        <f t="shared" si="2253"/>
        <v>-7205629000</v>
      </c>
      <c r="QUY10" s="39">
        <f t="shared" si="2254"/>
        <v>0.97470446120649912</v>
      </c>
      <c r="QUZ10" s="39">
        <f t="shared" si="2255"/>
        <v>1.5633975597505292</v>
      </c>
      <c r="QVA10" s="40" t="s">
        <v>395</v>
      </c>
      <c r="QVB10" s="40" t="s">
        <v>6</v>
      </c>
      <c r="QVC10" s="42">
        <v>41274</v>
      </c>
      <c r="QVD10" s="43">
        <v>4608955000</v>
      </c>
      <c r="QVE10" s="43">
        <v>116586000</v>
      </c>
      <c r="QVF10" s="43">
        <v>2448629000</v>
      </c>
      <c r="QVG10" s="40">
        <v>0</v>
      </c>
      <c r="QVH10" s="43">
        <v>264631000</v>
      </c>
      <c r="QVI10" s="40" t="s">
        <v>41</v>
      </c>
      <c r="QVJ10" s="40" t="s">
        <v>99</v>
      </c>
      <c r="QVK10" s="36">
        <f t="shared" ref="QVK10:QWA13" si="2256">YEAR(QVC10)</f>
        <v>2012</v>
      </c>
      <c r="QVL10" s="37">
        <f t="shared" ref="QVL10:QWB13" si="2257">QVE10-QVD10</f>
        <v>-4492369000</v>
      </c>
      <c r="QVM10" s="38">
        <f t="shared" ref="QVM10:QWC13" si="2258">QVF10+QVG10+QVH10</f>
        <v>2713260000</v>
      </c>
      <c r="QVN10" s="38">
        <f t="shared" ref="QVN10:QWD13" si="2259">QVL10-QVM10</f>
        <v>-7205629000</v>
      </c>
      <c r="QVO10" s="39">
        <f t="shared" ref="QVO10:QWE13" si="2260">ABS(QVL10/QVD10)</f>
        <v>0.97470446120649912</v>
      </c>
      <c r="QVP10" s="39">
        <f t="shared" ref="QVP10:QWF13" si="2261">ABS(QVN10/QVD10)</f>
        <v>1.5633975597505292</v>
      </c>
      <c r="QVQ10" s="40" t="s">
        <v>395</v>
      </c>
      <c r="QVR10" s="40" t="s">
        <v>6</v>
      </c>
      <c r="QVS10" s="42">
        <v>41274</v>
      </c>
      <c r="QVT10" s="43">
        <v>4608955000</v>
      </c>
      <c r="QVU10" s="43">
        <v>116586000</v>
      </c>
      <c r="QVV10" s="43">
        <v>2448629000</v>
      </c>
      <c r="QVW10" s="40">
        <v>0</v>
      </c>
      <c r="QVX10" s="43">
        <v>264631000</v>
      </c>
      <c r="QVY10" s="40" t="s">
        <v>41</v>
      </c>
      <c r="QVZ10" s="40" t="s">
        <v>99</v>
      </c>
      <c r="QWA10" s="36">
        <f t="shared" si="2256"/>
        <v>2012</v>
      </c>
      <c r="QWB10" s="37">
        <f t="shared" si="2257"/>
        <v>-4492369000</v>
      </c>
      <c r="QWC10" s="38">
        <f t="shared" si="2258"/>
        <v>2713260000</v>
      </c>
      <c r="QWD10" s="38">
        <f t="shared" si="2259"/>
        <v>-7205629000</v>
      </c>
      <c r="QWE10" s="39">
        <f t="shared" si="2260"/>
        <v>0.97470446120649912</v>
      </c>
      <c r="QWF10" s="39">
        <f t="shared" si="2261"/>
        <v>1.5633975597505292</v>
      </c>
      <c r="QWG10" s="40" t="s">
        <v>395</v>
      </c>
      <c r="QWH10" s="40" t="s">
        <v>6</v>
      </c>
      <c r="QWI10" s="42">
        <v>41274</v>
      </c>
      <c r="QWJ10" s="43">
        <v>4608955000</v>
      </c>
      <c r="QWK10" s="43">
        <v>116586000</v>
      </c>
      <c r="QWL10" s="43">
        <v>2448629000</v>
      </c>
      <c r="QWM10" s="40">
        <v>0</v>
      </c>
      <c r="QWN10" s="43">
        <v>264631000</v>
      </c>
      <c r="QWO10" s="40" t="s">
        <v>41</v>
      </c>
      <c r="QWP10" s="40" t="s">
        <v>99</v>
      </c>
      <c r="QWQ10" s="36">
        <f t="shared" ref="QWQ10:QXG13" si="2262">YEAR(QWI10)</f>
        <v>2012</v>
      </c>
      <c r="QWR10" s="37">
        <f t="shared" ref="QWR10:QXH13" si="2263">QWK10-QWJ10</f>
        <v>-4492369000</v>
      </c>
      <c r="QWS10" s="38">
        <f t="shared" ref="QWS10:QXI13" si="2264">QWL10+QWM10+QWN10</f>
        <v>2713260000</v>
      </c>
      <c r="QWT10" s="38">
        <f t="shared" ref="QWT10:QXJ13" si="2265">QWR10-QWS10</f>
        <v>-7205629000</v>
      </c>
      <c r="QWU10" s="39">
        <f t="shared" ref="QWU10:QXK13" si="2266">ABS(QWR10/QWJ10)</f>
        <v>0.97470446120649912</v>
      </c>
      <c r="QWV10" s="39">
        <f t="shared" ref="QWV10:QXL13" si="2267">ABS(QWT10/QWJ10)</f>
        <v>1.5633975597505292</v>
      </c>
      <c r="QWW10" s="40" t="s">
        <v>395</v>
      </c>
      <c r="QWX10" s="40" t="s">
        <v>6</v>
      </c>
      <c r="QWY10" s="42">
        <v>41274</v>
      </c>
      <c r="QWZ10" s="43">
        <v>4608955000</v>
      </c>
      <c r="QXA10" s="43">
        <v>116586000</v>
      </c>
      <c r="QXB10" s="43">
        <v>2448629000</v>
      </c>
      <c r="QXC10" s="40">
        <v>0</v>
      </c>
      <c r="QXD10" s="43">
        <v>264631000</v>
      </c>
      <c r="QXE10" s="40" t="s">
        <v>41</v>
      </c>
      <c r="QXF10" s="40" t="s">
        <v>99</v>
      </c>
      <c r="QXG10" s="36">
        <f t="shared" si="2262"/>
        <v>2012</v>
      </c>
      <c r="QXH10" s="37">
        <f t="shared" si="2263"/>
        <v>-4492369000</v>
      </c>
      <c r="QXI10" s="38">
        <f t="shared" si="2264"/>
        <v>2713260000</v>
      </c>
      <c r="QXJ10" s="38">
        <f t="shared" si="2265"/>
        <v>-7205629000</v>
      </c>
      <c r="QXK10" s="39">
        <f t="shared" si="2266"/>
        <v>0.97470446120649912</v>
      </c>
      <c r="QXL10" s="39">
        <f t="shared" si="2267"/>
        <v>1.5633975597505292</v>
      </c>
      <c r="QXM10" s="40" t="s">
        <v>395</v>
      </c>
      <c r="QXN10" s="40" t="s">
        <v>6</v>
      </c>
      <c r="QXO10" s="42">
        <v>41274</v>
      </c>
      <c r="QXP10" s="43">
        <v>4608955000</v>
      </c>
      <c r="QXQ10" s="43">
        <v>116586000</v>
      </c>
      <c r="QXR10" s="43">
        <v>2448629000</v>
      </c>
      <c r="QXS10" s="40">
        <v>0</v>
      </c>
      <c r="QXT10" s="43">
        <v>264631000</v>
      </c>
      <c r="QXU10" s="40" t="s">
        <v>41</v>
      </c>
      <c r="QXV10" s="40" t="s">
        <v>99</v>
      </c>
      <c r="QXW10" s="36">
        <f t="shared" ref="QXW10:QYM13" si="2268">YEAR(QXO10)</f>
        <v>2012</v>
      </c>
      <c r="QXX10" s="37">
        <f t="shared" ref="QXX10:QYN13" si="2269">QXQ10-QXP10</f>
        <v>-4492369000</v>
      </c>
      <c r="QXY10" s="38">
        <f t="shared" ref="QXY10:QYO13" si="2270">QXR10+QXS10+QXT10</f>
        <v>2713260000</v>
      </c>
      <c r="QXZ10" s="38">
        <f t="shared" ref="QXZ10:QYP13" si="2271">QXX10-QXY10</f>
        <v>-7205629000</v>
      </c>
      <c r="QYA10" s="39">
        <f t="shared" ref="QYA10:QYQ13" si="2272">ABS(QXX10/QXP10)</f>
        <v>0.97470446120649912</v>
      </c>
      <c r="QYB10" s="39">
        <f t="shared" ref="QYB10:QYR13" si="2273">ABS(QXZ10/QXP10)</f>
        <v>1.5633975597505292</v>
      </c>
      <c r="QYC10" s="40" t="s">
        <v>395</v>
      </c>
      <c r="QYD10" s="40" t="s">
        <v>6</v>
      </c>
      <c r="QYE10" s="42">
        <v>41274</v>
      </c>
      <c r="QYF10" s="43">
        <v>4608955000</v>
      </c>
      <c r="QYG10" s="43">
        <v>116586000</v>
      </c>
      <c r="QYH10" s="43">
        <v>2448629000</v>
      </c>
      <c r="QYI10" s="40">
        <v>0</v>
      </c>
      <c r="QYJ10" s="43">
        <v>264631000</v>
      </c>
      <c r="QYK10" s="40" t="s">
        <v>41</v>
      </c>
      <c r="QYL10" s="40" t="s">
        <v>99</v>
      </c>
      <c r="QYM10" s="36">
        <f t="shared" si="2268"/>
        <v>2012</v>
      </c>
      <c r="QYN10" s="37">
        <f t="shared" si="2269"/>
        <v>-4492369000</v>
      </c>
      <c r="QYO10" s="38">
        <f t="shared" si="2270"/>
        <v>2713260000</v>
      </c>
      <c r="QYP10" s="38">
        <f t="shared" si="2271"/>
        <v>-7205629000</v>
      </c>
      <c r="QYQ10" s="39">
        <f t="shared" si="2272"/>
        <v>0.97470446120649912</v>
      </c>
      <c r="QYR10" s="39">
        <f t="shared" si="2273"/>
        <v>1.5633975597505292</v>
      </c>
      <c r="QYS10" s="40" t="s">
        <v>395</v>
      </c>
      <c r="QYT10" s="40" t="s">
        <v>6</v>
      </c>
      <c r="QYU10" s="42">
        <v>41274</v>
      </c>
      <c r="QYV10" s="43">
        <v>4608955000</v>
      </c>
      <c r="QYW10" s="43">
        <v>116586000</v>
      </c>
      <c r="QYX10" s="43">
        <v>2448629000</v>
      </c>
      <c r="QYY10" s="40">
        <v>0</v>
      </c>
      <c r="QYZ10" s="43">
        <v>264631000</v>
      </c>
      <c r="QZA10" s="40" t="s">
        <v>41</v>
      </c>
      <c r="QZB10" s="40" t="s">
        <v>99</v>
      </c>
      <c r="QZC10" s="36">
        <f t="shared" ref="QZC10:QZS13" si="2274">YEAR(QYU10)</f>
        <v>2012</v>
      </c>
      <c r="QZD10" s="37">
        <f t="shared" ref="QZD10:QZT13" si="2275">QYW10-QYV10</f>
        <v>-4492369000</v>
      </c>
      <c r="QZE10" s="38">
        <f t="shared" ref="QZE10:QZU13" si="2276">QYX10+QYY10+QYZ10</f>
        <v>2713260000</v>
      </c>
      <c r="QZF10" s="38">
        <f t="shared" ref="QZF10:QZV13" si="2277">QZD10-QZE10</f>
        <v>-7205629000</v>
      </c>
      <c r="QZG10" s="39">
        <f t="shared" ref="QZG10:QZW13" si="2278">ABS(QZD10/QYV10)</f>
        <v>0.97470446120649912</v>
      </c>
      <c r="QZH10" s="39">
        <f t="shared" ref="QZH10:QZX13" si="2279">ABS(QZF10/QYV10)</f>
        <v>1.5633975597505292</v>
      </c>
      <c r="QZI10" s="40" t="s">
        <v>395</v>
      </c>
      <c r="QZJ10" s="40" t="s">
        <v>6</v>
      </c>
      <c r="QZK10" s="42">
        <v>41274</v>
      </c>
      <c r="QZL10" s="43">
        <v>4608955000</v>
      </c>
      <c r="QZM10" s="43">
        <v>116586000</v>
      </c>
      <c r="QZN10" s="43">
        <v>2448629000</v>
      </c>
      <c r="QZO10" s="40">
        <v>0</v>
      </c>
      <c r="QZP10" s="43">
        <v>264631000</v>
      </c>
      <c r="QZQ10" s="40" t="s">
        <v>41</v>
      </c>
      <c r="QZR10" s="40" t="s">
        <v>99</v>
      </c>
      <c r="QZS10" s="36">
        <f t="shared" si="2274"/>
        <v>2012</v>
      </c>
      <c r="QZT10" s="37">
        <f t="shared" si="2275"/>
        <v>-4492369000</v>
      </c>
      <c r="QZU10" s="38">
        <f t="shared" si="2276"/>
        <v>2713260000</v>
      </c>
      <c r="QZV10" s="38">
        <f t="shared" si="2277"/>
        <v>-7205629000</v>
      </c>
      <c r="QZW10" s="39">
        <f t="shared" si="2278"/>
        <v>0.97470446120649912</v>
      </c>
      <c r="QZX10" s="39">
        <f t="shared" si="2279"/>
        <v>1.5633975597505292</v>
      </c>
      <c r="QZY10" s="40" t="s">
        <v>395</v>
      </c>
      <c r="QZZ10" s="40" t="s">
        <v>6</v>
      </c>
      <c r="RAA10" s="42">
        <v>41274</v>
      </c>
      <c r="RAB10" s="43">
        <v>4608955000</v>
      </c>
      <c r="RAC10" s="43">
        <v>116586000</v>
      </c>
      <c r="RAD10" s="43">
        <v>2448629000</v>
      </c>
      <c r="RAE10" s="40">
        <v>0</v>
      </c>
      <c r="RAF10" s="43">
        <v>264631000</v>
      </c>
      <c r="RAG10" s="40" t="s">
        <v>41</v>
      </c>
      <c r="RAH10" s="40" t="s">
        <v>99</v>
      </c>
      <c r="RAI10" s="36">
        <f t="shared" ref="RAI10:RAY13" si="2280">YEAR(RAA10)</f>
        <v>2012</v>
      </c>
      <c r="RAJ10" s="37">
        <f t="shared" ref="RAJ10:RAZ13" si="2281">RAC10-RAB10</f>
        <v>-4492369000</v>
      </c>
      <c r="RAK10" s="38">
        <f t="shared" ref="RAK10:RBA13" si="2282">RAD10+RAE10+RAF10</f>
        <v>2713260000</v>
      </c>
      <c r="RAL10" s="38">
        <f t="shared" ref="RAL10:RBB13" si="2283">RAJ10-RAK10</f>
        <v>-7205629000</v>
      </c>
      <c r="RAM10" s="39">
        <f t="shared" ref="RAM10:RBC13" si="2284">ABS(RAJ10/RAB10)</f>
        <v>0.97470446120649912</v>
      </c>
      <c r="RAN10" s="39">
        <f t="shared" ref="RAN10:RBD13" si="2285">ABS(RAL10/RAB10)</f>
        <v>1.5633975597505292</v>
      </c>
      <c r="RAO10" s="40" t="s">
        <v>395</v>
      </c>
      <c r="RAP10" s="40" t="s">
        <v>6</v>
      </c>
      <c r="RAQ10" s="42">
        <v>41274</v>
      </c>
      <c r="RAR10" s="43">
        <v>4608955000</v>
      </c>
      <c r="RAS10" s="43">
        <v>116586000</v>
      </c>
      <c r="RAT10" s="43">
        <v>2448629000</v>
      </c>
      <c r="RAU10" s="40">
        <v>0</v>
      </c>
      <c r="RAV10" s="43">
        <v>264631000</v>
      </c>
      <c r="RAW10" s="40" t="s">
        <v>41</v>
      </c>
      <c r="RAX10" s="40" t="s">
        <v>99</v>
      </c>
      <c r="RAY10" s="36">
        <f t="shared" si="2280"/>
        <v>2012</v>
      </c>
      <c r="RAZ10" s="37">
        <f t="shared" si="2281"/>
        <v>-4492369000</v>
      </c>
      <c r="RBA10" s="38">
        <f t="shared" si="2282"/>
        <v>2713260000</v>
      </c>
      <c r="RBB10" s="38">
        <f t="shared" si="2283"/>
        <v>-7205629000</v>
      </c>
      <c r="RBC10" s="39">
        <f t="shared" si="2284"/>
        <v>0.97470446120649912</v>
      </c>
      <c r="RBD10" s="39">
        <f t="shared" si="2285"/>
        <v>1.5633975597505292</v>
      </c>
      <c r="RBE10" s="40" t="s">
        <v>395</v>
      </c>
      <c r="RBF10" s="40" t="s">
        <v>6</v>
      </c>
      <c r="RBG10" s="42">
        <v>41274</v>
      </c>
      <c r="RBH10" s="43">
        <v>4608955000</v>
      </c>
      <c r="RBI10" s="43">
        <v>116586000</v>
      </c>
      <c r="RBJ10" s="43">
        <v>2448629000</v>
      </c>
      <c r="RBK10" s="40">
        <v>0</v>
      </c>
      <c r="RBL10" s="43">
        <v>264631000</v>
      </c>
      <c r="RBM10" s="40" t="s">
        <v>41</v>
      </c>
      <c r="RBN10" s="40" t="s">
        <v>99</v>
      </c>
      <c r="RBO10" s="36">
        <f t="shared" ref="RBO10:RCE13" si="2286">YEAR(RBG10)</f>
        <v>2012</v>
      </c>
      <c r="RBP10" s="37">
        <f t="shared" ref="RBP10:RCF13" si="2287">RBI10-RBH10</f>
        <v>-4492369000</v>
      </c>
      <c r="RBQ10" s="38">
        <f t="shared" ref="RBQ10:RCG13" si="2288">RBJ10+RBK10+RBL10</f>
        <v>2713260000</v>
      </c>
      <c r="RBR10" s="38">
        <f t="shared" ref="RBR10:RCH13" si="2289">RBP10-RBQ10</f>
        <v>-7205629000</v>
      </c>
      <c r="RBS10" s="39">
        <f t="shared" ref="RBS10:RCI13" si="2290">ABS(RBP10/RBH10)</f>
        <v>0.97470446120649912</v>
      </c>
      <c r="RBT10" s="39">
        <f t="shared" ref="RBT10:RCJ13" si="2291">ABS(RBR10/RBH10)</f>
        <v>1.5633975597505292</v>
      </c>
      <c r="RBU10" s="40" t="s">
        <v>395</v>
      </c>
      <c r="RBV10" s="40" t="s">
        <v>6</v>
      </c>
      <c r="RBW10" s="42">
        <v>41274</v>
      </c>
      <c r="RBX10" s="43">
        <v>4608955000</v>
      </c>
      <c r="RBY10" s="43">
        <v>116586000</v>
      </c>
      <c r="RBZ10" s="43">
        <v>2448629000</v>
      </c>
      <c r="RCA10" s="40">
        <v>0</v>
      </c>
      <c r="RCB10" s="43">
        <v>264631000</v>
      </c>
      <c r="RCC10" s="40" t="s">
        <v>41</v>
      </c>
      <c r="RCD10" s="40" t="s">
        <v>99</v>
      </c>
      <c r="RCE10" s="36">
        <f t="shared" si="2286"/>
        <v>2012</v>
      </c>
      <c r="RCF10" s="37">
        <f t="shared" si="2287"/>
        <v>-4492369000</v>
      </c>
      <c r="RCG10" s="38">
        <f t="shared" si="2288"/>
        <v>2713260000</v>
      </c>
      <c r="RCH10" s="38">
        <f t="shared" si="2289"/>
        <v>-7205629000</v>
      </c>
      <c r="RCI10" s="39">
        <f t="shared" si="2290"/>
        <v>0.97470446120649912</v>
      </c>
      <c r="RCJ10" s="39">
        <f t="shared" si="2291"/>
        <v>1.5633975597505292</v>
      </c>
      <c r="RCK10" s="40" t="s">
        <v>395</v>
      </c>
      <c r="RCL10" s="40" t="s">
        <v>6</v>
      </c>
      <c r="RCM10" s="42">
        <v>41274</v>
      </c>
      <c r="RCN10" s="43">
        <v>4608955000</v>
      </c>
      <c r="RCO10" s="43">
        <v>116586000</v>
      </c>
      <c r="RCP10" s="43">
        <v>2448629000</v>
      </c>
      <c r="RCQ10" s="40">
        <v>0</v>
      </c>
      <c r="RCR10" s="43">
        <v>264631000</v>
      </c>
      <c r="RCS10" s="40" t="s">
        <v>41</v>
      </c>
      <c r="RCT10" s="40" t="s">
        <v>99</v>
      </c>
      <c r="RCU10" s="36">
        <f t="shared" ref="RCU10:RDK13" si="2292">YEAR(RCM10)</f>
        <v>2012</v>
      </c>
      <c r="RCV10" s="37">
        <f t="shared" ref="RCV10:RDL13" si="2293">RCO10-RCN10</f>
        <v>-4492369000</v>
      </c>
      <c r="RCW10" s="38">
        <f t="shared" ref="RCW10:RDM13" si="2294">RCP10+RCQ10+RCR10</f>
        <v>2713260000</v>
      </c>
      <c r="RCX10" s="38">
        <f t="shared" ref="RCX10:RDN13" si="2295">RCV10-RCW10</f>
        <v>-7205629000</v>
      </c>
      <c r="RCY10" s="39">
        <f t="shared" ref="RCY10:RDO13" si="2296">ABS(RCV10/RCN10)</f>
        <v>0.97470446120649912</v>
      </c>
      <c r="RCZ10" s="39">
        <f t="shared" ref="RCZ10:RDP13" si="2297">ABS(RCX10/RCN10)</f>
        <v>1.5633975597505292</v>
      </c>
      <c r="RDA10" s="40" t="s">
        <v>395</v>
      </c>
      <c r="RDB10" s="40" t="s">
        <v>6</v>
      </c>
      <c r="RDC10" s="42">
        <v>41274</v>
      </c>
      <c r="RDD10" s="43">
        <v>4608955000</v>
      </c>
      <c r="RDE10" s="43">
        <v>116586000</v>
      </c>
      <c r="RDF10" s="43">
        <v>2448629000</v>
      </c>
      <c r="RDG10" s="40">
        <v>0</v>
      </c>
      <c r="RDH10" s="43">
        <v>264631000</v>
      </c>
      <c r="RDI10" s="40" t="s">
        <v>41</v>
      </c>
      <c r="RDJ10" s="40" t="s">
        <v>99</v>
      </c>
      <c r="RDK10" s="36">
        <f t="shared" si="2292"/>
        <v>2012</v>
      </c>
      <c r="RDL10" s="37">
        <f t="shared" si="2293"/>
        <v>-4492369000</v>
      </c>
      <c r="RDM10" s="38">
        <f t="shared" si="2294"/>
        <v>2713260000</v>
      </c>
      <c r="RDN10" s="38">
        <f t="shared" si="2295"/>
        <v>-7205629000</v>
      </c>
      <c r="RDO10" s="39">
        <f t="shared" si="2296"/>
        <v>0.97470446120649912</v>
      </c>
      <c r="RDP10" s="39">
        <f t="shared" si="2297"/>
        <v>1.5633975597505292</v>
      </c>
      <c r="RDQ10" s="40" t="s">
        <v>395</v>
      </c>
      <c r="RDR10" s="40" t="s">
        <v>6</v>
      </c>
      <c r="RDS10" s="42">
        <v>41274</v>
      </c>
      <c r="RDT10" s="43">
        <v>4608955000</v>
      </c>
      <c r="RDU10" s="43">
        <v>116586000</v>
      </c>
      <c r="RDV10" s="43">
        <v>2448629000</v>
      </c>
      <c r="RDW10" s="40">
        <v>0</v>
      </c>
      <c r="RDX10" s="43">
        <v>264631000</v>
      </c>
      <c r="RDY10" s="40" t="s">
        <v>41</v>
      </c>
      <c r="RDZ10" s="40" t="s">
        <v>99</v>
      </c>
      <c r="REA10" s="36">
        <f t="shared" ref="REA10:REQ13" si="2298">YEAR(RDS10)</f>
        <v>2012</v>
      </c>
      <c r="REB10" s="37">
        <f t="shared" ref="REB10:RER13" si="2299">RDU10-RDT10</f>
        <v>-4492369000</v>
      </c>
      <c r="REC10" s="38">
        <f t="shared" ref="REC10:RES13" si="2300">RDV10+RDW10+RDX10</f>
        <v>2713260000</v>
      </c>
      <c r="RED10" s="38">
        <f t="shared" ref="RED10:RET13" si="2301">REB10-REC10</f>
        <v>-7205629000</v>
      </c>
      <c r="REE10" s="39">
        <f t="shared" ref="REE10:REU13" si="2302">ABS(REB10/RDT10)</f>
        <v>0.97470446120649912</v>
      </c>
      <c r="REF10" s="39">
        <f t="shared" ref="REF10:REV13" si="2303">ABS(RED10/RDT10)</f>
        <v>1.5633975597505292</v>
      </c>
      <c r="REG10" s="40" t="s">
        <v>395</v>
      </c>
      <c r="REH10" s="40" t="s">
        <v>6</v>
      </c>
      <c r="REI10" s="42">
        <v>41274</v>
      </c>
      <c r="REJ10" s="43">
        <v>4608955000</v>
      </c>
      <c r="REK10" s="43">
        <v>116586000</v>
      </c>
      <c r="REL10" s="43">
        <v>2448629000</v>
      </c>
      <c r="REM10" s="40">
        <v>0</v>
      </c>
      <c r="REN10" s="43">
        <v>264631000</v>
      </c>
      <c r="REO10" s="40" t="s">
        <v>41</v>
      </c>
      <c r="REP10" s="40" t="s">
        <v>99</v>
      </c>
      <c r="REQ10" s="36">
        <f t="shared" si="2298"/>
        <v>2012</v>
      </c>
      <c r="RER10" s="37">
        <f t="shared" si="2299"/>
        <v>-4492369000</v>
      </c>
      <c r="RES10" s="38">
        <f t="shared" si="2300"/>
        <v>2713260000</v>
      </c>
      <c r="RET10" s="38">
        <f t="shared" si="2301"/>
        <v>-7205629000</v>
      </c>
      <c r="REU10" s="39">
        <f t="shared" si="2302"/>
        <v>0.97470446120649912</v>
      </c>
      <c r="REV10" s="39">
        <f t="shared" si="2303"/>
        <v>1.5633975597505292</v>
      </c>
      <c r="REW10" s="40" t="s">
        <v>395</v>
      </c>
      <c r="REX10" s="40" t="s">
        <v>6</v>
      </c>
      <c r="REY10" s="42">
        <v>41274</v>
      </c>
      <c r="REZ10" s="43">
        <v>4608955000</v>
      </c>
      <c r="RFA10" s="43">
        <v>116586000</v>
      </c>
      <c r="RFB10" s="43">
        <v>2448629000</v>
      </c>
      <c r="RFC10" s="40">
        <v>0</v>
      </c>
      <c r="RFD10" s="43">
        <v>264631000</v>
      </c>
      <c r="RFE10" s="40" t="s">
        <v>41</v>
      </c>
      <c r="RFF10" s="40" t="s">
        <v>99</v>
      </c>
      <c r="RFG10" s="36">
        <f t="shared" ref="RFG10:RFW13" si="2304">YEAR(REY10)</f>
        <v>2012</v>
      </c>
      <c r="RFH10" s="37">
        <f t="shared" ref="RFH10:RFX13" si="2305">RFA10-REZ10</f>
        <v>-4492369000</v>
      </c>
      <c r="RFI10" s="38">
        <f t="shared" ref="RFI10:RFY13" si="2306">RFB10+RFC10+RFD10</f>
        <v>2713260000</v>
      </c>
      <c r="RFJ10" s="38">
        <f t="shared" ref="RFJ10:RFZ13" si="2307">RFH10-RFI10</f>
        <v>-7205629000</v>
      </c>
      <c r="RFK10" s="39">
        <f t="shared" ref="RFK10:RGA13" si="2308">ABS(RFH10/REZ10)</f>
        <v>0.97470446120649912</v>
      </c>
      <c r="RFL10" s="39">
        <f t="shared" ref="RFL10:RGB13" si="2309">ABS(RFJ10/REZ10)</f>
        <v>1.5633975597505292</v>
      </c>
      <c r="RFM10" s="40" t="s">
        <v>395</v>
      </c>
      <c r="RFN10" s="40" t="s">
        <v>6</v>
      </c>
      <c r="RFO10" s="42">
        <v>41274</v>
      </c>
      <c r="RFP10" s="43">
        <v>4608955000</v>
      </c>
      <c r="RFQ10" s="43">
        <v>116586000</v>
      </c>
      <c r="RFR10" s="43">
        <v>2448629000</v>
      </c>
      <c r="RFS10" s="40">
        <v>0</v>
      </c>
      <c r="RFT10" s="43">
        <v>264631000</v>
      </c>
      <c r="RFU10" s="40" t="s">
        <v>41</v>
      </c>
      <c r="RFV10" s="40" t="s">
        <v>99</v>
      </c>
      <c r="RFW10" s="36">
        <f t="shared" si="2304"/>
        <v>2012</v>
      </c>
      <c r="RFX10" s="37">
        <f t="shared" si="2305"/>
        <v>-4492369000</v>
      </c>
      <c r="RFY10" s="38">
        <f t="shared" si="2306"/>
        <v>2713260000</v>
      </c>
      <c r="RFZ10" s="38">
        <f t="shared" si="2307"/>
        <v>-7205629000</v>
      </c>
      <c r="RGA10" s="39">
        <f t="shared" si="2308"/>
        <v>0.97470446120649912</v>
      </c>
      <c r="RGB10" s="39">
        <f t="shared" si="2309"/>
        <v>1.5633975597505292</v>
      </c>
      <c r="RGC10" s="40" t="s">
        <v>395</v>
      </c>
      <c r="RGD10" s="40" t="s">
        <v>6</v>
      </c>
      <c r="RGE10" s="42">
        <v>41274</v>
      </c>
      <c r="RGF10" s="43">
        <v>4608955000</v>
      </c>
      <c r="RGG10" s="43">
        <v>116586000</v>
      </c>
      <c r="RGH10" s="43">
        <v>2448629000</v>
      </c>
      <c r="RGI10" s="40">
        <v>0</v>
      </c>
      <c r="RGJ10" s="43">
        <v>264631000</v>
      </c>
      <c r="RGK10" s="40" t="s">
        <v>41</v>
      </c>
      <c r="RGL10" s="40" t="s">
        <v>99</v>
      </c>
      <c r="RGM10" s="36">
        <f t="shared" ref="RGM10:RHC13" si="2310">YEAR(RGE10)</f>
        <v>2012</v>
      </c>
      <c r="RGN10" s="37">
        <f t="shared" ref="RGN10:RHD13" si="2311">RGG10-RGF10</f>
        <v>-4492369000</v>
      </c>
      <c r="RGO10" s="38">
        <f t="shared" ref="RGO10:RHE13" si="2312">RGH10+RGI10+RGJ10</f>
        <v>2713260000</v>
      </c>
      <c r="RGP10" s="38">
        <f t="shared" ref="RGP10:RHF13" si="2313">RGN10-RGO10</f>
        <v>-7205629000</v>
      </c>
      <c r="RGQ10" s="39">
        <f t="shared" ref="RGQ10:RHG13" si="2314">ABS(RGN10/RGF10)</f>
        <v>0.97470446120649912</v>
      </c>
      <c r="RGR10" s="39">
        <f t="shared" ref="RGR10:RHH13" si="2315">ABS(RGP10/RGF10)</f>
        <v>1.5633975597505292</v>
      </c>
      <c r="RGS10" s="40" t="s">
        <v>395</v>
      </c>
      <c r="RGT10" s="40" t="s">
        <v>6</v>
      </c>
      <c r="RGU10" s="42">
        <v>41274</v>
      </c>
      <c r="RGV10" s="43">
        <v>4608955000</v>
      </c>
      <c r="RGW10" s="43">
        <v>116586000</v>
      </c>
      <c r="RGX10" s="43">
        <v>2448629000</v>
      </c>
      <c r="RGY10" s="40">
        <v>0</v>
      </c>
      <c r="RGZ10" s="43">
        <v>264631000</v>
      </c>
      <c r="RHA10" s="40" t="s">
        <v>41</v>
      </c>
      <c r="RHB10" s="40" t="s">
        <v>99</v>
      </c>
      <c r="RHC10" s="36">
        <f t="shared" si="2310"/>
        <v>2012</v>
      </c>
      <c r="RHD10" s="37">
        <f t="shared" si="2311"/>
        <v>-4492369000</v>
      </c>
      <c r="RHE10" s="38">
        <f t="shared" si="2312"/>
        <v>2713260000</v>
      </c>
      <c r="RHF10" s="38">
        <f t="shared" si="2313"/>
        <v>-7205629000</v>
      </c>
      <c r="RHG10" s="39">
        <f t="shared" si="2314"/>
        <v>0.97470446120649912</v>
      </c>
      <c r="RHH10" s="39">
        <f t="shared" si="2315"/>
        <v>1.5633975597505292</v>
      </c>
      <c r="RHI10" s="40" t="s">
        <v>395</v>
      </c>
      <c r="RHJ10" s="40" t="s">
        <v>6</v>
      </c>
      <c r="RHK10" s="42">
        <v>41274</v>
      </c>
      <c r="RHL10" s="43">
        <v>4608955000</v>
      </c>
      <c r="RHM10" s="43">
        <v>116586000</v>
      </c>
      <c r="RHN10" s="43">
        <v>2448629000</v>
      </c>
      <c r="RHO10" s="40">
        <v>0</v>
      </c>
      <c r="RHP10" s="43">
        <v>264631000</v>
      </c>
      <c r="RHQ10" s="40" t="s">
        <v>41</v>
      </c>
      <c r="RHR10" s="40" t="s">
        <v>99</v>
      </c>
      <c r="RHS10" s="36">
        <f t="shared" ref="RHS10:RII13" si="2316">YEAR(RHK10)</f>
        <v>2012</v>
      </c>
      <c r="RHT10" s="37">
        <f t="shared" ref="RHT10:RIJ13" si="2317">RHM10-RHL10</f>
        <v>-4492369000</v>
      </c>
      <c r="RHU10" s="38">
        <f t="shared" ref="RHU10:RIK13" si="2318">RHN10+RHO10+RHP10</f>
        <v>2713260000</v>
      </c>
      <c r="RHV10" s="38">
        <f t="shared" ref="RHV10:RIL13" si="2319">RHT10-RHU10</f>
        <v>-7205629000</v>
      </c>
      <c r="RHW10" s="39">
        <f t="shared" ref="RHW10:RIM13" si="2320">ABS(RHT10/RHL10)</f>
        <v>0.97470446120649912</v>
      </c>
      <c r="RHX10" s="39">
        <f t="shared" ref="RHX10:RIN13" si="2321">ABS(RHV10/RHL10)</f>
        <v>1.5633975597505292</v>
      </c>
      <c r="RHY10" s="40" t="s">
        <v>395</v>
      </c>
      <c r="RHZ10" s="40" t="s">
        <v>6</v>
      </c>
      <c r="RIA10" s="42">
        <v>41274</v>
      </c>
      <c r="RIB10" s="43">
        <v>4608955000</v>
      </c>
      <c r="RIC10" s="43">
        <v>116586000</v>
      </c>
      <c r="RID10" s="43">
        <v>2448629000</v>
      </c>
      <c r="RIE10" s="40">
        <v>0</v>
      </c>
      <c r="RIF10" s="43">
        <v>264631000</v>
      </c>
      <c r="RIG10" s="40" t="s">
        <v>41</v>
      </c>
      <c r="RIH10" s="40" t="s">
        <v>99</v>
      </c>
      <c r="RII10" s="36">
        <f t="shared" si="2316"/>
        <v>2012</v>
      </c>
      <c r="RIJ10" s="37">
        <f t="shared" si="2317"/>
        <v>-4492369000</v>
      </c>
      <c r="RIK10" s="38">
        <f t="shared" si="2318"/>
        <v>2713260000</v>
      </c>
      <c r="RIL10" s="38">
        <f t="shared" si="2319"/>
        <v>-7205629000</v>
      </c>
      <c r="RIM10" s="39">
        <f t="shared" si="2320"/>
        <v>0.97470446120649912</v>
      </c>
      <c r="RIN10" s="39">
        <f t="shared" si="2321"/>
        <v>1.5633975597505292</v>
      </c>
      <c r="RIO10" s="40" t="s">
        <v>395</v>
      </c>
      <c r="RIP10" s="40" t="s">
        <v>6</v>
      </c>
      <c r="RIQ10" s="42">
        <v>41274</v>
      </c>
      <c r="RIR10" s="43">
        <v>4608955000</v>
      </c>
      <c r="RIS10" s="43">
        <v>116586000</v>
      </c>
      <c r="RIT10" s="43">
        <v>2448629000</v>
      </c>
      <c r="RIU10" s="40">
        <v>0</v>
      </c>
      <c r="RIV10" s="43">
        <v>264631000</v>
      </c>
      <c r="RIW10" s="40" t="s">
        <v>41</v>
      </c>
      <c r="RIX10" s="40" t="s">
        <v>99</v>
      </c>
      <c r="RIY10" s="36">
        <f t="shared" ref="RIY10:RJO13" si="2322">YEAR(RIQ10)</f>
        <v>2012</v>
      </c>
      <c r="RIZ10" s="37">
        <f t="shared" ref="RIZ10:RJP13" si="2323">RIS10-RIR10</f>
        <v>-4492369000</v>
      </c>
      <c r="RJA10" s="38">
        <f t="shared" ref="RJA10:RJQ13" si="2324">RIT10+RIU10+RIV10</f>
        <v>2713260000</v>
      </c>
      <c r="RJB10" s="38">
        <f t="shared" ref="RJB10:RJR13" si="2325">RIZ10-RJA10</f>
        <v>-7205629000</v>
      </c>
      <c r="RJC10" s="39">
        <f t="shared" ref="RJC10:RJS13" si="2326">ABS(RIZ10/RIR10)</f>
        <v>0.97470446120649912</v>
      </c>
      <c r="RJD10" s="39">
        <f t="shared" ref="RJD10:RJT13" si="2327">ABS(RJB10/RIR10)</f>
        <v>1.5633975597505292</v>
      </c>
      <c r="RJE10" s="40" t="s">
        <v>395</v>
      </c>
      <c r="RJF10" s="40" t="s">
        <v>6</v>
      </c>
      <c r="RJG10" s="42">
        <v>41274</v>
      </c>
      <c r="RJH10" s="43">
        <v>4608955000</v>
      </c>
      <c r="RJI10" s="43">
        <v>116586000</v>
      </c>
      <c r="RJJ10" s="43">
        <v>2448629000</v>
      </c>
      <c r="RJK10" s="40">
        <v>0</v>
      </c>
      <c r="RJL10" s="43">
        <v>264631000</v>
      </c>
      <c r="RJM10" s="40" t="s">
        <v>41</v>
      </c>
      <c r="RJN10" s="40" t="s">
        <v>99</v>
      </c>
      <c r="RJO10" s="36">
        <f t="shared" si="2322"/>
        <v>2012</v>
      </c>
      <c r="RJP10" s="37">
        <f t="shared" si="2323"/>
        <v>-4492369000</v>
      </c>
      <c r="RJQ10" s="38">
        <f t="shared" si="2324"/>
        <v>2713260000</v>
      </c>
      <c r="RJR10" s="38">
        <f t="shared" si="2325"/>
        <v>-7205629000</v>
      </c>
      <c r="RJS10" s="39">
        <f t="shared" si="2326"/>
        <v>0.97470446120649912</v>
      </c>
      <c r="RJT10" s="39">
        <f t="shared" si="2327"/>
        <v>1.5633975597505292</v>
      </c>
      <c r="RJU10" s="40" t="s">
        <v>395</v>
      </c>
      <c r="RJV10" s="40" t="s">
        <v>6</v>
      </c>
      <c r="RJW10" s="42">
        <v>41274</v>
      </c>
      <c r="RJX10" s="43">
        <v>4608955000</v>
      </c>
      <c r="RJY10" s="43">
        <v>116586000</v>
      </c>
      <c r="RJZ10" s="43">
        <v>2448629000</v>
      </c>
      <c r="RKA10" s="40">
        <v>0</v>
      </c>
      <c r="RKB10" s="43">
        <v>264631000</v>
      </c>
      <c r="RKC10" s="40" t="s">
        <v>41</v>
      </c>
      <c r="RKD10" s="40" t="s">
        <v>99</v>
      </c>
      <c r="RKE10" s="36">
        <f t="shared" ref="RKE10:RKU13" si="2328">YEAR(RJW10)</f>
        <v>2012</v>
      </c>
      <c r="RKF10" s="37">
        <f t="shared" ref="RKF10:RKV13" si="2329">RJY10-RJX10</f>
        <v>-4492369000</v>
      </c>
      <c r="RKG10" s="38">
        <f t="shared" ref="RKG10:RKW13" si="2330">RJZ10+RKA10+RKB10</f>
        <v>2713260000</v>
      </c>
      <c r="RKH10" s="38">
        <f t="shared" ref="RKH10:RKX13" si="2331">RKF10-RKG10</f>
        <v>-7205629000</v>
      </c>
      <c r="RKI10" s="39">
        <f t="shared" ref="RKI10:RKY13" si="2332">ABS(RKF10/RJX10)</f>
        <v>0.97470446120649912</v>
      </c>
      <c r="RKJ10" s="39">
        <f t="shared" ref="RKJ10:RKZ13" si="2333">ABS(RKH10/RJX10)</f>
        <v>1.5633975597505292</v>
      </c>
      <c r="RKK10" s="40" t="s">
        <v>395</v>
      </c>
      <c r="RKL10" s="40" t="s">
        <v>6</v>
      </c>
      <c r="RKM10" s="42">
        <v>41274</v>
      </c>
      <c r="RKN10" s="43">
        <v>4608955000</v>
      </c>
      <c r="RKO10" s="43">
        <v>116586000</v>
      </c>
      <c r="RKP10" s="43">
        <v>2448629000</v>
      </c>
      <c r="RKQ10" s="40">
        <v>0</v>
      </c>
      <c r="RKR10" s="43">
        <v>264631000</v>
      </c>
      <c r="RKS10" s="40" t="s">
        <v>41</v>
      </c>
      <c r="RKT10" s="40" t="s">
        <v>99</v>
      </c>
      <c r="RKU10" s="36">
        <f t="shared" si="2328"/>
        <v>2012</v>
      </c>
      <c r="RKV10" s="37">
        <f t="shared" si="2329"/>
        <v>-4492369000</v>
      </c>
      <c r="RKW10" s="38">
        <f t="shared" si="2330"/>
        <v>2713260000</v>
      </c>
      <c r="RKX10" s="38">
        <f t="shared" si="2331"/>
        <v>-7205629000</v>
      </c>
      <c r="RKY10" s="39">
        <f t="shared" si="2332"/>
        <v>0.97470446120649912</v>
      </c>
      <c r="RKZ10" s="39">
        <f t="shared" si="2333"/>
        <v>1.5633975597505292</v>
      </c>
      <c r="RLA10" s="40" t="s">
        <v>395</v>
      </c>
      <c r="RLB10" s="40" t="s">
        <v>6</v>
      </c>
      <c r="RLC10" s="42">
        <v>41274</v>
      </c>
      <c r="RLD10" s="43">
        <v>4608955000</v>
      </c>
      <c r="RLE10" s="43">
        <v>116586000</v>
      </c>
      <c r="RLF10" s="43">
        <v>2448629000</v>
      </c>
      <c r="RLG10" s="40">
        <v>0</v>
      </c>
      <c r="RLH10" s="43">
        <v>264631000</v>
      </c>
      <c r="RLI10" s="40" t="s">
        <v>41</v>
      </c>
      <c r="RLJ10" s="40" t="s">
        <v>99</v>
      </c>
      <c r="RLK10" s="36">
        <f t="shared" ref="RLK10:RMA13" si="2334">YEAR(RLC10)</f>
        <v>2012</v>
      </c>
      <c r="RLL10" s="37">
        <f t="shared" ref="RLL10:RMB13" si="2335">RLE10-RLD10</f>
        <v>-4492369000</v>
      </c>
      <c r="RLM10" s="38">
        <f t="shared" ref="RLM10:RMC13" si="2336">RLF10+RLG10+RLH10</f>
        <v>2713260000</v>
      </c>
      <c r="RLN10" s="38">
        <f t="shared" ref="RLN10:RMD13" si="2337">RLL10-RLM10</f>
        <v>-7205629000</v>
      </c>
      <c r="RLO10" s="39">
        <f t="shared" ref="RLO10:RME13" si="2338">ABS(RLL10/RLD10)</f>
        <v>0.97470446120649912</v>
      </c>
      <c r="RLP10" s="39">
        <f t="shared" ref="RLP10:RMF13" si="2339">ABS(RLN10/RLD10)</f>
        <v>1.5633975597505292</v>
      </c>
      <c r="RLQ10" s="40" t="s">
        <v>395</v>
      </c>
      <c r="RLR10" s="40" t="s">
        <v>6</v>
      </c>
      <c r="RLS10" s="42">
        <v>41274</v>
      </c>
      <c r="RLT10" s="43">
        <v>4608955000</v>
      </c>
      <c r="RLU10" s="43">
        <v>116586000</v>
      </c>
      <c r="RLV10" s="43">
        <v>2448629000</v>
      </c>
      <c r="RLW10" s="40">
        <v>0</v>
      </c>
      <c r="RLX10" s="43">
        <v>264631000</v>
      </c>
      <c r="RLY10" s="40" t="s">
        <v>41</v>
      </c>
      <c r="RLZ10" s="40" t="s">
        <v>99</v>
      </c>
      <c r="RMA10" s="36">
        <f t="shared" si="2334"/>
        <v>2012</v>
      </c>
      <c r="RMB10" s="37">
        <f t="shared" si="2335"/>
        <v>-4492369000</v>
      </c>
      <c r="RMC10" s="38">
        <f t="shared" si="2336"/>
        <v>2713260000</v>
      </c>
      <c r="RMD10" s="38">
        <f t="shared" si="2337"/>
        <v>-7205629000</v>
      </c>
      <c r="RME10" s="39">
        <f t="shared" si="2338"/>
        <v>0.97470446120649912</v>
      </c>
      <c r="RMF10" s="39">
        <f t="shared" si="2339"/>
        <v>1.5633975597505292</v>
      </c>
      <c r="RMG10" s="40" t="s">
        <v>395</v>
      </c>
      <c r="RMH10" s="40" t="s">
        <v>6</v>
      </c>
      <c r="RMI10" s="42">
        <v>41274</v>
      </c>
      <c r="RMJ10" s="43">
        <v>4608955000</v>
      </c>
      <c r="RMK10" s="43">
        <v>116586000</v>
      </c>
      <c r="RML10" s="43">
        <v>2448629000</v>
      </c>
      <c r="RMM10" s="40">
        <v>0</v>
      </c>
      <c r="RMN10" s="43">
        <v>264631000</v>
      </c>
      <c r="RMO10" s="40" t="s">
        <v>41</v>
      </c>
      <c r="RMP10" s="40" t="s">
        <v>99</v>
      </c>
      <c r="RMQ10" s="36">
        <f t="shared" ref="RMQ10:RNG13" si="2340">YEAR(RMI10)</f>
        <v>2012</v>
      </c>
      <c r="RMR10" s="37">
        <f t="shared" ref="RMR10:RNH13" si="2341">RMK10-RMJ10</f>
        <v>-4492369000</v>
      </c>
      <c r="RMS10" s="38">
        <f t="shared" ref="RMS10:RNI13" si="2342">RML10+RMM10+RMN10</f>
        <v>2713260000</v>
      </c>
      <c r="RMT10" s="38">
        <f t="shared" ref="RMT10:RNJ13" si="2343">RMR10-RMS10</f>
        <v>-7205629000</v>
      </c>
      <c r="RMU10" s="39">
        <f t="shared" ref="RMU10:RNK13" si="2344">ABS(RMR10/RMJ10)</f>
        <v>0.97470446120649912</v>
      </c>
      <c r="RMV10" s="39">
        <f t="shared" ref="RMV10:RNL13" si="2345">ABS(RMT10/RMJ10)</f>
        <v>1.5633975597505292</v>
      </c>
      <c r="RMW10" s="40" t="s">
        <v>395</v>
      </c>
      <c r="RMX10" s="40" t="s">
        <v>6</v>
      </c>
      <c r="RMY10" s="42">
        <v>41274</v>
      </c>
      <c r="RMZ10" s="43">
        <v>4608955000</v>
      </c>
      <c r="RNA10" s="43">
        <v>116586000</v>
      </c>
      <c r="RNB10" s="43">
        <v>2448629000</v>
      </c>
      <c r="RNC10" s="40">
        <v>0</v>
      </c>
      <c r="RND10" s="43">
        <v>264631000</v>
      </c>
      <c r="RNE10" s="40" t="s">
        <v>41</v>
      </c>
      <c r="RNF10" s="40" t="s">
        <v>99</v>
      </c>
      <c r="RNG10" s="36">
        <f t="shared" si="2340"/>
        <v>2012</v>
      </c>
      <c r="RNH10" s="37">
        <f t="shared" si="2341"/>
        <v>-4492369000</v>
      </c>
      <c r="RNI10" s="38">
        <f t="shared" si="2342"/>
        <v>2713260000</v>
      </c>
      <c r="RNJ10" s="38">
        <f t="shared" si="2343"/>
        <v>-7205629000</v>
      </c>
      <c r="RNK10" s="39">
        <f t="shared" si="2344"/>
        <v>0.97470446120649912</v>
      </c>
      <c r="RNL10" s="39">
        <f t="shared" si="2345"/>
        <v>1.5633975597505292</v>
      </c>
      <c r="RNM10" s="40" t="s">
        <v>395</v>
      </c>
      <c r="RNN10" s="40" t="s">
        <v>6</v>
      </c>
      <c r="RNO10" s="42">
        <v>41274</v>
      </c>
      <c r="RNP10" s="43">
        <v>4608955000</v>
      </c>
      <c r="RNQ10" s="43">
        <v>116586000</v>
      </c>
      <c r="RNR10" s="43">
        <v>2448629000</v>
      </c>
      <c r="RNS10" s="40">
        <v>0</v>
      </c>
      <c r="RNT10" s="43">
        <v>264631000</v>
      </c>
      <c r="RNU10" s="40" t="s">
        <v>41</v>
      </c>
      <c r="RNV10" s="40" t="s">
        <v>99</v>
      </c>
      <c r="RNW10" s="36">
        <f t="shared" ref="RNW10:ROM13" si="2346">YEAR(RNO10)</f>
        <v>2012</v>
      </c>
      <c r="RNX10" s="37">
        <f t="shared" ref="RNX10:RON13" si="2347">RNQ10-RNP10</f>
        <v>-4492369000</v>
      </c>
      <c r="RNY10" s="38">
        <f t="shared" ref="RNY10:ROO13" si="2348">RNR10+RNS10+RNT10</f>
        <v>2713260000</v>
      </c>
      <c r="RNZ10" s="38">
        <f t="shared" ref="RNZ10:ROP13" si="2349">RNX10-RNY10</f>
        <v>-7205629000</v>
      </c>
      <c r="ROA10" s="39">
        <f t="shared" ref="ROA10:ROQ13" si="2350">ABS(RNX10/RNP10)</f>
        <v>0.97470446120649912</v>
      </c>
      <c r="ROB10" s="39">
        <f t="shared" ref="ROB10:ROR13" si="2351">ABS(RNZ10/RNP10)</f>
        <v>1.5633975597505292</v>
      </c>
      <c r="ROC10" s="40" t="s">
        <v>395</v>
      </c>
      <c r="ROD10" s="40" t="s">
        <v>6</v>
      </c>
      <c r="ROE10" s="42">
        <v>41274</v>
      </c>
      <c r="ROF10" s="43">
        <v>4608955000</v>
      </c>
      <c r="ROG10" s="43">
        <v>116586000</v>
      </c>
      <c r="ROH10" s="43">
        <v>2448629000</v>
      </c>
      <c r="ROI10" s="40">
        <v>0</v>
      </c>
      <c r="ROJ10" s="43">
        <v>264631000</v>
      </c>
      <c r="ROK10" s="40" t="s">
        <v>41</v>
      </c>
      <c r="ROL10" s="40" t="s">
        <v>99</v>
      </c>
      <c r="ROM10" s="36">
        <f t="shared" si="2346"/>
        <v>2012</v>
      </c>
      <c r="RON10" s="37">
        <f t="shared" si="2347"/>
        <v>-4492369000</v>
      </c>
      <c r="ROO10" s="38">
        <f t="shared" si="2348"/>
        <v>2713260000</v>
      </c>
      <c r="ROP10" s="38">
        <f t="shared" si="2349"/>
        <v>-7205629000</v>
      </c>
      <c r="ROQ10" s="39">
        <f t="shared" si="2350"/>
        <v>0.97470446120649912</v>
      </c>
      <c r="ROR10" s="39">
        <f t="shared" si="2351"/>
        <v>1.5633975597505292</v>
      </c>
      <c r="ROS10" s="40" t="s">
        <v>395</v>
      </c>
      <c r="ROT10" s="40" t="s">
        <v>6</v>
      </c>
      <c r="ROU10" s="42">
        <v>41274</v>
      </c>
      <c r="ROV10" s="43">
        <v>4608955000</v>
      </c>
      <c r="ROW10" s="43">
        <v>116586000</v>
      </c>
      <c r="ROX10" s="43">
        <v>2448629000</v>
      </c>
      <c r="ROY10" s="40">
        <v>0</v>
      </c>
      <c r="ROZ10" s="43">
        <v>264631000</v>
      </c>
      <c r="RPA10" s="40" t="s">
        <v>41</v>
      </c>
      <c r="RPB10" s="40" t="s">
        <v>99</v>
      </c>
      <c r="RPC10" s="36">
        <f t="shared" ref="RPC10:RPS13" si="2352">YEAR(ROU10)</f>
        <v>2012</v>
      </c>
      <c r="RPD10" s="37">
        <f t="shared" ref="RPD10:RPT13" si="2353">ROW10-ROV10</f>
        <v>-4492369000</v>
      </c>
      <c r="RPE10" s="38">
        <f t="shared" ref="RPE10:RPU13" si="2354">ROX10+ROY10+ROZ10</f>
        <v>2713260000</v>
      </c>
      <c r="RPF10" s="38">
        <f t="shared" ref="RPF10:RPV13" si="2355">RPD10-RPE10</f>
        <v>-7205629000</v>
      </c>
      <c r="RPG10" s="39">
        <f t="shared" ref="RPG10:RPW13" si="2356">ABS(RPD10/ROV10)</f>
        <v>0.97470446120649912</v>
      </c>
      <c r="RPH10" s="39">
        <f t="shared" ref="RPH10:RPX13" si="2357">ABS(RPF10/ROV10)</f>
        <v>1.5633975597505292</v>
      </c>
      <c r="RPI10" s="40" t="s">
        <v>395</v>
      </c>
      <c r="RPJ10" s="40" t="s">
        <v>6</v>
      </c>
      <c r="RPK10" s="42">
        <v>41274</v>
      </c>
      <c r="RPL10" s="43">
        <v>4608955000</v>
      </c>
      <c r="RPM10" s="43">
        <v>116586000</v>
      </c>
      <c r="RPN10" s="43">
        <v>2448629000</v>
      </c>
      <c r="RPO10" s="40">
        <v>0</v>
      </c>
      <c r="RPP10" s="43">
        <v>264631000</v>
      </c>
      <c r="RPQ10" s="40" t="s">
        <v>41</v>
      </c>
      <c r="RPR10" s="40" t="s">
        <v>99</v>
      </c>
      <c r="RPS10" s="36">
        <f t="shared" si="2352"/>
        <v>2012</v>
      </c>
      <c r="RPT10" s="37">
        <f t="shared" si="2353"/>
        <v>-4492369000</v>
      </c>
      <c r="RPU10" s="38">
        <f t="shared" si="2354"/>
        <v>2713260000</v>
      </c>
      <c r="RPV10" s="38">
        <f t="shared" si="2355"/>
        <v>-7205629000</v>
      </c>
      <c r="RPW10" s="39">
        <f t="shared" si="2356"/>
        <v>0.97470446120649912</v>
      </c>
      <c r="RPX10" s="39">
        <f t="shared" si="2357"/>
        <v>1.5633975597505292</v>
      </c>
      <c r="RPY10" s="40" t="s">
        <v>395</v>
      </c>
      <c r="RPZ10" s="40" t="s">
        <v>6</v>
      </c>
      <c r="RQA10" s="42">
        <v>41274</v>
      </c>
      <c r="RQB10" s="43">
        <v>4608955000</v>
      </c>
      <c r="RQC10" s="43">
        <v>116586000</v>
      </c>
      <c r="RQD10" s="43">
        <v>2448629000</v>
      </c>
      <c r="RQE10" s="40">
        <v>0</v>
      </c>
      <c r="RQF10" s="43">
        <v>264631000</v>
      </c>
      <c r="RQG10" s="40" t="s">
        <v>41</v>
      </c>
      <c r="RQH10" s="40" t="s">
        <v>99</v>
      </c>
      <c r="RQI10" s="36">
        <f t="shared" ref="RQI10:RQY13" si="2358">YEAR(RQA10)</f>
        <v>2012</v>
      </c>
      <c r="RQJ10" s="37">
        <f t="shared" ref="RQJ10:RQZ13" si="2359">RQC10-RQB10</f>
        <v>-4492369000</v>
      </c>
      <c r="RQK10" s="38">
        <f t="shared" ref="RQK10:RRA13" si="2360">RQD10+RQE10+RQF10</f>
        <v>2713260000</v>
      </c>
      <c r="RQL10" s="38">
        <f t="shared" ref="RQL10:RRB13" si="2361">RQJ10-RQK10</f>
        <v>-7205629000</v>
      </c>
      <c r="RQM10" s="39">
        <f t="shared" ref="RQM10:RRC13" si="2362">ABS(RQJ10/RQB10)</f>
        <v>0.97470446120649912</v>
      </c>
      <c r="RQN10" s="39">
        <f t="shared" ref="RQN10:RRD13" si="2363">ABS(RQL10/RQB10)</f>
        <v>1.5633975597505292</v>
      </c>
      <c r="RQO10" s="40" t="s">
        <v>395</v>
      </c>
      <c r="RQP10" s="40" t="s">
        <v>6</v>
      </c>
      <c r="RQQ10" s="42">
        <v>41274</v>
      </c>
      <c r="RQR10" s="43">
        <v>4608955000</v>
      </c>
      <c r="RQS10" s="43">
        <v>116586000</v>
      </c>
      <c r="RQT10" s="43">
        <v>2448629000</v>
      </c>
      <c r="RQU10" s="40">
        <v>0</v>
      </c>
      <c r="RQV10" s="43">
        <v>264631000</v>
      </c>
      <c r="RQW10" s="40" t="s">
        <v>41</v>
      </c>
      <c r="RQX10" s="40" t="s">
        <v>99</v>
      </c>
      <c r="RQY10" s="36">
        <f t="shared" si="2358"/>
        <v>2012</v>
      </c>
      <c r="RQZ10" s="37">
        <f t="shared" si="2359"/>
        <v>-4492369000</v>
      </c>
      <c r="RRA10" s="38">
        <f t="shared" si="2360"/>
        <v>2713260000</v>
      </c>
      <c r="RRB10" s="38">
        <f t="shared" si="2361"/>
        <v>-7205629000</v>
      </c>
      <c r="RRC10" s="39">
        <f t="shared" si="2362"/>
        <v>0.97470446120649912</v>
      </c>
      <c r="RRD10" s="39">
        <f t="shared" si="2363"/>
        <v>1.5633975597505292</v>
      </c>
      <c r="RRE10" s="40" t="s">
        <v>395</v>
      </c>
      <c r="RRF10" s="40" t="s">
        <v>6</v>
      </c>
      <c r="RRG10" s="42">
        <v>41274</v>
      </c>
      <c r="RRH10" s="43">
        <v>4608955000</v>
      </c>
      <c r="RRI10" s="43">
        <v>116586000</v>
      </c>
      <c r="RRJ10" s="43">
        <v>2448629000</v>
      </c>
      <c r="RRK10" s="40">
        <v>0</v>
      </c>
      <c r="RRL10" s="43">
        <v>264631000</v>
      </c>
      <c r="RRM10" s="40" t="s">
        <v>41</v>
      </c>
      <c r="RRN10" s="40" t="s">
        <v>99</v>
      </c>
      <c r="RRO10" s="36">
        <f t="shared" ref="RRO10:RSE13" si="2364">YEAR(RRG10)</f>
        <v>2012</v>
      </c>
      <c r="RRP10" s="37">
        <f t="shared" ref="RRP10:RSF13" si="2365">RRI10-RRH10</f>
        <v>-4492369000</v>
      </c>
      <c r="RRQ10" s="38">
        <f t="shared" ref="RRQ10:RSG13" si="2366">RRJ10+RRK10+RRL10</f>
        <v>2713260000</v>
      </c>
      <c r="RRR10" s="38">
        <f t="shared" ref="RRR10:RSH13" si="2367">RRP10-RRQ10</f>
        <v>-7205629000</v>
      </c>
      <c r="RRS10" s="39">
        <f t="shared" ref="RRS10:RSI13" si="2368">ABS(RRP10/RRH10)</f>
        <v>0.97470446120649912</v>
      </c>
      <c r="RRT10" s="39">
        <f t="shared" ref="RRT10:RSJ13" si="2369">ABS(RRR10/RRH10)</f>
        <v>1.5633975597505292</v>
      </c>
      <c r="RRU10" s="40" t="s">
        <v>395</v>
      </c>
      <c r="RRV10" s="40" t="s">
        <v>6</v>
      </c>
      <c r="RRW10" s="42">
        <v>41274</v>
      </c>
      <c r="RRX10" s="43">
        <v>4608955000</v>
      </c>
      <c r="RRY10" s="43">
        <v>116586000</v>
      </c>
      <c r="RRZ10" s="43">
        <v>2448629000</v>
      </c>
      <c r="RSA10" s="40">
        <v>0</v>
      </c>
      <c r="RSB10" s="43">
        <v>264631000</v>
      </c>
      <c r="RSC10" s="40" t="s">
        <v>41</v>
      </c>
      <c r="RSD10" s="40" t="s">
        <v>99</v>
      </c>
      <c r="RSE10" s="36">
        <f t="shared" si="2364"/>
        <v>2012</v>
      </c>
      <c r="RSF10" s="37">
        <f t="shared" si="2365"/>
        <v>-4492369000</v>
      </c>
      <c r="RSG10" s="38">
        <f t="shared" si="2366"/>
        <v>2713260000</v>
      </c>
      <c r="RSH10" s="38">
        <f t="shared" si="2367"/>
        <v>-7205629000</v>
      </c>
      <c r="RSI10" s="39">
        <f t="shared" si="2368"/>
        <v>0.97470446120649912</v>
      </c>
      <c r="RSJ10" s="39">
        <f t="shared" si="2369"/>
        <v>1.5633975597505292</v>
      </c>
      <c r="RSK10" s="40" t="s">
        <v>395</v>
      </c>
      <c r="RSL10" s="40" t="s">
        <v>6</v>
      </c>
      <c r="RSM10" s="42">
        <v>41274</v>
      </c>
      <c r="RSN10" s="43">
        <v>4608955000</v>
      </c>
      <c r="RSO10" s="43">
        <v>116586000</v>
      </c>
      <c r="RSP10" s="43">
        <v>2448629000</v>
      </c>
      <c r="RSQ10" s="40">
        <v>0</v>
      </c>
      <c r="RSR10" s="43">
        <v>264631000</v>
      </c>
      <c r="RSS10" s="40" t="s">
        <v>41</v>
      </c>
      <c r="RST10" s="40" t="s">
        <v>99</v>
      </c>
      <c r="RSU10" s="36">
        <f t="shared" ref="RSU10:RTK13" si="2370">YEAR(RSM10)</f>
        <v>2012</v>
      </c>
      <c r="RSV10" s="37">
        <f t="shared" ref="RSV10:RTL13" si="2371">RSO10-RSN10</f>
        <v>-4492369000</v>
      </c>
      <c r="RSW10" s="38">
        <f t="shared" ref="RSW10:RTM13" si="2372">RSP10+RSQ10+RSR10</f>
        <v>2713260000</v>
      </c>
      <c r="RSX10" s="38">
        <f t="shared" ref="RSX10:RTN13" si="2373">RSV10-RSW10</f>
        <v>-7205629000</v>
      </c>
      <c r="RSY10" s="39">
        <f t="shared" ref="RSY10:RTO13" si="2374">ABS(RSV10/RSN10)</f>
        <v>0.97470446120649912</v>
      </c>
      <c r="RSZ10" s="39">
        <f t="shared" ref="RSZ10:RTP13" si="2375">ABS(RSX10/RSN10)</f>
        <v>1.5633975597505292</v>
      </c>
      <c r="RTA10" s="40" t="s">
        <v>395</v>
      </c>
      <c r="RTB10" s="40" t="s">
        <v>6</v>
      </c>
      <c r="RTC10" s="42">
        <v>41274</v>
      </c>
      <c r="RTD10" s="43">
        <v>4608955000</v>
      </c>
      <c r="RTE10" s="43">
        <v>116586000</v>
      </c>
      <c r="RTF10" s="43">
        <v>2448629000</v>
      </c>
      <c r="RTG10" s="40">
        <v>0</v>
      </c>
      <c r="RTH10" s="43">
        <v>264631000</v>
      </c>
      <c r="RTI10" s="40" t="s">
        <v>41</v>
      </c>
      <c r="RTJ10" s="40" t="s">
        <v>99</v>
      </c>
      <c r="RTK10" s="36">
        <f t="shared" si="2370"/>
        <v>2012</v>
      </c>
      <c r="RTL10" s="37">
        <f t="shared" si="2371"/>
        <v>-4492369000</v>
      </c>
      <c r="RTM10" s="38">
        <f t="shared" si="2372"/>
        <v>2713260000</v>
      </c>
      <c r="RTN10" s="38">
        <f t="shared" si="2373"/>
        <v>-7205629000</v>
      </c>
      <c r="RTO10" s="39">
        <f t="shared" si="2374"/>
        <v>0.97470446120649912</v>
      </c>
      <c r="RTP10" s="39">
        <f t="shared" si="2375"/>
        <v>1.5633975597505292</v>
      </c>
      <c r="RTQ10" s="40" t="s">
        <v>395</v>
      </c>
      <c r="RTR10" s="40" t="s">
        <v>6</v>
      </c>
      <c r="RTS10" s="42">
        <v>41274</v>
      </c>
      <c r="RTT10" s="43">
        <v>4608955000</v>
      </c>
      <c r="RTU10" s="43">
        <v>116586000</v>
      </c>
      <c r="RTV10" s="43">
        <v>2448629000</v>
      </c>
      <c r="RTW10" s="40">
        <v>0</v>
      </c>
      <c r="RTX10" s="43">
        <v>264631000</v>
      </c>
      <c r="RTY10" s="40" t="s">
        <v>41</v>
      </c>
      <c r="RTZ10" s="40" t="s">
        <v>99</v>
      </c>
      <c r="RUA10" s="36">
        <f t="shared" ref="RUA10:RUQ13" si="2376">YEAR(RTS10)</f>
        <v>2012</v>
      </c>
      <c r="RUB10" s="37">
        <f t="shared" ref="RUB10:RUR13" si="2377">RTU10-RTT10</f>
        <v>-4492369000</v>
      </c>
      <c r="RUC10" s="38">
        <f t="shared" ref="RUC10:RUS13" si="2378">RTV10+RTW10+RTX10</f>
        <v>2713260000</v>
      </c>
      <c r="RUD10" s="38">
        <f t="shared" ref="RUD10:RUT13" si="2379">RUB10-RUC10</f>
        <v>-7205629000</v>
      </c>
      <c r="RUE10" s="39">
        <f t="shared" ref="RUE10:RUU13" si="2380">ABS(RUB10/RTT10)</f>
        <v>0.97470446120649912</v>
      </c>
      <c r="RUF10" s="39">
        <f t="shared" ref="RUF10:RUV13" si="2381">ABS(RUD10/RTT10)</f>
        <v>1.5633975597505292</v>
      </c>
      <c r="RUG10" s="40" t="s">
        <v>395</v>
      </c>
      <c r="RUH10" s="40" t="s">
        <v>6</v>
      </c>
      <c r="RUI10" s="42">
        <v>41274</v>
      </c>
      <c r="RUJ10" s="43">
        <v>4608955000</v>
      </c>
      <c r="RUK10" s="43">
        <v>116586000</v>
      </c>
      <c r="RUL10" s="43">
        <v>2448629000</v>
      </c>
      <c r="RUM10" s="40">
        <v>0</v>
      </c>
      <c r="RUN10" s="43">
        <v>264631000</v>
      </c>
      <c r="RUO10" s="40" t="s">
        <v>41</v>
      </c>
      <c r="RUP10" s="40" t="s">
        <v>99</v>
      </c>
      <c r="RUQ10" s="36">
        <f t="shared" si="2376"/>
        <v>2012</v>
      </c>
      <c r="RUR10" s="37">
        <f t="shared" si="2377"/>
        <v>-4492369000</v>
      </c>
      <c r="RUS10" s="38">
        <f t="shared" si="2378"/>
        <v>2713260000</v>
      </c>
      <c r="RUT10" s="38">
        <f t="shared" si="2379"/>
        <v>-7205629000</v>
      </c>
      <c r="RUU10" s="39">
        <f t="shared" si="2380"/>
        <v>0.97470446120649912</v>
      </c>
      <c r="RUV10" s="39">
        <f t="shared" si="2381"/>
        <v>1.5633975597505292</v>
      </c>
      <c r="RUW10" s="40" t="s">
        <v>395</v>
      </c>
      <c r="RUX10" s="40" t="s">
        <v>6</v>
      </c>
      <c r="RUY10" s="42">
        <v>41274</v>
      </c>
      <c r="RUZ10" s="43">
        <v>4608955000</v>
      </c>
      <c r="RVA10" s="43">
        <v>116586000</v>
      </c>
      <c r="RVB10" s="43">
        <v>2448629000</v>
      </c>
      <c r="RVC10" s="40">
        <v>0</v>
      </c>
      <c r="RVD10" s="43">
        <v>264631000</v>
      </c>
      <c r="RVE10" s="40" t="s">
        <v>41</v>
      </c>
      <c r="RVF10" s="40" t="s">
        <v>99</v>
      </c>
      <c r="RVG10" s="36">
        <f t="shared" ref="RVG10:RVW13" si="2382">YEAR(RUY10)</f>
        <v>2012</v>
      </c>
      <c r="RVH10" s="37">
        <f t="shared" ref="RVH10:RVX13" si="2383">RVA10-RUZ10</f>
        <v>-4492369000</v>
      </c>
      <c r="RVI10" s="38">
        <f t="shared" ref="RVI10:RVY13" si="2384">RVB10+RVC10+RVD10</f>
        <v>2713260000</v>
      </c>
      <c r="RVJ10" s="38">
        <f t="shared" ref="RVJ10:RVZ13" si="2385">RVH10-RVI10</f>
        <v>-7205629000</v>
      </c>
      <c r="RVK10" s="39">
        <f t="shared" ref="RVK10:RWA13" si="2386">ABS(RVH10/RUZ10)</f>
        <v>0.97470446120649912</v>
      </c>
      <c r="RVL10" s="39">
        <f t="shared" ref="RVL10:RWB13" si="2387">ABS(RVJ10/RUZ10)</f>
        <v>1.5633975597505292</v>
      </c>
      <c r="RVM10" s="40" t="s">
        <v>395</v>
      </c>
      <c r="RVN10" s="40" t="s">
        <v>6</v>
      </c>
      <c r="RVO10" s="42">
        <v>41274</v>
      </c>
      <c r="RVP10" s="43">
        <v>4608955000</v>
      </c>
      <c r="RVQ10" s="43">
        <v>116586000</v>
      </c>
      <c r="RVR10" s="43">
        <v>2448629000</v>
      </c>
      <c r="RVS10" s="40">
        <v>0</v>
      </c>
      <c r="RVT10" s="43">
        <v>264631000</v>
      </c>
      <c r="RVU10" s="40" t="s">
        <v>41</v>
      </c>
      <c r="RVV10" s="40" t="s">
        <v>99</v>
      </c>
      <c r="RVW10" s="36">
        <f t="shared" si="2382"/>
        <v>2012</v>
      </c>
      <c r="RVX10" s="37">
        <f t="shared" si="2383"/>
        <v>-4492369000</v>
      </c>
      <c r="RVY10" s="38">
        <f t="shared" si="2384"/>
        <v>2713260000</v>
      </c>
      <c r="RVZ10" s="38">
        <f t="shared" si="2385"/>
        <v>-7205629000</v>
      </c>
      <c r="RWA10" s="39">
        <f t="shared" si="2386"/>
        <v>0.97470446120649912</v>
      </c>
      <c r="RWB10" s="39">
        <f t="shared" si="2387"/>
        <v>1.5633975597505292</v>
      </c>
      <c r="RWC10" s="40" t="s">
        <v>395</v>
      </c>
      <c r="RWD10" s="40" t="s">
        <v>6</v>
      </c>
      <c r="RWE10" s="42">
        <v>41274</v>
      </c>
      <c r="RWF10" s="43">
        <v>4608955000</v>
      </c>
      <c r="RWG10" s="43">
        <v>116586000</v>
      </c>
      <c r="RWH10" s="43">
        <v>2448629000</v>
      </c>
      <c r="RWI10" s="40">
        <v>0</v>
      </c>
      <c r="RWJ10" s="43">
        <v>264631000</v>
      </c>
      <c r="RWK10" s="40" t="s">
        <v>41</v>
      </c>
      <c r="RWL10" s="40" t="s">
        <v>99</v>
      </c>
      <c r="RWM10" s="36">
        <f t="shared" ref="RWM10:RXC13" si="2388">YEAR(RWE10)</f>
        <v>2012</v>
      </c>
      <c r="RWN10" s="37">
        <f t="shared" ref="RWN10:RXD13" si="2389">RWG10-RWF10</f>
        <v>-4492369000</v>
      </c>
      <c r="RWO10" s="38">
        <f t="shared" ref="RWO10:RXE13" si="2390">RWH10+RWI10+RWJ10</f>
        <v>2713260000</v>
      </c>
      <c r="RWP10" s="38">
        <f t="shared" ref="RWP10:RXF13" si="2391">RWN10-RWO10</f>
        <v>-7205629000</v>
      </c>
      <c r="RWQ10" s="39">
        <f t="shared" ref="RWQ10:RXG13" si="2392">ABS(RWN10/RWF10)</f>
        <v>0.97470446120649912</v>
      </c>
      <c r="RWR10" s="39">
        <f t="shared" ref="RWR10:RXH13" si="2393">ABS(RWP10/RWF10)</f>
        <v>1.5633975597505292</v>
      </c>
      <c r="RWS10" s="40" t="s">
        <v>395</v>
      </c>
      <c r="RWT10" s="40" t="s">
        <v>6</v>
      </c>
      <c r="RWU10" s="42">
        <v>41274</v>
      </c>
      <c r="RWV10" s="43">
        <v>4608955000</v>
      </c>
      <c r="RWW10" s="43">
        <v>116586000</v>
      </c>
      <c r="RWX10" s="43">
        <v>2448629000</v>
      </c>
      <c r="RWY10" s="40">
        <v>0</v>
      </c>
      <c r="RWZ10" s="43">
        <v>264631000</v>
      </c>
      <c r="RXA10" s="40" t="s">
        <v>41</v>
      </c>
      <c r="RXB10" s="40" t="s">
        <v>99</v>
      </c>
      <c r="RXC10" s="36">
        <f t="shared" si="2388"/>
        <v>2012</v>
      </c>
      <c r="RXD10" s="37">
        <f t="shared" si="2389"/>
        <v>-4492369000</v>
      </c>
      <c r="RXE10" s="38">
        <f t="shared" si="2390"/>
        <v>2713260000</v>
      </c>
      <c r="RXF10" s="38">
        <f t="shared" si="2391"/>
        <v>-7205629000</v>
      </c>
      <c r="RXG10" s="39">
        <f t="shared" si="2392"/>
        <v>0.97470446120649912</v>
      </c>
      <c r="RXH10" s="39">
        <f t="shared" si="2393"/>
        <v>1.5633975597505292</v>
      </c>
      <c r="RXI10" s="40" t="s">
        <v>395</v>
      </c>
      <c r="RXJ10" s="40" t="s">
        <v>6</v>
      </c>
      <c r="RXK10" s="42">
        <v>41274</v>
      </c>
      <c r="RXL10" s="43">
        <v>4608955000</v>
      </c>
      <c r="RXM10" s="43">
        <v>116586000</v>
      </c>
      <c r="RXN10" s="43">
        <v>2448629000</v>
      </c>
      <c r="RXO10" s="40">
        <v>0</v>
      </c>
      <c r="RXP10" s="43">
        <v>264631000</v>
      </c>
      <c r="RXQ10" s="40" t="s">
        <v>41</v>
      </c>
      <c r="RXR10" s="40" t="s">
        <v>99</v>
      </c>
      <c r="RXS10" s="36">
        <f t="shared" ref="RXS10:RYI13" si="2394">YEAR(RXK10)</f>
        <v>2012</v>
      </c>
      <c r="RXT10" s="37">
        <f t="shared" ref="RXT10:RYJ13" si="2395">RXM10-RXL10</f>
        <v>-4492369000</v>
      </c>
      <c r="RXU10" s="38">
        <f t="shared" ref="RXU10:RYK13" si="2396">RXN10+RXO10+RXP10</f>
        <v>2713260000</v>
      </c>
      <c r="RXV10" s="38">
        <f t="shared" ref="RXV10:RYL13" si="2397">RXT10-RXU10</f>
        <v>-7205629000</v>
      </c>
      <c r="RXW10" s="39">
        <f t="shared" ref="RXW10:RYM13" si="2398">ABS(RXT10/RXL10)</f>
        <v>0.97470446120649912</v>
      </c>
      <c r="RXX10" s="39">
        <f t="shared" ref="RXX10:RYN13" si="2399">ABS(RXV10/RXL10)</f>
        <v>1.5633975597505292</v>
      </c>
      <c r="RXY10" s="40" t="s">
        <v>395</v>
      </c>
      <c r="RXZ10" s="40" t="s">
        <v>6</v>
      </c>
      <c r="RYA10" s="42">
        <v>41274</v>
      </c>
      <c r="RYB10" s="43">
        <v>4608955000</v>
      </c>
      <c r="RYC10" s="43">
        <v>116586000</v>
      </c>
      <c r="RYD10" s="43">
        <v>2448629000</v>
      </c>
      <c r="RYE10" s="40">
        <v>0</v>
      </c>
      <c r="RYF10" s="43">
        <v>264631000</v>
      </c>
      <c r="RYG10" s="40" t="s">
        <v>41</v>
      </c>
      <c r="RYH10" s="40" t="s">
        <v>99</v>
      </c>
      <c r="RYI10" s="36">
        <f t="shared" si="2394"/>
        <v>2012</v>
      </c>
      <c r="RYJ10" s="37">
        <f t="shared" si="2395"/>
        <v>-4492369000</v>
      </c>
      <c r="RYK10" s="38">
        <f t="shared" si="2396"/>
        <v>2713260000</v>
      </c>
      <c r="RYL10" s="38">
        <f t="shared" si="2397"/>
        <v>-7205629000</v>
      </c>
      <c r="RYM10" s="39">
        <f t="shared" si="2398"/>
        <v>0.97470446120649912</v>
      </c>
      <c r="RYN10" s="39">
        <f t="shared" si="2399"/>
        <v>1.5633975597505292</v>
      </c>
      <c r="RYO10" s="40" t="s">
        <v>395</v>
      </c>
      <c r="RYP10" s="40" t="s">
        <v>6</v>
      </c>
      <c r="RYQ10" s="42">
        <v>41274</v>
      </c>
      <c r="RYR10" s="43">
        <v>4608955000</v>
      </c>
      <c r="RYS10" s="43">
        <v>116586000</v>
      </c>
      <c r="RYT10" s="43">
        <v>2448629000</v>
      </c>
      <c r="RYU10" s="40">
        <v>0</v>
      </c>
      <c r="RYV10" s="43">
        <v>264631000</v>
      </c>
      <c r="RYW10" s="40" t="s">
        <v>41</v>
      </c>
      <c r="RYX10" s="40" t="s">
        <v>99</v>
      </c>
      <c r="RYY10" s="36">
        <f t="shared" ref="RYY10:RZO13" si="2400">YEAR(RYQ10)</f>
        <v>2012</v>
      </c>
      <c r="RYZ10" s="37">
        <f t="shared" ref="RYZ10:RZP13" si="2401">RYS10-RYR10</f>
        <v>-4492369000</v>
      </c>
      <c r="RZA10" s="38">
        <f t="shared" ref="RZA10:RZQ13" si="2402">RYT10+RYU10+RYV10</f>
        <v>2713260000</v>
      </c>
      <c r="RZB10" s="38">
        <f t="shared" ref="RZB10:RZR13" si="2403">RYZ10-RZA10</f>
        <v>-7205629000</v>
      </c>
      <c r="RZC10" s="39">
        <f t="shared" ref="RZC10:RZS13" si="2404">ABS(RYZ10/RYR10)</f>
        <v>0.97470446120649912</v>
      </c>
      <c r="RZD10" s="39">
        <f t="shared" ref="RZD10:RZT13" si="2405">ABS(RZB10/RYR10)</f>
        <v>1.5633975597505292</v>
      </c>
      <c r="RZE10" s="40" t="s">
        <v>395</v>
      </c>
      <c r="RZF10" s="40" t="s">
        <v>6</v>
      </c>
      <c r="RZG10" s="42">
        <v>41274</v>
      </c>
      <c r="RZH10" s="43">
        <v>4608955000</v>
      </c>
      <c r="RZI10" s="43">
        <v>116586000</v>
      </c>
      <c r="RZJ10" s="43">
        <v>2448629000</v>
      </c>
      <c r="RZK10" s="40">
        <v>0</v>
      </c>
      <c r="RZL10" s="43">
        <v>264631000</v>
      </c>
      <c r="RZM10" s="40" t="s">
        <v>41</v>
      </c>
      <c r="RZN10" s="40" t="s">
        <v>99</v>
      </c>
      <c r="RZO10" s="36">
        <f t="shared" si="2400"/>
        <v>2012</v>
      </c>
      <c r="RZP10" s="37">
        <f t="shared" si="2401"/>
        <v>-4492369000</v>
      </c>
      <c r="RZQ10" s="38">
        <f t="shared" si="2402"/>
        <v>2713260000</v>
      </c>
      <c r="RZR10" s="38">
        <f t="shared" si="2403"/>
        <v>-7205629000</v>
      </c>
      <c r="RZS10" s="39">
        <f t="shared" si="2404"/>
        <v>0.97470446120649912</v>
      </c>
      <c r="RZT10" s="39">
        <f t="shared" si="2405"/>
        <v>1.5633975597505292</v>
      </c>
      <c r="RZU10" s="40" t="s">
        <v>395</v>
      </c>
      <c r="RZV10" s="40" t="s">
        <v>6</v>
      </c>
      <c r="RZW10" s="42">
        <v>41274</v>
      </c>
      <c r="RZX10" s="43">
        <v>4608955000</v>
      </c>
      <c r="RZY10" s="43">
        <v>116586000</v>
      </c>
      <c r="RZZ10" s="43">
        <v>2448629000</v>
      </c>
      <c r="SAA10" s="40">
        <v>0</v>
      </c>
      <c r="SAB10" s="43">
        <v>264631000</v>
      </c>
      <c r="SAC10" s="40" t="s">
        <v>41</v>
      </c>
      <c r="SAD10" s="40" t="s">
        <v>99</v>
      </c>
      <c r="SAE10" s="36">
        <f t="shared" ref="SAE10:SAU13" si="2406">YEAR(RZW10)</f>
        <v>2012</v>
      </c>
      <c r="SAF10" s="37">
        <f t="shared" ref="SAF10:SAV13" si="2407">RZY10-RZX10</f>
        <v>-4492369000</v>
      </c>
      <c r="SAG10" s="38">
        <f t="shared" ref="SAG10:SAW13" si="2408">RZZ10+SAA10+SAB10</f>
        <v>2713260000</v>
      </c>
      <c r="SAH10" s="38">
        <f t="shared" ref="SAH10:SAX13" si="2409">SAF10-SAG10</f>
        <v>-7205629000</v>
      </c>
      <c r="SAI10" s="39">
        <f t="shared" ref="SAI10:SAY13" si="2410">ABS(SAF10/RZX10)</f>
        <v>0.97470446120649912</v>
      </c>
      <c r="SAJ10" s="39">
        <f t="shared" ref="SAJ10:SAZ13" si="2411">ABS(SAH10/RZX10)</f>
        <v>1.5633975597505292</v>
      </c>
      <c r="SAK10" s="40" t="s">
        <v>395</v>
      </c>
      <c r="SAL10" s="40" t="s">
        <v>6</v>
      </c>
      <c r="SAM10" s="42">
        <v>41274</v>
      </c>
      <c r="SAN10" s="43">
        <v>4608955000</v>
      </c>
      <c r="SAO10" s="43">
        <v>116586000</v>
      </c>
      <c r="SAP10" s="43">
        <v>2448629000</v>
      </c>
      <c r="SAQ10" s="40">
        <v>0</v>
      </c>
      <c r="SAR10" s="43">
        <v>264631000</v>
      </c>
      <c r="SAS10" s="40" t="s">
        <v>41</v>
      </c>
      <c r="SAT10" s="40" t="s">
        <v>99</v>
      </c>
      <c r="SAU10" s="36">
        <f t="shared" si="2406"/>
        <v>2012</v>
      </c>
      <c r="SAV10" s="37">
        <f t="shared" si="2407"/>
        <v>-4492369000</v>
      </c>
      <c r="SAW10" s="38">
        <f t="shared" si="2408"/>
        <v>2713260000</v>
      </c>
      <c r="SAX10" s="38">
        <f t="shared" si="2409"/>
        <v>-7205629000</v>
      </c>
      <c r="SAY10" s="39">
        <f t="shared" si="2410"/>
        <v>0.97470446120649912</v>
      </c>
      <c r="SAZ10" s="39">
        <f t="shared" si="2411"/>
        <v>1.5633975597505292</v>
      </c>
      <c r="SBA10" s="40" t="s">
        <v>395</v>
      </c>
      <c r="SBB10" s="40" t="s">
        <v>6</v>
      </c>
      <c r="SBC10" s="42">
        <v>41274</v>
      </c>
      <c r="SBD10" s="43">
        <v>4608955000</v>
      </c>
      <c r="SBE10" s="43">
        <v>116586000</v>
      </c>
      <c r="SBF10" s="43">
        <v>2448629000</v>
      </c>
      <c r="SBG10" s="40">
        <v>0</v>
      </c>
      <c r="SBH10" s="43">
        <v>264631000</v>
      </c>
      <c r="SBI10" s="40" t="s">
        <v>41</v>
      </c>
      <c r="SBJ10" s="40" t="s">
        <v>99</v>
      </c>
      <c r="SBK10" s="36">
        <f t="shared" ref="SBK10:SCA13" si="2412">YEAR(SBC10)</f>
        <v>2012</v>
      </c>
      <c r="SBL10" s="37">
        <f t="shared" ref="SBL10:SCB13" si="2413">SBE10-SBD10</f>
        <v>-4492369000</v>
      </c>
      <c r="SBM10" s="38">
        <f t="shared" ref="SBM10:SCC13" si="2414">SBF10+SBG10+SBH10</f>
        <v>2713260000</v>
      </c>
      <c r="SBN10" s="38">
        <f t="shared" ref="SBN10:SCD13" si="2415">SBL10-SBM10</f>
        <v>-7205629000</v>
      </c>
      <c r="SBO10" s="39">
        <f t="shared" ref="SBO10:SCE13" si="2416">ABS(SBL10/SBD10)</f>
        <v>0.97470446120649912</v>
      </c>
      <c r="SBP10" s="39">
        <f t="shared" ref="SBP10:SCF13" si="2417">ABS(SBN10/SBD10)</f>
        <v>1.5633975597505292</v>
      </c>
      <c r="SBQ10" s="40" t="s">
        <v>395</v>
      </c>
      <c r="SBR10" s="40" t="s">
        <v>6</v>
      </c>
      <c r="SBS10" s="42">
        <v>41274</v>
      </c>
      <c r="SBT10" s="43">
        <v>4608955000</v>
      </c>
      <c r="SBU10" s="43">
        <v>116586000</v>
      </c>
      <c r="SBV10" s="43">
        <v>2448629000</v>
      </c>
      <c r="SBW10" s="40">
        <v>0</v>
      </c>
      <c r="SBX10" s="43">
        <v>264631000</v>
      </c>
      <c r="SBY10" s="40" t="s">
        <v>41</v>
      </c>
      <c r="SBZ10" s="40" t="s">
        <v>99</v>
      </c>
      <c r="SCA10" s="36">
        <f t="shared" si="2412"/>
        <v>2012</v>
      </c>
      <c r="SCB10" s="37">
        <f t="shared" si="2413"/>
        <v>-4492369000</v>
      </c>
      <c r="SCC10" s="38">
        <f t="shared" si="2414"/>
        <v>2713260000</v>
      </c>
      <c r="SCD10" s="38">
        <f t="shared" si="2415"/>
        <v>-7205629000</v>
      </c>
      <c r="SCE10" s="39">
        <f t="shared" si="2416"/>
        <v>0.97470446120649912</v>
      </c>
      <c r="SCF10" s="39">
        <f t="shared" si="2417"/>
        <v>1.5633975597505292</v>
      </c>
      <c r="SCG10" s="40" t="s">
        <v>395</v>
      </c>
      <c r="SCH10" s="40" t="s">
        <v>6</v>
      </c>
      <c r="SCI10" s="42">
        <v>41274</v>
      </c>
      <c r="SCJ10" s="43">
        <v>4608955000</v>
      </c>
      <c r="SCK10" s="43">
        <v>116586000</v>
      </c>
      <c r="SCL10" s="43">
        <v>2448629000</v>
      </c>
      <c r="SCM10" s="40">
        <v>0</v>
      </c>
      <c r="SCN10" s="43">
        <v>264631000</v>
      </c>
      <c r="SCO10" s="40" t="s">
        <v>41</v>
      </c>
      <c r="SCP10" s="40" t="s">
        <v>99</v>
      </c>
      <c r="SCQ10" s="36">
        <f t="shared" ref="SCQ10:SDG13" si="2418">YEAR(SCI10)</f>
        <v>2012</v>
      </c>
      <c r="SCR10" s="37">
        <f t="shared" ref="SCR10:SDH13" si="2419">SCK10-SCJ10</f>
        <v>-4492369000</v>
      </c>
      <c r="SCS10" s="38">
        <f t="shared" ref="SCS10:SDI13" si="2420">SCL10+SCM10+SCN10</f>
        <v>2713260000</v>
      </c>
      <c r="SCT10" s="38">
        <f t="shared" ref="SCT10:SDJ13" si="2421">SCR10-SCS10</f>
        <v>-7205629000</v>
      </c>
      <c r="SCU10" s="39">
        <f t="shared" ref="SCU10:SDK13" si="2422">ABS(SCR10/SCJ10)</f>
        <v>0.97470446120649912</v>
      </c>
      <c r="SCV10" s="39">
        <f t="shared" ref="SCV10:SDL13" si="2423">ABS(SCT10/SCJ10)</f>
        <v>1.5633975597505292</v>
      </c>
      <c r="SCW10" s="40" t="s">
        <v>395</v>
      </c>
      <c r="SCX10" s="40" t="s">
        <v>6</v>
      </c>
      <c r="SCY10" s="42">
        <v>41274</v>
      </c>
      <c r="SCZ10" s="43">
        <v>4608955000</v>
      </c>
      <c r="SDA10" s="43">
        <v>116586000</v>
      </c>
      <c r="SDB10" s="43">
        <v>2448629000</v>
      </c>
      <c r="SDC10" s="40">
        <v>0</v>
      </c>
      <c r="SDD10" s="43">
        <v>264631000</v>
      </c>
      <c r="SDE10" s="40" t="s">
        <v>41</v>
      </c>
      <c r="SDF10" s="40" t="s">
        <v>99</v>
      </c>
      <c r="SDG10" s="36">
        <f t="shared" si="2418"/>
        <v>2012</v>
      </c>
      <c r="SDH10" s="37">
        <f t="shared" si="2419"/>
        <v>-4492369000</v>
      </c>
      <c r="SDI10" s="38">
        <f t="shared" si="2420"/>
        <v>2713260000</v>
      </c>
      <c r="SDJ10" s="38">
        <f t="shared" si="2421"/>
        <v>-7205629000</v>
      </c>
      <c r="SDK10" s="39">
        <f t="shared" si="2422"/>
        <v>0.97470446120649912</v>
      </c>
      <c r="SDL10" s="39">
        <f t="shared" si="2423"/>
        <v>1.5633975597505292</v>
      </c>
      <c r="SDM10" s="40" t="s">
        <v>395</v>
      </c>
      <c r="SDN10" s="40" t="s">
        <v>6</v>
      </c>
      <c r="SDO10" s="42">
        <v>41274</v>
      </c>
      <c r="SDP10" s="43">
        <v>4608955000</v>
      </c>
      <c r="SDQ10" s="43">
        <v>116586000</v>
      </c>
      <c r="SDR10" s="43">
        <v>2448629000</v>
      </c>
      <c r="SDS10" s="40">
        <v>0</v>
      </c>
      <c r="SDT10" s="43">
        <v>264631000</v>
      </c>
      <c r="SDU10" s="40" t="s">
        <v>41</v>
      </c>
      <c r="SDV10" s="40" t="s">
        <v>99</v>
      </c>
      <c r="SDW10" s="36">
        <f t="shared" ref="SDW10:SEM13" si="2424">YEAR(SDO10)</f>
        <v>2012</v>
      </c>
      <c r="SDX10" s="37">
        <f t="shared" ref="SDX10:SEN13" si="2425">SDQ10-SDP10</f>
        <v>-4492369000</v>
      </c>
      <c r="SDY10" s="38">
        <f t="shared" ref="SDY10:SEO13" si="2426">SDR10+SDS10+SDT10</f>
        <v>2713260000</v>
      </c>
      <c r="SDZ10" s="38">
        <f t="shared" ref="SDZ10:SEP13" si="2427">SDX10-SDY10</f>
        <v>-7205629000</v>
      </c>
      <c r="SEA10" s="39">
        <f t="shared" ref="SEA10:SEQ13" si="2428">ABS(SDX10/SDP10)</f>
        <v>0.97470446120649912</v>
      </c>
      <c r="SEB10" s="39">
        <f t="shared" ref="SEB10:SER13" si="2429">ABS(SDZ10/SDP10)</f>
        <v>1.5633975597505292</v>
      </c>
      <c r="SEC10" s="40" t="s">
        <v>395</v>
      </c>
      <c r="SED10" s="40" t="s">
        <v>6</v>
      </c>
      <c r="SEE10" s="42">
        <v>41274</v>
      </c>
      <c r="SEF10" s="43">
        <v>4608955000</v>
      </c>
      <c r="SEG10" s="43">
        <v>116586000</v>
      </c>
      <c r="SEH10" s="43">
        <v>2448629000</v>
      </c>
      <c r="SEI10" s="40">
        <v>0</v>
      </c>
      <c r="SEJ10" s="43">
        <v>264631000</v>
      </c>
      <c r="SEK10" s="40" t="s">
        <v>41</v>
      </c>
      <c r="SEL10" s="40" t="s">
        <v>99</v>
      </c>
      <c r="SEM10" s="36">
        <f t="shared" si="2424"/>
        <v>2012</v>
      </c>
      <c r="SEN10" s="37">
        <f t="shared" si="2425"/>
        <v>-4492369000</v>
      </c>
      <c r="SEO10" s="38">
        <f t="shared" si="2426"/>
        <v>2713260000</v>
      </c>
      <c r="SEP10" s="38">
        <f t="shared" si="2427"/>
        <v>-7205629000</v>
      </c>
      <c r="SEQ10" s="39">
        <f t="shared" si="2428"/>
        <v>0.97470446120649912</v>
      </c>
      <c r="SER10" s="39">
        <f t="shared" si="2429"/>
        <v>1.5633975597505292</v>
      </c>
      <c r="SES10" s="40" t="s">
        <v>395</v>
      </c>
      <c r="SET10" s="40" t="s">
        <v>6</v>
      </c>
      <c r="SEU10" s="42">
        <v>41274</v>
      </c>
      <c r="SEV10" s="43">
        <v>4608955000</v>
      </c>
      <c r="SEW10" s="43">
        <v>116586000</v>
      </c>
      <c r="SEX10" s="43">
        <v>2448629000</v>
      </c>
      <c r="SEY10" s="40">
        <v>0</v>
      </c>
      <c r="SEZ10" s="43">
        <v>264631000</v>
      </c>
      <c r="SFA10" s="40" t="s">
        <v>41</v>
      </c>
      <c r="SFB10" s="40" t="s">
        <v>99</v>
      </c>
      <c r="SFC10" s="36">
        <f t="shared" ref="SFC10:SFS13" si="2430">YEAR(SEU10)</f>
        <v>2012</v>
      </c>
      <c r="SFD10" s="37">
        <f t="shared" ref="SFD10:SFT13" si="2431">SEW10-SEV10</f>
        <v>-4492369000</v>
      </c>
      <c r="SFE10" s="38">
        <f t="shared" ref="SFE10:SFU13" si="2432">SEX10+SEY10+SEZ10</f>
        <v>2713260000</v>
      </c>
      <c r="SFF10" s="38">
        <f t="shared" ref="SFF10:SFV13" si="2433">SFD10-SFE10</f>
        <v>-7205629000</v>
      </c>
      <c r="SFG10" s="39">
        <f t="shared" ref="SFG10:SFW13" si="2434">ABS(SFD10/SEV10)</f>
        <v>0.97470446120649912</v>
      </c>
      <c r="SFH10" s="39">
        <f t="shared" ref="SFH10:SFX13" si="2435">ABS(SFF10/SEV10)</f>
        <v>1.5633975597505292</v>
      </c>
      <c r="SFI10" s="40" t="s">
        <v>395</v>
      </c>
      <c r="SFJ10" s="40" t="s">
        <v>6</v>
      </c>
      <c r="SFK10" s="42">
        <v>41274</v>
      </c>
      <c r="SFL10" s="43">
        <v>4608955000</v>
      </c>
      <c r="SFM10" s="43">
        <v>116586000</v>
      </c>
      <c r="SFN10" s="43">
        <v>2448629000</v>
      </c>
      <c r="SFO10" s="40">
        <v>0</v>
      </c>
      <c r="SFP10" s="43">
        <v>264631000</v>
      </c>
      <c r="SFQ10" s="40" t="s">
        <v>41</v>
      </c>
      <c r="SFR10" s="40" t="s">
        <v>99</v>
      </c>
      <c r="SFS10" s="36">
        <f t="shared" si="2430"/>
        <v>2012</v>
      </c>
      <c r="SFT10" s="37">
        <f t="shared" si="2431"/>
        <v>-4492369000</v>
      </c>
      <c r="SFU10" s="38">
        <f t="shared" si="2432"/>
        <v>2713260000</v>
      </c>
      <c r="SFV10" s="38">
        <f t="shared" si="2433"/>
        <v>-7205629000</v>
      </c>
      <c r="SFW10" s="39">
        <f t="shared" si="2434"/>
        <v>0.97470446120649912</v>
      </c>
      <c r="SFX10" s="39">
        <f t="shared" si="2435"/>
        <v>1.5633975597505292</v>
      </c>
      <c r="SFY10" s="40" t="s">
        <v>395</v>
      </c>
      <c r="SFZ10" s="40" t="s">
        <v>6</v>
      </c>
      <c r="SGA10" s="42">
        <v>41274</v>
      </c>
      <c r="SGB10" s="43">
        <v>4608955000</v>
      </c>
      <c r="SGC10" s="43">
        <v>116586000</v>
      </c>
      <c r="SGD10" s="43">
        <v>2448629000</v>
      </c>
      <c r="SGE10" s="40">
        <v>0</v>
      </c>
      <c r="SGF10" s="43">
        <v>264631000</v>
      </c>
      <c r="SGG10" s="40" t="s">
        <v>41</v>
      </c>
      <c r="SGH10" s="40" t="s">
        <v>99</v>
      </c>
      <c r="SGI10" s="36">
        <f t="shared" ref="SGI10:SGY13" si="2436">YEAR(SGA10)</f>
        <v>2012</v>
      </c>
      <c r="SGJ10" s="37">
        <f t="shared" ref="SGJ10:SGZ13" si="2437">SGC10-SGB10</f>
        <v>-4492369000</v>
      </c>
      <c r="SGK10" s="38">
        <f t="shared" ref="SGK10:SHA13" si="2438">SGD10+SGE10+SGF10</f>
        <v>2713260000</v>
      </c>
      <c r="SGL10" s="38">
        <f t="shared" ref="SGL10:SHB13" si="2439">SGJ10-SGK10</f>
        <v>-7205629000</v>
      </c>
      <c r="SGM10" s="39">
        <f t="shared" ref="SGM10:SHC13" si="2440">ABS(SGJ10/SGB10)</f>
        <v>0.97470446120649912</v>
      </c>
      <c r="SGN10" s="39">
        <f t="shared" ref="SGN10:SHD13" si="2441">ABS(SGL10/SGB10)</f>
        <v>1.5633975597505292</v>
      </c>
      <c r="SGO10" s="40" t="s">
        <v>395</v>
      </c>
      <c r="SGP10" s="40" t="s">
        <v>6</v>
      </c>
      <c r="SGQ10" s="42">
        <v>41274</v>
      </c>
      <c r="SGR10" s="43">
        <v>4608955000</v>
      </c>
      <c r="SGS10" s="43">
        <v>116586000</v>
      </c>
      <c r="SGT10" s="43">
        <v>2448629000</v>
      </c>
      <c r="SGU10" s="40">
        <v>0</v>
      </c>
      <c r="SGV10" s="43">
        <v>264631000</v>
      </c>
      <c r="SGW10" s="40" t="s">
        <v>41</v>
      </c>
      <c r="SGX10" s="40" t="s">
        <v>99</v>
      </c>
      <c r="SGY10" s="36">
        <f t="shared" si="2436"/>
        <v>2012</v>
      </c>
      <c r="SGZ10" s="37">
        <f t="shared" si="2437"/>
        <v>-4492369000</v>
      </c>
      <c r="SHA10" s="38">
        <f t="shared" si="2438"/>
        <v>2713260000</v>
      </c>
      <c r="SHB10" s="38">
        <f t="shared" si="2439"/>
        <v>-7205629000</v>
      </c>
      <c r="SHC10" s="39">
        <f t="shared" si="2440"/>
        <v>0.97470446120649912</v>
      </c>
      <c r="SHD10" s="39">
        <f t="shared" si="2441"/>
        <v>1.5633975597505292</v>
      </c>
      <c r="SHE10" s="40" t="s">
        <v>395</v>
      </c>
      <c r="SHF10" s="40" t="s">
        <v>6</v>
      </c>
      <c r="SHG10" s="42">
        <v>41274</v>
      </c>
      <c r="SHH10" s="43">
        <v>4608955000</v>
      </c>
      <c r="SHI10" s="43">
        <v>116586000</v>
      </c>
      <c r="SHJ10" s="43">
        <v>2448629000</v>
      </c>
      <c r="SHK10" s="40">
        <v>0</v>
      </c>
      <c r="SHL10" s="43">
        <v>264631000</v>
      </c>
      <c r="SHM10" s="40" t="s">
        <v>41</v>
      </c>
      <c r="SHN10" s="40" t="s">
        <v>99</v>
      </c>
      <c r="SHO10" s="36">
        <f t="shared" ref="SHO10:SIE13" si="2442">YEAR(SHG10)</f>
        <v>2012</v>
      </c>
      <c r="SHP10" s="37">
        <f t="shared" ref="SHP10:SIF13" si="2443">SHI10-SHH10</f>
        <v>-4492369000</v>
      </c>
      <c r="SHQ10" s="38">
        <f t="shared" ref="SHQ10:SIG13" si="2444">SHJ10+SHK10+SHL10</f>
        <v>2713260000</v>
      </c>
      <c r="SHR10" s="38">
        <f t="shared" ref="SHR10:SIH13" si="2445">SHP10-SHQ10</f>
        <v>-7205629000</v>
      </c>
      <c r="SHS10" s="39">
        <f t="shared" ref="SHS10:SII13" si="2446">ABS(SHP10/SHH10)</f>
        <v>0.97470446120649912</v>
      </c>
      <c r="SHT10" s="39">
        <f t="shared" ref="SHT10:SIJ13" si="2447">ABS(SHR10/SHH10)</f>
        <v>1.5633975597505292</v>
      </c>
      <c r="SHU10" s="40" t="s">
        <v>395</v>
      </c>
      <c r="SHV10" s="40" t="s">
        <v>6</v>
      </c>
      <c r="SHW10" s="42">
        <v>41274</v>
      </c>
      <c r="SHX10" s="43">
        <v>4608955000</v>
      </c>
      <c r="SHY10" s="43">
        <v>116586000</v>
      </c>
      <c r="SHZ10" s="43">
        <v>2448629000</v>
      </c>
      <c r="SIA10" s="40">
        <v>0</v>
      </c>
      <c r="SIB10" s="43">
        <v>264631000</v>
      </c>
      <c r="SIC10" s="40" t="s">
        <v>41</v>
      </c>
      <c r="SID10" s="40" t="s">
        <v>99</v>
      </c>
      <c r="SIE10" s="36">
        <f t="shared" si="2442"/>
        <v>2012</v>
      </c>
      <c r="SIF10" s="37">
        <f t="shared" si="2443"/>
        <v>-4492369000</v>
      </c>
      <c r="SIG10" s="38">
        <f t="shared" si="2444"/>
        <v>2713260000</v>
      </c>
      <c r="SIH10" s="38">
        <f t="shared" si="2445"/>
        <v>-7205629000</v>
      </c>
      <c r="SII10" s="39">
        <f t="shared" si="2446"/>
        <v>0.97470446120649912</v>
      </c>
      <c r="SIJ10" s="39">
        <f t="shared" si="2447"/>
        <v>1.5633975597505292</v>
      </c>
      <c r="SIK10" s="40" t="s">
        <v>395</v>
      </c>
      <c r="SIL10" s="40" t="s">
        <v>6</v>
      </c>
      <c r="SIM10" s="42">
        <v>41274</v>
      </c>
      <c r="SIN10" s="43">
        <v>4608955000</v>
      </c>
      <c r="SIO10" s="43">
        <v>116586000</v>
      </c>
      <c r="SIP10" s="43">
        <v>2448629000</v>
      </c>
      <c r="SIQ10" s="40">
        <v>0</v>
      </c>
      <c r="SIR10" s="43">
        <v>264631000</v>
      </c>
      <c r="SIS10" s="40" t="s">
        <v>41</v>
      </c>
      <c r="SIT10" s="40" t="s">
        <v>99</v>
      </c>
      <c r="SIU10" s="36">
        <f t="shared" ref="SIU10:SJK13" si="2448">YEAR(SIM10)</f>
        <v>2012</v>
      </c>
      <c r="SIV10" s="37">
        <f t="shared" ref="SIV10:SJL13" si="2449">SIO10-SIN10</f>
        <v>-4492369000</v>
      </c>
      <c r="SIW10" s="38">
        <f t="shared" ref="SIW10:SJM13" si="2450">SIP10+SIQ10+SIR10</f>
        <v>2713260000</v>
      </c>
      <c r="SIX10" s="38">
        <f t="shared" ref="SIX10:SJN13" si="2451">SIV10-SIW10</f>
        <v>-7205629000</v>
      </c>
      <c r="SIY10" s="39">
        <f t="shared" ref="SIY10:SJO13" si="2452">ABS(SIV10/SIN10)</f>
        <v>0.97470446120649912</v>
      </c>
      <c r="SIZ10" s="39">
        <f t="shared" ref="SIZ10:SJP13" si="2453">ABS(SIX10/SIN10)</f>
        <v>1.5633975597505292</v>
      </c>
      <c r="SJA10" s="40" t="s">
        <v>395</v>
      </c>
      <c r="SJB10" s="40" t="s">
        <v>6</v>
      </c>
      <c r="SJC10" s="42">
        <v>41274</v>
      </c>
      <c r="SJD10" s="43">
        <v>4608955000</v>
      </c>
      <c r="SJE10" s="43">
        <v>116586000</v>
      </c>
      <c r="SJF10" s="43">
        <v>2448629000</v>
      </c>
      <c r="SJG10" s="40">
        <v>0</v>
      </c>
      <c r="SJH10" s="43">
        <v>264631000</v>
      </c>
      <c r="SJI10" s="40" t="s">
        <v>41</v>
      </c>
      <c r="SJJ10" s="40" t="s">
        <v>99</v>
      </c>
      <c r="SJK10" s="36">
        <f t="shared" si="2448"/>
        <v>2012</v>
      </c>
      <c r="SJL10" s="37">
        <f t="shared" si="2449"/>
        <v>-4492369000</v>
      </c>
      <c r="SJM10" s="38">
        <f t="shared" si="2450"/>
        <v>2713260000</v>
      </c>
      <c r="SJN10" s="38">
        <f t="shared" si="2451"/>
        <v>-7205629000</v>
      </c>
      <c r="SJO10" s="39">
        <f t="shared" si="2452"/>
        <v>0.97470446120649912</v>
      </c>
      <c r="SJP10" s="39">
        <f t="shared" si="2453"/>
        <v>1.5633975597505292</v>
      </c>
      <c r="SJQ10" s="40" t="s">
        <v>395</v>
      </c>
      <c r="SJR10" s="40" t="s">
        <v>6</v>
      </c>
      <c r="SJS10" s="42">
        <v>41274</v>
      </c>
      <c r="SJT10" s="43">
        <v>4608955000</v>
      </c>
      <c r="SJU10" s="43">
        <v>116586000</v>
      </c>
      <c r="SJV10" s="43">
        <v>2448629000</v>
      </c>
      <c r="SJW10" s="40">
        <v>0</v>
      </c>
      <c r="SJX10" s="43">
        <v>264631000</v>
      </c>
      <c r="SJY10" s="40" t="s">
        <v>41</v>
      </c>
      <c r="SJZ10" s="40" t="s">
        <v>99</v>
      </c>
      <c r="SKA10" s="36">
        <f t="shared" ref="SKA10:SKQ13" si="2454">YEAR(SJS10)</f>
        <v>2012</v>
      </c>
      <c r="SKB10" s="37">
        <f t="shared" ref="SKB10:SKR13" si="2455">SJU10-SJT10</f>
        <v>-4492369000</v>
      </c>
      <c r="SKC10" s="38">
        <f t="shared" ref="SKC10:SKS13" si="2456">SJV10+SJW10+SJX10</f>
        <v>2713260000</v>
      </c>
      <c r="SKD10" s="38">
        <f t="shared" ref="SKD10:SKT13" si="2457">SKB10-SKC10</f>
        <v>-7205629000</v>
      </c>
      <c r="SKE10" s="39">
        <f t="shared" ref="SKE10:SKU13" si="2458">ABS(SKB10/SJT10)</f>
        <v>0.97470446120649912</v>
      </c>
      <c r="SKF10" s="39">
        <f t="shared" ref="SKF10:SKV13" si="2459">ABS(SKD10/SJT10)</f>
        <v>1.5633975597505292</v>
      </c>
      <c r="SKG10" s="40" t="s">
        <v>395</v>
      </c>
      <c r="SKH10" s="40" t="s">
        <v>6</v>
      </c>
      <c r="SKI10" s="42">
        <v>41274</v>
      </c>
      <c r="SKJ10" s="43">
        <v>4608955000</v>
      </c>
      <c r="SKK10" s="43">
        <v>116586000</v>
      </c>
      <c r="SKL10" s="43">
        <v>2448629000</v>
      </c>
      <c r="SKM10" s="40">
        <v>0</v>
      </c>
      <c r="SKN10" s="43">
        <v>264631000</v>
      </c>
      <c r="SKO10" s="40" t="s">
        <v>41</v>
      </c>
      <c r="SKP10" s="40" t="s">
        <v>99</v>
      </c>
      <c r="SKQ10" s="36">
        <f t="shared" si="2454"/>
        <v>2012</v>
      </c>
      <c r="SKR10" s="37">
        <f t="shared" si="2455"/>
        <v>-4492369000</v>
      </c>
      <c r="SKS10" s="38">
        <f t="shared" si="2456"/>
        <v>2713260000</v>
      </c>
      <c r="SKT10" s="38">
        <f t="shared" si="2457"/>
        <v>-7205629000</v>
      </c>
      <c r="SKU10" s="39">
        <f t="shared" si="2458"/>
        <v>0.97470446120649912</v>
      </c>
      <c r="SKV10" s="39">
        <f t="shared" si="2459"/>
        <v>1.5633975597505292</v>
      </c>
      <c r="SKW10" s="40" t="s">
        <v>395</v>
      </c>
      <c r="SKX10" s="40" t="s">
        <v>6</v>
      </c>
      <c r="SKY10" s="42">
        <v>41274</v>
      </c>
      <c r="SKZ10" s="43">
        <v>4608955000</v>
      </c>
      <c r="SLA10" s="43">
        <v>116586000</v>
      </c>
      <c r="SLB10" s="43">
        <v>2448629000</v>
      </c>
      <c r="SLC10" s="40">
        <v>0</v>
      </c>
      <c r="SLD10" s="43">
        <v>264631000</v>
      </c>
      <c r="SLE10" s="40" t="s">
        <v>41</v>
      </c>
      <c r="SLF10" s="40" t="s">
        <v>99</v>
      </c>
      <c r="SLG10" s="36">
        <f t="shared" ref="SLG10:SLW13" si="2460">YEAR(SKY10)</f>
        <v>2012</v>
      </c>
      <c r="SLH10" s="37">
        <f t="shared" ref="SLH10:SLX13" si="2461">SLA10-SKZ10</f>
        <v>-4492369000</v>
      </c>
      <c r="SLI10" s="38">
        <f t="shared" ref="SLI10:SLY13" si="2462">SLB10+SLC10+SLD10</f>
        <v>2713260000</v>
      </c>
      <c r="SLJ10" s="38">
        <f t="shared" ref="SLJ10:SLZ13" si="2463">SLH10-SLI10</f>
        <v>-7205629000</v>
      </c>
      <c r="SLK10" s="39">
        <f t="shared" ref="SLK10:SMA13" si="2464">ABS(SLH10/SKZ10)</f>
        <v>0.97470446120649912</v>
      </c>
      <c r="SLL10" s="39">
        <f t="shared" ref="SLL10:SMB13" si="2465">ABS(SLJ10/SKZ10)</f>
        <v>1.5633975597505292</v>
      </c>
      <c r="SLM10" s="40" t="s">
        <v>395</v>
      </c>
      <c r="SLN10" s="40" t="s">
        <v>6</v>
      </c>
      <c r="SLO10" s="42">
        <v>41274</v>
      </c>
      <c r="SLP10" s="43">
        <v>4608955000</v>
      </c>
      <c r="SLQ10" s="43">
        <v>116586000</v>
      </c>
      <c r="SLR10" s="43">
        <v>2448629000</v>
      </c>
      <c r="SLS10" s="40">
        <v>0</v>
      </c>
      <c r="SLT10" s="43">
        <v>264631000</v>
      </c>
      <c r="SLU10" s="40" t="s">
        <v>41</v>
      </c>
      <c r="SLV10" s="40" t="s">
        <v>99</v>
      </c>
      <c r="SLW10" s="36">
        <f t="shared" si="2460"/>
        <v>2012</v>
      </c>
      <c r="SLX10" s="37">
        <f t="shared" si="2461"/>
        <v>-4492369000</v>
      </c>
      <c r="SLY10" s="38">
        <f t="shared" si="2462"/>
        <v>2713260000</v>
      </c>
      <c r="SLZ10" s="38">
        <f t="shared" si="2463"/>
        <v>-7205629000</v>
      </c>
      <c r="SMA10" s="39">
        <f t="shared" si="2464"/>
        <v>0.97470446120649912</v>
      </c>
      <c r="SMB10" s="39">
        <f t="shared" si="2465"/>
        <v>1.5633975597505292</v>
      </c>
      <c r="SMC10" s="40" t="s">
        <v>395</v>
      </c>
      <c r="SMD10" s="40" t="s">
        <v>6</v>
      </c>
      <c r="SME10" s="42">
        <v>41274</v>
      </c>
      <c r="SMF10" s="43">
        <v>4608955000</v>
      </c>
      <c r="SMG10" s="43">
        <v>116586000</v>
      </c>
      <c r="SMH10" s="43">
        <v>2448629000</v>
      </c>
      <c r="SMI10" s="40">
        <v>0</v>
      </c>
      <c r="SMJ10" s="43">
        <v>264631000</v>
      </c>
      <c r="SMK10" s="40" t="s">
        <v>41</v>
      </c>
      <c r="SML10" s="40" t="s">
        <v>99</v>
      </c>
      <c r="SMM10" s="36">
        <f t="shared" ref="SMM10:SNC13" si="2466">YEAR(SME10)</f>
        <v>2012</v>
      </c>
      <c r="SMN10" s="37">
        <f t="shared" ref="SMN10:SND13" si="2467">SMG10-SMF10</f>
        <v>-4492369000</v>
      </c>
      <c r="SMO10" s="38">
        <f t="shared" ref="SMO10:SNE13" si="2468">SMH10+SMI10+SMJ10</f>
        <v>2713260000</v>
      </c>
      <c r="SMP10" s="38">
        <f t="shared" ref="SMP10:SNF13" si="2469">SMN10-SMO10</f>
        <v>-7205629000</v>
      </c>
      <c r="SMQ10" s="39">
        <f t="shared" ref="SMQ10:SNG13" si="2470">ABS(SMN10/SMF10)</f>
        <v>0.97470446120649912</v>
      </c>
      <c r="SMR10" s="39">
        <f t="shared" ref="SMR10:SNH13" si="2471">ABS(SMP10/SMF10)</f>
        <v>1.5633975597505292</v>
      </c>
      <c r="SMS10" s="40" t="s">
        <v>395</v>
      </c>
      <c r="SMT10" s="40" t="s">
        <v>6</v>
      </c>
      <c r="SMU10" s="42">
        <v>41274</v>
      </c>
      <c r="SMV10" s="43">
        <v>4608955000</v>
      </c>
      <c r="SMW10" s="43">
        <v>116586000</v>
      </c>
      <c r="SMX10" s="43">
        <v>2448629000</v>
      </c>
      <c r="SMY10" s="40">
        <v>0</v>
      </c>
      <c r="SMZ10" s="43">
        <v>264631000</v>
      </c>
      <c r="SNA10" s="40" t="s">
        <v>41</v>
      </c>
      <c r="SNB10" s="40" t="s">
        <v>99</v>
      </c>
      <c r="SNC10" s="36">
        <f t="shared" si="2466"/>
        <v>2012</v>
      </c>
      <c r="SND10" s="37">
        <f t="shared" si="2467"/>
        <v>-4492369000</v>
      </c>
      <c r="SNE10" s="38">
        <f t="shared" si="2468"/>
        <v>2713260000</v>
      </c>
      <c r="SNF10" s="38">
        <f t="shared" si="2469"/>
        <v>-7205629000</v>
      </c>
      <c r="SNG10" s="39">
        <f t="shared" si="2470"/>
        <v>0.97470446120649912</v>
      </c>
      <c r="SNH10" s="39">
        <f t="shared" si="2471"/>
        <v>1.5633975597505292</v>
      </c>
      <c r="SNI10" s="40" t="s">
        <v>395</v>
      </c>
      <c r="SNJ10" s="40" t="s">
        <v>6</v>
      </c>
      <c r="SNK10" s="42">
        <v>41274</v>
      </c>
      <c r="SNL10" s="43">
        <v>4608955000</v>
      </c>
      <c r="SNM10" s="43">
        <v>116586000</v>
      </c>
      <c r="SNN10" s="43">
        <v>2448629000</v>
      </c>
      <c r="SNO10" s="40">
        <v>0</v>
      </c>
      <c r="SNP10" s="43">
        <v>264631000</v>
      </c>
      <c r="SNQ10" s="40" t="s">
        <v>41</v>
      </c>
      <c r="SNR10" s="40" t="s">
        <v>99</v>
      </c>
      <c r="SNS10" s="36">
        <f t="shared" ref="SNS10:SOI13" si="2472">YEAR(SNK10)</f>
        <v>2012</v>
      </c>
      <c r="SNT10" s="37">
        <f t="shared" ref="SNT10:SOJ13" si="2473">SNM10-SNL10</f>
        <v>-4492369000</v>
      </c>
      <c r="SNU10" s="38">
        <f t="shared" ref="SNU10:SOK13" si="2474">SNN10+SNO10+SNP10</f>
        <v>2713260000</v>
      </c>
      <c r="SNV10" s="38">
        <f t="shared" ref="SNV10:SOL13" si="2475">SNT10-SNU10</f>
        <v>-7205629000</v>
      </c>
      <c r="SNW10" s="39">
        <f t="shared" ref="SNW10:SOM13" si="2476">ABS(SNT10/SNL10)</f>
        <v>0.97470446120649912</v>
      </c>
      <c r="SNX10" s="39">
        <f t="shared" ref="SNX10:SON13" si="2477">ABS(SNV10/SNL10)</f>
        <v>1.5633975597505292</v>
      </c>
      <c r="SNY10" s="40" t="s">
        <v>395</v>
      </c>
      <c r="SNZ10" s="40" t="s">
        <v>6</v>
      </c>
      <c r="SOA10" s="42">
        <v>41274</v>
      </c>
      <c r="SOB10" s="43">
        <v>4608955000</v>
      </c>
      <c r="SOC10" s="43">
        <v>116586000</v>
      </c>
      <c r="SOD10" s="43">
        <v>2448629000</v>
      </c>
      <c r="SOE10" s="40">
        <v>0</v>
      </c>
      <c r="SOF10" s="43">
        <v>264631000</v>
      </c>
      <c r="SOG10" s="40" t="s">
        <v>41</v>
      </c>
      <c r="SOH10" s="40" t="s">
        <v>99</v>
      </c>
      <c r="SOI10" s="36">
        <f t="shared" si="2472"/>
        <v>2012</v>
      </c>
      <c r="SOJ10" s="37">
        <f t="shared" si="2473"/>
        <v>-4492369000</v>
      </c>
      <c r="SOK10" s="38">
        <f t="shared" si="2474"/>
        <v>2713260000</v>
      </c>
      <c r="SOL10" s="38">
        <f t="shared" si="2475"/>
        <v>-7205629000</v>
      </c>
      <c r="SOM10" s="39">
        <f t="shared" si="2476"/>
        <v>0.97470446120649912</v>
      </c>
      <c r="SON10" s="39">
        <f t="shared" si="2477"/>
        <v>1.5633975597505292</v>
      </c>
      <c r="SOO10" s="40" t="s">
        <v>395</v>
      </c>
      <c r="SOP10" s="40" t="s">
        <v>6</v>
      </c>
      <c r="SOQ10" s="42">
        <v>41274</v>
      </c>
      <c r="SOR10" s="43">
        <v>4608955000</v>
      </c>
      <c r="SOS10" s="43">
        <v>116586000</v>
      </c>
      <c r="SOT10" s="43">
        <v>2448629000</v>
      </c>
      <c r="SOU10" s="40">
        <v>0</v>
      </c>
      <c r="SOV10" s="43">
        <v>264631000</v>
      </c>
      <c r="SOW10" s="40" t="s">
        <v>41</v>
      </c>
      <c r="SOX10" s="40" t="s">
        <v>99</v>
      </c>
      <c r="SOY10" s="36">
        <f t="shared" ref="SOY10:SPO13" si="2478">YEAR(SOQ10)</f>
        <v>2012</v>
      </c>
      <c r="SOZ10" s="37">
        <f t="shared" ref="SOZ10:SPP13" si="2479">SOS10-SOR10</f>
        <v>-4492369000</v>
      </c>
      <c r="SPA10" s="38">
        <f t="shared" ref="SPA10:SPQ13" si="2480">SOT10+SOU10+SOV10</f>
        <v>2713260000</v>
      </c>
      <c r="SPB10" s="38">
        <f t="shared" ref="SPB10:SPR13" si="2481">SOZ10-SPA10</f>
        <v>-7205629000</v>
      </c>
      <c r="SPC10" s="39">
        <f t="shared" ref="SPC10:SPS13" si="2482">ABS(SOZ10/SOR10)</f>
        <v>0.97470446120649912</v>
      </c>
      <c r="SPD10" s="39">
        <f t="shared" ref="SPD10:SPT13" si="2483">ABS(SPB10/SOR10)</f>
        <v>1.5633975597505292</v>
      </c>
      <c r="SPE10" s="40" t="s">
        <v>395</v>
      </c>
      <c r="SPF10" s="40" t="s">
        <v>6</v>
      </c>
      <c r="SPG10" s="42">
        <v>41274</v>
      </c>
      <c r="SPH10" s="43">
        <v>4608955000</v>
      </c>
      <c r="SPI10" s="43">
        <v>116586000</v>
      </c>
      <c r="SPJ10" s="43">
        <v>2448629000</v>
      </c>
      <c r="SPK10" s="40">
        <v>0</v>
      </c>
      <c r="SPL10" s="43">
        <v>264631000</v>
      </c>
      <c r="SPM10" s="40" t="s">
        <v>41</v>
      </c>
      <c r="SPN10" s="40" t="s">
        <v>99</v>
      </c>
      <c r="SPO10" s="36">
        <f t="shared" si="2478"/>
        <v>2012</v>
      </c>
      <c r="SPP10" s="37">
        <f t="shared" si="2479"/>
        <v>-4492369000</v>
      </c>
      <c r="SPQ10" s="38">
        <f t="shared" si="2480"/>
        <v>2713260000</v>
      </c>
      <c r="SPR10" s="38">
        <f t="shared" si="2481"/>
        <v>-7205629000</v>
      </c>
      <c r="SPS10" s="39">
        <f t="shared" si="2482"/>
        <v>0.97470446120649912</v>
      </c>
      <c r="SPT10" s="39">
        <f t="shared" si="2483"/>
        <v>1.5633975597505292</v>
      </c>
      <c r="SPU10" s="40" t="s">
        <v>395</v>
      </c>
      <c r="SPV10" s="40" t="s">
        <v>6</v>
      </c>
      <c r="SPW10" s="42">
        <v>41274</v>
      </c>
      <c r="SPX10" s="43">
        <v>4608955000</v>
      </c>
      <c r="SPY10" s="43">
        <v>116586000</v>
      </c>
      <c r="SPZ10" s="43">
        <v>2448629000</v>
      </c>
      <c r="SQA10" s="40">
        <v>0</v>
      </c>
      <c r="SQB10" s="43">
        <v>264631000</v>
      </c>
      <c r="SQC10" s="40" t="s">
        <v>41</v>
      </c>
      <c r="SQD10" s="40" t="s">
        <v>99</v>
      </c>
      <c r="SQE10" s="36">
        <f t="shared" ref="SQE10:SQU13" si="2484">YEAR(SPW10)</f>
        <v>2012</v>
      </c>
      <c r="SQF10" s="37">
        <f t="shared" ref="SQF10:SQV13" si="2485">SPY10-SPX10</f>
        <v>-4492369000</v>
      </c>
      <c r="SQG10" s="38">
        <f t="shared" ref="SQG10:SQW13" si="2486">SPZ10+SQA10+SQB10</f>
        <v>2713260000</v>
      </c>
      <c r="SQH10" s="38">
        <f t="shared" ref="SQH10:SQX13" si="2487">SQF10-SQG10</f>
        <v>-7205629000</v>
      </c>
      <c r="SQI10" s="39">
        <f t="shared" ref="SQI10:SQY13" si="2488">ABS(SQF10/SPX10)</f>
        <v>0.97470446120649912</v>
      </c>
      <c r="SQJ10" s="39">
        <f t="shared" ref="SQJ10:SQZ13" si="2489">ABS(SQH10/SPX10)</f>
        <v>1.5633975597505292</v>
      </c>
      <c r="SQK10" s="40" t="s">
        <v>395</v>
      </c>
      <c r="SQL10" s="40" t="s">
        <v>6</v>
      </c>
      <c r="SQM10" s="42">
        <v>41274</v>
      </c>
      <c r="SQN10" s="43">
        <v>4608955000</v>
      </c>
      <c r="SQO10" s="43">
        <v>116586000</v>
      </c>
      <c r="SQP10" s="43">
        <v>2448629000</v>
      </c>
      <c r="SQQ10" s="40">
        <v>0</v>
      </c>
      <c r="SQR10" s="43">
        <v>264631000</v>
      </c>
      <c r="SQS10" s="40" t="s">
        <v>41</v>
      </c>
      <c r="SQT10" s="40" t="s">
        <v>99</v>
      </c>
      <c r="SQU10" s="36">
        <f t="shared" si="2484"/>
        <v>2012</v>
      </c>
      <c r="SQV10" s="37">
        <f t="shared" si="2485"/>
        <v>-4492369000</v>
      </c>
      <c r="SQW10" s="38">
        <f t="shared" si="2486"/>
        <v>2713260000</v>
      </c>
      <c r="SQX10" s="38">
        <f t="shared" si="2487"/>
        <v>-7205629000</v>
      </c>
      <c r="SQY10" s="39">
        <f t="shared" si="2488"/>
        <v>0.97470446120649912</v>
      </c>
      <c r="SQZ10" s="39">
        <f t="shared" si="2489"/>
        <v>1.5633975597505292</v>
      </c>
      <c r="SRA10" s="40" t="s">
        <v>395</v>
      </c>
      <c r="SRB10" s="40" t="s">
        <v>6</v>
      </c>
      <c r="SRC10" s="42">
        <v>41274</v>
      </c>
      <c r="SRD10" s="43">
        <v>4608955000</v>
      </c>
      <c r="SRE10" s="43">
        <v>116586000</v>
      </c>
      <c r="SRF10" s="43">
        <v>2448629000</v>
      </c>
      <c r="SRG10" s="40">
        <v>0</v>
      </c>
      <c r="SRH10" s="43">
        <v>264631000</v>
      </c>
      <c r="SRI10" s="40" t="s">
        <v>41</v>
      </c>
      <c r="SRJ10" s="40" t="s">
        <v>99</v>
      </c>
      <c r="SRK10" s="36">
        <f t="shared" ref="SRK10:SSA13" si="2490">YEAR(SRC10)</f>
        <v>2012</v>
      </c>
      <c r="SRL10" s="37">
        <f t="shared" ref="SRL10:SSB13" si="2491">SRE10-SRD10</f>
        <v>-4492369000</v>
      </c>
      <c r="SRM10" s="38">
        <f t="shared" ref="SRM10:SSC13" si="2492">SRF10+SRG10+SRH10</f>
        <v>2713260000</v>
      </c>
      <c r="SRN10" s="38">
        <f t="shared" ref="SRN10:SSD13" si="2493">SRL10-SRM10</f>
        <v>-7205629000</v>
      </c>
      <c r="SRO10" s="39">
        <f t="shared" ref="SRO10:SSE13" si="2494">ABS(SRL10/SRD10)</f>
        <v>0.97470446120649912</v>
      </c>
      <c r="SRP10" s="39">
        <f t="shared" ref="SRP10:SSF13" si="2495">ABS(SRN10/SRD10)</f>
        <v>1.5633975597505292</v>
      </c>
      <c r="SRQ10" s="40" t="s">
        <v>395</v>
      </c>
      <c r="SRR10" s="40" t="s">
        <v>6</v>
      </c>
      <c r="SRS10" s="42">
        <v>41274</v>
      </c>
      <c r="SRT10" s="43">
        <v>4608955000</v>
      </c>
      <c r="SRU10" s="43">
        <v>116586000</v>
      </c>
      <c r="SRV10" s="43">
        <v>2448629000</v>
      </c>
      <c r="SRW10" s="40">
        <v>0</v>
      </c>
      <c r="SRX10" s="43">
        <v>264631000</v>
      </c>
      <c r="SRY10" s="40" t="s">
        <v>41</v>
      </c>
      <c r="SRZ10" s="40" t="s">
        <v>99</v>
      </c>
      <c r="SSA10" s="36">
        <f t="shared" si="2490"/>
        <v>2012</v>
      </c>
      <c r="SSB10" s="37">
        <f t="shared" si="2491"/>
        <v>-4492369000</v>
      </c>
      <c r="SSC10" s="38">
        <f t="shared" si="2492"/>
        <v>2713260000</v>
      </c>
      <c r="SSD10" s="38">
        <f t="shared" si="2493"/>
        <v>-7205629000</v>
      </c>
      <c r="SSE10" s="39">
        <f t="shared" si="2494"/>
        <v>0.97470446120649912</v>
      </c>
      <c r="SSF10" s="39">
        <f t="shared" si="2495"/>
        <v>1.5633975597505292</v>
      </c>
      <c r="SSG10" s="40" t="s">
        <v>395</v>
      </c>
      <c r="SSH10" s="40" t="s">
        <v>6</v>
      </c>
      <c r="SSI10" s="42">
        <v>41274</v>
      </c>
      <c r="SSJ10" s="43">
        <v>4608955000</v>
      </c>
      <c r="SSK10" s="43">
        <v>116586000</v>
      </c>
      <c r="SSL10" s="43">
        <v>2448629000</v>
      </c>
      <c r="SSM10" s="40">
        <v>0</v>
      </c>
      <c r="SSN10" s="43">
        <v>264631000</v>
      </c>
      <c r="SSO10" s="40" t="s">
        <v>41</v>
      </c>
      <c r="SSP10" s="40" t="s">
        <v>99</v>
      </c>
      <c r="SSQ10" s="36">
        <f t="shared" ref="SSQ10:STG13" si="2496">YEAR(SSI10)</f>
        <v>2012</v>
      </c>
      <c r="SSR10" s="37">
        <f t="shared" ref="SSR10:STH13" si="2497">SSK10-SSJ10</f>
        <v>-4492369000</v>
      </c>
      <c r="SSS10" s="38">
        <f t="shared" ref="SSS10:STI13" si="2498">SSL10+SSM10+SSN10</f>
        <v>2713260000</v>
      </c>
      <c r="SST10" s="38">
        <f t="shared" ref="SST10:STJ13" si="2499">SSR10-SSS10</f>
        <v>-7205629000</v>
      </c>
      <c r="SSU10" s="39">
        <f t="shared" ref="SSU10:STK13" si="2500">ABS(SSR10/SSJ10)</f>
        <v>0.97470446120649912</v>
      </c>
      <c r="SSV10" s="39">
        <f t="shared" ref="SSV10:STL13" si="2501">ABS(SST10/SSJ10)</f>
        <v>1.5633975597505292</v>
      </c>
      <c r="SSW10" s="40" t="s">
        <v>395</v>
      </c>
      <c r="SSX10" s="40" t="s">
        <v>6</v>
      </c>
      <c r="SSY10" s="42">
        <v>41274</v>
      </c>
      <c r="SSZ10" s="43">
        <v>4608955000</v>
      </c>
      <c r="STA10" s="43">
        <v>116586000</v>
      </c>
      <c r="STB10" s="43">
        <v>2448629000</v>
      </c>
      <c r="STC10" s="40">
        <v>0</v>
      </c>
      <c r="STD10" s="43">
        <v>264631000</v>
      </c>
      <c r="STE10" s="40" t="s">
        <v>41</v>
      </c>
      <c r="STF10" s="40" t="s">
        <v>99</v>
      </c>
      <c r="STG10" s="36">
        <f t="shared" si="2496"/>
        <v>2012</v>
      </c>
      <c r="STH10" s="37">
        <f t="shared" si="2497"/>
        <v>-4492369000</v>
      </c>
      <c r="STI10" s="38">
        <f t="shared" si="2498"/>
        <v>2713260000</v>
      </c>
      <c r="STJ10" s="38">
        <f t="shared" si="2499"/>
        <v>-7205629000</v>
      </c>
      <c r="STK10" s="39">
        <f t="shared" si="2500"/>
        <v>0.97470446120649912</v>
      </c>
      <c r="STL10" s="39">
        <f t="shared" si="2501"/>
        <v>1.5633975597505292</v>
      </c>
      <c r="STM10" s="40" t="s">
        <v>395</v>
      </c>
      <c r="STN10" s="40" t="s">
        <v>6</v>
      </c>
      <c r="STO10" s="42">
        <v>41274</v>
      </c>
      <c r="STP10" s="43">
        <v>4608955000</v>
      </c>
      <c r="STQ10" s="43">
        <v>116586000</v>
      </c>
      <c r="STR10" s="43">
        <v>2448629000</v>
      </c>
      <c r="STS10" s="40">
        <v>0</v>
      </c>
      <c r="STT10" s="43">
        <v>264631000</v>
      </c>
      <c r="STU10" s="40" t="s">
        <v>41</v>
      </c>
      <c r="STV10" s="40" t="s">
        <v>99</v>
      </c>
      <c r="STW10" s="36">
        <f t="shared" ref="STW10:SUM13" si="2502">YEAR(STO10)</f>
        <v>2012</v>
      </c>
      <c r="STX10" s="37">
        <f t="shared" ref="STX10:SUN13" si="2503">STQ10-STP10</f>
        <v>-4492369000</v>
      </c>
      <c r="STY10" s="38">
        <f t="shared" ref="STY10:SUO13" si="2504">STR10+STS10+STT10</f>
        <v>2713260000</v>
      </c>
      <c r="STZ10" s="38">
        <f t="shared" ref="STZ10:SUP13" si="2505">STX10-STY10</f>
        <v>-7205629000</v>
      </c>
      <c r="SUA10" s="39">
        <f t="shared" ref="SUA10:SUQ13" si="2506">ABS(STX10/STP10)</f>
        <v>0.97470446120649912</v>
      </c>
      <c r="SUB10" s="39">
        <f t="shared" ref="SUB10:SUR13" si="2507">ABS(STZ10/STP10)</f>
        <v>1.5633975597505292</v>
      </c>
      <c r="SUC10" s="40" t="s">
        <v>395</v>
      </c>
      <c r="SUD10" s="40" t="s">
        <v>6</v>
      </c>
      <c r="SUE10" s="42">
        <v>41274</v>
      </c>
      <c r="SUF10" s="43">
        <v>4608955000</v>
      </c>
      <c r="SUG10" s="43">
        <v>116586000</v>
      </c>
      <c r="SUH10" s="43">
        <v>2448629000</v>
      </c>
      <c r="SUI10" s="40">
        <v>0</v>
      </c>
      <c r="SUJ10" s="43">
        <v>264631000</v>
      </c>
      <c r="SUK10" s="40" t="s">
        <v>41</v>
      </c>
      <c r="SUL10" s="40" t="s">
        <v>99</v>
      </c>
      <c r="SUM10" s="36">
        <f t="shared" si="2502"/>
        <v>2012</v>
      </c>
      <c r="SUN10" s="37">
        <f t="shared" si="2503"/>
        <v>-4492369000</v>
      </c>
      <c r="SUO10" s="38">
        <f t="shared" si="2504"/>
        <v>2713260000</v>
      </c>
      <c r="SUP10" s="38">
        <f t="shared" si="2505"/>
        <v>-7205629000</v>
      </c>
      <c r="SUQ10" s="39">
        <f t="shared" si="2506"/>
        <v>0.97470446120649912</v>
      </c>
      <c r="SUR10" s="39">
        <f t="shared" si="2507"/>
        <v>1.5633975597505292</v>
      </c>
      <c r="SUS10" s="40" t="s">
        <v>395</v>
      </c>
      <c r="SUT10" s="40" t="s">
        <v>6</v>
      </c>
      <c r="SUU10" s="42">
        <v>41274</v>
      </c>
      <c r="SUV10" s="43">
        <v>4608955000</v>
      </c>
      <c r="SUW10" s="43">
        <v>116586000</v>
      </c>
      <c r="SUX10" s="43">
        <v>2448629000</v>
      </c>
      <c r="SUY10" s="40">
        <v>0</v>
      </c>
      <c r="SUZ10" s="43">
        <v>264631000</v>
      </c>
      <c r="SVA10" s="40" t="s">
        <v>41</v>
      </c>
      <c r="SVB10" s="40" t="s">
        <v>99</v>
      </c>
      <c r="SVC10" s="36">
        <f t="shared" ref="SVC10:SVS13" si="2508">YEAR(SUU10)</f>
        <v>2012</v>
      </c>
      <c r="SVD10" s="37">
        <f t="shared" ref="SVD10:SVT13" si="2509">SUW10-SUV10</f>
        <v>-4492369000</v>
      </c>
      <c r="SVE10" s="38">
        <f t="shared" ref="SVE10:SVU13" si="2510">SUX10+SUY10+SUZ10</f>
        <v>2713260000</v>
      </c>
      <c r="SVF10" s="38">
        <f t="shared" ref="SVF10:SVV13" si="2511">SVD10-SVE10</f>
        <v>-7205629000</v>
      </c>
      <c r="SVG10" s="39">
        <f t="shared" ref="SVG10:SVW13" si="2512">ABS(SVD10/SUV10)</f>
        <v>0.97470446120649912</v>
      </c>
      <c r="SVH10" s="39">
        <f t="shared" ref="SVH10:SVX13" si="2513">ABS(SVF10/SUV10)</f>
        <v>1.5633975597505292</v>
      </c>
      <c r="SVI10" s="40" t="s">
        <v>395</v>
      </c>
      <c r="SVJ10" s="40" t="s">
        <v>6</v>
      </c>
      <c r="SVK10" s="42">
        <v>41274</v>
      </c>
      <c r="SVL10" s="43">
        <v>4608955000</v>
      </c>
      <c r="SVM10" s="43">
        <v>116586000</v>
      </c>
      <c r="SVN10" s="43">
        <v>2448629000</v>
      </c>
      <c r="SVO10" s="40">
        <v>0</v>
      </c>
      <c r="SVP10" s="43">
        <v>264631000</v>
      </c>
      <c r="SVQ10" s="40" t="s">
        <v>41</v>
      </c>
      <c r="SVR10" s="40" t="s">
        <v>99</v>
      </c>
      <c r="SVS10" s="36">
        <f t="shared" si="2508"/>
        <v>2012</v>
      </c>
      <c r="SVT10" s="37">
        <f t="shared" si="2509"/>
        <v>-4492369000</v>
      </c>
      <c r="SVU10" s="38">
        <f t="shared" si="2510"/>
        <v>2713260000</v>
      </c>
      <c r="SVV10" s="38">
        <f t="shared" si="2511"/>
        <v>-7205629000</v>
      </c>
      <c r="SVW10" s="39">
        <f t="shared" si="2512"/>
        <v>0.97470446120649912</v>
      </c>
      <c r="SVX10" s="39">
        <f t="shared" si="2513"/>
        <v>1.5633975597505292</v>
      </c>
      <c r="SVY10" s="40" t="s">
        <v>395</v>
      </c>
      <c r="SVZ10" s="40" t="s">
        <v>6</v>
      </c>
      <c r="SWA10" s="42">
        <v>41274</v>
      </c>
      <c r="SWB10" s="43">
        <v>4608955000</v>
      </c>
      <c r="SWC10" s="43">
        <v>116586000</v>
      </c>
      <c r="SWD10" s="43">
        <v>2448629000</v>
      </c>
      <c r="SWE10" s="40">
        <v>0</v>
      </c>
      <c r="SWF10" s="43">
        <v>264631000</v>
      </c>
      <c r="SWG10" s="40" t="s">
        <v>41</v>
      </c>
      <c r="SWH10" s="40" t="s">
        <v>99</v>
      </c>
      <c r="SWI10" s="36">
        <f t="shared" ref="SWI10:SWY13" si="2514">YEAR(SWA10)</f>
        <v>2012</v>
      </c>
      <c r="SWJ10" s="37">
        <f t="shared" ref="SWJ10:SWZ13" si="2515">SWC10-SWB10</f>
        <v>-4492369000</v>
      </c>
      <c r="SWK10" s="38">
        <f t="shared" ref="SWK10:SXA13" si="2516">SWD10+SWE10+SWF10</f>
        <v>2713260000</v>
      </c>
      <c r="SWL10" s="38">
        <f t="shared" ref="SWL10:SXB13" si="2517">SWJ10-SWK10</f>
        <v>-7205629000</v>
      </c>
      <c r="SWM10" s="39">
        <f t="shared" ref="SWM10:SXC13" si="2518">ABS(SWJ10/SWB10)</f>
        <v>0.97470446120649912</v>
      </c>
      <c r="SWN10" s="39">
        <f t="shared" ref="SWN10:SXD13" si="2519">ABS(SWL10/SWB10)</f>
        <v>1.5633975597505292</v>
      </c>
      <c r="SWO10" s="40" t="s">
        <v>395</v>
      </c>
      <c r="SWP10" s="40" t="s">
        <v>6</v>
      </c>
      <c r="SWQ10" s="42">
        <v>41274</v>
      </c>
      <c r="SWR10" s="43">
        <v>4608955000</v>
      </c>
      <c r="SWS10" s="43">
        <v>116586000</v>
      </c>
      <c r="SWT10" s="43">
        <v>2448629000</v>
      </c>
      <c r="SWU10" s="40">
        <v>0</v>
      </c>
      <c r="SWV10" s="43">
        <v>264631000</v>
      </c>
      <c r="SWW10" s="40" t="s">
        <v>41</v>
      </c>
      <c r="SWX10" s="40" t="s">
        <v>99</v>
      </c>
      <c r="SWY10" s="36">
        <f t="shared" si="2514"/>
        <v>2012</v>
      </c>
      <c r="SWZ10" s="37">
        <f t="shared" si="2515"/>
        <v>-4492369000</v>
      </c>
      <c r="SXA10" s="38">
        <f t="shared" si="2516"/>
        <v>2713260000</v>
      </c>
      <c r="SXB10" s="38">
        <f t="shared" si="2517"/>
        <v>-7205629000</v>
      </c>
      <c r="SXC10" s="39">
        <f t="shared" si="2518"/>
        <v>0.97470446120649912</v>
      </c>
      <c r="SXD10" s="39">
        <f t="shared" si="2519"/>
        <v>1.5633975597505292</v>
      </c>
      <c r="SXE10" s="40" t="s">
        <v>395</v>
      </c>
      <c r="SXF10" s="40" t="s">
        <v>6</v>
      </c>
      <c r="SXG10" s="42">
        <v>41274</v>
      </c>
      <c r="SXH10" s="43">
        <v>4608955000</v>
      </c>
      <c r="SXI10" s="43">
        <v>116586000</v>
      </c>
      <c r="SXJ10" s="43">
        <v>2448629000</v>
      </c>
      <c r="SXK10" s="40">
        <v>0</v>
      </c>
      <c r="SXL10" s="43">
        <v>264631000</v>
      </c>
      <c r="SXM10" s="40" t="s">
        <v>41</v>
      </c>
      <c r="SXN10" s="40" t="s">
        <v>99</v>
      </c>
      <c r="SXO10" s="36">
        <f t="shared" ref="SXO10:SYE13" si="2520">YEAR(SXG10)</f>
        <v>2012</v>
      </c>
      <c r="SXP10" s="37">
        <f t="shared" ref="SXP10:SYF13" si="2521">SXI10-SXH10</f>
        <v>-4492369000</v>
      </c>
      <c r="SXQ10" s="38">
        <f t="shared" ref="SXQ10:SYG13" si="2522">SXJ10+SXK10+SXL10</f>
        <v>2713260000</v>
      </c>
      <c r="SXR10" s="38">
        <f t="shared" ref="SXR10:SYH13" si="2523">SXP10-SXQ10</f>
        <v>-7205629000</v>
      </c>
      <c r="SXS10" s="39">
        <f t="shared" ref="SXS10:SYI13" si="2524">ABS(SXP10/SXH10)</f>
        <v>0.97470446120649912</v>
      </c>
      <c r="SXT10" s="39">
        <f t="shared" ref="SXT10:SYJ13" si="2525">ABS(SXR10/SXH10)</f>
        <v>1.5633975597505292</v>
      </c>
      <c r="SXU10" s="40" t="s">
        <v>395</v>
      </c>
      <c r="SXV10" s="40" t="s">
        <v>6</v>
      </c>
      <c r="SXW10" s="42">
        <v>41274</v>
      </c>
      <c r="SXX10" s="43">
        <v>4608955000</v>
      </c>
      <c r="SXY10" s="43">
        <v>116586000</v>
      </c>
      <c r="SXZ10" s="43">
        <v>2448629000</v>
      </c>
      <c r="SYA10" s="40">
        <v>0</v>
      </c>
      <c r="SYB10" s="43">
        <v>264631000</v>
      </c>
      <c r="SYC10" s="40" t="s">
        <v>41</v>
      </c>
      <c r="SYD10" s="40" t="s">
        <v>99</v>
      </c>
      <c r="SYE10" s="36">
        <f t="shared" si="2520"/>
        <v>2012</v>
      </c>
      <c r="SYF10" s="37">
        <f t="shared" si="2521"/>
        <v>-4492369000</v>
      </c>
      <c r="SYG10" s="38">
        <f t="shared" si="2522"/>
        <v>2713260000</v>
      </c>
      <c r="SYH10" s="38">
        <f t="shared" si="2523"/>
        <v>-7205629000</v>
      </c>
      <c r="SYI10" s="39">
        <f t="shared" si="2524"/>
        <v>0.97470446120649912</v>
      </c>
      <c r="SYJ10" s="39">
        <f t="shared" si="2525"/>
        <v>1.5633975597505292</v>
      </c>
      <c r="SYK10" s="40" t="s">
        <v>395</v>
      </c>
      <c r="SYL10" s="40" t="s">
        <v>6</v>
      </c>
      <c r="SYM10" s="42">
        <v>41274</v>
      </c>
      <c r="SYN10" s="43">
        <v>4608955000</v>
      </c>
      <c r="SYO10" s="43">
        <v>116586000</v>
      </c>
      <c r="SYP10" s="43">
        <v>2448629000</v>
      </c>
      <c r="SYQ10" s="40">
        <v>0</v>
      </c>
      <c r="SYR10" s="43">
        <v>264631000</v>
      </c>
      <c r="SYS10" s="40" t="s">
        <v>41</v>
      </c>
      <c r="SYT10" s="40" t="s">
        <v>99</v>
      </c>
      <c r="SYU10" s="36">
        <f t="shared" ref="SYU10:SZK13" si="2526">YEAR(SYM10)</f>
        <v>2012</v>
      </c>
      <c r="SYV10" s="37">
        <f t="shared" ref="SYV10:SZL13" si="2527">SYO10-SYN10</f>
        <v>-4492369000</v>
      </c>
      <c r="SYW10" s="38">
        <f t="shared" ref="SYW10:SZM13" si="2528">SYP10+SYQ10+SYR10</f>
        <v>2713260000</v>
      </c>
      <c r="SYX10" s="38">
        <f t="shared" ref="SYX10:SZN13" si="2529">SYV10-SYW10</f>
        <v>-7205629000</v>
      </c>
      <c r="SYY10" s="39">
        <f t="shared" ref="SYY10:SZO13" si="2530">ABS(SYV10/SYN10)</f>
        <v>0.97470446120649912</v>
      </c>
      <c r="SYZ10" s="39">
        <f t="shared" ref="SYZ10:SZP13" si="2531">ABS(SYX10/SYN10)</f>
        <v>1.5633975597505292</v>
      </c>
      <c r="SZA10" s="40" t="s">
        <v>395</v>
      </c>
      <c r="SZB10" s="40" t="s">
        <v>6</v>
      </c>
      <c r="SZC10" s="42">
        <v>41274</v>
      </c>
      <c r="SZD10" s="43">
        <v>4608955000</v>
      </c>
      <c r="SZE10" s="43">
        <v>116586000</v>
      </c>
      <c r="SZF10" s="43">
        <v>2448629000</v>
      </c>
      <c r="SZG10" s="40">
        <v>0</v>
      </c>
      <c r="SZH10" s="43">
        <v>264631000</v>
      </c>
      <c r="SZI10" s="40" t="s">
        <v>41</v>
      </c>
      <c r="SZJ10" s="40" t="s">
        <v>99</v>
      </c>
      <c r="SZK10" s="36">
        <f t="shared" si="2526"/>
        <v>2012</v>
      </c>
      <c r="SZL10" s="37">
        <f t="shared" si="2527"/>
        <v>-4492369000</v>
      </c>
      <c r="SZM10" s="38">
        <f t="shared" si="2528"/>
        <v>2713260000</v>
      </c>
      <c r="SZN10" s="38">
        <f t="shared" si="2529"/>
        <v>-7205629000</v>
      </c>
      <c r="SZO10" s="39">
        <f t="shared" si="2530"/>
        <v>0.97470446120649912</v>
      </c>
      <c r="SZP10" s="39">
        <f t="shared" si="2531"/>
        <v>1.5633975597505292</v>
      </c>
      <c r="SZQ10" s="40" t="s">
        <v>395</v>
      </c>
      <c r="SZR10" s="40" t="s">
        <v>6</v>
      </c>
      <c r="SZS10" s="42">
        <v>41274</v>
      </c>
      <c r="SZT10" s="43">
        <v>4608955000</v>
      </c>
      <c r="SZU10" s="43">
        <v>116586000</v>
      </c>
      <c r="SZV10" s="43">
        <v>2448629000</v>
      </c>
      <c r="SZW10" s="40">
        <v>0</v>
      </c>
      <c r="SZX10" s="43">
        <v>264631000</v>
      </c>
      <c r="SZY10" s="40" t="s">
        <v>41</v>
      </c>
      <c r="SZZ10" s="40" t="s">
        <v>99</v>
      </c>
      <c r="TAA10" s="36">
        <f t="shared" ref="TAA10:TAQ13" si="2532">YEAR(SZS10)</f>
        <v>2012</v>
      </c>
      <c r="TAB10" s="37">
        <f t="shared" ref="TAB10:TAR13" si="2533">SZU10-SZT10</f>
        <v>-4492369000</v>
      </c>
      <c r="TAC10" s="38">
        <f t="shared" ref="TAC10:TAS13" si="2534">SZV10+SZW10+SZX10</f>
        <v>2713260000</v>
      </c>
      <c r="TAD10" s="38">
        <f t="shared" ref="TAD10:TAT13" si="2535">TAB10-TAC10</f>
        <v>-7205629000</v>
      </c>
      <c r="TAE10" s="39">
        <f t="shared" ref="TAE10:TAU13" si="2536">ABS(TAB10/SZT10)</f>
        <v>0.97470446120649912</v>
      </c>
      <c r="TAF10" s="39">
        <f t="shared" ref="TAF10:TAV13" si="2537">ABS(TAD10/SZT10)</f>
        <v>1.5633975597505292</v>
      </c>
      <c r="TAG10" s="40" t="s">
        <v>395</v>
      </c>
      <c r="TAH10" s="40" t="s">
        <v>6</v>
      </c>
      <c r="TAI10" s="42">
        <v>41274</v>
      </c>
      <c r="TAJ10" s="43">
        <v>4608955000</v>
      </c>
      <c r="TAK10" s="43">
        <v>116586000</v>
      </c>
      <c r="TAL10" s="43">
        <v>2448629000</v>
      </c>
      <c r="TAM10" s="40">
        <v>0</v>
      </c>
      <c r="TAN10" s="43">
        <v>264631000</v>
      </c>
      <c r="TAO10" s="40" t="s">
        <v>41</v>
      </c>
      <c r="TAP10" s="40" t="s">
        <v>99</v>
      </c>
      <c r="TAQ10" s="36">
        <f t="shared" si="2532"/>
        <v>2012</v>
      </c>
      <c r="TAR10" s="37">
        <f t="shared" si="2533"/>
        <v>-4492369000</v>
      </c>
      <c r="TAS10" s="38">
        <f t="shared" si="2534"/>
        <v>2713260000</v>
      </c>
      <c r="TAT10" s="38">
        <f t="shared" si="2535"/>
        <v>-7205629000</v>
      </c>
      <c r="TAU10" s="39">
        <f t="shared" si="2536"/>
        <v>0.97470446120649912</v>
      </c>
      <c r="TAV10" s="39">
        <f t="shared" si="2537"/>
        <v>1.5633975597505292</v>
      </c>
      <c r="TAW10" s="40" t="s">
        <v>395</v>
      </c>
      <c r="TAX10" s="40" t="s">
        <v>6</v>
      </c>
      <c r="TAY10" s="42">
        <v>41274</v>
      </c>
      <c r="TAZ10" s="43">
        <v>4608955000</v>
      </c>
      <c r="TBA10" s="43">
        <v>116586000</v>
      </c>
      <c r="TBB10" s="43">
        <v>2448629000</v>
      </c>
      <c r="TBC10" s="40">
        <v>0</v>
      </c>
      <c r="TBD10" s="43">
        <v>264631000</v>
      </c>
      <c r="TBE10" s="40" t="s">
        <v>41</v>
      </c>
      <c r="TBF10" s="40" t="s">
        <v>99</v>
      </c>
      <c r="TBG10" s="36">
        <f t="shared" ref="TBG10:TBW13" si="2538">YEAR(TAY10)</f>
        <v>2012</v>
      </c>
      <c r="TBH10" s="37">
        <f t="shared" ref="TBH10:TBX13" si="2539">TBA10-TAZ10</f>
        <v>-4492369000</v>
      </c>
      <c r="TBI10" s="38">
        <f t="shared" ref="TBI10:TBY13" si="2540">TBB10+TBC10+TBD10</f>
        <v>2713260000</v>
      </c>
      <c r="TBJ10" s="38">
        <f t="shared" ref="TBJ10:TBZ13" si="2541">TBH10-TBI10</f>
        <v>-7205629000</v>
      </c>
      <c r="TBK10" s="39">
        <f t="shared" ref="TBK10:TCA13" si="2542">ABS(TBH10/TAZ10)</f>
        <v>0.97470446120649912</v>
      </c>
      <c r="TBL10" s="39">
        <f t="shared" ref="TBL10:TCB13" si="2543">ABS(TBJ10/TAZ10)</f>
        <v>1.5633975597505292</v>
      </c>
      <c r="TBM10" s="40" t="s">
        <v>395</v>
      </c>
      <c r="TBN10" s="40" t="s">
        <v>6</v>
      </c>
      <c r="TBO10" s="42">
        <v>41274</v>
      </c>
      <c r="TBP10" s="43">
        <v>4608955000</v>
      </c>
      <c r="TBQ10" s="43">
        <v>116586000</v>
      </c>
      <c r="TBR10" s="43">
        <v>2448629000</v>
      </c>
      <c r="TBS10" s="40">
        <v>0</v>
      </c>
      <c r="TBT10" s="43">
        <v>264631000</v>
      </c>
      <c r="TBU10" s="40" t="s">
        <v>41</v>
      </c>
      <c r="TBV10" s="40" t="s">
        <v>99</v>
      </c>
      <c r="TBW10" s="36">
        <f t="shared" si="2538"/>
        <v>2012</v>
      </c>
      <c r="TBX10" s="37">
        <f t="shared" si="2539"/>
        <v>-4492369000</v>
      </c>
      <c r="TBY10" s="38">
        <f t="shared" si="2540"/>
        <v>2713260000</v>
      </c>
      <c r="TBZ10" s="38">
        <f t="shared" si="2541"/>
        <v>-7205629000</v>
      </c>
      <c r="TCA10" s="39">
        <f t="shared" si="2542"/>
        <v>0.97470446120649912</v>
      </c>
      <c r="TCB10" s="39">
        <f t="shared" si="2543"/>
        <v>1.5633975597505292</v>
      </c>
      <c r="TCC10" s="40" t="s">
        <v>395</v>
      </c>
      <c r="TCD10" s="40" t="s">
        <v>6</v>
      </c>
      <c r="TCE10" s="42">
        <v>41274</v>
      </c>
      <c r="TCF10" s="43">
        <v>4608955000</v>
      </c>
      <c r="TCG10" s="43">
        <v>116586000</v>
      </c>
      <c r="TCH10" s="43">
        <v>2448629000</v>
      </c>
      <c r="TCI10" s="40">
        <v>0</v>
      </c>
      <c r="TCJ10" s="43">
        <v>264631000</v>
      </c>
      <c r="TCK10" s="40" t="s">
        <v>41</v>
      </c>
      <c r="TCL10" s="40" t="s">
        <v>99</v>
      </c>
      <c r="TCM10" s="36">
        <f t="shared" ref="TCM10:TDC13" si="2544">YEAR(TCE10)</f>
        <v>2012</v>
      </c>
      <c r="TCN10" s="37">
        <f t="shared" ref="TCN10:TDD13" si="2545">TCG10-TCF10</f>
        <v>-4492369000</v>
      </c>
      <c r="TCO10" s="38">
        <f t="shared" ref="TCO10:TDE13" si="2546">TCH10+TCI10+TCJ10</f>
        <v>2713260000</v>
      </c>
      <c r="TCP10" s="38">
        <f t="shared" ref="TCP10:TDF13" si="2547">TCN10-TCO10</f>
        <v>-7205629000</v>
      </c>
      <c r="TCQ10" s="39">
        <f t="shared" ref="TCQ10:TDG13" si="2548">ABS(TCN10/TCF10)</f>
        <v>0.97470446120649912</v>
      </c>
      <c r="TCR10" s="39">
        <f t="shared" ref="TCR10:TDH13" si="2549">ABS(TCP10/TCF10)</f>
        <v>1.5633975597505292</v>
      </c>
      <c r="TCS10" s="40" t="s">
        <v>395</v>
      </c>
      <c r="TCT10" s="40" t="s">
        <v>6</v>
      </c>
      <c r="TCU10" s="42">
        <v>41274</v>
      </c>
      <c r="TCV10" s="43">
        <v>4608955000</v>
      </c>
      <c r="TCW10" s="43">
        <v>116586000</v>
      </c>
      <c r="TCX10" s="43">
        <v>2448629000</v>
      </c>
      <c r="TCY10" s="40">
        <v>0</v>
      </c>
      <c r="TCZ10" s="43">
        <v>264631000</v>
      </c>
      <c r="TDA10" s="40" t="s">
        <v>41</v>
      </c>
      <c r="TDB10" s="40" t="s">
        <v>99</v>
      </c>
      <c r="TDC10" s="36">
        <f t="shared" si="2544"/>
        <v>2012</v>
      </c>
      <c r="TDD10" s="37">
        <f t="shared" si="2545"/>
        <v>-4492369000</v>
      </c>
      <c r="TDE10" s="38">
        <f t="shared" si="2546"/>
        <v>2713260000</v>
      </c>
      <c r="TDF10" s="38">
        <f t="shared" si="2547"/>
        <v>-7205629000</v>
      </c>
      <c r="TDG10" s="39">
        <f t="shared" si="2548"/>
        <v>0.97470446120649912</v>
      </c>
      <c r="TDH10" s="39">
        <f t="shared" si="2549"/>
        <v>1.5633975597505292</v>
      </c>
      <c r="TDI10" s="40" t="s">
        <v>395</v>
      </c>
      <c r="TDJ10" s="40" t="s">
        <v>6</v>
      </c>
      <c r="TDK10" s="42">
        <v>41274</v>
      </c>
      <c r="TDL10" s="43">
        <v>4608955000</v>
      </c>
      <c r="TDM10" s="43">
        <v>116586000</v>
      </c>
      <c r="TDN10" s="43">
        <v>2448629000</v>
      </c>
      <c r="TDO10" s="40">
        <v>0</v>
      </c>
      <c r="TDP10" s="43">
        <v>264631000</v>
      </c>
      <c r="TDQ10" s="40" t="s">
        <v>41</v>
      </c>
      <c r="TDR10" s="40" t="s">
        <v>99</v>
      </c>
      <c r="TDS10" s="36">
        <f t="shared" ref="TDS10:TEI13" si="2550">YEAR(TDK10)</f>
        <v>2012</v>
      </c>
      <c r="TDT10" s="37">
        <f t="shared" ref="TDT10:TEJ13" si="2551">TDM10-TDL10</f>
        <v>-4492369000</v>
      </c>
      <c r="TDU10" s="38">
        <f t="shared" ref="TDU10:TEK13" si="2552">TDN10+TDO10+TDP10</f>
        <v>2713260000</v>
      </c>
      <c r="TDV10" s="38">
        <f t="shared" ref="TDV10:TEL13" si="2553">TDT10-TDU10</f>
        <v>-7205629000</v>
      </c>
      <c r="TDW10" s="39">
        <f t="shared" ref="TDW10:TEM13" si="2554">ABS(TDT10/TDL10)</f>
        <v>0.97470446120649912</v>
      </c>
      <c r="TDX10" s="39">
        <f t="shared" ref="TDX10:TEN13" si="2555">ABS(TDV10/TDL10)</f>
        <v>1.5633975597505292</v>
      </c>
      <c r="TDY10" s="40" t="s">
        <v>395</v>
      </c>
      <c r="TDZ10" s="40" t="s">
        <v>6</v>
      </c>
      <c r="TEA10" s="42">
        <v>41274</v>
      </c>
      <c r="TEB10" s="43">
        <v>4608955000</v>
      </c>
      <c r="TEC10" s="43">
        <v>116586000</v>
      </c>
      <c r="TED10" s="43">
        <v>2448629000</v>
      </c>
      <c r="TEE10" s="40">
        <v>0</v>
      </c>
      <c r="TEF10" s="43">
        <v>264631000</v>
      </c>
      <c r="TEG10" s="40" t="s">
        <v>41</v>
      </c>
      <c r="TEH10" s="40" t="s">
        <v>99</v>
      </c>
      <c r="TEI10" s="36">
        <f t="shared" si="2550"/>
        <v>2012</v>
      </c>
      <c r="TEJ10" s="37">
        <f t="shared" si="2551"/>
        <v>-4492369000</v>
      </c>
      <c r="TEK10" s="38">
        <f t="shared" si="2552"/>
        <v>2713260000</v>
      </c>
      <c r="TEL10" s="38">
        <f t="shared" si="2553"/>
        <v>-7205629000</v>
      </c>
      <c r="TEM10" s="39">
        <f t="shared" si="2554"/>
        <v>0.97470446120649912</v>
      </c>
      <c r="TEN10" s="39">
        <f t="shared" si="2555"/>
        <v>1.5633975597505292</v>
      </c>
      <c r="TEO10" s="40" t="s">
        <v>395</v>
      </c>
      <c r="TEP10" s="40" t="s">
        <v>6</v>
      </c>
      <c r="TEQ10" s="42">
        <v>41274</v>
      </c>
      <c r="TER10" s="43">
        <v>4608955000</v>
      </c>
      <c r="TES10" s="43">
        <v>116586000</v>
      </c>
      <c r="TET10" s="43">
        <v>2448629000</v>
      </c>
      <c r="TEU10" s="40">
        <v>0</v>
      </c>
      <c r="TEV10" s="43">
        <v>264631000</v>
      </c>
      <c r="TEW10" s="40" t="s">
        <v>41</v>
      </c>
      <c r="TEX10" s="40" t="s">
        <v>99</v>
      </c>
      <c r="TEY10" s="36">
        <f t="shared" ref="TEY10:TFO13" si="2556">YEAR(TEQ10)</f>
        <v>2012</v>
      </c>
      <c r="TEZ10" s="37">
        <f t="shared" ref="TEZ10:TFP13" si="2557">TES10-TER10</f>
        <v>-4492369000</v>
      </c>
      <c r="TFA10" s="38">
        <f t="shared" ref="TFA10:TFQ13" si="2558">TET10+TEU10+TEV10</f>
        <v>2713260000</v>
      </c>
      <c r="TFB10" s="38">
        <f t="shared" ref="TFB10:TFR13" si="2559">TEZ10-TFA10</f>
        <v>-7205629000</v>
      </c>
      <c r="TFC10" s="39">
        <f t="shared" ref="TFC10:TFS13" si="2560">ABS(TEZ10/TER10)</f>
        <v>0.97470446120649912</v>
      </c>
      <c r="TFD10" s="39">
        <f t="shared" ref="TFD10:TFT13" si="2561">ABS(TFB10/TER10)</f>
        <v>1.5633975597505292</v>
      </c>
      <c r="TFE10" s="40" t="s">
        <v>395</v>
      </c>
      <c r="TFF10" s="40" t="s">
        <v>6</v>
      </c>
      <c r="TFG10" s="42">
        <v>41274</v>
      </c>
      <c r="TFH10" s="43">
        <v>4608955000</v>
      </c>
      <c r="TFI10" s="43">
        <v>116586000</v>
      </c>
      <c r="TFJ10" s="43">
        <v>2448629000</v>
      </c>
      <c r="TFK10" s="40">
        <v>0</v>
      </c>
      <c r="TFL10" s="43">
        <v>264631000</v>
      </c>
      <c r="TFM10" s="40" t="s">
        <v>41</v>
      </c>
      <c r="TFN10" s="40" t="s">
        <v>99</v>
      </c>
      <c r="TFO10" s="36">
        <f t="shared" si="2556"/>
        <v>2012</v>
      </c>
      <c r="TFP10" s="37">
        <f t="shared" si="2557"/>
        <v>-4492369000</v>
      </c>
      <c r="TFQ10" s="38">
        <f t="shared" si="2558"/>
        <v>2713260000</v>
      </c>
      <c r="TFR10" s="38">
        <f t="shared" si="2559"/>
        <v>-7205629000</v>
      </c>
      <c r="TFS10" s="39">
        <f t="shared" si="2560"/>
        <v>0.97470446120649912</v>
      </c>
      <c r="TFT10" s="39">
        <f t="shared" si="2561"/>
        <v>1.5633975597505292</v>
      </c>
      <c r="TFU10" s="40" t="s">
        <v>395</v>
      </c>
      <c r="TFV10" s="40" t="s">
        <v>6</v>
      </c>
      <c r="TFW10" s="42">
        <v>41274</v>
      </c>
      <c r="TFX10" s="43">
        <v>4608955000</v>
      </c>
      <c r="TFY10" s="43">
        <v>116586000</v>
      </c>
      <c r="TFZ10" s="43">
        <v>2448629000</v>
      </c>
      <c r="TGA10" s="40">
        <v>0</v>
      </c>
      <c r="TGB10" s="43">
        <v>264631000</v>
      </c>
      <c r="TGC10" s="40" t="s">
        <v>41</v>
      </c>
      <c r="TGD10" s="40" t="s">
        <v>99</v>
      </c>
      <c r="TGE10" s="36">
        <f t="shared" ref="TGE10:TGU13" si="2562">YEAR(TFW10)</f>
        <v>2012</v>
      </c>
      <c r="TGF10" s="37">
        <f t="shared" ref="TGF10:TGV13" si="2563">TFY10-TFX10</f>
        <v>-4492369000</v>
      </c>
      <c r="TGG10" s="38">
        <f t="shared" ref="TGG10:TGW13" si="2564">TFZ10+TGA10+TGB10</f>
        <v>2713260000</v>
      </c>
      <c r="TGH10" s="38">
        <f t="shared" ref="TGH10:TGX13" si="2565">TGF10-TGG10</f>
        <v>-7205629000</v>
      </c>
      <c r="TGI10" s="39">
        <f t="shared" ref="TGI10:TGY13" si="2566">ABS(TGF10/TFX10)</f>
        <v>0.97470446120649912</v>
      </c>
      <c r="TGJ10" s="39">
        <f t="shared" ref="TGJ10:TGZ13" si="2567">ABS(TGH10/TFX10)</f>
        <v>1.5633975597505292</v>
      </c>
      <c r="TGK10" s="40" t="s">
        <v>395</v>
      </c>
      <c r="TGL10" s="40" t="s">
        <v>6</v>
      </c>
      <c r="TGM10" s="42">
        <v>41274</v>
      </c>
      <c r="TGN10" s="43">
        <v>4608955000</v>
      </c>
      <c r="TGO10" s="43">
        <v>116586000</v>
      </c>
      <c r="TGP10" s="43">
        <v>2448629000</v>
      </c>
      <c r="TGQ10" s="40">
        <v>0</v>
      </c>
      <c r="TGR10" s="43">
        <v>264631000</v>
      </c>
      <c r="TGS10" s="40" t="s">
        <v>41</v>
      </c>
      <c r="TGT10" s="40" t="s">
        <v>99</v>
      </c>
      <c r="TGU10" s="36">
        <f t="shared" si="2562"/>
        <v>2012</v>
      </c>
      <c r="TGV10" s="37">
        <f t="shared" si="2563"/>
        <v>-4492369000</v>
      </c>
      <c r="TGW10" s="38">
        <f t="shared" si="2564"/>
        <v>2713260000</v>
      </c>
      <c r="TGX10" s="38">
        <f t="shared" si="2565"/>
        <v>-7205629000</v>
      </c>
      <c r="TGY10" s="39">
        <f t="shared" si="2566"/>
        <v>0.97470446120649912</v>
      </c>
      <c r="TGZ10" s="39">
        <f t="shared" si="2567"/>
        <v>1.5633975597505292</v>
      </c>
      <c r="THA10" s="40" t="s">
        <v>395</v>
      </c>
      <c r="THB10" s="40" t="s">
        <v>6</v>
      </c>
      <c r="THC10" s="42">
        <v>41274</v>
      </c>
      <c r="THD10" s="43">
        <v>4608955000</v>
      </c>
      <c r="THE10" s="43">
        <v>116586000</v>
      </c>
      <c r="THF10" s="43">
        <v>2448629000</v>
      </c>
      <c r="THG10" s="40">
        <v>0</v>
      </c>
      <c r="THH10" s="43">
        <v>264631000</v>
      </c>
      <c r="THI10" s="40" t="s">
        <v>41</v>
      </c>
      <c r="THJ10" s="40" t="s">
        <v>99</v>
      </c>
      <c r="THK10" s="36">
        <f t="shared" ref="THK10:TIA13" si="2568">YEAR(THC10)</f>
        <v>2012</v>
      </c>
      <c r="THL10" s="37">
        <f t="shared" ref="THL10:TIB13" si="2569">THE10-THD10</f>
        <v>-4492369000</v>
      </c>
      <c r="THM10" s="38">
        <f t="shared" ref="THM10:TIC13" si="2570">THF10+THG10+THH10</f>
        <v>2713260000</v>
      </c>
      <c r="THN10" s="38">
        <f t="shared" ref="THN10:TID13" si="2571">THL10-THM10</f>
        <v>-7205629000</v>
      </c>
      <c r="THO10" s="39">
        <f t="shared" ref="THO10:TIE13" si="2572">ABS(THL10/THD10)</f>
        <v>0.97470446120649912</v>
      </c>
      <c r="THP10" s="39">
        <f t="shared" ref="THP10:TIF13" si="2573">ABS(THN10/THD10)</f>
        <v>1.5633975597505292</v>
      </c>
      <c r="THQ10" s="40" t="s">
        <v>395</v>
      </c>
      <c r="THR10" s="40" t="s">
        <v>6</v>
      </c>
      <c r="THS10" s="42">
        <v>41274</v>
      </c>
      <c r="THT10" s="43">
        <v>4608955000</v>
      </c>
      <c r="THU10" s="43">
        <v>116586000</v>
      </c>
      <c r="THV10" s="43">
        <v>2448629000</v>
      </c>
      <c r="THW10" s="40">
        <v>0</v>
      </c>
      <c r="THX10" s="43">
        <v>264631000</v>
      </c>
      <c r="THY10" s="40" t="s">
        <v>41</v>
      </c>
      <c r="THZ10" s="40" t="s">
        <v>99</v>
      </c>
      <c r="TIA10" s="36">
        <f t="shared" si="2568"/>
        <v>2012</v>
      </c>
      <c r="TIB10" s="37">
        <f t="shared" si="2569"/>
        <v>-4492369000</v>
      </c>
      <c r="TIC10" s="38">
        <f t="shared" si="2570"/>
        <v>2713260000</v>
      </c>
      <c r="TID10" s="38">
        <f t="shared" si="2571"/>
        <v>-7205629000</v>
      </c>
      <c r="TIE10" s="39">
        <f t="shared" si="2572"/>
        <v>0.97470446120649912</v>
      </c>
      <c r="TIF10" s="39">
        <f t="shared" si="2573"/>
        <v>1.5633975597505292</v>
      </c>
      <c r="TIG10" s="40" t="s">
        <v>395</v>
      </c>
      <c r="TIH10" s="40" t="s">
        <v>6</v>
      </c>
      <c r="TII10" s="42">
        <v>41274</v>
      </c>
      <c r="TIJ10" s="43">
        <v>4608955000</v>
      </c>
      <c r="TIK10" s="43">
        <v>116586000</v>
      </c>
      <c r="TIL10" s="43">
        <v>2448629000</v>
      </c>
      <c r="TIM10" s="40">
        <v>0</v>
      </c>
      <c r="TIN10" s="43">
        <v>264631000</v>
      </c>
      <c r="TIO10" s="40" t="s">
        <v>41</v>
      </c>
      <c r="TIP10" s="40" t="s">
        <v>99</v>
      </c>
      <c r="TIQ10" s="36">
        <f t="shared" ref="TIQ10:TJG13" si="2574">YEAR(TII10)</f>
        <v>2012</v>
      </c>
      <c r="TIR10" s="37">
        <f t="shared" ref="TIR10:TJH13" si="2575">TIK10-TIJ10</f>
        <v>-4492369000</v>
      </c>
      <c r="TIS10" s="38">
        <f t="shared" ref="TIS10:TJI13" si="2576">TIL10+TIM10+TIN10</f>
        <v>2713260000</v>
      </c>
      <c r="TIT10" s="38">
        <f t="shared" ref="TIT10:TJJ13" si="2577">TIR10-TIS10</f>
        <v>-7205629000</v>
      </c>
      <c r="TIU10" s="39">
        <f t="shared" ref="TIU10:TJK13" si="2578">ABS(TIR10/TIJ10)</f>
        <v>0.97470446120649912</v>
      </c>
      <c r="TIV10" s="39">
        <f t="shared" ref="TIV10:TJL13" si="2579">ABS(TIT10/TIJ10)</f>
        <v>1.5633975597505292</v>
      </c>
      <c r="TIW10" s="40" t="s">
        <v>395</v>
      </c>
      <c r="TIX10" s="40" t="s">
        <v>6</v>
      </c>
      <c r="TIY10" s="42">
        <v>41274</v>
      </c>
      <c r="TIZ10" s="43">
        <v>4608955000</v>
      </c>
      <c r="TJA10" s="43">
        <v>116586000</v>
      </c>
      <c r="TJB10" s="43">
        <v>2448629000</v>
      </c>
      <c r="TJC10" s="40">
        <v>0</v>
      </c>
      <c r="TJD10" s="43">
        <v>264631000</v>
      </c>
      <c r="TJE10" s="40" t="s">
        <v>41</v>
      </c>
      <c r="TJF10" s="40" t="s">
        <v>99</v>
      </c>
      <c r="TJG10" s="36">
        <f t="shared" si="2574"/>
        <v>2012</v>
      </c>
      <c r="TJH10" s="37">
        <f t="shared" si="2575"/>
        <v>-4492369000</v>
      </c>
      <c r="TJI10" s="38">
        <f t="shared" si="2576"/>
        <v>2713260000</v>
      </c>
      <c r="TJJ10" s="38">
        <f t="shared" si="2577"/>
        <v>-7205629000</v>
      </c>
      <c r="TJK10" s="39">
        <f t="shared" si="2578"/>
        <v>0.97470446120649912</v>
      </c>
      <c r="TJL10" s="39">
        <f t="shared" si="2579"/>
        <v>1.5633975597505292</v>
      </c>
      <c r="TJM10" s="40" t="s">
        <v>395</v>
      </c>
      <c r="TJN10" s="40" t="s">
        <v>6</v>
      </c>
      <c r="TJO10" s="42">
        <v>41274</v>
      </c>
      <c r="TJP10" s="43">
        <v>4608955000</v>
      </c>
      <c r="TJQ10" s="43">
        <v>116586000</v>
      </c>
      <c r="TJR10" s="43">
        <v>2448629000</v>
      </c>
      <c r="TJS10" s="40">
        <v>0</v>
      </c>
      <c r="TJT10" s="43">
        <v>264631000</v>
      </c>
      <c r="TJU10" s="40" t="s">
        <v>41</v>
      </c>
      <c r="TJV10" s="40" t="s">
        <v>99</v>
      </c>
      <c r="TJW10" s="36">
        <f t="shared" ref="TJW10:TKM13" si="2580">YEAR(TJO10)</f>
        <v>2012</v>
      </c>
      <c r="TJX10" s="37">
        <f t="shared" ref="TJX10:TKN13" si="2581">TJQ10-TJP10</f>
        <v>-4492369000</v>
      </c>
      <c r="TJY10" s="38">
        <f t="shared" ref="TJY10:TKO13" si="2582">TJR10+TJS10+TJT10</f>
        <v>2713260000</v>
      </c>
      <c r="TJZ10" s="38">
        <f t="shared" ref="TJZ10:TKP13" si="2583">TJX10-TJY10</f>
        <v>-7205629000</v>
      </c>
      <c r="TKA10" s="39">
        <f t="shared" ref="TKA10:TKQ13" si="2584">ABS(TJX10/TJP10)</f>
        <v>0.97470446120649912</v>
      </c>
      <c r="TKB10" s="39">
        <f t="shared" ref="TKB10:TKR13" si="2585">ABS(TJZ10/TJP10)</f>
        <v>1.5633975597505292</v>
      </c>
      <c r="TKC10" s="40" t="s">
        <v>395</v>
      </c>
      <c r="TKD10" s="40" t="s">
        <v>6</v>
      </c>
      <c r="TKE10" s="42">
        <v>41274</v>
      </c>
      <c r="TKF10" s="43">
        <v>4608955000</v>
      </c>
      <c r="TKG10" s="43">
        <v>116586000</v>
      </c>
      <c r="TKH10" s="43">
        <v>2448629000</v>
      </c>
      <c r="TKI10" s="40">
        <v>0</v>
      </c>
      <c r="TKJ10" s="43">
        <v>264631000</v>
      </c>
      <c r="TKK10" s="40" t="s">
        <v>41</v>
      </c>
      <c r="TKL10" s="40" t="s">
        <v>99</v>
      </c>
      <c r="TKM10" s="36">
        <f t="shared" si="2580"/>
        <v>2012</v>
      </c>
      <c r="TKN10" s="37">
        <f t="shared" si="2581"/>
        <v>-4492369000</v>
      </c>
      <c r="TKO10" s="38">
        <f t="shared" si="2582"/>
        <v>2713260000</v>
      </c>
      <c r="TKP10" s="38">
        <f t="shared" si="2583"/>
        <v>-7205629000</v>
      </c>
      <c r="TKQ10" s="39">
        <f t="shared" si="2584"/>
        <v>0.97470446120649912</v>
      </c>
      <c r="TKR10" s="39">
        <f t="shared" si="2585"/>
        <v>1.5633975597505292</v>
      </c>
      <c r="TKS10" s="40" t="s">
        <v>395</v>
      </c>
      <c r="TKT10" s="40" t="s">
        <v>6</v>
      </c>
      <c r="TKU10" s="42">
        <v>41274</v>
      </c>
      <c r="TKV10" s="43">
        <v>4608955000</v>
      </c>
      <c r="TKW10" s="43">
        <v>116586000</v>
      </c>
      <c r="TKX10" s="43">
        <v>2448629000</v>
      </c>
      <c r="TKY10" s="40">
        <v>0</v>
      </c>
      <c r="TKZ10" s="43">
        <v>264631000</v>
      </c>
      <c r="TLA10" s="40" t="s">
        <v>41</v>
      </c>
      <c r="TLB10" s="40" t="s">
        <v>99</v>
      </c>
      <c r="TLC10" s="36">
        <f t="shared" ref="TLC10:TLS13" si="2586">YEAR(TKU10)</f>
        <v>2012</v>
      </c>
      <c r="TLD10" s="37">
        <f t="shared" ref="TLD10:TLT13" si="2587">TKW10-TKV10</f>
        <v>-4492369000</v>
      </c>
      <c r="TLE10" s="38">
        <f t="shared" ref="TLE10:TLU13" si="2588">TKX10+TKY10+TKZ10</f>
        <v>2713260000</v>
      </c>
      <c r="TLF10" s="38">
        <f t="shared" ref="TLF10:TLV13" si="2589">TLD10-TLE10</f>
        <v>-7205629000</v>
      </c>
      <c r="TLG10" s="39">
        <f t="shared" ref="TLG10:TLW13" si="2590">ABS(TLD10/TKV10)</f>
        <v>0.97470446120649912</v>
      </c>
      <c r="TLH10" s="39">
        <f t="shared" ref="TLH10:TLX13" si="2591">ABS(TLF10/TKV10)</f>
        <v>1.5633975597505292</v>
      </c>
      <c r="TLI10" s="40" t="s">
        <v>395</v>
      </c>
      <c r="TLJ10" s="40" t="s">
        <v>6</v>
      </c>
      <c r="TLK10" s="42">
        <v>41274</v>
      </c>
      <c r="TLL10" s="43">
        <v>4608955000</v>
      </c>
      <c r="TLM10" s="43">
        <v>116586000</v>
      </c>
      <c r="TLN10" s="43">
        <v>2448629000</v>
      </c>
      <c r="TLO10" s="40">
        <v>0</v>
      </c>
      <c r="TLP10" s="43">
        <v>264631000</v>
      </c>
      <c r="TLQ10" s="40" t="s">
        <v>41</v>
      </c>
      <c r="TLR10" s="40" t="s">
        <v>99</v>
      </c>
      <c r="TLS10" s="36">
        <f t="shared" si="2586"/>
        <v>2012</v>
      </c>
      <c r="TLT10" s="37">
        <f t="shared" si="2587"/>
        <v>-4492369000</v>
      </c>
      <c r="TLU10" s="38">
        <f t="shared" si="2588"/>
        <v>2713260000</v>
      </c>
      <c r="TLV10" s="38">
        <f t="shared" si="2589"/>
        <v>-7205629000</v>
      </c>
      <c r="TLW10" s="39">
        <f t="shared" si="2590"/>
        <v>0.97470446120649912</v>
      </c>
      <c r="TLX10" s="39">
        <f t="shared" si="2591"/>
        <v>1.5633975597505292</v>
      </c>
      <c r="TLY10" s="40" t="s">
        <v>395</v>
      </c>
      <c r="TLZ10" s="40" t="s">
        <v>6</v>
      </c>
      <c r="TMA10" s="42">
        <v>41274</v>
      </c>
      <c r="TMB10" s="43">
        <v>4608955000</v>
      </c>
      <c r="TMC10" s="43">
        <v>116586000</v>
      </c>
      <c r="TMD10" s="43">
        <v>2448629000</v>
      </c>
      <c r="TME10" s="40">
        <v>0</v>
      </c>
      <c r="TMF10" s="43">
        <v>264631000</v>
      </c>
      <c r="TMG10" s="40" t="s">
        <v>41</v>
      </c>
      <c r="TMH10" s="40" t="s">
        <v>99</v>
      </c>
      <c r="TMI10" s="36">
        <f t="shared" ref="TMI10:TMY13" si="2592">YEAR(TMA10)</f>
        <v>2012</v>
      </c>
      <c r="TMJ10" s="37">
        <f t="shared" ref="TMJ10:TMZ13" si="2593">TMC10-TMB10</f>
        <v>-4492369000</v>
      </c>
      <c r="TMK10" s="38">
        <f t="shared" ref="TMK10:TNA13" si="2594">TMD10+TME10+TMF10</f>
        <v>2713260000</v>
      </c>
      <c r="TML10" s="38">
        <f t="shared" ref="TML10:TNB13" si="2595">TMJ10-TMK10</f>
        <v>-7205629000</v>
      </c>
      <c r="TMM10" s="39">
        <f t="shared" ref="TMM10:TNC13" si="2596">ABS(TMJ10/TMB10)</f>
        <v>0.97470446120649912</v>
      </c>
      <c r="TMN10" s="39">
        <f t="shared" ref="TMN10:TND13" si="2597">ABS(TML10/TMB10)</f>
        <v>1.5633975597505292</v>
      </c>
      <c r="TMO10" s="40" t="s">
        <v>395</v>
      </c>
      <c r="TMP10" s="40" t="s">
        <v>6</v>
      </c>
      <c r="TMQ10" s="42">
        <v>41274</v>
      </c>
      <c r="TMR10" s="43">
        <v>4608955000</v>
      </c>
      <c r="TMS10" s="43">
        <v>116586000</v>
      </c>
      <c r="TMT10" s="43">
        <v>2448629000</v>
      </c>
      <c r="TMU10" s="40">
        <v>0</v>
      </c>
      <c r="TMV10" s="43">
        <v>264631000</v>
      </c>
      <c r="TMW10" s="40" t="s">
        <v>41</v>
      </c>
      <c r="TMX10" s="40" t="s">
        <v>99</v>
      </c>
      <c r="TMY10" s="36">
        <f t="shared" si="2592"/>
        <v>2012</v>
      </c>
      <c r="TMZ10" s="37">
        <f t="shared" si="2593"/>
        <v>-4492369000</v>
      </c>
      <c r="TNA10" s="38">
        <f t="shared" si="2594"/>
        <v>2713260000</v>
      </c>
      <c r="TNB10" s="38">
        <f t="shared" si="2595"/>
        <v>-7205629000</v>
      </c>
      <c r="TNC10" s="39">
        <f t="shared" si="2596"/>
        <v>0.97470446120649912</v>
      </c>
      <c r="TND10" s="39">
        <f t="shared" si="2597"/>
        <v>1.5633975597505292</v>
      </c>
      <c r="TNE10" s="40" t="s">
        <v>395</v>
      </c>
      <c r="TNF10" s="40" t="s">
        <v>6</v>
      </c>
      <c r="TNG10" s="42">
        <v>41274</v>
      </c>
      <c r="TNH10" s="43">
        <v>4608955000</v>
      </c>
      <c r="TNI10" s="43">
        <v>116586000</v>
      </c>
      <c r="TNJ10" s="43">
        <v>2448629000</v>
      </c>
      <c r="TNK10" s="40">
        <v>0</v>
      </c>
      <c r="TNL10" s="43">
        <v>264631000</v>
      </c>
      <c r="TNM10" s="40" t="s">
        <v>41</v>
      </c>
      <c r="TNN10" s="40" t="s">
        <v>99</v>
      </c>
      <c r="TNO10" s="36">
        <f t="shared" ref="TNO10:TOE13" si="2598">YEAR(TNG10)</f>
        <v>2012</v>
      </c>
      <c r="TNP10" s="37">
        <f t="shared" ref="TNP10:TOF13" si="2599">TNI10-TNH10</f>
        <v>-4492369000</v>
      </c>
      <c r="TNQ10" s="38">
        <f t="shared" ref="TNQ10:TOG13" si="2600">TNJ10+TNK10+TNL10</f>
        <v>2713260000</v>
      </c>
      <c r="TNR10" s="38">
        <f t="shared" ref="TNR10:TOH13" si="2601">TNP10-TNQ10</f>
        <v>-7205629000</v>
      </c>
      <c r="TNS10" s="39">
        <f t="shared" ref="TNS10:TOI13" si="2602">ABS(TNP10/TNH10)</f>
        <v>0.97470446120649912</v>
      </c>
      <c r="TNT10" s="39">
        <f t="shared" ref="TNT10:TOJ13" si="2603">ABS(TNR10/TNH10)</f>
        <v>1.5633975597505292</v>
      </c>
      <c r="TNU10" s="40" t="s">
        <v>395</v>
      </c>
      <c r="TNV10" s="40" t="s">
        <v>6</v>
      </c>
      <c r="TNW10" s="42">
        <v>41274</v>
      </c>
      <c r="TNX10" s="43">
        <v>4608955000</v>
      </c>
      <c r="TNY10" s="43">
        <v>116586000</v>
      </c>
      <c r="TNZ10" s="43">
        <v>2448629000</v>
      </c>
      <c r="TOA10" s="40">
        <v>0</v>
      </c>
      <c r="TOB10" s="43">
        <v>264631000</v>
      </c>
      <c r="TOC10" s="40" t="s">
        <v>41</v>
      </c>
      <c r="TOD10" s="40" t="s">
        <v>99</v>
      </c>
      <c r="TOE10" s="36">
        <f t="shared" si="2598"/>
        <v>2012</v>
      </c>
      <c r="TOF10" s="37">
        <f t="shared" si="2599"/>
        <v>-4492369000</v>
      </c>
      <c r="TOG10" s="38">
        <f t="shared" si="2600"/>
        <v>2713260000</v>
      </c>
      <c r="TOH10" s="38">
        <f t="shared" si="2601"/>
        <v>-7205629000</v>
      </c>
      <c r="TOI10" s="39">
        <f t="shared" si="2602"/>
        <v>0.97470446120649912</v>
      </c>
      <c r="TOJ10" s="39">
        <f t="shared" si="2603"/>
        <v>1.5633975597505292</v>
      </c>
      <c r="TOK10" s="40" t="s">
        <v>395</v>
      </c>
      <c r="TOL10" s="40" t="s">
        <v>6</v>
      </c>
      <c r="TOM10" s="42">
        <v>41274</v>
      </c>
      <c r="TON10" s="43">
        <v>4608955000</v>
      </c>
      <c r="TOO10" s="43">
        <v>116586000</v>
      </c>
      <c r="TOP10" s="43">
        <v>2448629000</v>
      </c>
      <c r="TOQ10" s="40">
        <v>0</v>
      </c>
      <c r="TOR10" s="43">
        <v>264631000</v>
      </c>
      <c r="TOS10" s="40" t="s">
        <v>41</v>
      </c>
      <c r="TOT10" s="40" t="s">
        <v>99</v>
      </c>
      <c r="TOU10" s="36">
        <f t="shared" ref="TOU10:TPK13" si="2604">YEAR(TOM10)</f>
        <v>2012</v>
      </c>
      <c r="TOV10" s="37">
        <f t="shared" ref="TOV10:TPL13" si="2605">TOO10-TON10</f>
        <v>-4492369000</v>
      </c>
      <c r="TOW10" s="38">
        <f t="shared" ref="TOW10:TPM13" si="2606">TOP10+TOQ10+TOR10</f>
        <v>2713260000</v>
      </c>
      <c r="TOX10" s="38">
        <f t="shared" ref="TOX10:TPN13" si="2607">TOV10-TOW10</f>
        <v>-7205629000</v>
      </c>
      <c r="TOY10" s="39">
        <f t="shared" ref="TOY10:TPO13" si="2608">ABS(TOV10/TON10)</f>
        <v>0.97470446120649912</v>
      </c>
      <c r="TOZ10" s="39">
        <f t="shared" ref="TOZ10:TPP13" si="2609">ABS(TOX10/TON10)</f>
        <v>1.5633975597505292</v>
      </c>
      <c r="TPA10" s="40" t="s">
        <v>395</v>
      </c>
      <c r="TPB10" s="40" t="s">
        <v>6</v>
      </c>
      <c r="TPC10" s="42">
        <v>41274</v>
      </c>
      <c r="TPD10" s="43">
        <v>4608955000</v>
      </c>
      <c r="TPE10" s="43">
        <v>116586000</v>
      </c>
      <c r="TPF10" s="43">
        <v>2448629000</v>
      </c>
      <c r="TPG10" s="40">
        <v>0</v>
      </c>
      <c r="TPH10" s="43">
        <v>264631000</v>
      </c>
      <c r="TPI10" s="40" t="s">
        <v>41</v>
      </c>
      <c r="TPJ10" s="40" t="s">
        <v>99</v>
      </c>
      <c r="TPK10" s="36">
        <f t="shared" si="2604"/>
        <v>2012</v>
      </c>
      <c r="TPL10" s="37">
        <f t="shared" si="2605"/>
        <v>-4492369000</v>
      </c>
      <c r="TPM10" s="38">
        <f t="shared" si="2606"/>
        <v>2713260000</v>
      </c>
      <c r="TPN10" s="38">
        <f t="shared" si="2607"/>
        <v>-7205629000</v>
      </c>
      <c r="TPO10" s="39">
        <f t="shared" si="2608"/>
        <v>0.97470446120649912</v>
      </c>
      <c r="TPP10" s="39">
        <f t="shared" si="2609"/>
        <v>1.5633975597505292</v>
      </c>
      <c r="TPQ10" s="40" t="s">
        <v>395</v>
      </c>
      <c r="TPR10" s="40" t="s">
        <v>6</v>
      </c>
      <c r="TPS10" s="42">
        <v>41274</v>
      </c>
      <c r="TPT10" s="43">
        <v>4608955000</v>
      </c>
      <c r="TPU10" s="43">
        <v>116586000</v>
      </c>
      <c r="TPV10" s="43">
        <v>2448629000</v>
      </c>
      <c r="TPW10" s="40">
        <v>0</v>
      </c>
      <c r="TPX10" s="43">
        <v>264631000</v>
      </c>
      <c r="TPY10" s="40" t="s">
        <v>41</v>
      </c>
      <c r="TPZ10" s="40" t="s">
        <v>99</v>
      </c>
      <c r="TQA10" s="36">
        <f t="shared" ref="TQA10:TQQ13" si="2610">YEAR(TPS10)</f>
        <v>2012</v>
      </c>
      <c r="TQB10" s="37">
        <f t="shared" ref="TQB10:TQR13" si="2611">TPU10-TPT10</f>
        <v>-4492369000</v>
      </c>
      <c r="TQC10" s="38">
        <f t="shared" ref="TQC10:TQS13" si="2612">TPV10+TPW10+TPX10</f>
        <v>2713260000</v>
      </c>
      <c r="TQD10" s="38">
        <f t="shared" ref="TQD10:TQT13" si="2613">TQB10-TQC10</f>
        <v>-7205629000</v>
      </c>
      <c r="TQE10" s="39">
        <f t="shared" ref="TQE10:TQU13" si="2614">ABS(TQB10/TPT10)</f>
        <v>0.97470446120649912</v>
      </c>
      <c r="TQF10" s="39">
        <f t="shared" ref="TQF10:TQV13" si="2615">ABS(TQD10/TPT10)</f>
        <v>1.5633975597505292</v>
      </c>
      <c r="TQG10" s="40" t="s">
        <v>395</v>
      </c>
      <c r="TQH10" s="40" t="s">
        <v>6</v>
      </c>
      <c r="TQI10" s="42">
        <v>41274</v>
      </c>
      <c r="TQJ10" s="43">
        <v>4608955000</v>
      </c>
      <c r="TQK10" s="43">
        <v>116586000</v>
      </c>
      <c r="TQL10" s="43">
        <v>2448629000</v>
      </c>
      <c r="TQM10" s="40">
        <v>0</v>
      </c>
      <c r="TQN10" s="43">
        <v>264631000</v>
      </c>
      <c r="TQO10" s="40" t="s">
        <v>41</v>
      </c>
      <c r="TQP10" s="40" t="s">
        <v>99</v>
      </c>
      <c r="TQQ10" s="36">
        <f t="shared" si="2610"/>
        <v>2012</v>
      </c>
      <c r="TQR10" s="37">
        <f t="shared" si="2611"/>
        <v>-4492369000</v>
      </c>
      <c r="TQS10" s="38">
        <f t="shared" si="2612"/>
        <v>2713260000</v>
      </c>
      <c r="TQT10" s="38">
        <f t="shared" si="2613"/>
        <v>-7205629000</v>
      </c>
      <c r="TQU10" s="39">
        <f t="shared" si="2614"/>
        <v>0.97470446120649912</v>
      </c>
      <c r="TQV10" s="39">
        <f t="shared" si="2615"/>
        <v>1.5633975597505292</v>
      </c>
      <c r="TQW10" s="40" t="s">
        <v>395</v>
      </c>
      <c r="TQX10" s="40" t="s">
        <v>6</v>
      </c>
      <c r="TQY10" s="42">
        <v>41274</v>
      </c>
      <c r="TQZ10" s="43">
        <v>4608955000</v>
      </c>
      <c r="TRA10" s="43">
        <v>116586000</v>
      </c>
      <c r="TRB10" s="43">
        <v>2448629000</v>
      </c>
      <c r="TRC10" s="40">
        <v>0</v>
      </c>
      <c r="TRD10" s="43">
        <v>264631000</v>
      </c>
      <c r="TRE10" s="40" t="s">
        <v>41</v>
      </c>
      <c r="TRF10" s="40" t="s">
        <v>99</v>
      </c>
      <c r="TRG10" s="36">
        <f t="shared" ref="TRG10:TRW13" si="2616">YEAR(TQY10)</f>
        <v>2012</v>
      </c>
      <c r="TRH10" s="37">
        <f t="shared" ref="TRH10:TRX13" si="2617">TRA10-TQZ10</f>
        <v>-4492369000</v>
      </c>
      <c r="TRI10" s="38">
        <f t="shared" ref="TRI10:TRY13" si="2618">TRB10+TRC10+TRD10</f>
        <v>2713260000</v>
      </c>
      <c r="TRJ10" s="38">
        <f t="shared" ref="TRJ10:TRZ13" si="2619">TRH10-TRI10</f>
        <v>-7205629000</v>
      </c>
      <c r="TRK10" s="39">
        <f t="shared" ref="TRK10:TSA13" si="2620">ABS(TRH10/TQZ10)</f>
        <v>0.97470446120649912</v>
      </c>
      <c r="TRL10" s="39">
        <f t="shared" ref="TRL10:TSB13" si="2621">ABS(TRJ10/TQZ10)</f>
        <v>1.5633975597505292</v>
      </c>
      <c r="TRM10" s="40" t="s">
        <v>395</v>
      </c>
      <c r="TRN10" s="40" t="s">
        <v>6</v>
      </c>
      <c r="TRO10" s="42">
        <v>41274</v>
      </c>
      <c r="TRP10" s="43">
        <v>4608955000</v>
      </c>
      <c r="TRQ10" s="43">
        <v>116586000</v>
      </c>
      <c r="TRR10" s="43">
        <v>2448629000</v>
      </c>
      <c r="TRS10" s="40">
        <v>0</v>
      </c>
      <c r="TRT10" s="43">
        <v>264631000</v>
      </c>
      <c r="TRU10" s="40" t="s">
        <v>41</v>
      </c>
      <c r="TRV10" s="40" t="s">
        <v>99</v>
      </c>
      <c r="TRW10" s="36">
        <f t="shared" si="2616"/>
        <v>2012</v>
      </c>
      <c r="TRX10" s="37">
        <f t="shared" si="2617"/>
        <v>-4492369000</v>
      </c>
      <c r="TRY10" s="38">
        <f t="shared" si="2618"/>
        <v>2713260000</v>
      </c>
      <c r="TRZ10" s="38">
        <f t="shared" si="2619"/>
        <v>-7205629000</v>
      </c>
      <c r="TSA10" s="39">
        <f t="shared" si="2620"/>
        <v>0.97470446120649912</v>
      </c>
      <c r="TSB10" s="39">
        <f t="shared" si="2621"/>
        <v>1.5633975597505292</v>
      </c>
      <c r="TSC10" s="40" t="s">
        <v>395</v>
      </c>
      <c r="TSD10" s="40" t="s">
        <v>6</v>
      </c>
      <c r="TSE10" s="42">
        <v>41274</v>
      </c>
      <c r="TSF10" s="43">
        <v>4608955000</v>
      </c>
      <c r="TSG10" s="43">
        <v>116586000</v>
      </c>
      <c r="TSH10" s="43">
        <v>2448629000</v>
      </c>
      <c r="TSI10" s="40">
        <v>0</v>
      </c>
      <c r="TSJ10" s="43">
        <v>264631000</v>
      </c>
      <c r="TSK10" s="40" t="s">
        <v>41</v>
      </c>
      <c r="TSL10" s="40" t="s">
        <v>99</v>
      </c>
      <c r="TSM10" s="36">
        <f t="shared" ref="TSM10:TTC13" si="2622">YEAR(TSE10)</f>
        <v>2012</v>
      </c>
      <c r="TSN10" s="37">
        <f t="shared" ref="TSN10:TTD13" si="2623">TSG10-TSF10</f>
        <v>-4492369000</v>
      </c>
      <c r="TSO10" s="38">
        <f t="shared" ref="TSO10:TTE13" si="2624">TSH10+TSI10+TSJ10</f>
        <v>2713260000</v>
      </c>
      <c r="TSP10" s="38">
        <f t="shared" ref="TSP10:TTF13" si="2625">TSN10-TSO10</f>
        <v>-7205629000</v>
      </c>
      <c r="TSQ10" s="39">
        <f t="shared" ref="TSQ10:TTG13" si="2626">ABS(TSN10/TSF10)</f>
        <v>0.97470446120649912</v>
      </c>
      <c r="TSR10" s="39">
        <f t="shared" ref="TSR10:TTH13" si="2627">ABS(TSP10/TSF10)</f>
        <v>1.5633975597505292</v>
      </c>
      <c r="TSS10" s="40" t="s">
        <v>395</v>
      </c>
      <c r="TST10" s="40" t="s">
        <v>6</v>
      </c>
      <c r="TSU10" s="42">
        <v>41274</v>
      </c>
      <c r="TSV10" s="43">
        <v>4608955000</v>
      </c>
      <c r="TSW10" s="43">
        <v>116586000</v>
      </c>
      <c r="TSX10" s="43">
        <v>2448629000</v>
      </c>
      <c r="TSY10" s="40">
        <v>0</v>
      </c>
      <c r="TSZ10" s="43">
        <v>264631000</v>
      </c>
      <c r="TTA10" s="40" t="s">
        <v>41</v>
      </c>
      <c r="TTB10" s="40" t="s">
        <v>99</v>
      </c>
      <c r="TTC10" s="36">
        <f t="shared" si="2622"/>
        <v>2012</v>
      </c>
      <c r="TTD10" s="37">
        <f t="shared" si="2623"/>
        <v>-4492369000</v>
      </c>
      <c r="TTE10" s="38">
        <f t="shared" si="2624"/>
        <v>2713260000</v>
      </c>
      <c r="TTF10" s="38">
        <f t="shared" si="2625"/>
        <v>-7205629000</v>
      </c>
      <c r="TTG10" s="39">
        <f t="shared" si="2626"/>
        <v>0.97470446120649912</v>
      </c>
      <c r="TTH10" s="39">
        <f t="shared" si="2627"/>
        <v>1.5633975597505292</v>
      </c>
      <c r="TTI10" s="40" t="s">
        <v>395</v>
      </c>
      <c r="TTJ10" s="40" t="s">
        <v>6</v>
      </c>
      <c r="TTK10" s="42">
        <v>41274</v>
      </c>
      <c r="TTL10" s="43">
        <v>4608955000</v>
      </c>
      <c r="TTM10" s="43">
        <v>116586000</v>
      </c>
      <c r="TTN10" s="43">
        <v>2448629000</v>
      </c>
      <c r="TTO10" s="40">
        <v>0</v>
      </c>
      <c r="TTP10" s="43">
        <v>264631000</v>
      </c>
      <c r="TTQ10" s="40" t="s">
        <v>41</v>
      </c>
      <c r="TTR10" s="40" t="s">
        <v>99</v>
      </c>
      <c r="TTS10" s="36">
        <f t="shared" ref="TTS10:TUI13" si="2628">YEAR(TTK10)</f>
        <v>2012</v>
      </c>
      <c r="TTT10" s="37">
        <f t="shared" ref="TTT10:TUJ13" si="2629">TTM10-TTL10</f>
        <v>-4492369000</v>
      </c>
      <c r="TTU10" s="38">
        <f t="shared" ref="TTU10:TUK13" si="2630">TTN10+TTO10+TTP10</f>
        <v>2713260000</v>
      </c>
      <c r="TTV10" s="38">
        <f t="shared" ref="TTV10:TUL13" si="2631">TTT10-TTU10</f>
        <v>-7205629000</v>
      </c>
      <c r="TTW10" s="39">
        <f t="shared" ref="TTW10:TUM13" si="2632">ABS(TTT10/TTL10)</f>
        <v>0.97470446120649912</v>
      </c>
      <c r="TTX10" s="39">
        <f t="shared" ref="TTX10:TUN13" si="2633">ABS(TTV10/TTL10)</f>
        <v>1.5633975597505292</v>
      </c>
      <c r="TTY10" s="40" t="s">
        <v>395</v>
      </c>
      <c r="TTZ10" s="40" t="s">
        <v>6</v>
      </c>
      <c r="TUA10" s="42">
        <v>41274</v>
      </c>
      <c r="TUB10" s="43">
        <v>4608955000</v>
      </c>
      <c r="TUC10" s="43">
        <v>116586000</v>
      </c>
      <c r="TUD10" s="43">
        <v>2448629000</v>
      </c>
      <c r="TUE10" s="40">
        <v>0</v>
      </c>
      <c r="TUF10" s="43">
        <v>264631000</v>
      </c>
      <c r="TUG10" s="40" t="s">
        <v>41</v>
      </c>
      <c r="TUH10" s="40" t="s">
        <v>99</v>
      </c>
      <c r="TUI10" s="36">
        <f t="shared" si="2628"/>
        <v>2012</v>
      </c>
      <c r="TUJ10" s="37">
        <f t="shared" si="2629"/>
        <v>-4492369000</v>
      </c>
      <c r="TUK10" s="38">
        <f t="shared" si="2630"/>
        <v>2713260000</v>
      </c>
      <c r="TUL10" s="38">
        <f t="shared" si="2631"/>
        <v>-7205629000</v>
      </c>
      <c r="TUM10" s="39">
        <f t="shared" si="2632"/>
        <v>0.97470446120649912</v>
      </c>
      <c r="TUN10" s="39">
        <f t="shared" si="2633"/>
        <v>1.5633975597505292</v>
      </c>
      <c r="TUO10" s="40" t="s">
        <v>395</v>
      </c>
      <c r="TUP10" s="40" t="s">
        <v>6</v>
      </c>
      <c r="TUQ10" s="42">
        <v>41274</v>
      </c>
      <c r="TUR10" s="43">
        <v>4608955000</v>
      </c>
      <c r="TUS10" s="43">
        <v>116586000</v>
      </c>
      <c r="TUT10" s="43">
        <v>2448629000</v>
      </c>
      <c r="TUU10" s="40">
        <v>0</v>
      </c>
      <c r="TUV10" s="43">
        <v>264631000</v>
      </c>
      <c r="TUW10" s="40" t="s">
        <v>41</v>
      </c>
      <c r="TUX10" s="40" t="s">
        <v>99</v>
      </c>
      <c r="TUY10" s="36">
        <f t="shared" ref="TUY10:TVO13" si="2634">YEAR(TUQ10)</f>
        <v>2012</v>
      </c>
      <c r="TUZ10" s="37">
        <f t="shared" ref="TUZ10:TVP13" si="2635">TUS10-TUR10</f>
        <v>-4492369000</v>
      </c>
      <c r="TVA10" s="38">
        <f t="shared" ref="TVA10:TVQ13" si="2636">TUT10+TUU10+TUV10</f>
        <v>2713260000</v>
      </c>
      <c r="TVB10" s="38">
        <f t="shared" ref="TVB10:TVR13" si="2637">TUZ10-TVA10</f>
        <v>-7205629000</v>
      </c>
      <c r="TVC10" s="39">
        <f t="shared" ref="TVC10:TVS13" si="2638">ABS(TUZ10/TUR10)</f>
        <v>0.97470446120649912</v>
      </c>
      <c r="TVD10" s="39">
        <f t="shared" ref="TVD10:TVT13" si="2639">ABS(TVB10/TUR10)</f>
        <v>1.5633975597505292</v>
      </c>
      <c r="TVE10" s="40" t="s">
        <v>395</v>
      </c>
      <c r="TVF10" s="40" t="s">
        <v>6</v>
      </c>
      <c r="TVG10" s="42">
        <v>41274</v>
      </c>
      <c r="TVH10" s="43">
        <v>4608955000</v>
      </c>
      <c r="TVI10" s="43">
        <v>116586000</v>
      </c>
      <c r="TVJ10" s="43">
        <v>2448629000</v>
      </c>
      <c r="TVK10" s="40">
        <v>0</v>
      </c>
      <c r="TVL10" s="43">
        <v>264631000</v>
      </c>
      <c r="TVM10" s="40" t="s">
        <v>41</v>
      </c>
      <c r="TVN10" s="40" t="s">
        <v>99</v>
      </c>
      <c r="TVO10" s="36">
        <f t="shared" si="2634"/>
        <v>2012</v>
      </c>
      <c r="TVP10" s="37">
        <f t="shared" si="2635"/>
        <v>-4492369000</v>
      </c>
      <c r="TVQ10" s="38">
        <f t="shared" si="2636"/>
        <v>2713260000</v>
      </c>
      <c r="TVR10" s="38">
        <f t="shared" si="2637"/>
        <v>-7205629000</v>
      </c>
      <c r="TVS10" s="39">
        <f t="shared" si="2638"/>
        <v>0.97470446120649912</v>
      </c>
      <c r="TVT10" s="39">
        <f t="shared" si="2639"/>
        <v>1.5633975597505292</v>
      </c>
      <c r="TVU10" s="40" t="s">
        <v>395</v>
      </c>
      <c r="TVV10" s="40" t="s">
        <v>6</v>
      </c>
      <c r="TVW10" s="42">
        <v>41274</v>
      </c>
      <c r="TVX10" s="43">
        <v>4608955000</v>
      </c>
      <c r="TVY10" s="43">
        <v>116586000</v>
      </c>
      <c r="TVZ10" s="43">
        <v>2448629000</v>
      </c>
      <c r="TWA10" s="40">
        <v>0</v>
      </c>
      <c r="TWB10" s="43">
        <v>264631000</v>
      </c>
      <c r="TWC10" s="40" t="s">
        <v>41</v>
      </c>
      <c r="TWD10" s="40" t="s">
        <v>99</v>
      </c>
      <c r="TWE10" s="36">
        <f t="shared" ref="TWE10:TWU13" si="2640">YEAR(TVW10)</f>
        <v>2012</v>
      </c>
      <c r="TWF10" s="37">
        <f t="shared" ref="TWF10:TWV13" si="2641">TVY10-TVX10</f>
        <v>-4492369000</v>
      </c>
      <c r="TWG10" s="38">
        <f t="shared" ref="TWG10:TWW13" si="2642">TVZ10+TWA10+TWB10</f>
        <v>2713260000</v>
      </c>
      <c r="TWH10" s="38">
        <f t="shared" ref="TWH10:TWX13" si="2643">TWF10-TWG10</f>
        <v>-7205629000</v>
      </c>
      <c r="TWI10" s="39">
        <f t="shared" ref="TWI10:TWY13" si="2644">ABS(TWF10/TVX10)</f>
        <v>0.97470446120649912</v>
      </c>
      <c r="TWJ10" s="39">
        <f t="shared" ref="TWJ10:TWZ13" si="2645">ABS(TWH10/TVX10)</f>
        <v>1.5633975597505292</v>
      </c>
      <c r="TWK10" s="40" t="s">
        <v>395</v>
      </c>
      <c r="TWL10" s="40" t="s">
        <v>6</v>
      </c>
      <c r="TWM10" s="42">
        <v>41274</v>
      </c>
      <c r="TWN10" s="43">
        <v>4608955000</v>
      </c>
      <c r="TWO10" s="43">
        <v>116586000</v>
      </c>
      <c r="TWP10" s="43">
        <v>2448629000</v>
      </c>
      <c r="TWQ10" s="40">
        <v>0</v>
      </c>
      <c r="TWR10" s="43">
        <v>264631000</v>
      </c>
      <c r="TWS10" s="40" t="s">
        <v>41</v>
      </c>
      <c r="TWT10" s="40" t="s">
        <v>99</v>
      </c>
      <c r="TWU10" s="36">
        <f t="shared" si="2640"/>
        <v>2012</v>
      </c>
      <c r="TWV10" s="37">
        <f t="shared" si="2641"/>
        <v>-4492369000</v>
      </c>
      <c r="TWW10" s="38">
        <f t="shared" si="2642"/>
        <v>2713260000</v>
      </c>
      <c r="TWX10" s="38">
        <f t="shared" si="2643"/>
        <v>-7205629000</v>
      </c>
      <c r="TWY10" s="39">
        <f t="shared" si="2644"/>
        <v>0.97470446120649912</v>
      </c>
      <c r="TWZ10" s="39">
        <f t="shared" si="2645"/>
        <v>1.5633975597505292</v>
      </c>
      <c r="TXA10" s="40" t="s">
        <v>395</v>
      </c>
      <c r="TXB10" s="40" t="s">
        <v>6</v>
      </c>
      <c r="TXC10" s="42">
        <v>41274</v>
      </c>
      <c r="TXD10" s="43">
        <v>4608955000</v>
      </c>
      <c r="TXE10" s="43">
        <v>116586000</v>
      </c>
      <c r="TXF10" s="43">
        <v>2448629000</v>
      </c>
      <c r="TXG10" s="40">
        <v>0</v>
      </c>
      <c r="TXH10" s="43">
        <v>264631000</v>
      </c>
      <c r="TXI10" s="40" t="s">
        <v>41</v>
      </c>
      <c r="TXJ10" s="40" t="s">
        <v>99</v>
      </c>
      <c r="TXK10" s="36">
        <f t="shared" ref="TXK10:TYA13" si="2646">YEAR(TXC10)</f>
        <v>2012</v>
      </c>
      <c r="TXL10" s="37">
        <f t="shared" ref="TXL10:TYB13" si="2647">TXE10-TXD10</f>
        <v>-4492369000</v>
      </c>
      <c r="TXM10" s="38">
        <f t="shared" ref="TXM10:TYC13" si="2648">TXF10+TXG10+TXH10</f>
        <v>2713260000</v>
      </c>
      <c r="TXN10" s="38">
        <f t="shared" ref="TXN10:TYD13" si="2649">TXL10-TXM10</f>
        <v>-7205629000</v>
      </c>
      <c r="TXO10" s="39">
        <f t="shared" ref="TXO10:TYE13" si="2650">ABS(TXL10/TXD10)</f>
        <v>0.97470446120649912</v>
      </c>
      <c r="TXP10" s="39">
        <f t="shared" ref="TXP10:TYF13" si="2651">ABS(TXN10/TXD10)</f>
        <v>1.5633975597505292</v>
      </c>
      <c r="TXQ10" s="40" t="s">
        <v>395</v>
      </c>
      <c r="TXR10" s="40" t="s">
        <v>6</v>
      </c>
      <c r="TXS10" s="42">
        <v>41274</v>
      </c>
      <c r="TXT10" s="43">
        <v>4608955000</v>
      </c>
      <c r="TXU10" s="43">
        <v>116586000</v>
      </c>
      <c r="TXV10" s="43">
        <v>2448629000</v>
      </c>
      <c r="TXW10" s="40">
        <v>0</v>
      </c>
      <c r="TXX10" s="43">
        <v>264631000</v>
      </c>
      <c r="TXY10" s="40" t="s">
        <v>41</v>
      </c>
      <c r="TXZ10" s="40" t="s">
        <v>99</v>
      </c>
      <c r="TYA10" s="36">
        <f t="shared" si="2646"/>
        <v>2012</v>
      </c>
      <c r="TYB10" s="37">
        <f t="shared" si="2647"/>
        <v>-4492369000</v>
      </c>
      <c r="TYC10" s="38">
        <f t="shared" si="2648"/>
        <v>2713260000</v>
      </c>
      <c r="TYD10" s="38">
        <f t="shared" si="2649"/>
        <v>-7205629000</v>
      </c>
      <c r="TYE10" s="39">
        <f t="shared" si="2650"/>
        <v>0.97470446120649912</v>
      </c>
      <c r="TYF10" s="39">
        <f t="shared" si="2651"/>
        <v>1.5633975597505292</v>
      </c>
      <c r="TYG10" s="40" t="s">
        <v>395</v>
      </c>
      <c r="TYH10" s="40" t="s">
        <v>6</v>
      </c>
      <c r="TYI10" s="42">
        <v>41274</v>
      </c>
      <c r="TYJ10" s="43">
        <v>4608955000</v>
      </c>
      <c r="TYK10" s="43">
        <v>116586000</v>
      </c>
      <c r="TYL10" s="43">
        <v>2448629000</v>
      </c>
      <c r="TYM10" s="40">
        <v>0</v>
      </c>
      <c r="TYN10" s="43">
        <v>264631000</v>
      </c>
      <c r="TYO10" s="40" t="s">
        <v>41</v>
      </c>
      <c r="TYP10" s="40" t="s">
        <v>99</v>
      </c>
      <c r="TYQ10" s="36">
        <f t="shared" ref="TYQ10:TZG13" si="2652">YEAR(TYI10)</f>
        <v>2012</v>
      </c>
      <c r="TYR10" s="37">
        <f t="shared" ref="TYR10:TZH13" si="2653">TYK10-TYJ10</f>
        <v>-4492369000</v>
      </c>
      <c r="TYS10" s="38">
        <f t="shared" ref="TYS10:TZI13" si="2654">TYL10+TYM10+TYN10</f>
        <v>2713260000</v>
      </c>
      <c r="TYT10" s="38">
        <f t="shared" ref="TYT10:TZJ13" si="2655">TYR10-TYS10</f>
        <v>-7205629000</v>
      </c>
      <c r="TYU10" s="39">
        <f t="shared" ref="TYU10:TZK13" si="2656">ABS(TYR10/TYJ10)</f>
        <v>0.97470446120649912</v>
      </c>
      <c r="TYV10" s="39">
        <f t="shared" ref="TYV10:TZL13" si="2657">ABS(TYT10/TYJ10)</f>
        <v>1.5633975597505292</v>
      </c>
      <c r="TYW10" s="40" t="s">
        <v>395</v>
      </c>
      <c r="TYX10" s="40" t="s">
        <v>6</v>
      </c>
      <c r="TYY10" s="42">
        <v>41274</v>
      </c>
      <c r="TYZ10" s="43">
        <v>4608955000</v>
      </c>
      <c r="TZA10" s="43">
        <v>116586000</v>
      </c>
      <c r="TZB10" s="43">
        <v>2448629000</v>
      </c>
      <c r="TZC10" s="40">
        <v>0</v>
      </c>
      <c r="TZD10" s="43">
        <v>264631000</v>
      </c>
      <c r="TZE10" s="40" t="s">
        <v>41</v>
      </c>
      <c r="TZF10" s="40" t="s">
        <v>99</v>
      </c>
      <c r="TZG10" s="36">
        <f t="shared" si="2652"/>
        <v>2012</v>
      </c>
      <c r="TZH10" s="37">
        <f t="shared" si="2653"/>
        <v>-4492369000</v>
      </c>
      <c r="TZI10" s="38">
        <f t="shared" si="2654"/>
        <v>2713260000</v>
      </c>
      <c r="TZJ10" s="38">
        <f t="shared" si="2655"/>
        <v>-7205629000</v>
      </c>
      <c r="TZK10" s="39">
        <f t="shared" si="2656"/>
        <v>0.97470446120649912</v>
      </c>
      <c r="TZL10" s="39">
        <f t="shared" si="2657"/>
        <v>1.5633975597505292</v>
      </c>
      <c r="TZM10" s="40" t="s">
        <v>395</v>
      </c>
      <c r="TZN10" s="40" t="s">
        <v>6</v>
      </c>
      <c r="TZO10" s="42">
        <v>41274</v>
      </c>
      <c r="TZP10" s="43">
        <v>4608955000</v>
      </c>
      <c r="TZQ10" s="43">
        <v>116586000</v>
      </c>
      <c r="TZR10" s="43">
        <v>2448629000</v>
      </c>
      <c r="TZS10" s="40">
        <v>0</v>
      </c>
      <c r="TZT10" s="43">
        <v>264631000</v>
      </c>
      <c r="TZU10" s="40" t="s">
        <v>41</v>
      </c>
      <c r="TZV10" s="40" t="s">
        <v>99</v>
      </c>
      <c r="TZW10" s="36">
        <f t="shared" ref="TZW10:UAM13" si="2658">YEAR(TZO10)</f>
        <v>2012</v>
      </c>
      <c r="TZX10" s="37">
        <f t="shared" ref="TZX10:UAN13" si="2659">TZQ10-TZP10</f>
        <v>-4492369000</v>
      </c>
      <c r="TZY10" s="38">
        <f t="shared" ref="TZY10:UAO13" si="2660">TZR10+TZS10+TZT10</f>
        <v>2713260000</v>
      </c>
      <c r="TZZ10" s="38">
        <f t="shared" ref="TZZ10:UAP13" si="2661">TZX10-TZY10</f>
        <v>-7205629000</v>
      </c>
      <c r="UAA10" s="39">
        <f t="shared" ref="UAA10:UAQ13" si="2662">ABS(TZX10/TZP10)</f>
        <v>0.97470446120649912</v>
      </c>
      <c r="UAB10" s="39">
        <f t="shared" ref="UAB10:UAR13" si="2663">ABS(TZZ10/TZP10)</f>
        <v>1.5633975597505292</v>
      </c>
      <c r="UAC10" s="40" t="s">
        <v>395</v>
      </c>
      <c r="UAD10" s="40" t="s">
        <v>6</v>
      </c>
      <c r="UAE10" s="42">
        <v>41274</v>
      </c>
      <c r="UAF10" s="43">
        <v>4608955000</v>
      </c>
      <c r="UAG10" s="43">
        <v>116586000</v>
      </c>
      <c r="UAH10" s="43">
        <v>2448629000</v>
      </c>
      <c r="UAI10" s="40">
        <v>0</v>
      </c>
      <c r="UAJ10" s="43">
        <v>264631000</v>
      </c>
      <c r="UAK10" s="40" t="s">
        <v>41</v>
      </c>
      <c r="UAL10" s="40" t="s">
        <v>99</v>
      </c>
      <c r="UAM10" s="36">
        <f t="shared" si="2658"/>
        <v>2012</v>
      </c>
      <c r="UAN10" s="37">
        <f t="shared" si="2659"/>
        <v>-4492369000</v>
      </c>
      <c r="UAO10" s="38">
        <f t="shared" si="2660"/>
        <v>2713260000</v>
      </c>
      <c r="UAP10" s="38">
        <f t="shared" si="2661"/>
        <v>-7205629000</v>
      </c>
      <c r="UAQ10" s="39">
        <f t="shared" si="2662"/>
        <v>0.97470446120649912</v>
      </c>
      <c r="UAR10" s="39">
        <f t="shared" si="2663"/>
        <v>1.5633975597505292</v>
      </c>
      <c r="UAS10" s="40" t="s">
        <v>395</v>
      </c>
      <c r="UAT10" s="40" t="s">
        <v>6</v>
      </c>
      <c r="UAU10" s="42">
        <v>41274</v>
      </c>
      <c r="UAV10" s="43">
        <v>4608955000</v>
      </c>
      <c r="UAW10" s="43">
        <v>116586000</v>
      </c>
      <c r="UAX10" s="43">
        <v>2448629000</v>
      </c>
      <c r="UAY10" s="40">
        <v>0</v>
      </c>
      <c r="UAZ10" s="43">
        <v>264631000</v>
      </c>
      <c r="UBA10" s="40" t="s">
        <v>41</v>
      </c>
      <c r="UBB10" s="40" t="s">
        <v>99</v>
      </c>
      <c r="UBC10" s="36">
        <f t="shared" ref="UBC10:UBS13" si="2664">YEAR(UAU10)</f>
        <v>2012</v>
      </c>
      <c r="UBD10" s="37">
        <f t="shared" ref="UBD10:UBT13" si="2665">UAW10-UAV10</f>
        <v>-4492369000</v>
      </c>
      <c r="UBE10" s="38">
        <f t="shared" ref="UBE10:UBU13" si="2666">UAX10+UAY10+UAZ10</f>
        <v>2713260000</v>
      </c>
      <c r="UBF10" s="38">
        <f t="shared" ref="UBF10:UBV13" si="2667">UBD10-UBE10</f>
        <v>-7205629000</v>
      </c>
      <c r="UBG10" s="39">
        <f t="shared" ref="UBG10:UBW13" si="2668">ABS(UBD10/UAV10)</f>
        <v>0.97470446120649912</v>
      </c>
      <c r="UBH10" s="39">
        <f t="shared" ref="UBH10:UBX13" si="2669">ABS(UBF10/UAV10)</f>
        <v>1.5633975597505292</v>
      </c>
      <c r="UBI10" s="40" t="s">
        <v>395</v>
      </c>
      <c r="UBJ10" s="40" t="s">
        <v>6</v>
      </c>
      <c r="UBK10" s="42">
        <v>41274</v>
      </c>
      <c r="UBL10" s="43">
        <v>4608955000</v>
      </c>
      <c r="UBM10" s="43">
        <v>116586000</v>
      </c>
      <c r="UBN10" s="43">
        <v>2448629000</v>
      </c>
      <c r="UBO10" s="40">
        <v>0</v>
      </c>
      <c r="UBP10" s="43">
        <v>264631000</v>
      </c>
      <c r="UBQ10" s="40" t="s">
        <v>41</v>
      </c>
      <c r="UBR10" s="40" t="s">
        <v>99</v>
      </c>
      <c r="UBS10" s="36">
        <f t="shared" si="2664"/>
        <v>2012</v>
      </c>
      <c r="UBT10" s="37">
        <f t="shared" si="2665"/>
        <v>-4492369000</v>
      </c>
      <c r="UBU10" s="38">
        <f t="shared" si="2666"/>
        <v>2713260000</v>
      </c>
      <c r="UBV10" s="38">
        <f t="shared" si="2667"/>
        <v>-7205629000</v>
      </c>
      <c r="UBW10" s="39">
        <f t="shared" si="2668"/>
        <v>0.97470446120649912</v>
      </c>
      <c r="UBX10" s="39">
        <f t="shared" si="2669"/>
        <v>1.5633975597505292</v>
      </c>
      <c r="UBY10" s="40" t="s">
        <v>395</v>
      </c>
      <c r="UBZ10" s="40" t="s">
        <v>6</v>
      </c>
      <c r="UCA10" s="42">
        <v>41274</v>
      </c>
      <c r="UCB10" s="43">
        <v>4608955000</v>
      </c>
      <c r="UCC10" s="43">
        <v>116586000</v>
      </c>
      <c r="UCD10" s="43">
        <v>2448629000</v>
      </c>
      <c r="UCE10" s="40">
        <v>0</v>
      </c>
      <c r="UCF10" s="43">
        <v>264631000</v>
      </c>
      <c r="UCG10" s="40" t="s">
        <v>41</v>
      </c>
      <c r="UCH10" s="40" t="s">
        <v>99</v>
      </c>
      <c r="UCI10" s="36">
        <f t="shared" ref="UCI10:UCY13" si="2670">YEAR(UCA10)</f>
        <v>2012</v>
      </c>
      <c r="UCJ10" s="37">
        <f t="shared" ref="UCJ10:UCZ13" si="2671">UCC10-UCB10</f>
        <v>-4492369000</v>
      </c>
      <c r="UCK10" s="38">
        <f t="shared" ref="UCK10:UDA13" si="2672">UCD10+UCE10+UCF10</f>
        <v>2713260000</v>
      </c>
      <c r="UCL10" s="38">
        <f t="shared" ref="UCL10:UDB13" si="2673">UCJ10-UCK10</f>
        <v>-7205629000</v>
      </c>
      <c r="UCM10" s="39">
        <f t="shared" ref="UCM10:UDC13" si="2674">ABS(UCJ10/UCB10)</f>
        <v>0.97470446120649912</v>
      </c>
      <c r="UCN10" s="39">
        <f t="shared" ref="UCN10:UDD13" si="2675">ABS(UCL10/UCB10)</f>
        <v>1.5633975597505292</v>
      </c>
      <c r="UCO10" s="40" t="s">
        <v>395</v>
      </c>
      <c r="UCP10" s="40" t="s">
        <v>6</v>
      </c>
      <c r="UCQ10" s="42">
        <v>41274</v>
      </c>
      <c r="UCR10" s="43">
        <v>4608955000</v>
      </c>
      <c r="UCS10" s="43">
        <v>116586000</v>
      </c>
      <c r="UCT10" s="43">
        <v>2448629000</v>
      </c>
      <c r="UCU10" s="40">
        <v>0</v>
      </c>
      <c r="UCV10" s="43">
        <v>264631000</v>
      </c>
      <c r="UCW10" s="40" t="s">
        <v>41</v>
      </c>
      <c r="UCX10" s="40" t="s">
        <v>99</v>
      </c>
      <c r="UCY10" s="36">
        <f t="shared" si="2670"/>
        <v>2012</v>
      </c>
      <c r="UCZ10" s="37">
        <f t="shared" si="2671"/>
        <v>-4492369000</v>
      </c>
      <c r="UDA10" s="38">
        <f t="shared" si="2672"/>
        <v>2713260000</v>
      </c>
      <c r="UDB10" s="38">
        <f t="shared" si="2673"/>
        <v>-7205629000</v>
      </c>
      <c r="UDC10" s="39">
        <f t="shared" si="2674"/>
        <v>0.97470446120649912</v>
      </c>
      <c r="UDD10" s="39">
        <f t="shared" si="2675"/>
        <v>1.5633975597505292</v>
      </c>
      <c r="UDE10" s="40" t="s">
        <v>395</v>
      </c>
      <c r="UDF10" s="40" t="s">
        <v>6</v>
      </c>
      <c r="UDG10" s="42">
        <v>41274</v>
      </c>
      <c r="UDH10" s="43">
        <v>4608955000</v>
      </c>
      <c r="UDI10" s="43">
        <v>116586000</v>
      </c>
      <c r="UDJ10" s="43">
        <v>2448629000</v>
      </c>
      <c r="UDK10" s="40">
        <v>0</v>
      </c>
      <c r="UDL10" s="43">
        <v>264631000</v>
      </c>
      <c r="UDM10" s="40" t="s">
        <v>41</v>
      </c>
      <c r="UDN10" s="40" t="s">
        <v>99</v>
      </c>
      <c r="UDO10" s="36">
        <f t="shared" ref="UDO10:UEE13" si="2676">YEAR(UDG10)</f>
        <v>2012</v>
      </c>
      <c r="UDP10" s="37">
        <f t="shared" ref="UDP10:UEF13" si="2677">UDI10-UDH10</f>
        <v>-4492369000</v>
      </c>
      <c r="UDQ10" s="38">
        <f t="shared" ref="UDQ10:UEG13" si="2678">UDJ10+UDK10+UDL10</f>
        <v>2713260000</v>
      </c>
      <c r="UDR10" s="38">
        <f t="shared" ref="UDR10:UEH13" si="2679">UDP10-UDQ10</f>
        <v>-7205629000</v>
      </c>
      <c r="UDS10" s="39">
        <f t="shared" ref="UDS10:UEI13" si="2680">ABS(UDP10/UDH10)</f>
        <v>0.97470446120649912</v>
      </c>
      <c r="UDT10" s="39">
        <f t="shared" ref="UDT10:UEJ13" si="2681">ABS(UDR10/UDH10)</f>
        <v>1.5633975597505292</v>
      </c>
      <c r="UDU10" s="40" t="s">
        <v>395</v>
      </c>
      <c r="UDV10" s="40" t="s">
        <v>6</v>
      </c>
      <c r="UDW10" s="42">
        <v>41274</v>
      </c>
      <c r="UDX10" s="43">
        <v>4608955000</v>
      </c>
      <c r="UDY10" s="43">
        <v>116586000</v>
      </c>
      <c r="UDZ10" s="43">
        <v>2448629000</v>
      </c>
      <c r="UEA10" s="40">
        <v>0</v>
      </c>
      <c r="UEB10" s="43">
        <v>264631000</v>
      </c>
      <c r="UEC10" s="40" t="s">
        <v>41</v>
      </c>
      <c r="UED10" s="40" t="s">
        <v>99</v>
      </c>
      <c r="UEE10" s="36">
        <f t="shared" si="2676"/>
        <v>2012</v>
      </c>
      <c r="UEF10" s="37">
        <f t="shared" si="2677"/>
        <v>-4492369000</v>
      </c>
      <c r="UEG10" s="38">
        <f t="shared" si="2678"/>
        <v>2713260000</v>
      </c>
      <c r="UEH10" s="38">
        <f t="shared" si="2679"/>
        <v>-7205629000</v>
      </c>
      <c r="UEI10" s="39">
        <f t="shared" si="2680"/>
        <v>0.97470446120649912</v>
      </c>
      <c r="UEJ10" s="39">
        <f t="shared" si="2681"/>
        <v>1.5633975597505292</v>
      </c>
      <c r="UEK10" s="40" t="s">
        <v>395</v>
      </c>
      <c r="UEL10" s="40" t="s">
        <v>6</v>
      </c>
      <c r="UEM10" s="42">
        <v>41274</v>
      </c>
      <c r="UEN10" s="43">
        <v>4608955000</v>
      </c>
      <c r="UEO10" s="43">
        <v>116586000</v>
      </c>
      <c r="UEP10" s="43">
        <v>2448629000</v>
      </c>
      <c r="UEQ10" s="40">
        <v>0</v>
      </c>
      <c r="UER10" s="43">
        <v>264631000</v>
      </c>
      <c r="UES10" s="40" t="s">
        <v>41</v>
      </c>
      <c r="UET10" s="40" t="s">
        <v>99</v>
      </c>
      <c r="UEU10" s="36">
        <f t="shared" ref="UEU10:UFK13" si="2682">YEAR(UEM10)</f>
        <v>2012</v>
      </c>
      <c r="UEV10" s="37">
        <f t="shared" ref="UEV10:UFL13" si="2683">UEO10-UEN10</f>
        <v>-4492369000</v>
      </c>
      <c r="UEW10" s="38">
        <f t="shared" ref="UEW10:UFM13" si="2684">UEP10+UEQ10+UER10</f>
        <v>2713260000</v>
      </c>
      <c r="UEX10" s="38">
        <f t="shared" ref="UEX10:UFN13" si="2685">UEV10-UEW10</f>
        <v>-7205629000</v>
      </c>
      <c r="UEY10" s="39">
        <f t="shared" ref="UEY10:UFO13" si="2686">ABS(UEV10/UEN10)</f>
        <v>0.97470446120649912</v>
      </c>
      <c r="UEZ10" s="39">
        <f t="shared" ref="UEZ10:UFP13" si="2687">ABS(UEX10/UEN10)</f>
        <v>1.5633975597505292</v>
      </c>
      <c r="UFA10" s="40" t="s">
        <v>395</v>
      </c>
      <c r="UFB10" s="40" t="s">
        <v>6</v>
      </c>
      <c r="UFC10" s="42">
        <v>41274</v>
      </c>
      <c r="UFD10" s="43">
        <v>4608955000</v>
      </c>
      <c r="UFE10" s="43">
        <v>116586000</v>
      </c>
      <c r="UFF10" s="43">
        <v>2448629000</v>
      </c>
      <c r="UFG10" s="40">
        <v>0</v>
      </c>
      <c r="UFH10" s="43">
        <v>264631000</v>
      </c>
      <c r="UFI10" s="40" t="s">
        <v>41</v>
      </c>
      <c r="UFJ10" s="40" t="s">
        <v>99</v>
      </c>
      <c r="UFK10" s="36">
        <f t="shared" si="2682"/>
        <v>2012</v>
      </c>
      <c r="UFL10" s="37">
        <f t="shared" si="2683"/>
        <v>-4492369000</v>
      </c>
      <c r="UFM10" s="38">
        <f t="shared" si="2684"/>
        <v>2713260000</v>
      </c>
      <c r="UFN10" s="38">
        <f t="shared" si="2685"/>
        <v>-7205629000</v>
      </c>
      <c r="UFO10" s="39">
        <f t="shared" si="2686"/>
        <v>0.97470446120649912</v>
      </c>
      <c r="UFP10" s="39">
        <f t="shared" si="2687"/>
        <v>1.5633975597505292</v>
      </c>
      <c r="UFQ10" s="40" t="s">
        <v>395</v>
      </c>
      <c r="UFR10" s="40" t="s">
        <v>6</v>
      </c>
      <c r="UFS10" s="42">
        <v>41274</v>
      </c>
      <c r="UFT10" s="43">
        <v>4608955000</v>
      </c>
      <c r="UFU10" s="43">
        <v>116586000</v>
      </c>
      <c r="UFV10" s="43">
        <v>2448629000</v>
      </c>
      <c r="UFW10" s="40">
        <v>0</v>
      </c>
      <c r="UFX10" s="43">
        <v>264631000</v>
      </c>
      <c r="UFY10" s="40" t="s">
        <v>41</v>
      </c>
      <c r="UFZ10" s="40" t="s">
        <v>99</v>
      </c>
      <c r="UGA10" s="36">
        <f t="shared" ref="UGA10:UGQ13" si="2688">YEAR(UFS10)</f>
        <v>2012</v>
      </c>
      <c r="UGB10" s="37">
        <f t="shared" ref="UGB10:UGR13" si="2689">UFU10-UFT10</f>
        <v>-4492369000</v>
      </c>
      <c r="UGC10" s="38">
        <f t="shared" ref="UGC10:UGS13" si="2690">UFV10+UFW10+UFX10</f>
        <v>2713260000</v>
      </c>
      <c r="UGD10" s="38">
        <f t="shared" ref="UGD10:UGT13" si="2691">UGB10-UGC10</f>
        <v>-7205629000</v>
      </c>
      <c r="UGE10" s="39">
        <f t="shared" ref="UGE10:UGU13" si="2692">ABS(UGB10/UFT10)</f>
        <v>0.97470446120649912</v>
      </c>
      <c r="UGF10" s="39">
        <f t="shared" ref="UGF10:UGV13" si="2693">ABS(UGD10/UFT10)</f>
        <v>1.5633975597505292</v>
      </c>
      <c r="UGG10" s="40" t="s">
        <v>395</v>
      </c>
      <c r="UGH10" s="40" t="s">
        <v>6</v>
      </c>
      <c r="UGI10" s="42">
        <v>41274</v>
      </c>
      <c r="UGJ10" s="43">
        <v>4608955000</v>
      </c>
      <c r="UGK10" s="43">
        <v>116586000</v>
      </c>
      <c r="UGL10" s="43">
        <v>2448629000</v>
      </c>
      <c r="UGM10" s="40">
        <v>0</v>
      </c>
      <c r="UGN10" s="43">
        <v>264631000</v>
      </c>
      <c r="UGO10" s="40" t="s">
        <v>41</v>
      </c>
      <c r="UGP10" s="40" t="s">
        <v>99</v>
      </c>
      <c r="UGQ10" s="36">
        <f t="shared" si="2688"/>
        <v>2012</v>
      </c>
      <c r="UGR10" s="37">
        <f t="shared" si="2689"/>
        <v>-4492369000</v>
      </c>
      <c r="UGS10" s="38">
        <f t="shared" si="2690"/>
        <v>2713260000</v>
      </c>
      <c r="UGT10" s="38">
        <f t="shared" si="2691"/>
        <v>-7205629000</v>
      </c>
      <c r="UGU10" s="39">
        <f t="shared" si="2692"/>
        <v>0.97470446120649912</v>
      </c>
      <c r="UGV10" s="39">
        <f t="shared" si="2693"/>
        <v>1.5633975597505292</v>
      </c>
      <c r="UGW10" s="40" t="s">
        <v>395</v>
      </c>
      <c r="UGX10" s="40" t="s">
        <v>6</v>
      </c>
      <c r="UGY10" s="42">
        <v>41274</v>
      </c>
      <c r="UGZ10" s="43">
        <v>4608955000</v>
      </c>
      <c r="UHA10" s="43">
        <v>116586000</v>
      </c>
      <c r="UHB10" s="43">
        <v>2448629000</v>
      </c>
      <c r="UHC10" s="40">
        <v>0</v>
      </c>
      <c r="UHD10" s="43">
        <v>264631000</v>
      </c>
      <c r="UHE10" s="40" t="s">
        <v>41</v>
      </c>
      <c r="UHF10" s="40" t="s">
        <v>99</v>
      </c>
      <c r="UHG10" s="36">
        <f t="shared" ref="UHG10:UHW13" si="2694">YEAR(UGY10)</f>
        <v>2012</v>
      </c>
      <c r="UHH10" s="37">
        <f t="shared" ref="UHH10:UHX13" si="2695">UHA10-UGZ10</f>
        <v>-4492369000</v>
      </c>
      <c r="UHI10" s="38">
        <f t="shared" ref="UHI10:UHY13" si="2696">UHB10+UHC10+UHD10</f>
        <v>2713260000</v>
      </c>
      <c r="UHJ10" s="38">
        <f t="shared" ref="UHJ10:UHZ13" si="2697">UHH10-UHI10</f>
        <v>-7205629000</v>
      </c>
      <c r="UHK10" s="39">
        <f t="shared" ref="UHK10:UIA13" si="2698">ABS(UHH10/UGZ10)</f>
        <v>0.97470446120649912</v>
      </c>
      <c r="UHL10" s="39">
        <f t="shared" ref="UHL10:UIB13" si="2699">ABS(UHJ10/UGZ10)</f>
        <v>1.5633975597505292</v>
      </c>
      <c r="UHM10" s="40" t="s">
        <v>395</v>
      </c>
      <c r="UHN10" s="40" t="s">
        <v>6</v>
      </c>
      <c r="UHO10" s="42">
        <v>41274</v>
      </c>
      <c r="UHP10" s="43">
        <v>4608955000</v>
      </c>
      <c r="UHQ10" s="43">
        <v>116586000</v>
      </c>
      <c r="UHR10" s="43">
        <v>2448629000</v>
      </c>
      <c r="UHS10" s="40">
        <v>0</v>
      </c>
      <c r="UHT10" s="43">
        <v>264631000</v>
      </c>
      <c r="UHU10" s="40" t="s">
        <v>41</v>
      </c>
      <c r="UHV10" s="40" t="s">
        <v>99</v>
      </c>
      <c r="UHW10" s="36">
        <f t="shared" si="2694"/>
        <v>2012</v>
      </c>
      <c r="UHX10" s="37">
        <f t="shared" si="2695"/>
        <v>-4492369000</v>
      </c>
      <c r="UHY10" s="38">
        <f t="shared" si="2696"/>
        <v>2713260000</v>
      </c>
      <c r="UHZ10" s="38">
        <f t="shared" si="2697"/>
        <v>-7205629000</v>
      </c>
      <c r="UIA10" s="39">
        <f t="shared" si="2698"/>
        <v>0.97470446120649912</v>
      </c>
      <c r="UIB10" s="39">
        <f t="shared" si="2699"/>
        <v>1.5633975597505292</v>
      </c>
      <c r="UIC10" s="40" t="s">
        <v>395</v>
      </c>
      <c r="UID10" s="40" t="s">
        <v>6</v>
      </c>
      <c r="UIE10" s="42">
        <v>41274</v>
      </c>
      <c r="UIF10" s="43">
        <v>4608955000</v>
      </c>
      <c r="UIG10" s="43">
        <v>116586000</v>
      </c>
      <c r="UIH10" s="43">
        <v>2448629000</v>
      </c>
      <c r="UII10" s="40">
        <v>0</v>
      </c>
      <c r="UIJ10" s="43">
        <v>264631000</v>
      </c>
      <c r="UIK10" s="40" t="s">
        <v>41</v>
      </c>
      <c r="UIL10" s="40" t="s">
        <v>99</v>
      </c>
      <c r="UIM10" s="36">
        <f t="shared" ref="UIM10:UJC13" si="2700">YEAR(UIE10)</f>
        <v>2012</v>
      </c>
      <c r="UIN10" s="37">
        <f t="shared" ref="UIN10:UJD13" si="2701">UIG10-UIF10</f>
        <v>-4492369000</v>
      </c>
      <c r="UIO10" s="38">
        <f t="shared" ref="UIO10:UJE13" si="2702">UIH10+UII10+UIJ10</f>
        <v>2713260000</v>
      </c>
      <c r="UIP10" s="38">
        <f t="shared" ref="UIP10:UJF13" si="2703">UIN10-UIO10</f>
        <v>-7205629000</v>
      </c>
      <c r="UIQ10" s="39">
        <f t="shared" ref="UIQ10:UJG13" si="2704">ABS(UIN10/UIF10)</f>
        <v>0.97470446120649912</v>
      </c>
      <c r="UIR10" s="39">
        <f t="shared" ref="UIR10:UJH13" si="2705">ABS(UIP10/UIF10)</f>
        <v>1.5633975597505292</v>
      </c>
      <c r="UIS10" s="40" t="s">
        <v>395</v>
      </c>
      <c r="UIT10" s="40" t="s">
        <v>6</v>
      </c>
      <c r="UIU10" s="42">
        <v>41274</v>
      </c>
      <c r="UIV10" s="43">
        <v>4608955000</v>
      </c>
      <c r="UIW10" s="43">
        <v>116586000</v>
      </c>
      <c r="UIX10" s="43">
        <v>2448629000</v>
      </c>
      <c r="UIY10" s="40">
        <v>0</v>
      </c>
      <c r="UIZ10" s="43">
        <v>264631000</v>
      </c>
      <c r="UJA10" s="40" t="s">
        <v>41</v>
      </c>
      <c r="UJB10" s="40" t="s">
        <v>99</v>
      </c>
      <c r="UJC10" s="36">
        <f t="shared" si="2700"/>
        <v>2012</v>
      </c>
      <c r="UJD10" s="37">
        <f t="shared" si="2701"/>
        <v>-4492369000</v>
      </c>
      <c r="UJE10" s="38">
        <f t="shared" si="2702"/>
        <v>2713260000</v>
      </c>
      <c r="UJF10" s="38">
        <f t="shared" si="2703"/>
        <v>-7205629000</v>
      </c>
      <c r="UJG10" s="39">
        <f t="shared" si="2704"/>
        <v>0.97470446120649912</v>
      </c>
      <c r="UJH10" s="39">
        <f t="shared" si="2705"/>
        <v>1.5633975597505292</v>
      </c>
      <c r="UJI10" s="40" t="s">
        <v>395</v>
      </c>
      <c r="UJJ10" s="40" t="s">
        <v>6</v>
      </c>
      <c r="UJK10" s="42">
        <v>41274</v>
      </c>
      <c r="UJL10" s="43">
        <v>4608955000</v>
      </c>
      <c r="UJM10" s="43">
        <v>116586000</v>
      </c>
      <c r="UJN10" s="43">
        <v>2448629000</v>
      </c>
      <c r="UJO10" s="40">
        <v>0</v>
      </c>
      <c r="UJP10" s="43">
        <v>264631000</v>
      </c>
      <c r="UJQ10" s="40" t="s">
        <v>41</v>
      </c>
      <c r="UJR10" s="40" t="s">
        <v>99</v>
      </c>
      <c r="UJS10" s="36">
        <f t="shared" ref="UJS10:UKI13" si="2706">YEAR(UJK10)</f>
        <v>2012</v>
      </c>
      <c r="UJT10" s="37">
        <f t="shared" ref="UJT10:UKJ13" si="2707">UJM10-UJL10</f>
        <v>-4492369000</v>
      </c>
      <c r="UJU10" s="38">
        <f t="shared" ref="UJU10:UKK13" si="2708">UJN10+UJO10+UJP10</f>
        <v>2713260000</v>
      </c>
      <c r="UJV10" s="38">
        <f t="shared" ref="UJV10:UKL13" si="2709">UJT10-UJU10</f>
        <v>-7205629000</v>
      </c>
      <c r="UJW10" s="39">
        <f t="shared" ref="UJW10:UKM13" si="2710">ABS(UJT10/UJL10)</f>
        <v>0.97470446120649912</v>
      </c>
      <c r="UJX10" s="39">
        <f t="shared" ref="UJX10:UKN13" si="2711">ABS(UJV10/UJL10)</f>
        <v>1.5633975597505292</v>
      </c>
      <c r="UJY10" s="40" t="s">
        <v>395</v>
      </c>
      <c r="UJZ10" s="40" t="s">
        <v>6</v>
      </c>
      <c r="UKA10" s="42">
        <v>41274</v>
      </c>
      <c r="UKB10" s="43">
        <v>4608955000</v>
      </c>
      <c r="UKC10" s="43">
        <v>116586000</v>
      </c>
      <c r="UKD10" s="43">
        <v>2448629000</v>
      </c>
      <c r="UKE10" s="40">
        <v>0</v>
      </c>
      <c r="UKF10" s="43">
        <v>264631000</v>
      </c>
      <c r="UKG10" s="40" t="s">
        <v>41</v>
      </c>
      <c r="UKH10" s="40" t="s">
        <v>99</v>
      </c>
      <c r="UKI10" s="36">
        <f t="shared" si="2706"/>
        <v>2012</v>
      </c>
      <c r="UKJ10" s="37">
        <f t="shared" si="2707"/>
        <v>-4492369000</v>
      </c>
      <c r="UKK10" s="38">
        <f t="shared" si="2708"/>
        <v>2713260000</v>
      </c>
      <c r="UKL10" s="38">
        <f t="shared" si="2709"/>
        <v>-7205629000</v>
      </c>
      <c r="UKM10" s="39">
        <f t="shared" si="2710"/>
        <v>0.97470446120649912</v>
      </c>
      <c r="UKN10" s="39">
        <f t="shared" si="2711"/>
        <v>1.5633975597505292</v>
      </c>
      <c r="UKO10" s="40" t="s">
        <v>395</v>
      </c>
      <c r="UKP10" s="40" t="s">
        <v>6</v>
      </c>
      <c r="UKQ10" s="42">
        <v>41274</v>
      </c>
      <c r="UKR10" s="43">
        <v>4608955000</v>
      </c>
      <c r="UKS10" s="43">
        <v>116586000</v>
      </c>
      <c r="UKT10" s="43">
        <v>2448629000</v>
      </c>
      <c r="UKU10" s="40">
        <v>0</v>
      </c>
      <c r="UKV10" s="43">
        <v>264631000</v>
      </c>
      <c r="UKW10" s="40" t="s">
        <v>41</v>
      </c>
      <c r="UKX10" s="40" t="s">
        <v>99</v>
      </c>
      <c r="UKY10" s="36">
        <f t="shared" ref="UKY10:ULO13" si="2712">YEAR(UKQ10)</f>
        <v>2012</v>
      </c>
      <c r="UKZ10" s="37">
        <f t="shared" ref="UKZ10:ULP13" si="2713">UKS10-UKR10</f>
        <v>-4492369000</v>
      </c>
      <c r="ULA10" s="38">
        <f t="shared" ref="ULA10:ULQ13" si="2714">UKT10+UKU10+UKV10</f>
        <v>2713260000</v>
      </c>
      <c r="ULB10" s="38">
        <f t="shared" ref="ULB10:ULR13" si="2715">UKZ10-ULA10</f>
        <v>-7205629000</v>
      </c>
      <c r="ULC10" s="39">
        <f t="shared" ref="ULC10:ULS13" si="2716">ABS(UKZ10/UKR10)</f>
        <v>0.97470446120649912</v>
      </c>
      <c r="ULD10" s="39">
        <f t="shared" ref="ULD10:ULT13" si="2717">ABS(ULB10/UKR10)</f>
        <v>1.5633975597505292</v>
      </c>
      <c r="ULE10" s="40" t="s">
        <v>395</v>
      </c>
      <c r="ULF10" s="40" t="s">
        <v>6</v>
      </c>
      <c r="ULG10" s="42">
        <v>41274</v>
      </c>
      <c r="ULH10" s="43">
        <v>4608955000</v>
      </c>
      <c r="ULI10" s="43">
        <v>116586000</v>
      </c>
      <c r="ULJ10" s="43">
        <v>2448629000</v>
      </c>
      <c r="ULK10" s="40">
        <v>0</v>
      </c>
      <c r="ULL10" s="43">
        <v>264631000</v>
      </c>
      <c r="ULM10" s="40" t="s">
        <v>41</v>
      </c>
      <c r="ULN10" s="40" t="s">
        <v>99</v>
      </c>
      <c r="ULO10" s="36">
        <f t="shared" si="2712"/>
        <v>2012</v>
      </c>
      <c r="ULP10" s="37">
        <f t="shared" si="2713"/>
        <v>-4492369000</v>
      </c>
      <c r="ULQ10" s="38">
        <f t="shared" si="2714"/>
        <v>2713260000</v>
      </c>
      <c r="ULR10" s="38">
        <f t="shared" si="2715"/>
        <v>-7205629000</v>
      </c>
      <c r="ULS10" s="39">
        <f t="shared" si="2716"/>
        <v>0.97470446120649912</v>
      </c>
      <c r="ULT10" s="39">
        <f t="shared" si="2717"/>
        <v>1.5633975597505292</v>
      </c>
      <c r="ULU10" s="40" t="s">
        <v>395</v>
      </c>
      <c r="ULV10" s="40" t="s">
        <v>6</v>
      </c>
      <c r="ULW10" s="42">
        <v>41274</v>
      </c>
      <c r="ULX10" s="43">
        <v>4608955000</v>
      </c>
      <c r="ULY10" s="43">
        <v>116586000</v>
      </c>
      <c r="ULZ10" s="43">
        <v>2448629000</v>
      </c>
      <c r="UMA10" s="40">
        <v>0</v>
      </c>
      <c r="UMB10" s="43">
        <v>264631000</v>
      </c>
      <c r="UMC10" s="40" t="s">
        <v>41</v>
      </c>
      <c r="UMD10" s="40" t="s">
        <v>99</v>
      </c>
      <c r="UME10" s="36">
        <f t="shared" ref="UME10:UMU13" si="2718">YEAR(ULW10)</f>
        <v>2012</v>
      </c>
      <c r="UMF10" s="37">
        <f t="shared" ref="UMF10:UMV13" si="2719">ULY10-ULX10</f>
        <v>-4492369000</v>
      </c>
      <c r="UMG10" s="38">
        <f t="shared" ref="UMG10:UMW13" si="2720">ULZ10+UMA10+UMB10</f>
        <v>2713260000</v>
      </c>
      <c r="UMH10" s="38">
        <f t="shared" ref="UMH10:UMX13" si="2721">UMF10-UMG10</f>
        <v>-7205629000</v>
      </c>
      <c r="UMI10" s="39">
        <f t="shared" ref="UMI10:UMY13" si="2722">ABS(UMF10/ULX10)</f>
        <v>0.97470446120649912</v>
      </c>
      <c r="UMJ10" s="39">
        <f t="shared" ref="UMJ10:UMZ13" si="2723">ABS(UMH10/ULX10)</f>
        <v>1.5633975597505292</v>
      </c>
      <c r="UMK10" s="40" t="s">
        <v>395</v>
      </c>
      <c r="UML10" s="40" t="s">
        <v>6</v>
      </c>
      <c r="UMM10" s="42">
        <v>41274</v>
      </c>
      <c r="UMN10" s="43">
        <v>4608955000</v>
      </c>
      <c r="UMO10" s="43">
        <v>116586000</v>
      </c>
      <c r="UMP10" s="43">
        <v>2448629000</v>
      </c>
      <c r="UMQ10" s="40">
        <v>0</v>
      </c>
      <c r="UMR10" s="43">
        <v>264631000</v>
      </c>
      <c r="UMS10" s="40" t="s">
        <v>41</v>
      </c>
      <c r="UMT10" s="40" t="s">
        <v>99</v>
      </c>
      <c r="UMU10" s="36">
        <f t="shared" si="2718"/>
        <v>2012</v>
      </c>
      <c r="UMV10" s="37">
        <f t="shared" si="2719"/>
        <v>-4492369000</v>
      </c>
      <c r="UMW10" s="38">
        <f t="shared" si="2720"/>
        <v>2713260000</v>
      </c>
      <c r="UMX10" s="38">
        <f t="shared" si="2721"/>
        <v>-7205629000</v>
      </c>
      <c r="UMY10" s="39">
        <f t="shared" si="2722"/>
        <v>0.97470446120649912</v>
      </c>
      <c r="UMZ10" s="39">
        <f t="shared" si="2723"/>
        <v>1.5633975597505292</v>
      </c>
      <c r="UNA10" s="40" t="s">
        <v>395</v>
      </c>
      <c r="UNB10" s="40" t="s">
        <v>6</v>
      </c>
      <c r="UNC10" s="42">
        <v>41274</v>
      </c>
      <c r="UND10" s="43">
        <v>4608955000</v>
      </c>
      <c r="UNE10" s="43">
        <v>116586000</v>
      </c>
      <c r="UNF10" s="43">
        <v>2448629000</v>
      </c>
      <c r="UNG10" s="40">
        <v>0</v>
      </c>
      <c r="UNH10" s="43">
        <v>264631000</v>
      </c>
      <c r="UNI10" s="40" t="s">
        <v>41</v>
      </c>
      <c r="UNJ10" s="40" t="s">
        <v>99</v>
      </c>
      <c r="UNK10" s="36">
        <f t="shared" ref="UNK10:UOA13" si="2724">YEAR(UNC10)</f>
        <v>2012</v>
      </c>
      <c r="UNL10" s="37">
        <f t="shared" ref="UNL10:UOB13" si="2725">UNE10-UND10</f>
        <v>-4492369000</v>
      </c>
      <c r="UNM10" s="38">
        <f t="shared" ref="UNM10:UOC13" si="2726">UNF10+UNG10+UNH10</f>
        <v>2713260000</v>
      </c>
      <c r="UNN10" s="38">
        <f t="shared" ref="UNN10:UOD13" si="2727">UNL10-UNM10</f>
        <v>-7205629000</v>
      </c>
      <c r="UNO10" s="39">
        <f t="shared" ref="UNO10:UOE13" si="2728">ABS(UNL10/UND10)</f>
        <v>0.97470446120649912</v>
      </c>
      <c r="UNP10" s="39">
        <f t="shared" ref="UNP10:UOF13" si="2729">ABS(UNN10/UND10)</f>
        <v>1.5633975597505292</v>
      </c>
      <c r="UNQ10" s="40" t="s">
        <v>395</v>
      </c>
      <c r="UNR10" s="40" t="s">
        <v>6</v>
      </c>
      <c r="UNS10" s="42">
        <v>41274</v>
      </c>
      <c r="UNT10" s="43">
        <v>4608955000</v>
      </c>
      <c r="UNU10" s="43">
        <v>116586000</v>
      </c>
      <c r="UNV10" s="43">
        <v>2448629000</v>
      </c>
      <c r="UNW10" s="40">
        <v>0</v>
      </c>
      <c r="UNX10" s="43">
        <v>264631000</v>
      </c>
      <c r="UNY10" s="40" t="s">
        <v>41</v>
      </c>
      <c r="UNZ10" s="40" t="s">
        <v>99</v>
      </c>
      <c r="UOA10" s="36">
        <f t="shared" si="2724"/>
        <v>2012</v>
      </c>
      <c r="UOB10" s="37">
        <f t="shared" si="2725"/>
        <v>-4492369000</v>
      </c>
      <c r="UOC10" s="38">
        <f t="shared" si="2726"/>
        <v>2713260000</v>
      </c>
      <c r="UOD10" s="38">
        <f t="shared" si="2727"/>
        <v>-7205629000</v>
      </c>
      <c r="UOE10" s="39">
        <f t="shared" si="2728"/>
        <v>0.97470446120649912</v>
      </c>
      <c r="UOF10" s="39">
        <f t="shared" si="2729"/>
        <v>1.5633975597505292</v>
      </c>
      <c r="UOG10" s="40" t="s">
        <v>395</v>
      </c>
      <c r="UOH10" s="40" t="s">
        <v>6</v>
      </c>
      <c r="UOI10" s="42">
        <v>41274</v>
      </c>
      <c r="UOJ10" s="43">
        <v>4608955000</v>
      </c>
      <c r="UOK10" s="43">
        <v>116586000</v>
      </c>
      <c r="UOL10" s="43">
        <v>2448629000</v>
      </c>
      <c r="UOM10" s="40">
        <v>0</v>
      </c>
      <c r="UON10" s="43">
        <v>264631000</v>
      </c>
      <c r="UOO10" s="40" t="s">
        <v>41</v>
      </c>
      <c r="UOP10" s="40" t="s">
        <v>99</v>
      </c>
      <c r="UOQ10" s="36">
        <f t="shared" ref="UOQ10:UPG13" si="2730">YEAR(UOI10)</f>
        <v>2012</v>
      </c>
      <c r="UOR10" s="37">
        <f t="shared" ref="UOR10:UPH13" si="2731">UOK10-UOJ10</f>
        <v>-4492369000</v>
      </c>
      <c r="UOS10" s="38">
        <f t="shared" ref="UOS10:UPI13" si="2732">UOL10+UOM10+UON10</f>
        <v>2713260000</v>
      </c>
      <c r="UOT10" s="38">
        <f t="shared" ref="UOT10:UPJ13" si="2733">UOR10-UOS10</f>
        <v>-7205629000</v>
      </c>
      <c r="UOU10" s="39">
        <f t="shared" ref="UOU10:UPK13" si="2734">ABS(UOR10/UOJ10)</f>
        <v>0.97470446120649912</v>
      </c>
      <c r="UOV10" s="39">
        <f t="shared" ref="UOV10:UPL13" si="2735">ABS(UOT10/UOJ10)</f>
        <v>1.5633975597505292</v>
      </c>
      <c r="UOW10" s="40" t="s">
        <v>395</v>
      </c>
      <c r="UOX10" s="40" t="s">
        <v>6</v>
      </c>
      <c r="UOY10" s="42">
        <v>41274</v>
      </c>
      <c r="UOZ10" s="43">
        <v>4608955000</v>
      </c>
      <c r="UPA10" s="43">
        <v>116586000</v>
      </c>
      <c r="UPB10" s="43">
        <v>2448629000</v>
      </c>
      <c r="UPC10" s="40">
        <v>0</v>
      </c>
      <c r="UPD10" s="43">
        <v>264631000</v>
      </c>
      <c r="UPE10" s="40" t="s">
        <v>41</v>
      </c>
      <c r="UPF10" s="40" t="s">
        <v>99</v>
      </c>
      <c r="UPG10" s="36">
        <f t="shared" si="2730"/>
        <v>2012</v>
      </c>
      <c r="UPH10" s="37">
        <f t="shared" si="2731"/>
        <v>-4492369000</v>
      </c>
      <c r="UPI10" s="38">
        <f t="shared" si="2732"/>
        <v>2713260000</v>
      </c>
      <c r="UPJ10" s="38">
        <f t="shared" si="2733"/>
        <v>-7205629000</v>
      </c>
      <c r="UPK10" s="39">
        <f t="shared" si="2734"/>
        <v>0.97470446120649912</v>
      </c>
      <c r="UPL10" s="39">
        <f t="shared" si="2735"/>
        <v>1.5633975597505292</v>
      </c>
      <c r="UPM10" s="40" t="s">
        <v>395</v>
      </c>
      <c r="UPN10" s="40" t="s">
        <v>6</v>
      </c>
      <c r="UPO10" s="42">
        <v>41274</v>
      </c>
      <c r="UPP10" s="43">
        <v>4608955000</v>
      </c>
      <c r="UPQ10" s="43">
        <v>116586000</v>
      </c>
      <c r="UPR10" s="43">
        <v>2448629000</v>
      </c>
      <c r="UPS10" s="40">
        <v>0</v>
      </c>
      <c r="UPT10" s="43">
        <v>264631000</v>
      </c>
      <c r="UPU10" s="40" t="s">
        <v>41</v>
      </c>
      <c r="UPV10" s="40" t="s">
        <v>99</v>
      </c>
      <c r="UPW10" s="36">
        <f t="shared" ref="UPW10:UQM13" si="2736">YEAR(UPO10)</f>
        <v>2012</v>
      </c>
      <c r="UPX10" s="37">
        <f t="shared" ref="UPX10:UQN13" si="2737">UPQ10-UPP10</f>
        <v>-4492369000</v>
      </c>
      <c r="UPY10" s="38">
        <f t="shared" ref="UPY10:UQO13" si="2738">UPR10+UPS10+UPT10</f>
        <v>2713260000</v>
      </c>
      <c r="UPZ10" s="38">
        <f t="shared" ref="UPZ10:UQP13" si="2739">UPX10-UPY10</f>
        <v>-7205629000</v>
      </c>
      <c r="UQA10" s="39">
        <f t="shared" ref="UQA10:UQQ13" si="2740">ABS(UPX10/UPP10)</f>
        <v>0.97470446120649912</v>
      </c>
      <c r="UQB10" s="39">
        <f t="shared" ref="UQB10:UQR13" si="2741">ABS(UPZ10/UPP10)</f>
        <v>1.5633975597505292</v>
      </c>
      <c r="UQC10" s="40" t="s">
        <v>395</v>
      </c>
      <c r="UQD10" s="40" t="s">
        <v>6</v>
      </c>
      <c r="UQE10" s="42">
        <v>41274</v>
      </c>
      <c r="UQF10" s="43">
        <v>4608955000</v>
      </c>
      <c r="UQG10" s="43">
        <v>116586000</v>
      </c>
      <c r="UQH10" s="43">
        <v>2448629000</v>
      </c>
      <c r="UQI10" s="40">
        <v>0</v>
      </c>
      <c r="UQJ10" s="43">
        <v>264631000</v>
      </c>
      <c r="UQK10" s="40" t="s">
        <v>41</v>
      </c>
      <c r="UQL10" s="40" t="s">
        <v>99</v>
      </c>
      <c r="UQM10" s="36">
        <f t="shared" si="2736"/>
        <v>2012</v>
      </c>
      <c r="UQN10" s="37">
        <f t="shared" si="2737"/>
        <v>-4492369000</v>
      </c>
      <c r="UQO10" s="38">
        <f t="shared" si="2738"/>
        <v>2713260000</v>
      </c>
      <c r="UQP10" s="38">
        <f t="shared" si="2739"/>
        <v>-7205629000</v>
      </c>
      <c r="UQQ10" s="39">
        <f t="shared" si="2740"/>
        <v>0.97470446120649912</v>
      </c>
      <c r="UQR10" s="39">
        <f t="shared" si="2741"/>
        <v>1.5633975597505292</v>
      </c>
      <c r="UQS10" s="40" t="s">
        <v>395</v>
      </c>
      <c r="UQT10" s="40" t="s">
        <v>6</v>
      </c>
      <c r="UQU10" s="42">
        <v>41274</v>
      </c>
      <c r="UQV10" s="43">
        <v>4608955000</v>
      </c>
      <c r="UQW10" s="43">
        <v>116586000</v>
      </c>
      <c r="UQX10" s="43">
        <v>2448629000</v>
      </c>
      <c r="UQY10" s="40">
        <v>0</v>
      </c>
      <c r="UQZ10" s="43">
        <v>264631000</v>
      </c>
      <c r="URA10" s="40" t="s">
        <v>41</v>
      </c>
      <c r="URB10" s="40" t="s">
        <v>99</v>
      </c>
      <c r="URC10" s="36">
        <f t="shared" ref="URC10:URS13" si="2742">YEAR(UQU10)</f>
        <v>2012</v>
      </c>
      <c r="URD10" s="37">
        <f t="shared" ref="URD10:URT13" si="2743">UQW10-UQV10</f>
        <v>-4492369000</v>
      </c>
      <c r="URE10" s="38">
        <f t="shared" ref="URE10:URU13" si="2744">UQX10+UQY10+UQZ10</f>
        <v>2713260000</v>
      </c>
      <c r="URF10" s="38">
        <f t="shared" ref="URF10:URV13" si="2745">URD10-URE10</f>
        <v>-7205629000</v>
      </c>
      <c r="URG10" s="39">
        <f t="shared" ref="URG10:URW13" si="2746">ABS(URD10/UQV10)</f>
        <v>0.97470446120649912</v>
      </c>
      <c r="URH10" s="39">
        <f t="shared" ref="URH10:URX13" si="2747">ABS(URF10/UQV10)</f>
        <v>1.5633975597505292</v>
      </c>
      <c r="URI10" s="40" t="s">
        <v>395</v>
      </c>
      <c r="URJ10" s="40" t="s">
        <v>6</v>
      </c>
      <c r="URK10" s="42">
        <v>41274</v>
      </c>
      <c r="URL10" s="43">
        <v>4608955000</v>
      </c>
      <c r="URM10" s="43">
        <v>116586000</v>
      </c>
      <c r="URN10" s="43">
        <v>2448629000</v>
      </c>
      <c r="URO10" s="40">
        <v>0</v>
      </c>
      <c r="URP10" s="43">
        <v>264631000</v>
      </c>
      <c r="URQ10" s="40" t="s">
        <v>41</v>
      </c>
      <c r="URR10" s="40" t="s">
        <v>99</v>
      </c>
      <c r="URS10" s="36">
        <f t="shared" si="2742"/>
        <v>2012</v>
      </c>
      <c r="URT10" s="37">
        <f t="shared" si="2743"/>
        <v>-4492369000</v>
      </c>
      <c r="URU10" s="38">
        <f t="shared" si="2744"/>
        <v>2713260000</v>
      </c>
      <c r="URV10" s="38">
        <f t="shared" si="2745"/>
        <v>-7205629000</v>
      </c>
      <c r="URW10" s="39">
        <f t="shared" si="2746"/>
        <v>0.97470446120649912</v>
      </c>
      <c r="URX10" s="39">
        <f t="shared" si="2747"/>
        <v>1.5633975597505292</v>
      </c>
      <c r="URY10" s="40" t="s">
        <v>395</v>
      </c>
      <c r="URZ10" s="40" t="s">
        <v>6</v>
      </c>
      <c r="USA10" s="42">
        <v>41274</v>
      </c>
      <c r="USB10" s="43">
        <v>4608955000</v>
      </c>
      <c r="USC10" s="43">
        <v>116586000</v>
      </c>
      <c r="USD10" s="43">
        <v>2448629000</v>
      </c>
      <c r="USE10" s="40">
        <v>0</v>
      </c>
      <c r="USF10" s="43">
        <v>264631000</v>
      </c>
      <c r="USG10" s="40" t="s">
        <v>41</v>
      </c>
      <c r="USH10" s="40" t="s">
        <v>99</v>
      </c>
      <c r="USI10" s="36">
        <f t="shared" ref="USI10:USY13" si="2748">YEAR(USA10)</f>
        <v>2012</v>
      </c>
      <c r="USJ10" s="37">
        <f t="shared" ref="USJ10:USZ13" si="2749">USC10-USB10</f>
        <v>-4492369000</v>
      </c>
      <c r="USK10" s="38">
        <f t="shared" ref="USK10:UTA13" si="2750">USD10+USE10+USF10</f>
        <v>2713260000</v>
      </c>
      <c r="USL10" s="38">
        <f t="shared" ref="USL10:UTB13" si="2751">USJ10-USK10</f>
        <v>-7205629000</v>
      </c>
      <c r="USM10" s="39">
        <f t="shared" ref="USM10:UTC13" si="2752">ABS(USJ10/USB10)</f>
        <v>0.97470446120649912</v>
      </c>
      <c r="USN10" s="39">
        <f t="shared" ref="USN10:UTD13" si="2753">ABS(USL10/USB10)</f>
        <v>1.5633975597505292</v>
      </c>
      <c r="USO10" s="40" t="s">
        <v>395</v>
      </c>
      <c r="USP10" s="40" t="s">
        <v>6</v>
      </c>
      <c r="USQ10" s="42">
        <v>41274</v>
      </c>
      <c r="USR10" s="43">
        <v>4608955000</v>
      </c>
      <c r="USS10" s="43">
        <v>116586000</v>
      </c>
      <c r="UST10" s="43">
        <v>2448629000</v>
      </c>
      <c r="USU10" s="40">
        <v>0</v>
      </c>
      <c r="USV10" s="43">
        <v>264631000</v>
      </c>
      <c r="USW10" s="40" t="s">
        <v>41</v>
      </c>
      <c r="USX10" s="40" t="s">
        <v>99</v>
      </c>
      <c r="USY10" s="36">
        <f t="shared" si="2748"/>
        <v>2012</v>
      </c>
      <c r="USZ10" s="37">
        <f t="shared" si="2749"/>
        <v>-4492369000</v>
      </c>
      <c r="UTA10" s="38">
        <f t="shared" si="2750"/>
        <v>2713260000</v>
      </c>
      <c r="UTB10" s="38">
        <f t="shared" si="2751"/>
        <v>-7205629000</v>
      </c>
      <c r="UTC10" s="39">
        <f t="shared" si="2752"/>
        <v>0.97470446120649912</v>
      </c>
      <c r="UTD10" s="39">
        <f t="shared" si="2753"/>
        <v>1.5633975597505292</v>
      </c>
      <c r="UTE10" s="40" t="s">
        <v>395</v>
      </c>
      <c r="UTF10" s="40" t="s">
        <v>6</v>
      </c>
      <c r="UTG10" s="42">
        <v>41274</v>
      </c>
      <c r="UTH10" s="43">
        <v>4608955000</v>
      </c>
      <c r="UTI10" s="43">
        <v>116586000</v>
      </c>
      <c r="UTJ10" s="43">
        <v>2448629000</v>
      </c>
      <c r="UTK10" s="40">
        <v>0</v>
      </c>
      <c r="UTL10" s="43">
        <v>264631000</v>
      </c>
      <c r="UTM10" s="40" t="s">
        <v>41</v>
      </c>
      <c r="UTN10" s="40" t="s">
        <v>99</v>
      </c>
      <c r="UTO10" s="36">
        <f t="shared" ref="UTO10:UUE13" si="2754">YEAR(UTG10)</f>
        <v>2012</v>
      </c>
      <c r="UTP10" s="37">
        <f t="shared" ref="UTP10:UUF13" si="2755">UTI10-UTH10</f>
        <v>-4492369000</v>
      </c>
      <c r="UTQ10" s="38">
        <f t="shared" ref="UTQ10:UUG13" si="2756">UTJ10+UTK10+UTL10</f>
        <v>2713260000</v>
      </c>
      <c r="UTR10" s="38">
        <f t="shared" ref="UTR10:UUH13" si="2757">UTP10-UTQ10</f>
        <v>-7205629000</v>
      </c>
      <c r="UTS10" s="39">
        <f t="shared" ref="UTS10:UUI13" si="2758">ABS(UTP10/UTH10)</f>
        <v>0.97470446120649912</v>
      </c>
      <c r="UTT10" s="39">
        <f t="shared" ref="UTT10:UUJ13" si="2759">ABS(UTR10/UTH10)</f>
        <v>1.5633975597505292</v>
      </c>
      <c r="UTU10" s="40" t="s">
        <v>395</v>
      </c>
      <c r="UTV10" s="40" t="s">
        <v>6</v>
      </c>
      <c r="UTW10" s="42">
        <v>41274</v>
      </c>
      <c r="UTX10" s="43">
        <v>4608955000</v>
      </c>
      <c r="UTY10" s="43">
        <v>116586000</v>
      </c>
      <c r="UTZ10" s="43">
        <v>2448629000</v>
      </c>
      <c r="UUA10" s="40">
        <v>0</v>
      </c>
      <c r="UUB10" s="43">
        <v>264631000</v>
      </c>
      <c r="UUC10" s="40" t="s">
        <v>41</v>
      </c>
      <c r="UUD10" s="40" t="s">
        <v>99</v>
      </c>
      <c r="UUE10" s="36">
        <f t="shared" si="2754"/>
        <v>2012</v>
      </c>
      <c r="UUF10" s="37">
        <f t="shared" si="2755"/>
        <v>-4492369000</v>
      </c>
      <c r="UUG10" s="38">
        <f t="shared" si="2756"/>
        <v>2713260000</v>
      </c>
      <c r="UUH10" s="38">
        <f t="shared" si="2757"/>
        <v>-7205629000</v>
      </c>
      <c r="UUI10" s="39">
        <f t="shared" si="2758"/>
        <v>0.97470446120649912</v>
      </c>
      <c r="UUJ10" s="39">
        <f t="shared" si="2759"/>
        <v>1.5633975597505292</v>
      </c>
      <c r="UUK10" s="40" t="s">
        <v>395</v>
      </c>
      <c r="UUL10" s="40" t="s">
        <v>6</v>
      </c>
      <c r="UUM10" s="42">
        <v>41274</v>
      </c>
      <c r="UUN10" s="43">
        <v>4608955000</v>
      </c>
      <c r="UUO10" s="43">
        <v>116586000</v>
      </c>
      <c r="UUP10" s="43">
        <v>2448629000</v>
      </c>
      <c r="UUQ10" s="40">
        <v>0</v>
      </c>
      <c r="UUR10" s="43">
        <v>264631000</v>
      </c>
      <c r="UUS10" s="40" t="s">
        <v>41</v>
      </c>
      <c r="UUT10" s="40" t="s">
        <v>99</v>
      </c>
      <c r="UUU10" s="36">
        <f t="shared" ref="UUU10:UVK13" si="2760">YEAR(UUM10)</f>
        <v>2012</v>
      </c>
      <c r="UUV10" s="37">
        <f t="shared" ref="UUV10:UVL13" si="2761">UUO10-UUN10</f>
        <v>-4492369000</v>
      </c>
      <c r="UUW10" s="38">
        <f t="shared" ref="UUW10:UVM13" si="2762">UUP10+UUQ10+UUR10</f>
        <v>2713260000</v>
      </c>
      <c r="UUX10" s="38">
        <f t="shared" ref="UUX10:UVN13" si="2763">UUV10-UUW10</f>
        <v>-7205629000</v>
      </c>
      <c r="UUY10" s="39">
        <f t="shared" ref="UUY10:UVO13" si="2764">ABS(UUV10/UUN10)</f>
        <v>0.97470446120649912</v>
      </c>
      <c r="UUZ10" s="39">
        <f t="shared" ref="UUZ10:UVP13" si="2765">ABS(UUX10/UUN10)</f>
        <v>1.5633975597505292</v>
      </c>
      <c r="UVA10" s="40" t="s">
        <v>395</v>
      </c>
      <c r="UVB10" s="40" t="s">
        <v>6</v>
      </c>
      <c r="UVC10" s="42">
        <v>41274</v>
      </c>
      <c r="UVD10" s="43">
        <v>4608955000</v>
      </c>
      <c r="UVE10" s="43">
        <v>116586000</v>
      </c>
      <c r="UVF10" s="43">
        <v>2448629000</v>
      </c>
      <c r="UVG10" s="40">
        <v>0</v>
      </c>
      <c r="UVH10" s="43">
        <v>264631000</v>
      </c>
      <c r="UVI10" s="40" t="s">
        <v>41</v>
      </c>
      <c r="UVJ10" s="40" t="s">
        <v>99</v>
      </c>
      <c r="UVK10" s="36">
        <f t="shared" si="2760"/>
        <v>2012</v>
      </c>
      <c r="UVL10" s="37">
        <f t="shared" si="2761"/>
        <v>-4492369000</v>
      </c>
      <c r="UVM10" s="38">
        <f t="shared" si="2762"/>
        <v>2713260000</v>
      </c>
      <c r="UVN10" s="38">
        <f t="shared" si="2763"/>
        <v>-7205629000</v>
      </c>
      <c r="UVO10" s="39">
        <f t="shared" si="2764"/>
        <v>0.97470446120649912</v>
      </c>
      <c r="UVP10" s="39">
        <f t="shared" si="2765"/>
        <v>1.5633975597505292</v>
      </c>
      <c r="UVQ10" s="40" t="s">
        <v>395</v>
      </c>
      <c r="UVR10" s="40" t="s">
        <v>6</v>
      </c>
      <c r="UVS10" s="42">
        <v>41274</v>
      </c>
      <c r="UVT10" s="43">
        <v>4608955000</v>
      </c>
      <c r="UVU10" s="43">
        <v>116586000</v>
      </c>
      <c r="UVV10" s="43">
        <v>2448629000</v>
      </c>
      <c r="UVW10" s="40">
        <v>0</v>
      </c>
      <c r="UVX10" s="43">
        <v>264631000</v>
      </c>
      <c r="UVY10" s="40" t="s">
        <v>41</v>
      </c>
      <c r="UVZ10" s="40" t="s">
        <v>99</v>
      </c>
      <c r="UWA10" s="36">
        <f t="shared" ref="UWA10:UWQ13" si="2766">YEAR(UVS10)</f>
        <v>2012</v>
      </c>
      <c r="UWB10" s="37">
        <f t="shared" ref="UWB10:UWR13" si="2767">UVU10-UVT10</f>
        <v>-4492369000</v>
      </c>
      <c r="UWC10" s="38">
        <f t="shared" ref="UWC10:UWS13" si="2768">UVV10+UVW10+UVX10</f>
        <v>2713260000</v>
      </c>
      <c r="UWD10" s="38">
        <f t="shared" ref="UWD10:UWT13" si="2769">UWB10-UWC10</f>
        <v>-7205629000</v>
      </c>
      <c r="UWE10" s="39">
        <f t="shared" ref="UWE10:UWU13" si="2770">ABS(UWB10/UVT10)</f>
        <v>0.97470446120649912</v>
      </c>
      <c r="UWF10" s="39">
        <f t="shared" ref="UWF10:UWV13" si="2771">ABS(UWD10/UVT10)</f>
        <v>1.5633975597505292</v>
      </c>
      <c r="UWG10" s="40" t="s">
        <v>395</v>
      </c>
      <c r="UWH10" s="40" t="s">
        <v>6</v>
      </c>
      <c r="UWI10" s="42">
        <v>41274</v>
      </c>
      <c r="UWJ10" s="43">
        <v>4608955000</v>
      </c>
      <c r="UWK10" s="43">
        <v>116586000</v>
      </c>
      <c r="UWL10" s="43">
        <v>2448629000</v>
      </c>
      <c r="UWM10" s="40">
        <v>0</v>
      </c>
      <c r="UWN10" s="43">
        <v>264631000</v>
      </c>
      <c r="UWO10" s="40" t="s">
        <v>41</v>
      </c>
      <c r="UWP10" s="40" t="s">
        <v>99</v>
      </c>
      <c r="UWQ10" s="36">
        <f t="shared" si="2766"/>
        <v>2012</v>
      </c>
      <c r="UWR10" s="37">
        <f t="shared" si="2767"/>
        <v>-4492369000</v>
      </c>
      <c r="UWS10" s="38">
        <f t="shared" si="2768"/>
        <v>2713260000</v>
      </c>
      <c r="UWT10" s="38">
        <f t="shared" si="2769"/>
        <v>-7205629000</v>
      </c>
      <c r="UWU10" s="39">
        <f t="shared" si="2770"/>
        <v>0.97470446120649912</v>
      </c>
      <c r="UWV10" s="39">
        <f t="shared" si="2771"/>
        <v>1.5633975597505292</v>
      </c>
      <c r="UWW10" s="40" t="s">
        <v>395</v>
      </c>
      <c r="UWX10" s="40" t="s">
        <v>6</v>
      </c>
      <c r="UWY10" s="42">
        <v>41274</v>
      </c>
      <c r="UWZ10" s="43">
        <v>4608955000</v>
      </c>
      <c r="UXA10" s="43">
        <v>116586000</v>
      </c>
      <c r="UXB10" s="43">
        <v>2448629000</v>
      </c>
      <c r="UXC10" s="40">
        <v>0</v>
      </c>
      <c r="UXD10" s="43">
        <v>264631000</v>
      </c>
      <c r="UXE10" s="40" t="s">
        <v>41</v>
      </c>
      <c r="UXF10" s="40" t="s">
        <v>99</v>
      </c>
      <c r="UXG10" s="36">
        <f t="shared" ref="UXG10:UXW13" si="2772">YEAR(UWY10)</f>
        <v>2012</v>
      </c>
      <c r="UXH10" s="37">
        <f t="shared" ref="UXH10:UXX13" si="2773">UXA10-UWZ10</f>
        <v>-4492369000</v>
      </c>
      <c r="UXI10" s="38">
        <f t="shared" ref="UXI10:UXY13" si="2774">UXB10+UXC10+UXD10</f>
        <v>2713260000</v>
      </c>
      <c r="UXJ10" s="38">
        <f t="shared" ref="UXJ10:UXZ13" si="2775">UXH10-UXI10</f>
        <v>-7205629000</v>
      </c>
      <c r="UXK10" s="39">
        <f t="shared" ref="UXK10:UYA13" si="2776">ABS(UXH10/UWZ10)</f>
        <v>0.97470446120649912</v>
      </c>
      <c r="UXL10" s="39">
        <f t="shared" ref="UXL10:UYB13" si="2777">ABS(UXJ10/UWZ10)</f>
        <v>1.5633975597505292</v>
      </c>
      <c r="UXM10" s="40" t="s">
        <v>395</v>
      </c>
      <c r="UXN10" s="40" t="s">
        <v>6</v>
      </c>
      <c r="UXO10" s="42">
        <v>41274</v>
      </c>
      <c r="UXP10" s="43">
        <v>4608955000</v>
      </c>
      <c r="UXQ10" s="43">
        <v>116586000</v>
      </c>
      <c r="UXR10" s="43">
        <v>2448629000</v>
      </c>
      <c r="UXS10" s="40">
        <v>0</v>
      </c>
      <c r="UXT10" s="43">
        <v>264631000</v>
      </c>
      <c r="UXU10" s="40" t="s">
        <v>41</v>
      </c>
      <c r="UXV10" s="40" t="s">
        <v>99</v>
      </c>
      <c r="UXW10" s="36">
        <f t="shared" si="2772"/>
        <v>2012</v>
      </c>
      <c r="UXX10" s="37">
        <f t="shared" si="2773"/>
        <v>-4492369000</v>
      </c>
      <c r="UXY10" s="38">
        <f t="shared" si="2774"/>
        <v>2713260000</v>
      </c>
      <c r="UXZ10" s="38">
        <f t="shared" si="2775"/>
        <v>-7205629000</v>
      </c>
      <c r="UYA10" s="39">
        <f t="shared" si="2776"/>
        <v>0.97470446120649912</v>
      </c>
      <c r="UYB10" s="39">
        <f t="shared" si="2777"/>
        <v>1.5633975597505292</v>
      </c>
      <c r="UYC10" s="40" t="s">
        <v>395</v>
      </c>
      <c r="UYD10" s="40" t="s">
        <v>6</v>
      </c>
      <c r="UYE10" s="42">
        <v>41274</v>
      </c>
      <c r="UYF10" s="43">
        <v>4608955000</v>
      </c>
      <c r="UYG10" s="43">
        <v>116586000</v>
      </c>
      <c r="UYH10" s="43">
        <v>2448629000</v>
      </c>
      <c r="UYI10" s="40">
        <v>0</v>
      </c>
      <c r="UYJ10" s="43">
        <v>264631000</v>
      </c>
      <c r="UYK10" s="40" t="s">
        <v>41</v>
      </c>
      <c r="UYL10" s="40" t="s">
        <v>99</v>
      </c>
      <c r="UYM10" s="36">
        <f t="shared" ref="UYM10:UZC13" si="2778">YEAR(UYE10)</f>
        <v>2012</v>
      </c>
      <c r="UYN10" s="37">
        <f t="shared" ref="UYN10:UZD13" si="2779">UYG10-UYF10</f>
        <v>-4492369000</v>
      </c>
      <c r="UYO10" s="38">
        <f t="shared" ref="UYO10:UZE13" si="2780">UYH10+UYI10+UYJ10</f>
        <v>2713260000</v>
      </c>
      <c r="UYP10" s="38">
        <f t="shared" ref="UYP10:UZF13" si="2781">UYN10-UYO10</f>
        <v>-7205629000</v>
      </c>
      <c r="UYQ10" s="39">
        <f t="shared" ref="UYQ10:UZG13" si="2782">ABS(UYN10/UYF10)</f>
        <v>0.97470446120649912</v>
      </c>
      <c r="UYR10" s="39">
        <f t="shared" ref="UYR10:UZH13" si="2783">ABS(UYP10/UYF10)</f>
        <v>1.5633975597505292</v>
      </c>
      <c r="UYS10" s="40" t="s">
        <v>395</v>
      </c>
      <c r="UYT10" s="40" t="s">
        <v>6</v>
      </c>
      <c r="UYU10" s="42">
        <v>41274</v>
      </c>
      <c r="UYV10" s="43">
        <v>4608955000</v>
      </c>
      <c r="UYW10" s="43">
        <v>116586000</v>
      </c>
      <c r="UYX10" s="43">
        <v>2448629000</v>
      </c>
      <c r="UYY10" s="40">
        <v>0</v>
      </c>
      <c r="UYZ10" s="43">
        <v>264631000</v>
      </c>
      <c r="UZA10" s="40" t="s">
        <v>41</v>
      </c>
      <c r="UZB10" s="40" t="s">
        <v>99</v>
      </c>
      <c r="UZC10" s="36">
        <f t="shared" si="2778"/>
        <v>2012</v>
      </c>
      <c r="UZD10" s="37">
        <f t="shared" si="2779"/>
        <v>-4492369000</v>
      </c>
      <c r="UZE10" s="38">
        <f t="shared" si="2780"/>
        <v>2713260000</v>
      </c>
      <c r="UZF10" s="38">
        <f t="shared" si="2781"/>
        <v>-7205629000</v>
      </c>
      <c r="UZG10" s="39">
        <f t="shared" si="2782"/>
        <v>0.97470446120649912</v>
      </c>
      <c r="UZH10" s="39">
        <f t="shared" si="2783"/>
        <v>1.5633975597505292</v>
      </c>
      <c r="UZI10" s="40" t="s">
        <v>395</v>
      </c>
      <c r="UZJ10" s="40" t="s">
        <v>6</v>
      </c>
      <c r="UZK10" s="42">
        <v>41274</v>
      </c>
      <c r="UZL10" s="43">
        <v>4608955000</v>
      </c>
      <c r="UZM10" s="43">
        <v>116586000</v>
      </c>
      <c r="UZN10" s="43">
        <v>2448629000</v>
      </c>
      <c r="UZO10" s="40">
        <v>0</v>
      </c>
      <c r="UZP10" s="43">
        <v>264631000</v>
      </c>
      <c r="UZQ10" s="40" t="s">
        <v>41</v>
      </c>
      <c r="UZR10" s="40" t="s">
        <v>99</v>
      </c>
      <c r="UZS10" s="36">
        <f t="shared" ref="UZS10:VAI13" si="2784">YEAR(UZK10)</f>
        <v>2012</v>
      </c>
      <c r="UZT10" s="37">
        <f t="shared" ref="UZT10:VAJ13" si="2785">UZM10-UZL10</f>
        <v>-4492369000</v>
      </c>
      <c r="UZU10" s="38">
        <f t="shared" ref="UZU10:VAK13" si="2786">UZN10+UZO10+UZP10</f>
        <v>2713260000</v>
      </c>
      <c r="UZV10" s="38">
        <f t="shared" ref="UZV10:VAL13" si="2787">UZT10-UZU10</f>
        <v>-7205629000</v>
      </c>
      <c r="UZW10" s="39">
        <f t="shared" ref="UZW10:VAM13" si="2788">ABS(UZT10/UZL10)</f>
        <v>0.97470446120649912</v>
      </c>
      <c r="UZX10" s="39">
        <f t="shared" ref="UZX10:VAN13" si="2789">ABS(UZV10/UZL10)</f>
        <v>1.5633975597505292</v>
      </c>
      <c r="UZY10" s="40" t="s">
        <v>395</v>
      </c>
      <c r="UZZ10" s="40" t="s">
        <v>6</v>
      </c>
      <c r="VAA10" s="42">
        <v>41274</v>
      </c>
      <c r="VAB10" s="43">
        <v>4608955000</v>
      </c>
      <c r="VAC10" s="43">
        <v>116586000</v>
      </c>
      <c r="VAD10" s="43">
        <v>2448629000</v>
      </c>
      <c r="VAE10" s="40">
        <v>0</v>
      </c>
      <c r="VAF10" s="43">
        <v>264631000</v>
      </c>
      <c r="VAG10" s="40" t="s">
        <v>41</v>
      </c>
      <c r="VAH10" s="40" t="s">
        <v>99</v>
      </c>
      <c r="VAI10" s="36">
        <f t="shared" si="2784"/>
        <v>2012</v>
      </c>
      <c r="VAJ10" s="37">
        <f t="shared" si="2785"/>
        <v>-4492369000</v>
      </c>
      <c r="VAK10" s="38">
        <f t="shared" si="2786"/>
        <v>2713260000</v>
      </c>
      <c r="VAL10" s="38">
        <f t="shared" si="2787"/>
        <v>-7205629000</v>
      </c>
      <c r="VAM10" s="39">
        <f t="shared" si="2788"/>
        <v>0.97470446120649912</v>
      </c>
      <c r="VAN10" s="39">
        <f t="shared" si="2789"/>
        <v>1.5633975597505292</v>
      </c>
      <c r="VAO10" s="40" t="s">
        <v>395</v>
      </c>
      <c r="VAP10" s="40" t="s">
        <v>6</v>
      </c>
      <c r="VAQ10" s="42">
        <v>41274</v>
      </c>
      <c r="VAR10" s="43">
        <v>4608955000</v>
      </c>
      <c r="VAS10" s="43">
        <v>116586000</v>
      </c>
      <c r="VAT10" s="43">
        <v>2448629000</v>
      </c>
      <c r="VAU10" s="40">
        <v>0</v>
      </c>
      <c r="VAV10" s="43">
        <v>264631000</v>
      </c>
      <c r="VAW10" s="40" t="s">
        <v>41</v>
      </c>
      <c r="VAX10" s="40" t="s">
        <v>99</v>
      </c>
      <c r="VAY10" s="36">
        <f t="shared" ref="VAY10:VBO13" si="2790">YEAR(VAQ10)</f>
        <v>2012</v>
      </c>
      <c r="VAZ10" s="37">
        <f t="shared" ref="VAZ10:VBP13" si="2791">VAS10-VAR10</f>
        <v>-4492369000</v>
      </c>
      <c r="VBA10" s="38">
        <f t="shared" ref="VBA10:VBQ13" si="2792">VAT10+VAU10+VAV10</f>
        <v>2713260000</v>
      </c>
      <c r="VBB10" s="38">
        <f t="shared" ref="VBB10:VBR13" si="2793">VAZ10-VBA10</f>
        <v>-7205629000</v>
      </c>
      <c r="VBC10" s="39">
        <f t="shared" ref="VBC10:VBS13" si="2794">ABS(VAZ10/VAR10)</f>
        <v>0.97470446120649912</v>
      </c>
      <c r="VBD10" s="39">
        <f t="shared" ref="VBD10:VBT13" si="2795">ABS(VBB10/VAR10)</f>
        <v>1.5633975597505292</v>
      </c>
      <c r="VBE10" s="40" t="s">
        <v>395</v>
      </c>
      <c r="VBF10" s="40" t="s">
        <v>6</v>
      </c>
      <c r="VBG10" s="42">
        <v>41274</v>
      </c>
      <c r="VBH10" s="43">
        <v>4608955000</v>
      </c>
      <c r="VBI10" s="43">
        <v>116586000</v>
      </c>
      <c r="VBJ10" s="43">
        <v>2448629000</v>
      </c>
      <c r="VBK10" s="40">
        <v>0</v>
      </c>
      <c r="VBL10" s="43">
        <v>264631000</v>
      </c>
      <c r="VBM10" s="40" t="s">
        <v>41</v>
      </c>
      <c r="VBN10" s="40" t="s">
        <v>99</v>
      </c>
      <c r="VBO10" s="36">
        <f t="shared" si="2790"/>
        <v>2012</v>
      </c>
      <c r="VBP10" s="37">
        <f t="shared" si="2791"/>
        <v>-4492369000</v>
      </c>
      <c r="VBQ10" s="38">
        <f t="shared" si="2792"/>
        <v>2713260000</v>
      </c>
      <c r="VBR10" s="38">
        <f t="shared" si="2793"/>
        <v>-7205629000</v>
      </c>
      <c r="VBS10" s="39">
        <f t="shared" si="2794"/>
        <v>0.97470446120649912</v>
      </c>
      <c r="VBT10" s="39">
        <f t="shared" si="2795"/>
        <v>1.5633975597505292</v>
      </c>
      <c r="VBU10" s="40" t="s">
        <v>395</v>
      </c>
      <c r="VBV10" s="40" t="s">
        <v>6</v>
      </c>
      <c r="VBW10" s="42">
        <v>41274</v>
      </c>
      <c r="VBX10" s="43">
        <v>4608955000</v>
      </c>
      <c r="VBY10" s="43">
        <v>116586000</v>
      </c>
      <c r="VBZ10" s="43">
        <v>2448629000</v>
      </c>
      <c r="VCA10" s="40">
        <v>0</v>
      </c>
      <c r="VCB10" s="43">
        <v>264631000</v>
      </c>
      <c r="VCC10" s="40" t="s">
        <v>41</v>
      </c>
      <c r="VCD10" s="40" t="s">
        <v>99</v>
      </c>
      <c r="VCE10" s="36">
        <f t="shared" ref="VCE10:VCU13" si="2796">YEAR(VBW10)</f>
        <v>2012</v>
      </c>
      <c r="VCF10" s="37">
        <f t="shared" ref="VCF10:VCV13" si="2797">VBY10-VBX10</f>
        <v>-4492369000</v>
      </c>
      <c r="VCG10" s="38">
        <f t="shared" ref="VCG10:VCW13" si="2798">VBZ10+VCA10+VCB10</f>
        <v>2713260000</v>
      </c>
      <c r="VCH10" s="38">
        <f t="shared" ref="VCH10:VCX13" si="2799">VCF10-VCG10</f>
        <v>-7205629000</v>
      </c>
      <c r="VCI10" s="39">
        <f t="shared" ref="VCI10:VCY13" si="2800">ABS(VCF10/VBX10)</f>
        <v>0.97470446120649912</v>
      </c>
      <c r="VCJ10" s="39">
        <f t="shared" ref="VCJ10:VCZ13" si="2801">ABS(VCH10/VBX10)</f>
        <v>1.5633975597505292</v>
      </c>
      <c r="VCK10" s="40" t="s">
        <v>395</v>
      </c>
      <c r="VCL10" s="40" t="s">
        <v>6</v>
      </c>
      <c r="VCM10" s="42">
        <v>41274</v>
      </c>
      <c r="VCN10" s="43">
        <v>4608955000</v>
      </c>
      <c r="VCO10" s="43">
        <v>116586000</v>
      </c>
      <c r="VCP10" s="43">
        <v>2448629000</v>
      </c>
      <c r="VCQ10" s="40">
        <v>0</v>
      </c>
      <c r="VCR10" s="43">
        <v>264631000</v>
      </c>
      <c r="VCS10" s="40" t="s">
        <v>41</v>
      </c>
      <c r="VCT10" s="40" t="s">
        <v>99</v>
      </c>
      <c r="VCU10" s="36">
        <f t="shared" si="2796"/>
        <v>2012</v>
      </c>
      <c r="VCV10" s="37">
        <f t="shared" si="2797"/>
        <v>-4492369000</v>
      </c>
      <c r="VCW10" s="38">
        <f t="shared" si="2798"/>
        <v>2713260000</v>
      </c>
      <c r="VCX10" s="38">
        <f t="shared" si="2799"/>
        <v>-7205629000</v>
      </c>
      <c r="VCY10" s="39">
        <f t="shared" si="2800"/>
        <v>0.97470446120649912</v>
      </c>
      <c r="VCZ10" s="39">
        <f t="shared" si="2801"/>
        <v>1.5633975597505292</v>
      </c>
      <c r="VDA10" s="40" t="s">
        <v>395</v>
      </c>
      <c r="VDB10" s="40" t="s">
        <v>6</v>
      </c>
      <c r="VDC10" s="42">
        <v>41274</v>
      </c>
      <c r="VDD10" s="43">
        <v>4608955000</v>
      </c>
      <c r="VDE10" s="43">
        <v>116586000</v>
      </c>
      <c r="VDF10" s="43">
        <v>2448629000</v>
      </c>
      <c r="VDG10" s="40">
        <v>0</v>
      </c>
      <c r="VDH10" s="43">
        <v>264631000</v>
      </c>
      <c r="VDI10" s="40" t="s">
        <v>41</v>
      </c>
      <c r="VDJ10" s="40" t="s">
        <v>99</v>
      </c>
      <c r="VDK10" s="36">
        <f t="shared" ref="VDK10:VEA13" si="2802">YEAR(VDC10)</f>
        <v>2012</v>
      </c>
      <c r="VDL10" s="37">
        <f t="shared" ref="VDL10:VEB13" si="2803">VDE10-VDD10</f>
        <v>-4492369000</v>
      </c>
      <c r="VDM10" s="38">
        <f t="shared" ref="VDM10:VEC13" si="2804">VDF10+VDG10+VDH10</f>
        <v>2713260000</v>
      </c>
      <c r="VDN10" s="38">
        <f t="shared" ref="VDN10:VED13" si="2805">VDL10-VDM10</f>
        <v>-7205629000</v>
      </c>
      <c r="VDO10" s="39">
        <f t="shared" ref="VDO10:VEE13" si="2806">ABS(VDL10/VDD10)</f>
        <v>0.97470446120649912</v>
      </c>
      <c r="VDP10" s="39">
        <f t="shared" ref="VDP10:VEF13" si="2807">ABS(VDN10/VDD10)</f>
        <v>1.5633975597505292</v>
      </c>
      <c r="VDQ10" s="40" t="s">
        <v>395</v>
      </c>
      <c r="VDR10" s="40" t="s">
        <v>6</v>
      </c>
      <c r="VDS10" s="42">
        <v>41274</v>
      </c>
      <c r="VDT10" s="43">
        <v>4608955000</v>
      </c>
      <c r="VDU10" s="43">
        <v>116586000</v>
      </c>
      <c r="VDV10" s="43">
        <v>2448629000</v>
      </c>
      <c r="VDW10" s="40">
        <v>0</v>
      </c>
      <c r="VDX10" s="43">
        <v>264631000</v>
      </c>
      <c r="VDY10" s="40" t="s">
        <v>41</v>
      </c>
      <c r="VDZ10" s="40" t="s">
        <v>99</v>
      </c>
      <c r="VEA10" s="36">
        <f t="shared" si="2802"/>
        <v>2012</v>
      </c>
      <c r="VEB10" s="37">
        <f t="shared" si="2803"/>
        <v>-4492369000</v>
      </c>
      <c r="VEC10" s="38">
        <f t="shared" si="2804"/>
        <v>2713260000</v>
      </c>
      <c r="VED10" s="38">
        <f t="shared" si="2805"/>
        <v>-7205629000</v>
      </c>
      <c r="VEE10" s="39">
        <f t="shared" si="2806"/>
        <v>0.97470446120649912</v>
      </c>
      <c r="VEF10" s="39">
        <f t="shared" si="2807"/>
        <v>1.5633975597505292</v>
      </c>
      <c r="VEG10" s="40" t="s">
        <v>395</v>
      </c>
      <c r="VEH10" s="40" t="s">
        <v>6</v>
      </c>
      <c r="VEI10" s="42">
        <v>41274</v>
      </c>
      <c r="VEJ10" s="43">
        <v>4608955000</v>
      </c>
      <c r="VEK10" s="43">
        <v>116586000</v>
      </c>
      <c r="VEL10" s="43">
        <v>2448629000</v>
      </c>
      <c r="VEM10" s="40">
        <v>0</v>
      </c>
      <c r="VEN10" s="43">
        <v>264631000</v>
      </c>
      <c r="VEO10" s="40" t="s">
        <v>41</v>
      </c>
      <c r="VEP10" s="40" t="s">
        <v>99</v>
      </c>
      <c r="VEQ10" s="36">
        <f t="shared" ref="VEQ10:VFG13" si="2808">YEAR(VEI10)</f>
        <v>2012</v>
      </c>
      <c r="VER10" s="37">
        <f t="shared" ref="VER10:VFH13" si="2809">VEK10-VEJ10</f>
        <v>-4492369000</v>
      </c>
      <c r="VES10" s="38">
        <f t="shared" ref="VES10:VFI13" si="2810">VEL10+VEM10+VEN10</f>
        <v>2713260000</v>
      </c>
      <c r="VET10" s="38">
        <f t="shared" ref="VET10:VFJ13" si="2811">VER10-VES10</f>
        <v>-7205629000</v>
      </c>
      <c r="VEU10" s="39">
        <f t="shared" ref="VEU10:VFK13" si="2812">ABS(VER10/VEJ10)</f>
        <v>0.97470446120649912</v>
      </c>
      <c r="VEV10" s="39">
        <f t="shared" ref="VEV10:VFL13" si="2813">ABS(VET10/VEJ10)</f>
        <v>1.5633975597505292</v>
      </c>
      <c r="VEW10" s="40" t="s">
        <v>395</v>
      </c>
      <c r="VEX10" s="40" t="s">
        <v>6</v>
      </c>
      <c r="VEY10" s="42">
        <v>41274</v>
      </c>
      <c r="VEZ10" s="43">
        <v>4608955000</v>
      </c>
      <c r="VFA10" s="43">
        <v>116586000</v>
      </c>
      <c r="VFB10" s="43">
        <v>2448629000</v>
      </c>
      <c r="VFC10" s="40">
        <v>0</v>
      </c>
      <c r="VFD10" s="43">
        <v>264631000</v>
      </c>
      <c r="VFE10" s="40" t="s">
        <v>41</v>
      </c>
      <c r="VFF10" s="40" t="s">
        <v>99</v>
      </c>
      <c r="VFG10" s="36">
        <f t="shared" si="2808"/>
        <v>2012</v>
      </c>
      <c r="VFH10" s="37">
        <f t="shared" si="2809"/>
        <v>-4492369000</v>
      </c>
      <c r="VFI10" s="38">
        <f t="shared" si="2810"/>
        <v>2713260000</v>
      </c>
      <c r="VFJ10" s="38">
        <f t="shared" si="2811"/>
        <v>-7205629000</v>
      </c>
      <c r="VFK10" s="39">
        <f t="shared" si="2812"/>
        <v>0.97470446120649912</v>
      </c>
      <c r="VFL10" s="39">
        <f t="shared" si="2813"/>
        <v>1.5633975597505292</v>
      </c>
      <c r="VFM10" s="40" t="s">
        <v>395</v>
      </c>
      <c r="VFN10" s="40" t="s">
        <v>6</v>
      </c>
      <c r="VFO10" s="42">
        <v>41274</v>
      </c>
      <c r="VFP10" s="43">
        <v>4608955000</v>
      </c>
      <c r="VFQ10" s="43">
        <v>116586000</v>
      </c>
      <c r="VFR10" s="43">
        <v>2448629000</v>
      </c>
      <c r="VFS10" s="40">
        <v>0</v>
      </c>
      <c r="VFT10" s="43">
        <v>264631000</v>
      </c>
      <c r="VFU10" s="40" t="s">
        <v>41</v>
      </c>
      <c r="VFV10" s="40" t="s">
        <v>99</v>
      </c>
      <c r="VFW10" s="36">
        <f t="shared" ref="VFW10:VGM13" si="2814">YEAR(VFO10)</f>
        <v>2012</v>
      </c>
      <c r="VFX10" s="37">
        <f t="shared" ref="VFX10:VGN13" si="2815">VFQ10-VFP10</f>
        <v>-4492369000</v>
      </c>
      <c r="VFY10" s="38">
        <f t="shared" ref="VFY10:VGO13" si="2816">VFR10+VFS10+VFT10</f>
        <v>2713260000</v>
      </c>
      <c r="VFZ10" s="38">
        <f t="shared" ref="VFZ10:VGP13" si="2817">VFX10-VFY10</f>
        <v>-7205629000</v>
      </c>
      <c r="VGA10" s="39">
        <f t="shared" ref="VGA10:VGQ13" si="2818">ABS(VFX10/VFP10)</f>
        <v>0.97470446120649912</v>
      </c>
      <c r="VGB10" s="39">
        <f t="shared" ref="VGB10:VGR13" si="2819">ABS(VFZ10/VFP10)</f>
        <v>1.5633975597505292</v>
      </c>
      <c r="VGC10" s="40" t="s">
        <v>395</v>
      </c>
      <c r="VGD10" s="40" t="s">
        <v>6</v>
      </c>
      <c r="VGE10" s="42">
        <v>41274</v>
      </c>
      <c r="VGF10" s="43">
        <v>4608955000</v>
      </c>
      <c r="VGG10" s="43">
        <v>116586000</v>
      </c>
      <c r="VGH10" s="43">
        <v>2448629000</v>
      </c>
      <c r="VGI10" s="40">
        <v>0</v>
      </c>
      <c r="VGJ10" s="43">
        <v>264631000</v>
      </c>
      <c r="VGK10" s="40" t="s">
        <v>41</v>
      </c>
      <c r="VGL10" s="40" t="s">
        <v>99</v>
      </c>
      <c r="VGM10" s="36">
        <f t="shared" si="2814"/>
        <v>2012</v>
      </c>
      <c r="VGN10" s="37">
        <f t="shared" si="2815"/>
        <v>-4492369000</v>
      </c>
      <c r="VGO10" s="38">
        <f t="shared" si="2816"/>
        <v>2713260000</v>
      </c>
      <c r="VGP10" s="38">
        <f t="shared" si="2817"/>
        <v>-7205629000</v>
      </c>
      <c r="VGQ10" s="39">
        <f t="shared" si="2818"/>
        <v>0.97470446120649912</v>
      </c>
      <c r="VGR10" s="39">
        <f t="shared" si="2819"/>
        <v>1.5633975597505292</v>
      </c>
      <c r="VGS10" s="40" t="s">
        <v>395</v>
      </c>
      <c r="VGT10" s="40" t="s">
        <v>6</v>
      </c>
      <c r="VGU10" s="42">
        <v>41274</v>
      </c>
      <c r="VGV10" s="43">
        <v>4608955000</v>
      </c>
      <c r="VGW10" s="43">
        <v>116586000</v>
      </c>
      <c r="VGX10" s="43">
        <v>2448629000</v>
      </c>
      <c r="VGY10" s="40">
        <v>0</v>
      </c>
      <c r="VGZ10" s="43">
        <v>264631000</v>
      </c>
      <c r="VHA10" s="40" t="s">
        <v>41</v>
      </c>
      <c r="VHB10" s="40" t="s">
        <v>99</v>
      </c>
      <c r="VHC10" s="36">
        <f t="shared" ref="VHC10:VHS13" si="2820">YEAR(VGU10)</f>
        <v>2012</v>
      </c>
      <c r="VHD10" s="37">
        <f t="shared" ref="VHD10:VHT13" si="2821">VGW10-VGV10</f>
        <v>-4492369000</v>
      </c>
      <c r="VHE10" s="38">
        <f t="shared" ref="VHE10:VHU13" si="2822">VGX10+VGY10+VGZ10</f>
        <v>2713260000</v>
      </c>
      <c r="VHF10" s="38">
        <f t="shared" ref="VHF10:VHV13" si="2823">VHD10-VHE10</f>
        <v>-7205629000</v>
      </c>
      <c r="VHG10" s="39">
        <f t="shared" ref="VHG10:VHW13" si="2824">ABS(VHD10/VGV10)</f>
        <v>0.97470446120649912</v>
      </c>
      <c r="VHH10" s="39">
        <f t="shared" ref="VHH10:VHX13" si="2825">ABS(VHF10/VGV10)</f>
        <v>1.5633975597505292</v>
      </c>
      <c r="VHI10" s="40" t="s">
        <v>395</v>
      </c>
      <c r="VHJ10" s="40" t="s">
        <v>6</v>
      </c>
      <c r="VHK10" s="42">
        <v>41274</v>
      </c>
      <c r="VHL10" s="43">
        <v>4608955000</v>
      </c>
      <c r="VHM10" s="43">
        <v>116586000</v>
      </c>
      <c r="VHN10" s="43">
        <v>2448629000</v>
      </c>
      <c r="VHO10" s="40">
        <v>0</v>
      </c>
      <c r="VHP10" s="43">
        <v>264631000</v>
      </c>
      <c r="VHQ10" s="40" t="s">
        <v>41</v>
      </c>
      <c r="VHR10" s="40" t="s">
        <v>99</v>
      </c>
      <c r="VHS10" s="36">
        <f t="shared" si="2820"/>
        <v>2012</v>
      </c>
      <c r="VHT10" s="37">
        <f t="shared" si="2821"/>
        <v>-4492369000</v>
      </c>
      <c r="VHU10" s="38">
        <f t="shared" si="2822"/>
        <v>2713260000</v>
      </c>
      <c r="VHV10" s="38">
        <f t="shared" si="2823"/>
        <v>-7205629000</v>
      </c>
      <c r="VHW10" s="39">
        <f t="shared" si="2824"/>
        <v>0.97470446120649912</v>
      </c>
      <c r="VHX10" s="39">
        <f t="shared" si="2825"/>
        <v>1.5633975597505292</v>
      </c>
      <c r="VHY10" s="40" t="s">
        <v>395</v>
      </c>
      <c r="VHZ10" s="40" t="s">
        <v>6</v>
      </c>
      <c r="VIA10" s="42">
        <v>41274</v>
      </c>
      <c r="VIB10" s="43">
        <v>4608955000</v>
      </c>
      <c r="VIC10" s="43">
        <v>116586000</v>
      </c>
      <c r="VID10" s="43">
        <v>2448629000</v>
      </c>
      <c r="VIE10" s="40">
        <v>0</v>
      </c>
      <c r="VIF10" s="43">
        <v>264631000</v>
      </c>
      <c r="VIG10" s="40" t="s">
        <v>41</v>
      </c>
      <c r="VIH10" s="40" t="s">
        <v>99</v>
      </c>
      <c r="VII10" s="36">
        <f t="shared" ref="VII10:VIY13" si="2826">YEAR(VIA10)</f>
        <v>2012</v>
      </c>
      <c r="VIJ10" s="37">
        <f t="shared" ref="VIJ10:VIZ13" si="2827">VIC10-VIB10</f>
        <v>-4492369000</v>
      </c>
      <c r="VIK10" s="38">
        <f t="shared" ref="VIK10:VJA13" si="2828">VID10+VIE10+VIF10</f>
        <v>2713260000</v>
      </c>
      <c r="VIL10" s="38">
        <f t="shared" ref="VIL10:VJB13" si="2829">VIJ10-VIK10</f>
        <v>-7205629000</v>
      </c>
      <c r="VIM10" s="39">
        <f t="shared" ref="VIM10:VJC13" si="2830">ABS(VIJ10/VIB10)</f>
        <v>0.97470446120649912</v>
      </c>
      <c r="VIN10" s="39">
        <f t="shared" ref="VIN10:VJD13" si="2831">ABS(VIL10/VIB10)</f>
        <v>1.5633975597505292</v>
      </c>
      <c r="VIO10" s="40" t="s">
        <v>395</v>
      </c>
      <c r="VIP10" s="40" t="s">
        <v>6</v>
      </c>
      <c r="VIQ10" s="42">
        <v>41274</v>
      </c>
      <c r="VIR10" s="43">
        <v>4608955000</v>
      </c>
      <c r="VIS10" s="43">
        <v>116586000</v>
      </c>
      <c r="VIT10" s="43">
        <v>2448629000</v>
      </c>
      <c r="VIU10" s="40">
        <v>0</v>
      </c>
      <c r="VIV10" s="43">
        <v>264631000</v>
      </c>
      <c r="VIW10" s="40" t="s">
        <v>41</v>
      </c>
      <c r="VIX10" s="40" t="s">
        <v>99</v>
      </c>
      <c r="VIY10" s="36">
        <f t="shared" si="2826"/>
        <v>2012</v>
      </c>
      <c r="VIZ10" s="37">
        <f t="shared" si="2827"/>
        <v>-4492369000</v>
      </c>
      <c r="VJA10" s="38">
        <f t="shared" si="2828"/>
        <v>2713260000</v>
      </c>
      <c r="VJB10" s="38">
        <f t="shared" si="2829"/>
        <v>-7205629000</v>
      </c>
      <c r="VJC10" s="39">
        <f t="shared" si="2830"/>
        <v>0.97470446120649912</v>
      </c>
      <c r="VJD10" s="39">
        <f t="shared" si="2831"/>
        <v>1.5633975597505292</v>
      </c>
      <c r="VJE10" s="40" t="s">
        <v>395</v>
      </c>
      <c r="VJF10" s="40" t="s">
        <v>6</v>
      </c>
      <c r="VJG10" s="42">
        <v>41274</v>
      </c>
      <c r="VJH10" s="43">
        <v>4608955000</v>
      </c>
      <c r="VJI10" s="43">
        <v>116586000</v>
      </c>
      <c r="VJJ10" s="43">
        <v>2448629000</v>
      </c>
      <c r="VJK10" s="40">
        <v>0</v>
      </c>
      <c r="VJL10" s="43">
        <v>264631000</v>
      </c>
      <c r="VJM10" s="40" t="s">
        <v>41</v>
      </c>
      <c r="VJN10" s="40" t="s">
        <v>99</v>
      </c>
      <c r="VJO10" s="36">
        <f t="shared" ref="VJO10:VKE13" si="2832">YEAR(VJG10)</f>
        <v>2012</v>
      </c>
      <c r="VJP10" s="37">
        <f t="shared" ref="VJP10:VKF13" si="2833">VJI10-VJH10</f>
        <v>-4492369000</v>
      </c>
      <c r="VJQ10" s="38">
        <f t="shared" ref="VJQ10:VKG13" si="2834">VJJ10+VJK10+VJL10</f>
        <v>2713260000</v>
      </c>
      <c r="VJR10" s="38">
        <f t="shared" ref="VJR10:VKH13" si="2835">VJP10-VJQ10</f>
        <v>-7205629000</v>
      </c>
      <c r="VJS10" s="39">
        <f t="shared" ref="VJS10:VKI13" si="2836">ABS(VJP10/VJH10)</f>
        <v>0.97470446120649912</v>
      </c>
      <c r="VJT10" s="39">
        <f t="shared" ref="VJT10:VKJ13" si="2837">ABS(VJR10/VJH10)</f>
        <v>1.5633975597505292</v>
      </c>
      <c r="VJU10" s="40" t="s">
        <v>395</v>
      </c>
      <c r="VJV10" s="40" t="s">
        <v>6</v>
      </c>
      <c r="VJW10" s="42">
        <v>41274</v>
      </c>
      <c r="VJX10" s="43">
        <v>4608955000</v>
      </c>
      <c r="VJY10" s="43">
        <v>116586000</v>
      </c>
      <c r="VJZ10" s="43">
        <v>2448629000</v>
      </c>
      <c r="VKA10" s="40">
        <v>0</v>
      </c>
      <c r="VKB10" s="43">
        <v>264631000</v>
      </c>
      <c r="VKC10" s="40" t="s">
        <v>41</v>
      </c>
      <c r="VKD10" s="40" t="s">
        <v>99</v>
      </c>
      <c r="VKE10" s="36">
        <f t="shared" si="2832"/>
        <v>2012</v>
      </c>
      <c r="VKF10" s="37">
        <f t="shared" si="2833"/>
        <v>-4492369000</v>
      </c>
      <c r="VKG10" s="38">
        <f t="shared" si="2834"/>
        <v>2713260000</v>
      </c>
      <c r="VKH10" s="38">
        <f t="shared" si="2835"/>
        <v>-7205629000</v>
      </c>
      <c r="VKI10" s="39">
        <f t="shared" si="2836"/>
        <v>0.97470446120649912</v>
      </c>
      <c r="VKJ10" s="39">
        <f t="shared" si="2837"/>
        <v>1.5633975597505292</v>
      </c>
      <c r="VKK10" s="40" t="s">
        <v>395</v>
      </c>
      <c r="VKL10" s="40" t="s">
        <v>6</v>
      </c>
      <c r="VKM10" s="42">
        <v>41274</v>
      </c>
      <c r="VKN10" s="43">
        <v>4608955000</v>
      </c>
      <c r="VKO10" s="43">
        <v>116586000</v>
      </c>
      <c r="VKP10" s="43">
        <v>2448629000</v>
      </c>
      <c r="VKQ10" s="40">
        <v>0</v>
      </c>
      <c r="VKR10" s="43">
        <v>264631000</v>
      </c>
      <c r="VKS10" s="40" t="s">
        <v>41</v>
      </c>
      <c r="VKT10" s="40" t="s">
        <v>99</v>
      </c>
      <c r="VKU10" s="36">
        <f t="shared" ref="VKU10:VLK13" si="2838">YEAR(VKM10)</f>
        <v>2012</v>
      </c>
      <c r="VKV10" s="37">
        <f t="shared" ref="VKV10:VLL13" si="2839">VKO10-VKN10</f>
        <v>-4492369000</v>
      </c>
      <c r="VKW10" s="38">
        <f t="shared" ref="VKW10:VLM13" si="2840">VKP10+VKQ10+VKR10</f>
        <v>2713260000</v>
      </c>
      <c r="VKX10" s="38">
        <f t="shared" ref="VKX10:VLN13" si="2841">VKV10-VKW10</f>
        <v>-7205629000</v>
      </c>
      <c r="VKY10" s="39">
        <f t="shared" ref="VKY10:VLO13" si="2842">ABS(VKV10/VKN10)</f>
        <v>0.97470446120649912</v>
      </c>
      <c r="VKZ10" s="39">
        <f t="shared" ref="VKZ10:VLP13" si="2843">ABS(VKX10/VKN10)</f>
        <v>1.5633975597505292</v>
      </c>
      <c r="VLA10" s="40" t="s">
        <v>395</v>
      </c>
      <c r="VLB10" s="40" t="s">
        <v>6</v>
      </c>
      <c r="VLC10" s="42">
        <v>41274</v>
      </c>
      <c r="VLD10" s="43">
        <v>4608955000</v>
      </c>
      <c r="VLE10" s="43">
        <v>116586000</v>
      </c>
      <c r="VLF10" s="43">
        <v>2448629000</v>
      </c>
      <c r="VLG10" s="40">
        <v>0</v>
      </c>
      <c r="VLH10" s="43">
        <v>264631000</v>
      </c>
      <c r="VLI10" s="40" t="s">
        <v>41</v>
      </c>
      <c r="VLJ10" s="40" t="s">
        <v>99</v>
      </c>
      <c r="VLK10" s="36">
        <f t="shared" si="2838"/>
        <v>2012</v>
      </c>
      <c r="VLL10" s="37">
        <f t="shared" si="2839"/>
        <v>-4492369000</v>
      </c>
      <c r="VLM10" s="38">
        <f t="shared" si="2840"/>
        <v>2713260000</v>
      </c>
      <c r="VLN10" s="38">
        <f t="shared" si="2841"/>
        <v>-7205629000</v>
      </c>
      <c r="VLO10" s="39">
        <f t="shared" si="2842"/>
        <v>0.97470446120649912</v>
      </c>
      <c r="VLP10" s="39">
        <f t="shared" si="2843"/>
        <v>1.5633975597505292</v>
      </c>
      <c r="VLQ10" s="40" t="s">
        <v>395</v>
      </c>
      <c r="VLR10" s="40" t="s">
        <v>6</v>
      </c>
      <c r="VLS10" s="42">
        <v>41274</v>
      </c>
      <c r="VLT10" s="43">
        <v>4608955000</v>
      </c>
      <c r="VLU10" s="43">
        <v>116586000</v>
      </c>
      <c r="VLV10" s="43">
        <v>2448629000</v>
      </c>
      <c r="VLW10" s="40">
        <v>0</v>
      </c>
      <c r="VLX10" s="43">
        <v>264631000</v>
      </c>
      <c r="VLY10" s="40" t="s">
        <v>41</v>
      </c>
      <c r="VLZ10" s="40" t="s">
        <v>99</v>
      </c>
      <c r="VMA10" s="36">
        <f t="shared" ref="VMA10:VMQ13" si="2844">YEAR(VLS10)</f>
        <v>2012</v>
      </c>
      <c r="VMB10" s="37">
        <f t="shared" ref="VMB10:VMR13" si="2845">VLU10-VLT10</f>
        <v>-4492369000</v>
      </c>
      <c r="VMC10" s="38">
        <f t="shared" ref="VMC10:VMS13" si="2846">VLV10+VLW10+VLX10</f>
        <v>2713260000</v>
      </c>
      <c r="VMD10" s="38">
        <f t="shared" ref="VMD10:VMT13" si="2847">VMB10-VMC10</f>
        <v>-7205629000</v>
      </c>
      <c r="VME10" s="39">
        <f t="shared" ref="VME10:VMU13" si="2848">ABS(VMB10/VLT10)</f>
        <v>0.97470446120649912</v>
      </c>
      <c r="VMF10" s="39">
        <f t="shared" ref="VMF10:VMV13" si="2849">ABS(VMD10/VLT10)</f>
        <v>1.5633975597505292</v>
      </c>
      <c r="VMG10" s="40" t="s">
        <v>395</v>
      </c>
      <c r="VMH10" s="40" t="s">
        <v>6</v>
      </c>
      <c r="VMI10" s="42">
        <v>41274</v>
      </c>
      <c r="VMJ10" s="43">
        <v>4608955000</v>
      </c>
      <c r="VMK10" s="43">
        <v>116586000</v>
      </c>
      <c r="VML10" s="43">
        <v>2448629000</v>
      </c>
      <c r="VMM10" s="40">
        <v>0</v>
      </c>
      <c r="VMN10" s="43">
        <v>264631000</v>
      </c>
      <c r="VMO10" s="40" t="s">
        <v>41</v>
      </c>
      <c r="VMP10" s="40" t="s">
        <v>99</v>
      </c>
      <c r="VMQ10" s="36">
        <f t="shared" si="2844"/>
        <v>2012</v>
      </c>
      <c r="VMR10" s="37">
        <f t="shared" si="2845"/>
        <v>-4492369000</v>
      </c>
      <c r="VMS10" s="38">
        <f t="shared" si="2846"/>
        <v>2713260000</v>
      </c>
      <c r="VMT10" s="38">
        <f t="shared" si="2847"/>
        <v>-7205629000</v>
      </c>
      <c r="VMU10" s="39">
        <f t="shared" si="2848"/>
        <v>0.97470446120649912</v>
      </c>
      <c r="VMV10" s="39">
        <f t="shared" si="2849"/>
        <v>1.5633975597505292</v>
      </c>
      <c r="VMW10" s="40" t="s">
        <v>395</v>
      </c>
      <c r="VMX10" s="40" t="s">
        <v>6</v>
      </c>
      <c r="VMY10" s="42">
        <v>41274</v>
      </c>
      <c r="VMZ10" s="43">
        <v>4608955000</v>
      </c>
      <c r="VNA10" s="43">
        <v>116586000</v>
      </c>
      <c r="VNB10" s="43">
        <v>2448629000</v>
      </c>
      <c r="VNC10" s="40">
        <v>0</v>
      </c>
      <c r="VND10" s="43">
        <v>264631000</v>
      </c>
      <c r="VNE10" s="40" t="s">
        <v>41</v>
      </c>
      <c r="VNF10" s="40" t="s">
        <v>99</v>
      </c>
      <c r="VNG10" s="36">
        <f t="shared" ref="VNG10:VNW13" si="2850">YEAR(VMY10)</f>
        <v>2012</v>
      </c>
      <c r="VNH10" s="37">
        <f t="shared" ref="VNH10:VNX13" si="2851">VNA10-VMZ10</f>
        <v>-4492369000</v>
      </c>
      <c r="VNI10" s="38">
        <f t="shared" ref="VNI10:VNY13" si="2852">VNB10+VNC10+VND10</f>
        <v>2713260000</v>
      </c>
      <c r="VNJ10" s="38">
        <f t="shared" ref="VNJ10:VNZ13" si="2853">VNH10-VNI10</f>
        <v>-7205629000</v>
      </c>
      <c r="VNK10" s="39">
        <f t="shared" ref="VNK10:VOA13" si="2854">ABS(VNH10/VMZ10)</f>
        <v>0.97470446120649912</v>
      </c>
      <c r="VNL10" s="39">
        <f t="shared" ref="VNL10:VOB13" si="2855">ABS(VNJ10/VMZ10)</f>
        <v>1.5633975597505292</v>
      </c>
      <c r="VNM10" s="40" t="s">
        <v>395</v>
      </c>
      <c r="VNN10" s="40" t="s">
        <v>6</v>
      </c>
      <c r="VNO10" s="42">
        <v>41274</v>
      </c>
      <c r="VNP10" s="43">
        <v>4608955000</v>
      </c>
      <c r="VNQ10" s="43">
        <v>116586000</v>
      </c>
      <c r="VNR10" s="43">
        <v>2448629000</v>
      </c>
      <c r="VNS10" s="40">
        <v>0</v>
      </c>
      <c r="VNT10" s="43">
        <v>264631000</v>
      </c>
      <c r="VNU10" s="40" t="s">
        <v>41</v>
      </c>
      <c r="VNV10" s="40" t="s">
        <v>99</v>
      </c>
      <c r="VNW10" s="36">
        <f t="shared" si="2850"/>
        <v>2012</v>
      </c>
      <c r="VNX10" s="37">
        <f t="shared" si="2851"/>
        <v>-4492369000</v>
      </c>
      <c r="VNY10" s="38">
        <f t="shared" si="2852"/>
        <v>2713260000</v>
      </c>
      <c r="VNZ10" s="38">
        <f t="shared" si="2853"/>
        <v>-7205629000</v>
      </c>
      <c r="VOA10" s="39">
        <f t="shared" si="2854"/>
        <v>0.97470446120649912</v>
      </c>
      <c r="VOB10" s="39">
        <f t="shared" si="2855"/>
        <v>1.5633975597505292</v>
      </c>
      <c r="VOC10" s="40" t="s">
        <v>395</v>
      </c>
      <c r="VOD10" s="40" t="s">
        <v>6</v>
      </c>
      <c r="VOE10" s="42">
        <v>41274</v>
      </c>
      <c r="VOF10" s="43">
        <v>4608955000</v>
      </c>
      <c r="VOG10" s="43">
        <v>116586000</v>
      </c>
      <c r="VOH10" s="43">
        <v>2448629000</v>
      </c>
      <c r="VOI10" s="40">
        <v>0</v>
      </c>
      <c r="VOJ10" s="43">
        <v>264631000</v>
      </c>
      <c r="VOK10" s="40" t="s">
        <v>41</v>
      </c>
      <c r="VOL10" s="40" t="s">
        <v>99</v>
      </c>
      <c r="VOM10" s="36">
        <f t="shared" ref="VOM10:VPC13" si="2856">YEAR(VOE10)</f>
        <v>2012</v>
      </c>
      <c r="VON10" s="37">
        <f t="shared" ref="VON10:VPD13" si="2857">VOG10-VOF10</f>
        <v>-4492369000</v>
      </c>
      <c r="VOO10" s="38">
        <f t="shared" ref="VOO10:VPE13" si="2858">VOH10+VOI10+VOJ10</f>
        <v>2713260000</v>
      </c>
      <c r="VOP10" s="38">
        <f t="shared" ref="VOP10:VPF13" si="2859">VON10-VOO10</f>
        <v>-7205629000</v>
      </c>
      <c r="VOQ10" s="39">
        <f t="shared" ref="VOQ10:VPG13" si="2860">ABS(VON10/VOF10)</f>
        <v>0.97470446120649912</v>
      </c>
      <c r="VOR10" s="39">
        <f t="shared" ref="VOR10:VPH13" si="2861">ABS(VOP10/VOF10)</f>
        <v>1.5633975597505292</v>
      </c>
      <c r="VOS10" s="40" t="s">
        <v>395</v>
      </c>
      <c r="VOT10" s="40" t="s">
        <v>6</v>
      </c>
      <c r="VOU10" s="42">
        <v>41274</v>
      </c>
      <c r="VOV10" s="43">
        <v>4608955000</v>
      </c>
      <c r="VOW10" s="43">
        <v>116586000</v>
      </c>
      <c r="VOX10" s="43">
        <v>2448629000</v>
      </c>
      <c r="VOY10" s="40">
        <v>0</v>
      </c>
      <c r="VOZ10" s="43">
        <v>264631000</v>
      </c>
      <c r="VPA10" s="40" t="s">
        <v>41</v>
      </c>
      <c r="VPB10" s="40" t="s">
        <v>99</v>
      </c>
      <c r="VPC10" s="36">
        <f t="shared" si="2856"/>
        <v>2012</v>
      </c>
      <c r="VPD10" s="37">
        <f t="shared" si="2857"/>
        <v>-4492369000</v>
      </c>
      <c r="VPE10" s="38">
        <f t="shared" si="2858"/>
        <v>2713260000</v>
      </c>
      <c r="VPF10" s="38">
        <f t="shared" si="2859"/>
        <v>-7205629000</v>
      </c>
      <c r="VPG10" s="39">
        <f t="shared" si="2860"/>
        <v>0.97470446120649912</v>
      </c>
      <c r="VPH10" s="39">
        <f t="shared" si="2861"/>
        <v>1.5633975597505292</v>
      </c>
      <c r="VPI10" s="40" t="s">
        <v>395</v>
      </c>
      <c r="VPJ10" s="40" t="s">
        <v>6</v>
      </c>
      <c r="VPK10" s="42">
        <v>41274</v>
      </c>
      <c r="VPL10" s="43">
        <v>4608955000</v>
      </c>
      <c r="VPM10" s="43">
        <v>116586000</v>
      </c>
      <c r="VPN10" s="43">
        <v>2448629000</v>
      </c>
      <c r="VPO10" s="40">
        <v>0</v>
      </c>
      <c r="VPP10" s="43">
        <v>264631000</v>
      </c>
      <c r="VPQ10" s="40" t="s">
        <v>41</v>
      </c>
      <c r="VPR10" s="40" t="s">
        <v>99</v>
      </c>
      <c r="VPS10" s="36">
        <f t="shared" ref="VPS10:VQI13" si="2862">YEAR(VPK10)</f>
        <v>2012</v>
      </c>
      <c r="VPT10" s="37">
        <f t="shared" ref="VPT10:VQJ13" si="2863">VPM10-VPL10</f>
        <v>-4492369000</v>
      </c>
      <c r="VPU10" s="38">
        <f t="shared" ref="VPU10:VQK13" si="2864">VPN10+VPO10+VPP10</f>
        <v>2713260000</v>
      </c>
      <c r="VPV10" s="38">
        <f t="shared" ref="VPV10:VQL13" si="2865">VPT10-VPU10</f>
        <v>-7205629000</v>
      </c>
      <c r="VPW10" s="39">
        <f t="shared" ref="VPW10:VQM13" si="2866">ABS(VPT10/VPL10)</f>
        <v>0.97470446120649912</v>
      </c>
      <c r="VPX10" s="39">
        <f t="shared" ref="VPX10:VQN13" si="2867">ABS(VPV10/VPL10)</f>
        <v>1.5633975597505292</v>
      </c>
      <c r="VPY10" s="40" t="s">
        <v>395</v>
      </c>
      <c r="VPZ10" s="40" t="s">
        <v>6</v>
      </c>
      <c r="VQA10" s="42">
        <v>41274</v>
      </c>
      <c r="VQB10" s="43">
        <v>4608955000</v>
      </c>
      <c r="VQC10" s="43">
        <v>116586000</v>
      </c>
      <c r="VQD10" s="43">
        <v>2448629000</v>
      </c>
      <c r="VQE10" s="40">
        <v>0</v>
      </c>
      <c r="VQF10" s="43">
        <v>264631000</v>
      </c>
      <c r="VQG10" s="40" t="s">
        <v>41</v>
      </c>
      <c r="VQH10" s="40" t="s">
        <v>99</v>
      </c>
      <c r="VQI10" s="36">
        <f t="shared" si="2862"/>
        <v>2012</v>
      </c>
      <c r="VQJ10" s="37">
        <f t="shared" si="2863"/>
        <v>-4492369000</v>
      </c>
      <c r="VQK10" s="38">
        <f t="shared" si="2864"/>
        <v>2713260000</v>
      </c>
      <c r="VQL10" s="38">
        <f t="shared" si="2865"/>
        <v>-7205629000</v>
      </c>
      <c r="VQM10" s="39">
        <f t="shared" si="2866"/>
        <v>0.97470446120649912</v>
      </c>
      <c r="VQN10" s="39">
        <f t="shared" si="2867"/>
        <v>1.5633975597505292</v>
      </c>
      <c r="VQO10" s="40" t="s">
        <v>395</v>
      </c>
      <c r="VQP10" s="40" t="s">
        <v>6</v>
      </c>
      <c r="VQQ10" s="42">
        <v>41274</v>
      </c>
      <c r="VQR10" s="43">
        <v>4608955000</v>
      </c>
      <c r="VQS10" s="43">
        <v>116586000</v>
      </c>
      <c r="VQT10" s="43">
        <v>2448629000</v>
      </c>
      <c r="VQU10" s="40">
        <v>0</v>
      </c>
      <c r="VQV10" s="43">
        <v>264631000</v>
      </c>
      <c r="VQW10" s="40" t="s">
        <v>41</v>
      </c>
      <c r="VQX10" s="40" t="s">
        <v>99</v>
      </c>
      <c r="VQY10" s="36">
        <f t="shared" ref="VQY10:VRO13" si="2868">YEAR(VQQ10)</f>
        <v>2012</v>
      </c>
      <c r="VQZ10" s="37">
        <f t="shared" ref="VQZ10:VRP13" si="2869">VQS10-VQR10</f>
        <v>-4492369000</v>
      </c>
      <c r="VRA10" s="38">
        <f t="shared" ref="VRA10:VRQ13" si="2870">VQT10+VQU10+VQV10</f>
        <v>2713260000</v>
      </c>
      <c r="VRB10" s="38">
        <f t="shared" ref="VRB10:VRR13" si="2871">VQZ10-VRA10</f>
        <v>-7205629000</v>
      </c>
      <c r="VRC10" s="39">
        <f t="shared" ref="VRC10:VRS13" si="2872">ABS(VQZ10/VQR10)</f>
        <v>0.97470446120649912</v>
      </c>
      <c r="VRD10" s="39">
        <f t="shared" ref="VRD10:VRT13" si="2873">ABS(VRB10/VQR10)</f>
        <v>1.5633975597505292</v>
      </c>
      <c r="VRE10" s="40" t="s">
        <v>395</v>
      </c>
      <c r="VRF10" s="40" t="s">
        <v>6</v>
      </c>
      <c r="VRG10" s="42">
        <v>41274</v>
      </c>
      <c r="VRH10" s="43">
        <v>4608955000</v>
      </c>
      <c r="VRI10" s="43">
        <v>116586000</v>
      </c>
      <c r="VRJ10" s="43">
        <v>2448629000</v>
      </c>
      <c r="VRK10" s="40">
        <v>0</v>
      </c>
      <c r="VRL10" s="43">
        <v>264631000</v>
      </c>
      <c r="VRM10" s="40" t="s">
        <v>41</v>
      </c>
      <c r="VRN10" s="40" t="s">
        <v>99</v>
      </c>
      <c r="VRO10" s="36">
        <f t="shared" si="2868"/>
        <v>2012</v>
      </c>
      <c r="VRP10" s="37">
        <f t="shared" si="2869"/>
        <v>-4492369000</v>
      </c>
      <c r="VRQ10" s="38">
        <f t="shared" si="2870"/>
        <v>2713260000</v>
      </c>
      <c r="VRR10" s="38">
        <f t="shared" si="2871"/>
        <v>-7205629000</v>
      </c>
      <c r="VRS10" s="39">
        <f t="shared" si="2872"/>
        <v>0.97470446120649912</v>
      </c>
      <c r="VRT10" s="39">
        <f t="shared" si="2873"/>
        <v>1.5633975597505292</v>
      </c>
      <c r="VRU10" s="40" t="s">
        <v>395</v>
      </c>
      <c r="VRV10" s="40" t="s">
        <v>6</v>
      </c>
      <c r="VRW10" s="42">
        <v>41274</v>
      </c>
      <c r="VRX10" s="43">
        <v>4608955000</v>
      </c>
      <c r="VRY10" s="43">
        <v>116586000</v>
      </c>
      <c r="VRZ10" s="43">
        <v>2448629000</v>
      </c>
      <c r="VSA10" s="40">
        <v>0</v>
      </c>
      <c r="VSB10" s="43">
        <v>264631000</v>
      </c>
      <c r="VSC10" s="40" t="s">
        <v>41</v>
      </c>
      <c r="VSD10" s="40" t="s">
        <v>99</v>
      </c>
      <c r="VSE10" s="36">
        <f t="shared" ref="VSE10:VSU13" si="2874">YEAR(VRW10)</f>
        <v>2012</v>
      </c>
      <c r="VSF10" s="37">
        <f t="shared" ref="VSF10:VSV13" si="2875">VRY10-VRX10</f>
        <v>-4492369000</v>
      </c>
      <c r="VSG10" s="38">
        <f t="shared" ref="VSG10:VSW13" si="2876">VRZ10+VSA10+VSB10</f>
        <v>2713260000</v>
      </c>
      <c r="VSH10" s="38">
        <f t="shared" ref="VSH10:VSX13" si="2877">VSF10-VSG10</f>
        <v>-7205629000</v>
      </c>
      <c r="VSI10" s="39">
        <f t="shared" ref="VSI10:VSY13" si="2878">ABS(VSF10/VRX10)</f>
        <v>0.97470446120649912</v>
      </c>
      <c r="VSJ10" s="39">
        <f t="shared" ref="VSJ10:VSZ13" si="2879">ABS(VSH10/VRX10)</f>
        <v>1.5633975597505292</v>
      </c>
      <c r="VSK10" s="40" t="s">
        <v>395</v>
      </c>
      <c r="VSL10" s="40" t="s">
        <v>6</v>
      </c>
      <c r="VSM10" s="42">
        <v>41274</v>
      </c>
      <c r="VSN10" s="43">
        <v>4608955000</v>
      </c>
      <c r="VSO10" s="43">
        <v>116586000</v>
      </c>
      <c r="VSP10" s="43">
        <v>2448629000</v>
      </c>
      <c r="VSQ10" s="40">
        <v>0</v>
      </c>
      <c r="VSR10" s="43">
        <v>264631000</v>
      </c>
      <c r="VSS10" s="40" t="s">
        <v>41</v>
      </c>
      <c r="VST10" s="40" t="s">
        <v>99</v>
      </c>
      <c r="VSU10" s="36">
        <f t="shared" si="2874"/>
        <v>2012</v>
      </c>
      <c r="VSV10" s="37">
        <f t="shared" si="2875"/>
        <v>-4492369000</v>
      </c>
      <c r="VSW10" s="38">
        <f t="shared" si="2876"/>
        <v>2713260000</v>
      </c>
      <c r="VSX10" s="38">
        <f t="shared" si="2877"/>
        <v>-7205629000</v>
      </c>
      <c r="VSY10" s="39">
        <f t="shared" si="2878"/>
        <v>0.97470446120649912</v>
      </c>
      <c r="VSZ10" s="39">
        <f t="shared" si="2879"/>
        <v>1.5633975597505292</v>
      </c>
      <c r="VTA10" s="40" t="s">
        <v>395</v>
      </c>
      <c r="VTB10" s="40" t="s">
        <v>6</v>
      </c>
      <c r="VTC10" s="42">
        <v>41274</v>
      </c>
      <c r="VTD10" s="43">
        <v>4608955000</v>
      </c>
      <c r="VTE10" s="43">
        <v>116586000</v>
      </c>
      <c r="VTF10" s="43">
        <v>2448629000</v>
      </c>
      <c r="VTG10" s="40">
        <v>0</v>
      </c>
      <c r="VTH10" s="43">
        <v>264631000</v>
      </c>
      <c r="VTI10" s="40" t="s">
        <v>41</v>
      </c>
      <c r="VTJ10" s="40" t="s">
        <v>99</v>
      </c>
      <c r="VTK10" s="36">
        <f t="shared" ref="VTK10:VUA13" si="2880">YEAR(VTC10)</f>
        <v>2012</v>
      </c>
      <c r="VTL10" s="37">
        <f t="shared" ref="VTL10:VUB13" si="2881">VTE10-VTD10</f>
        <v>-4492369000</v>
      </c>
      <c r="VTM10" s="38">
        <f t="shared" ref="VTM10:VUC13" si="2882">VTF10+VTG10+VTH10</f>
        <v>2713260000</v>
      </c>
      <c r="VTN10" s="38">
        <f t="shared" ref="VTN10:VUD13" si="2883">VTL10-VTM10</f>
        <v>-7205629000</v>
      </c>
      <c r="VTO10" s="39">
        <f t="shared" ref="VTO10:VUE13" si="2884">ABS(VTL10/VTD10)</f>
        <v>0.97470446120649912</v>
      </c>
      <c r="VTP10" s="39">
        <f t="shared" ref="VTP10:VUF13" si="2885">ABS(VTN10/VTD10)</f>
        <v>1.5633975597505292</v>
      </c>
      <c r="VTQ10" s="40" t="s">
        <v>395</v>
      </c>
      <c r="VTR10" s="40" t="s">
        <v>6</v>
      </c>
      <c r="VTS10" s="42">
        <v>41274</v>
      </c>
      <c r="VTT10" s="43">
        <v>4608955000</v>
      </c>
      <c r="VTU10" s="43">
        <v>116586000</v>
      </c>
      <c r="VTV10" s="43">
        <v>2448629000</v>
      </c>
      <c r="VTW10" s="40">
        <v>0</v>
      </c>
      <c r="VTX10" s="43">
        <v>264631000</v>
      </c>
      <c r="VTY10" s="40" t="s">
        <v>41</v>
      </c>
      <c r="VTZ10" s="40" t="s">
        <v>99</v>
      </c>
      <c r="VUA10" s="36">
        <f t="shared" si="2880"/>
        <v>2012</v>
      </c>
      <c r="VUB10" s="37">
        <f t="shared" si="2881"/>
        <v>-4492369000</v>
      </c>
      <c r="VUC10" s="38">
        <f t="shared" si="2882"/>
        <v>2713260000</v>
      </c>
      <c r="VUD10" s="38">
        <f t="shared" si="2883"/>
        <v>-7205629000</v>
      </c>
      <c r="VUE10" s="39">
        <f t="shared" si="2884"/>
        <v>0.97470446120649912</v>
      </c>
      <c r="VUF10" s="39">
        <f t="shared" si="2885"/>
        <v>1.5633975597505292</v>
      </c>
      <c r="VUG10" s="40" t="s">
        <v>395</v>
      </c>
      <c r="VUH10" s="40" t="s">
        <v>6</v>
      </c>
      <c r="VUI10" s="42">
        <v>41274</v>
      </c>
      <c r="VUJ10" s="43">
        <v>4608955000</v>
      </c>
      <c r="VUK10" s="43">
        <v>116586000</v>
      </c>
      <c r="VUL10" s="43">
        <v>2448629000</v>
      </c>
      <c r="VUM10" s="40">
        <v>0</v>
      </c>
      <c r="VUN10" s="43">
        <v>264631000</v>
      </c>
      <c r="VUO10" s="40" t="s">
        <v>41</v>
      </c>
      <c r="VUP10" s="40" t="s">
        <v>99</v>
      </c>
      <c r="VUQ10" s="36">
        <f t="shared" ref="VUQ10:VVG13" si="2886">YEAR(VUI10)</f>
        <v>2012</v>
      </c>
      <c r="VUR10" s="37">
        <f t="shared" ref="VUR10:VVH13" si="2887">VUK10-VUJ10</f>
        <v>-4492369000</v>
      </c>
      <c r="VUS10" s="38">
        <f t="shared" ref="VUS10:VVI13" si="2888">VUL10+VUM10+VUN10</f>
        <v>2713260000</v>
      </c>
      <c r="VUT10" s="38">
        <f t="shared" ref="VUT10:VVJ13" si="2889">VUR10-VUS10</f>
        <v>-7205629000</v>
      </c>
      <c r="VUU10" s="39">
        <f t="shared" ref="VUU10:VVK13" si="2890">ABS(VUR10/VUJ10)</f>
        <v>0.97470446120649912</v>
      </c>
      <c r="VUV10" s="39">
        <f t="shared" ref="VUV10:VVL13" si="2891">ABS(VUT10/VUJ10)</f>
        <v>1.5633975597505292</v>
      </c>
      <c r="VUW10" s="40" t="s">
        <v>395</v>
      </c>
      <c r="VUX10" s="40" t="s">
        <v>6</v>
      </c>
      <c r="VUY10" s="42">
        <v>41274</v>
      </c>
      <c r="VUZ10" s="43">
        <v>4608955000</v>
      </c>
      <c r="VVA10" s="43">
        <v>116586000</v>
      </c>
      <c r="VVB10" s="43">
        <v>2448629000</v>
      </c>
      <c r="VVC10" s="40">
        <v>0</v>
      </c>
      <c r="VVD10" s="43">
        <v>264631000</v>
      </c>
      <c r="VVE10" s="40" t="s">
        <v>41</v>
      </c>
      <c r="VVF10" s="40" t="s">
        <v>99</v>
      </c>
      <c r="VVG10" s="36">
        <f t="shared" si="2886"/>
        <v>2012</v>
      </c>
      <c r="VVH10" s="37">
        <f t="shared" si="2887"/>
        <v>-4492369000</v>
      </c>
      <c r="VVI10" s="38">
        <f t="shared" si="2888"/>
        <v>2713260000</v>
      </c>
      <c r="VVJ10" s="38">
        <f t="shared" si="2889"/>
        <v>-7205629000</v>
      </c>
      <c r="VVK10" s="39">
        <f t="shared" si="2890"/>
        <v>0.97470446120649912</v>
      </c>
      <c r="VVL10" s="39">
        <f t="shared" si="2891"/>
        <v>1.5633975597505292</v>
      </c>
      <c r="VVM10" s="40" t="s">
        <v>395</v>
      </c>
      <c r="VVN10" s="40" t="s">
        <v>6</v>
      </c>
      <c r="VVO10" s="42">
        <v>41274</v>
      </c>
      <c r="VVP10" s="43">
        <v>4608955000</v>
      </c>
      <c r="VVQ10" s="43">
        <v>116586000</v>
      </c>
      <c r="VVR10" s="43">
        <v>2448629000</v>
      </c>
      <c r="VVS10" s="40">
        <v>0</v>
      </c>
      <c r="VVT10" s="43">
        <v>264631000</v>
      </c>
      <c r="VVU10" s="40" t="s">
        <v>41</v>
      </c>
      <c r="VVV10" s="40" t="s">
        <v>99</v>
      </c>
      <c r="VVW10" s="36">
        <f t="shared" ref="VVW10:VWM13" si="2892">YEAR(VVO10)</f>
        <v>2012</v>
      </c>
      <c r="VVX10" s="37">
        <f t="shared" ref="VVX10:VWN13" si="2893">VVQ10-VVP10</f>
        <v>-4492369000</v>
      </c>
      <c r="VVY10" s="38">
        <f t="shared" ref="VVY10:VWO13" si="2894">VVR10+VVS10+VVT10</f>
        <v>2713260000</v>
      </c>
      <c r="VVZ10" s="38">
        <f t="shared" ref="VVZ10:VWP13" si="2895">VVX10-VVY10</f>
        <v>-7205629000</v>
      </c>
      <c r="VWA10" s="39">
        <f t="shared" ref="VWA10:VWQ13" si="2896">ABS(VVX10/VVP10)</f>
        <v>0.97470446120649912</v>
      </c>
      <c r="VWB10" s="39">
        <f t="shared" ref="VWB10:VWR13" si="2897">ABS(VVZ10/VVP10)</f>
        <v>1.5633975597505292</v>
      </c>
      <c r="VWC10" s="40" t="s">
        <v>395</v>
      </c>
      <c r="VWD10" s="40" t="s">
        <v>6</v>
      </c>
      <c r="VWE10" s="42">
        <v>41274</v>
      </c>
      <c r="VWF10" s="43">
        <v>4608955000</v>
      </c>
      <c r="VWG10" s="43">
        <v>116586000</v>
      </c>
      <c r="VWH10" s="43">
        <v>2448629000</v>
      </c>
      <c r="VWI10" s="40">
        <v>0</v>
      </c>
      <c r="VWJ10" s="43">
        <v>264631000</v>
      </c>
      <c r="VWK10" s="40" t="s">
        <v>41</v>
      </c>
      <c r="VWL10" s="40" t="s">
        <v>99</v>
      </c>
      <c r="VWM10" s="36">
        <f t="shared" si="2892"/>
        <v>2012</v>
      </c>
      <c r="VWN10" s="37">
        <f t="shared" si="2893"/>
        <v>-4492369000</v>
      </c>
      <c r="VWO10" s="38">
        <f t="shared" si="2894"/>
        <v>2713260000</v>
      </c>
      <c r="VWP10" s="38">
        <f t="shared" si="2895"/>
        <v>-7205629000</v>
      </c>
      <c r="VWQ10" s="39">
        <f t="shared" si="2896"/>
        <v>0.97470446120649912</v>
      </c>
      <c r="VWR10" s="39">
        <f t="shared" si="2897"/>
        <v>1.5633975597505292</v>
      </c>
      <c r="VWS10" s="40" t="s">
        <v>395</v>
      </c>
      <c r="VWT10" s="40" t="s">
        <v>6</v>
      </c>
      <c r="VWU10" s="42">
        <v>41274</v>
      </c>
      <c r="VWV10" s="43">
        <v>4608955000</v>
      </c>
      <c r="VWW10" s="43">
        <v>116586000</v>
      </c>
      <c r="VWX10" s="43">
        <v>2448629000</v>
      </c>
      <c r="VWY10" s="40">
        <v>0</v>
      </c>
      <c r="VWZ10" s="43">
        <v>264631000</v>
      </c>
      <c r="VXA10" s="40" t="s">
        <v>41</v>
      </c>
      <c r="VXB10" s="40" t="s">
        <v>99</v>
      </c>
      <c r="VXC10" s="36">
        <f t="shared" ref="VXC10:VXS13" si="2898">YEAR(VWU10)</f>
        <v>2012</v>
      </c>
      <c r="VXD10" s="37">
        <f t="shared" ref="VXD10:VXT13" si="2899">VWW10-VWV10</f>
        <v>-4492369000</v>
      </c>
      <c r="VXE10" s="38">
        <f t="shared" ref="VXE10:VXU13" si="2900">VWX10+VWY10+VWZ10</f>
        <v>2713260000</v>
      </c>
      <c r="VXF10" s="38">
        <f t="shared" ref="VXF10:VXV13" si="2901">VXD10-VXE10</f>
        <v>-7205629000</v>
      </c>
      <c r="VXG10" s="39">
        <f t="shared" ref="VXG10:VXW13" si="2902">ABS(VXD10/VWV10)</f>
        <v>0.97470446120649912</v>
      </c>
      <c r="VXH10" s="39">
        <f t="shared" ref="VXH10:VXX13" si="2903">ABS(VXF10/VWV10)</f>
        <v>1.5633975597505292</v>
      </c>
      <c r="VXI10" s="40" t="s">
        <v>395</v>
      </c>
      <c r="VXJ10" s="40" t="s">
        <v>6</v>
      </c>
      <c r="VXK10" s="42">
        <v>41274</v>
      </c>
      <c r="VXL10" s="43">
        <v>4608955000</v>
      </c>
      <c r="VXM10" s="43">
        <v>116586000</v>
      </c>
      <c r="VXN10" s="43">
        <v>2448629000</v>
      </c>
      <c r="VXO10" s="40">
        <v>0</v>
      </c>
      <c r="VXP10" s="43">
        <v>264631000</v>
      </c>
      <c r="VXQ10" s="40" t="s">
        <v>41</v>
      </c>
      <c r="VXR10" s="40" t="s">
        <v>99</v>
      </c>
      <c r="VXS10" s="36">
        <f t="shared" si="2898"/>
        <v>2012</v>
      </c>
      <c r="VXT10" s="37">
        <f t="shared" si="2899"/>
        <v>-4492369000</v>
      </c>
      <c r="VXU10" s="38">
        <f t="shared" si="2900"/>
        <v>2713260000</v>
      </c>
      <c r="VXV10" s="38">
        <f t="shared" si="2901"/>
        <v>-7205629000</v>
      </c>
      <c r="VXW10" s="39">
        <f t="shared" si="2902"/>
        <v>0.97470446120649912</v>
      </c>
      <c r="VXX10" s="39">
        <f t="shared" si="2903"/>
        <v>1.5633975597505292</v>
      </c>
      <c r="VXY10" s="40" t="s">
        <v>395</v>
      </c>
      <c r="VXZ10" s="40" t="s">
        <v>6</v>
      </c>
      <c r="VYA10" s="42">
        <v>41274</v>
      </c>
      <c r="VYB10" s="43">
        <v>4608955000</v>
      </c>
      <c r="VYC10" s="43">
        <v>116586000</v>
      </c>
      <c r="VYD10" s="43">
        <v>2448629000</v>
      </c>
      <c r="VYE10" s="40">
        <v>0</v>
      </c>
      <c r="VYF10" s="43">
        <v>264631000</v>
      </c>
      <c r="VYG10" s="40" t="s">
        <v>41</v>
      </c>
      <c r="VYH10" s="40" t="s">
        <v>99</v>
      </c>
      <c r="VYI10" s="36">
        <f t="shared" ref="VYI10:VYY13" si="2904">YEAR(VYA10)</f>
        <v>2012</v>
      </c>
      <c r="VYJ10" s="37">
        <f t="shared" ref="VYJ10:VYZ13" si="2905">VYC10-VYB10</f>
        <v>-4492369000</v>
      </c>
      <c r="VYK10" s="38">
        <f t="shared" ref="VYK10:VZA13" si="2906">VYD10+VYE10+VYF10</f>
        <v>2713260000</v>
      </c>
      <c r="VYL10" s="38">
        <f t="shared" ref="VYL10:VZB13" si="2907">VYJ10-VYK10</f>
        <v>-7205629000</v>
      </c>
      <c r="VYM10" s="39">
        <f t="shared" ref="VYM10:VZC13" si="2908">ABS(VYJ10/VYB10)</f>
        <v>0.97470446120649912</v>
      </c>
      <c r="VYN10" s="39">
        <f t="shared" ref="VYN10:VZD13" si="2909">ABS(VYL10/VYB10)</f>
        <v>1.5633975597505292</v>
      </c>
      <c r="VYO10" s="40" t="s">
        <v>395</v>
      </c>
      <c r="VYP10" s="40" t="s">
        <v>6</v>
      </c>
      <c r="VYQ10" s="42">
        <v>41274</v>
      </c>
      <c r="VYR10" s="43">
        <v>4608955000</v>
      </c>
      <c r="VYS10" s="43">
        <v>116586000</v>
      </c>
      <c r="VYT10" s="43">
        <v>2448629000</v>
      </c>
      <c r="VYU10" s="40">
        <v>0</v>
      </c>
      <c r="VYV10" s="43">
        <v>264631000</v>
      </c>
      <c r="VYW10" s="40" t="s">
        <v>41</v>
      </c>
      <c r="VYX10" s="40" t="s">
        <v>99</v>
      </c>
      <c r="VYY10" s="36">
        <f t="shared" si="2904"/>
        <v>2012</v>
      </c>
      <c r="VYZ10" s="37">
        <f t="shared" si="2905"/>
        <v>-4492369000</v>
      </c>
      <c r="VZA10" s="38">
        <f t="shared" si="2906"/>
        <v>2713260000</v>
      </c>
      <c r="VZB10" s="38">
        <f t="shared" si="2907"/>
        <v>-7205629000</v>
      </c>
      <c r="VZC10" s="39">
        <f t="shared" si="2908"/>
        <v>0.97470446120649912</v>
      </c>
      <c r="VZD10" s="39">
        <f t="shared" si="2909"/>
        <v>1.5633975597505292</v>
      </c>
      <c r="VZE10" s="40" t="s">
        <v>395</v>
      </c>
      <c r="VZF10" s="40" t="s">
        <v>6</v>
      </c>
      <c r="VZG10" s="42">
        <v>41274</v>
      </c>
      <c r="VZH10" s="43">
        <v>4608955000</v>
      </c>
      <c r="VZI10" s="43">
        <v>116586000</v>
      </c>
      <c r="VZJ10" s="43">
        <v>2448629000</v>
      </c>
      <c r="VZK10" s="40">
        <v>0</v>
      </c>
      <c r="VZL10" s="43">
        <v>264631000</v>
      </c>
      <c r="VZM10" s="40" t="s">
        <v>41</v>
      </c>
      <c r="VZN10" s="40" t="s">
        <v>99</v>
      </c>
      <c r="VZO10" s="36">
        <f t="shared" ref="VZO10:WAE13" si="2910">YEAR(VZG10)</f>
        <v>2012</v>
      </c>
      <c r="VZP10" s="37">
        <f t="shared" ref="VZP10:WAF13" si="2911">VZI10-VZH10</f>
        <v>-4492369000</v>
      </c>
      <c r="VZQ10" s="38">
        <f t="shared" ref="VZQ10:WAG13" si="2912">VZJ10+VZK10+VZL10</f>
        <v>2713260000</v>
      </c>
      <c r="VZR10" s="38">
        <f t="shared" ref="VZR10:WAH13" si="2913">VZP10-VZQ10</f>
        <v>-7205629000</v>
      </c>
      <c r="VZS10" s="39">
        <f t="shared" ref="VZS10:WAI13" si="2914">ABS(VZP10/VZH10)</f>
        <v>0.97470446120649912</v>
      </c>
      <c r="VZT10" s="39">
        <f t="shared" ref="VZT10:WAJ13" si="2915">ABS(VZR10/VZH10)</f>
        <v>1.5633975597505292</v>
      </c>
      <c r="VZU10" s="40" t="s">
        <v>395</v>
      </c>
      <c r="VZV10" s="40" t="s">
        <v>6</v>
      </c>
      <c r="VZW10" s="42">
        <v>41274</v>
      </c>
      <c r="VZX10" s="43">
        <v>4608955000</v>
      </c>
      <c r="VZY10" s="43">
        <v>116586000</v>
      </c>
      <c r="VZZ10" s="43">
        <v>2448629000</v>
      </c>
      <c r="WAA10" s="40">
        <v>0</v>
      </c>
      <c r="WAB10" s="43">
        <v>264631000</v>
      </c>
      <c r="WAC10" s="40" t="s">
        <v>41</v>
      </c>
      <c r="WAD10" s="40" t="s">
        <v>99</v>
      </c>
      <c r="WAE10" s="36">
        <f t="shared" si="2910"/>
        <v>2012</v>
      </c>
      <c r="WAF10" s="37">
        <f t="shared" si="2911"/>
        <v>-4492369000</v>
      </c>
      <c r="WAG10" s="38">
        <f t="shared" si="2912"/>
        <v>2713260000</v>
      </c>
      <c r="WAH10" s="38">
        <f t="shared" si="2913"/>
        <v>-7205629000</v>
      </c>
      <c r="WAI10" s="39">
        <f t="shared" si="2914"/>
        <v>0.97470446120649912</v>
      </c>
      <c r="WAJ10" s="39">
        <f t="shared" si="2915"/>
        <v>1.5633975597505292</v>
      </c>
      <c r="WAK10" s="40" t="s">
        <v>395</v>
      </c>
      <c r="WAL10" s="40" t="s">
        <v>6</v>
      </c>
      <c r="WAM10" s="42">
        <v>41274</v>
      </c>
      <c r="WAN10" s="43">
        <v>4608955000</v>
      </c>
      <c r="WAO10" s="43">
        <v>116586000</v>
      </c>
      <c r="WAP10" s="43">
        <v>2448629000</v>
      </c>
      <c r="WAQ10" s="40">
        <v>0</v>
      </c>
      <c r="WAR10" s="43">
        <v>264631000</v>
      </c>
      <c r="WAS10" s="40" t="s">
        <v>41</v>
      </c>
      <c r="WAT10" s="40" t="s">
        <v>99</v>
      </c>
      <c r="WAU10" s="36">
        <f t="shared" ref="WAU10:WBK13" si="2916">YEAR(WAM10)</f>
        <v>2012</v>
      </c>
      <c r="WAV10" s="37">
        <f t="shared" ref="WAV10:WBL13" si="2917">WAO10-WAN10</f>
        <v>-4492369000</v>
      </c>
      <c r="WAW10" s="38">
        <f t="shared" ref="WAW10:WBM13" si="2918">WAP10+WAQ10+WAR10</f>
        <v>2713260000</v>
      </c>
      <c r="WAX10" s="38">
        <f t="shared" ref="WAX10:WBN13" si="2919">WAV10-WAW10</f>
        <v>-7205629000</v>
      </c>
      <c r="WAY10" s="39">
        <f t="shared" ref="WAY10:WBO13" si="2920">ABS(WAV10/WAN10)</f>
        <v>0.97470446120649912</v>
      </c>
      <c r="WAZ10" s="39">
        <f t="shared" ref="WAZ10:WBP13" si="2921">ABS(WAX10/WAN10)</f>
        <v>1.5633975597505292</v>
      </c>
      <c r="WBA10" s="40" t="s">
        <v>395</v>
      </c>
      <c r="WBB10" s="40" t="s">
        <v>6</v>
      </c>
      <c r="WBC10" s="42">
        <v>41274</v>
      </c>
      <c r="WBD10" s="43">
        <v>4608955000</v>
      </c>
      <c r="WBE10" s="43">
        <v>116586000</v>
      </c>
      <c r="WBF10" s="43">
        <v>2448629000</v>
      </c>
      <c r="WBG10" s="40">
        <v>0</v>
      </c>
      <c r="WBH10" s="43">
        <v>264631000</v>
      </c>
      <c r="WBI10" s="40" t="s">
        <v>41</v>
      </c>
      <c r="WBJ10" s="40" t="s">
        <v>99</v>
      </c>
      <c r="WBK10" s="36">
        <f t="shared" si="2916"/>
        <v>2012</v>
      </c>
      <c r="WBL10" s="37">
        <f t="shared" si="2917"/>
        <v>-4492369000</v>
      </c>
      <c r="WBM10" s="38">
        <f t="shared" si="2918"/>
        <v>2713260000</v>
      </c>
      <c r="WBN10" s="38">
        <f t="shared" si="2919"/>
        <v>-7205629000</v>
      </c>
      <c r="WBO10" s="39">
        <f t="shared" si="2920"/>
        <v>0.97470446120649912</v>
      </c>
      <c r="WBP10" s="39">
        <f t="shared" si="2921"/>
        <v>1.5633975597505292</v>
      </c>
      <c r="WBQ10" s="40" t="s">
        <v>395</v>
      </c>
      <c r="WBR10" s="40" t="s">
        <v>6</v>
      </c>
      <c r="WBS10" s="42">
        <v>41274</v>
      </c>
      <c r="WBT10" s="43">
        <v>4608955000</v>
      </c>
      <c r="WBU10" s="43">
        <v>116586000</v>
      </c>
      <c r="WBV10" s="43">
        <v>2448629000</v>
      </c>
      <c r="WBW10" s="40">
        <v>0</v>
      </c>
      <c r="WBX10" s="43">
        <v>264631000</v>
      </c>
      <c r="WBY10" s="40" t="s">
        <v>41</v>
      </c>
      <c r="WBZ10" s="40" t="s">
        <v>99</v>
      </c>
      <c r="WCA10" s="36">
        <f t="shared" ref="WCA10:WCQ13" si="2922">YEAR(WBS10)</f>
        <v>2012</v>
      </c>
      <c r="WCB10" s="37">
        <f t="shared" ref="WCB10:WCR13" si="2923">WBU10-WBT10</f>
        <v>-4492369000</v>
      </c>
      <c r="WCC10" s="38">
        <f t="shared" ref="WCC10:WCS13" si="2924">WBV10+WBW10+WBX10</f>
        <v>2713260000</v>
      </c>
      <c r="WCD10" s="38">
        <f t="shared" ref="WCD10:WCT13" si="2925">WCB10-WCC10</f>
        <v>-7205629000</v>
      </c>
      <c r="WCE10" s="39">
        <f t="shared" ref="WCE10:WCU13" si="2926">ABS(WCB10/WBT10)</f>
        <v>0.97470446120649912</v>
      </c>
      <c r="WCF10" s="39">
        <f t="shared" ref="WCF10:WCV13" si="2927">ABS(WCD10/WBT10)</f>
        <v>1.5633975597505292</v>
      </c>
      <c r="WCG10" s="40" t="s">
        <v>395</v>
      </c>
      <c r="WCH10" s="40" t="s">
        <v>6</v>
      </c>
      <c r="WCI10" s="42">
        <v>41274</v>
      </c>
      <c r="WCJ10" s="43">
        <v>4608955000</v>
      </c>
      <c r="WCK10" s="43">
        <v>116586000</v>
      </c>
      <c r="WCL10" s="43">
        <v>2448629000</v>
      </c>
      <c r="WCM10" s="40">
        <v>0</v>
      </c>
      <c r="WCN10" s="43">
        <v>264631000</v>
      </c>
      <c r="WCO10" s="40" t="s">
        <v>41</v>
      </c>
      <c r="WCP10" s="40" t="s">
        <v>99</v>
      </c>
      <c r="WCQ10" s="36">
        <f t="shared" si="2922"/>
        <v>2012</v>
      </c>
      <c r="WCR10" s="37">
        <f t="shared" si="2923"/>
        <v>-4492369000</v>
      </c>
      <c r="WCS10" s="38">
        <f t="shared" si="2924"/>
        <v>2713260000</v>
      </c>
      <c r="WCT10" s="38">
        <f t="shared" si="2925"/>
        <v>-7205629000</v>
      </c>
      <c r="WCU10" s="39">
        <f t="shared" si="2926"/>
        <v>0.97470446120649912</v>
      </c>
      <c r="WCV10" s="39">
        <f t="shared" si="2927"/>
        <v>1.5633975597505292</v>
      </c>
      <c r="WCW10" s="40" t="s">
        <v>395</v>
      </c>
      <c r="WCX10" s="40" t="s">
        <v>6</v>
      </c>
      <c r="WCY10" s="42">
        <v>41274</v>
      </c>
      <c r="WCZ10" s="43">
        <v>4608955000</v>
      </c>
      <c r="WDA10" s="43">
        <v>116586000</v>
      </c>
      <c r="WDB10" s="43">
        <v>2448629000</v>
      </c>
      <c r="WDC10" s="40">
        <v>0</v>
      </c>
      <c r="WDD10" s="43">
        <v>264631000</v>
      </c>
      <c r="WDE10" s="40" t="s">
        <v>41</v>
      </c>
      <c r="WDF10" s="40" t="s">
        <v>99</v>
      </c>
      <c r="WDG10" s="36">
        <f t="shared" ref="WDG10:WDW13" si="2928">YEAR(WCY10)</f>
        <v>2012</v>
      </c>
      <c r="WDH10" s="37">
        <f t="shared" ref="WDH10:WDX13" si="2929">WDA10-WCZ10</f>
        <v>-4492369000</v>
      </c>
      <c r="WDI10" s="38">
        <f t="shared" ref="WDI10:WDY13" si="2930">WDB10+WDC10+WDD10</f>
        <v>2713260000</v>
      </c>
      <c r="WDJ10" s="38">
        <f t="shared" ref="WDJ10:WDZ13" si="2931">WDH10-WDI10</f>
        <v>-7205629000</v>
      </c>
      <c r="WDK10" s="39">
        <f t="shared" ref="WDK10:WEA13" si="2932">ABS(WDH10/WCZ10)</f>
        <v>0.97470446120649912</v>
      </c>
      <c r="WDL10" s="39">
        <f t="shared" ref="WDL10:WEB13" si="2933">ABS(WDJ10/WCZ10)</f>
        <v>1.5633975597505292</v>
      </c>
      <c r="WDM10" s="40" t="s">
        <v>395</v>
      </c>
      <c r="WDN10" s="40" t="s">
        <v>6</v>
      </c>
      <c r="WDO10" s="42">
        <v>41274</v>
      </c>
      <c r="WDP10" s="43">
        <v>4608955000</v>
      </c>
      <c r="WDQ10" s="43">
        <v>116586000</v>
      </c>
      <c r="WDR10" s="43">
        <v>2448629000</v>
      </c>
      <c r="WDS10" s="40">
        <v>0</v>
      </c>
      <c r="WDT10" s="43">
        <v>264631000</v>
      </c>
      <c r="WDU10" s="40" t="s">
        <v>41</v>
      </c>
      <c r="WDV10" s="40" t="s">
        <v>99</v>
      </c>
      <c r="WDW10" s="36">
        <f t="shared" si="2928"/>
        <v>2012</v>
      </c>
      <c r="WDX10" s="37">
        <f t="shared" si="2929"/>
        <v>-4492369000</v>
      </c>
      <c r="WDY10" s="38">
        <f t="shared" si="2930"/>
        <v>2713260000</v>
      </c>
      <c r="WDZ10" s="38">
        <f t="shared" si="2931"/>
        <v>-7205629000</v>
      </c>
      <c r="WEA10" s="39">
        <f t="shared" si="2932"/>
        <v>0.97470446120649912</v>
      </c>
      <c r="WEB10" s="39">
        <f t="shared" si="2933"/>
        <v>1.5633975597505292</v>
      </c>
      <c r="WEC10" s="40" t="s">
        <v>395</v>
      </c>
      <c r="WED10" s="40" t="s">
        <v>6</v>
      </c>
      <c r="WEE10" s="42">
        <v>41274</v>
      </c>
      <c r="WEF10" s="43">
        <v>4608955000</v>
      </c>
      <c r="WEG10" s="43">
        <v>116586000</v>
      </c>
      <c r="WEH10" s="43">
        <v>2448629000</v>
      </c>
      <c r="WEI10" s="40">
        <v>0</v>
      </c>
      <c r="WEJ10" s="43">
        <v>264631000</v>
      </c>
      <c r="WEK10" s="40" t="s">
        <v>41</v>
      </c>
      <c r="WEL10" s="40" t="s">
        <v>99</v>
      </c>
      <c r="WEM10" s="36">
        <f t="shared" ref="WEM10:WFC13" si="2934">YEAR(WEE10)</f>
        <v>2012</v>
      </c>
      <c r="WEN10" s="37">
        <f t="shared" ref="WEN10:WFD13" si="2935">WEG10-WEF10</f>
        <v>-4492369000</v>
      </c>
      <c r="WEO10" s="38">
        <f t="shared" ref="WEO10:WFE13" si="2936">WEH10+WEI10+WEJ10</f>
        <v>2713260000</v>
      </c>
      <c r="WEP10" s="38">
        <f t="shared" ref="WEP10:WFF13" si="2937">WEN10-WEO10</f>
        <v>-7205629000</v>
      </c>
      <c r="WEQ10" s="39">
        <f t="shared" ref="WEQ10:WFG13" si="2938">ABS(WEN10/WEF10)</f>
        <v>0.97470446120649912</v>
      </c>
      <c r="WER10" s="39">
        <f t="shared" ref="WER10:WFH13" si="2939">ABS(WEP10/WEF10)</f>
        <v>1.5633975597505292</v>
      </c>
      <c r="WES10" s="40" t="s">
        <v>395</v>
      </c>
      <c r="WET10" s="40" t="s">
        <v>6</v>
      </c>
      <c r="WEU10" s="42">
        <v>41274</v>
      </c>
      <c r="WEV10" s="43">
        <v>4608955000</v>
      </c>
      <c r="WEW10" s="43">
        <v>116586000</v>
      </c>
      <c r="WEX10" s="43">
        <v>2448629000</v>
      </c>
      <c r="WEY10" s="40">
        <v>0</v>
      </c>
      <c r="WEZ10" s="43">
        <v>264631000</v>
      </c>
      <c r="WFA10" s="40" t="s">
        <v>41</v>
      </c>
      <c r="WFB10" s="40" t="s">
        <v>99</v>
      </c>
      <c r="WFC10" s="36">
        <f t="shared" si="2934"/>
        <v>2012</v>
      </c>
      <c r="WFD10" s="37">
        <f t="shared" si="2935"/>
        <v>-4492369000</v>
      </c>
      <c r="WFE10" s="38">
        <f t="shared" si="2936"/>
        <v>2713260000</v>
      </c>
      <c r="WFF10" s="38">
        <f t="shared" si="2937"/>
        <v>-7205629000</v>
      </c>
      <c r="WFG10" s="39">
        <f t="shared" si="2938"/>
        <v>0.97470446120649912</v>
      </c>
      <c r="WFH10" s="39">
        <f t="shared" si="2939"/>
        <v>1.5633975597505292</v>
      </c>
      <c r="WFI10" s="40" t="s">
        <v>395</v>
      </c>
      <c r="WFJ10" s="40" t="s">
        <v>6</v>
      </c>
      <c r="WFK10" s="42">
        <v>41274</v>
      </c>
      <c r="WFL10" s="43">
        <v>4608955000</v>
      </c>
      <c r="WFM10" s="43">
        <v>116586000</v>
      </c>
      <c r="WFN10" s="43">
        <v>2448629000</v>
      </c>
      <c r="WFO10" s="40">
        <v>0</v>
      </c>
      <c r="WFP10" s="43">
        <v>264631000</v>
      </c>
      <c r="WFQ10" s="40" t="s">
        <v>41</v>
      </c>
      <c r="WFR10" s="40" t="s">
        <v>99</v>
      </c>
      <c r="WFS10" s="36">
        <f t="shared" ref="WFS10:WGI13" si="2940">YEAR(WFK10)</f>
        <v>2012</v>
      </c>
      <c r="WFT10" s="37">
        <f t="shared" ref="WFT10:WGJ13" si="2941">WFM10-WFL10</f>
        <v>-4492369000</v>
      </c>
      <c r="WFU10" s="38">
        <f t="shared" ref="WFU10:WGK13" si="2942">WFN10+WFO10+WFP10</f>
        <v>2713260000</v>
      </c>
      <c r="WFV10" s="38">
        <f t="shared" ref="WFV10:WGL13" si="2943">WFT10-WFU10</f>
        <v>-7205629000</v>
      </c>
      <c r="WFW10" s="39">
        <f t="shared" ref="WFW10:WGM13" si="2944">ABS(WFT10/WFL10)</f>
        <v>0.97470446120649912</v>
      </c>
      <c r="WFX10" s="39">
        <f t="shared" ref="WFX10:WGN13" si="2945">ABS(WFV10/WFL10)</f>
        <v>1.5633975597505292</v>
      </c>
      <c r="WFY10" s="40" t="s">
        <v>395</v>
      </c>
      <c r="WFZ10" s="40" t="s">
        <v>6</v>
      </c>
      <c r="WGA10" s="42">
        <v>41274</v>
      </c>
      <c r="WGB10" s="43">
        <v>4608955000</v>
      </c>
      <c r="WGC10" s="43">
        <v>116586000</v>
      </c>
      <c r="WGD10" s="43">
        <v>2448629000</v>
      </c>
      <c r="WGE10" s="40">
        <v>0</v>
      </c>
      <c r="WGF10" s="43">
        <v>264631000</v>
      </c>
      <c r="WGG10" s="40" t="s">
        <v>41</v>
      </c>
      <c r="WGH10" s="40" t="s">
        <v>99</v>
      </c>
      <c r="WGI10" s="36">
        <f t="shared" si="2940"/>
        <v>2012</v>
      </c>
      <c r="WGJ10" s="37">
        <f t="shared" si="2941"/>
        <v>-4492369000</v>
      </c>
      <c r="WGK10" s="38">
        <f t="shared" si="2942"/>
        <v>2713260000</v>
      </c>
      <c r="WGL10" s="38">
        <f t="shared" si="2943"/>
        <v>-7205629000</v>
      </c>
      <c r="WGM10" s="39">
        <f t="shared" si="2944"/>
        <v>0.97470446120649912</v>
      </c>
      <c r="WGN10" s="39">
        <f t="shared" si="2945"/>
        <v>1.5633975597505292</v>
      </c>
      <c r="WGO10" s="40" t="s">
        <v>395</v>
      </c>
      <c r="WGP10" s="40" t="s">
        <v>6</v>
      </c>
      <c r="WGQ10" s="42">
        <v>41274</v>
      </c>
      <c r="WGR10" s="43">
        <v>4608955000</v>
      </c>
      <c r="WGS10" s="43">
        <v>116586000</v>
      </c>
      <c r="WGT10" s="43">
        <v>2448629000</v>
      </c>
      <c r="WGU10" s="40">
        <v>0</v>
      </c>
      <c r="WGV10" s="43">
        <v>264631000</v>
      </c>
      <c r="WGW10" s="40" t="s">
        <v>41</v>
      </c>
      <c r="WGX10" s="40" t="s">
        <v>99</v>
      </c>
      <c r="WGY10" s="36">
        <f t="shared" ref="WGY10:WHO13" si="2946">YEAR(WGQ10)</f>
        <v>2012</v>
      </c>
      <c r="WGZ10" s="37">
        <f t="shared" ref="WGZ10:WHP13" si="2947">WGS10-WGR10</f>
        <v>-4492369000</v>
      </c>
      <c r="WHA10" s="38">
        <f t="shared" ref="WHA10:WHQ13" si="2948">WGT10+WGU10+WGV10</f>
        <v>2713260000</v>
      </c>
      <c r="WHB10" s="38">
        <f t="shared" ref="WHB10:WHR13" si="2949">WGZ10-WHA10</f>
        <v>-7205629000</v>
      </c>
      <c r="WHC10" s="39">
        <f t="shared" ref="WHC10:WHS13" si="2950">ABS(WGZ10/WGR10)</f>
        <v>0.97470446120649912</v>
      </c>
      <c r="WHD10" s="39">
        <f t="shared" ref="WHD10:WHT13" si="2951">ABS(WHB10/WGR10)</f>
        <v>1.5633975597505292</v>
      </c>
      <c r="WHE10" s="40" t="s">
        <v>395</v>
      </c>
      <c r="WHF10" s="40" t="s">
        <v>6</v>
      </c>
      <c r="WHG10" s="42">
        <v>41274</v>
      </c>
      <c r="WHH10" s="43">
        <v>4608955000</v>
      </c>
      <c r="WHI10" s="43">
        <v>116586000</v>
      </c>
      <c r="WHJ10" s="43">
        <v>2448629000</v>
      </c>
      <c r="WHK10" s="40">
        <v>0</v>
      </c>
      <c r="WHL10" s="43">
        <v>264631000</v>
      </c>
      <c r="WHM10" s="40" t="s">
        <v>41</v>
      </c>
      <c r="WHN10" s="40" t="s">
        <v>99</v>
      </c>
      <c r="WHO10" s="36">
        <f t="shared" si="2946"/>
        <v>2012</v>
      </c>
      <c r="WHP10" s="37">
        <f t="shared" si="2947"/>
        <v>-4492369000</v>
      </c>
      <c r="WHQ10" s="38">
        <f t="shared" si="2948"/>
        <v>2713260000</v>
      </c>
      <c r="WHR10" s="38">
        <f t="shared" si="2949"/>
        <v>-7205629000</v>
      </c>
      <c r="WHS10" s="39">
        <f t="shared" si="2950"/>
        <v>0.97470446120649912</v>
      </c>
      <c r="WHT10" s="39">
        <f t="shared" si="2951"/>
        <v>1.5633975597505292</v>
      </c>
      <c r="WHU10" s="40" t="s">
        <v>395</v>
      </c>
      <c r="WHV10" s="40" t="s">
        <v>6</v>
      </c>
      <c r="WHW10" s="42">
        <v>41274</v>
      </c>
      <c r="WHX10" s="43">
        <v>4608955000</v>
      </c>
      <c r="WHY10" s="43">
        <v>116586000</v>
      </c>
      <c r="WHZ10" s="43">
        <v>2448629000</v>
      </c>
      <c r="WIA10" s="40">
        <v>0</v>
      </c>
      <c r="WIB10" s="43">
        <v>264631000</v>
      </c>
      <c r="WIC10" s="40" t="s">
        <v>41</v>
      </c>
      <c r="WID10" s="40" t="s">
        <v>99</v>
      </c>
      <c r="WIE10" s="36">
        <f t="shared" ref="WIE10:WIU13" si="2952">YEAR(WHW10)</f>
        <v>2012</v>
      </c>
      <c r="WIF10" s="37">
        <f t="shared" ref="WIF10:WIV13" si="2953">WHY10-WHX10</f>
        <v>-4492369000</v>
      </c>
      <c r="WIG10" s="38">
        <f t="shared" ref="WIG10:WIW13" si="2954">WHZ10+WIA10+WIB10</f>
        <v>2713260000</v>
      </c>
      <c r="WIH10" s="38">
        <f t="shared" ref="WIH10:WIX13" si="2955">WIF10-WIG10</f>
        <v>-7205629000</v>
      </c>
      <c r="WII10" s="39">
        <f t="shared" ref="WII10:WIY13" si="2956">ABS(WIF10/WHX10)</f>
        <v>0.97470446120649912</v>
      </c>
      <c r="WIJ10" s="39">
        <f t="shared" ref="WIJ10:WIZ13" si="2957">ABS(WIH10/WHX10)</f>
        <v>1.5633975597505292</v>
      </c>
      <c r="WIK10" s="40" t="s">
        <v>395</v>
      </c>
      <c r="WIL10" s="40" t="s">
        <v>6</v>
      </c>
      <c r="WIM10" s="42">
        <v>41274</v>
      </c>
      <c r="WIN10" s="43">
        <v>4608955000</v>
      </c>
      <c r="WIO10" s="43">
        <v>116586000</v>
      </c>
      <c r="WIP10" s="43">
        <v>2448629000</v>
      </c>
      <c r="WIQ10" s="40">
        <v>0</v>
      </c>
      <c r="WIR10" s="43">
        <v>264631000</v>
      </c>
      <c r="WIS10" s="40" t="s">
        <v>41</v>
      </c>
      <c r="WIT10" s="40" t="s">
        <v>99</v>
      </c>
      <c r="WIU10" s="36">
        <f t="shared" si="2952"/>
        <v>2012</v>
      </c>
      <c r="WIV10" s="37">
        <f t="shared" si="2953"/>
        <v>-4492369000</v>
      </c>
      <c r="WIW10" s="38">
        <f t="shared" si="2954"/>
        <v>2713260000</v>
      </c>
      <c r="WIX10" s="38">
        <f t="shared" si="2955"/>
        <v>-7205629000</v>
      </c>
      <c r="WIY10" s="39">
        <f t="shared" si="2956"/>
        <v>0.97470446120649912</v>
      </c>
      <c r="WIZ10" s="39">
        <f t="shared" si="2957"/>
        <v>1.5633975597505292</v>
      </c>
      <c r="WJA10" s="40" t="s">
        <v>395</v>
      </c>
      <c r="WJB10" s="40" t="s">
        <v>6</v>
      </c>
      <c r="WJC10" s="42">
        <v>41274</v>
      </c>
      <c r="WJD10" s="43">
        <v>4608955000</v>
      </c>
      <c r="WJE10" s="43">
        <v>116586000</v>
      </c>
      <c r="WJF10" s="43">
        <v>2448629000</v>
      </c>
      <c r="WJG10" s="40">
        <v>0</v>
      </c>
      <c r="WJH10" s="43">
        <v>264631000</v>
      </c>
      <c r="WJI10" s="40" t="s">
        <v>41</v>
      </c>
      <c r="WJJ10" s="40" t="s">
        <v>99</v>
      </c>
      <c r="WJK10" s="36">
        <f t="shared" ref="WJK10:WKA13" si="2958">YEAR(WJC10)</f>
        <v>2012</v>
      </c>
      <c r="WJL10" s="37">
        <f t="shared" ref="WJL10:WKB13" si="2959">WJE10-WJD10</f>
        <v>-4492369000</v>
      </c>
      <c r="WJM10" s="38">
        <f t="shared" ref="WJM10:WKC13" si="2960">WJF10+WJG10+WJH10</f>
        <v>2713260000</v>
      </c>
      <c r="WJN10" s="38">
        <f t="shared" ref="WJN10:WKD13" si="2961">WJL10-WJM10</f>
        <v>-7205629000</v>
      </c>
      <c r="WJO10" s="39">
        <f t="shared" ref="WJO10:WKE13" si="2962">ABS(WJL10/WJD10)</f>
        <v>0.97470446120649912</v>
      </c>
      <c r="WJP10" s="39">
        <f t="shared" ref="WJP10:WKF13" si="2963">ABS(WJN10/WJD10)</f>
        <v>1.5633975597505292</v>
      </c>
      <c r="WJQ10" s="40" t="s">
        <v>395</v>
      </c>
      <c r="WJR10" s="40" t="s">
        <v>6</v>
      </c>
      <c r="WJS10" s="42">
        <v>41274</v>
      </c>
      <c r="WJT10" s="43">
        <v>4608955000</v>
      </c>
      <c r="WJU10" s="43">
        <v>116586000</v>
      </c>
      <c r="WJV10" s="43">
        <v>2448629000</v>
      </c>
      <c r="WJW10" s="40">
        <v>0</v>
      </c>
      <c r="WJX10" s="43">
        <v>264631000</v>
      </c>
      <c r="WJY10" s="40" t="s">
        <v>41</v>
      </c>
      <c r="WJZ10" s="40" t="s">
        <v>99</v>
      </c>
      <c r="WKA10" s="36">
        <f t="shared" si="2958"/>
        <v>2012</v>
      </c>
      <c r="WKB10" s="37">
        <f t="shared" si="2959"/>
        <v>-4492369000</v>
      </c>
      <c r="WKC10" s="38">
        <f t="shared" si="2960"/>
        <v>2713260000</v>
      </c>
      <c r="WKD10" s="38">
        <f t="shared" si="2961"/>
        <v>-7205629000</v>
      </c>
      <c r="WKE10" s="39">
        <f t="shared" si="2962"/>
        <v>0.97470446120649912</v>
      </c>
      <c r="WKF10" s="39">
        <f t="shared" si="2963"/>
        <v>1.5633975597505292</v>
      </c>
      <c r="WKG10" s="40" t="s">
        <v>395</v>
      </c>
      <c r="WKH10" s="40" t="s">
        <v>6</v>
      </c>
      <c r="WKI10" s="42">
        <v>41274</v>
      </c>
      <c r="WKJ10" s="43">
        <v>4608955000</v>
      </c>
      <c r="WKK10" s="43">
        <v>116586000</v>
      </c>
      <c r="WKL10" s="43">
        <v>2448629000</v>
      </c>
      <c r="WKM10" s="40">
        <v>0</v>
      </c>
      <c r="WKN10" s="43">
        <v>264631000</v>
      </c>
      <c r="WKO10" s="40" t="s">
        <v>41</v>
      </c>
      <c r="WKP10" s="40" t="s">
        <v>99</v>
      </c>
      <c r="WKQ10" s="36">
        <f t="shared" ref="WKQ10:WLG13" si="2964">YEAR(WKI10)</f>
        <v>2012</v>
      </c>
      <c r="WKR10" s="37">
        <f t="shared" ref="WKR10:WLH13" si="2965">WKK10-WKJ10</f>
        <v>-4492369000</v>
      </c>
      <c r="WKS10" s="38">
        <f t="shared" ref="WKS10:WLI13" si="2966">WKL10+WKM10+WKN10</f>
        <v>2713260000</v>
      </c>
      <c r="WKT10" s="38">
        <f t="shared" ref="WKT10:WLJ13" si="2967">WKR10-WKS10</f>
        <v>-7205629000</v>
      </c>
      <c r="WKU10" s="39">
        <f t="shared" ref="WKU10:WLK13" si="2968">ABS(WKR10/WKJ10)</f>
        <v>0.97470446120649912</v>
      </c>
      <c r="WKV10" s="39">
        <f t="shared" ref="WKV10:WLL13" si="2969">ABS(WKT10/WKJ10)</f>
        <v>1.5633975597505292</v>
      </c>
      <c r="WKW10" s="40" t="s">
        <v>395</v>
      </c>
      <c r="WKX10" s="40" t="s">
        <v>6</v>
      </c>
      <c r="WKY10" s="42">
        <v>41274</v>
      </c>
      <c r="WKZ10" s="43">
        <v>4608955000</v>
      </c>
      <c r="WLA10" s="43">
        <v>116586000</v>
      </c>
      <c r="WLB10" s="43">
        <v>2448629000</v>
      </c>
      <c r="WLC10" s="40">
        <v>0</v>
      </c>
      <c r="WLD10" s="43">
        <v>264631000</v>
      </c>
      <c r="WLE10" s="40" t="s">
        <v>41</v>
      </c>
      <c r="WLF10" s="40" t="s">
        <v>99</v>
      </c>
      <c r="WLG10" s="36">
        <f t="shared" si="2964"/>
        <v>2012</v>
      </c>
      <c r="WLH10" s="37">
        <f t="shared" si="2965"/>
        <v>-4492369000</v>
      </c>
      <c r="WLI10" s="38">
        <f t="shared" si="2966"/>
        <v>2713260000</v>
      </c>
      <c r="WLJ10" s="38">
        <f t="shared" si="2967"/>
        <v>-7205629000</v>
      </c>
      <c r="WLK10" s="39">
        <f t="shared" si="2968"/>
        <v>0.97470446120649912</v>
      </c>
      <c r="WLL10" s="39">
        <f t="shared" si="2969"/>
        <v>1.5633975597505292</v>
      </c>
      <c r="WLM10" s="40" t="s">
        <v>395</v>
      </c>
      <c r="WLN10" s="40" t="s">
        <v>6</v>
      </c>
      <c r="WLO10" s="42">
        <v>41274</v>
      </c>
      <c r="WLP10" s="43">
        <v>4608955000</v>
      </c>
      <c r="WLQ10" s="43">
        <v>116586000</v>
      </c>
      <c r="WLR10" s="43">
        <v>2448629000</v>
      </c>
      <c r="WLS10" s="40">
        <v>0</v>
      </c>
      <c r="WLT10" s="43">
        <v>264631000</v>
      </c>
      <c r="WLU10" s="40" t="s">
        <v>41</v>
      </c>
      <c r="WLV10" s="40" t="s">
        <v>99</v>
      </c>
      <c r="WLW10" s="36">
        <f t="shared" ref="WLW10:WMM13" si="2970">YEAR(WLO10)</f>
        <v>2012</v>
      </c>
      <c r="WLX10" s="37">
        <f t="shared" ref="WLX10:WMN13" si="2971">WLQ10-WLP10</f>
        <v>-4492369000</v>
      </c>
      <c r="WLY10" s="38">
        <f t="shared" ref="WLY10:WMO13" si="2972">WLR10+WLS10+WLT10</f>
        <v>2713260000</v>
      </c>
      <c r="WLZ10" s="38">
        <f t="shared" ref="WLZ10:WMP13" si="2973">WLX10-WLY10</f>
        <v>-7205629000</v>
      </c>
      <c r="WMA10" s="39">
        <f t="shared" ref="WMA10:WMQ13" si="2974">ABS(WLX10/WLP10)</f>
        <v>0.97470446120649912</v>
      </c>
      <c r="WMB10" s="39">
        <f t="shared" ref="WMB10:WMR13" si="2975">ABS(WLZ10/WLP10)</f>
        <v>1.5633975597505292</v>
      </c>
      <c r="WMC10" s="40" t="s">
        <v>395</v>
      </c>
      <c r="WMD10" s="40" t="s">
        <v>6</v>
      </c>
      <c r="WME10" s="42">
        <v>41274</v>
      </c>
      <c r="WMF10" s="43">
        <v>4608955000</v>
      </c>
      <c r="WMG10" s="43">
        <v>116586000</v>
      </c>
      <c r="WMH10" s="43">
        <v>2448629000</v>
      </c>
      <c r="WMI10" s="40">
        <v>0</v>
      </c>
      <c r="WMJ10" s="43">
        <v>264631000</v>
      </c>
      <c r="WMK10" s="40" t="s">
        <v>41</v>
      </c>
      <c r="WML10" s="40" t="s">
        <v>99</v>
      </c>
      <c r="WMM10" s="36">
        <f t="shared" si="2970"/>
        <v>2012</v>
      </c>
      <c r="WMN10" s="37">
        <f t="shared" si="2971"/>
        <v>-4492369000</v>
      </c>
      <c r="WMO10" s="38">
        <f t="shared" si="2972"/>
        <v>2713260000</v>
      </c>
      <c r="WMP10" s="38">
        <f t="shared" si="2973"/>
        <v>-7205629000</v>
      </c>
      <c r="WMQ10" s="39">
        <f t="shared" si="2974"/>
        <v>0.97470446120649912</v>
      </c>
      <c r="WMR10" s="39">
        <f t="shared" si="2975"/>
        <v>1.5633975597505292</v>
      </c>
      <c r="WMS10" s="40" t="s">
        <v>395</v>
      </c>
      <c r="WMT10" s="40" t="s">
        <v>6</v>
      </c>
      <c r="WMU10" s="42">
        <v>41274</v>
      </c>
      <c r="WMV10" s="43">
        <v>4608955000</v>
      </c>
      <c r="WMW10" s="43">
        <v>116586000</v>
      </c>
      <c r="WMX10" s="43">
        <v>2448629000</v>
      </c>
      <c r="WMY10" s="40">
        <v>0</v>
      </c>
      <c r="WMZ10" s="43">
        <v>264631000</v>
      </c>
      <c r="WNA10" s="40" t="s">
        <v>41</v>
      </c>
      <c r="WNB10" s="40" t="s">
        <v>99</v>
      </c>
      <c r="WNC10" s="36">
        <f t="shared" ref="WNC10:WNS13" si="2976">YEAR(WMU10)</f>
        <v>2012</v>
      </c>
      <c r="WND10" s="37">
        <f t="shared" ref="WND10:WNT13" si="2977">WMW10-WMV10</f>
        <v>-4492369000</v>
      </c>
      <c r="WNE10" s="38">
        <f t="shared" ref="WNE10:WNU13" si="2978">WMX10+WMY10+WMZ10</f>
        <v>2713260000</v>
      </c>
      <c r="WNF10" s="38">
        <f t="shared" ref="WNF10:WNV13" si="2979">WND10-WNE10</f>
        <v>-7205629000</v>
      </c>
      <c r="WNG10" s="39">
        <f t="shared" ref="WNG10:WNW13" si="2980">ABS(WND10/WMV10)</f>
        <v>0.97470446120649912</v>
      </c>
      <c r="WNH10" s="39">
        <f t="shared" ref="WNH10:WNX13" si="2981">ABS(WNF10/WMV10)</f>
        <v>1.5633975597505292</v>
      </c>
      <c r="WNI10" s="40" t="s">
        <v>395</v>
      </c>
      <c r="WNJ10" s="40" t="s">
        <v>6</v>
      </c>
      <c r="WNK10" s="42">
        <v>41274</v>
      </c>
      <c r="WNL10" s="43">
        <v>4608955000</v>
      </c>
      <c r="WNM10" s="43">
        <v>116586000</v>
      </c>
      <c r="WNN10" s="43">
        <v>2448629000</v>
      </c>
      <c r="WNO10" s="40">
        <v>0</v>
      </c>
      <c r="WNP10" s="43">
        <v>264631000</v>
      </c>
      <c r="WNQ10" s="40" t="s">
        <v>41</v>
      </c>
      <c r="WNR10" s="40" t="s">
        <v>99</v>
      </c>
      <c r="WNS10" s="36">
        <f t="shared" si="2976"/>
        <v>2012</v>
      </c>
      <c r="WNT10" s="37">
        <f t="shared" si="2977"/>
        <v>-4492369000</v>
      </c>
      <c r="WNU10" s="38">
        <f t="shared" si="2978"/>
        <v>2713260000</v>
      </c>
      <c r="WNV10" s="38">
        <f t="shared" si="2979"/>
        <v>-7205629000</v>
      </c>
      <c r="WNW10" s="39">
        <f t="shared" si="2980"/>
        <v>0.97470446120649912</v>
      </c>
      <c r="WNX10" s="39">
        <f t="shared" si="2981"/>
        <v>1.5633975597505292</v>
      </c>
      <c r="WNY10" s="40" t="s">
        <v>395</v>
      </c>
      <c r="WNZ10" s="40" t="s">
        <v>6</v>
      </c>
      <c r="WOA10" s="42">
        <v>41274</v>
      </c>
      <c r="WOB10" s="43">
        <v>4608955000</v>
      </c>
      <c r="WOC10" s="43">
        <v>116586000</v>
      </c>
      <c r="WOD10" s="43">
        <v>2448629000</v>
      </c>
      <c r="WOE10" s="40">
        <v>0</v>
      </c>
      <c r="WOF10" s="43">
        <v>264631000</v>
      </c>
      <c r="WOG10" s="40" t="s">
        <v>41</v>
      </c>
      <c r="WOH10" s="40" t="s">
        <v>99</v>
      </c>
      <c r="WOI10" s="36">
        <f t="shared" ref="WOI10:WOY13" si="2982">YEAR(WOA10)</f>
        <v>2012</v>
      </c>
      <c r="WOJ10" s="37">
        <f t="shared" ref="WOJ10:WOZ13" si="2983">WOC10-WOB10</f>
        <v>-4492369000</v>
      </c>
      <c r="WOK10" s="38">
        <f t="shared" ref="WOK10:WPA13" si="2984">WOD10+WOE10+WOF10</f>
        <v>2713260000</v>
      </c>
      <c r="WOL10" s="38">
        <f t="shared" ref="WOL10:WPB13" si="2985">WOJ10-WOK10</f>
        <v>-7205629000</v>
      </c>
      <c r="WOM10" s="39">
        <f t="shared" ref="WOM10:WPC13" si="2986">ABS(WOJ10/WOB10)</f>
        <v>0.97470446120649912</v>
      </c>
      <c r="WON10" s="39">
        <f t="shared" ref="WON10:WPD13" si="2987">ABS(WOL10/WOB10)</f>
        <v>1.5633975597505292</v>
      </c>
      <c r="WOO10" s="40" t="s">
        <v>395</v>
      </c>
      <c r="WOP10" s="40" t="s">
        <v>6</v>
      </c>
      <c r="WOQ10" s="42">
        <v>41274</v>
      </c>
      <c r="WOR10" s="43">
        <v>4608955000</v>
      </c>
      <c r="WOS10" s="43">
        <v>116586000</v>
      </c>
      <c r="WOT10" s="43">
        <v>2448629000</v>
      </c>
      <c r="WOU10" s="40">
        <v>0</v>
      </c>
      <c r="WOV10" s="43">
        <v>264631000</v>
      </c>
      <c r="WOW10" s="40" t="s">
        <v>41</v>
      </c>
      <c r="WOX10" s="40" t="s">
        <v>99</v>
      </c>
      <c r="WOY10" s="36">
        <f t="shared" si="2982"/>
        <v>2012</v>
      </c>
      <c r="WOZ10" s="37">
        <f t="shared" si="2983"/>
        <v>-4492369000</v>
      </c>
      <c r="WPA10" s="38">
        <f t="shared" si="2984"/>
        <v>2713260000</v>
      </c>
      <c r="WPB10" s="38">
        <f t="shared" si="2985"/>
        <v>-7205629000</v>
      </c>
      <c r="WPC10" s="39">
        <f t="shared" si="2986"/>
        <v>0.97470446120649912</v>
      </c>
      <c r="WPD10" s="39">
        <f t="shared" si="2987"/>
        <v>1.5633975597505292</v>
      </c>
      <c r="WPE10" s="40" t="s">
        <v>395</v>
      </c>
      <c r="WPF10" s="40" t="s">
        <v>6</v>
      </c>
      <c r="WPG10" s="42">
        <v>41274</v>
      </c>
      <c r="WPH10" s="43">
        <v>4608955000</v>
      </c>
      <c r="WPI10" s="43">
        <v>116586000</v>
      </c>
      <c r="WPJ10" s="43">
        <v>2448629000</v>
      </c>
      <c r="WPK10" s="40">
        <v>0</v>
      </c>
      <c r="WPL10" s="43">
        <v>264631000</v>
      </c>
      <c r="WPM10" s="40" t="s">
        <v>41</v>
      </c>
      <c r="WPN10" s="40" t="s">
        <v>99</v>
      </c>
      <c r="WPO10" s="36">
        <f t="shared" ref="WPO10:WQE13" si="2988">YEAR(WPG10)</f>
        <v>2012</v>
      </c>
      <c r="WPP10" s="37">
        <f t="shared" ref="WPP10:WQF13" si="2989">WPI10-WPH10</f>
        <v>-4492369000</v>
      </c>
      <c r="WPQ10" s="38">
        <f t="shared" ref="WPQ10:WQG13" si="2990">WPJ10+WPK10+WPL10</f>
        <v>2713260000</v>
      </c>
      <c r="WPR10" s="38">
        <f t="shared" ref="WPR10:WQH13" si="2991">WPP10-WPQ10</f>
        <v>-7205629000</v>
      </c>
      <c r="WPS10" s="39">
        <f t="shared" ref="WPS10:WQI13" si="2992">ABS(WPP10/WPH10)</f>
        <v>0.97470446120649912</v>
      </c>
      <c r="WPT10" s="39">
        <f t="shared" ref="WPT10:WQJ13" si="2993">ABS(WPR10/WPH10)</f>
        <v>1.5633975597505292</v>
      </c>
      <c r="WPU10" s="40" t="s">
        <v>395</v>
      </c>
      <c r="WPV10" s="40" t="s">
        <v>6</v>
      </c>
      <c r="WPW10" s="42">
        <v>41274</v>
      </c>
      <c r="WPX10" s="43">
        <v>4608955000</v>
      </c>
      <c r="WPY10" s="43">
        <v>116586000</v>
      </c>
      <c r="WPZ10" s="43">
        <v>2448629000</v>
      </c>
      <c r="WQA10" s="40">
        <v>0</v>
      </c>
      <c r="WQB10" s="43">
        <v>264631000</v>
      </c>
      <c r="WQC10" s="40" t="s">
        <v>41</v>
      </c>
      <c r="WQD10" s="40" t="s">
        <v>99</v>
      </c>
      <c r="WQE10" s="36">
        <f t="shared" si="2988"/>
        <v>2012</v>
      </c>
      <c r="WQF10" s="37">
        <f t="shared" si="2989"/>
        <v>-4492369000</v>
      </c>
      <c r="WQG10" s="38">
        <f t="shared" si="2990"/>
        <v>2713260000</v>
      </c>
      <c r="WQH10" s="38">
        <f t="shared" si="2991"/>
        <v>-7205629000</v>
      </c>
      <c r="WQI10" s="39">
        <f t="shared" si="2992"/>
        <v>0.97470446120649912</v>
      </c>
      <c r="WQJ10" s="39">
        <f t="shared" si="2993"/>
        <v>1.5633975597505292</v>
      </c>
      <c r="WQK10" s="40" t="s">
        <v>395</v>
      </c>
      <c r="WQL10" s="40" t="s">
        <v>6</v>
      </c>
      <c r="WQM10" s="42">
        <v>41274</v>
      </c>
      <c r="WQN10" s="43">
        <v>4608955000</v>
      </c>
      <c r="WQO10" s="43">
        <v>116586000</v>
      </c>
      <c r="WQP10" s="43">
        <v>2448629000</v>
      </c>
      <c r="WQQ10" s="40">
        <v>0</v>
      </c>
      <c r="WQR10" s="43">
        <v>264631000</v>
      </c>
      <c r="WQS10" s="40" t="s">
        <v>41</v>
      </c>
      <c r="WQT10" s="40" t="s">
        <v>99</v>
      </c>
      <c r="WQU10" s="36">
        <f t="shared" ref="WQU10:WRK13" si="2994">YEAR(WQM10)</f>
        <v>2012</v>
      </c>
      <c r="WQV10" s="37">
        <f t="shared" ref="WQV10:WRL13" si="2995">WQO10-WQN10</f>
        <v>-4492369000</v>
      </c>
      <c r="WQW10" s="38">
        <f t="shared" ref="WQW10:WRM13" si="2996">WQP10+WQQ10+WQR10</f>
        <v>2713260000</v>
      </c>
      <c r="WQX10" s="38">
        <f t="shared" ref="WQX10:WRN13" si="2997">WQV10-WQW10</f>
        <v>-7205629000</v>
      </c>
      <c r="WQY10" s="39">
        <f t="shared" ref="WQY10:WRO13" si="2998">ABS(WQV10/WQN10)</f>
        <v>0.97470446120649912</v>
      </c>
      <c r="WQZ10" s="39">
        <f t="shared" ref="WQZ10:WRP13" si="2999">ABS(WQX10/WQN10)</f>
        <v>1.5633975597505292</v>
      </c>
      <c r="WRA10" s="40" t="s">
        <v>395</v>
      </c>
      <c r="WRB10" s="40" t="s">
        <v>6</v>
      </c>
      <c r="WRC10" s="42">
        <v>41274</v>
      </c>
      <c r="WRD10" s="43">
        <v>4608955000</v>
      </c>
      <c r="WRE10" s="43">
        <v>116586000</v>
      </c>
      <c r="WRF10" s="43">
        <v>2448629000</v>
      </c>
      <c r="WRG10" s="40">
        <v>0</v>
      </c>
      <c r="WRH10" s="43">
        <v>264631000</v>
      </c>
      <c r="WRI10" s="40" t="s">
        <v>41</v>
      </c>
      <c r="WRJ10" s="40" t="s">
        <v>99</v>
      </c>
      <c r="WRK10" s="36">
        <f t="shared" si="2994"/>
        <v>2012</v>
      </c>
      <c r="WRL10" s="37">
        <f t="shared" si="2995"/>
        <v>-4492369000</v>
      </c>
      <c r="WRM10" s="38">
        <f t="shared" si="2996"/>
        <v>2713260000</v>
      </c>
      <c r="WRN10" s="38">
        <f t="shared" si="2997"/>
        <v>-7205629000</v>
      </c>
      <c r="WRO10" s="39">
        <f t="shared" si="2998"/>
        <v>0.97470446120649912</v>
      </c>
      <c r="WRP10" s="39">
        <f t="shared" si="2999"/>
        <v>1.5633975597505292</v>
      </c>
      <c r="WRQ10" s="40" t="s">
        <v>395</v>
      </c>
      <c r="WRR10" s="40" t="s">
        <v>6</v>
      </c>
      <c r="WRS10" s="42">
        <v>41274</v>
      </c>
      <c r="WRT10" s="43">
        <v>4608955000</v>
      </c>
      <c r="WRU10" s="43">
        <v>116586000</v>
      </c>
      <c r="WRV10" s="43">
        <v>2448629000</v>
      </c>
      <c r="WRW10" s="40">
        <v>0</v>
      </c>
      <c r="WRX10" s="43">
        <v>264631000</v>
      </c>
      <c r="WRY10" s="40" t="s">
        <v>41</v>
      </c>
      <c r="WRZ10" s="40" t="s">
        <v>99</v>
      </c>
      <c r="WSA10" s="36">
        <f t="shared" ref="WSA10:WSQ13" si="3000">YEAR(WRS10)</f>
        <v>2012</v>
      </c>
      <c r="WSB10" s="37">
        <f t="shared" ref="WSB10:WSR13" si="3001">WRU10-WRT10</f>
        <v>-4492369000</v>
      </c>
      <c r="WSC10" s="38">
        <f t="shared" ref="WSC10:WSS13" si="3002">WRV10+WRW10+WRX10</f>
        <v>2713260000</v>
      </c>
      <c r="WSD10" s="38">
        <f t="shared" ref="WSD10:WST13" si="3003">WSB10-WSC10</f>
        <v>-7205629000</v>
      </c>
      <c r="WSE10" s="39">
        <f t="shared" ref="WSE10:WSU13" si="3004">ABS(WSB10/WRT10)</f>
        <v>0.97470446120649912</v>
      </c>
      <c r="WSF10" s="39">
        <f t="shared" ref="WSF10:WSV13" si="3005">ABS(WSD10/WRT10)</f>
        <v>1.5633975597505292</v>
      </c>
      <c r="WSG10" s="40" t="s">
        <v>395</v>
      </c>
      <c r="WSH10" s="40" t="s">
        <v>6</v>
      </c>
      <c r="WSI10" s="42">
        <v>41274</v>
      </c>
      <c r="WSJ10" s="43">
        <v>4608955000</v>
      </c>
      <c r="WSK10" s="43">
        <v>116586000</v>
      </c>
      <c r="WSL10" s="43">
        <v>2448629000</v>
      </c>
      <c r="WSM10" s="40">
        <v>0</v>
      </c>
      <c r="WSN10" s="43">
        <v>264631000</v>
      </c>
      <c r="WSO10" s="40" t="s">
        <v>41</v>
      </c>
      <c r="WSP10" s="40" t="s">
        <v>99</v>
      </c>
      <c r="WSQ10" s="36">
        <f t="shared" si="3000"/>
        <v>2012</v>
      </c>
      <c r="WSR10" s="37">
        <f t="shared" si="3001"/>
        <v>-4492369000</v>
      </c>
      <c r="WSS10" s="38">
        <f t="shared" si="3002"/>
        <v>2713260000</v>
      </c>
      <c r="WST10" s="38">
        <f t="shared" si="3003"/>
        <v>-7205629000</v>
      </c>
      <c r="WSU10" s="39">
        <f t="shared" si="3004"/>
        <v>0.97470446120649912</v>
      </c>
      <c r="WSV10" s="39">
        <f t="shared" si="3005"/>
        <v>1.5633975597505292</v>
      </c>
      <c r="WSW10" s="40" t="s">
        <v>395</v>
      </c>
      <c r="WSX10" s="40" t="s">
        <v>6</v>
      </c>
      <c r="WSY10" s="42">
        <v>41274</v>
      </c>
      <c r="WSZ10" s="43">
        <v>4608955000</v>
      </c>
      <c r="WTA10" s="43">
        <v>116586000</v>
      </c>
      <c r="WTB10" s="43">
        <v>2448629000</v>
      </c>
      <c r="WTC10" s="40">
        <v>0</v>
      </c>
      <c r="WTD10" s="43">
        <v>264631000</v>
      </c>
      <c r="WTE10" s="40" t="s">
        <v>41</v>
      </c>
      <c r="WTF10" s="40" t="s">
        <v>99</v>
      </c>
      <c r="WTG10" s="36">
        <f t="shared" ref="WTG10:WTW13" si="3006">YEAR(WSY10)</f>
        <v>2012</v>
      </c>
      <c r="WTH10" s="37">
        <f t="shared" ref="WTH10:WTX13" si="3007">WTA10-WSZ10</f>
        <v>-4492369000</v>
      </c>
      <c r="WTI10" s="38">
        <f t="shared" ref="WTI10:WTY13" si="3008">WTB10+WTC10+WTD10</f>
        <v>2713260000</v>
      </c>
      <c r="WTJ10" s="38">
        <f t="shared" ref="WTJ10:WTZ13" si="3009">WTH10-WTI10</f>
        <v>-7205629000</v>
      </c>
      <c r="WTK10" s="39">
        <f t="shared" ref="WTK10:WUA13" si="3010">ABS(WTH10/WSZ10)</f>
        <v>0.97470446120649912</v>
      </c>
      <c r="WTL10" s="39">
        <f t="shared" ref="WTL10:WUB13" si="3011">ABS(WTJ10/WSZ10)</f>
        <v>1.5633975597505292</v>
      </c>
      <c r="WTM10" s="40" t="s">
        <v>395</v>
      </c>
      <c r="WTN10" s="40" t="s">
        <v>6</v>
      </c>
      <c r="WTO10" s="42">
        <v>41274</v>
      </c>
      <c r="WTP10" s="43">
        <v>4608955000</v>
      </c>
      <c r="WTQ10" s="43">
        <v>116586000</v>
      </c>
      <c r="WTR10" s="43">
        <v>2448629000</v>
      </c>
      <c r="WTS10" s="40">
        <v>0</v>
      </c>
      <c r="WTT10" s="43">
        <v>264631000</v>
      </c>
      <c r="WTU10" s="40" t="s">
        <v>41</v>
      </c>
      <c r="WTV10" s="40" t="s">
        <v>99</v>
      </c>
      <c r="WTW10" s="36">
        <f t="shared" si="3006"/>
        <v>2012</v>
      </c>
      <c r="WTX10" s="37">
        <f t="shared" si="3007"/>
        <v>-4492369000</v>
      </c>
      <c r="WTY10" s="38">
        <f t="shared" si="3008"/>
        <v>2713260000</v>
      </c>
      <c r="WTZ10" s="38">
        <f t="shared" si="3009"/>
        <v>-7205629000</v>
      </c>
      <c r="WUA10" s="39">
        <f t="shared" si="3010"/>
        <v>0.97470446120649912</v>
      </c>
      <c r="WUB10" s="39">
        <f t="shared" si="3011"/>
        <v>1.5633975597505292</v>
      </c>
      <c r="WUC10" s="40" t="s">
        <v>395</v>
      </c>
      <c r="WUD10" s="40" t="s">
        <v>6</v>
      </c>
      <c r="WUE10" s="42">
        <v>41274</v>
      </c>
      <c r="WUF10" s="43">
        <v>4608955000</v>
      </c>
      <c r="WUG10" s="43">
        <v>116586000</v>
      </c>
      <c r="WUH10" s="43">
        <v>2448629000</v>
      </c>
      <c r="WUI10" s="40">
        <v>0</v>
      </c>
      <c r="WUJ10" s="43">
        <v>264631000</v>
      </c>
      <c r="WUK10" s="40" t="s">
        <v>41</v>
      </c>
      <c r="WUL10" s="40" t="s">
        <v>99</v>
      </c>
      <c r="WUM10" s="36">
        <f t="shared" ref="WUM10:WVC13" si="3012">YEAR(WUE10)</f>
        <v>2012</v>
      </c>
      <c r="WUN10" s="37">
        <f t="shared" ref="WUN10:WVD13" si="3013">WUG10-WUF10</f>
        <v>-4492369000</v>
      </c>
      <c r="WUO10" s="38">
        <f t="shared" ref="WUO10:WVE13" si="3014">WUH10+WUI10+WUJ10</f>
        <v>2713260000</v>
      </c>
      <c r="WUP10" s="38">
        <f t="shared" ref="WUP10:WVF13" si="3015">WUN10-WUO10</f>
        <v>-7205629000</v>
      </c>
      <c r="WUQ10" s="39">
        <f t="shared" ref="WUQ10:WVG13" si="3016">ABS(WUN10/WUF10)</f>
        <v>0.97470446120649912</v>
      </c>
      <c r="WUR10" s="39">
        <f t="shared" ref="WUR10:WVH13" si="3017">ABS(WUP10/WUF10)</f>
        <v>1.5633975597505292</v>
      </c>
      <c r="WUS10" s="40" t="s">
        <v>395</v>
      </c>
      <c r="WUT10" s="40" t="s">
        <v>6</v>
      </c>
      <c r="WUU10" s="42">
        <v>41274</v>
      </c>
      <c r="WUV10" s="43">
        <v>4608955000</v>
      </c>
      <c r="WUW10" s="43">
        <v>116586000</v>
      </c>
      <c r="WUX10" s="43">
        <v>2448629000</v>
      </c>
      <c r="WUY10" s="40">
        <v>0</v>
      </c>
      <c r="WUZ10" s="43">
        <v>264631000</v>
      </c>
      <c r="WVA10" s="40" t="s">
        <v>41</v>
      </c>
      <c r="WVB10" s="40" t="s">
        <v>99</v>
      </c>
      <c r="WVC10" s="36">
        <f t="shared" si="3012"/>
        <v>2012</v>
      </c>
      <c r="WVD10" s="37">
        <f t="shared" si="3013"/>
        <v>-4492369000</v>
      </c>
      <c r="WVE10" s="38">
        <f t="shared" si="3014"/>
        <v>2713260000</v>
      </c>
      <c r="WVF10" s="38">
        <f t="shared" si="3015"/>
        <v>-7205629000</v>
      </c>
      <c r="WVG10" s="39">
        <f t="shared" si="3016"/>
        <v>0.97470446120649912</v>
      </c>
      <c r="WVH10" s="39">
        <f t="shared" si="3017"/>
        <v>1.5633975597505292</v>
      </c>
      <c r="WVI10" s="40" t="s">
        <v>395</v>
      </c>
      <c r="WVJ10" s="40" t="s">
        <v>6</v>
      </c>
      <c r="WVK10" s="42">
        <v>41274</v>
      </c>
      <c r="WVL10" s="43">
        <v>4608955000</v>
      </c>
      <c r="WVM10" s="43">
        <v>116586000</v>
      </c>
      <c r="WVN10" s="43">
        <v>2448629000</v>
      </c>
      <c r="WVO10" s="40">
        <v>0</v>
      </c>
      <c r="WVP10" s="43">
        <v>264631000</v>
      </c>
      <c r="WVQ10" s="40" t="s">
        <v>41</v>
      </c>
      <c r="WVR10" s="40" t="s">
        <v>99</v>
      </c>
      <c r="WVS10" s="36">
        <f t="shared" ref="WVS10:WWI13" si="3018">YEAR(WVK10)</f>
        <v>2012</v>
      </c>
      <c r="WVT10" s="37">
        <f t="shared" ref="WVT10:WWJ13" si="3019">WVM10-WVL10</f>
        <v>-4492369000</v>
      </c>
      <c r="WVU10" s="38">
        <f t="shared" ref="WVU10:WWK13" si="3020">WVN10+WVO10+WVP10</f>
        <v>2713260000</v>
      </c>
      <c r="WVV10" s="38">
        <f t="shared" ref="WVV10:WWL13" si="3021">WVT10-WVU10</f>
        <v>-7205629000</v>
      </c>
      <c r="WVW10" s="39">
        <f t="shared" ref="WVW10:WWM13" si="3022">ABS(WVT10/WVL10)</f>
        <v>0.97470446120649912</v>
      </c>
      <c r="WVX10" s="39">
        <f t="shared" ref="WVX10:WWN13" si="3023">ABS(WVV10/WVL10)</f>
        <v>1.5633975597505292</v>
      </c>
      <c r="WVY10" s="40" t="s">
        <v>395</v>
      </c>
      <c r="WVZ10" s="40" t="s">
        <v>6</v>
      </c>
      <c r="WWA10" s="42">
        <v>41274</v>
      </c>
      <c r="WWB10" s="43">
        <v>4608955000</v>
      </c>
      <c r="WWC10" s="43">
        <v>116586000</v>
      </c>
      <c r="WWD10" s="43">
        <v>2448629000</v>
      </c>
      <c r="WWE10" s="40">
        <v>0</v>
      </c>
      <c r="WWF10" s="43">
        <v>264631000</v>
      </c>
      <c r="WWG10" s="40" t="s">
        <v>41</v>
      </c>
      <c r="WWH10" s="40" t="s">
        <v>99</v>
      </c>
      <c r="WWI10" s="36">
        <f t="shared" si="3018"/>
        <v>2012</v>
      </c>
      <c r="WWJ10" s="37">
        <f t="shared" si="3019"/>
        <v>-4492369000</v>
      </c>
      <c r="WWK10" s="38">
        <f t="shared" si="3020"/>
        <v>2713260000</v>
      </c>
      <c r="WWL10" s="38">
        <f t="shared" si="3021"/>
        <v>-7205629000</v>
      </c>
      <c r="WWM10" s="39">
        <f t="shared" si="3022"/>
        <v>0.97470446120649912</v>
      </c>
      <c r="WWN10" s="39">
        <f t="shared" si="3023"/>
        <v>1.5633975597505292</v>
      </c>
      <c r="WWO10" s="40" t="s">
        <v>395</v>
      </c>
      <c r="WWP10" s="40" t="s">
        <v>6</v>
      </c>
      <c r="WWQ10" s="42">
        <v>41274</v>
      </c>
      <c r="WWR10" s="43">
        <v>4608955000</v>
      </c>
      <c r="WWS10" s="43">
        <v>116586000</v>
      </c>
      <c r="WWT10" s="43">
        <v>2448629000</v>
      </c>
      <c r="WWU10" s="40">
        <v>0</v>
      </c>
      <c r="WWV10" s="43">
        <v>264631000</v>
      </c>
      <c r="WWW10" s="40" t="s">
        <v>41</v>
      </c>
      <c r="WWX10" s="40" t="s">
        <v>99</v>
      </c>
      <c r="WWY10" s="36">
        <f t="shared" ref="WWY10:WXO13" si="3024">YEAR(WWQ10)</f>
        <v>2012</v>
      </c>
      <c r="WWZ10" s="37">
        <f t="shared" ref="WWZ10:WXP13" si="3025">WWS10-WWR10</f>
        <v>-4492369000</v>
      </c>
      <c r="WXA10" s="38">
        <f t="shared" ref="WXA10:WXQ13" si="3026">WWT10+WWU10+WWV10</f>
        <v>2713260000</v>
      </c>
      <c r="WXB10" s="38">
        <f t="shared" ref="WXB10:WXR13" si="3027">WWZ10-WXA10</f>
        <v>-7205629000</v>
      </c>
      <c r="WXC10" s="39">
        <f t="shared" ref="WXC10:WXS13" si="3028">ABS(WWZ10/WWR10)</f>
        <v>0.97470446120649912</v>
      </c>
      <c r="WXD10" s="39">
        <f t="shared" ref="WXD10:WXT13" si="3029">ABS(WXB10/WWR10)</f>
        <v>1.5633975597505292</v>
      </c>
      <c r="WXE10" s="40" t="s">
        <v>395</v>
      </c>
      <c r="WXF10" s="40" t="s">
        <v>6</v>
      </c>
      <c r="WXG10" s="42">
        <v>41274</v>
      </c>
      <c r="WXH10" s="43">
        <v>4608955000</v>
      </c>
      <c r="WXI10" s="43">
        <v>116586000</v>
      </c>
      <c r="WXJ10" s="43">
        <v>2448629000</v>
      </c>
      <c r="WXK10" s="40">
        <v>0</v>
      </c>
      <c r="WXL10" s="43">
        <v>264631000</v>
      </c>
      <c r="WXM10" s="40" t="s">
        <v>41</v>
      </c>
      <c r="WXN10" s="40" t="s">
        <v>99</v>
      </c>
      <c r="WXO10" s="36">
        <f t="shared" si="3024"/>
        <v>2012</v>
      </c>
      <c r="WXP10" s="37">
        <f t="shared" si="3025"/>
        <v>-4492369000</v>
      </c>
      <c r="WXQ10" s="38">
        <f t="shared" si="3026"/>
        <v>2713260000</v>
      </c>
      <c r="WXR10" s="38">
        <f t="shared" si="3027"/>
        <v>-7205629000</v>
      </c>
      <c r="WXS10" s="39">
        <f t="shared" si="3028"/>
        <v>0.97470446120649912</v>
      </c>
      <c r="WXT10" s="39">
        <f t="shared" si="3029"/>
        <v>1.5633975597505292</v>
      </c>
      <c r="WXU10" s="40" t="s">
        <v>395</v>
      </c>
      <c r="WXV10" s="40" t="s">
        <v>6</v>
      </c>
      <c r="WXW10" s="42">
        <v>41274</v>
      </c>
      <c r="WXX10" s="43">
        <v>4608955000</v>
      </c>
      <c r="WXY10" s="43">
        <v>116586000</v>
      </c>
      <c r="WXZ10" s="43">
        <v>2448629000</v>
      </c>
      <c r="WYA10" s="40">
        <v>0</v>
      </c>
      <c r="WYB10" s="43">
        <v>264631000</v>
      </c>
      <c r="WYC10" s="40" t="s">
        <v>41</v>
      </c>
      <c r="WYD10" s="40" t="s">
        <v>99</v>
      </c>
      <c r="WYE10" s="36">
        <f t="shared" ref="WYE10:WYU13" si="3030">YEAR(WXW10)</f>
        <v>2012</v>
      </c>
      <c r="WYF10" s="37">
        <f t="shared" ref="WYF10:WYV13" si="3031">WXY10-WXX10</f>
        <v>-4492369000</v>
      </c>
      <c r="WYG10" s="38">
        <f t="shared" ref="WYG10:WYW13" si="3032">WXZ10+WYA10+WYB10</f>
        <v>2713260000</v>
      </c>
      <c r="WYH10" s="38">
        <f t="shared" ref="WYH10:WYX13" si="3033">WYF10-WYG10</f>
        <v>-7205629000</v>
      </c>
      <c r="WYI10" s="39">
        <f t="shared" ref="WYI10:WYY13" si="3034">ABS(WYF10/WXX10)</f>
        <v>0.97470446120649912</v>
      </c>
      <c r="WYJ10" s="39">
        <f t="shared" ref="WYJ10:WYZ13" si="3035">ABS(WYH10/WXX10)</f>
        <v>1.5633975597505292</v>
      </c>
      <c r="WYK10" s="40" t="s">
        <v>395</v>
      </c>
      <c r="WYL10" s="40" t="s">
        <v>6</v>
      </c>
      <c r="WYM10" s="42">
        <v>41274</v>
      </c>
      <c r="WYN10" s="43">
        <v>4608955000</v>
      </c>
      <c r="WYO10" s="43">
        <v>116586000</v>
      </c>
      <c r="WYP10" s="43">
        <v>2448629000</v>
      </c>
      <c r="WYQ10" s="40">
        <v>0</v>
      </c>
      <c r="WYR10" s="43">
        <v>264631000</v>
      </c>
      <c r="WYS10" s="40" t="s">
        <v>41</v>
      </c>
      <c r="WYT10" s="40" t="s">
        <v>99</v>
      </c>
      <c r="WYU10" s="36">
        <f t="shared" si="3030"/>
        <v>2012</v>
      </c>
      <c r="WYV10" s="37">
        <f t="shared" si="3031"/>
        <v>-4492369000</v>
      </c>
      <c r="WYW10" s="38">
        <f t="shared" si="3032"/>
        <v>2713260000</v>
      </c>
      <c r="WYX10" s="38">
        <f t="shared" si="3033"/>
        <v>-7205629000</v>
      </c>
      <c r="WYY10" s="39">
        <f t="shared" si="3034"/>
        <v>0.97470446120649912</v>
      </c>
      <c r="WYZ10" s="39">
        <f t="shared" si="3035"/>
        <v>1.5633975597505292</v>
      </c>
      <c r="WZA10" s="40" t="s">
        <v>395</v>
      </c>
      <c r="WZB10" s="40" t="s">
        <v>6</v>
      </c>
      <c r="WZC10" s="42">
        <v>41274</v>
      </c>
      <c r="WZD10" s="43">
        <v>4608955000</v>
      </c>
      <c r="WZE10" s="43">
        <v>116586000</v>
      </c>
      <c r="WZF10" s="43">
        <v>2448629000</v>
      </c>
      <c r="WZG10" s="40">
        <v>0</v>
      </c>
      <c r="WZH10" s="43">
        <v>264631000</v>
      </c>
      <c r="WZI10" s="40" t="s">
        <v>41</v>
      </c>
      <c r="WZJ10" s="40" t="s">
        <v>99</v>
      </c>
      <c r="WZK10" s="36">
        <f t="shared" ref="WZK10:XAA13" si="3036">YEAR(WZC10)</f>
        <v>2012</v>
      </c>
      <c r="WZL10" s="37">
        <f t="shared" ref="WZL10:XAB13" si="3037">WZE10-WZD10</f>
        <v>-4492369000</v>
      </c>
      <c r="WZM10" s="38">
        <f t="shared" ref="WZM10:XAC13" si="3038">WZF10+WZG10+WZH10</f>
        <v>2713260000</v>
      </c>
      <c r="WZN10" s="38">
        <f t="shared" ref="WZN10:XAD13" si="3039">WZL10-WZM10</f>
        <v>-7205629000</v>
      </c>
      <c r="WZO10" s="39">
        <f t="shared" ref="WZO10:XAE13" si="3040">ABS(WZL10/WZD10)</f>
        <v>0.97470446120649912</v>
      </c>
      <c r="WZP10" s="39">
        <f t="shared" ref="WZP10:XAF13" si="3041">ABS(WZN10/WZD10)</f>
        <v>1.5633975597505292</v>
      </c>
      <c r="WZQ10" s="40" t="s">
        <v>395</v>
      </c>
      <c r="WZR10" s="40" t="s">
        <v>6</v>
      </c>
      <c r="WZS10" s="42">
        <v>41274</v>
      </c>
      <c r="WZT10" s="43">
        <v>4608955000</v>
      </c>
      <c r="WZU10" s="43">
        <v>116586000</v>
      </c>
      <c r="WZV10" s="43">
        <v>2448629000</v>
      </c>
      <c r="WZW10" s="40">
        <v>0</v>
      </c>
      <c r="WZX10" s="43">
        <v>264631000</v>
      </c>
      <c r="WZY10" s="40" t="s">
        <v>41</v>
      </c>
      <c r="WZZ10" s="40" t="s">
        <v>99</v>
      </c>
      <c r="XAA10" s="36">
        <f t="shared" si="3036"/>
        <v>2012</v>
      </c>
      <c r="XAB10" s="37">
        <f t="shared" si="3037"/>
        <v>-4492369000</v>
      </c>
      <c r="XAC10" s="38">
        <f t="shared" si="3038"/>
        <v>2713260000</v>
      </c>
      <c r="XAD10" s="38">
        <f t="shared" si="3039"/>
        <v>-7205629000</v>
      </c>
      <c r="XAE10" s="39">
        <f t="shared" si="3040"/>
        <v>0.97470446120649912</v>
      </c>
      <c r="XAF10" s="39">
        <f t="shared" si="3041"/>
        <v>1.5633975597505292</v>
      </c>
      <c r="XAG10" s="40" t="s">
        <v>395</v>
      </c>
      <c r="XAH10" s="40" t="s">
        <v>6</v>
      </c>
      <c r="XAI10" s="42">
        <v>41274</v>
      </c>
      <c r="XAJ10" s="43">
        <v>4608955000</v>
      </c>
      <c r="XAK10" s="43">
        <v>116586000</v>
      </c>
      <c r="XAL10" s="43">
        <v>2448629000</v>
      </c>
      <c r="XAM10" s="40">
        <v>0</v>
      </c>
      <c r="XAN10" s="43">
        <v>264631000</v>
      </c>
      <c r="XAO10" s="40" t="s">
        <v>41</v>
      </c>
      <c r="XAP10" s="40" t="s">
        <v>99</v>
      </c>
      <c r="XAQ10" s="36">
        <f t="shared" ref="XAQ10:XBG13" si="3042">YEAR(XAI10)</f>
        <v>2012</v>
      </c>
      <c r="XAR10" s="37">
        <f t="shared" ref="XAR10:XBH13" si="3043">XAK10-XAJ10</f>
        <v>-4492369000</v>
      </c>
      <c r="XAS10" s="38">
        <f t="shared" ref="XAS10:XBI13" si="3044">XAL10+XAM10+XAN10</f>
        <v>2713260000</v>
      </c>
      <c r="XAT10" s="38">
        <f t="shared" ref="XAT10:XBJ13" si="3045">XAR10-XAS10</f>
        <v>-7205629000</v>
      </c>
      <c r="XAU10" s="39">
        <f t="shared" ref="XAU10:XBK13" si="3046">ABS(XAR10/XAJ10)</f>
        <v>0.97470446120649912</v>
      </c>
      <c r="XAV10" s="39">
        <f t="shared" ref="XAV10:XBL13" si="3047">ABS(XAT10/XAJ10)</f>
        <v>1.5633975597505292</v>
      </c>
      <c r="XAW10" s="40" t="s">
        <v>395</v>
      </c>
      <c r="XAX10" s="40" t="s">
        <v>6</v>
      </c>
      <c r="XAY10" s="42">
        <v>41274</v>
      </c>
      <c r="XAZ10" s="43">
        <v>4608955000</v>
      </c>
      <c r="XBA10" s="43">
        <v>116586000</v>
      </c>
      <c r="XBB10" s="43">
        <v>2448629000</v>
      </c>
      <c r="XBC10" s="40">
        <v>0</v>
      </c>
      <c r="XBD10" s="43">
        <v>264631000</v>
      </c>
      <c r="XBE10" s="40" t="s">
        <v>41</v>
      </c>
      <c r="XBF10" s="40" t="s">
        <v>99</v>
      </c>
      <c r="XBG10" s="36">
        <f t="shared" si="3042"/>
        <v>2012</v>
      </c>
      <c r="XBH10" s="37">
        <f t="shared" si="3043"/>
        <v>-4492369000</v>
      </c>
      <c r="XBI10" s="38">
        <f t="shared" si="3044"/>
        <v>2713260000</v>
      </c>
      <c r="XBJ10" s="38">
        <f t="shared" si="3045"/>
        <v>-7205629000</v>
      </c>
      <c r="XBK10" s="39">
        <f t="shared" si="3046"/>
        <v>0.97470446120649912</v>
      </c>
      <c r="XBL10" s="39">
        <f t="shared" si="3047"/>
        <v>1.5633975597505292</v>
      </c>
      <c r="XBM10" s="40" t="s">
        <v>395</v>
      </c>
      <c r="XBN10" s="40" t="s">
        <v>6</v>
      </c>
      <c r="XBO10" s="42">
        <v>41274</v>
      </c>
      <c r="XBP10" s="43">
        <v>4608955000</v>
      </c>
      <c r="XBQ10" s="43">
        <v>116586000</v>
      </c>
      <c r="XBR10" s="43">
        <v>2448629000</v>
      </c>
      <c r="XBS10" s="40">
        <v>0</v>
      </c>
      <c r="XBT10" s="43">
        <v>264631000</v>
      </c>
      <c r="XBU10" s="40" t="s">
        <v>41</v>
      </c>
      <c r="XBV10" s="40" t="s">
        <v>99</v>
      </c>
      <c r="XBW10" s="36">
        <f t="shared" ref="XBW10:XCM13" si="3048">YEAR(XBO10)</f>
        <v>2012</v>
      </c>
      <c r="XBX10" s="37">
        <f t="shared" ref="XBX10:XCN13" si="3049">XBQ10-XBP10</f>
        <v>-4492369000</v>
      </c>
      <c r="XBY10" s="38">
        <f t="shared" ref="XBY10:XCO13" si="3050">XBR10+XBS10+XBT10</f>
        <v>2713260000</v>
      </c>
      <c r="XBZ10" s="38">
        <f t="shared" ref="XBZ10:XCP13" si="3051">XBX10-XBY10</f>
        <v>-7205629000</v>
      </c>
      <c r="XCA10" s="39">
        <f t="shared" ref="XCA10:XCQ13" si="3052">ABS(XBX10/XBP10)</f>
        <v>0.97470446120649912</v>
      </c>
      <c r="XCB10" s="39">
        <f t="shared" ref="XCB10:XCR13" si="3053">ABS(XBZ10/XBP10)</f>
        <v>1.5633975597505292</v>
      </c>
      <c r="XCC10" s="40" t="s">
        <v>395</v>
      </c>
      <c r="XCD10" s="40" t="s">
        <v>6</v>
      </c>
      <c r="XCE10" s="42">
        <v>41274</v>
      </c>
      <c r="XCF10" s="43">
        <v>4608955000</v>
      </c>
      <c r="XCG10" s="43">
        <v>116586000</v>
      </c>
      <c r="XCH10" s="43">
        <v>2448629000</v>
      </c>
      <c r="XCI10" s="40">
        <v>0</v>
      </c>
      <c r="XCJ10" s="43">
        <v>264631000</v>
      </c>
      <c r="XCK10" s="40" t="s">
        <v>41</v>
      </c>
      <c r="XCL10" s="40" t="s">
        <v>99</v>
      </c>
      <c r="XCM10" s="36">
        <f t="shared" si="3048"/>
        <v>2012</v>
      </c>
      <c r="XCN10" s="37">
        <f t="shared" si="3049"/>
        <v>-4492369000</v>
      </c>
      <c r="XCO10" s="38">
        <f t="shared" si="3050"/>
        <v>2713260000</v>
      </c>
      <c r="XCP10" s="38">
        <f t="shared" si="3051"/>
        <v>-7205629000</v>
      </c>
      <c r="XCQ10" s="39">
        <f t="shared" si="3052"/>
        <v>0.97470446120649912</v>
      </c>
      <c r="XCR10" s="39">
        <f t="shared" si="3053"/>
        <v>1.5633975597505292</v>
      </c>
      <c r="XCS10" s="40" t="s">
        <v>395</v>
      </c>
      <c r="XCT10" s="40" t="s">
        <v>6</v>
      </c>
      <c r="XCU10" s="42">
        <v>41274</v>
      </c>
      <c r="XCV10" s="43">
        <v>4608955000</v>
      </c>
      <c r="XCW10" s="43">
        <v>116586000</v>
      </c>
      <c r="XCX10" s="43">
        <v>2448629000</v>
      </c>
      <c r="XCY10" s="40">
        <v>0</v>
      </c>
      <c r="XCZ10" s="43">
        <v>264631000</v>
      </c>
      <c r="XDA10" s="40" t="s">
        <v>41</v>
      </c>
      <c r="XDB10" s="40" t="s">
        <v>99</v>
      </c>
      <c r="XDC10" s="36">
        <f t="shared" ref="XDC10:XDS13" si="3054">YEAR(XCU10)</f>
        <v>2012</v>
      </c>
      <c r="XDD10" s="37">
        <f t="shared" ref="XDD10:XDT13" si="3055">XCW10-XCV10</f>
        <v>-4492369000</v>
      </c>
      <c r="XDE10" s="38">
        <f t="shared" ref="XDE10:XDU13" si="3056">XCX10+XCY10+XCZ10</f>
        <v>2713260000</v>
      </c>
      <c r="XDF10" s="38">
        <f t="shared" ref="XDF10:XDV13" si="3057">XDD10-XDE10</f>
        <v>-7205629000</v>
      </c>
      <c r="XDG10" s="39">
        <f t="shared" ref="XDG10:XDW13" si="3058">ABS(XDD10/XCV10)</f>
        <v>0.97470446120649912</v>
      </c>
      <c r="XDH10" s="39">
        <f t="shared" ref="XDH10:XDX13" si="3059">ABS(XDF10/XCV10)</f>
        <v>1.5633975597505292</v>
      </c>
      <c r="XDI10" s="40" t="s">
        <v>395</v>
      </c>
      <c r="XDJ10" s="40" t="s">
        <v>6</v>
      </c>
      <c r="XDK10" s="42">
        <v>41274</v>
      </c>
      <c r="XDL10" s="43">
        <v>4608955000</v>
      </c>
      <c r="XDM10" s="43">
        <v>116586000</v>
      </c>
      <c r="XDN10" s="43">
        <v>2448629000</v>
      </c>
      <c r="XDO10" s="40">
        <v>0</v>
      </c>
      <c r="XDP10" s="43">
        <v>264631000</v>
      </c>
      <c r="XDQ10" s="40" t="s">
        <v>41</v>
      </c>
      <c r="XDR10" s="40" t="s">
        <v>99</v>
      </c>
      <c r="XDS10" s="36">
        <f t="shared" si="3054"/>
        <v>2012</v>
      </c>
      <c r="XDT10" s="37">
        <f t="shared" si="3055"/>
        <v>-4492369000</v>
      </c>
      <c r="XDU10" s="38">
        <f t="shared" si="3056"/>
        <v>2713260000</v>
      </c>
      <c r="XDV10" s="38">
        <f t="shared" si="3057"/>
        <v>-7205629000</v>
      </c>
      <c r="XDW10" s="39">
        <f t="shared" si="3058"/>
        <v>0.97470446120649912</v>
      </c>
      <c r="XDX10" s="39">
        <f t="shared" si="3059"/>
        <v>1.5633975597505292</v>
      </c>
      <c r="XDY10" s="40" t="s">
        <v>395</v>
      </c>
      <c r="XDZ10" s="40" t="s">
        <v>6</v>
      </c>
      <c r="XEA10" s="42">
        <v>41274</v>
      </c>
      <c r="XEB10" s="43">
        <v>4608955000</v>
      </c>
      <c r="XEC10" s="43">
        <v>116586000</v>
      </c>
      <c r="XED10" s="43">
        <v>2448629000</v>
      </c>
      <c r="XEE10" s="40">
        <v>0</v>
      </c>
      <c r="XEF10" s="43">
        <v>264631000</v>
      </c>
      <c r="XEG10" s="40" t="s">
        <v>41</v>
      </c>
      <c r="XEH10" s="40" t="s">
        <v>99</v>
      </c>
      <c r="XEI10" s="36">
        <f t="shared" ref="XEI10:XEY13" si="3060">YEAR(XEA10)</f>
        <v>2012</v>
      </c>
      <c r="XEJ10" s="37">
        <f t="shared" ref="XEJ10:XEZ13" si="3061">XEC10-XEB10</f>
        <v>-4492369000</v>
      </c>
      <c r="XEK10" s="38">
        <f t="shared" ref="XEK10:XFA13" si="3062">XED10+XEE10+XEF10</f>
        <v>2713260000</v>
      </c>
      <c r="XEL10" s="38">
        <f t="shared" ref="XEL10:XFB13" si="3063">XEJ10-XEK10</f>
        <v>-7205629000</v>
      </c>
      <c r="XEM10" s="39">
        <f t="shared" ref="XEM10:XFC13" si="3064">ABS(XEJ10/XEB10)</f>
        <v>0.97470446120649912</v>
      </c>
      <c r="XEN10" s="39">
        <f t="shared" ref="XEN10:XFD13" si="3065">ABS(XEL10/XEB10)</f>
        <v>1.5633975597505292</v>
      </c>
      <c r="XEO10" s="40" t="s">
        <v>395</v>
      </c>
      <c r="XEP10" s="40" t="s">
        <v>6</v>
      </c>
      <c r="XEQ10" s="42">
        <v>41274</v>
      </c>
      <c r="XER10" s="43">
        <v>4608955000</v>
      </c>
      <c r="XES10" s="43">
        <v>116586000</v>
      </c>
      <c r="XET10" s="43">
        <v>2448629000</v>
      </c>
      <c r="XEU10" s="40">
        <v>0</v>
      </c>
      <c r="XEV10" s="43">
        <v>264631000</v>
      </c>
      <c r="XEW10" s="40" t="s">
        <v>41</v>
      </c>
      <c r="XEX10" s="40" t="s">
        <v>99</v>
      </c>
      <c r="XEY10" s="36">
        <f t="shared" si="3060"/>
        <v>2012</v>
      </c>
      <c r="XEZ10" s="37">
        <f t="shared" si="3061"/>
        <v>-4492369000</v>
      </c>
      <c r="XFA10" s="38">
        <f t="shared" si="3062"/>
        <v>2713260000</v>
      </c>
      <c r="XFB10" s="38">
        <f t="shared" si="3063"/>
        <v>-7205629000</v>
      </c>
      <c r="XFC10" s="39">
        <f t="shared" si="3064"/>
        <v>0.97470446120649912</v>
      </c>
      <c r="XFD10" s="39">
        <f t="shared" si="3065"/>
        <v>1.5633975597505292</v>
      </c>
    </row>
    <row r="11" spans="1:16384" s="40" customFormat="1" ht="34" customHeight="1" x14ac:dyDescent="0.3">
      <c r="A11" s="33" t="s">
        <v>395</v>
      </c>
      <c r="B11" s="33" t="s">
        <v>9</v>
      </c>
      <c r="C11" s="34">
        <v>4822539000</v>
      </c>
      <c r="D11" s="34">
        <v>83692000</v>
      </c>
      <c r="E11" s="34">
        <v>2540954000</v>
      </c>
      <c r="F11" s="34">
        <v>231912000</v>
      </c>
      <c r="G11" s="33" t="s">
        <v>41</v>
      </c>
      <c r="H11" s="41">
        <v>4738847000</v>
      </c>
      <c r="I11" s="41">
        <v>2772866000</v>
      </c>
      <c r="J11" s="41">
        <v>7511713000</v>
      </c>
      <c r="K11" s="36"/>
      <c r="L11" s="37"/>
      <c r="M11" s="38"/>
      <c r="N11" s="157" t="s">
        <v>98</v>
      </c>
      <c r="O11" s="157" t="s">
        <v>9</v>
      </c>
      <c r="P11" s="158">
        <v>101697000000</v>
      </c>
      <c r="Q11" s="157" t="s">
        <v>41</v>
      </c>
      <c r="R11" s="157" t="s">
        <v>99</v>
      </c>
      <c r="S11" s="159">
        <v>0</v>
      </c>
      <c r="T11" s="43"/>
      <c r="U11" s="43"/>
      <c r="V11" s="43"/>
      <c r="X11" s="43"/>
      <c r="AA11" s="36"/>
      <c r="AB11" s="37"/>
      <c r="AC11" s="38"/>
      <c r="AD11" s="38"/>
      <c r="AE11" s="39"/>
      <c r="AF11" s="39"/>
      <c r="AI11" s="42"/>
      <c r="AJ11" s="43"/>
      <c r="AK11" s="43"/>
      <c r="AL11" s="43"/>
      <c r="AN11" s="43"/>
      <c r="AQ11" s="36"/>
      <c r="AR11" s="37"/>
      <c r="AS11" s="38"/>
      <c r="AT11" s="38"/>
      <c r="AU11" s="39"/>
      <c r="AV11" s="39"/>
      <c r="AY11" s="42"/>
      <c r="AZ11" s="43"/>
      <c r="BA11" s="43"/>
      <c r="BB11" s="43"/>
      <c r="BD11" s="43"/>
      <c r="BG11" s="36">
        <f t="shared" si="0"/>
        <v>1900</v>
      </c>
      <c r="BH11" s="37">
        <f t="shared" si="1"/>
        <v>0</v>
      </c>
      <c r="BI11" s="38">
        <f t="shared" si="2"/>
        <v>0</v>
      </c>
      <c r="BJ11" s="38">
        <f t="shared" si="3"/>
        <v>0</v>
      </c>
      <c r="BK11" s="39" t="e">
        <f t="shared" si="4"/>
        <v>#DIV/0!</v>
      </c>
      <c r="BL11" s="39" t="e">
        <f t="shared" si="5"/>
        <v>#DIV/0!</v>
      </c>
      <c r="BM11" s="40" t="s">
        <v>395</v>
      </c>
      <c r="BN11" s="40" t="s">
        <v>9</v>
      </c>
      <c r="BO11" s="42">
        <v>41639</v>
      </c>
      <c r="BP11" s="43">
        <v>4822539000</v>
      </c>
      <c r="BQ11" s="43">
        <v>83692000</v>
      </c>
      <c r="BR11" s="43">
        <v>2540954000</v>
      </c>
      <c r="BS11" s="40">
        <v>0</v>
      </c>
      <c r="BT11" s="43">
        <v>231912000</v>
      </c>
      <c r="BU11" s="40" t="s">
        <v>41</v>
      </c>
      <c r="BV11" s="40" t="s">
        <v>99</v>
      </c>
      <c r="BW11" s="36">
        <f t="shared" si="6"/>
        <v>2013</v>
      </c>
      <c r="BX11" s="37">
        <f t="shared" si="7"/>
        <v>-4738847000</v>
      </c>
      <c r="BY11" s="38">
        <f t="shared" si="8"/>
        <v>2772866000</v>
      </c>
      <c r="BZ11" s="38">
        <f t="shared" si="9"/>
        <v>-7511713000</v>
      </c>
      <c r="CA11" s="39">
        <f t="shared" si="10"/>
        <v>0.98264565615747224</v>
      </c>
      <c r="CB11" s="39">
        <f t="shared" si="11"/>
        <v>1.5576261799023294</v>
      </c>
      <c r="CC11" s="40" t="s">
        <v>395</v>
      </c>
      <c r="CD11" s="40" t="s">
        <v>9</v>
      </c>
      <c r="CE11" s="42">
        <v>41639</v>
      </c>
      <c r="CF11" s="43">
        <v>4822539000</v>
      </c>
      <c r="CG11" s="43">
        <v>83692000</v>
      </c>
      <c r="CH11" s="43">
        <v>2540954000</v>
      </c>
      <c r="CI11" s="40">
        <v>0</v>
      </c>
      <c r="CJ11" s="43">
        <v>231912000</v>
      </c>
      <c r="CK11" s="40" t="s">
        <v>41</v>
      </c>
      <c r="CL11" s="40" t="s">
        <v>99</v>
      </c>
      <c r="CM11" s="36">
        <f t="shared" si="6"/>
        <v>2013</v>
      </c>
      <c r="CN11" s="37">
        <f t="shared" si="7"/>
        <v>-4738847000</v>
      </c>
      <c r="CO11" s="38">
        <f t="shared" si="8"/>
        <v>2772866000</v>
      </c>
      <c r="CP11" s="38">
        <f t="shared" si="9"/>
        <v>-7511713000</v>
      </c>
      <c r="CQ11" s="39">
        <f t="shared" si="10"/>
        <v>0.98264565615747224</v>
      </c>
      <c r="CR11" s="39">
        <f t="shared" si="11"/>
        <v>1.5576261799023294</v>
      </c>
      <c r="CS11" s="40" t="s">
        <v>395</v>
      </c>
      <c r="CT11" s="40" t="s">
        <v>9</v>
      </c>
      <c r="CU11" s="42">
        <v>41639</v>
      </c>
      <c r="CV11" s="43">
        <v>4822539000</v>
      </c>
      <c r="CW11" s="43">
        <v>83692000</v>
      </c>
      <c r="CX11" s="43">
        <v>2540954000</v>
      </c>
      <c r="CY11" s="40">
        <v>0</v>
      </c>
      <c r="CZ11" s="43">
        <v>231912000</v>
      </c>
      <c r="DA11" s="40" t="s">
        <v>41</v>
      </c>
      <c r="DB11" s="40" t="s">
        <v>99</v>
      </c>
      <c r="DC11" s="36">
        <f t="shared" si="12"/>
        <v>2013</v>
      </c>
      <c r="DD11" s="37">
        <f t="shared" si="13"/>
        <v>-4738847000</v>
      </c>
      <c r="DE11" s="38">
        <f t="shared" si="14"/>
        <v>2772866000</v>
      </c>
      <c r="DF11" s="38">
        <f t="shared" si="15"/>
        <v>-7511713000</v>
      </c>
      <c r="DG11" s="39">
        <f t="shared" si="16"/>
        <v>0.98264565615747224</v>
      </c>
      <c r="DH11" s="39">
        <f t="shared" si="17"/>
        <v>1.5576261799023294</v>
      </c>
      <c r="DI11" s="40" t="s">
        <v>395</v>
      </c>
      <c r="DJ11" s="40" t="s">
        <v>9</v>
      </c>
      <c r="DK11" s="42">
        <v>41639</v>
      </c>
      <c r="DL11" s="43">
        <v>4822539000</v>
      </c>
      <c r="DM11" s="43">
        <v>83692000</v>
      </c>
      <c r="DN11" s="43">
        <v>2540954000</v>
      </c>
      <c r="DO11" s="40">
        <v>0</v>
      </c>
      <c r="DP11" s="43">
        <v>231912000</v>
      </c>
      <c r="DQ11" s="40" t="s">
        <v>41</v>
      </c>
      <c r="DR11" s="40" t="s">
        <v>99</v>
      </c>
      <c r="DS11" s="36">
        <f t="shared" si="12"/>
        <v>2013</v>
      </c>
      <c r="DT11" s="37">
        <f t="shared" si="13"/>
        <v>-4738847000</v>
      </c>
      <c r="DU11" s="38">
        <f t="shared" si="14"/>
        <v>2772866000</v>
      </c>
      <c r="DV11" s="38">
        <f t="shared" si="15"/>
        <v>-7511713000</v>
      </c>
      <c r="DW11" s="39">
        <f t="shared" si="16"/>
        <v>0.98264565615747224</v>
      </c>
      <c r="DX11" s="39">
        <f t="shared" si="17"/>
        <v>1.5576261799023294</v>
      </c>
      <c r="DY11" s="40" t="s">
        <v>395</v>
      </c>
      <c r="DZ11" s="40" t="s">
        <v>9</v>
      </c>
      <c r="EA11" s="42">
        <v>41639</v>
      </c>
      <c r="EB11" s="43">
        <v>4822539000</v>
      </c>
      <c r="EC11" s="43">
        <v>83692000</v>
      </c>
      <c r="ED11" s="43">
        <v>2540954000</v>
      </c>
      <c r="EE11" s="40">
        <v>0</v>
      </c>
      <c r="EF11" s="43">
        <v>231912000</v>
      </c>
      <c r="EG11" s="40" t="s">
        <v>41</v>
      </c>
      <c r="EH11" s="40" t="s">
        <v>99</v>
      </c>
      <c r="EI11" s="36">
        <f t="shared" si="18"/>
        <v>2013</v>
      </c>
      <c r="EJ11" s="37">
        <f t="shared" si="19"/>
        <v>-4738847000</v>
      </c>
      <c r="EK11" s="38">
        <f t="shared" si="20"/>
        <v>2772866000</v>
      </c>
      <c r="EL11" s="38">
        <f t="shared" si="21"/>
        <v>-7511713000</v>
      </c>
      <c r="EM11" s="39">
        <f t="shared" si="22"/>
        <v>0.98264565615747224</v>
      </c>
      <c r="EN11" s="39">
        <f t="shared" si="23"/>
        <v>1.5576261799023294</v>
      </c>
      <c r="EO11" s="40" t="s">
        <v>395</v>
      </c>
      <c r="EP11" s="40" t="s">
        <v>9</v>
      </c>
      <c r="EQ11" s="42">
        <v>41639</v>
      </c>
      <c r="ER11" s="43">
        <v>4822539000</v>
      </c>
      <c r="ES11" s="43">
        <v>83692000</v>
      </c>
      <c r="ET11" s="43">
        <v>2540954000</v>
      </c>
      <c r="EU11" s="40">
        <v>0</v>
      </c>
      <c r="EV11" s="43">
        <v>231912000</v>
      </c>
      <c r="EW11" s="40" t="s">
        <v>41</v>
      </c>
      <c r="EX11" s="40" t="s">
        <v>99</v>
      </c>
      <c r="EY11" s="36">
        <f t="shared" si="18"/>
        <v>2013</v>
      </c>
      <c r="EZ11" s="37">
        <f t="shared" si="19"/>
        <v>-4738847000</v>
      </c>
      <c r="FA11" s="38">
        <f t="shared" si="20"/>
        <v>2772866000</v>
      </c>
      <c r="FB11" s="38">
        <f t="shared" si="21"/>
        <v>-7511713000</v>
      </c>
      <c r="FC11" s="39">
        <f t="shared" si="22"/>
        <v>0.98264565615747224</v>
      </c>
      <c r="FD11" s="39">
        <f t="shared" si="23"/>
        <v>1.5576261799023294</v>
      </c>
      <c r="FE11" s="40" t="s">
        <v>395</v>
      </c>
      <c r="FF11" s="40" t="s">
        <v>9</v>
      </c>
      <c r="FG11" s="42">
        <v>41639</v>
      </c>
      <c r="FH11" s="43">
        <v>4822539000</v>
      </c>
      <c r="FI11" s="43">
        <v>83692000</v>
      </c>
      <c r="FJ11" s="43">
        <v>2540954000</v>
      </c>
      <c r="FK11" s="40">
        <v>0</v>
      </c>
      <c r="FL11" s="43">
        <v>231912000</v>
      </c>
      <c r="FM11" s="40" t="s">
        <v>41</v>
      </c>
      <c r="FN11" s="40" t="s">
        <v>99</v>
      </c>
      <c r="FO11" s="36">
        <f t="shared" si="24"/>
        <v>2013</v>
      </c>
      <c r="FP11" s="37">
        <f t="shared" si="25"/>
        <v>-4738847000</v>
      </c>
      <c r="FQ11" s="38">
        <f t="shared" si="26"/>
        <v>2772866000</v>
      </c>
      <c r="FR11" s="38">
        <f t="shared" si="27"/>
        <v>-7511713000</v>
      </c>
      <c r="FS11" s="39">
        <f t="shared" si="28"/>
        <v>0.98264565615747224</v>
      </c>
      <c r="FT11" s="39">
        <f t="shared" si="29"/>
        <v>1.5576261799023294</v>
      </c>
      <c r="FU11" s="40" t="s">
        <v>395</v>
      </c>
      <c r="FV11" s="40" t="s">
        <v>9</v>
      </c>
      <c r="FW11" s="42">
        <v>41639</v>
      </c>
      <c r="FX11" s="43">
        <v>4822539000</v>
      </c>
      <c r="FY11" s="43">
        <v>83692000</v>
      </c>
      <c r="FZ11" s="43">
        <v>2540954000</v>
      </c>
      <c r="GA11" s="40">
        <v>0</v>
      </c>
      <c r="GB11" s="43">
        <v>231912000</v>
      </c>
      <c r="GC11" s="40" t="s">
        <v>41</v>
      </c>
      <c r="GD11" s="40" t="s">
        <v>99</v>
      </c>
      <c r="GE11" s="36">
        <f t="shared" si="24"/>
        <v>2013</v>
      </c>
      <c r="GF11" s="37">
        <f t="shared" si="25"/>
        <v>-4738847000</v>
      </c>
      <c r="GG11" s="38">
        <f t="shared" si="26"/>
        <v>2772866000</v>
      </c>
      <c r="GH11" s="38">
        <f t="shared" si="27"/>
        <v>-7511713000</v>
      </c>
      <c r="GI11" s="39">
        <f t="shared" si="28"/>
        <v>0.98264565615747224</v>
      </c>
      <c r="GJ11" s="39">
        <f t="shared" si="29"/>
        <v>1.5576261799023294</v>
      </c>
      <c r="GK11" s="40" t="s">
        <v>395</v>
      </c>
      <c r="GL11" s="40" t="s">
        <v>9</v>
      </c>
      <c r="GM11" s="42">
        <v>41639</v>
      </c>
      <c r="GN11" s="43">
        <v>4822539000</v>
      </c>
      <c r="GO11" s="43">
        <v>83692000</v>
      </c>
      <c r="GP11" s="43">
        <v>2540954000</v>
      </c>
      <c r="GQ11" s="40">
        <v>0</v>
      </c>
      <c r="GR11" s="43">
        <v>231912000</v>
      </c>
      <c r="GS11" s="40" t="s">
        <v>41</v>
      </c>
      <c r="GT11" s="40" t="s">
        <v>99</v>
      </c>
      <c r="GU11" s="36">
        <f t="shared" si="30"/>
        <v>2013</v>
      </c>
      <c r="GV11" s="37">
        <f t="shared" si="31"/>
        <v>-4738847000</v>
      </c>
      <c r="GW11" s="38">
        <f t="shared" si="32"/>
        <v>2772866000</v>
      </c>
      <c r="GX11" s="38">
        <f t="shared" si="33"/>
        <v>-7511713000</v>
      </c>
      <c r="GY11" s="39">
        <f t="shared" si="34"/>
        <v>0.98264565615747224</v>
      </c>
      <c r="GZ11" s="39">
        <f t="shared" si="35"/>
        <v>1.5576261799023294</v>
      </c>
      <c r="HA11" s="40" t="s">
        <v>395</v>
      </c>
      <c r="HB11" s="40" t="s">
        <v>9</v>
      </c>
      <c r="HC11" s="42">
        <v>41639</v>
      </c>
      <c r="HD11" s="43">
        <v>4822539000</v>
      </c>
      <c r="HE11" s="43">
        <v>83692000</v>
      </c>
      <c r="HF11" s="43">
        <v>2540954000</v>
      </c>
      <c r="HG11" s="40">
        <v>0</v>
      </c>
      <c r="HH11" s="43">
        <v>231912000</v>
      </c>
      <c r="HI11" s="40" t="s">
        <v>41</v>
      </c>
      <c r="HJ11" s="40" t="s">
        <v>99</v>
      </c>
      <c r="HK11" s="36">
        <f t="shared" si="30"/>
        <v>2013</v>
      </c>
      <c r="HL11" s="37">
        <f t="shared" si="31"/>
        <v>-4738847000</v>
      </c>
      <c r="HM11" s="38">
        <f t="shared" si="32"/>
        <v>2772866000</v>
      </c>
      <c r="HN11" s="38">
        <f t="shared" si="33"/>
        <v>-7511713000</v>
      </c>
      <c r="HO11" s="39">
        <f t="shared" si="34"/>
        <v>0.98264565615747224</v>
      </c>
      <c r="HP11" s="39">
        <f t="shared" si="35"/>
        <v>1.5576261799023294</v>
      </c>
      <c r="HQ11" s="40" t="s">
        <v>395</v>
      </c>
      <c r="HR11" s="40" t="s">
        <v>9</v>
      </c>
      <c r="HS11" s="42">
        <v>41639</v>
      </c>
      <c r="HT11" s="43">
        <v>4822539000</v>
      </c>
      <c r="HU11" s="43">
        <v>83692000</v>
      </c>
      <c r="HV11" s="43">
        <v>2540954000</v>
      </c>
      <c r="HW11" s="40">
        <v>0</v>
      </c>
      <c r="HX11" s="43">
        <v>231912000</v>
      </c>
      <c r="HY11" s="40" t="s">
        <v>41</v>
      </c>
      <c r="HZ11" s="40" t="s">
        <v>99</v>
      </c>
      <c r="IA11" s="36">
        <f t="shared" si="36"/>
        <v>2013</v>
      </c>
      <c r="IB11" s="37">
        <f t="shared" si="37"/>
        <v>-4738847000</v>
      </c>
      <c r="IC11" s="38">
        <f t="shared" si="38"/>
        <v>2772866000</v>
      </c>
      <c r="ID11" s="38">
        <f t="shared" si="39"/>
        <v>-7511713000</v>
      </c>
      <c r="IE11" s="39">
        <f t="shared" si="40"/>
        <v>0.98264565615747224</v>
      </c>
      <c r="IF11" s="39">
        <f t="shared" si="41"/>
        <v>1.5576261799023294</v>
      </c>
      <c r="IG11" s="40" t="s">
        <v>395</v>
      </c>
      <c r="IH11" s="40" t="s">
        <v>9</v>
      </c>
      <c r="II11" s="42">
        <v>41639</v>
      </c>
      <c r="IJ11" s="43">
        <v>4822539000</v>
      </c>
      <c r="IK11" s="43">
        <v>83692000</v>
      </c>
      <c r="IL11" s="43">
        <v>2540954000</v>
      </c>
      <c r="IM11" s="40">
        <v>0</v>
      </c>
      <c r="IN11" s="43">
        <v>231912000</v>
      </c>
      <c r="IO11" s="40" t="s">
        <v>41</v>
      </c>
      <c r="IP11" s="40" t="s">
        <v>99</v>
      </c>
      <c r="IQ11" s="36">
        <f t="shared" si="36"/>
        <v>2013</v>
      </c>
      <c r="IR11" s="37">
        <f t="shared" si="37"/>
        <v>-4738847000</v>
      </c>
      <c r="IS11" s="38">
        <f t="shared" si="38"/>
        <v>2772866000</v>
      </c>
      <c r="IT11" s="38">
        <f t="shared" si="39"/>
        <v>-7511713000</v>
      </c>
      <c r="IU11" s="39">
        <f t="shared" si="40"/>
        <v>0.98264565615747224</v>
      </c>
      <c r="IV11" s="39">
        <f t="shared" si="41"/>
        <v>1.5576261799023294</v>
      </c>
      <c r="IW11" s="40" t="s">
        <v>395</v>
      </c>
      <c r="IX11" s="40" t="s">
        <v>9</v>
      </c>
      <c r="IY11" s="42">
        <v>41639</v>
      </c>
      <c r="IZ11" s="43">
        <v>4822539000</v>
      </c>
      <c r="JA11" s="43">
        <v>83692000</v>
      </c>
      <c r="JB11" s="43">
        <v>2540954000</v>
      </c>
      <c r="JC11" s="40">
        <v>0</v>
      </c>
      <c r="JD11" s="43">
        <v>231912000</v>
      </c>
      <c r="JE11" s="40" t="s">
        <v>41</v>
      </c>
      <c r="JF11" s="40" t="s">
        <v>99</v>
      </c>
      <c r="JG11" s="36">
        <f t="shared" si="42"/>
        <v>2013</v>
      </c>
      <c r="JH11" s="37">
        <f t="shared" si="43"/>
        <v>-4738847000</v>
      </c>
      <c r="JI11" s="38">
        <f t="shared" si="44"/>
        <v>2772866000</v>
      </c>
      <c r="JJ11" s="38">
        <f t="shared" si="45"/>
        <v>-7511713000</v>
      </c>
      <c r="JK11" s="39">
        <f t="shared" si="46"/>
        <v>0.98264565615747224</v>
      </c>
      <c r="JL11" s="39">
        <f t="shared" si="47"/>
        <v>1.5576261799023294</v>
      </c>
      <c r="JM11" s="40" t="s">
        <v>395</v>
      </c>
      <c r="JN11" s="40" t="s">
        <v>9</v>
      </c>
      <c r="JO11" s="42">
        <v>41639</v>
      </c>
      <c r="JP11" s="43">
        <v>4822539000</v>
      </c>
      <c r="JQ11" s="43">
        <v>83692000</v>
      </c>
      <c r="JR11" s="43">
        <v>2540954000</v>
      </c>
      <c r="JS11" s="40">
        <v>0</v>
      </c>
      <c r="JT11" s="43">
        <v>231912000</v>
      </c>
      <c r="JU11" s="40" t="s">
        <v>41</v>
      </c>
      <c r="JV11" s="40" t="s">
        <v>99</v>
      </c>
      <c r="JW11" s="36">
        <f t="shared" si="42"/>
        <v>2013</v>
      </c>
      <c r="JX11" s="37">
        <f t="shared" si="43"/>
        <v>-4738847000</v>
      </c>
      <c r="JY11" s="38">
        <f t="shared" si="44"/>
        <v>2772866000</v>
      </c>
      <c r="JZ11" s="38">
        <f t="shared" si="45"/>
        <v>-7511713000</v>
      </c>
      <c r="KA11" s="39">
        <f t="shared" si="46"/>
        <v>0.98264565615747224</v>
      </c>
      <c r="KB11" s="39">
        <f t="shared" si="47"/>
        <v>1.5576261799023294</v>
      </c>
      <c r="KC11" s="40" t="s">
        <v>395</v>
      </c>
      <c r="KD11" s="40" t="s">
        <v>9</v>
      </c>
      <c r="KE11" s="42">
        <v>41639</v>
      </c>
      <c r="KF11" s="43">
        <v>4822539000</v>
      </c>
      <c r="KG11" s="43">
        <v>83692000</v>
      </c>
      <c r="KH11" s="43">
        <v>2540954000</v>
      </c>
      <c r="KI11" s="40">
        <v>0</v>
      </c>
      <c r="KJ11" s="43">
        <v>231912000</v>
      </c>
      <c r="KK11" s="40" t="s">
        <v>41</v>
      </c>
      <c r="KL11" s="40" t="s">
        <v>99</v>
      </c>
      <c r="KM11" s="36">
        <f t="shared" si="48"/>
        <v>2013</v>
      </c>
      <c r="KN11" s="37">
        <f t="shared" si="49"/>
        <v>-4738847000</v>
      </c>
      <c r="KO11" s="38">
        <f t="shared" si="50"/>
        <v>2772866000</v>
      </c>
      <c r="KP11" s="38">
        <f t="shared" si="51"/>
        <v>-7511713000</v>
      </c>
      <c r="KQ11" s="39">
        <f t="shared" si="52"/>
        <v>0.98264565615747224</v>
      </c>
      <c r="KR11" s="39">
        <f t="shared" si="53"/>
        <v>1.5576261799023294</v>
      </c>
      <c r="KS11" s="40" t="s">
        <v>395</v>
      </c>
      <c r="KT11" s="40" t="s">
        <v>9</v>
      </c>
      <c r="KU11" s="42">
        <v>41639</v>
      </c>
      <c r="KV11" s="43">
        <v>4822539000</v>
      </c>
      <c r="KW11" s="43">
        <v>83692000</v>
      </c>
      <c r="KX11" s="43">
        <v>2540954000</v>
      </c>
      <c r="KY11" s="40">
        <v>0</v>
      </c>
      <c r="KZ11" s="43">
        <v>231912000</v>
      </c>
      <c r="LA11" s="40" t="s">
        <v>41</v>
      </c>
      <c r="LB11" s="40" t="s">
        <v>99</v>
      </c>
      <c r="LC11" s="36">
        <f t="shared" si="48"/>
        <v>2013</v>
      </c>
      <c r="LD11" s="37">
        <f t="shared" si="49"/>
        <v>-4738847000</v>
      </c>
      <c r="LE11" s="38">
        <f t="shared" si="50"/>
        <v>2772866000</v>
      </c>
      <c r="LF11" s="38">
        <f t="shared" si="51"/>
        <v>-7511713000</v>
      </c>
      <c r="LG11" s="39">
        <f t="shared" si="52"/>
        <v>0.98264565615747224</v>
      </c>
      <c r="LH11" s="39">
        <f t="shared" si="53"/>
        <v>1.5576261799023294</v>
      </c>
      <c r="LI11" s="40" t="s">
        <v>395</v>
      </c>
      <c r="LJ11" s="40" t="s">
        <v>9</v>
      </c>
      <c r="LK11" s="42">
        <v>41639</v>
      </c>
      <c r="LL11" s="43">
        <v>4822539000</v>
      </c>
      <c r="LM11" s="43">
        <v>83692000</v>
      </c>
      <c r="LN11" s="43">
        <v>2540954000</v>
      </c>
      <c r="LO11" s="40">
        <v>0</v>
      </c>
      <c r="LP11" s="43">
        <v>231912000</v>
      </c>
      <c r="LQ11" s="40" t="s">
        <v>41</v>
      </c>
      <c r="LR11" s="40" t="s">
        <v>99</v>
      </c>
      <c r="LS11" s="36">
        <f t="shared" si="54"/>
        <v>2013</v>
      </c>
      <c r="LT11" s="37">
        <f t="shared" si="55"/>
        <v>-4738847000</v>
      </c>
      <c r="LU11" s="38">
        <f t="shared" si="56"/>
        <v>2772866000</v>
      </c>
      <c r="LV11" s="38">
        <f t="shared" si="57"/>
        <v>-7511713000</v>
      </c>
      <c r="LW11" s="39">
        <f t="shared" si="58"/>
        <v>0.98264565615747224</v>
      </c>
      <c r="LX11" s="39">
        <f t="shared" si="59"/>
        <v>1.5576261799023294</v>
      </c>
      <c r="LY11" s="40" t="s">
        <v>395</v>
      </c>
      <c r="LZ11" s="40" t="s">
        <v>9</v>
      </c>
      <c r="MA11" s="42">
        <v>41639</v>
      </c>
      <c r="MB11" s="43">
        <v>4822539000</v>
      </c>
      <c r="MC11" s="43">
        <v>83692000</v>
      </c>
      <c r="MD11" s="43">
        <v>2540954000</v>
      </c>
      <c r="ME11" s="40">
        <v>0</v>
      </c>
      <c r="MF11" s="43">
        <v>231912000</v>
      </c>
      <c r="MG11" s="40" t="s">
        <v>41</v>
      </c>
      <c r="MH11" s="40" t="s">
        <v>99</v>
      </c>
      <c r="MI11" s="36">
        <f t="shared" si="54"/>
        <v>2013</v>
      </c>
      <c r="MJ11" s="37">
        <f t="shared" si="55"/>
        <v>-4738847000</v>
      </c>
      <c r="MK11" s="38">
        <f t="shared" si="56"/>
        <v>2772866000</v>
      </c>
      <c r="ML11" s="38">
        <f t="shared" si="57"/>
        <v>-7511713000</v>
      </c>
      <c r="MM11" s="39">
        <f t="shared" si="58"/>
        <v>0.98264565615747224</v>
      </c>
      <c r="MN11" s="39">
        <f t="shared" si="59"/>
        <v>1.5576261799023294</v>
      </c>
      <c r="MO11" s="40" t="s">
        <v>395</v>
      </c>
      <c r="MP11" s="40" t="s">
        <v>9</v>
      </c>
      <c r="MQ11" s="42">
        <v>41639</v>
      </c>
      <c r="MR11" s="43">
        <v>4822539000</v>
      </c>
      <c r="MS11" s="43">
        <v>83692000</v>
      </c>
      <c r="MT11" s="43">
        <v>2540954000</v>
      </c>
      <c r="MU11" s="40">
        <v>0</v>
      </c>
      <c r="MV11" s="43">
        <v>231912000</v>
      </c>
      <c r="MW11" s="40" t="s">
        <v>41</v>
      </c>
      <c r="MX11" s="40" t="s">
        <v>99</v>
      </c>
      <c r="MY11" s="36">
        <f t="shared" si="60"/>
        <v>2013</v>
      </c>
      <c r="MZ11" s="37">
        <f t="shared" si="61"/>
        <v>-4738847000</v>
      </c>
      <c r="NA11" s="38">
        <f t="shared" si="62"/>
        <v>2772866000</v>
      </c>
      <c r="NB11" s="38">
        <f t="shared" si="63"/>
        <v>-7511713000</v>
      </c>
      <c r="NC11" s="39">
        <f t="shared" si="64"/>
        <v>0.98264565615747224</v>
      </c>
      <c r="ND11" s="39">
        <f t="shared" si="65"/>
        <v>1.5576261799023294</v>
      </c>
      <c r="NE11" s="40" t="s">
        <v>395</v>
      </c>
      <c r="NF11" s="40" t="s">
        <v>9</v>
      </c>
      <c r="NG11" s="42">
        <v>41639</v>
      </c>
      <c r="NH11" s="43">
        <v>4822539000</v>
      </c>
      <c r="NI11" s="43">
        <v>83692000</v>
      </c>
      <c r="NJ11" s="43">
        <v>2540954000</v>
      </c>
      <c r="NK11" s="40">
        <v>0</v>
      </c>
      <c r="NL11" s="43">
        <v>231912000</v>
      </c>
      <c r="NM11" s="40" t="s">
        <v>41</v>
      </c>
      <c r="NN11" s="40" t="s">
        <v>99</v>
      </c>
      <c r="NO11" s="36">
        <f t="shared" si="60"/>
        <v>2013</v>
      </c>
      <c r="NP11" s="37">
        <f t="shared" si="61"/>
        <v>-4738847000</v>
      </c>
      <c r="NQ11" s="38">
        <f t="shared" si="62"/>
        <v>2772866000</v>
      </c>
      <c r="NR11" s="38">
        <f t="shared" si="63"/>
        <v>-7511713000</v>
      </c>
      <c r="NS11" s="39">
        <f t="shared" si="64"/>
        <v>0.98264565615747224</v>
      </c>
      <c r="NT11" s="39">
        <f t="shared" si="65"/>
        <v>1.5576261799023294</v>
      </c>
      <c r="NU11" s="40" t="s">
        <v>395</v>
      </c>
      <c r="NV11" s="40" t="s">
        <v>9</v>
      </c>
      <c r="NW11" s="42">
        <v>41639</v>
      </c>
      <c r="NX11" s="43">
        <v>4822539000</v>
      </c>
      <c r="NY11" s="43">
        <v>83692000</v>
      </c>
      <c r="NZ11" s="43">
        <v>2540954000</v>
      </c>
      <c r="OA11" s="40">
        <v>0</v>
      </c>
      <c r="OB11" s="43">
        <v>231912000</v>
      </c>
      <c r="OC11" s="40" t="s">
        <v>41</v>
      </c>
      <c r="OD11" s="40" t="s">
        <v>99</v>
      </c>
      <c r="OE11" s="36">
        <f t="shared" si="66"/>
        <v>2013</v>
      </c>
      <c r="OF11" s="37">
        <f t="shared" si="67"/>
        <v>-4738847000</v>
      </c>
      <c r="OG11" s="38">
        <f t="shared" si="68"/>
        <v>2772866000</v>
      </c>
      <c r="OH11" s="38">
        <f t="shared" si="69"/>
        <v>-7511713000</v>
      </c>
      <c r="OI11" s="39">
        <f t="shared" si="70"/>
        <v>0.98264565615747224</v>
      </c>
      <c r="OJ11" s="39">
        <f t="shared" si="71"/>
        <v>1.5576261799023294</v>
      </c>
      <c r="OK11" s="40" t="s">
        <v>395</v>
      </c>
      <c r="OL11" s="40" t="s">
        <v>9</v>
      </c>
      <c r="OM11" s="42">
        <v>41639</v>
      </c>
      <c r="ON11" s="43">
        <v>4822539000</v>
      </c>
      <c r="OO11" s="43">
        <v>83692000</v>
      </c>
      <c r="OP11" s="43">
        <v>2540954000</v>
      </c>
      <c r="OQ11" s="40">
        <v>0</v>
      </c>
      <c r="OR11" s="43">
        <v>231912000</v>
      </c>
      <c r="OS11" s="40" t="s">
        <v>41</v>
      </c>
      <c r="OT11" s="40" t="s">
        <v>99</v>
      </c>
      <c r="OU11" s="36">
        <f t="shared" si="66"/>
        <v>2013</v>
      </c>
      <c r="OV11" s="37">
        <f t="shared" si="67"/>
        <v>-4738847000</v>
      </c>
      <c r="OW11" s="38">
        <f t="shared" si="68"/>
        <v>2772866000</v>
      </c>
      <c r="OX11" s="38">
        <f t="shared" si="69"/>
        <v>-7511713000</v>
      </c>
      <c r="OY11" s="39">
        <f t="shared" si="70"/>
        <v>0.98264565615747224</v>
      </c>
      <c r="OZ11" s="39">
        <f t="shared" si="71"/>
        <v>1.5576261799023294</v>
      </c>
      <c r="PA11" s="40" t="s">
        <v>395</v>
      </c>
      <c r="PB11" s="40" t="s">
        <v>9</v>
      </c>
      <c r="PC11" s="42">
        <v>41639</v>
      </c>
      <c r="PD11" s="43">
        <v>4822539000</v>
      </c>
      <c r="PE11" s="43">
        <v>83692000</v>
      </c>
      <c r="PF11" s="43">
        <v>2540954000</v>
      </c>
      <c r="PG11" s="40">
        <v>0</v>
      </c>
      <c r="PH11" s="43">
        <v>231912000</v>
      </c>
      <c r="PI11" s="40" t="s">
        <v>41</v>
      </c>
      <c r="PJ11" s="40" t="s">
        <v>99</v>
      </c>
      <c r="PK11" s="36">
        <f t="shared" si="72"/>
        <v>2013</v>
      </c>
      <c r="PL11" s="37">
        <f t="shared" si="73"/>
        <v>-4738847000</v>
      </c>
      <c r="PM11" s="38">
        <f t="shared" si="74"/>
        <v>2772866000</v>
      </c>
      <c r="PN11" s="38">
        <f t="shared" si="75"/>
        <v>-7511713000</v>
      </c>
      <c r="PO11" s="39">
        <f t="shared" si="76"/>
        <v>0.98264565615747224</v>
      </c>
      <c r="PP11" s="39">
        <f t="shared" si="77"/>
        <v>1.5576261799023294</v>
      </c>
      <c r="PQ11" s="40" t="s">
        <v>395</v>
      </c>
      <c r="PR11" s="40" t="s">
        <v>9</v>
      </c>
      <c r="PS11" s="42">
        <v>41639</v>
      </c>
      <c r="PT11" s="43">
        <v>4822539000</v>
      </c>
      <c r="PU11" s="43">
        <v>83692000</v>
      </c>
      <c r="PV11" s="43">
        <v>2540954000</v>
      </c>
      <c r="PW11" s="40">
        <v>0</v>
      </c>
      <c r="PX11" s="43">
        <v>231912000</v>
      </c>
      <c r="PY11" s="40" t="s">
        <v>41</v>
      </c>
      <c r="PZ11" s="40" t="s">
        <v>99</v>
      </c>
      <c r="QA11" s="36">
        <f t="shared" si="72"/>
        <v>2013</v>
      </c>
      <c r="QB11" s="37">
        <f t="shared" si="73"/>
        <v>-4738847000</v>
      </c>
      <c r="QC11" s="38">
        <f t="shared" si="74"/>
        <v>2772866000</v>
      </c>
      <c r="QD11" s="38">
        <f t="shared" si="75"/>
        <v>-7511713000</v>
      </c>
      <c r="QE11" s="39">
        <f t="shared" si="76"/>
        <v>0.98264565615747224</v>
      </c>
      <c r="QF11" s="39">
        <f t="shared" si="77"/>
        <v>1.5576261799023294</v>
      </c>
      <c r="QG11" s="40" t="s">
        <v>395</v>
      </c>
      <c r="QH11" s="40" t="s">
        <v>9</v>
      </c>
      <c r="QI11" s="42">
        <v>41639</v>
      </c>
      <c r="QJ11" s="43">
        <v>4822539000</v>
      </c>
      <c r="QK11" s="43">
        <v>83692000</v>
      </c>
      <c r="QL11" s="43">
        <v>2540954000</v>
      </c>
      <c r="QM11" s="40">
        <v>0</v>
      </c>
      <c r="QN11" s="43">
        <v>231912000</v>
      </c>
      <c r="QO11" s="40" t="s">
        <v>41</v>
      </c>
      <c r="QP11" s="40" t="s">
        <v>99</v>
      </c>
      <c r="QQ11" s="36">
        <f t="shared" si="78"/>
        <v>2013</v>
      </c>
      <c r="QR11" s="37">
        <f t="shared" si="79"/>
        <v>-4738847000</v>
      </c>
      <c r="QS11" s="38">
        <f t="shared" si="80"/>
        <v>2772866000</v>
      </c>
      <c r="QT11" s="38">
        <f t="shared" si="81"/>
        <v>-7511713000</v>
      </c>
      <c r="QU11" s="39">
        <f t="shared" si="82"/>
        <v>0.98264565615747224</v>
      </c>
      <c r="QV11" s="39">
        <f t="shared" si="83"/>
        <v>1.5576261799023294</v>
      </c>
      <c r="QW11" s="40" t="s">
        <v>395</v>
      </c>
      <c r="QX11" s="40" t="s">
        <v>9</v>
      </c>
      <c r="QY11" s="42">
        <v>41639</v>
      </c>
      <c r="QZ11" s="43">
        <v>4822539000</v>
      </c>
      <c r="RA11" s="43">
        <v>83692000</v>
      </c>
      <c r="RB11" s="43">
        <v>2540954000</v>
      </c>
      <c r="RC11" s="40">
        <v>0</v>
      </c>
      <c r="RD11" s="43">
        <v>231912000</v>
      </c>
      <c r="RE11" s="40" t="s">
        <v>41</v>
      </c>
      <c r="RF11" s="40" t="s">
        <v>99</v>
      </c>
      <c r="RG11" s="36">
        <f t="shared" si="78"/>
        <v>2013</v>
      </c>
      <c r="RH11" s="37">
        <f t="shared" si="79"/>
        <v>-4738847000</v>
      </c>
      <c r="RI11" s="38">
        <f t="shared" si="80"/>
        <v>2772866000</v>
      </c>
      <c r="RJ11" s="38">
        <f t="shared" si="81"/>
        <v>-7511713000</v>
      </c>
      <c r="RK11" s="39">
        <f t="shared" si="82"/>
        <v>0.98264565615747224</v>
      </c>
      <c r="RL11" s="39">
        <f t="shared" si="83"/>
        <v>1.5576261799023294</v>
      </c>
      <c r="RM11" s="40" t="s">
        <v>395</v>
      </c>
      <c r="RN11" s="40" t="s">
        <v>9</v>
      </c>
      <c r="RO11" s="42">
        <v>41639</v>
      </c>
      <c r="RP11" s="43">
        <v>4822539000</v>
      </c>
      <c r="RQ11" s="43">
        <v>83692000</v>
      </c>
      <c r="RR11" s="43">
        <v>2540954000</v>
      </c>
      <c r="RS11" s="40">
        <v>0</v>
      </c>
      <c r="RT11" s="43">
        <v>231912000</v>
      </c>
      <c r="RU11" s="40" t="s">
        <v>41</v>
      </c>
      <c r="RV11" s="40" t="s">
        <v>99</v>
      </c>
      <c r="RW11" s="36">
        <f t="shared" si="84"/>
        <v>2013</v>
      </c>
      <c r="RX11" s="37">
        <f t="shared" si="85"/>
        <v>-4738847000</v>
      </c>
      <c r="RY11" s="38">
        <f t="shared" si="86"/>
        <v>2772866000</v>
      </c>
      <c r="RZ11" s="38">
        <f t="shared" si="87"/>
        <v>-7511713000</v>
      </c>
      <c r="SA11" s="39">
        <f t="shared" si="88"/>
        <v>0.98264565615747224</v>
      </c>
      <c r="SB11" s="39">
        <f t="shared" si="89"/>
        <v>1.5576261799023294</v>
      </c>
      <c r="SC11" s="40" t="s">
        <v>395</v>
      </c>
      <c r="SD11" s="40" t="s">
        <v>9</v>
      </c>
      <c r="SE11" s="42">
        <v>41639</v>
      </c>
      <c r="SF11" s="43">
        <v>4822539000</v>
      </c>
      <c r="SG11" s="43">
        <v>83692000</v>
      </c>
      <c r="SH11" s="43">
        <v>2540954000</v>
      </c>
      <c r="SI11" s="40">
        <v>0</v>
      </c>
      <c r="SJ11" s="43">
        <v>231912000</v>
      </c>
      <c r="SK11" s="40" t="s">
        <v>41</v>
      </c>
      <c r="SL11" s="40" t="s">
        <v>99</v>
      </c>
      <c r="SM11" s="36">
        <f t="shared" si="84"/>
        <v>2013</v>
      </c>
      <c r="SN11" s="37">
        <f t="shared" si="85"/>
        <v>-4738847000</v>
      </c>
      <c r="SO11" s="38">
        <f t="shared" si="86"/>
        <v>2772866000</v>
      </c>
      <c r="SP11" s="38">
        <f t="shared" si="87"/>
        <v>-7511713000</v>
      </c>
      <c r="SQ11" s="39">
        <f t="shared" si="88"/>
        <v>0.98264565615747224</v>
      </c>
      <c r="SR11" s="39">
        <f t="shared" si="89"/>
        <v>1.5576261799023294</v>
      </c>
      <c r="SS11" s="40" t="s">
        <v>395</v>
      </c>
      <c r="ST11" s="40" t="s">
        <v>9</v>
      </c>
      <c r="SU11" s="42">
        <v>41639</v>
      </c>
      <c r="SV11" s="43">
        <v>4822539000</v>
      </c>
      <c r="SW11" s="43">
        <v>83692000</v>
      </c>
      <c r="SX11" s="43">
        <v>2540954000</v>
      </c>
      <c r="SY11" s="40">
        <v>0</v>
      </c>
      <c r="SZ11" s="43">
        <v>231912000</v>
      </c>
      <c r="TA11" s="40" t="s">
        <v>41</v>
      </c>
      <c r="TB11" s="40" t="s">
        <v>99</v>
      </c>
      <c r="TC11" s="36">
        <f t="shared" si="90"/>
        <v>2013</v>
      </c>
      <c r="TD11" s="37">
        <f t="shared" si="91"/>
        <v>-4738847000</v>
      </c>
      <c r="TE11" s="38">
        <f t="shared" si="92"/>
        <v>2772866000</v>
      </c>
      <c r="TF11" s="38">
        <f t="shared" si="93"/>
        <v>-7511713000</v>
      </c>
      <c r="TG11" s="39">
        <f t="shared" si="94"/>
        <v>0.98264565615747224</v>
      </c>
      <c r="TH11" s="39">
        <f t="shared" si="95"/>
        <v>1.5576261799023294</v>
      </c>
      <c r="TI11" s="40" t="s">
        <v>395</v>
      </c>
      <c r="TJ11" s="40" t="s">
        <v>9</v>
      </c>
      <c r="TK11" s="42">
        <v>41639</v>
      </c>
      <c r="TL11" s="43">
        <v>4822539000</v>
      </c>
      <c r="TM11" s="43">
        <v>83692000</v>
      </c>
      <c r="TN11" s="43">
        <v>2540954000</v>
      </c>
      <c r="TO11" s="40">
        <v>0</v>
      </c>
      <c r="TP11" s="43">
        <v>231912000</v>
      </c>
      <c r="TQ11" s="40" t="s">
        <v>41</v>
      </c>
      <c r="TR11" s="40" t="s">
        <v>99</v>
      </c>
      <c r="TS11" s="36">
        <f t="shared" si="90"/>
        <v>2013</v>
      </c>
      <c r="TT11" s="37">
        <f t="shared" si="91"/>
        <v>-4738847000</v>
      </c>
      <c r="TU11" s="38">
        <f t="shared" si="92"/>
        <v>2772866000</v>
      </c>
      <c r="TV11" s="38">
        <f t="shared" si="93"/>
        <v>-7511713000</v>
      </c>
      <c r="TW11" s="39">
        <f t="shared" si="94"/>
        <v>0.98264565615747224</v>
      </c>
      <c r="TX11" s="39">
        <f t="shared" si="95"/>
        <v>1.5576261799023294</v>
      </c>
      <c r="TY11" s="40" t="s">
        <v>395</v>
      </c>
      <c r="TZ11" s="40" t="s">
        <v>9</v>
      </c>
      <c r="UA11" s="42">
        <v>41639</v>
      </c>
      <c r="UB11" s="43">
        <v>4822539000</v>
      </c>
      <c r="UC11" s="43">
        <v>83692000</v>
      </c>
      <c r="UD11" s="43">
        <v>2540954000</v>
      </c>
      <c r="UE11" s="40">
        <v>0</v>
      </c>
      <c r="UF11" s="43">
        <v>231912000</v>
      </c>
      <c r="UG11" s="40" t="s">
        <v>41</v>
      </c>
      <c r="UH11" s="40" t="s">
        <v>99</v>
      </c>
      <c r="UI11" s="36">
        <f t="shared" si="96"/>
        <v>2013</v>
      </c>
      <c r="UJ11" s="37">
        <f t="shared" si="97"/>
        <v>-4738847000</v>
      </c>
      <c r="UK11" s="38">
        <f t="shared" si="98"/>
        <v>2772866000</v>
      </c>
      <c r="UL11" s="38">
        <f t="shared" si="99"/>
        <v>-7511713000</v>
      </c>
      <c r="UM11" s="39">
        <f t="shared" si="100"/>
        <v>0.98264565615747224</v>
      </c>
      <c r="UN11" s="39">
        <f t="shared" si="101"/>
        <v>1.5576261799023294</v>
      </c>
      <c r="UO11" s="40" t="s">
        <v>395</v>
      </c>
      <c r="UP11" s="40" t="s">
        <v>9</v>
      </c>
      <c r="UQ11" s="42">
        <v>41639</v>
      </c>
      <c r="UR11" s="43">
        <v>4822539000</v>
      </c>
      <c r="US11" s="43">
        <v>83692000</v>
      </c>
      <c r="UT11" s="43">
        <v>2540954000</v>
      </c>
      <c r="UU11" s="40">
        <v>0</v>
      </c>
      <c r="UV11" s="43">
        <v>231912000</v>
      </c>
      <c r="UW11" s="40" t="s">
        <v>41</v>
      </c>
      <c r="UX11" s="40" t="s">
        <v>99</v>
      </c>
      <c r="UY11" s="36">
        <f t="shared" si="96"/>
        <v>2013</v>
      </c>
      <c r="UZ11" s="37">
        <f t="shared" si="97"/>
        <v>-4738847000</v>
      </c>
      <c r="VA11" s="38">
        <f t="shared" si="98"/>
        <v>2772866000</v>
      </c>
      <c r="VB11" s="38">
        <f t="shared" si="99"/>
        <v>-7511713000</v>
      </c>
      <c r="VC11" s="39">
        <f t="shared" si="100"/>
        <v>0.98264565615747224</v>
      </c>
      <c r="VD11" s="39">
        <f t="shared" si="101"/>
        <v>1.5576261799023294</v>
      </c>
      <c r="VE11" s="40" t="s">
        <v>395</v>
      </c>
      <c r="VF11" s="40" t="s">
        <v>9</v>
      </c>
      <c r="VG11" s="42">
        <v>41639</v>
      </c>
      <c r="VH11" s="43">
        <v>4822539000</v>
      </c>
      <c r="VI11" s="43">
        <v>83692000</v>
      </c>
      <c r="VJ11" s="43">
        <v>2540954000</v>
      </c>
      <c r="VK11" s="40">
        <v>0</v>
      </c>
      <c r="VL11" s="43">
        <v>231912000</v>
      </c>
      <c r="VM11" s="40" t="s">
        <v>41</v>
      </c>
      <c r="VN11" s="40" t="s">
        <v>99</v>
      </c>
      <c r="VO11" s="36">
        <f t="shared" si="102"/>
        <v>2013</v>
      </c>
      <c r="VP11" s="37">
        <f t="shared" si="103"/>
        <v>-4738847000</v>
      </c>
      <c r="VQ11" s="38">
        <f t="shared" si="104"/>
        <v>2772866000</v>
      </c>
      <c r="VR11" s="38">
        <f t="shared" si="105"/>
        <v>-7511713000</v>
      </c>
      <c r="VS11" s="39">
        <f t="shared" si="106"/>
        <v>0.98264565615747224</v>
      </c>
      <c r="VT11" s="39">
        <f t="shared" si="107"/>
        <v>1.5576261799023294</v>
      </c>
      <c r="VU11" s="40" t="s">
        <v>395</v>
      </c>
      <c r="VV11" s="40" t="s">
        <v>9</v>
      </c>
      <c r="VW11" s="42">
        <v>41639</v>
      </c>
      <c r="VX11" s="43">
        <v>4822539000</v>
      </c>
      <c r="VY11" s="43">
        <v>83692000</v>
      </c>
      <c r="VZ11" s="43">
        <v>2540954000</v>
      </c>
      <c r="WA11" s="40">
        <v>0</v>
      </c>
      <c r="WB11" s="43">
        <v>231912000</v>
      </c>
      <c r="WC11" s="40" t="s">
        <v>41</v>
      </c>
      <c r="WD11" s="40" t="s">
        <v>99</v>
      </c>
      <c r="WE11" s="36">
        <f t="shared" si="102"/>
        <v>2013</v>
      </c>
      <c r="WF11" s="37">
        <f t="shared" si="103"/>
        <v>-4738847000</v>
      </c>
      <c r="WG11" s="38">
        <f t="shared" si="104"/>
        <v>2772866000</v>
      </c>
      <c r="WH11" s="38">
        <f t="shared" si="105"/>
        <v>-7511713000</v>
      </c>
      <c r="WI11" s="39">
        <f t="shared" si="106"/>
        <v>0.98264565615747224</v>
      </c>
      <c r="WJ11" s="39">
        <f t="shared" si="107"/>
        <v>1.5576261799023294</v>
      </c>
      <c r="WK11" s="40" t="s">
        <v>395</v>
      </c>
      <c r="WL11" s="40" t="s">
        <v>9</v>
      </c>
      <c r="WM11" s="42">
        <v>41639</v>
      </c>
      <c r="WN11" s="43">
        <v>4822539000</v>
      </c>
      <c r="WO11" s="43">
        <v>83692000</v>
      </c>
      <c r="WP11" s="43">
        <v>2540954000</v>
      </c>
      <c r="WQ11" s="40">
        <v>0</v>
      </c>
      <c r="WR11" s="43">
        <v>231912000</v>
      </c>
      <c r="WS11" s="40" t="s">
        <v>41</v>
      </c>
      <c r="WT11" s="40" t="s">
        <v>99</v>
      </c>
      <c r="WU11" s="36">
        <f t="shared" si="108"/>
        <v>2013</v>
      </c>
      <c r="WV11" s="37">
        <f t="shared" si="109"/>
        <v>-4738847000</v>
      </c>
      <c r="WW11" s="38">
        <f t="shared" si="110"/>
        <v>2772866000</v>
      </c>
      <c r="WX11" s="38">
        <f t="shared" si="111"/>
        <v>-7511713000</v>
      </c>
      <c r="WY11" s="39">
        <f t="shared" si="112"/>
        <v>0.98264565615747224</v>
      </c>
      <c r="WZ11" s="39">
        <f t="shared" si="113"/>
        <v>1.5576261799023294</v>
      </c>
      <c r="XA11" s="40" t="s">
        <v>395</v>
      </c>
      <c r="XB11" s="40" t="s">
        <v>9</v>
      </c>
      <c r="XC11" s="42">
        <v>41639</v>
      </c>
      <c r="XD11" s="43">
        <v>4822539000</v>
      </c>
      <c r="XE11" s="43">
        <v>83692000</v>
      </c>
      <c r="XF11" s="43">
        <v>2540954000</v>
      </c>
      <c r="XG11" s="40">
        <v>0</v>
      </c>
      <c r="XH11" s="43">
        <v>231912000</v>
      </c>
      <c r="XI11" s="40" t="s">
        <v>41</v>
      </c>
      <c r="XJ11" s="40" t="s">
        <v>99</v>
      </c>
      <c r="XK11" s="36">
        <f t="shared" si="108"/>
        <v>2013</v>
      </c>
      <c r="XL11" s="37">
        <f t="shared" si="109"/>
        <v>-4738847000</v>
      </c>
      <c r="XM11" s="38">
        <f t="shared" si="110"/>
        <v>2772866000</v>
      </c>
      <c r="XN11" s="38">
        <f t="shared" si="111"/>
        <v>-7511713000</v>
      </c>
      <c r="XO11" s="39">
        <f t="shared" si="112"/>
        <v>0.98264565615747224</v>
      </c>
      <c r="XP11" s="39">
        <f t="shared" si="113"/>
        <v>1.5576261799023294</v>
      </c>
      <c r="XQ11" s="40" t="s">
        <v>395</v>
      </c>
      <c r="XR11" s="40" t="s">
        <v>9</v>
      </c>
      <c r="XS11" s="42">
        <v>41639</v>
      </c>
      <c r="XT11" s="43">
        <v>4822539000</v>
      </c>
      <c r="XU11" s="43">
        <v>83692000</v>
      </c>
      <c r="XV11" s="43">
        <v>2540954000</v>
      </c>
      <c r="XW11" s="40">
        <v>0</v>
      </c>
      <c r="XX11" s="43">
        <v>231912000</v>
      </c>
      <c r="XY11" s="40" t="s">
        <v>41</v>
      </c>
      <c r="XZ11" s="40" t="s">
        <v>99</v>
      </c>
      <c r="YA11" s="36">
        <f t="shared" si="114"/>
        <v>2013</v>
      </c>
      <c r="YB11" s="37">
        <f t="shared" si="115"/>
        <v>-4738847000</v>
      </c>
      <c r="YC11" s="38">
        <f t="shared" si="116"/>
        <v>2772866000</v>
      </c>
      <c r="YD11" s="38">
        <f t="shared" si="117"/>
        <v>-7511713000</v>
      </c>
      <c r="YE11" s="39">
        <f t="shared" si="118"/>
        <v>0.98264565615747224</v>
      </c>
      <c r="YF11" s="39">
        <f t="shared" si="119"/>
        <v>1.5576261799023294</v>
      </c>
      <c r="YG11" s="40" t="s">
        <v>395</v>
      </c>
      <c r="YH11" s="40" t="s">
        <v>9</v>
      </c>
      <c r="YI11" s="42">
        <v>41639</v>
      </c>
      <c r="YJ11" s="43">
        <v>4822539000</v>
      </c>
      <c r="YK11" s="43">
        <v>83692000</v>
      </c>
      <c r="YL11" s="43">
        <v>2540954000</v>
      </c>
      <c r="YM11" s="40">
        <v>0</v>
      </c>
      <c r="YN11" s="43">
        <v>231912000</v>
      </c>
      <c r="YO11" s="40" t="s">
        <v>41</v>
      </c>
      <c r="YP11" s="40" t="s">
        <v>99</v>
      </c>
      <c r="YQ11" s="36">
        <f t="shared" si="114"/>
        <v>2013</v>
      </c>
      <c r="YR11" s="37">
        <f t="shared" si="115"/>
        <v>-4738847000</v>
      </c>
      <c r="YS11" s="38">
        <f t="shared" si="116"/>
        <v>2772866000</v>
      </c>
      <c r="YT11" s="38">
        <f t="shared" si="117"/>
        <v>-7511713000</v>
      </c>
      <c r="YU11" s="39">
        <f t="shared" si="118"/>
        <v>0.98264565615747224</v>
      </c>
      <c r="YV11" s="39">
        <f t="shared" si="119"/>
        <v>1.5576261799023294</v>
      </c>
      <c r="YW11" s="40" t="s">
        <v>395</v>
      </c>
      <c r="YX11" s="40" t="s">
        <v>9</v>
      </c>
      <c r="YY11" s="42">
        <v>41639</v>
      </c>
      <c r="YZ11" s="43">
        <v>4822539000</v>
      </c>
      <c r="ZA11" s="43">
        <v>83692000</v>
      </c>
      <c r="ZB11" s="43">
        <v>2540954000</v>
      </c>
      <c r="ZC11" s="40">
        <v>0</v>
      </c>
      <c r="ZD11" s="43">
        <v>231912000</v>
      </c>
      <c r="ZE11" s="40" t="s">
        <v>41</v>
      </c>
      <c r="ZF11" s="40" t="s">
        <v>99</v>
      </c>
      <c r="ZG11" s="36">
        <f t="shared" si="120"/>
        <v>2013</v>
      </c>
      <c r="ZH11" s="37">
        <f t="shared" si="121"/>
        <v>-4738847000</v>
      </c>
      <c r="ZI11" s="38">
        <f t="shared" si="122"/>
        <v>2772866000</v>
      </c>
      <c r="ZJ11" s="38">
        <f t="shared" si="123"/>
        <v>-7511713000</v>
      </c>
      <c r="ZK11" s="39">
        <f t="shared" si="124"/>
        <v>0.98264565615747224</v>
      </c>
      <c r="ZL11" s="39">
        <f t="shared" si="125"/>
        <v>1.5576261799023294</v>
      </c>
      <c r="ZM11" s="40" t="s">
        <v>395</v>
      </c>
      <c r="ZN11" s="40" t="s">
        <v>9</v>
      </c>
      <c r="ZO11" s="42">
        <v>41639</v>
      </c>
      <c r="ZP11" s="43">
        <v>4822539000</v>
      </c>
      <c r="ZQ11" s="43">
        <v>83692000</v>
      </c>
      <c r="ZR11" s="43">
        <v>2540954000</v>
      </c>
      <c r="ZS11" s="40">
        <v>0</v>
      </c>
      <c r="ZT11" s="43">
        <v>231912000</v>
      </c>
      <c r="ZU11" s="40" t="s">
        <v>41</v>
      </c>
      <c r="ZV11" s="40" t="s">
        <v>99</v>
      </c>
      <c r="ZW11" s="36">
        <f t="shared" si="120"/>
        <v>2013</v>
      </c>
      <c r="ZX11" s="37">
        <f t="shared" si="121"/>
        <v>-4738847000</v>
      </c>
      <c r="ZY11" s="38">
        <f t="shared" si="122"/>
        <v>2772866000</v>
      </c>
      <c r="ZZ11" s="38">
        <f t="shared" si="123"/>
        <v>-7511713000</v>
      </c>
      <c r="AAA11" s="39">
        <f t="shared" si="124"/>
        <v>0.98264565615747224</v>
      </c>
      <c r="AAB11" s="39">
        <f t="shared" si="125"/>
        <v>1.5576261799023294</v>
      </c>
      <c r="AAC11" s="40" t="s">
        <v>395</v>
      </c>
      <c r="AAD11" s="40" t="s">
        <v>9</v>
      </c>
      <c r="AAE11" s="42">
        <v>41639</v>
      </c>
      <c r="AAF11" s="43">
        <v>4822539000</v>
      </c>
      <c r="AAG11" s="43">
        <v>83692000</v>
      </c>
      <c r="AAH11" s="43">
        <v>2540954000</v>
      </c>
      <c r="AAI11" s="40">
        <v>0</v>
      </c>
      <c r="AAJ11" s="43">
        <v>231912000</v>
      </c>
      <c r="AAK11" s="40" t="s">
        <v>41</v>
      </c>
      <c r="AAL11" s="40" t="s">
        <v>99</v>
      </c>
      <c r="AAM11" s="36">
        <f t="shared" si="126"/>
        <v>2013</v>
      </c>
      <c r="AAN11" s="37">
        <f t="shared" si="127"/>
        <v>-4738847000</v>
      </c>
      <c r="AAO11" s="38">
        <f t="shared" si="128"/>
        <v>2772866000</v>
      </c>
      <c r="AAP11" s="38">
        <f t="shared" si="129"/>
        <v>-7511713000</v>
      </c>
      <c r="AAQ11" s="39">
        <f t="shared" si="130"/>
        <v>0.98264565615747224</v>
      </c>
      <c r="AAR11" s="39">
        <f t="shared" si="131"/>
        <v>1.5576261799023294</v>
      </c>
      <c r="AAS11" s="40" t="s">
        <v>395</v>
      </c>
      <c r="AAT11" s="40" t="s">
        <v>9</v>
      </c>
      <c r="AAU11" s="42">
        <v>41639</v>
      </c>
      <c r="AAV11" s="43">
        <v>4822539000</v>
      </c>
      <c r="AAW11" s="43">
        <v>83692000</v>
      </c>
      <c r="AAX11" s="43">
        <v>2540954000</v>
      </c>
      <c r="AAY11" s="40">
        <v>0</v>
      </c>
      <c r="AAZ11" s="43">
        <v>231912000</v>
      </c>
      <c r="ABA11" s="40" t="s">
        <v>41</v>
      </c>
      <c r="ABB11" s="40" t="s">
        <v>99</v>
      </c>
      <c r="ABC11" s="36">
        <f t="shared" si="126"/>
        <v>2013</v>
      </c>
      <c r="ABD11" s="37">
        <f t="shared" si="127"/>
        <v>-4738847000</v>
      </c>
      <c r="ABE11" s="38">
        <f t="shared" si="128"/>
        <v>2772866000</v>
      </c>
      <c r="ABF11" s="38">
        <f t="shared" si="129"/>
        <v>-7511713000</v>
      </c>
      <c r="ABG11" s="39">
        <f t="shared" si="130"/>
        <v>0.98264565615747224</v>
      </c>
      <c r="ABH11" s="39">
        <f t="shared" si="131"/>
        <v>1.5576261799023294</v>
      </c>
      <c r="ABI11" s="40" t="s">
        <v>395</v>
      </c>
      <c r="ABJ11" s="40" t="s">
        <v>9</v>
      </c>
      <c r="ABK11" s="42">
        <v>41639</v>
      </c>
      <c r="ABL11" s="43">
        <v>4822539000</v>
      </c>
      <c r="ABM11" s="43">
        <v>83692000</v>
      </c>
      <c r="ABN11" s="43">
        <v>2540954000</v>
      </c>
      <c r="ABO11" s="40">
        <v>0</v>
      </c>
      <c r="ABP11" s="43">
        <v>231912000</v>
      </c>
      <c r="ABQ11" s="40" t="s">
        <v>41</v>
      </c>
      <c r="ABR11" s="40" t="s">
        <v>99</v>
      </c>
      <c r="ABS11" s="36">
        <f t="shared" si="132"/>
        <v>2013</v>
      </c>
      <c r="ABT11" s="37">
        <f t="shared" si="133"/>
        <v>-4738847000</v>
      </c>
      <c r="ABU11" s="38">
        <f t="shared" si="134"/>
        <v>2772866000</v>
      </c>
      <c r="ABV11" s="38">
        <f t="shared" si="135"/>
        <v>-7511713000</v>
      </c>
      <c r="ABW11" s="39">
        <f t="shared" si="136"/>
        <v>0.98264565615747224</v>
      </c>
      <c r="ABX11" s="39">
        <f t="shared" si="137"/>
        <v>1.5576261799023294</v>
      </c>
      <c r="ABY11" s="40" t="s">
        <v>395</v>
      </c>
      <c r="ABZ11" s="40" t="s">
        <v>9</v>
      </c>
      <c r="ACA11" s="42">
        <v>41639</v>
      </c>
      <c r="ACB11" s="43">
        <v>4822539000</v>
      </c>
      <c r="ACC11" s="43">
        <v>83692000</v>
      </c>
      <c r="ACD11" s="43">
        <v>2540954000</v>
      </c>
      <c r="ACE11" s="40">
        <v>0</v>
      </c>
      <c r="ACF11" s="43">
        <v>231912000</v>
      </c>
      <c r="ACG11" s="40" t="s">
        <v>41</v>
      </c>
      <c r="ACH11" s="40" t="s">
        <v>99</v>
      </c>
      <c r="ACI11" s="36">
        <f t="shared" si="132"/>
        <v>2013</v>
      </c>
      <c r="ACJ11" s="37">
        <f t="shared" si="133"/>
        <v>-4738847000</v>
      </c>
      <c r="ACK11" s="38">
        <f t="shared" si="134"/>
        <v>2772866000</v>
      </c>
      <c r="ACL11" s="38">
        <f t="shared" si="135"/>
        <v>-7511713000</v>
      </c>
      <c r="ACM11" s="39">
        <f t="shared" si="136"/>
        <v>0.98264565615747224</v>
      </c>
      <c r="ACN11" s="39">
        <f t="shared" si="137"/>
        <v>1.5576261799023294</v>
      </c>
      <c r="ACO11" s="40" t="s">
        <v>395</v>
      </c>
      <c r="ACP11" s="40" t="s">
        <v>9</v>
      </c>
      <c r="ACQ11" s="42">
        <v>41639</v>
      </c>
      <c r="ACR11" s="43">
        <v>4822539000</v>
      </c>
      <c r="ACS11" s="43">
        <v>83692000</v>
      </c>
      <c r="ACT11" s="43">
        <v>2540954000</v>
      </c>
      <c r="ACU11" s="40">
        <v>0</v>
      </c>
      <c r="ACV11" s="43">
        <v>231912000</v>
      </c>
      <c r="ACW11" s="40" t="s">
        <v>41</v>
      </c>
      <c r="ACX11" s="40" t="s">
        <v>99</v>
      </c>
      <c r="ACY11" s="36">
        <f t="shared" si="138"/>
        <v>2013</v>
      </c>
      <c r="ACZ11" s="37">
        <f t="shared" si="139"/>
        <v>-4738847000</v>
      </c>
      <c r="ADA11" s="38">
        <f t="shared" si="140"/>
        <v>2772866000</v>
      </c>
      <c r="ADB11" s="38">
        <f t="shared" si="141"/>
        <v>-7511713000</v>
      </c>
      <c r="ADC11" s="39">
        <f t="shared" si="142"/>
        <v>0.98264565615747224</v>
      </c>
      <c r="ADD11" s="39">
        <f t="shared" si="143"/>
        <v>1.5576261799023294</v>
      </c>
      <c r="ADE11" s="40" t="s">
        <v>395</v>
      </c>
      <c r="ADF11" s="40" t="s">
        <v>9</v>
      </c>
      <c r="ADG11" s="42">
        <v>41639</v>
      </c>
      <c r="ADH11" s="43">
        <v>4822539000</v>
      </c>
      <c r="ADI11" s="43">
        <v>83692000</v>
      </c>
      <c r="ADJ11" s="43">
        <v>2540954000</v>
      </c>
      <c r="ADK11" s="40">
        <v>0</v>
      </c>
      <c r="ADL11" s="43">
        <v>231912000</v>
      </c>
      <c r="ADM11" s="40" t="s">
        <v>41</v>
      </c>
      <c r="ADN11" s="40" t="s">
        <v>99</v>
      </c>
      <c r="ADO11" s="36">
        <f t="shared" si="138"/>
        <v>2013</v>
      </c>
      <c r="ADP11" s="37">
        <f t="shared" si="139"/>
        <v>-4738847000</v>
      </c>
      <c r="ADQ11" s="38">
        <f t="shared" si="140"/>
        <v>2772866000</v>
      </c>
      <c r="ADR11" s="38">
        <f t="shared" si="141"/>
        <v>-7511713000</v>
      </c>
      <c r="ADS11" s="39">
        <f t="shared" si="142"/>
        <v>0.98264565615747224</v>
      </c>
      <c r="ADT11" s="39">
        <f t="shared" si="143"/>
        <v>1.5576261799023294</v>
      </c>
      <c r="ADU11" s="40" t="s">
        <v>395</v>
      </c>
      <c r="ADV11" s="40" t="s">
        <v>9</v>
      </c>
      <c r="ADW11" s="42">
        <v>41639</v>
      </c>
      <c r="ADX11" s="43">
        <v>4822539000</v>
      </c>
      <c r="ADY11" s="43">
        <v>83692000</v>
      </c>
      <c r="ADZ11" s="43">
        <v>2540954000</v>
      </c>
      <c r="AEA11" s="40">
        <v>0</v>
      </c>
      <c r="AEB11" s="43">
        <v>231912000</v>
      </c>
      <c r="AEC11" s="40" t="s">
        <v>41</v>
      </c>
      <c r="AED11" s="40" t="s">
        <v>99</v>
      </c>
      <c r="AEE11" s="36">
        <f t="shared" si="144"/>
        <v>2013</v>
      </c>
      <c r="AEF11" s="37">
        <f t="shared" si="145"/>
        <v>-4738847000</v>
      </c>
      <c r="AEG11" s="38">
        <f t="shared" si="146"/>
        <v>2772866000</v>
      </c>
      <c r="AEH11" s="38">
        <f t="shared" si="147"/>
        <v>-7511713000</v>
      </c>
      <c r="AEI11" s="39">
        <f t="shared" si="148"/>
        <v>0.98264565615747224</v>
      </c>
      <c r="AEJ11" s="39">
        <f t="shared" si="149"/>
        <v>1.5576261799023294</v>
      </c>
      <c r="AEK11" s="40" t="s">
        <v>395</v>
      </c>
      <c r="AEL11" s="40" t="s">
        <v>9</v>
      </c>
      <c r="AEM11" s="42">
        <v>41639</v>
      </c>
      <c r="AEN11" s="43">
        <v>4822539000</v>
      </c>
      <c r="AEO11" s="43">
        <v>83692000</v>
      </c>
      <c r="AEP11" s="43">
        <v>2540954000</v>
      </c>
      <c r="AEQ11" s="40">
        <v>0</v>
      </c>
      <c r="AER11" s="43">
        <v>231912000</v>
      </c>
      <c r="AES11" s="40" t="s">
        <v>41</v>
      </c>
      <c r="AET11" s="40" t="s">
        <v>99</v>
      </c>
      <c r="AEU11" s="36">
        <f t="shared" si="144"/>
        <v>2013</v>
      </c>
      <c r="AEV11" s="37">
        <f t="shared" si="145"/>
        <v>-4738847000</v>
      </c>
      <c r="AEW11" s="38">
        <f t="shared" si="146"/>
        <v>2772866000</v>
      </c>
      <c r="AEX11" s="38">
        <f t="shared" si="147"/>
        <v>-7511713000</v>
      </c>
      <c r="AEY11" s="39">
        <f t="shared" si="148"/>
        <v>0.98264565615747224</v>
      </c>
      <c r="AEZ11" s="39">
        <f t="shared" si="149"/>
        <v>1.5576261799023294</v>
      </c>
      <c r="AFA11" s="40" t="s">
        <v>395</v>
      </c>
      <c r="AFB11" s="40" t="s">
        <v>9</v>
      </c>
      <c r="AFC11" s="42">
        <v>41639</v>
      </c>
      <c r="AFD11" s="43">
        <v>4822539000</v>
      </c>
      <c r="AFE11" s="43">
        <v>83692000</v>
      </c>
      <c r="AFF11" s="43">
        <v>2540954000</v>
      </c>
      <c r="AFG11" s="40">
        <v>0</v>
      </c>
      <c r="AFH11" s="43">
        <v>231912000</v>
      </c>
      <c r="AFI11" s="40" t="s">
        <v>41</v>
      </c>
      <c r="AFJ11" s="40" t="s">
        <v>99</v>
      </c>
      <c r="AFK11" s="36">
        <f t="shared" si="150"/>
        <v>2013</v>
      </c>
      <c r="AFL11" s="37">
        <f t="shared" si="151"/>
        <v>-4738847000</v>
      </c>
      <c r="AFM11" s="38">
        <f t="shared" si="152"/>
        <v>2772866000</v>
      </c>
      <c r="AFN11" s="38">
        <f t="shared" si="153"/>
        <v>-7511713000</v>
      </c>
      <c r="AFO11" s="39">
        <f t="shared" si="154"/>
        <v>0.98264565615747224</v>
      </c>
      <c r="AFP11" s="39">
        <f t="shared" si="155"/>
        <v>1.5576261799023294</v>
      </c>
      <c r="AFQ11" s="40" t="s">
        <v>395</v>
      </c>
      <c r="AFR11" s="40" t="s">
        <v>9</v>
      </c>
      <c r="AFS11" s="42">
        <v>41639</v>
      </c>
      <c r="AFT11" s="43">
        <v>4822539000</v>
      </c>
      <c r="AFU11" s="43">
        <v>83692000</v>
      </c>
      <c r="AFV11" s="43">
        <v>2540954000</v>
      </c>
      <c r="AFW11" s="40">
        <v>0</v>
      </c>
      <c r="AFX11" s="43">
        <v>231912000</v>
      </c>
      <c r="AFY11" s="40" t="s">
        <v>41</v>
      </c>
      <c r="AFZ11" s="40" t="s">
        <v>99</v>
      </c>
      <c r="AGA11" s="36">
        <f t="shared" si="150"/>
        <v>2013</v>
      </c>
      <c r="AGB11" s="37">
        <f t="shared" si="151"/>
        <v>-4738847000</v>
      </c>
      <c r="AGC11" s="38">
        <f t="shared" si="152"/>
        <v>2772866000</v>
      </c>
      <c r="AGD11" s="38">
        <f t="shared" si="153"/>
        <v>-7511713000</v>
      </c>
      <c r="AGE11" s="39">
        <f t="shared" si="154"/>
        <v>0.98264565615747224</v>
      </c>
      <c r="AGF11" s="39">
        <f t="shared" si="155"/>
        <v>1.5576261799023294</v>
      </c>
      <c r="AGG11" s="40" t="s">
        <v>395</v>
      </c>
      <c r="AGH11" s="40" t="s">
        <v>9</v>
      </c>
      <c r="AGI11" s="42">
        <v>41639</v>
      </c>
      <c r="AGJ11" s="43">
        <v>4822539000</v>
      </c>
      <c r="AGK11" s="43">
        <v>83692000</v>
      </c>
      <c r="AGL11" s="43">
        <v>2540954000</v>
      </c>
      <c r="AGM11" s="40">
        <v>0</v>
      </c>
      <c r="AGN11" s="43">
        <v>231912000</v>
      </c>
      <c r="AGO11" s="40" t="s">
        <v>41</v>
      </c>
      <c r="AGP11" s="40" t="s">
        <v>99</v>
      </c>
      <c r="AGQ11" s="36">
        <f t="shared" si="156"/>
        <v>2013</v>
      </c>
      <c r="AGR11" s="37">
        <f t="shared" si="157"/>
        <v>-4738847000</v>
      </c>
      <c r="AGS11" s="38">
        <f t="shared" si="158"/>
        <v>2772866000</v>
      </c>
      <c r="AGT11" s="38">
        <f t="shared" si="159"/>
        <v>-7511713000</v>
      </c>
      <c r="AGU11" s="39">
        <f t="shared" si="160"/>
        <v>0.98264565615747224</v>
      </c>
      <c r="AGV11" s="39">
        <f t="shared" si="161"/>
        <v>1.5576261799023294</v>
      </c>
      <c r="AGW11" s="40" t="s">
        <v>395</v>
      </c>
      <c r="AGX11" s="40" t="s">
        <v>9</v>
      </c>
      <c r="AGY11" s="42">
        <v>41639</v>
      </c>
      <c r="AGZ11" s="43">
        <v>4822539000</v>
      </c>
      <c r="AHA11" s="43">
        <v>83692000</v>
      </c>
      <c r="AHB11" s="43">
        <v>2540954000</v>
      </c>
      <c r="AHC11" s="40">
        <v>0</v>
      </c>
      <c r="AHD11" s="43">
        <v>231912000</v>
      </c>
      <c r="AHE11" s="40" t="s">
        <v>41</v>
      </c>
      <c r="AHF11" s="40" t="s">
        <v>99</v>
      </c>
      <c r="AHG11" s="36">
        <f t="shared" si="156"/>
        <v>2013</v>
      </c>
      <c r="AHH11" s="37">
        <f t="shared" si="157"/>
        <v>-4738847000</v>
      </c>
      <c r="AHI11" s="38">
        <f t="shared" si="158"/>
        <v>2772866000</v>
      </c>
      <c r="AHJ11" s="38">
        <f t="shared" si="159"/>
        <v>-7511713000</v>
      </c>
      <c r="AHK11" s="39">
        <f t="shared" si="160"/>
        <v>0.98264565615747224</v>
      </c>
      <c r="AHL11" s="39">
        <f t="shared" si="161"/>
        <v>1.5576261799023294</v>
      </c>
      <c r="AHM11" s="40" t="s">
        <v>395</v>
      </c>
      <c r="AHN11" s="40" t="s">
        <v>9</v>
      </c>
      <c r="AHO11" s="42">
        <v>41639</v>
      </c>
      <c r="AHP11" s="43">
        <v>4822539000</v>
      </c>
      <c r="AHQ11" s="43">
        <v>83692000</v>
      </c>
      <c r="AHR11" s="43">
        <v>2540954000</v>
      </c>
      <c r="AHS11" s="40">
        <v>0</v>
      </c>
      <c r="AHT11" s="43">
        <v>231912000</v>
      </c>
      <c r="AHU11" s="40" t="s">
        <v>41</v>
      </c>
      <c r="AHV11" s="40" t="s">
        <v>99</v>
      </c>
      <c r="AHW11" s="36">
        <f t="shared" si="162"/>
        <v>2013</v>
      </c>
      <c r="AHX11" s="37">
        <f t="shared" si="163"/>
        <v>-4738847000</v>
      </c>
      <c r="AHY11" s="38">
        <f t="shared" si="164"/>
        <v>2772866000</v>
      </c>
      <c r="AHZ11" s="38">
        <f t="shared" si="165"/>
        <v>-7511713000</v>
      </c>
      <c r="AIA11" s="39">
        <f t="shared" si="166"/>
        <v>0.98264565615747224</v>
      </c>
      <c r="AIB11" s="39">
        <f t="shared" si="167"/>
        <v>1.5576261799023294</v>
      </c>
      <c r="AIC11" s="40" t="s">
        <v>395</v>
      </c>
      <c r="AID11" s="40" t="s">
        <v>9</v>
      </c>
      <c r="AIE11" s="42">
        <v>41639</v>
      </c>
      <c r="AIF11" s="43">
        <v>4822539000</v>
      </c>
      <c r="AIG11" s="43">
        <v>83692000</v>
      </c>
      <c r="AIH11" s="43">
        <v>2540954000</v>
      </c>
      <c r="AII11" s="40">
        <v>0</v>
      </c>
      <c r="AIJ11" s="43">
        <v>231912000</v>
      </c>
      <c r="AIK11" s="40" t="s">
        <v>41</v>
      </c>
      <c r="AIL11" s="40" t="s">
        <v>99</v>
      </c>
      <c r="AIM11" s="36">
        <f t="shared" si="162"/>
        <v>2013</v>
      </c>
      <c r="AIN11" s="37">
        <f t="shared" si="163"/>
        <v>-4738847000</v>
      </c>
      <c r="AIO11" s="38">
        <f t="shared" si="164"/>
        <v>2772866000</v>
      </c>
      <c r="AIP11" s="38">
        <f t="shared" si="165"/>
        <v>-7511713000</v>
      </c>
      <c r="AIQ11" s="39">
        <f t="shared" si="166"/>
        <v>0.98264565615747224</v>
      </c>
      <c r="AIR11" s="39">
        <f t="shared" si="167"/>
        <v>1.5576261799023294</v>
      </c>
      <c r="AIS11" s="40" t="s">
        <v>395</v>
      </c>
      <c r="AIT11" s="40" t="s">
        <v>9</v>
      </c>
      <c r="AIU11" s="42">
        <v>41639</v>
      </c>
      <c r="AIV11" s="43">
        <v>4822539000</v>
      </c>
      <c r="AIW11" s="43">
        <v>83692000</v>
      </c>
      <c r="AIX11" s="43">
        <v>2540954000</v>
      </c>
      <c r="AIY11" s="40">
        <v>0</v>
      </c>
      <c r="AIZ11" s="43">
        <v>231912000</v>
      </c>
      <c r="AJA11" s="40" t="s">
        <v>41</v>
      </c>
      <c r="AJB11" s="40" t="s">
        <v>99</v>
      </c>
      <c r="AJC11" s="36">
        <f t="shared" si="168"/>
        <v>2013</v>
      </c>
      <c r="AJD11" s="37">
        <f t="shared" si="169"/>
        <v>-4738847000</v>
      </c>
      <c r="AJE11" s="38">
        <f t="shared" si="170"/>
        <v>2772866000</v>
      </c>
      <c r="AJF11" s="38">
        <f t="shared" si="171"/>
        <v>-7511713000</v>
      </c>
      <c r="AJG11" s="39">
        <f t="shared" si="172"/>
        <v>0.98264565615747224</v>
      </c>
      <c r="AJH11" s="39">
        <f t="shared" si="173"/>
        <v>1.5576261799023294</v>
      </c>
      <c r="AJI11" s="40" t="s">
        <v>395</v>
      </c>
      <c r="AJJ11" s="40" t="s">
        <v>9</v>
      </c>
      <c r="AJK11" s="42">
        <v>41639</v>
      </c>
      <c r="AJL11" s="43">
        <v>4822539000</v>
      </c>
      <c r="AJM11" s="43">
        <v>83692000</v>
      </c>
      <c r="AJN11" s="43">
        <v>2540954000</v>
      </c>
      <c r="AJO11" s="40">
        <v>0</v>
      </c>
      <c r="AJP11" s="43">
        <v>231912000</v>
      </c>
      <c r="AJQ11" s="40" t="s">
        <v>41</v>
      </c>
      <c r="AJR11" s="40" t="s">
        <v>99</v>
      </c>
      <c r="AJS11" s="36">
        <f t="shared" si="168"/>
        <v>2013</v>
      </c>
      <c r="AJT11" s="37">
        <f t="shared" si="169"/>
        <v>-4738847000</v>
      </c>
      <c r="AJU11" s="38">
        <f t="shared" si="170"/>
        <v>2772866000</v>
      </c>
      <c r="AJV11" s="38">
        <f t="shared" si="171"/>
        <v>-7511713000</v>
      </c>
      <c r="AJW11" s="39">
        <f t="shared" si="172"/>
        <v>0.98264565615747224</v>
      </c>
      <c r="AJX11" s="39">
        <f t="shared" si="173"/>
        <v>1.5576261799023294</v>
      </c>
      <c r="AJY11" s="40" t="s">
        <v>395</v>
      </c>
      <c r="AJZ11" s="40" t="s">
        <v>9</v>
      </c>
      <c r="AKA11" s="42">
        <v>41639</v>
      </c>
      <c r="AKB11" s="43">
        <v>4822539000</v>
      </c>
      <c r="AKC11" s="43">
        <v>83692000</v>
      </c>
      <c r="AKD11" s="43">
        <v>2540954000</v>
      </c>
      <c r="AKE11" s="40">
        <v>0</v>
      </c>
      <c r="AKF11" s="43">
        <v>231912000</v>
      </c>
      <c r="AKG11" s="40" t="s">
        <v>41</v>
      </c>
      <c r="AKH11" s="40" t="s">
        <v>99</v>
      </c>
      <c r="AKI11" s="36">
        <f t="shared" si="174"/>
        <v>2013</v>
      </c>
      <c r="AKJ11" s="37">
        <f t="shared" si="175"/>
        <v>-4738847000</v>
      </c>
      <c r="AKK11" s="38">
        <f t="shared" si="176"/>
        <v>2772866000</v>
      </c>
      <c r="AKL11" s="38">
        <f t="shared" si="177"/>
        <v>-7511713000</v>
      </c>
      <c r="AKM11" s="39">
        <f t="shared" si="178"/>
        <v>0.98264565615747224</v>
      </c>
      <c r="AKN11" s="39">
        <f t="shared" si="179"/>
        <v>1.5576261799023294</v>
      </c>
      <c r="AKO11" s="40" t="s">
        <v>395</v>
      </c>
      <c r="AKP11" s="40" t="s">
        <v>9</v>
      </c>
      <c r="AKQ11" s="42">
        <v>41639</v>
      </c>
      <c r="AKR11" s="43">
        <v>4822539000</v>
      </c>
      <c r="AKS11" s="43">
        <v>83692000</v>
      </c>
      <c r="AKT11" s="43">
        <v>2540954000</v>
      </c>
      <c r="AKU11" s="40">
        <v>0</v>
      </c>
      <c r="AKV11" s="43">
        <v>231912000</v>
      </c>
      <c r="AKW11" s="40" t="s">
        <v>41</v>
      </c>
      <c r="AKX11" s="40" t="s">
        <v>99</v>
      </c>
      <c r="AKY11" s="36">
        <f t="shared" si="174"/>
        <v>2013</v>
      </c>
      <c r="AKZ11" s="37">
        <f t="shared" si="175"/>
        <v>-4738847000</v>
      </c>
      <c r="ALA11" s="38">
        <f t="shared" si="176"/>
        <v>2772866000</v>
      </c>
      <c r="ALB11" s="38">
        <f t="shared" si="177"/>
        <v>-7511713000</v>
      </c>
      <c r="ALC11" s="39">
        <f t="shared" si="178"/>
        <v>0.98264565615747224</v>
      </c>
      <c r="ALD11" s="39">
        <f t="shared" si="179"/>
        <v>1.5576261799023294</v>
      </c>
      <c r="ALE11" s="40" t="s">
        <v>395</v>
      </c>
      <c r="ALF11" s="40" t="s">
        <v>9</v>
      </c>
      <c r="ALG11" s="42">
        <v>41639</v>
      </c>
      <c r="ALH11" s="43">
        <v>4822539000</v>
      </c>
      <c r="ALI11" s="43">
        <v>83692000</v>
      </c>
      <c r="ALJ11" s="43">
        <v>2540954000</v>
      </c>
      <c r="ALK11" s="40">
        <v>0</v>
      </c>
      <c r="ALL11" s="43">
        <v>231912000</v>
      </c>
      <c r="ALM11" s="40" t="s">
        <v>41</v>
      </c>
      <c r="ALN11" s="40" t="s">
        <v>99</v>
      </c>
      <c r="ALO11" s="36">
        <f t="shared" si="180"/>
        <v>2013</v>
      </c>
      <c r="ALP11" s="37">
        <f t="shared" si="181"/>
        <v>-4738847000</v>
      </c>
      <c r="ALQ11" s="38">
        <f t="shared" si="182"/>
        <v>2772866000</v>
      </c>
      <c r="ALR11" s="38">
        <f t="shared" si="183"/>
        <v>-7511713000</v>
      </c>
      <c r="ALS11" s="39">
        <f t="shared" si="184"/>
        <v>0.98264565615747224</v>
      </c>
      <c r="ALT11" s="39">
        <f t="shared" si="185"/>
        <v>1.5576261799023294</v>
      </c>
      <c r="ALU11" s="40" t="s">
        <v>395</v>
      </c>
      <c r="ALV11" s="40" t="s">
        <v>9</v>
      </c>
      <c r="ALW11" s="42">
        <v>41639</v>
      </c>
      <c r="ALX11" s="43">
        <v>4822539000</v>
      </c>
      <c r="ALY11" s="43">
        <v>83692000</v>
      </c>
      <c r="ALZ11" s="43">
        <v>2540954000</v>
      </c>
      <c r="AMA11" s="40">
        <v>0</v>
      </c>
      <c r="AMB11" s="43">
        <v>231912000</v>
      </c>
      <c r="AMC11" s="40" t="s">
        <v>41</v>
      </c>
      <c r="AMD11" s="40" t="s">
        <v>99</v>
      </c>
      <c r="AME11" s="36">
        <f t="shared" si="180"/>
        <v>2013</v>
      </c>
      <c r="AMF11" s="37">
        <f t="shared" si="181"/>
        <v>-4738847000</v>
      </c>
      <c r="AMG11" s="38">
        <f t="shared" si="182"/>
        <v>2772866000</v>
      </c>
      <c r="AMH11" s="38">
        <f t="shared" si="183"/>
        <v>-7511713000</v>
      </c>
      <c r="AMI11" s="39">
        <f t="shared" si="184"/>
        <v>0.98264565615747224</v>
      </c>
      <c r="AMJ11" s="39">
        <f t="shared" si="185"/>
        <v>1.5576261799023294</v>
      </c>
      <c r="AMK11" s="40" t="s">
        <v>395</v>
      </c>
      <c r="AML11" s="40" t="s">
        <v>9</v>
      </c>
      <c r="AMM11" s="42">
        <v>41639</v>
      </c>
      <c r="AMN11" s="43">
        <v>4822539000</v>
      </c>
      <c r="AMO11" s="43">
        <v>83692000</v>
      </c>
      <c r="AMP11" s="43">
        <v>2540954000</v>
      </c>
      <c r="AMQ11" s="40">
        <v>0</v>
      </c>
      <c r="AMR11" s="43">
        <v>231912000</v>
      </c>
      <c r="AMS11" s="40" t="s">
        <v>41</v>
      </c>
      <c r="AMT11" s="40" t="s">
        <v>99</v>
      </c>
      <c r="AMU11" s="36">
        <f t="shared" si="186"/>
        <v>2013</v>
      </c>
      <c r="AMV11" s="37">
        <f t="shared" si="187"/>
        <v>-4738847000</v>
      </c>
      <c r="AMW11" s="38">
        <f t="shared" si="188"/>
        <v>2772866000</v>
      </c>
      <c r="AMX11" s="38">
        <f t="shared" si="189"/>
        <v>-7511713000</v>
      </c>
      <c r="AMY11" s="39">
        <f t="shared" si="190"/>
        <v>0.98264565615747224</v>
      </c>
      <c r="AMZ11" s="39">
        <f t="shared" si="191"/>
        <v>1.5576261799023294</v>
      </c>
      <c r="ANA11" s="40" t="s">
        <v>395</v>
      </c>
      <c r="ANB11" s="40" t="s">
        <v>9</v>
      </c>
      <c r="ANC11" s="42">
        <v>41639</v>
      </c>
      <c r="AND11" s="43">
        <v>4822539000</v>
      </c>
      <c r="ANE11" s="43">
        <v>83692000</v>
      </c>
      <c r="ANF11" s="43">
        <v>2540954000</v>
      </c>
      <c r="ANG11" s="40">
        <v>0</v>
      </c>
      <c r="ANH11" s="43">
        <v>231912000</v>
      </c>
      <c r="ANI11" s="40" t="s">
        <v>41</v>
      </c>
      <c r="ANJ11" s="40" t="s">
        <v>99</v>
      </c>
      <c r="ANK11" s="36">
        <f t="shared" si="186"/>
        <v>2013</v>
      </c>
      <c r="ANL11" s="37">
        <f t="shared" si="187"/>
        <v>-4738847000</v>
      </c>
      <c r="ANM11" s="38">
        <f t="shared" si="188"/>
        <v>2772866000</v>
      </c>
      <c r="ANN11" s="38">
        <f t="shared" si="189"/>
        <v>-7511713000</v>
      </c>
      <c r="ANO11" s="39">
        <f t="shared" si="190"/>
        <v>0.98264565615747224</v>
      </c>
      <c r="ANP11" s="39">
        <f t="shared" si="191"/>
        <v>1.5576261799023294</v>
      </c>
      <c r="ANQ11" s="40" t="s">
        <v>395</v>
      </c>
      <c r="ANR11" s="40" t="s">
        <v>9</v>
      </c>
      <c r="ANS11" s="42">
        <v>41639</v>
      </c>
      <c r="ANT11" s="43">
        <v>4822539000</v>
      </c>
      <c r="ANU11" s="43">
        <v>83692000</v>
      </c>
      <c r="ANV11" s="43">
        <v>2540954000</v>
      </c>
      <c r="ANW11" s="40">
        <v>0</v>
      </c>
      <c r="ANX11" s="43">
        <v>231912000</v>
      </c>
      <c r="ANY11" s="40" t="s">
        <v>41</v>
      </c>
      <c r="ANZ11" s="40" t="s">
        <v>99</v>
      </c>
      <c r="AOA11" s="36">
        <f t="shared" si="192"/>
        <v>2013</v>
      </c>
      <c r="AOB11" s="37">
        <f t="shared" si="193"/>
        <v>-4738847000</v>
      </c>
      <c r="AOC11" s="38">
        <f t="shared" si="194"/>
        <v>2772866000</v>
      </c>
      <c r="AOD11" s="38">
        <f t="shared" si="195"/>
        <v>-7511713000</v>
      </c>
      <c r="AOE11" s="39">
        <f t="shared" si="196"/>
        <v>0.98264565615747224</v>
      </c>
      <c r="AOF11" s="39">
        <f t="shared" si="197"/>
        <v>1.5576261799023294</v>
      </c>
      <c r="AOG11" s="40" t="s">
        <v>395</v>
      </c>
      <c r="AOH11" s="40" t="s">
        <v>9</v>
      </c>
      <c r="AOI11" s="42">
        <v>41639</v>
      </c>
      <c r="AOJ11" s="43">
        <v>4822539000</v>
      </c>
      <c r="AOK11" s="43">
        <v>83692000</v>
      </c>
      <c r="AOL11" s="43">
        <v>2540954000</v>
      </c>
      <c r="AOM11" s="40">
        <v>0</v>
      </c>
      <c r="AON11" s="43">
        <v>231912000</v>
      </c>
      <c r="AOO11" s="40" t="s">
        <v>41</v>
      </c>
      <c r="AOP11" s="40" t="s">
        <v>99</v>
      </c>
      <c r="AOQ11" s="36">
        <f t="shared" si="192"/>
        <v>2013</v>
      </c>
      <c r="AOR11" s="37">
        <f t="shared" si="193"/>
        <v>-4738847000</v>
      </c>
      <c r="AOS11" s="38">
        <f t="shared" si="194"/>
        <v>2772866000</v>
      </c>
      <c r="AOT11" s="38">
        <f t="shared" si="195"/>
        <v>-7511713000</v>
      </c>
      <c r="AOU11" s="39">
        <f t="shared" si="196"/>
        <v>0.98264565615747224</v>
      </c>
      <c r="AOV11" s="39">
        <f t="shared" si="197"/>
        <v>1.5576261799023294</v>
      </c>
      <c r="AOW11" s="40" t="s">
        <v>395</v>
      </c>
      <c r="AOX11" s="40" t="s">
        <v>9</v>
      </c>
      <c r="AOY11" s="42">
        <v>41639</v>
      </c>
      <c r="AOZ11" s="43">
        <v>4822539000</v>
      </c>
      <c r="APA11" s="43">
        <v>83692000</v>
      </c>
      <c r="APB11" s="43">
        <v>2540954000</v>
      </c>
      <c r="APC11" s="40">
        <v>0</v>
      </c>
      <c r="APD11" s="43">
        <v>231912000</v>
      </c>
      <c r="APE11" s="40" t="s">
        <v>41</v>
      </c>
      <c r="APF11" s="40" t="s">
        <v>99</v>
      </c>
      <c r="APG11" s="36">
        <f t="shared" si="198"/>
        <v>2013</v>
      </c>
      <c r="APH11" s="37">
        <f t="shared" si="199"/>
        <v>-4738847000</v>
      </c>
      <c r="API11" s="38">
        <f t="shared" si="200"/>
        <v>2772866000</v>
      </c>
      <c r="APJ11" s="38">
        <f t="shared" si="201"/>
        <v>-7511713000</v>
      </c>
      <c r="APK11" s="39">
        <f t="shared" si="202"/>
        <v>0.98264565615747224</v>
      </c>
      <c r="APL11" s="39">
        <f t="shared" si="203"/>
        <v>1.5576261799023294</v>
      </c>
      <c r="APM11" s="40" t="s">
        <v>395</v>
      </c>
      <c r="APN11" s="40" t="s">
        <v>9</v>
      </c>
      <c r="APO11" s="42">
        <v>41639</v>
      </c>
      <c r="APP11" s="43">
        <v>4822539000</v>
      </c>
      <c r="APQ11" s="43">
        <v>83692000</v>
      </c>
      <c r="APR11" s="43">
        <v>2540954000</v>
      </c>
      <c r="APS11" s="40">
        <v>0</v>
      </c>
      <c r="APT11" s="43">
        <v>231912000</v>
      </c>
      <c r="APU11" s="40" t="s">
        <v>41</v>
      </c>
      <c r="APV11" s="40" t="s">
        <v>99</v>
      </c>
      <c r="APW11" s="36">
        <f t="shared" si="198"/>
        <v>2013</v>
      </c>
      <c r="APX11" s="37">
        <f t="shared" si="199"/>
        <v>-4738847000</v>
      </c>
      <c r="APY11" s="38">
        <f t="shared" si="200"/>
        <v>2772866000</v>
      </c>
      <c r="APZ11" s="38">
        <f t="shared" si="201"/>
        <v>-7511713000</v>
      </c>
      <c r="AQA11" s="39">
        <f t="shared" si="202"/>
        <v>0.98264565615747224</v>
      </c>
      <c r="AQB11" s="39">
        <f t="shared" si="203"/>
        <v>1.5576261799023294</v>
      </c>
      <c r="AQC11" s="40" t="s">
        <v>395</v>
      </c>
      <c r="AQD11" s="40" t="s">
        <v>9</v>
      </c>
      <c r="AQE11" s="42">
        <v>41639</v>
      </c>
      <c r="AQF11" s="43">
        <v>4822539000</v>
      </c>
      <c r="AQG11" s="43">
        <v>83692000</v>
      </c>
      <c r="AQH11" s="43">
        <v>2540954000</v>
      </c>
      <c r="AQI11" s="40">
        <v>0</v>
      </c>
      <c r="AQJ11" s="43">
        <v>231912000</v>
      </c>
      <c r="AQK11" s="40" t="s">
        <v>41</v>
      </c>
      <c r="AQL11" s="40" t="s">
        <v>99</v>
      </c>
      <c r="AQM11" s="36">
        <f t="shared" si="204"/>
        <v>2013</v>
      </c>
      <c r="AQN11" s="37">
        <f t="shared" si="205"/>
        <v>-4738847000</v>
      </c>
      <c r="AQO11" s="38">
        <f t="shared" si="206"/>
        <v>2772866000</v>
      </c>
      <c r="AQP11" s="38">
        <f t="shared" si="207"/>
        <v>-7511713000</v>
      </c>
      <c r="AQQ11" s="39">
        <f t="shared" si="208"/>
        <v>0.98264565615747224</v>
      </c>
      <c r="AQR11" s="39">
        <f t="shared" si="209"/>
        <v>1.5576261799023294</v>
      </c>
      <c r="AQS11" s="40" t="s">
        <v>395</v>
      </c>
      <c r="AQT11" s="40" t="s">
        <v>9</v>
      </c>
      <c r="AQU11" s="42">
        <v>41639</v>
      </c>
      <c r="AQV11" s="43">
        <v>4822539000</v>
      </c>
      <c r="AQW11" s="43">
        <v>83692000</v>
      </c>
      <c r="AQX11" s="43">
        <v>2540954000</v>
      </c>
      <c r="AQY11" s="40">
        <v>0</v>
      </c>
      <c r="AQZ11" s="43">
        <v>231912000</v>
      </c>
      <c r="ARA11" s="40" t="s">
        <v>41</v>
      </c>
      <c r="ARB11" s="40" t="s">
        <v>99</v>
      </c>
      <c r="ARC11" s="36">
        <f t="shared" si="204"/>
        <v>2013</v>
      </c>
      <c r="ARD11" s="37">
        <f t="shared" si="205"/>
        <v>-4738847000</v>
      </c>
      <c r="ARE11" s="38">
        <f t="shared" si="206"/>
        <v>2772866000</v>
      </c>
      <c r="ARF11" s="38">
        <f t="shared" si="207"/>
        <v>-7511713000</v>
      </c>
      <c r="ARG11" s="39">
        <f t="shared" si="208"/>
        <v>0.98264565615747224</v>
      </c>
      <c r="ARH11" s="39">
        <f t="shared" si="209"/>
        <v>1.5576261799023294</v>
      </c>
      <c r="ARI11" s="40" t="s">
        <v>395</v>
      </c>
      <c r="ARJ11" s="40" t="s">
        <v>9</v>
      </c>
      <c r="ARK11" s="42">
        <v>41639</v>
      </c>
      <c r="ARL11" s="43">
        <v>4822539000</v>
      </c>
      <c r="ARM11" s="43">
        <v>83692000</v>
      </c>
      <c r="ARN11" s="43">
        <v>2540954000</v>
      </c>
      <c r="ARO11" s="40">
        <v>0</v>
      </c>
      <c r="ARP11" s="43">
        <v>231912000</v>
      </c>
      <c r="ARQ11" s="40" t="s">
        <v>41</v>
      </c>
      <c r="ARR11" s="40" t="s">
        <v>99</v>
      </c>
      <c r="ARS11" s="36">
        <f t="shared" si="210"/>
        <v>2013</v>
      </c>
      <c r="ART11" s="37">
        <f t="shared" si="211"/>
        <v>-4738847000</v>
      </c>
      <c r="ARU11" s="38">
        <f t="shared" si="212"/>
        <v>2772866000</v>
      </c>
      <c r="ARV11" s="38">
        <f t="shared" si="213"/>
        <v>-7511713000</v>
      </c>
      <c r="ARW11" s="39">
        <f t="shared" si="214"/>
        <v>0.98264565615747224</v>
      </c>
      <c r="ARX11" s="39">
        <f t="shared" si="215"/>
        <v>1.5576261799023294</v>
      </c>
      <c r="ARY11" s="40" t="s">
        <v>395</v>
      </c>
      <c r="ARZ11" s="40" t="s">
        <v>9</v>
      </c>
      <c r="ASA11" s="42">
        <v>41639</v>
      </c>
      <c r="ASB11" s="43">
        <v>4822539000</v>
      </c>
      <c r="ASC11" s="43">
        <v>83692000</v>
      </c>
      <c r="ASD11" s="43">
        <v>2540954000</v>
      </c>
      <c r="ASE11" s="40">
        <v>0</v>
      </c>
      <c r="ASF11" s="43">
        <v>231912000</v>
      </c>
      <c r="ASG11" s="40" t="s">
        <v>41</v>
      </c>
      <c r="ASH11" s="40" t="s">
        <v>99</v>
      </c>
      <c r="ASI11" s="36">
        <f t="shared" si="210"/>
        <v>2013</v>
      </c>
      <c r="ASJ11" s="37">
        <f t="shared" si="211"/>
        <v>-4738847000</v>
      </c>
      <c r="ASK11" s="38">
        <f t="shared" si="212"/>
        <v>2772866000</v>
      </c>
      <c r="ASL11" s="38">
        <f t="shared" si="213"/>
        <v>-7511713000</v>
      </c>
      <c r="ASM11" s="39">
        <f t="shared" si="214"/>
        <v>0.98264565615747224</v>
      </c>
      <c r="ASN11" s="39">
        <f t="shared" si="215"/>
        <v>1.5576261799023294</v>
      </c>
      <c r="ASO11" s="40" t="s">
        <v>395</v>
      </c>
      <c r="ASP11" s="40" t="s">
        <v>9</v>
      </c>
      <c r="ASQ11" s="42">
        <v>41639</v>
      </c>
      <c r="ASR11" s="43">
        <v>4822539000</v>
      </c>
      <c r="ASS11" s="43">
        <v>83692000</v>
      </c>
      <c r="AST11" s="43">
        <v>2540954000</v>
      </c>
      <c r="ASU11" s="40">
        <v>0</v>
      </c>
      <c r="ASV11" s="43">
        <v>231912000</v>
      </c>
      <c r="ASW11" s="40" t="s">
        <v>41</v>
      </c>
      <c r="ASX11" s="40" t="s">
        <v>99</v>
      </c>
      <c r="ASY11" s="36">
        <f t="shared" si="216"/>
        <v>2013</v>
      </c>
      <c r="ASZ11" s="37">
        <f t="shared" si="217"/>
        <v>-4738847000</v>
      </c>
      <c r="ATA11" s="38">
        <f t="shared" si="218"/>
        <v>2772866000</v>
      </c>
      <c r="ATB11" s="38">
        <f t="shared" si="219"/>
        <v>-7511713000</v>
      </c>
      <c r="ATC11" s="39">
        <f t="shared" si="220"/>
        <v>0.98264565615747224</v>
      </c>
      <c r="ATD11" s="39">
        <f t="shared" si="221"/>
        <v>1.5576261799023294</v>
      </c>
      <c r="ATE11" s="40" t="s">
        <v>395</v>
      </c>
      <c r="ATF11" s="40" t="s">
        <v>9</v>
      </c>
      <c r="ATG11" s="42">
        <v>41639</v>
      </c>
      <c r="ATH11" s="43">
        <v>4822539000</v>
      </c>
      <c r="ATI11" s="43">
        <v>83692000</v>
      </c>
      <c r="ATJ11" s="43">
        <v>2540954000</v>
      </c>
      <c r="ATK11" s="40">
        <v>0</v>
      </c>
      <c r="ATL11" s="43">
        <v>231912000</v>
      </c>
      <c r="ATM11" s="40" t="s">
        <v>41</v>
      </c>
      <c r="ATN11" s="40" t="s">
        <v>99</v>
      </c>
      <c r="ATO11" s="36">
        <f t="shared" si="216"/>
        <v>2013</v>
      </c>
      <c r="ATP11" s="37">
        <f t="shared" si="217"/>
        <v>-4738847000</v>
      </c>
      <c r="ATQ11" s="38">
        <f t="shared" si="218"/>
        <v>2772866000</v>
      </c>
      <c r="ATR11" s="38">
        <f t="shared" si="219"/>
        <v>-7511713000</v>
      </c>
      <c r="ATS11" s="39">
        <f t="shared" si="220"/>
        <v>0.98264565615747224</v>
      </c>
      <c r="ATT11" s="39">
        <f t="shared" si="221"/>
        <v>1.5576261799023294</v>
      </c>
      <c r="ATU11" s="40" t="s">
        <v>395</v>
      </c>
      <c r="ATV11" s="40" t="s">
        <v>9</v>
      </c>
      <c r="ATW11" s="42">
        <v>41639</v>
      </c>
      <c r="ATX11" s="43">
        <v>4822539000</v>
      </c>
      <c r="ATY11" s="43">
        <v>83692000</v>
      </c>
      <c r="ATZ11" s="43">
        <v>2540954000</v>
      </c>
      <c r="AUA11" s="40">
        <v>0</v>
      </c>
      <c r="AUB11" s="43">
        <v>231912000</v>
      </c>
      <c r="AUC11" s="40" t="s">
        <v>41</v>
      </c>
      <c r="AUD11" s="40" t="s">
        <v>99</v>
      </c>
      <c r="AUE11" s="36">
        <f t="shared" si="222"/>
        <v>2013</v>
      </c>
      <c r="AUF11" s="37">
        <f t="shared" si="223"/>
        <v>-4738847000</v>
      </c>
      <c r="AUG11" s="38">
        <f t="shared" si="224"/>
        <v>2772866000</v>
      </c>
      <c r="AUH11" s="38">
        <f t="shared" si="225"/>
        <v>-7511713000</v>
      </c>
      <c r="AUI11" s="39">
        <f t="shared" si="226"/>
        <v>0.98264565615747224</v>
      </c>
      <c r="AUJ11" s="39">
        <f t="shared" si="227"/>
        <v>1.5576261799023294</v>
      </c>
      <c r="AUK11" s="40" t="s">
        <v>395</v>
      </c>
      <c r="AUL11" s="40" t="s">
        <v>9</v>
      </c>
      <c r="AUM11" s="42">
        <v>41639</v>
      </c>
      <c r="AUN11" s="43">
        <v>4822539000</v>
      </c>
      <c r="AUO11" s="43">
        <v>83692000</v>
      </c>
      <c r="AUP11" s="43">
        <v>2540954000</v>
      </c>
      <c r="AUQ11" s="40">
        <v>0</v>
      </c>
      <c r="AUR11" s="43">
        <v>231912000</v>
      </c>
      <c r="AUS11" s="40" t="s">
        <v>41</v>
      </c>
      <c r="AUT11" s="40" t="s">
        <v>99</v>
      </c>
      <c r="AUU11" s="36">
        <f t="shared" si="222"/>
        <v>2013</v>
      </c>
      <c r="AUV11" s="37">
        <f t="shared" si="223"/>
        <v>-4738847000</v>
      </c>
      <c r="AUW11" s="38">
        <f t="shared" si="224"/>
        <v>2772866000</v>
      </c>
      <c r="AUX11" s="38">
        <f t="shared" si="225"/>
        <v>-7511713000</v>
      </c>
      <c r="AUY11" s="39">
        <f t="shared" si="226"/>
        <v>0.98264565615747224</v>
      </c>
      <c r="AUZ11" s="39">
        <f t="shared" si="227"/>
        <v>1.5576261799023294</v>
      </c>
      <c r="AVA11" s="40" t="s">
        <v>395</v>
      </c>
      <c r="AVB11" s="40" t="s">
        <v>9</v>
      </c>
      <c r="AVC11" s="42">
        <v>41639</v>
      </c>
      <c r="AVD11" s="43">
        <v>4822539000</v>
      </c>
      <c r="AVE11" s="43">
        <v>83692000</v>
      </c>
      <c r="AVF11" s="43">
        <v>2540954000</v>
      </c>
      <c r="AVG11" s="40">
        <v>0</v>
      </c>
      <c r="AVH11" s="43">
        <v>231912000</v>
      </c>
      <c r="AVI11" s="40" t="s">
        <v>41</v>
      </c>
      <c r="AVJ11" s="40" t="s">
        <v>99</v>
      </c>
      <c r="AVK11" s="36">
        <f t="shared" si="228"/>
        <v>2013</v>
      </c>
      <c r="AVL11" s="37">
        <f t="shared" si="229"/>
        <v>-4738847000</v>
      </c>
      <c r="AVM11" s="38">
        <f t="shared" si="230"/>
        <v>2772866000</v>
      </c>
      <c r="AVN11" s="38">
        <f t="shared" si="231"/>
        <v>-7511713000</v>
      </c>
      <c r="AVO11" s="39">
        <f t="shared" si="232"/>
        <v>0.98264565615747224</v>
      </c>
      <c r="AVP11" s="39">
        <f t="shared" si="233"/>
        <v>1.5576261799023294</v>
      </c>
      <c r="AVQ11" s="40" t="s">
        <v>395</v>
      </c>
      <c r="AVR11" s="40" t="s">
        <v>9</v>
      </c>
      <c r="AVS11" s="42">
        <v>41639</v>
      </c>
      <c r="AVT11" s="43">
        <v>4822539000</v>
      </c>
      <c r="AVU11" s="43">
        <v>83692000</v>
      </c>
      <c r="AVV11" s="43">
        <v>2540954000</v>
      </c>
      <c r="AVW11" s="40">
        <v>0</v>
      </c>
      <c r="AVX11" s="43">
        <v>231912000</v>
      </c>
      <c r="AVY11" s="40" t="s">
        <v>41</v>
      </c>
      <c r="AVZ11" s="40" t="s">
        <v>99</v>
      </c>
      <c r="AWA11" s="36">
        <f t="shared" si="228"/>
        <v>2013</v>
      </c>
      <c r="AWB11" s="37">
        <f t="shared" si="229"/>
        <v>-4738847000</v>
      </c>
      <c r="AWC11" s="38">
        <f t="shared" si="230"/>
        <v>2772866000</v>
      </c>
      <c r="AWD11" s="38">
        <f t="shared" si="231"/>
        <v>-7511713000</v>
      </c>
      <c r="AWE11" s="39">
        <f t="shared" si="232"/>
        <v>0.98264565615747224</v>
      </c>
      <c r="AWF11" s="39">
        <f t="shared" si="233"/>
        <v>1.5576261799023294</v>
      </c>
      <c r="AWG11" s="40" t="s">
        <v>395</v>
      </c>
      <c r="AWH11" s="40" t="s">
        <v>9</v>
      </c>
      <c r="AWI11" s="42">
        <v>41639</v>
      </c>
      <c r="AWJ11" s="43">
        <v>4822539000</v>
      </c>
      <c r="AWK11" s="43">
        <v>83692000</v>
      </c>
      <c r="AWL11" s="43">
        <v>2540954000</v>
      </c>
      <c r="AWM11" s="40">
        <v>0</v>
      </c>
      <c r="AWN11" s="43">
        <v>231912000</v>
      </c>
      <c r="AWO11" s="40" t="s">
        <v>41</v>
      </c>
      <c r="AWP11" s="40" t="s">
        <v>99</v>
      </c>
      <c r="AWQ11" s="36">
        <f t="shared" si="234"/>
        <v>2013</v>
      </c>
      <c r="AWR11" s="37">
        <f t="shared" si="235"/>
        <v>-4738847000</v>
      </c>
      <c r="AWS11" s="38">
        <f t="shared" si="236"/>
        <v>2772866000</v>
      </c>
      <c r="AWT11" s="38">
        <f t="shared" si="237"/>
        <v>-7511713000</v>
      </c>
      <c r="AWU11" s="39">
        <f t="shared" si="238"/>
        <v>0.98264565615747224</v>
      </c>
      <c r="AWV11" s="39">
        <f t="shared" si="239"/>
        <v>1.5576261799023294</v>
      </c>
      <c r="AWW11" s="40" t="s">
        <v>395</v>
      </c>
      <c r="AWX11" s="40" t="s">
        <v>9</v>
      </c>
      <c r="AWY11" s="42">
        <v>41639</v>
      </c>
      <c r="AWZ11" s="43">
        <v>4822539000</v>
      </c>
      <c r="AXA11" s="43">
        <v>83692000</v>
      </c>
      <c r="AXB11" s="43">
        <v>2540954000</v>
      </c>
      <c r="AXC11" s="40">
        <v>0</v>
      </c>
      <c r="AXD11" s="43">
        <v>231912000</v>
      </c>
      <c r="AXE11" s="40" t="s">
        <v>41</v>
      </c>
      <c r="AXF11" s="40" t="s">
        <v>99</v>
      </c>
      <c r="AXG11" s="36">
        <f t="shared" si="234"/>
        <v>2013</v>
      </c>
      <c r="AXH11" s="37">
        <f t="shared" si="235"/>
        <v>-4738847000</v>
      </c>
      <c r="AXI11" s="38">
        <f t="shared" si="236"/>
        <v>2772866000</v>
      </c>
      <c r="AXJ11" s="38">
        <f t="shared" si="237"/>
        <v>-7511713000</v>
      </c>
      <c r="AXK11" s="39">
        <f t="shared" si="238"/>
        <v>0.98264565615747224</v>
      </c>
      <c r="AXL11" s="39">
        <f t="shared" si="239"/>
        <v>1.5576261799023294</v>
      </c>
      <c r="AXM11" s="40" t="s">
        <v>395</v>
      </c>
      <c r="AXN11" s="40" t="s">
        <v>9</v>
      </c>
      <c r="AXO11" s="42">
        <v>41639</v>
      </c>
      <c r="AXP11" s="43">
        <v>4822539000</v>
      </c>
      <c r="AXQ11" s="43">
        <v>83692000</v>
      </c>
      <c r="AXR11" s="43">
        <v>2540954000</v>
      </c>
      <c r="AXS11" s="40">
        <v>0</v>
      </c>
      <c r="AXT11" s="43">
        <v>231912000</v>
      </c>
      <c r="AXU11" s="40" t="s">
        <v>41</v>
      </c>
      <c r="AXV11" s="40" t="s">
        <v>99</v>
      </c>
      <c r="AXW11" s="36">
        <f t="shared" si="240"/>
        <v>2013</v>
      </c>
      <c r="AXX11" s="37">
        <f t="shared" si="241"/>
        <v>-4738847000</v>
      </c>
      <c r="AXY11" s="38">
        <f t="shared" si="242"/>
        <v>2772866000</v>
      </c>
      <c r="AXZ11" s="38">
        <f t="shared" si="243"/>
        <v>-7511713000</v>
      </c>
      <c r="AYA11" s="39">
        <f t="shared" si="244"/>
        <v>0.98264565615747224</v>
      </c>
      <c r="AYB11" s="39">
        <f t="shared" si="245"/>
        <v>1.5576261799023294</v>
      </c>
      <c r="AYC11" s="40" t="s">
        <v>395</v>
      </c>
      <c r="AYD11" s="40" t="s">
        <v>9</v>
      </c>
      <c r="AYE11" s="42">
        <v>41639</v>
      </c>
      <c r="AYF11" s="43">
        <v>4822539000</v>
      </c>
      <c r="AYG11" s="43">
        <v>83692000</v>
      </c>
      <c r="AYH11" s="43">
        <v>2540954000</v>
      </c>
      <c r="AYI11" s="40">
        <v>0</v>
      </c>
      <c r="AYJ11" s="43">
        <v>231912000</v>
      </c>
      <c r="AYK11" s="40" t="s">
        <v>41</v>
      </c>
      <c r="AYL11" s="40" t="s">
        <v>99</v>
      </c>
      <c r="AYM11" s="36">
        <f t="shared" si="240"/>
        <v>2013</v>
      </c>
      <c r="AYN11" s="37">
        <f t="shared" si="241"/>
        <v>-4738847000</v>
      </c>
      <c r="AYO11" s="38">
        <f t="shared" si="242"/>
        <v>2772866000</v>
      </c>
      <c r="AYP11" s="38">
        <f t="shared" si="243"/>
        <v>-7511713000</v>
      </c>
      <c r="AYQ11" s="39">
        <f t="shared" si="244"/>
        <v>0.98264565615747224</v>
      </c>
      <c r="AYR11" s="39">
        <f t="shared" si="245"/>
        <v>1.5576261799023294</v>
      </c>
      <c r="AYS11" s="40" t="s">
        <v>395</v>
      </c>
      <c r="AYT11" s="40" t="s">
        <v>9</v>
      </c>
      <c r="AYU11" s="42">
        <v>41639</v>
      </c>
      <c r="AYV11" s="43">
        <v>4822539000</v>
      </c>
      <c r="AYW11" s="43">
        <v>83692000</v>
      </c>
      <c r="AYX11" s="43">
        <v>2540954000</v>
      </c>
      <c r="AYY11" s="40">
        <v>0</v>
      </c>
      <c r="AYZ11" s="43">
        <v>231912000</v>
      </c>
      <c r="AZA11" s="40" t="s">
        <v>41</v>
      </c>
      <c r="AZB11" s="40" t="s">
        <v>99</v>
      </c>
      <c r="AZC11" s="36">
        <f t="shared" si="246"/>
        <v>2013</v>
      </c>
      <c r="AZD11" s="37">
        <f t="shared" si="247"/>
        <v>-4738847000</v>
      </c>
      <c r="AZE11" s="38">
        <f t="shared" si="248"/>
        <v>2772866000</v>
      </c>
      <c r="AZF11" s="38">
        <f t="shared" si="249"/>
        <v>-7511713000</v>
      </c>
      <c r="AZG11" s="39">
        <f t="shared" si="250"/>
        <v>0.98264565615747224</v>
      </c>
      <c r="AZH11" s="39">
        <f t="shared" si="251"/>
        <v>1.5576261799023294</v>
      </c>
      <c r="AZI11" s="40" t="s">
        <v>395</v>
      </c>
      <c r="AZJ11" s="40" t="s">
        <v>9</v>
      </c>
      <c r="AZK11" s="42">
        <v>41639</v>
      </c>
      <c r="AZL11" s="43">
        <v>4822539000</v>
      </c>
      <c r="AZM11" s="43">
        <v>83692000</v>
      </c>
      <c r="AZN11" s="43">
        <v>2540954000</v>
      </c>
      <c r="AZO11" s="40">
        <v>0</v>
      </c>
      <c r="AZP11" s="43">
        <v>231912000</v>
      </c>
      <c r="AZQ11" s="40" t="s">
        <v>41</v>
      </c>
      <c r="AZR11" s="40" t="s">
        <v>99</v>
      </c>
      <c r="AZS11" s="36">
        <f t="shared" si="246"/>
        <v>2013</v>
      </c>
      <c r="AZT11" s="37">
        <f t="shared" si="247"/>
        <v>-4738847000</v>
      </c>
      <c r="AZU11" s="38">
        <f t="shared" si="248"/>
        <v>2772866000</v>
      </c>
      <c r="AZV11" s="38">
        <f t="shared" si="249"/>
        <v>-7511713000</v>
      </c>
      <c r="AZW11" s="39">
        <f t="shared" si="250"/>
        <v>0.98264565615747224</v>
      </c>
      <c r="AZX11" s="39">
        <f t="shared" si="251"/>
        <v>1.5576261799023294</v>
      </c>
      <c r="AZY11" s="40" t="s">
        <v>395</v>
      </c>
      <c r="AZZ11" s="40" t="s">
        <v>9</v>
      </c>
      <c r="BAA11" s="42">
        <v>41639</v>
      </c>
      <c r="BAB11" s="43">
        <v>4822539000</v>
      </c>
      <c r="BAC11" s="43">
        <v>83692000</v>
      </c>
      <c r="BAD11" s="43">
        <v>2540954000</v>
      </c>
      <c r="BAE11" s="40">
        <v>0</v>
      </c>
      <c r="BAF11" s="43">
        <v>231912000</v>
      </c>
      <c r="BAG11" s="40" t="s">
        <v>41</v>
      </c>
      <c r="BAH11" s="40" t="s">
        <v>99</v>
      </c>
      <c r="BAI11" s="36">
        <f t="shared" si="252"/>
        <v>2013</v>
      </c>
      <c r="BAJ11" s="37">
        <f t="shared" si="253"/>
        <v>-4738847000</v>
      </c>
      <c r="BAK11" s="38">
        <f t="shared" si="254"/>
        <v>2772866000</v>
      </c>
      <c r="BAL11" s="38">
        <f t="shared" si="255"/>
        <v>-7511713000</v>
      </c>
      <c r="BAM11" s="39">
        <f t="shared" si="256"/>
        <v>0.98264565615747224</v>
      </c>
      <c r="BAN11" s="39">
        <f t="shared" si="257"/>
        <v>1.5576261799023294</v>
      </c>
      <c r="BAO11" s="40" t="s">
        <v>395</v>
      </c>
      <c r="BAP11" s="40" t="s">
        <v>9</v>
      </c>
      <c r="BAQ11" s="42">
        <v>41639</v>
      </c>
      <c r="BAR11" s="43">
        <v>4822539000</v>
      </c>
      <c r="BAS11" s="43">
        <v>83692000</v>
      </c>
      <c r="BAT11" s="43">
        <v>2540954000</v>
      </c>
      <c r="BAU11" s="40">
        <v>0</v>
      </c>
      <c r="BAV11" s="43">
        <v>231912000</v>
      </c>
      <c r="BAW11" s="40" t="s">
        <v>41</v>
      </c>
      <c r="BAX11" s="40" t="s">
        <v>99</v>
      </c>
      <c r="BAY11" s="36">
        <f t="shared" si="252"/>
        <v>2013</v>
      </c>
      <c r="BAZ11" s="37">
        <f t="shared" si="253"/>
        <v>-4738847000</v>
      </c>
      <c r="BBA11" s="38">
        <f t="shared" si="254"/>
        <v>2772866000</v>
      </c>
      <c r="BBB11" s="38">
        <f t="shared" si="255"/>
        <v>-7511713000</v>
      </c>
      <c r="BBC11" s="39">
        <f t="shared" si="256"/>
        <v>0.98264565615747224</v>
      </c>
      <c r="BBD11" s="39">
        <f t="shared" si="257"/>
        <v>1.5576261799023294</v>
      </c>
      <c r="BBE11" s="40" t="s">
        <v>395</v>
      </c>
      <c r="BBF11" s="40" t="s">
        <v>9</v>
      </c>
      <c r="BBG11" s="42">
        <v>41639</v>
      </c>
      <c r="BBH11" s="43">
        <v>4822539000</v>
      </c>
      <c r="BBI11" s="43">
        <v>83692000</v>
      </c>
      <c r="BBJ11" s="43">
        <v>2540954000</v>
      </c>
      <c r="BBK11" s="40">
        <v>0</v>
      </c>
      <c r="BBL11" s="43">
        <v>231912000</v>
      </c>
      <c r="BBM11" s="40" t="s">
        <v>41</v>
      </c>
      <c r="BBN11" s="40" t="s">
        <v>99</v>
      </c>
      <c r="BBO11" s="36">
        <f t="shared" si="258"/>
        <v>2013</v>
      </c>
      <c r="BBP11" s="37">
        <f t="shared" si="259"/>
        <v>-4738847000</v>
      </c>
      <c r="BBQ11" s="38">
        <f t="shared" si="260"/>
        <v>2772866000</v>
      </c>
      <c r="BBR11" s="38">
        <f t="shared" si="261"/>
        <v>-7511713000</v>
      </c>
      <c r="BBS11" s="39">
        <f t="shared" si="262"/>
        <v>0.98264565615747224</v>
      </c>
      <c r="BBT11" s="39">
        <f t="shared" si="263"/>
        <v>1.5576261799023294</v>
      </c>
      <c r="BBU11" s="40" t="s">
        <v>395</v>
      </c>
      <c r="BBV11" s="40" t="s">
        <v>9</v>
      </c>
      <c r="BBW11" s="42">
        <v>41639</v>
      </c>
      <c r="BBX11" s="43">
        <v>4822539000</v>
      </c>
      <c r="BBY11" s="43">
        <v>83692000</v>
      </c>
      <c r="BBZ11" s="43">
        <v>2540954000</v>
      </c>
      <c r="BCA11" s="40">
        <v>0</v>
      </c>
      <c r="BCB11" s="43">
        <v>231912000</v>
      </c>
      <c r="BCC11" s="40" t="s">
        <v>41</v>
      </c>
      <c r="BCD11" s="40" t="s">
        <v>99</v>
      </c>
      <c r="BCE11" s="36">
        <f t="shared" si="258"/>
        <v>2013</v>
      </c>
      <c r="BCF11" s="37">
        <f t="shared" si="259"/>
        <v>-4738847000</v>
      </c>
      <c r="BCG11" s="38">
        <f t="shared" si="260"/>
        <v>2772866000</v>
      </c>
      <c r="BCH11" s="38">
        <f t="shared" si="261"/>
        <v>-7511713000</v>
      </c>
      <c r="BCI11" s="39">
        <f t="shared" si="262"/>
        <v>0.98264565615747224</v>
      </c>
      <c r="BCJ11" s="39">
        <f t="shared" si="263"/>
        <v>1.5576261799023294</v>
      </c>
      <c r="BCK11" s="40" t="s">
        <v>395</v>
      </c>
      <c r="BCL11" s="40" t="s">
        <v>9</v>
      </c>
      <c r="BCM11" s="42">
        <v>41639</v>
      </c>
      <c r="BCN11" s="43">
        <v>4822539000</v>
      </c>
      <c r="BCO11" s="43">
        <v>83692000</v>
      </c>
      <c r="BCP11" s="43">
        <v>2540954000</v>
      </c>
      <c r="BCQ11" s="40">
        <v>0</v>
      </c>
      <c r="BCR11" s="43">
        <v>231912000</v>
      </c>
      <c r="BCS11" s="40" t="s">
        <v>41</v>
      </c>
      <c r="BCT11" s="40" t="s">
        <v>99</v>
      </c>
      <c r="BCU11" s="36">
        <f t="shared" si="264"/>
        <v>2013</v>
      </c>
      <c r="BCV11" s="37">
        <f t="shared" si="265"/>
        <v>-4738847000</v>
      </c>
      <c r="BCW11" s="38">
        <f t="shared" si="266"/>
        <v>2772866000</v>
      </c>
      <c r="BCX11" s="38">
        <f t="shared" si="267"/>
        <v>-7511713000</v>
      </c>
      <c r="BCY11" s="39">
        <f t="shared" si="268"/>
        <v>0.98264565615747224</v>
      </c>
      <c r="BCZ11" s="39">
        <f t="shared" si="269"/>
        <v>1.5576261799023294</v>
      </c>
      <c r="BDA11" s="40" t="s">
        <v>395</v>
      </c>
      <c r="BDB11" s="40" t="s">
        <v>9</v>
      </c>
      <c r="BDC11" s="42">
        <v>41639</v>
      </c>
      <c r="BDD11" s="43">
        <v>4822539000</v>
      </c>
      <c r="BDE11" s="43">
        <v>83692000</v>
      </c>
      <c r="BDF11" s="43">
        <v>2540954000</v>
      </c>
      <c r="BDG11" s="40">
        <v>0</v>
      </c>
      <c r="BDH11" s="43">
        <v>231912000</v>
      </c>
      <c r="BDI11" s="40" t="s">
        <v>41</v>
      </c>
      <c r="BDJ11" s="40" t="s">
        <v>99</v>
      </c>
      <c r="BDK11" s="36">
        <f t="shared" si="264"/>
        <v>2013</v>
      </c>
      <c r="BDL11" s="37">
        <f t="shared" si="265"/>
        <v>-4738847000</v>
      </c>
      <c r="BDM11" s="38">
        <f t="shared" si="266"/>
        <v>2772866000</v>
      </c>
      <c r="BDN11" s="38">
        <f t="shared" si="267"/>
        <v>-7511713000</v>
      </c>
      <c r="BDO11" s="39">
        <f t="shared" si="268"/>
        <v>0.98264565615747224</v>
      </c>
      <c r="BDP11" s="39">
        <f t="shared" si="269"/>
        <v>1.5576261799023294</v>
      </c>
      <c r="BDQ11" s="40" t="s">
        <v>395</v>
      </c>
      <c r="BDR11" s="40" t="s">
        <v>9</v>
      </c>
      <c r="BDS11" s="42">
        <v>41639</v>
      </c>
      <c r="BDT11" s="43">
        <v>4822539000</v>
      </c>
      <c r="BDU11" s="43">
        <v>83692000</v>
      </c>
      <c r="BDV11" s="43">
        <v>2540954000</v>
      </c>
      <c r="BDW11" s="40">
        <v>0</v>
      </c>
      <c r="BDX11" s="43">
        <v>231912000</v>
      </c>
      <c r="BDY11" s="40" t="s">
        <v>41</v>
      </c>
      <c r="BDZ11" s="40" t="s">
        <v>99</v>
      </c>
      <c r="BEA11" s="36">
        <f t="shared" si="270"/>
        <v>2013</v>
      </c>
      <c r="BEB11" s="37">
        <f t="shared" si="271"/>
        <v>-4738847000</v>
      </c>
      <c r="BEC11" s="38">
        <f t="shared" si="272"/>
        <v>2772866000</v>
      </c>
      <c r="BED11" s="38">
        <f t="shared" si="273"/>
        <v>-7511713000</v>
      </c>
      <c r="BEE11" s="39">
        <f t="shared" si="274"/>
        <v>0.98264565615747224</v>
      </c>
      <c r="BEF11" s="39">
        <f t="shared" si="275"/>
        <v>1.5576261799023294</v>
      </c>
      <c r="BEG11" s="40" t="s">
        <v>395</v>
      </c>
      <c r="BEH11" s="40" t="s">
        <v>9</v>
      </c>
      <c r="BEI11" s="42">
        <v>41639</v>
      </c>
      <c r="BEJ11" s="43">
        <v>4822539000</v>
      </c>
      <c r="BEK11" s="43">
        <v>83692000</v>
      </c>
      <c r="BEL11" s="43">
        <v>2540954000</v>
      </c>
      <c r="BEM11" s="40">
        <v>0</v>
      </c>
      <c r="BEN11" s="43">
        <v>231912000</v>
      </c>
      <c r="BEO11" s="40" t="s">
        <v>41</v>
      </c>
      <c r="BEP11" s="40" t="s">
        <v>99</v>
      </c>
      <c r="BEQ11" s="36">
        <f t="shared" si="270"/>
        <v>2013</v>
      </c>
      <c r="BER11" s="37">
        <f t="shared" si="271"/>
        <v>-4738847000</v>
      </c>
      <c r="BES11" s="38">
        <f t="shared" si="272"/>
        <v>2772866000</v>
      </c>
      <c r="BET11" s="38">
        <f t="shared" si="273"/>
        <v>-7511713000</v>
      </c>
      <c r="BEU11" s="39">
        <f t="shared" si="274"/>
        <v>0.98264565615747224</v>
      </c>
      <c r="BEV11" s="39">
        <f t="shared" si="275"/>
        <v>1.5576261799023294</v>
      </c>
      <c r="BEW11" s="40" t="s">
        <v>395</v>
      </c>
      <c r="BEX11" s="40" t="s">
        <v>9</v>
      </c>
      <c r="BEY11" s="42">
        <v>41639</v>
      </c>
      <c r="BEZ11" s="43">
        <v>4822539000</v>
      </c>
      <c r="BFA11" s="43">
        <v>83692000</v>
      </c>
      <c r="BFB11" s="43">
        <v>2540954000</v>
      </c>
      <c r="BFC11" s="40">
        <v>0</v>
      </c>
      <c r="BFD11" s="43">
        <v>231912000</v>
      </c>
      <c r="BFE11" s="40" t="s">
        <v>41</v>
      </c>
      <c r="BFF11" s="40" t="s">
        <v>99</v>
      </c>
      <c r="BFG11" s="36">
        <f t="shared" si="276"/>
        <v>2013</v>
      </c>
      <c r="BFH11" s="37">
        <f t="shared" si="277"/>
        <v>-4738847000</v>
      </c>
      <c r="BFI11" s="38">
        <f t="shared" si="278"/>
        <v>2772866000</v>
      </c>
      <c r="BFJ11" s="38">
        <f t="shared" si="279"/>
        <v>-7511713000</v>
      </c>
      <c r="BFK11" s="39">
        <f t="shared" si="280"/>
        <v>0.98264565615747224</v>
      </c>
      <c r="BFL11" s="39">
        <f t="shared" si="281"/>
        <v>1.5576261799023294</v>
      </c>
      <c r="BFM11" s="40" t="s">
        <v>395</v>
      </c>
      <c r="BFN11" s="40" t="s">
        <v>9</v>
      </c>
      <c r="BFO11" s="42">
        <v>41639</v>
      </c>
      <c r="BFP11" s="43">
        <v>4822539000</v>
      </c>
      <c r="BFQ11" s="43">
        <v>83692000</v>
      </c>
      <c r="BFR11" s="43">
        <v>2540954000</v>
      </c>
      <c r="BFS11" s="40">
        <v>0</v>
      </c>
      <c r="BFT11" s="43">
        <v>231912000</v>
      </c>
      <c r="BFU11" s="40" t="s">
        <v>41</v>
      </c>
      <c r="BFV11" s="40" t="s">
        <v>99</v>
      </c>
      <c r="BFW11" s="36">
        <f t="shared" si="276"/>
        <v>2013</v>
      </c>
      <c r="BFX11" s="37">
        <f t="shared" si="277"/>
        <v>-4738847000</v>
      </c>
      <c r="BFY11" s="38">
        <f t="shared" si="278"/>
        <v>2772866000</v>
      </c>
      <c r="BFZ11" s="38">
        <f t="shared" si="279"/>
        <v>-7511713000</v>
      </c>
      <c r="BGA11" s="39">
        <f t="shared" si="280"/>
        <v>0.98264565615747224</v>
      </c>
      <c r="BGB11" s="39">
        <f t="shared" si="281"/>
        <v>1.5576261799023294</v>
      </c>
      <c r="BGC11" s="40" t="s">
        <v>395</v>
      </c>
      <c r="BGD11" s="40" t="s">
        <v>9</v>
      </c>
      <c r="BGE11" s="42">
        <v>41639</v>
      </c>
      <c r="BGF11" s="43">
        <v>4822539000</v>
      </c>
      <c r="BGG11" s="43">
        <v>83692000</v>
      </c>
      <c r="BGH11" s="43">
        <v>2540954000</v>
      </c>
      <c r="BGI11" s="40">
        <v>0</v>
      </c>
      <c r="BGJ11" s="43">
        <v>231912000</v>
      </c>
      <c r="BGK11" s="40" t="s">
        <v>41</v>
      </c>
      <c r="BGL11" s="40" t="s">
        <v>99</v>
      </c>
      <c r="BGM11" s="36">
        <f t="shared" si="282"/>
        <v>2013</v>
      </c>
      <c r="BGN11" s="37">
        <f t="shared" si="283"/>
        <v>-4738847000</v>
      </c>
      <c r="BGO11" s="38">
        <f t="shared" si="284"/>
        <v>2772866000</v>
      </c>
      <c r="BGP11" s="38">
        <f t="shared" si="285"/>
        <v>-7511713000</v>
      </c>
      <c r="BGQ11" s="39">
        <f t="shared" si="286"/>
        <v>0.98264565615747224</v>
      </c>
      <c r="BGR11" s="39">
        <f t="shared" si="287"/>
        <v>1.5576261799023294</v>
      </c>
      <c r="BGS11" s="40" t="s">
        <v>395</v>
      </c>
      <c r="BGT11" s="40" t="s">
        <v>9</v>
      </c>
      <c r="BGU11" s="42">
        <v>41639</v>
      </c>
      <c r="BGV11" s="43">
        <v>4822539000</v>
      </c>
      <c r="BGW11" s="43">
        <v>83692000</v>
      </c>
      <c r="BGX11" s="43">
        <v>2540954000</v>
      </c>
      <c r="BGY11" s="40">
        <v>0</v>
      </c>
      <c r="BGZ11" s="43">
        <v>231912000</v>
      </c>
      <c r="BHA11" s="40" t="s">
        <v>41</v>
      </c>
      <c r="BHB11" s="40" t="s">
        <v>99</v>
      </c>
      <c r="BHC11" s="36">
        <f t="shared" si="282"/>
        <v>2013</v>
      </c>
      <c r="BHD11" s="37">
        <f t="shared" si="283"/>
        <v>-4738847000</v>
      </c>
      <c r="BHE11" s="38">
        <f t="shared" si="284"/>
        <v>2772866000</v>
      </c>
      <c r="BHF11" s="38">
        <f t="shared" si="285"/>
        <v>-7511713000</v>
      </c>
      <c r="BHG11" s="39">
        <f t="shared" si="286"/>
        <v>0.98264565615747224</v>
      </c>
      <c r="BHH11" s="39">
        <f t="shared" si="287"/>
        <v>1.5576261799023294</v>
      </c>
      <c r="BHI11" s="40" t="s">
        <v>395</v>
      </c>
      <c r="BHJ11" s="40" t="s">
        <v>9</v>
      </c>
      <c r="BHK11" s="42">
        <v>41639</v>
      </c>
      <c r="BHL11" s="43">
        <v>4822539000</v>
      </c>
      <c r="BHM11" s="43">
        <v>83692000</v>
      </c>
      <c r="BHN11" s="43">
        <v>2540954000</v>
      </c>
      <c r="BHO11" s="40">
        <v>0</v>
      </c>
      <c r="BHP11" s="43">
        <v>231912000</v>
      </c>
      <c r="BHQ11" s="40" t="s">
        <v>41</v>
      </c>
      <c r="BHR11" s="40" t="s">
        <v>99</v>
      </c>
      <c r="BHS11" s="36">
        <f t="shared" si="288"/>
        <v>2013</v>
      </c>
      <c r="BHT11" s="37">
        <f t="shared" si="289"/>
        <v>-4738847000</v>
      </c>
      <c r="BHU11" s="38">
        <f t="shared" si="290"/>
        <v>2772866000</v>
      </c>
      <c r="BHV11" s="38">
        <f t="shared" si="291"/>
        <v>-7511713000</v>
      </c>
      <c r="BHW11" s="39">
        <f t="shared" si="292"/>
        <v>0.98264565615747224</v>
      </c>
      <c r="BHX11" s="39">
        <f t="shared" si="293"/>
        <v>1.5576261799023294</v>
      </c>
      <c r="BHY11" s="40" t="s">
        <v>395</v>
      </c>
      <c r="BHZ11" s="40" t="s">
        <v>9</v>
      </c>
      <c r="BIA11" s="42">
        <v>41639</v>
      </c>
      <c r="BIB11" s="43">
        <v>4822539000</v>
      </c>
      <c r="BIC11" s="43">
        <v>83692000</v>
      </c>
      <c r="BID11" s="43">
        <v>2540954000</v>
      </c>
      <c r="BIE11" s="40">
        <v>0</v>
      </c>
      <c r="BIF11" s="43">
        <v>231912000</v>
      </c>
      <c r="BIG11" s="40" t="s">
        <v>41</v>
      </c>
      <c r="BIH11" s="40" t="s">
        <v>99</v>
      </c>
      <c r="BII11" s="36">
        <f t="shared" si="288"/>
        <v>2013</v>
      </c>
      <c r="BIJ11" s="37">
        <f t="shared" si="289"/>
        <v>-4738847000</v>
      </c>
      <c r="BIK11" s="38">
        <f t="shared" si="290"/>
        <v>2772866000</v>
      </c>
      <c r="BIL11" s="38">
        <f t="shared" si="291"/>
        <v>-7511713000</v>
      </c>
      <c r="BIM11" s="39">
        <f t="shared" si="292"/>
        <v>0.98264565615747224</v>
      </c>
      <c r="BIN11" s="39">
        <f t="shared" si="293"/>
        <v>1.5576261799023294</v>
      </c>
      <c r="BIO11" s="40" t="s">
        <v>395</v>
      </c>
      <c r="BIP11" s="40" t="s">
        <v>9</v>
      </c>
      <c r="BIQ11" s="42">
        <v>41639</v>
      </c>
      <c r="BIR11" s="43">
        <v>4822539000</v>
      </c>
      <c r="BIS11" s="43">
        <v>83692000</v>
      </c>
      <c r="BIT11" s="43">
        <v>2540954000</v>
      </c>
      <c r="BIU11" s="40">
        <v>0</v>
      </c>
      <c r="BIV11" s="43">
        <v>231912000</v>
      </c>
      <c r="BIW11" s="40" t="s">
        <v>41</v>
      </c>
      <c r="BIX11" s="40" t="s">
        <v>99</v>
      </c>
      <c r="BIY11" s="36">
        <f t="shared" si="294"/>
        <v>2013</v>
      </c>
      <c r="BIZ11" s="37">
        <f t="shared" si="295"/>
        <v>-4738847000</v>
      </c>
      <c r="BJA11" s="38">
        <f t="shared" si="296"/>
        <v>2772866000</v>
      </c>
      <c r="BJB11" s="38">
        <f t="shared" si="297"/>
        <v>-7511713000</v>
      </c>
      <c r="BJC11" s="39">
        <f t="shared" si="298"/>
        <v>0.98264565615747224</v>
      </c>
      <c r="BJD11" s="39">
        <f t="shared" si="299"/>
        <v>1.5576261799023294</v>
      </c>
      <c r="BJE11" s="40" t="s">
        <v>395</v>
      </c>
      <c r="BJF11" s="40" t="s">
        <v>9</v>
      </c>
      <c r="BJG11" s="42">
        <v>41639</v>
      </c>
      <c r="BJH11" s="43">
        <v>4822539000</v>
      </c>
      <c r="BJI11" s="43">
        <v>83692000</v>
      </c>
      <c r="BJJ11" s="43">
        <v>2540954000</v>
      </c>
      <c r="BJK11" s="40">
        <v>0</v>
      </c>
      <c r="BJL11" s="43">
        <v>231912000</v>
      </c>
      <c r="BJM11" s="40" t="s">
        <v>41</v>
      </c>
      <c r="BJN11" s="40" t="s">
        <v>99</v>
      </c>
      <c r="BJO11" s="36">
        <f t="shared" si="294"/>
        <v>2013</v>
      </c>
      <c r="BJP11" s="37">
        <f t="shared" si="295"/>
        <v>-4738847000</v>
      </c>
      <c r="BJQ11" s="38">
        <f t="shared" si="296"/>
        <v>2772866000</v>
      </c>
      <c r="BJR11" s="38">
        <f t="shared" si="297"/>
        <v>-7511713000</v>
      </c>
      <c r="BJS11" s="39">
        <f t="shared" si="298"/>
        <v>0.98264565615747224</v>
      </c>
      <c r="BJT11" s="39">
        <f t="shared" si="299"/>
        <v>1.5576261799023294</v>
      </c>
      <c r="BJU11" s="40" t="s">
        <v>395</v>
      </c>
      <c r="BJV11" s="40" t="s">
        <v>9</v>
      </c>
      <c r="BJW11" s="42">
        <v>41639</v>
      </c>
      <c r="BJX11" s="43">
        <v>4822539000</v>
      </c>
      <c r="BJY11" s="43">
        <v>83692000</v>
      </c>
      <c r="BJZ11" s="43">
        <v>2540954000</v>
      </c>
      <c r="BKA11" s="40">
        <v>0</v>
      </c>
      <c r="BKB11" s="43">
        <v>231912000</v>
      </c>
      <c r="BKC11" s="40" t="s">
        <v>41</v>
      </c>
      <c r="BKD11" s="40" t="s">
        <v>99</v>
      </c>
      <c r="BKE11" s="36">
        <f t="shared" si="300"/>
        <v>2013</v>
      </c>
      <c r="BKF11" s="37">
        <f t="shared" si="301"/>
        <v>-4738847000</v>
      </c>
      <c r="BKG11" s="38">
        <f t="shared" si="302"/>
        <v>2772866000</v>
      </c>
      <c r="BKH11" s="38">
        <f t="shared" si="303"/>
        <v>-7511713000</v>
      </c>
      <c r="BKI11" s="39">
        <f t="shared" si="304"/>
        <v>0.98264565615747224</v>
      </c>
      <c r="BKJ11" s="39">
        <f t="shared" si="305"/>
        <v>1.5576261799023294</v>
      </c>
      <c r="BKK11" s="40" t="s">
        <v>395</v>
      </c>
      <c r="BKL11" s="40" t="s">
        <v>9</v>
      </c>
      <c r="BKM11" s="42">
        <v>41639</v>
      </c>
      <c r="BKN11" s="43">
        <v>4822539000</v>
      </c>
      <c r="BKO11" s="43">
        <v>83692000</v>
      </c>
      <c r="BKP11" s="43">
        <v>2540954000</v>
      </c>
      <c r="BKQ11" s="40">
        <v>0</v>
      </c>
      <c r="BKR11" s="43">
        <v>231912000</v>
      </c>
      <c r="BKS11" s="40" t="s">
        <v>41</v>
      </c>
      <c r="BKT11" s="40" t="s">
        <v>99</v>
      </c>
      <c r="BKU11" s="36">
        <f t="shared" si="300"/>
        <v>2013</v>
      </c>
      <c r="BKV11" s="37">
        <f t="shared" si="301"/>
        <v>-4738847000</v>
      </c>
      <c r="BKW11" s="38">
        <f t="shared" si="302"/>
        <v>2772866000</v>
      </c>
      <c r="BKX11" s="38">
        <f t="shared" si="303"/>
        <v>-7511713000</v>
      </c>
      <c r="BKY11" s="39">
        <f t="shared" si="304"/>
        <v>0.98264565615747224</v>
      </c>
      <c r="BKZ11" s="39">
        <f t="shared" si="305"/>
        <v>1.5576261799023294</v>
      </c>
      <c r="BLA11" s="40" t="s">
        <v>395</v>
      </c>
      <c r="BLB11" s="40" t="s">
        <v>9</v>
      </c>
      <c r="BLC11" s="42">
        <v>41639</v>
      </c>
      <c r="BLD11" s="43">
        <v>4822539000</v>
      </c>
      <c r="BLE11" s="43">
        <v>83692000</v>
      </c>
      <c r="BLF11" s="43">
        <v>2540954000</v>
      </c>
      <c r="BLG11" s="40">
        <v>0</v>
      </c>
      <c r="BLH11" s="43">
        <v>231912000</v>
      </c>
      <c r="BLI11" s="40" t="s">
        <v>41</v>
      </c>
      <c r="BLJ11" s="40" t="s">
        <v>99</v>
      </c>
      <c r="BLK11" s="36">
        <f t="shared" si="306"/>
        <v>2013</v>
      </c>
      <c r="BLL11" s="37">
        <f t="shared" si="307"/>
        <v>-4738847000</v>
      </c>
      <c r="BLM11" s="38">
        <f t="shared" si="308"/>
        <v>2772866000</v>
      </c>
      <c r="BLN11" s="38">
        <f t="shared" si="309"/>
        <v>-7511713000</v>
      </c>
      <c r="BLO11" s="39">
        <f t="shared" si="310"/>
        <v>0.98264565615747224</v>
      </c>
      <c r="BLP11" s="39">
        <f t="shared" si="311"/>
        <v>1.5576261799023294</v>
      </c>
      <c r="BLQ11" s="40" t="s">
        <v>395</v>
      </c>
      <c r="BLR11" s="40" t="s">
        <v>9</v>
      </c>
      <c r="BLS11" s="42">
        <v>41639</v>
      </c>
      <c r="BLT11" s="43">
        <v>4822539000</v>
      </c>
      <c r="BLU11" s="43">
        <v>83692000</v>
      </c>
      <c r="BLV11" s="43">
        <v>2540954000</v>
      </c>
      <c r="BLW11" s="40">
        <v>0</v>
      </c>
      <c r="BLX11" s="43">
        <v>231912000</v>
      </c>
      <c r="BLY11" s="40" t="s">
        <v>41</v>
      </c>
      <c r="BLZ11" s="40" t="s">
        <v>99</v>
      </c>
      <c r="BMA11" s="36">
        <f t="shared" si="306"/>
        <v>2013</v>
      </c>
      <c r="BMB11" s="37">
        <f t="shared" si="307"/>
        <v>-4738847000</v>
      </c>
      <c r="BMC11" s="38">
        <f t="shared" si="308"/>
        <v>2772866000</v>
      </c>
      <c r="BMD11" s="38">
        <f t="shared" si="309"/>
        <v>-7511713000</v>
      </c>
      <c r="BME11" s="39">
        <f t="shared" si="310"/>
        <v>0.98264565615747224</v>
      </c>
      <c r="BMF11" s="39">
        <f t="shared" si="311"/>
        <v>1.5576261799023294</v>
      </c>
      <c r="BMG11" s="40" t="s">
        <v>395</v>
      </c>
      <c r="BMH11" s="40" t="s">
        <v>9</v>
      </c>
      <c r="BMI11" s="42">
        <v>41639</v>
      </c>
      <c r="BMJ11" s="43">
        <v>4822539000</v>
      </c>
      <c r="BMK11" s="43">
        <v>83692000</v>
      </c>
      <c r="BML11" s="43">
        <v>2540954000</v>
      </c>
      <c r="BMM11" s="40">
        <v>0</v>
      </c>
      <c r="BMN11" s="43">
        <v>231912000</v>
      </c>
      <c r="BMO11" s="40" t="s">
        <v>41</v>
      </c>
      <c r="BMP11" s="40" t="s">
        <v>99</v>
      </c>
      <c r="BMQ11" s="36">
        <f t="shared" si="312"/>
        <v>2013</v>
      </c>
      <c r="BMR11" s="37">
        <f t="shared" si="313"/>
        <v>-4738847000</v>
      </c>
      <c r="BMS11" s="38">
        <f t="shared" si="314"/>
        <v>2772866000</v>
      </c>
      <c r="BMT11" s="38">
        <f t="shared" si="315"/>
        <v>-7511713000</v>
      </c>
      <c r="BMU11" s="39">
        <f t="shared" si="316"/>
        <v>0.98264565615747224</v>
      </c>
      <c r="BMV11" s="39">
        <f t="shared" si="317"/>
        <v>1.5576261799023294</v>
      </c>
      <c r="BMW11" s="40" t="s">
        <v>395</v>
      </c>
      <c r="BMX11" s="40" t="s">
        <v>9</v>
      </c>
      <c r="BMY11" s="42">
        <v>41639</v>
      </c>
      <c r="BMZ11" s="43">
        <v>4822539000</v>
      </c>
      <c r="BNA11" s="43">
        <v>83692000</v>
      </c>
      <c r="BNB11" s="43">
        <v>2540954000</v>
      </c>
      <c r="BNC11" s="40">
        <v>0</v>
      </c>
      <c r="BND11" s="43">
        <v>231912000</v>
      </c>
      <c r="BNE11" s="40" t="s">
        <v>41</v>
      </c>
      <c r="BNF11" s="40" t="s">
        <v>99</v>
      </c>
      <c r="BNG11" s="36">
        <f t="shared" si="312"/>
        <v>2013</v>
      </c>
      <c r="BNH11" s="37">
        <f t="shared" si="313"/>
        <v>-4738847000</v>
      </c>
      <c r="BNI11" s="38">
        <f t="shared" si="314"/>
        <v>2772866000</v>
      </c>
      <c r="BNJ11" s="38">
        <f t="shared" si="315"/>
        <v>-7511713000</v>
      </c>
      <c r="BNK11" s="39">
        <f t="shared" si="316"/>
        <v>0.98264565615747224</v>
      </c>
      <c r="BNL11" s="39">
        <f t="shared" si="317"/>
        <v>1.5576261799023294</v>
      </c>
      <c r="BNM11" s="40" t="s">
        <v>395</v>
      </c>
      <c r="BNN11" s="40" t="s">
        <v>9</v>
      </c>
      <c r="BNO11" s="42">
        <v>41639</v>
      </c>
      <c r="BNP11" s="43">
        <v>4822539000</v>
      </c>
      <c r="BNQ11" s="43">
        <v>83692000</v>
      </c>
      <c r="BNR11" s="43">
        <v>2540954000</v>
      </c>
      <c r="BNS11" s="40">
        <v>0</v>
      </c>
      <c r="BNT11" s="43">
        <v>231912000</v>
      </c>
      <c r="BNU11" s="40" t="s">
        <v>41</v>
      </c>
      <c r="BNV11" s="40" t="s">
        <v>99</v>
      </c>
      <c r="BNW11" s="36">
        <f t="shared" si="318"/>
        <v>2013</v>
      </c>
      <c r="BNX11" s="37">
        <f t="shared" si="319"/>
        <v>-4738847000</v>
      </c>
      <c r="BNY11" s="38">
        <f t="shared" si="320"/>
        <v>2772866000</v>
      </c>
      <c r="BNZ11" s="38">
        <f t="shared" si="321"/>
        <v>-7511713000</v>
      </c>
      <c r="BOA11" s="39">
        <f t="shared" si="322"/>
        <v>0.98264565615747224</v>
      </c>
      <c r="BOB11" s="39">
        <f t="shared" si="323"/>
        <v>1.5576261799023294</v>
      </c>
      <c r="BOC11" s="40" t="s">
        <v>395</v>
      </c>
      <c r="BOD11" s="40" t="s">
        <v>9</v>
      </c>
      <c r="BOE11" s="42">
        <v>41639</v>
      </c>
      <c r="BOF11" s="43">
        <v>4822539000</v>
      </c>
      <c r="BOG11" s="43">
        <v>83692000</v>
      </c>
      <c r="BOH11" s="43">
        <v>2540954000</v>
      </c>
      <c r="BOI11" s="40">
        <v>0</v>
      </c>
      <c r="BOJ11" s="43">
        <v>231912000</v>
      </c>
      <c r="BOK11" s="40" t="s">
        <v>41</v>
      </c>
      <c r="BOL11" s="40" t="s">
        <v>99</v>
      </c>
      <c r="BOM11" s="36">
        <f t="shared" si="318"/>
        <v>2013</v>
      </c>
      <c r="BON11" s="37">
        <f t="shared" si="319"/>
        <v>-4738847000</v>
      </c>
      <c r="BOO11" s="38">
        <f t="shared" si="320"/>
        <v>2772866000</v>
      </c>
      <c r="BOP11" s="38">
        <f t="shared" si="321"/>
        <v>-7511713000</v>
      </c>
      <c r="BOQ11" s="39">
        <f t="shared" si="322"/>
        <v>0.98264565615747224</v>
      </c>
      <c r="BOR11" s="39">
        <f t="shared" si="323"/>
        <v>1.5576261799023294</v>
      </c>
      <c r="BOS11" s="40" t="s">
        <v>395</v>
      </c>
      <c r="BOT11" s="40" t="s">
        <v>9</v>
      </c>
      <c r="BOU11" s="42">
        <v>41639</v>
      </c>
      <c r="BOV11" s="43">
        <v>4822539000</v>
      </c>
      <c r="BOW11" s="43">
        <v>83692000</v>
      </c>
      <c r="BOX11" s="43">
        <v>2540954000</v>
      </c>
      <c r="BOY11" s="40">
        <v>0</v>
      </c>
      <c r="BOZ11" s="43">
        <v>231912000</v>
      </c>
      <c r="BPA11" s="40" t="s">
        <v>41</v>
      </c>
      <c r="BPB11" s="40" t="s">
        <v>99</v>
      </c>
      <c r="BPC11" s="36">
        <f t="shared" si="324"/>
        <v>2013</v>
      </c>
      <c r="BPD11" s="37">
        <f t="shared" si="325"/>
        <v>-4738847000</v>
      </c>
      <c r="BPE11" s="38">
        <f t="shared" si="326"/>
        <v>2772866000</v>
      </c>
      <c r="BPF11" s="38">
        <f t="shared" si="327"/>
        <v>-7511713000</v>
      </c>
      <c r="BPG11" s="39">
        <f t="shared" si="328"/>
        <v>0.98264565615747224</v>
      </c>
      <c r="BPH11" s="39">
        <f t="shared" si="329"/>
        <v>1.5576261799023294</v>
      </c>
      <c r="BPI11" s="40" t="s">
        <v>395</v>
      </c>
      <c r="BPJ11" s="40" t="s">
        <v>9</v>
      </c>
      <c r="BPK11" s="42">
        <v>41639</v>
      </c>
      <c r="BPL11" s="43">
        <v>4822539000</v>
      </c>
      <c r="BPM11" s="43">
        <v>83692000</v>
      </c>
      <c r="BPN11" s="43">
        <v>2540954000</v>
      </c>
      <c r="BPO11" s="40">
        <v>0</v>
      </c>
      <c r="BPP11" s="43">
        <v>231912000</v>
      </c>
      <c r="BPQ11" s="40" t="s">
        <v>41</v>
      </c>
      <c r="BPR11" s="40" t="s">
        <v>99</v>
      </c>
      <c r="BPS11" s="36">
        <f t="shared" si="324"/>
        <v>2013</v>
      </c>
      <c r="BPT11" s="37">
        <f t="shared" si="325"/>
        <v>-4738847000</v>
      </c>
      <c r="BPU11" s="38">
        <f t="shared" si="326"/>
        <v>2772866000</v>
      </c>
      <c r="BPV11" s="38">
        <f t="shared" si="327"/>
        <v>-7511713000</v>
      </c>
      <c r="BPW11" s="39">
        <f t="shared" si="328"/>
        <v>0.98264565615747224</v>
      </c>
      <c r="BPX11" s="39">
        <f t="shared" si="329"/>
        <v>1.5576261799023294</v>
      </c>
      <c r="BPY11" s="40" t="s">
        <v>395</v>
      </c>
      <c r="BPZ11" s="40" t="s">
        <v>9</v>
      </c>
      <c r="BQA11" s="42">
        <v>41639</v>
      </c>
      <c r="BQB11" s="43">
        <v>4822539000</v>
      </c>
      <c r="BQC11" s="43">
        <v>83692000</v>
      </c>
      <c r="BQD11" s="43">
        <v>2540954000</v>
      </c>
      <c r="BQE11" s="40">
        <v>0</v>
      </c>
      <c r="BQF11" s="43">
        <v>231912000</v>
      </c>
      <c r="BQG11" s="40" t="s">
        <v>41</v>
      </c>
      <c r="BQH11" s="40" t="s">
        <v>99</v>
      </c>
      <c r="BQI11" s="36">
        <f t="shared" si="330"/>
        <v>2013</v>
      </c>
      <c r="BQJ11" s="37">
        <f t="shared" si="331"/>
        <v>-4738847000</v>
      </c>
      <c r="BQK11" s="38">
        <f t="shared" si="332"/>
        <v>2772866000</v>
      </c>
      <c r="BQL11" s="38">
        <f t="shared" si="333"/>
        <v>-7511713000</v>
      </c>
      <c r="BQM11" s="39">
        <f t="shared" si="334"/>
        <v>0.98264565615747224</v>
      </c>
      <c r="BQN11" s="39">
        <f t="shared" si="335"/>
        <v>1.5576261799023294</v>
      </c>
      <c r="BQO11" s="40" t="s">
        <v>395</v>
      </c>
      <c r="BQP11" s="40" t="s">
        <v>9</v>
      </c>
      <c r="BQQ11" s="42">
        <v>41639</v>
      </c>
      <c r="BQR11" s="43">
        <v>4822539000</v>
      </c>
      <c r="BQS11" s="43">
        <v>83692000</v>
      </c>
      <c r="BQT11" s="43">
        <v>2540954000</v>
      </c>
      <c r="BQU11" s="40">
        <v>0</v>
      </c>
      <c r="BQV11" s="43">
        <v>231912000</v>
      </c>
      <c r="BQW11" s="40" t="s">
        <v>41</v>
      </c>
      <c r="BQX11" s="40" t="s">
        <v>99</v>
      </c>
      <c r="BQY11" s="36">
        <f t="shared" si="330"/>
        <v>2013</v>
      </c>
      <c r="BQZ11" s="37">
        <f t="shared" si="331"/>
        <v>-4738847000</v>
      </c>
      <c r="BRA11" s="38">
        <f t="shared" si="332"/>
        <v>2772866000</v>
      </c>
      <c r="BRB11" s="38">
        <f t="shared" si="333"/>
        <v>-7511713000</v>
      </c>
      <c r="BRC11" s="39">
        <f t="shared" si="334"/>
        <v>0.98264565615747224</v>
      </c>
      <c r="BRD11" s="39">
        <f t="shared" si="335"/>
        <v>1.5576261799023294</v>
      </c>
      <c r="BRE11" s="40" t="s">
        <v>395</v>
      </c>
      <c r="BRF11" s="40" t="s">
        <v>9</v>
      </c>
      <c r="BRG11" s="42">
        <v>41639</v>
      </c>
      <c r="BRH11" s="43">
        <v>4822539000</v>
      </c>
      <c r="BRI11" s="43">
        <v>83692000</v>
      </c>
      <c r="BRJ11" s="43">
        <v>2540954000</v>
      </c>
      <c r="BRK11" s="40">
        <v>0</v>
      </c>
      <c r="BRL11" s="43">
        <v>231912000</v>
      </c>
      <c r="BRM11" s="40" t="s">
        <v>41</v>
      </c>
      <c r="BRN11" s="40" t="s">
        <v>99</v>
      </c>
      <c r="BRO11" s="36">
        <f t="shared" si="336"/>
        <v>2013</v>
      </c>
      <c r="BRP11" s="37">
        <f t="shared" si="337"/>
        <v>-4738847000</v>
      </c>
      <c r="BRQ11" s="38">
        <f t="shared" si="338"/>
        <v>2772866000</v>
      </c>
      <c r="BRR11" s="38">
        <f t="shared" si="339"/>
        <v>-7511713000</v>
      </c>
      <c r="BRS11" s="39">
        <f t="shared" si="340"/>
        <v>0.98264565615747224</v>
      </c>
      <c r="BRT11" s="39">
        <f t="shared" si="341"/>
        <v>1.5576261799023294</v>
      </c>
      <c r="BRU11" s="40" t="s">
        <v>395</v>
      </c>
      <c r="BRV11" s="40" t="s">
        <v>9</v>
      </c>
      <c r="BRW11" s="42">
        <v>41639</v>
      </c>
      <c r="BRX11" s="43">
        <v>4822539000</v>
      </c>
      <c r="BRY11" s="43">
        <v>83692000</v>
      </c>
      <c r="BRZ11" s="43">
        <v>2540954000</v>
      </c>
      <c r="BSA11" s="40">
        <v>0</v>
      </c>
      <c r="BSB11" s="43">
        <v>231912000</v>
      </c>
      <c r="BSC11" s="40" t="s">
        <v>41</v>
      </c>
      <c r="BSD11" s="40" t="s">
        <v>99</v>
      </c>
      <c r="BSE11" s="36">
        <f t="shared" si="336"/>
        <v>2013</v>
      </c>
      <c r="BSF11" s="37">
        <f t="shared" si="337"/>
        <v>-4738847000</v>
      </c>
      <c r="BSG11" s="38">
        <f t="shared" si="338"/>
        <v>2772866000</v>
      </c>
      <c r="BSH11" s="38">
        <f t="shared" si="339"/>
        <v>-7511713000</v>
      </c>
      <c r="BSI11" s="39">
        <f t="shared" si="340"/>
        <v>0.98264565615747224</v>
      </c>
      <c r="BSJ11" s="39">
        <f t="shared" si="341"/>
        <v>1.5576261799023294</v>
      </c>
      <c r="BSK11" s="40" t="s">
        <v>395</v>
      </c>
      <c r="BSL11" s="40" t="s">
        <v>9</v>
      </c>
      <c r="BSM11" s="42">
        <v>41639</v>
      </c>
      <c r="BSN11" s="43">
        <v>4822539000</v>
      </c>
      <c r="BSO11" s="43">
        <v>83692000</v>
      </c>
      <c r="BSP11" s="43">
        <v>2540954000</v>
      </c>
      <c r="BSQ11" s="40">
        <v>0</v>
      </c>
      <c r="BSR11" s="43">
        <v>231912000</v>
      </c>
      <c r="BSS11" s="40" t="s">
        <v>41</v>
      </c>
      <c r="BST11" s="40" t="s">
        <v>99</v>
      </c>
      <c r="BSU11" s="36">
        <f t="shared" si="342"/>
        <v>2013</v>
      </c>
      <c r="BSV11" s="37">
        <f t="shared" si="343"/>
        <v>-4738847000</v>
      </c>
      <c r="BSW11" s="38">
        <f t="shared" si="344"/>
        <v>2772866000</v>
      </c>
      <c r="BSX11" s="38">
        <f t="shared" si="345"/>
        <v>-7511713000</v>
      </c>
      <c r="BSY11" s="39">
        <f t="shared" si="346"/>
        <v>0.98264565615747224</v>
      </c>
      <c r="BSZ11" s="39">
        <f t="shared" si="347"/>
        <v>1.5576261799023294</v>
      </c>
      <c r="BTA11" s="40" t="s">
        <v>395</v>
      </c>
      <c r="BTB11" s="40" t="s">
        <v>9</v>
      </c>
      <c r="BTC11" s="42">
        <v>41639</v>
      </c>
      <c r="BTD11" s="43">
        <v>4822539000</v>
      </c>
      <c r="BTE11" s="43">
        <v>83692000</v>
      </c>
      <c r="BTF11" s="43">
        <v>2540954000</v>
      </c>
      <c r="BTG11" s="40">
        <v>0</v>
      </c>
      <c r="BTH11" s="43">
        <v>231912000</v>
      </c>
      <c r="BTI11" s="40" t="s">
        <v>41</v>
      </c>
      <c r="BTJ11" s="40" t="s">
        <v>99</v>
      </c>
      <c r="BTK11" s="36">
        <f t="shared" si="342"/>
        <v>2013</v>
      </c>
      <c r="BTL11" s="37">
        <f t="shared" si="343"/>
        <v>-4738847000</v>
      </c>
      <c r="BTM11" s="38">
        <f t="shared" si="344"/>
        <v>2772866000</v>
      </c>
      <c r="BTN11" s="38">
        <f t="shared" si="345"/>
        <v>-7511713000</v>
      </c>
      <c r="BTO11" s="39">
        <f t="shared" si="346"/>
        <v>0.98264565615747224</v>
      </c>
      <c r="BTP11" s="39">
        <f t="shared" si="347"/>
        <v>1.5576261799023294</v>
      </c>
      <c r="BTQ11" s="40" t="s">
        <v>395</v>
      </c>
      <c r="BTR11" s="40" t="s">
        <v>9</v>
      </c>
      <c r="BTS11" s="42">
        <v>41639</v>
      </c>
      <c r="BTT11" s="43">
        <v>4822539000</v>
      </c>
      <c r="BTU11" s="43">
        <v>83692000</v>
      </c>
      <c r="BTV11" s="43">
        <v>2540954000</v>
      </c>
      <c r="BTW11" s="40">
        <v>0</v>
      </c>
      <c r="BTX11" s="43">
        <v>231912000</v>
      </c>
      <c r="BTY11" s="40" t="s">
        <v>41</v>
      </c>
      <c r="BTZ11" s="40" t="s">
        <v>99</v>
      </c>
      <c r="BUA11" s="36">
        <f t="shared" si="348"/>
        <v>2013</v>
      </c>
      <c r="BUB11" s="37">
        <f t="shared" si="349"/>
        <v>-4738847000</v>
      </c>
      <c r="BUC11" s="38">
        <f t="shared" si="350"/>
        <v>2772866000</v>
      </c>
      <c r="BUD11" s="38">
        <f t="shared" si="351"/>
        <v>-7511713000</v>
      </c>
      <c r="BUE11" s="39">
        <f t="shared" si="352"/>
        <v>0.98264565615747224</v>
      </c>
      <c r="BUF11" s="39">
        <f t="shared" si="353"/>
        <v>1.5576261799023294</v>
      </c>
      <c r="BUG11" s="40" t="s">
        <v>395</v>
      </c>
      <c r="BUH11" s="40" t="s">
        <v>9</v>
      </c>
      <c r="BUI11" s="42">
        <v>41639</v>
      </c>
      <c r="BUJ11" s="43">
        <v>4822539000</v>
      </c>
      <c r="BUK11" s="43">
        <v>83692000</v>
      </c>
      <c r="BUL11" s="43">
        <v>2540954000</v>
      </c>
      <c r="BUM11" s="40">
        <v>0</v>
      </c>
      <c r="BUN11" s="43">
        <v>231912000</v>
      </c>
      <c r="BUO11" s="40" t="s">
        <v>41</v>
      </c>
      <c r="BUP11" s="40" t="s">
        <v>99</v>
      </c>
      <c r="BUQ11" s="36">
        <f t="shared" si="348"/>
        <v>2013</v>
      </c>
      <c r="BUR11" s="37">
        <f t="shared" si="349"/>
        <v>-4738847000</v>
      </c>
      <c r="BUS11" s="38">
        <f t="shared" si="350"/>
        <v>2772866000</v>
      </c>
      <c r="BUT11" s="38">
        <f t="shared" si="351"/>
        <v>-7511713000</v>
      </c>
      <c r="BUU11" s="39">
        <f t="shared" si="352"/>
        <v>0.98264565615747224</v>
      </c>
      <c r="BUV11" s="39">
        <f t="shared" si="353"/>
        <v>1.5576261799023294</v>
      </c>
      <c r="BUW11" s="40" t="s">
        <v>395</v>
      </c>
      <c r="BUX11" s="40" t="s">
        <v>9</v>
      </c>
      <c r="BUY11" s="42">
        <v>41639</v>
      </c>
      <c r="BUZ11" s="43">
        <v>4822539000</v>
      </c>
      <c r="BVA11" s="43">
        <v>83692000</v>
      </c>
      <c r="BVB11" s="43">
        <v>2540954000</v>
      </c>
      <c r="BVC11" s="40">
        <v>0</v>
      </c>
      <c r="BVD11" s="43">
        <v>231912000</v>
      </c>
      <c r="BVE11" s="40" t="s">
        <v>41</v>
      </c>
      <c r="BVF11" s="40" t="s">
        <v>99</v>
      </c>
      <c r="BVG11" s="36">
        <f t="shared" si="354"/>
        <v>2013</v>
      </c>
      <c r="BVH11" s="37">
        <f t="shared" si="355"/>
        <v>-4738847000</v>
      </c>
      <c r="BVI11" s="38">
        <f t="shared" si="356"/>
        <v>2772866000</v>
      </c>
      <c r="BVJ11" s="38">
        <f t="shared" si="357"/>
        <v>-7511713000</v>
      </c>
      <c r="BVK11" s="39">
        <f t="shared" si="358"/>
        <v>0.98264565615747224</v>
      </c>
      <c r="BVL11" s="39">
        <f t="shared" si="359"/>
        <v>1.5576261799023294</v>
      </c>
      <c r="BVM11" s="40" t="s">
        <v>395</v>
      </c>
      <c r="BVN11" s="40" t="s">
        <v>9</v>
      </c>
      <c r="BVO11" s="42">
        <v>41639</v>
      </c>
      <c r="BVP11" s="43">
        <v>4822539000</v>
      </c>
      <c r="BVQ11" s="43">
        <v>83692000</v>
      </c>
      <c r="BVR11" s="43">
        <v>2540954000</v>
      </c>
      <c r="BVS11" s="40">
        <v>0</v>
      </c>
      <c r="BVT11" s="43">
        <v>231912000</v>
      </c>
      <c r="BVU11" s="40" t="s">
        <v>41</v>
      </c>
      <c r="BVV11" s="40" t="s">
        <v>99</v>
      </c>
      <c r="BVW11" s="36">
        <f t="shared" si="354"/>
        <v>2013</v>
      </c>
      <c r="BVX11" s="37">
        <f t="shared" si="355"/>
        <v>-4738847000</v>
      </c>
      <c r="BVY11" s="38">
        <f t="shared" si="356"/>
        <v>2772866000</v>
      </c>
      <c r="BVZ11" s="38">
        <f t="shared" si="357"/>
        <v>-7511713000</v>
      </c>
      <c r="BWA11" s="39">
        <f t="shared" si="358"/>
        <v>0.98264565615747224</v>
      </c>
      <c r="BWB11" s="39">
        <f t="shared" si="359"/>
        <v>1.5576261799023294</v>
      </c>
      <c r="BWC11" s="40" t="s">
        <v>395</v>
      </c>
      <c r="BWD11" s="40" t="s">
        <v>9</v>
      </c>
      <c r="BWE11" s="42">
        <v>41639</v>
      </c>
      <c r="BWF11" s="43">
        <v>4822539000</v>
      </c>
      <c r="BWG11" s="43">
        <v>83692000</v>
      </c>
      <c r="BWH11" s="43">
        <v>2540954000</v>
      </c>
      <c r="BWI11" s="40">
        <v>0</v>
      </c>
      <c r="BWJ11" s="43">
        <v>231912000</v>
      </c>
      <c r="BWK11" s="40" t="s">
        <v>41</v>
      </c>
      <c r="BWL11" s="40" t="s">
        <v>99</v>
      </c>
      <c r="BWM11" s="36">
        <f t="shared" si="360"/>
        <v>2013</v>
      </c>
      <c r="BWN11" s="37">
        <f t="shared" si="361"/>
        <v>-4738847000</v>
      </c>
      <c r="BWO11" s="38">
        <f t="shared" si="362"/>
        <v>2772866000</v>
      </c>
      <c r="BWP11" s="38">
        <f t="shared" si="363"/>
        <v>-7511713000</v>
      </c>
      <c r="BWQ11" s="39">
        <f t="shared" si="364"/>
        <v>0.98264565615747224</v>
      </c>
      <c r="BWR11" s="39">
        <f t="shared" si="365"/>
        <v>1.5576261799023294</v>
      </c>
      <c r="BWS11" s="40" t="s">
        <v>395</v>
      </c>
      <c r="BWT11" s="40" t="s">
        <v>9</v>
      </c>
      <c r="BWU11" s="42">
        <v>41639</v>
      </c>
      <c r="BWV11" s="43">
        <v>4822539000</v>
      </c>
      <c r="BWW11" s="43">
        <v>83692000</v>
      </c>
      <c r="BWX11" s="43">
        <v>2540954000</v>
      </c>
      <c r="BWY11" s="40">
        <v>0</v>
      </c>
      <c r="BWZ11" s="43">
        <v>231912000</v>
      </c>
      <c r="BXA11" s="40" t="s">
        <v>41</v>
      </c>
      <c r="BXB11" s="40" t="s">
        <v>99</v>
      </c>
      <c r="BXC11" s="36">
        <f t="shared" si="360"/>
        <v>2013</v>
      </c>
      <c r="BXD11" s="37">
        <f t="shared" si="361"/>
        <v>-4738847000</v>
      </c>
      <c r="BXE11" s="38">
        <f t="shared" si="362"/>
        <v>2772866000</v>
      </c>
      <c r="BXF11" s="38">
        <f t="shared" si="363"/>
        <v>-7511713000</v>
      </c>
      <c r="BXG11" s="39">
        <f t="shared" si="364"/>
        <v>0.98264565615747224</v>
      </c>
      <c r="BXH11" s="39">
        <f t="shared" si="365"/>
        <v>1.5576261799023294</v>
      </c>
      <c r="BXI11" s="40" t="s">
        <v>395</v>
      </c>
      <c r="BXJ11" s="40" t="s">
        <v>9</v>
      </c>
      <c r="BXK11" s="42">
        <v>41639</v>
      </c>
      <c r="BXL11" s="43">
        <v>4822539000</v>
      </c>
      <c r="BXM11" s="43">
        <v>83692000</v>
      </c>
      <c r="BXN11" s="43">
        <v>2540954000</v>
      </c>
      <c r="BXO11" s="40">
        <v>0</v>
      </c>
      <c r="BXP11" s="43">
        <v>231912000</v>
      </c>
      <c r="BXQ11" s="40" t="s">
        <v>41</v>
      </c>
      <c r="BXR11" s="40" t="s">
        <v>99</v>
      </c>
      <c r="BXS11" s="36">
        <f t="shared" si="366"/>
        <v>2013</v>
      </c>
      <c r="BXT11" s="37">
        <f t="shared" si="367"/>
        <v>-4738847000</v>
      </c>
      <c r="BXU11" s="38">
        <f t="shared" si="368"/>
        <v>2772866000</v>
      </c>
      <c r="BXV11" s="38">
        <f t="shared" si="369"/>
        <v>-7511713000</v>
      </c>
      <c r="BXW11" s="39">
        <f t="shared" si="370"/>
        <v>0.98264565615747224</v>
      </c>
      <c r="BXX11" s="39">
        <f t="shared" si="371"/>
        <v>1.5576261799023294</v>
      </c>
      <c r="BXY11" s="40" t="s">
        <v>395</v>
      </c>
      <c r="BXZ11" s="40" t="s">
        <v>9</v>
      </c>
      <c r="BYA11" s="42">
        <v>41639</v>
      </c>
      <c r="BYB11" s="43">
        <v>4822539000</v>
      </c>
      <c r="BYC11" s="43">
        <v>83692000</v>
      </c>
      <c r="BYD11" s="43">
        <v>2540954000</v>
      </c>
      <c r="BYE11" s="40">
        <v>0</v>
      </c>
      <c r="BYF11" s="43">
        <v>231912000</v>
      </c>
      <c r="BYG11" s="40" t="s">
        <v>41</v>
      </c>
      <c r="BYH11" s="40" t="s">
        <v>99</v>
      </c>
      <c r="BYI11" s="36">
        <f t="shared" si="366"/>
        <v>2013</v>
      </c>
      <c r="BYJ11" s="37">
        <f t="shared" si="367"/>
        <v>-4738847000</v>
      </c>
      <c r="BYK11" s="38">
        <f t="shared" si="368"/>
        <v>2772866000</v>
      </c>
      <c r="BYL11" s="38">
        <f t="shared" si="369"/>
        <v>-7511713000</v>
      </c>
      <c r="BYM11" s="39">
        <f t="shared" si="370"/>
        <v>0.98264565615747224</v>
      </c>
      <c r="BYN11" s="39">
        <f t="shared" si="371"/>
        <v>1.5576261799023294</v>
      </c>
      <c r="BYO11" s="40" t="s">
        <v>395</v>
      </c>
      <c r="BYP11" s="40" t="s">
        <v>9</v>
      </c>
      <c r="BYQ11" s="42">
        <v>41639</v>
      </c>
      <c r="BYR11" s="43">
        <v>4822539000</v>
      </c>
      <c r="BYS11" s="43">
        <v>83692000</v>
      </c>
      <c r="BYT11" s="43">
        <v>2540954000</v>
      </c>
      <c r="BYU11" s="40">
        <v>0</v>
      </c>
      <c r="BYV11" s="43">
        <v>231912000</v>
      </c>
      <c r="BYW11" s="40" t="s">
        <v>41</v>
      </c>
      <c r="BYX11" s="40" t="s">
        <v>99</v>
      </c>
      <c r="BYY11" s="36">
        <f t="shared" si="372"/>
        <v>2013</v>
      </c>
      <c r="BYZ11" s="37">
        <f t="shared" si="373"/>
        <v>-4738847000</v>
      </c>
      <c r="BZA11" s="38">
        <f t="shared" si="374"/>
        <v>2772866000</v>
      </c>
      <c r="BZB11" s="38">
        <f t="shared" si="375"/>
        <v>-7511713000</v>
      </c>
      <c r="BZC11" s="39">
        <f t="shared" si="376"/>
        <v>0.98264565615747224</v>
      </c>
      <c r="BZD11" s="39">
        <f t="shared" si="377"/>
        <v>1.5576261799023294</v>
      </c>
      <c r="BZE11" s="40" t="s">
        <v>395</v>
      </c>
      <c r="BZF11" s="40" t="s">
        <v>9</v>
      </c>
      <c r="BZG11" s="42">
        <v>41639</v>
      </c>
      <c r="BZH11" s="43">
        <v>4822539000</v>
      </c>
      <c r="BZI11" s="43">
        <v>83692000</v>
      </c>
      <c r="BZJ11" s="43">
        <v>2540954000</v>
      </c>
      <c r="BZK11" s="40">
        <v>0</v>
      </c>
      <c r="BZL11" s="43">
        <v>231912000</v>
      </c>
      <c r="BZM11" s="40" t="s">
        <v>41</v>
      </c>
      <c r="BZN11" s="40" t="s">
        <v>99</v>
      </c>
      <c r="BZO11" s="36">
        <f t="shared" si="372"/>
        <v>2013</v>
      </c>
      <c r="BZP11" s="37">
        <f t="shared" si="373"/>
        <v>-4738847000</v>
      </c>
      <c r="BZQ11" s="38">
        <f t="shared" si="374"/>
        <v>2772866000</v>
      </c>
      <c r="BZR11" s="38">
        <f t="shared" si="375"/>
        <v>-7511713000</v>
      </c>
      <c r="BZS11" s="39">
        <f t="shared" si="376"/>
        <v>0.98264565615747224</v>
      </c>
      <c r="BZT11" s="39">
        <f t="shared" si="377"/>
        <v>1.5576261799023294</v>
      </c>
      <c r="BZU11" s="40" t="s">
        <v>395</v>
      </c>
      <c r="BZV11" s="40" t="s">
        <v>9</v>
      </c>
      <c r="BZW11" s="42">
        <v>41639</v>
      </c>
      <c r="BZX11" s="43">
        <v>4822539000</v>
      </c>
      <c r="BZY11" s="43">
        <v>83692000</v>
      </c>
      <c r="BZZ11" s="43">
        <v>2540954000</v>
      </c>
      <c r="CAA11" s="40">
        <v>0</v>
      </c>
      <c r="CAB11" s="43">
        <v>231912000</v>
      </c>
      <c r="CAC11" s="40" t="s">
        <v>41</v>
      </c>
      <c r="CAD11" s="40" t="s">
        <v>99</v>
      </c>
      <c r="CAE11" s="36">
        <f t="shared" si="378"/>
        <v>2013</v>
      </c>
      <c r="CAF11" s="37">
        <f t="shared" si="379"/>
        <v>-4738847000</v>
      </c>
      <c r="CAG11" s="38">
        <f t="shared" si="380"/>
        <v>2772866000</v>
      </c>
      <c r="CAH11" s="38">
        <f t="shared" si="381"/>
        <v>-7511713000</v>
      </c>
      <c r="CAI11" s="39">
        <f t="shared" si="382"/>
        <v>0.98264565615747224</v>
      </c>
      <c r="CAJ11" s="39">
        <f t="shared" si="383"/>
        <v>1.5576261799023294</v>
      </c>
      <c r="CAK11" s="40" t="s">
        <v>395</v>
      </c>
      <c r="CAL11" s="40" t="s">
        <v>9</v>
      </c>
      <c r="CAM11" s="42">
        <v>41639</v>
      </c>
      <c r="CAN11" s="43">
        <v>4822539000</v>
      </c>
      <c r="CAO11" s="43">
        <v>83692000</v>
      </c>
      <c r="CAP11" s="43">
        <v>2540954000</v>
      </c>
      <c r="CAQ11" s="40">
        <v>0</v>
      </c>
      <c r="CAR11" s="43">
        <v>231912000</v>
      </c>
      <c r="CAS11" s="40" t="s">
        <v>41</v>
      </c>
      <c r="CAT11" s="40" t="s">
        <v>99</v>
      </c>
      <c r="CAU11" s="36">
        <f t="shared" si="378"/>
        <v>2013</v>
      </c>
      <c r="CAV11" s="37">
        <f t="shared" si="379"/>
        <v>-4738847000</v>
      </c>
      <c r="CAW11" s="38">
        <f t="shared" si="380"/>
        <v>2772866000</v>
      </c>
      <c r="CAX11" s="38">
        <f t="shared" si="381"/>
        <v>-7511713000</v>
      </c>
      <c r="CAY11" s="39">
        <f t="shared" si="382"/>
        <v>0.98264565615747224</v>
      </c>
      <c r="CAZ11" s="39">
        <f t="shared" si="383"/>
        <v>1.5576261799023294</v>
      </c>
      <c r="CBA11" s="40" t="s">
        <v>395</v>
      </c>
      <c r="CBB11" s="40" t="s">
        <v>9</v>
      </c>
      <c r="CBC11" s="42">
        <v>41639</v>
      </c>
      <c r="CBD11" s="43">
        <v>4822539000</v>
      </c>
      <c r="CBE11" s="43">
        <v>83692000</v>
      </c>
      <c r="CBF11" s="43">
        <v>2540954000</v>
      </c>
      <c r="CBG11" s="40">
        <v>0</v>
      </c>
      <c r="CBH11" s="43">
        <v>231912000</v>
      </c>
      <c r="CBI11" s="40" t="s">
        <v>41</v>
      </c>
      <c r="CBJ11" s="40" t="s">
        <v>99</v>
      </c>
      <c r="CBK11" s="36">
        <f t="shared" si="384"/>
        <v>2013</v>
      </c>
      <c r="CBL11" s="37">
        <f t="shared" si="385"/>
        <v>-4738847000</v>
      </c>
      <c r="CBM11" s="38">
        <f t="shared" si="386"/>
        <v>2772866000</v>
      </c>
      <c r="CBN11" s="38">
        <f t="shared" si="387"/>
        <v>-7511713000</v>
      </c>
      <c r="CBO11" s="39">
        <f t="shared" si="388"/>
        <v>0.98264565615747224</v>
      </c>
      <c r="CBP11" s="39">
        <f t="shared" si="389"/>
        <v>1.5576261799023294</v>
      </c>
      <c r="CBQ11" s="40" t="s">
        <v>395</v>
      </c>
      <c r="CBR11" s="40" t="s">
        <v>9</v>
      </c>
      <c r="CBS11" s="42">
        <v>41639</v>
      </c>
      <c r="CBT11" s="43">
        <v>4822539000</v>
      </c>
      <c r="CBU11" s="43">
        <v>83692000</v>
      </c>
      <c r="CBV11" s="43">
        <v>2540954000</v>
      </c>
      <c r="CBW11" s="40">
        <v>0</v>
      </c>
      <c r="CBX11" s="43">
        <v>231912000</v>
      </c>
      <c r="CBY11" s="40" t="s">
        <v>41</v>
      </c>
      <c r="CBZ11" s="40" t="s">
        <v>99</v>
      </c>
      <c r="CCA11" s="36">
        <f t="shared" si="384"/>
        <v>2013</v>
      </c>
      <c r="CCB11" s="37">
        <f t="shared" si="385"/>
        <v>-4738847000</v>
      </c>
      <c r="CCC11" s="38">
        <f t="shared" si="386"/>
        <v>2772866000</v>
      </c>
      <c r="CCD11" s="38">
        <f t="shared" si="387"/>
        <v>-7511713000</v>
      </c>
      <c r="CCE11" s="39">
        <f t="shared" si="388"/>
        <v>0.98264565615747224</v>
      </c>
      <c r="CCF11" s="39">
        <f t="shared" si="389"/>
        <v>1.5576261799023294</v>
      </c>
      <c r="CCG11" s="40" t="s">
        <v>395</v>
      </c>
      <c r="CCH11" s="40" t="s">
        <v>9</v>
      </c>
      <c r="CCI11" s="42">
        <v>41639</v>
      </c>
      <c r="CCJ11" s="43">
        <v>4822539000</v>
      </c>
      <c r="CCK11" s="43">
        <v>83692000</v>
      </c>
      <c r="CCL11" s="43">
        <v>2540954000</v>
      </c>
      <c r="CCM11" s="40">
        <v>0</v>
      </c>
      <c r="CCN11" s="43">
        <v>231912000</v>
      </c>
      <c r="CCO11" s="40" t="s">
        <v>41</v>
      </c>
      <c r="CCP11" s="40" t="s">
        <v>99</v>
      </c>
      <c r="CCQ11" s="36">
        <f t="shared" si="390"/>
        <v>2013</v>
      </c>
      <c r="CCR11" s="37">
        <f t="shared" si="391"/>
        <v>-4738847000</v>
      </c>
      <c r="CCS11" s="38">
        <f t="shared" si="392"/>
        <v>2772866000</v>
      </c>
      <c r="CCT11" s="38">
        <f t="shared" si="393"/>
        <v>-7511713000</v>
      </c>
      <c r="CCU11" s="39">
        <f t="shared" si="394"/>
        <v>0.98264565615747224</v>
      </c>
      <c r="CCV11" s="39">
        <f t="shared" si="395"/>
        <v>1.5576261799023294</v>
      </c>
      <c r="CCW11" s="40" t="s">
        <v>395</v>
      </c>
      <c r="CCX11" s="40" t="s">
        <v>9</v>
      </c>
      <c r="CCY11" s="42">
        <v>41639</v>
      </c>
      <c r="CCZ11" s="43">
        <v>4822539000</v>
      </c>
      <c r="CDA11" s="43">
        <v>83692000</v>
      </c>
      <c r="CDB11" s="43">
        <v>2540954000</v>
      </c>
      <c r="CDC11" s="40">
        <v>0</v>
      </c>
      <c r="CDD11" s="43">
        <v>231912000</v>
      </c>
      <c r="CDE11" s="40" t="s">
        <v>41</v>
      </c>
      <c r="CDF11" s="40" t="s">
        <v>99</v>
      </c>
      <c r="CDG11" s="36">
        <f t="shared" si="390"/>
        <v>2013</v>
      </c>
      <c r="CDH11" s="37">
        <f t="shared" si="391"/>
        <v>-4738847000</v>
      </c>
      <c r="CDI11" s="38">
        <f t="shared" si="392"/>
        <v>2772866000</v>
      </c>
      <c r="CDJ11" s="38">
        <f t="shared" si="393"/>
        <v>-7511713000</v>
      </c>
      <c r="CDK11" s="39">
        <f t="shared" si="394"/>
        <v>0.98264565615747224</v>
      </c>
      <c r="CDL11" s="39">
        <f t="shared" si="395"/>
        <v>1.5576261799023294</v>
      </c>
      <c r="CDM11" s="40" t="s">
        <v>395</v>
      </c>
      <c r="CDN11" s="40" t="s">
        <v>9</v>
      </c>
      <c r="CDO11" s="42">
        <v>41639</v>
      </c>
      <c r="CDP11" s="43">
        <v>4822539000</v>
      </c>
      <c r="CDQ11" s="43">
        <v>83692000</v>
      </c>
      <c r="CDR11" s="43">
        <v>2540954000</v>
      </c>
      <c r="CDS11" s="40">
        <v>0</v>
      </c>
      <c r="CDT11" s="43">
        <v>231912000</v>
      </c>
      <c r="CDU11" s="40" t="s">
        <v>41</v>
      </c>
      <c r="CDV11" s="40" t="s">
        <v>99</v>
      </c>
      <c r="CDW11" s="36">
        <f t="shared" si="396"/>
        <v>2013</v>
      </c>
      <c r="CDX11" s="37">
        <f t="shared" si="397"/>
        <v>-4738847000</v>
      </c>
      <c r="CDY11" s="38">
        <f t="shared" si="398"/>
        <v>2772866000</v>
      </c>
      <c r="CDZ11" s="38">
        <f t="shared" si="399"/>
        <v>-7511713000</v>
      </c>
      <c r="CEA11" s="39">
        <f t="shared" si="400"/>
        <v>0.98264565615747224</v>
      </c>
      <c r="CEB11" s="39">
        <f t="shared" si="401"/>
        <v>1.5576261799023294</v>
      </c>
      <c r="CEC11" s="40" t="s">
        <v>395</v>
      </c>
      <c r="CED11" s="40" t="s">
        <v>9</v>
      </c>
      <c r="CEE11" s="42">
        <v>41639</v>
      </c>
      <c r="CEF11" s="43">
        <v>4822539000</v>
      </c>
      <c r="CEG11" s="43">
        <v>83692000</v>
      </c>
      <c r="CEH11" s="43">
        <v>2540954000</v>
      </c>
      <c r="CEI11" s="40">
        <v>0</v>
      </c>
      <c r="CEJ11" s="43">
        <v>231912000</v>
      </c>
      <c r="CEK11" s="40" t="s">
        <v>41</v>
      </c>
      <c r="CEL11" s="40" t="s">
        <v>99</v>
      </c>
      <c r="CEM11" s="36">
        <f t="shared" si="396"/>
        <v>2013</v>
      </c>
      <c r="CEN11" s="37">
        <f t="shared" si="397"/>
        <v>-4738847000</v>
      </c>
      <c r="CEO11" s="38">
        <f t="shared" si="398"/>
        <v>2772866000</v>
      </c>
      <c r="CEP11" s="38">
        <f t="shared" si="399"/>
        <v>-7511713000</v>
      </c>
      <c r="CEQ11" s="39">
        <f t="shared" si="400"/>
        <v>0.98264565615747224</v>
      </c>
      <c r="CER11" s="39">
        <f t="shared" si="401"/>
        <v>1.5576261799023294</v>
      </c>
      <c r="CES11" s="40" t="s">
        <v>395</v>
      </c>
      <c r="CET11" s="40" t="s">
        <v>9</v>
      </c>
      <c r="CEU11" s="42">
        <v>41639</v>
      </c>
      <c r="CEV11" s="43">
        <v>4822539000</v>
      </c>
      <c r="CEW11" s="43">
        <v>83692000</v>
      </c>
      <c r="CEX11" s="43">
        <v>2540954000</v>
      </c>
      <c r="CEY11" s="40">
        <v>0</v>
      </c>
      <c r="CEZ11" s="43">
        <v>231912000</v>
      </c>
      <c r="CFA11" s="40" t="s">
        <v>41</v>
      </c>
      <c r="CFB11" s="40" t="s">
        <v>99</v>
      </c>
      <c r="CFC11" s="36">
        <f t="shared" si="402"/>
        <v>2013</v>
      </c>
      <c r="CFD11" s="37">
        <f t="shared" si="403"/>
        <v>-4738847000</v>
      </c>
      <c r="CFE11" s="38">
        <f t="shared" si="404"/>
        <v>2772866000</v>
      </c>
      <c r="CFF11" s="38">
        <f t="shared" si="405"/>
        <v>-7511713000</v>
      </c>
      <c r="CFG11" s="39">
        <f t="shared" si="406"/>
        <v>0.98264565615747224</v>
      </c>
      <c r="CFH11" s="39">
        <f t="shared" si="407"/>
        <v>1.5576261799023294</v>
      </c>
      <c r="CFI11" s="40" t="s">
        <v>395</v>
      </c>
      <c r="CFJ11" s="40" t="s">
        <v>9</v>
      </c>
      <c r="CFK11" s="42">
        <v>41639</v>
      </c>
      <c r="CFL11" s="43">
        <v>4822539000</v>
      </c>
      <c r="CFM11" s="43">
        <v>83692000</v>
      </c>
      <c r="CFN11" s="43">
        <v>2540954000</v>
      </c>
      <c r="CFO11" s="40">
        <v>0</v>
      </c>
      <c r="CFP11" s="43">
        <v>231912000</v>
      </c>
      <c r="CFQ11" s="40" t="s">
        <v>41</v>
      </c>
      <c r="CFR11" s="40" t="s">
        <v>99</v>
      </c>
      <c r="CFS11" s="36">
        <f t="shared" si="402"/>
        <v>2013</v>
      </c>
      <c r="CFT11" s="37">
        <f t="shared" si="403"/>
        <v>-4738847000</v>
      </c>
      <c r="CFU11" s="38">
        <f t="shared" si="404"/>
        <v>2772866000</v>
      </c>
      <c r="CFV11" s="38">
        <f t="shared" si="405"/>
        <v>-7511713000</v>
      </c>
      <c r="CFW11" s="39">
        <f t="shared" si="406"/>
        <v>0.98264565615747224</v>
      </c>
      <c r="CFX11" s="39">
        <f t="shared" si="407"/>
        <v>1.5576261799023294</v>
      </c>
      <c r="CFY11" s="40" t="s">
        <v>395</v>
      </c>
      <c r="CFZ11" s="40" t="s">
        <v>9</v>
      </c>
      <c r="CGA11" s="42">
        <v>41639</v>
      </c>
      <c r="CGB11" s="43">
        <v>4822539000</v>
      </c>
      <c r="CGC11" s="43">
        <v>83692000</v>
      </c>
      <c r="CGD11" s="43">
        <v>2540954000</v>
      </c>
      <c r="CGE11" s="40">
        <v>0</v>
      </c>
      <c r="CGF11" s="43">
        <v>231912000</v>
      </c>
      <c r="CGG11" s="40" t="s">
        <v>41</v>
      </c>
      <c r="CGH11" s="40" t="s">
        <v>99</v>
      </c>
      <c r="CGI11" s="36">
        <f t="shared" si="408"/>
        <v>2013</v>
      </c>
      <c r="CGJ11" s="37">
        <f t="shared" si="409"/>
        <v>-4738847000</v>
      </c>
      <c r="CGK11" s="38">
        <f t="shared" si="410"/>
        <v>2772866000</v>
      </c>
      <c r="CGL11" s="38">
        <f t="shared" si="411"/>
        <v>-7511713000</v>
      </c>
      <c r="CGM11" s="39">
        <f t="shared" si="412"/>
        <v>0.98264565615747224</v>
      </c>
      <c r="CGN11" s="39">
        <f t="shared" si="413"/>
        <v>1.5576261799023294</v>
      </c>
      <c r="CGO11" s="40" t="s">
        <v>395</v>
      </c>
      <c r="CGP11" s="40" t="s">
        <v>9</v>
      </c>
      <c r="CGQ11" s="42">
        <v>41639</v>
      </c>
      <c r="CGR11" s="43">
        <v>4822539000</v>
      </c>
      <c r="CGS11" s="43">
        <v>83692000</v>
      </c>
      <c r="CGT11" s="43">
        <v>2540954000</v>
      </c>
      <c r="CGU11" s="40">
        <v>0</v>
      </c>
      <c r="CGV11" s="43">
        <v>231912000</v>
      </c>
      <c r="CGW11" s="40" t="s">
        <v>41</v>
      </c>
      <c r="CGX11" s="40" t="s">
        <v>99</v>
      </c>
      <c r="CGY11" s="36">
        <f t="shared" si="408"/>
        <v>2013</v>
      </c>
      <c r="CGZ11" s="37">
        <f t="shared" si="409"/>
        <v>-4738847000</v>
      </c>
      <c r="CHA11" s="38">
        <f t="shared" si="410"/>
        <v>2772866000</v>
      </c>
      <c r="CHB11" s="38">
        <f t="shared" si="411"/>
        <v>-7511713000</v>
      </c>
      <c r="CHC11" s="39">
        <f t="shared" si="412"/>
        <v>0.98264565615747224</v>
      </c>
      <c r="CHD11" s="39">
        <f t="shared" si="413"/>
        <v>1.5576261799023294</v>
      </c>
      <c r="CHE11" s="40" t="s">
        <v>395</v>
      </c>
      <c r="CHF11" s="40" t="s">
        <v>9</v>
      </c>
      <c r="CHG11" s="42">
        <v>41639</v>
      </c>
      <c r="CHH11" s="43">
        <v>4822539000</v>
      </c>
      <c r="CHI11" s="43">
        <v>83692000</v>
      </c>
      <c r="CHJ11" s="43">
        <v>2540954000</v>
      </c>
      <c r="CHK11" s="40">
        <v>0</v>
      </c>
      <c r="CHL11" s="43">
        <v>231912000</v>
      </c>
      <c r="CHM11" s="40" t="s">
        <v>41</v>
      </c>
      <c r="CHN11" s="40" t="s">
        <v>99</v>
      </c>
      <c r="CHO11" s="36">
        <f t="shared" si="414"/>
        <v>2013</v>
      </c>
      <c r="CHP11" s="37">
        <f t="shared" si="415"/>
        <v>-4738847000</v>
      </c>
      <c r="CHQ11" s="38">
        <f t="shared" si="416"/>
        <v>2772866000</v>
      </c>
      <c r="CHR11" s="38">
        <f t="shared" si="417"/>
        <v>-7511713000</v>
      </c>
      <c r="CHS11" s="39">
        <f t="shared" si="418"/>
        <v>0.98264565615747224</v>
      </c>
      <c r="CHT11" s="39">
        <f t="shared" si="419"/>
        <v>1.5576261799023294</v>
      </c>
      <c r="CHU11" s="40" t="s">
        <v>395</v>
      </c>
      <c r="CHV11" s="40" t="s">
        <v>9</v>
      </c>
      <c r="CHW11" s="42">
        <v>41639</v>
      </c>
      <c r="CHX11" s="43">
        <v>4822539000</v>
      </c>
      <c r="CHY11" s="43">
        <v>83692000</v>
      </c>
      <c r="CHZ11" s="43">
        <v>2540954000</v>
      </c>
      <c r="CIA11" s="40">
        <v>0</v>
      </c>
      <c r="CIB11" s="43">
        <v>231912000</v>
      </c>
      <c r="CIC11" s="40" t="s">
        <v>41</v>
      </c>
      <c r="CID11" s="40" t="s">
        <v>99</v>
      </c>
      <c r="CIE11" s="36">
        <f t="shared" si="414"/>
        <v>2013</v>
      </c>
      <c r="CIF11" s="37">
        <f t="shared" si="415"/>
        <v>-4738847000</v>
      </c>
      <c r="CIG11" s="38">
        <f t="shared" si="416"/>
        <v>2772866000</v>
      </c>
      <c r="CIH11" s="38">
        <f t="shared" si="417"/>
        <v>-7511713000</v>
      </c>
      <c r="CII11" s="39">
        <f t="shared" si="418"/>
        <v>0.98264565615747224</v>
      </c>
      <c r="CIJ11" s="39">
        <f t="shared" si="419"/>
        <v>1.5576261799023294</v>
      </c>
      <c r="CIK11" s="40" t="s">
        <v>395</v>
      </c>
      <c r="CIL11" s="40" t="s">
        <v>9</v>
      </c>
      <c r="CIM11" s="42">
        <v>41639</v>
      </c>
      <c r="CIN11" s="43">
        <v>4822539000</v>
      </c>
      <c r="CIO11" s="43">
        <v>83692000</v>
      </c>
      <c r="CIP11" s="43">
        <v>2540954000</v>
      </c>
      <c r="CIQ11" s="40">
        <v>0</v>
      </c>
      <c r="CIR11" s="43">
        <v>231912000</v>
      </c>
      <c r="CIS11" s="40" t="s">
        <v>41</v>
      </c>
      <c r="CIT11" s="40" t="s">
        <v>99</v>
      </c>
      <c r="CIU11" s="36">
        <f t="shared" si="420"/>
        <v>2013</v>
      </c>
      <c r="CIV11" s="37">
        <f t="shared" si="421"/>
        <v>-4738847000</v>
      </c>
      <c r="CIW11" s="38">
        <f t="shared" si="422"/>
        <v>2772866000</v>
      </c>
      <c r="CIX11" s="38">
        <f t="shared" si="423"/>
        <v>-7511713000</v>
      </c>
      <c r="CIY11" s="39">
        <f t="shared" si="424"/>
        <v>0.98264565615747224</v>
      </c>
      <c r="CIZ11" s="39">
        <f t="shared" si="425"/>
        <v>1.5576261799023294</v>
      </c>
      <c r="CJA11" s="40" t="s">
        <v>395</v>
      </c>
      <c r="CJB11" s="40" t="s">
        <v>9</v>
      </c>
      <c r="CJC11" s="42">
        <v>41639</v>
      </c>
      <c r="CJD11" s="43">
        <v>4822539000</v>
      </c>
      <c r="CJE11" s="43">
        <v>83692000</v>
      </c>
      <c r="CJF11" s="43">
        <v>2540954000</v>
      </c>
      <c r="CJG11" s="40">
        <v>0</v>
      </c>
      <c r="CJH11" s="43">
        <v>231912000</v>
      </c>
      <c r="CJI11" s="40" t="s">
        <v>41</v>
      </c>
      <c r="CJJ11" s="40" t="s">
        <v>99</v>
      </c>
      <c r="CJK11" s="36">
        <f t="shared" si="420"/>
        <v>2013</v>
      </c>
      <c r="CJL11" s="37">
        <f t="shared" si="421"/>
        <v>-4738847000</v>
      </c>
      <c r="CJM11" s="38">
        <f t="shared" si="422"/>
        <v>2772866000</v>
      </c>
      <c r="CJN11" s="38">
        <f t="shared" si="423"/>
        <v>-7511713000</v>
      </c>
      <c r="CJO11" s="39">
        <f t="shared" si="424"/>
        <v>0.98264565615747224</v>
      </c>
      <c r="CJP11" s="39">
        <f t="shared" si="425"/>
        <v>1.5576261799023294</v>
      </c>
      <c r="CJQ11" s="40" t="s">
        <v>395</v>
      </c>
      <c r="CJR11" s="40" t="s">
        <v>9</v>
      </c>
      <c r="CJS11" s="42">
        <v>41639</v>
      </c>
      <c r="CJT11" s="43">
        <v>4822539000</v>
      </c>
      <c r="CJU11" s="43">
        <v>83692000</v>
      </c>
      <c r="CJV11" s="43">
        <v>2540954000</v>
      </c>
      <c r="CJW11" s="40">
        <v>0</v>
      </c>
      <c r="CJX11" s="43">
        <v>231912000</v>
      </c>
      <c r="CJY11" s="40" t="s">
        <v>41</v>
      </c>
      <c r="CJZ11" s="40" t="s">
        <v>99</v>
      </c>
      <c r="CKA11" s="36">
        <f t="shared" si="426"/>
        <v>2013</v>
      </c>
      <c r="CKB11" s="37">
        <f t="shared" si="427"/>
        <v>-4738847000</v>
      </c>
      <c r="CKC11" s="38">
        <f t="shared" si="428"/>
        <v>2772866000</v>
      </c>
      <c r="CKD11" s="38">
        <f t="shared" si="429"/>
        <v>-7511713000</v>
      </c>
      <c r="CKE11" s="39">
        <f t="shared" si="430"/>
        <v>0.98264565615747224</v>
      </c>
      <c r="CKF11" s="39">
        <f t="shared" si="431"/>
        <v>1.5576261799023294</v>
      </c>
      <c r="CKG11" s="40" t="s">
        <v>395</v>
      </c>
      <c r="CKH11" s="40" t="s">
        <v>9</v>
      </c>
      <c r="CKI11" s="42">
        <v>41639</v>
      </c>
      <c r="CKJ11" s="43">
        <v>4822539000</v>
      </c>
      <c r="CKK11" s="43">
        <v>83692000</v>
      </c>
      <c r="CKL11" s="43">
        <v>2540954000</v>
      </c>
      <c r="CKM11" s="40">
        <v>0</v>
      </c>
      <c r="CKN11" s="43">
        <v>231912000</v>
      </c>
      <c r="CKO11" s="40" t="s">
        <v>41</v>
      </c>
      <c r="CKP11" s="40" t="s">
        <v>99</v>
      </c>
      <c r="CKQ11" s="36">
        <f t="shared" si="426"/>
        <v>2013</v>
      </c>
      <c r="CKR11" s="37">
        <f t="shared" si="427"/>
        <v>-4738847000</v>
      </c>
      <c r="CKS11" s="38">
        <f t="shared" si="428"/>
        <v>2772866000</v>
      </c>
      <c r="CKT11" s="38">
        <f t="shared" si="429"/>
        <v>-7511713000</v>
      </c>
      <c r="CKU11" s="39">
        <f t="shared" si="430"/>
        <v>0.98264565615747224</v>
      </c>
      <c r="CKV11" s="39">
        <f t="shared" si="431"/>
        <v>1.5576261799023294</v>
      </c>
      <c r="CKW11" s="40" t="s">
        <v>395</v>
      </c>
      <c r="CKX11" s="40" t="s">
        <v>9</v>
      </c>
      <c r="CKY11" s="42">
        <v>41639</v>
      </c>
      <c r="CKZ11" s="43">
        <v>4822539000</v>
      </c>
      <c r="CLA11" s="43">
        <v>83692000</v>
      </c>
      <c r="CLB11" s="43">
        <v>2540954000</v>
      </c>
      <c r="CLC11" s="40">
        <v>0</v>
      </c>
      <c r="CLD11" s="43">
        <v>231912000</v>
      </c>
      <c r="CLE11" s="40" t="s">
        <v>41</v>
      </c>
      <c r="CLF11" s="40" t="s">
        <v>99</v>
      </c>
      <c r="CLG11" s="36">
        <f t="shared" si="432"/>
        <v>2013</v>
      </c>
      <c r="CLH11" s="37">
        <f t="shared" si="433"/>
        <v>-4738847000</v>
      </c>
      <c r="CLI11" s="38">
        <f t="shared" si="434"/>
        <v>2772866000</v>
      </c>
      <c r="CLJ11" s="38">
        <f t="shared" si="435"/>
        <v>-7511713000</v>
      </c>
      <c r="CLK11" s="39">
        <f t="shared" si="436"/>
        <v>0.98264565615747224</v>
      </c>
      <c r="CLL11" s="39">
        <f t="shared" si="437"/>
        <v>1.5576261799023294</v>
      </c>
      <c r="CLM11" s="40" t="s">
        <v>395</v>
      </c>
      <c r="CLN11" s="40" t="s">
        <v>9</v>
      </c>
      <c r="CLO11" s="42">
        <v>41639</v>
      </c>
      <c r="CLP11" s="43">
        <v>4822539000</v>
      </c>
      <c r="CLQ11" s="43">
        <v>83692000</v>
      </c>
      <c r="CLR11" s="43">
        <v>2540954000</v>
      </c>
      <c r="CLS11" s="40">
        <v>0</v>
      </c>
      <c r="CLT11" s="43">
        <v>231912000</v>
      </c>
      <c r="CLU11" s="40" t="s">
        <v>41</v>
      </c>
      <c r="CLV11" s="40" t="s">
        <v>99</v>
      </c>
      <c r="CLW11" s="36">
        <f t="shared" si="432"/>
        <v>2013</v>
      </c>
      <c r="CLX11" s="37">
        <f t="shared" si="433"/>
        <v>-4738847000</v>
      </c>
      <c r="CLY11" s="38">
        <f t="shared" si="434"/>
        <v>2772866000</v>
      </c>
      <c r="CLZ11" s="38">
        <f t="shared" si="435"/>
        <v>-7511713000</v>
      </c>
      <c r="CMA11" s="39">
        <f t="shared" si="436"/>
        <v>0.98264565615747224</v>
      </c>
      <c r="CMB11" s="39">
        <f t="shared" si="437"/>
        <v>1.5576261799023294</v>
      </c>
      <c r="CMC11" s="40" t="s">
        <v>395</v>
      </c>
      <c r="CMD11" s="40" t="s">
        <v>9</v>
      </c>
      <c r="CME11" s="42">
        <v>41639</v>
      </c>
      <c r="CMF11" s="43">
        <v>4822539000</v>
      </c>
      <c r="CMG11" s="43">
        <v>83692000</v>
      </c>
      <c r="CMH11" s="43">
        <v>2540954000</v>
      </c>
      <c r="CMI11" s="40">
        <v>0</v>
      </c>
      <c r="CMJ11" s="43">
        <v>231912000</v>
      </c>
      <c r="CMK11" s="40" t="s">
        <v>41</v>
      </c>
      <c r="CML11" s="40" t="s">
        <v>99</v>
      </c>
      <c r="CMM11" s="36">
        <f t="shared" si="438"/>
        <v>2013</v>
      </c>
      <c r="CMN11" s="37">
        <f t="shared" si="439"/>
        <v>-4738847000</v>
      </c>
      <c r="CMO11" s="38">
        <f t="shared" si="440"/>
        <v>2772866000</v>
      </c>
      <c r="CMP11" s="38">
        <f t="shared" si="441"/>
        <v>-7511713000</v>
      </c>
      <c r="CMQ11" s="39">
        <f t="shared" si="442"/>
        <v>0.98264565615747224</v>
      </c>
      <c r="CMR11" s="39">
        <f t="shared" si="443"/>
        <v>1.5576261799023294</v>
      </c>
      <c r="CMS11" s="40" t="s">
        <v>395</v>
      </c>
      <c r="CMT11" s="40" t="s">
        <v>9</v>
      </c>
      <c r="CMU11" s="42">
        <v>41639</v>
      </c>
      <c r="CMV11" s="43">
        <v>4822539000</v>
      </c>
      <c r="CMW11" s="43">
        <v>83692000</v>
      </c>
      <c r="CMX11" s="43">
        <v>2540954000</v>
      </c>
      <c r="CMY11" s="40">
        <v>0</v>
      </c>
      <c r="CMZ11" s="43">
        <v>231912000</v>
      </c>
      <c r="CNA11" s="40" t="s">
        <v>41</v>
      </c>
      <c r="CNB11" s="40" t="s">
        <v>99</v>
      </c>
      <c r="CNC11" s="36">
        <f t="shared" si="438"/>
        <v>2013</v>
      </c>
      <c r="CND11" s="37">
        <f t="shared" si="439"/>
        <v>-4738847000</v>
      </c>
      <c r="CNE11" s="38">
        <f t="shared" si="440"/>
        <v>2772866000</v>
      </c>
      <c r="CNF11" s="38">
        <f t="shared" si="441"/>
        <v>-7511713000</v>
      </c>
      <c r="CNG11" s="39">
        <f t="shared" si="442"/>
        <v>0.98264565615747224</v>
      </c>
      <c r="CNH11" s="39">
        <f t="shared" si="443"/>
        <v>1.5576261799023294</v>
      </c>
      <c r="CNI11" s="40" t="s">
        <v>395</v>
      </c>
      <c r="CNJ11" s="40" t="s">
        <v>9</v>
      </c>
      <c r="CNK11" s="42">
        <v>41639</v>
      </c>
      <c r="CNL11" s="43">
        <v>4822539000</v>
      </c>
      <c r="CNM11" s="43">
        <v>83692000</v>
      </c>
      <c r="CNN11" s="43">
        <v>2540954000</v>
      </c>
      <c r="CNO11" s="40">
        <v>0</v>
      </c>
      <c r="CNP11" s="43">
        <v>231912000</v>
      </c>
      <c r="CNQ11" s="40" t="s">
        <v>41</v>
      </c>
      <c r="CNR11" s="40" t="s">
        <v>99</v>
      </c>
      <c r="CNS11" s="36">
        <f t="shared" si="444"/>
        <v>2013</v>
      </c>
      <c r="CNT11" s="37">
        <f t="shared" si="445"/>
        <v>-4738847000</v>
      </c>
      <c r="CNU11" s="38">
        <f t="shared" si="446"/>
        <v>2772866000</v>
      </c>
      <c r="CNV11" s="38">
        <f t="shared" si="447"/>
        <v>-7511713000</v>
      </c>
      <c r="CNW11" s="39">
        <f t="shared" si="448"/>
        <v>0.98264565615747224</v>
      </c>
      <c r="CNX11" s="39">
        <f t="shared" si="449"/>
        <v>1.5576261799023294</v>
      </c>
      <c r="CNY11" s="40" t="s">
        <v>395</v>
      </c>
      <c r="CNZ11" s="40" t="s">
        <v>9</v>
      </c>
      <c r="COA11" s="42">
        <v>41639</v>
      </c>
      <c r="COB11" s="43">
        <v>4822539000</v>
      </c>
      <c r="COC11" s="43">
        <v>83692000</v>
      </c>
      <c r="COD11" s="43">
        <v>2540954000</v>
      </c>
      <c r="COE11" s="40">
        <v>0</v>
      </c>
      <c r="COF11" s="43">
        <v>231912000</v>
      </c>
      <c r="COG11" s="40" t="s">
        <v>41</v>
      </c>
      <c r="COH11" s="40" t="s">
        <v>99</v>
      </c>
      <c r="COI11" s="36">
        <f t="shared" si="444"/>
        <v>2013</v>
      </c>
      <c r="COJ11" s="37">
        <f t="shared" si="445"/>
        <v>-4738847000</v>
      </c>
      <c r="COK11" s="38">
        <f t="shared" si="446"/>
        <v>2772866000</v>
      </c>
      <c r="COL11" s="38">
        <f t="shared" si="447"/>
        <v>-7511713000</v>
      </c>
      <c r="COM11" s="39">
        <f t="shared" si="448"/>
        <v>0.98264565615747224</v>
      </c>
      <c r="CON11" s="39">
        <f t="shared" si="449"/>
        <v>1.5576261799023294</v>
      </c>
      <c r="COO11" s="40" t="s">
        <v>395</v>
      </c>
      <c r="COP11" s="40" t="s">
        <v>9</v>
      </c>
      <c r="COQ11" s="42">
        <v>41639</v>
      </c>
      <c r="COR11" s="43">
        <v>4822539000</v>
      </c>
      <c r="COS11" s="43">
        <v>83692000</v>
      </c>
      <c r="COT11" s="43">
        <v>2540954000</v>
      </c>
      <c r="COU11" s="40">
        <v>0</v>
      </c>
      <c r="COV11" s="43">
        <v>231912000</v>
      </c>
      <c r="COW11" s="40" t="s">
        <v>41</v>
      </c>
      <c r="COX11" s="40" t="s">
        <v>99</v>
      </c>
      <c r="COY11" s="36">
        <f t="shared" si="450"/>
        <v>2013</v>
      </c>
      <c r="COZ11" s="37">
        <f t="shared" si="451"/>
        <v>-4738847000</v>
      </c>
      <c r="CPA11" s="38">
        <f t="shared" si="452"/>
        <v>2772866000</v>
      </c>
      <c r="CPB11" s="38">
        <f t="shared" si="453"/>
        <v>-7511713000</v>
      </c>
      <c r="CPC11" s="39">
        <f t="shared" si="454"/>
        <v>0.98264565615747224</v>
      </c>
      <c r="CPD11" s="39">
        <f t="shared" si="455"/>
        <v>1.5576261799023294</v>
      </c>
      <c r="CPE11" s="40" t="s">
        <v>395</v>
      </c>
      <c r="CPF11" s="40" t="s">
        <v>9</v>
      </c>
      <c r="CPG11" s="42">
        <v>41639</v>
      </c>
      <c r="CPH11" s="43">
        <v>4822539000</v>
      </c>
      <c r="CPI11" s="43">
        <v>83692000</v>
      </c>
      <c r="CPJ11" s="43">
        <v>2540954000</v>
      </c>
      <c r="CPK11" s="40">
        <v>0</v>
      </c>
      <c r="CPL11" s="43">
        <v>231912000</v>
      </c>
      <c r="CPM11" s="40" t="s">
        <v>41</v>
      </c>
      <c r="CPN11" s="40" t="s">
        <v>99</v>
      </c>
      <c r="CPO11" s="36">
        <f t="shared" si="450"/>
        <v>2013</v>
      </c>
      <c r="CPP11" s="37">
        <f t="shared" si="451"/>
        <v>-4738847000</v>
      </c>
      <c r="CPQ11" s="38">
        <f t="shared" si="452"/>
        <v>2772866000</v>
      </c>
      <c r="CPR11" s="38">
        <f t="shared" si="453"/>
        <v>-7511713000</v>
      </c>
      <c r="CPS11" s="39">
        <f t="shared" si="454"/>
        <v>0.98264565615747224</v>
      </c>
      <c r="CPT11" s="39">
        <f t="shared" si="455"/>
        <v>1.5576261799023294</v>
      </c>
      <c r="CPU11" s="40" t="s">
        <v>395</v>
      </c>
      <c r="CPV11" s="40" t="s">
        <v>9</v>
      </c>
      <c r="CPW11" s="42">
        <v>41639</v>
      </c>
      <c r="CPX11" s="43">
        <v>4822539000</v>
      </c>
      <c r="CPY11" s="43">
        <v>83692000</v>
      </c>
      <c r="CPZ11" s="43">
        <v>2540954000</v>
      </c>
      <c r="CQA11" s="40">
        <v>0</v>
      </c>
      <c r="CQB11" s="43">
        <v>231912000</v>
      </c>
      <c r="CQC11" s="40" t="s">
        <v>41</v>
      </c>
      <c r="CQD11" s="40" t="s">
        <v>99</v>
      </c>
      <c r="CQE11" s="36">
        <f t="shared" si="456"/>
        <v>2013</v>
      </c>
      <c r="CQF11" s="37">
        <f t="shared" si="457"/>
        <v>-4738847000</v>
      </c>
      <c r="CQG11" s="38">
        <f t="shared" si="458"/>
        <v>2772866000</v>
      </c>
      <c r="CQH11" s="38">
        <f t="shared" si="459"/>
        <v>-7511713000</v>
      </c>
      <c r="CQI11" s="39">
        <f t="shared" si="460"/>
        <v>0.98264565615747224</v>
      </c>
      <c r="CQJ11" s="39">
        <f t="shared" si="461"/>
        <v>1.5576261799023294</v>
      </c>
      <c r="CQK11" s="40" t="s">
        <v>395</v>
      </c>
      <c r="CQL11" s="40" t="s">
        <v>9</v>
      </c>
      <c r="CQM11" s="42">
        <v>41639</v>
      </c>
      <c r="CQN11" s="43">
        <v>4822539000</v>
      </c>
      <c r="CQO11" s="43">
        <v>83692000</v>
      </c>
      <c r="CQP11" s="43">
        <v>2540954000</v>
      </c>
      <c r="CQQ11" s="40">
        <v>0</v>
      </c>
      <c r="CQR11" s="43">
        <v>231912000</v>
      </c>
      <c r="CQS11" s="40" t="s">
        <v>41</v>
      </c>
      <c r="CQT11" s="40" t="s">
        <v>99</v>
      </c>
      <c r="CQU11" s="36">
        <f t="shared" si="456"/>
        <v>2013</v>
      </c>
      <c r="CQV11" s="37">
        <f t="shared" si="457"/>
        <v>-4738847000</v>
      </c>
      <c r="CQW11" s="38">
        <f t="shared" si="458"/>
        <v>2772866000</v>
      </c>
      <c r="CQX11" s="38">
        <f t="shared" si="459"/>
        <v>-7511713000</v>
      </c>
      <c r="CQY11" s="39">
        <f t="shared" si="460"/>
        <v>0.98264565615747224</v>
      </c>
      <c r="CQZ11" s="39">
        <f t="shared" si="461"/>
        <v>1.5576261799023294</v>
      </c>
      <c r="CRA11" s="40" t="s">
        <v>395</v>
      </c>
      <c r="CRB11" s="40" t="s">
        <v>9</v>
      </c>
      <c r="CRC11" s="42">
        <v>41639</v>
      </c>
      <c r="CRD11" s="43">
        <v>4822539000</v>
      </c>
      <c r="CRE11" s="43">
        <v>83692000</v>
      </c>
      <c r="CRF11" s="43">
        <v>2540954000</v>
      </c>
      <c r="CRG11" s="40">
        <v>0</v>
      </c>
      <c r="CRH11" s="43">
        <v>231912000</v>
      </c>
      <c r="CRI11" s="40" t="s">
        <v>41</v>
      </c>
      <c r="CRJ11" s="40" t="s">
        <v>99</v>
      </c>
      <c r="CRK11" s="36">
        <f t="shared" si="462"/>
        <v>2013</v>
      </c>
      <c r="CRL11" s="37">
        <f t="shared" si="463"/>
        <v>-4738847000</v>
      </c>
      <c r="CRM11" s="38">
        <f t="shared" si="464"/>
        <v>2772866000</v>
      </c>
      <c r="CRN11" s="38">
        <f t="shared" si="465"/>
        <v>-7511713000</v>
      </c>
      <c r="CRO11" s="39">
        <f t="shared" si="466"/>
        <v>0.98264565615747224</v>
      </c>
      <c r="CRP11" s="39">
        <f t="shared" si="467"/>
        <v>1.5576261799023294</v>
      </c>
      <c r="CRQ11" s="40" t="s">
        <v>395</v>
      </c>
      <c r="CRR11" s="40" t="s">
        <v>9</v>
      </c>
      <c r="CRS11" s="42">
        <v>41639</v>
      </c>
      <c r="CRT11" s="43">
        <v>4822539000</v>
      </c>
      <c r="CRU11" s="43">
        <v>83692000</v>
      </c>
      <c r="CRV11" s="43">
        <v>2540954000</v>
      </c>
      <c r="CRW11" s="40">
        <v>0</v>
      </c>
      <c r="CRX11" s="43">
        <v>231912000</v>
      </c>
      <c r="CRY11" s="40" t="s">
        <v>41</v>
      </c>
      <c r="CRZ11" s="40" t="s">
        <v>99</v>
      </c>
      <c r="CSA11" s="36">
        <f t="shared" si="462"/>
        <v>2013</v>
      </c>
      <c r="CSB11" s="37">
        <f t="shared" si="463"/>
        <v>-4738847000</v>
      </c>
      <c r="CSC11" s="38">
        <f t="shared" si="464"/>
        <v>2772866000</v>
      </c>
      <c r="CSD11" s="38">
        <f t="shared" si="465"/>
        <v>-7511713000</v>
      </c>
      <c r="CSE11" s="39">
        <f t="shared" si="466"/>
        <v>0.98264565615747224</v>
      </c>
      <c r="CSF11" s="39">
        <f t="shared" si="467"/>
        <v>1.5576261799023294</v>
      </c>
      <c r="CSG11" s="40" t="s">
        <v>395</v>
      </c>
      <c r="CSH11" s="40" t="s">
        <v>9</v>
      </c>
      <c r="CSI11" s="42">
        <v>41639</v>
      </c>
      <c r="CSJ11" s="43">
        <v>4822539000</v>
      </c>
      <c r="CSK11" s="43">
        <v>83692000</v>
      </c>
      <c r="CSL11" s="43">
        <v>2540954000</v>
      </c>
      <c r="CSM11" s="40">
        <v>0</v>
      </c>
      <c r="CSN11" s="43">
        <v>231912000</v>
      </c>
      <c r="CSO11" s="40" t="s">
        <v>41</v>
      </c>
      <c r="CSP11" s="40" t="s">
        <v>99</v>
      </c>
      <c r="CSQ11" s="36">
        <f t="shared" si="468"/>
        <v>2013</v>
      </c>
      <c r="CSR11" s="37">
        <f t="shared" si="469"/>
        <v>-4738847000</v>
      </c>
      <c r="CSS11" s="38">
        <f t="shared" si="470"/>
        <v>2772866000</v>
      </c>
      <c r="CST11" s="38">
        <f t="shared" si="471"/>
        <v>-7511713000</v>
      </c>
      <c r="CSU11" s="39">
        <f t="shared" si="472"/>
        <v>0.98264565615747224</v>
      </c>
      <c r="CSV11" s="39">
        <f t="shared" si="473"/>
        <v>1.5576261799023294</v>
      </c>
      <c r="CSW11" s="40" t="s">
        <v>395</v>
      </c>
      <c r="CSX11" s="40" t="s">
        <v>9</v>
      </c>
      <c r="CSY11" s="42">
        <v>41639</v>
      </c>
      <c r="CSZ11" s="43">
        <v>4822539000</v>
      </c>
      <c r="CTA11" s="43">
        <v>83692000</v>
      </c>
      <c r="CTB11" s="43">
        <v>2540954000</v>
      </c>
      <c r="CTC11" s="40">
        <v>0</v>
      </c>
      <c r="CTD11" s="43">
        <v>231912000</v>
      </c>
      <c r="CTE11" s="40" t="s">
        <v>41</v>
      </c>
      <c r="CTF11" s="40" t="s">
        <v>99</v>
      </c>
      <c r="CTG11" s="36">
        <f t="shared" si="468"/>
        <v>2013</v>
      </c>
      <c r="CTH11" s="37">
        <f t="shared" si="469"/>
        <v>-4738847000</v>
      </c>
      <c r="CTI11" s="38">
        <f t="shared" si="470"/>
        <v>2772866000</v>
      </c>
      <c r="CTJ11" s="38">
        <f t="shared" si="471"/>
        <v>-7511713000</v>
      </c>
      <c r="CTK11" s="39">
        <f t="shared" si="472"/>
        <v>0.98264565615747224</v>
      </c>
      <c r="CTL11" s="39">
        <f t="shared" si="473"/>
        <v>1.5576261799023294</v>
      </c>
      <c r="CTM11" s="40" t="s">
        <v>395</v>
      </c>
      <c r="CTN11" s="40" t="s">
        <v>9</v>
      </c>
      <c r="CTO11" s="42">
        <v>41639</v>
      </c>
      <c r="CTP11" s="43">
        <v>4822539000</v>
      </c>
      <c r="CTQ11" s="43">
        <v>83692000</v>
      </c>
      <c r="CTR11" s="43">
        <v>2540954000</v>
      </c>
      <c r="CTS11" s="40">
        <v>0</v>
      </c>
      <c r="CTT11" s="43">
        <v>231912000</v>
      </c>
      <c r="CTU11" s="40" t="s">
        <v>41</v>
      </c>
      <c r="CTV11" s="40" t="s">
        <v>99</v>
      </c>
      <c r="CTW11" s="36">
        <f t="shared" si="474"/>
        <v>2013</v>
      </c>
      <c r="CTX11" s="37">
        <f t="shared" si="475"/>
        <v>-4738847000</v>
      </c>
      <c r="CTY11" s="38">
        <f t="shared" si="476"/>
        <v>2772866000</v>
      </c>
      <c r="CTZ11" s="38">
        <f t="shared" si="477"/>
        <v>-7511713000</v>
      </c>
      <c r="CUA11" s="39">
        <f t="shared" si="478"/>
        <v>0.98264565615747224</v>
      </c>
      <c r="CUB11" s="39">
        <f t="shared" si="479"/>
        <v>1.5576261799023294</v>
      </c>
      <c r="CUC11" s="40" t="s">
        <v>395</v>
      </c>
      <c r="CUD11" s="40" t="s">
        <v>9</v>
      </c>
      <c r="CUE11" s="42">
        <v>41639</v>
      </c>
      <c r="CUF11" s="43">
        <v>4822539000</v>
      </c>
      <c r="CUG11" s="43">
        <v>83692000</v>
      </c>
      <c r="CUH11" s="43">
        <v>2540954000</v>
      </c>
      <c r="CUI11" s="40">
        <v>0</v>
      </c>
      <c r="CUJ11" s="43">
        <v>231912000</v>
      </c>
      <c r="CUK11" s="40" t="s">
        <v>41</v>
      </c>
      <c r="CUL11" s="40" t="s">
        <v>99</v>
      </c>
      <c r="CUM11" s="36">
        <f t="shared" si="474"/>
        <v>2013</v>
      </c>
      <c r="CUN11" s="37">
        <f t="shared" si="475"/>
        <v>-4738847000</v>
      </c>
      <c r="CUO11" s="38">
        <f t="shared" si="476"/>
        <v>2772866000</v>
      </c>
      <c r="CUP11" s="38">
        <f t="shared" si="477"/>
        <v>-7511713000</v>
      </c>
      <c r="CUQ11" s="39">
        <f t="shared" si="478"/>
        <v>0.98264565615747224</v>
      </c>
      <c r="CUR11" s="39">
        <f t="shared" si="479"/>
        <v>1.5576261799023294</v>
      </c>
      <c r="CUS11" s="40" t="s">
        <v>395</v>
      </c>
      <c r="CUT11" s="40" t="s">
        <v>9</v>
      </c>
      <c r="CUU11" s="42">
        <v>41639</v>
      </c>
      <c r="CUV11" s="43">
        <v>4822539000</v>
      </c>
      <c r="CUW11" s="43">
        <v>83692000</v>
      </c>
      <c r="CUX11" s="43">
        <v>2540954000</v>
      </c>
      <c r="CUY11" s="40">
        <v>0</v>
      </c>
      <c r="CUZ11" s="43">
        <v>231912000</v>
      </c>
      <c r="CVA11" s="40" t="s">
        <v>41</v>
      </c>
      <c r="CVB11" s="40" t="s">
        <v>99</v>
      </c>
      <c r="CVC11" s="36">
        <f t="shared" si="480"/>
        <v>2013</v>
      </c>
      <c r="CVD11" s="37">
        <f t="shared" si="481"/>
        <v>-4738847000</v>
      </c>
      <c r="CVE11" s="38">
        <f t="shared" si="482"/>
        <v>2772866000</v>
      </c>
      <c r="CVF11" s="38">
        <f t="shared" si="483"/>
        <v>-7511713000</v>
      </c>
      <c r="CVG11" s="39">
        <f t="shared" si="484"/>
        <v>0.98264565615747224</v>
      </c>
      <c r="CVH11" s="39">
        <f t="shared" si="485"/>
        <v>1.5576261799023294</v>
      </c>
      <c r="CVI11" s="40" t="s">
        <v>395</v>
      </c>
      <c r="CVJ11" s="40" t="s">
        <v>9</v>
      </c>
      <c r="CVK11" s="42">
        <v>41639</v>
      </c>
      <c r="CVL11" s="43">
        <v>4822539000</v>
      </c>
      <c r="CVM11" s="43">
        <v>83692000</v>
      </c>
      <c r="CVN11" s="43">
        <v>2540954000</v>
      </c>
      <c r="CVO11" s="40">
        <v>0</v>
      </c>
      <c r="CVP11" s="43">
        <v>231912000</v>
      </c>
      <c r="CVQ11" s="40" t="s">
        <v>41</v>
      </c>
      <c r="CVR11" s="40" t="s">
        <v>99</v>
      </c>
      <c r="CVS11" s="36">
        <f t="shared" si="480"/>
        <v>2013</v>
      </c>
      <c r="CVT11" s="37">
        <f t="shared" si="481"/>
        <v>-4738847000</v>
      </c>
      <c r="CVU11" s="38">
        <f t="shared" si="482"/>
        <v>2772866000</v>
      </c>
      <c r="CVV11" s="38">
        <f t="shared" si="483"/>
        <v>-7511713000</v>
      </c>
      <c r="CVW11" s="39">
        <f t="shared" si="484"/>
        <v>0.98264565615747224</v>
      </c>
      <c r="CVX11" s="39">
        <f t="shared" si="485"/>
        <v>1.5576261799023294</v>
      </c>
      <c r="CVY11" s="40" t="s">
        <v>395</v>
      </c>
      <c r="CVZ11" s="40" t="s">
        <v>9</v>
      </c>
      <c r="CWA11" s="42">
        <v>41639</v>
      </c>
      <c r="CWB11" s="43">
        <v>4822539000</v>
      </c>
      <c r="CWC11" s="43">
        <v>83692000</v>
      </c>
      <c r="CWD11" s="43">
        <v>2540954000</v>
      </c>
      <c r="CWE11" s="40">
        <v>0</v>
      </c>
      <c r="CWF11" s="43">
        <v>231912000</v>
      </c>
      <c r="CWG11" s="40" t="s">
        <v>41</v>
      </c>
      <c r="CWH11" s="40" t="s">
        <v>99</v>
      </c>
      <c r="CWI11" s="36">
        <f t="shared" si="486"/>
        <v>2013</v>
      </c>
      <c r="CWJ11" s="37">
        <f t="shared" si="487"/>
        <v>-4738847000</v>
      </c>
      <c r="CWK11" s="38">
        <f t="shared" si="488"/>
        <v>2772866000</v>
      </c>
      <c r="CWL11" s="38">
        <f t="shared" si="489"/>
        <v>-7511713000</v>
      </c>
      <c r="CWM11" s="39">
        <f t="shared" si="490"/>
        <v>0.98264565615747224</v>
      </c>
      <c r="CWN11" s="39">
        <f t="shared" si="491"/>
        <v>1.5576261799023294</v>
      </c>
      <c r="CWO11" s="40" t="s">
        <v>395</v>
      </c>
      <c r="CWP11" s="40" t="s">
        <v>9</v>
      </c>
      <c r="CWQ11" s="42">
        <v>41639</v>
      </c>
      <c r="CWR11" s="43">
        <v>4822539000</v>
      </c>
      <c r="CWS11" s="43">
        <v>83692000</v>
      </c>
      <c r="CWT11" s="43">
        <v>2540954000</v>
      </c>
      <c r="CWU11" s="40">
        <v>0</v>
      </c>
      <c r="CWV11" s="43">
        <v>231912000</v>
      </c>
      <c r="CWW11" s="40" t="s">
        <v>41</v>
      </c>
      <c r="CWX11" s="40" t="s">
        <v>99</v>
      </c>
      <c r="CWY11" s="36">
        <f t="shared" si="486"/>
        <v>2013</v>
      </c>
      <c r="CWZ11" s="37">
        <f t="shared" si="487"/>
        <v>-4738847000</v>
      </c>
      <c r="CXA11" s="38">
        <f t="shared" si="488"/>
        <v>2772866000</v>
      </c>
      <c r="CXB11" s="38">
        <f t="shared" si="489"/>
        <v>-7511713000</v>
      </c>
      <c r="CXC11" s="39">
        <f t="shared" si="490"/>
        <v>0.98264565615747224</v>
      </c>
      <c r="CXD11" s="39">
        <f t="shared" si="491"/>
        <v>1.5576261799023294</v>
      </c>
      <c r="CXE11" s="40" t="s">
        <v>395</v>
      </c>
      <c r="CXF11" s="40" t="s">
        <v>9</v>
      </c>
      <c r="CXG11" s="42">
        <v>41639</v>
      </c>
      <c r="CXH11" s="43">
        <v>4822539000</v>
      </c>
      <c r="CXI11" s="43">
        <v>83692000</v>
      </c>
      <c r="CXJ11" s="43">
        <v>2540954000</v>
      </c>
      <c r="CXK11" s="40">
        <v>0</v>
      </c>
      <c r="CXL11" s="43">
        <v>231912000</v>
      </c>
      <c r="CXM11" s="40" t="s">
        <v>41</v>
      </c>
      <c r="CXN11" s="40" t="s">
        <v>99</v>
      </c>
      <c r="CXO11" s="36">
        <f t="shared" si="492"/>
        <v>2013</v>
      </c>
      <c r="CXP11" s="37">
        <f t="shared" si="493"/>
        <v>-4738847000</v>
      </c>
      <c r="CXQ11" s="38">
        <f t="shared" si="494"/>
        <v>2772866000</v>
      </c>
      <c r="CXR11" s="38">
        <f t="shared" si="495"/>
        <v>-7511713000</v>
      </c>
      <c r="CXS11" s="39">
        <f t="shared" si="496"/>
        <v>0.98264565615747224</v>
      </c>
      <c r="CXT11" s="39">
        <f t="shared" si="497"/>
        <v>1.5576261799023294</v>
      </c>
      <c r="CXU11" s="40" t="s">
        <v>395</v>
      </c>
      <c r="CXV11" s="40" t="s">
        <v>9</v>
      </c>
      <c r="CXW11" s="42">
        <v>41639</v>
      </c>
      <c r="CXX11" s="43">
        <v>4822539000</v>
      </c>
      <c r="CXY11" s="43">
        <v>83692000</v>
      </c>
      <c r="CXZ11" s="43">
        <v>2540954000</v>
      </c>
      <c r="CYA11" s="40">
        <v>0</v>
      </c>
      <c r="CYB11" s="43">
        <v>231912000</v>
      </c>
      <c r="CYC11" s="40" t="s">
        <v>41</v>
      </c>
      <c r="CYD11" s="40" t="s">
        <v>99</v>
      </c>
      <c r="CYE11" s="36">
        <f t="shared" si="492"/>
        <v>2013</v>
      </c>
      <c r="CYF11" s="37">
        <f t="shared" si="493"/>
        <v>-4738847000</v>
      </c>
      <c r="CYG11" s="38">
        <f t="shared" si="494"/>
        <v>2772866000</v>
      </c>
      <c r="CYH11" s="38">
        <f t="shared" si="495"/>
        <v>-7511713000</v>
      </c>
      <c r="CYI11" s="39">
        <f t="shared" si="496"/>
        <v>0.98264565615747224</v>
      </c>
      <c r="CYJ11" s="39">
        <f t="shared" si="497"/>
        <v>1.5576261799023294</v>
      </c>
      <c r="CYK11" s="40" t="s">
        <v>395</v>
      </c>
      <c r="CYL11" s="40" t="s">
        <v>9</v>
      </c>
      <c r="CYM11" s="42">
        <v>41639</v>
      </c>
      <c r="CYN11" s="43">
        <v>4822539000</v>
      </c>
      <c r="CYO11" s="43">
        <v>83692000</v>
      </c>
      <c r="CYP11" s="43">
        <v>2540954000</v>
      </c>
      <c r="CYQ11" s="40">
        <v>0</v>
      </c>
      <c r="CYR11" s="43">
        <v>231912000</v>
      </c>
      <c r="CYS11" s="40" t="s">
        <v>41</v>
      </c>
      <c r="CYT11" s="40" t="s">
        <v>99</v>
      </c>
      <c r="CYU11" s="36">
        <f t="shared" si="498"/>
        <v>2013</v>
      </c>
      <c r="CYV11" s="37">
        <f t="shared" si="499"/>
        <v>-4738847000</v>
      </c>
      <c r="CYW11" s="38">
        <f t="shared" si="500"/>
        <v>2772866000</v>
      </c>
      <c r="CYX11" s="38">
        <f t="shared" si="501"/>
        <v>-7511713000</v>
      </c>
      <c r="CYY11" s="39">
        <f t="shared" si="502"/>
        <v>0.98264565615747224</v>
      </c>
      <c r="CYZ11" s="39">
        <f t="shared" si="503"/>
        <v>1.5576261799023294</v>
      </c>
      <c r="CZA11" s="40" t="s">
        <v>395</v>
      </c>
      <c r="CZB11" s="40" t="s">
        <v>9</v>
      </c>
      <c r="CZC11" s="42">
        <v>41639</v>
      </c>
      <c r="CZD11" s="43">
        <v>4822539000</v>
      </c>
      <c r="CZE11" s="43">
        <v>83692000</v>
      </c>
      <c r="CZF11" s="43">
        <v>2540954000</v>
      </c>
      <c r="CZG11" s="40">
        <v>0</v>
      </c>
      <c r="CZH11" s="43">
        <v>231912000</v>
      </c>
      <c r="CZI11" s="40" t="s">
        <v>41</v>
      </c>
      <c r="CZJ11" s="40" t="s">
        <v>99</v>
      </c>
      <c r="CZK11" s="36">
        <f t="shared" si="498"/>
        <v>2013</v>
      </c>
      <c r="CZL11" s="37">
        <f t="shared" si="499"/>
        <v>-4738847000</v>
      </c>
      <c r="CZM11" s="38">
        <f t="shared" si="500"/>
        <v>2772866000</v>
      </c>
      <c r="CZN11" s="38">
        <f t="shared" si="501"/>
        <v>-7511713000</v>
      </c>
      <c r="CZO11" s="39">
        <f t="shared" si="502"/>
        <v>0.98264565615747224</v>
      </c>
      <c r="CZP11" s="39">
        <f t="shared" si="503"/>
        <v>1.5576261799023294</v>
      </c>
      <c r="CZQ11" s="40" t="s">
        <v>395</v>
      </c>
      <c r="CZR11" s="40" t="s">
        <v>9</v>
      </c>
      <c r="CZS11" s="42">
        <v>41639</v>
      </c>
      <c r="CZT11" s="43">
        <v>4822539000</v>
      </c>
      <c r="CZU11" s="43">
        <v>83692000</v>
      </c>
      <c r="CZV11" s="43">
        <v>2540954000</v>
      </c>
      <c r="CZW11" s="40">
        <v>0</v>
      </c>
      <c r="CZX11" s="43">
        <v>231912000</v>
      </c>
      <c r="CZY11" s="40" t="s">
        <v>41</v>
      </c>
      <c r="CZZ11" s="40" t="s">
        <v>99</v>
      </c>
      <c r="DAA11" s="36">
        <f t="shared" si="504"/>
        <v>2013</v>
      </c>
      <c r="DAB11" s="37">
        <f t="shared" si="505"/>
        <v>-4738847000</v>
      </c>
      <c r="DAC11" s="38">
        <f t="shared" si="506"/>
        <v>2772866000</v>
      </c>
      <c r="DAD11" s="38">
        <f t="shared" si="507"/>
        <v>-7511713000</v>
      </c>
      <c r="DAE11" s="39">
        <f t="shared" si="508"/>
        <v>0.98264565615747224</v>
      </c>
      <c r="DAF11" s="39">
        <f t="shared" si="509"/>
        <v>1.5576261799023294</v>
      </c>
      <c r="DAG11" s="40" t="s">
        <v>395</v>
      </c>
      <c r="DAH11" s="40" t="s">
        <v>9</v>
      </c>
      <c r="DAI11" s="42">
        <v>41639</v>
      </c>
      <c r="DAJ11" s="43">
        <v>4822539000</v>
      </c>
      <c r="DAK11" s="43">
        <v>83692000</v>
      </c>
      <c r="DAL11" s="43">
        <v>2540954000</v>
      </c>
      <c r="DAM11" s="40">
        <v>0</v>
      </c>
      <c r="DAN11" s="43">
        <v>231912000</v>
      </c>
      <c r="DAO11" s="40" t="s">
        <v>41</v>
      </c>
      <c r="DAP11" s="40" t="s">
        <v>99</v>
      </c>
      <c r="DAQ11" s="36">
        <f t="shared" si="504"/>
        <v>2013</v>
      </c>
      <c r="DAR11" s="37">
        <f t="shared" si="505"/>
        <v>-4738847000</v>
      </c>
      <c r="DAS11" s="38">
        <f t="shared" si="506"/>
        <v>2772866000</v>
      </c>
      <c r="DAT11" s="38">
        <f t="shared" si="507"/>
        <v>-7511713000</v>
      </c>
      <c r="DAU11" s="39">
        <f t="shared" si="508"/>
        <v>0.98264565615747224</v>
      </c>
      <c r="DAV11" s="39">
        <f t="shared" si="509"/>
        <v>1.5576261799023294</v>
      </c>
      <c r="DAW11" s="40" t="s">
        <v>395</v>
      </c>
      <c r="DAX11" s="40" t="s">
        <v>9</v>
      </c>
      <c r="DAY11" s="42">
        <v>41639</v>
      </c>
      <c r="DAZ11" s="43">
        <v>4822539000</v>
      </c>
      <c r="DBA11" s="43">
        <v>83692000</v>
      </c>
      <c r="DBB11" s="43">
        <v>2540954000</v>
      </c>
      <c r="DBC11" s="40">
        <v>0</v>
      </c>
      <c r="DBD11" s="43">
        <v>231912000</v>
      </c>
      <c r="DBE11" s="40" t="s">
        <v>41</v>
      </c>
      <c r="DBF11" s="40" t="s">
        <v>99</v>
      </c>
      <c r="DBG11" s="36">
        <f t="shared" si="510"/>
        <v>2013</v>
      </c>
      <c r="DBH11" s="37">
        <f t="shared" si="511"/>
        <v>-4738847000</v>
      </c>
      <c r="DBI11" s="38">
        <f t="shared" si="512"/>
        <v>2772866000</v>
      </c>
      <c r="DBJ11" s="38">
        <f t="shared" si="513"/>
        <v>-7511713000</v>
      </c>
      <c r="DBK11" s="39">
        <f t="shared" si="514"/>
        <v>0.98264565615747224</v>
      </c>
      <c r="DBL11" s="39">
        <f t="shared" si="515"/>
        <v>1.5576261799023294</v>
      </c>
      <c r="DBM11" s="40" t="s">
        <v>395</v>
      </c>
      <c r="DBN11" s="40" t="s">
        <v>9</v>
      </c>
      <c r="DBO11" s="42">
        <v>41639</v>
      </c>
      <c r="DBP11" s="43">
        <v>4822539000</v>
      </c>
      <c r="DBQ11" s="43">
        <v>83692000</v>
      </c>
      <c r="DBR11" s="43">
        <v>2540954000</v>
      </c>
      <c r="DBS11" s="40">
        <v>0</v>
      </c>
      <c r="DBT11" s="43">
        <v>231912000</v>
      </c>
      <c r="DBU11" s="40" t="s">
        <v>41</v>
      </c>
      <c r="DBV11" s="40" t="s">
        <v>99</v>
      </c>
      <c r="DBW11" s="36">
        <f t="shared" si="510"/>
        <v>2013</v>
      </c>
      <c r="DBX11" s="37">
        <f t="shared" si="511"/>
        <v>-4738847000</v>
      </c>
      <c r="DBY11" s="38">
        <f t="shared" si="512"/>
        <v>2772866000</v>
      </c>
      <c r="DBZ11" s="38">
        <f t="shared" si="513"/>
        <v>-7511713000</v>
      </c>
      <c r="DCA11" s="39">
        <f t="shared" si="514"/>
        <v>0.98264565615747224</v>
      </c>
      <c r="DCB11" s="39">
        <f t="shared" si="515"/>
        <v>1.5576261799023294</v>
      </c>
      <c r="DCC11" s="40" t="s">
        <v>395</v>
      </c>
      <c r="DCD11" s="40" t="s">
        <v>9</v>
      </c>
      <c r="DCE11" s="42">
        <v>41639</v>
      </c>
      <c r="DCF11" s="43">
        <v>4822539000</v>
      </c>
      <c r="DCG11" s="43">
        <v>83692000</v>
      </c>
      <c r="DCH11" s="43">
        <v>2540954000</v>
      </c>
      <c r="DCI11" s="40">
        <v>0</v>
      </c>
      <c r="DCJ11" s="43">
        <v>231912000</v>
      </c>
      <c r="DCK11" s="40" t="s">
        <v>41</v>
      </c>
      <c r="DCL11" s="40" t="s">
        <v>99</v>
      </c>
      <c r="DCM11" s="36">
        <f t="shared" si="516"/>
        <v>2013</v>
      </c>
      <c r="DCN11" s="37">
        <f t="shared" si="517"/>
        <v>-4738847000</v>
      </c>
      <c r="DCO11" s="38">
        <f t="shared" si="518"/>
        <v>2772866000</v>
      </c>
      <c r="DCP11" s="38">
        <f t="shared" si="519"/>
        <v>-7511713000</v>
      </c>
      <c r="DCQ11" s="39">
        <f t="shared" si="520"/>
        <v>0.98264565615747224</v>
      </c>
      <c r="DCR11" s="39">
        <f t="shared" si="521"/>
        <v>1.5576261799023294</v>
      </c>
      <c r="DCS11" s="40" t="s">
        <v>395</v>
      </c>
      <c r="DCT11" s="40" t="s">
        <v>9</v>
      </c>
      <c r="DCU11" s="42">
        <v>41639</v>
      </c>
      <c r="DCV11" s="43">
        <v>4822539000</v>
      </c>
      <c r="DCW11" s="43">
        <v>83692000</v>
      </c>
      <c r="DCX11" s="43">
        <v>2540954000</v>
      </c>
      <c r="DCY11" s="40">
        <v>0</v>
      </c>
      <c r="DCZ11" s="43">
        <v>231912000</v>
      </c>
      <c r="DDA11" s="40" t="s">
        <v>41</v>
      </c>
      <c r="DDB11" s="40" t="s">
        <v>99</v>
      </c>
      <c r="DDC11" s="36">
        <f t="shared" si="516"/>
        <v>2013</v>
      </c>
      <c r="DDD11" s="37">
        <f t="shared" si="517"/>
        <v>-4738847000</v>
      </c>
      <c r="DDE11" s="38">
        <f t="shared" si="518"/>
        <v>2772866000</v>
      </c>
      <c r="DDF11" s="38">
        <f t="shared" si="519"/>
        <v>-7511713000</v>
      </c>
      <c r="DDG11" s="39">
        <f t="shared" si="520"/>
        <v>0.98264565615747224</v>
      </c>
      <c r="DDH11" s="39">
        <f t="shared" si="521"/>
        <v>1.5576261799023294</v>
      </c>
      <c r="DDI11" s="40" t="s">
        <v>395</v>
      </c>
      <c r="DDJ11" s="40" t="s">
        <v>9</v>
      </c>
      <c r="DDK11" s="42">
        <v>41639</v>
      </c>
      <c r="DDL11" s="43">
        <v>4822539000</v>
      </c>
      <c r="DDM11" s="43">
        <v>83692000</v>
      </c>
      <c r="DDN11" s="43">
        <v>2540954000</v>
      </c>
      <c r="DDO11" s="40">
        <v>0</v>
      </c>
      <c r="DDP11" s="43">
        <v>231912000</v>
      </c>
      <c r="DDQ11" s="40" t="s">
        <v>41</v>
      </c>
      <c r="DDR11" s="40" t="s">
        <v>99</v>
      </c>
      <c r="DDS11" s="36">
        <f t="shared" si="522"/>
        <v>2013</v>
      </c>
      <c r="DDT11" s="37">
        <f t="shared" si="523"/>
        <v>-4738847000</v>
      </c>
      <c r="DDU11" s="38">
        <f t="shared" si="524"/>
        <v>2772866000</v>
      </c>
      <c r="DDV11" s="38">
        <f t="shared" si="525"/>
        <v>-7511713000</v>
      </c>
      <c r="DDW11" s="39">
        <f t="shared" si="526"/>
        <v>0.98264565615747224</v>
      </c>
      <c r="DDX11" s="39">
        <f t="shared" si="527"/>
        <v>1.5576261799023294</v>
      </c>
      <c r="DDY11" s="40" t="s">
        <v>395</v>
      </c>
      <c r="DDZ11" s="40" t="s">
        <v>9</v>
      </c>
      <c r="DEA11" s="42">
        <v>41639</v>
      </c>
      <c r="DEB11" s="43">
        <v>4822539000</v>
      </c>
      <c r="DEC11" s="43">
        <v>83692000</v>
      </c>
      <c r="DED11" s="43">
        <v>2540954000</v>
      </c>
      <c r="DEE11" s="40">
        <v>0</v>
      </c>
      <c r="DEF11" s="43">
        <v>231912000</v>
      </c>
      <c r="DEG11" s="40" t="s">
        <v>41</v>
      </c>
      <c r="DEH11" s="40" t="s">
        <v>99</v>
      </c>
      <c r="DEI11" s="36">
        <f t="shared" si="522"/>
        <v>2013</v>
      </c>
      <c r="DEJ11" s="37">
        <f t="shared" si="523"/>
        <v>-4738847000</v>
      </c>
      <c r="DEK11" s="38">
        <f t="shared" si="524"/>
        <v>2772866000</v>
      </c>
      <c r="DEL11" s="38">
        <f t="shared" si="525"/>
        <v>-7511713000</v>
      </c>
      <c r="DEM11" s="39">
        <f t="shared" si="526"/>
        <v>0.98264565615747224</v>
      </c>
      <c r="DEN11" s="39">
        <f t="shared" si="527"/>
        <v>1.5576261799023294</v>
      </c>
      <c r="DEO11" s="40" t="s">
        <v>395</v>
      </c>
      <c r="DEP11" s="40" t="s">
        <v>9</v>
      </c>
      <c r="DEQ11" s="42">
        <v>41639</v>
      </c>
      <c r="DER11" s="43">
        <v>4822539000</v>
      </c>
      <c r="DES11" s="43">
        <v>83692000</v>
      </c>
      <c r="DET11" s="43">
        <v>2540954000</v>
      </c>
      <c r="DEU11" s="40">
        <v>0</v>
      </c>
      <c r="DEV11" s="43">
        <v>231912000</v>
      </c>
      <c r="DEW11" s="40" t="s">
        <v>41</v>
      </c>
      <c r="DEX11" s="40" t="s">
        <v>99</v>
      </c>
      <c r="DEY11" s="36">
        <f t="shared" si="528"/>
        <v>2013</v>
      </c>
      <c r="DEZ11" s="37">
        <f t="shared" si="529"/>
        <v>-4738847000</v>
      </c>
      <c r="DFA11" s="38">
        <f t="shared" si="530"/>
        <v>2772866000</v>
      </c>
      <c r="DFB11" s="38">
        <f t="shared" si="531"/>
        <v>-7511713000</v>
      </c>
      <c r="DFC11" s="39">
        <f t="shared" si="532"/>
        <v>0.98264565615747224</v>
      </c>
      <c r="DFD11" s="39">
        <f t="shared" si="533"/>
        <v>1.5576261799023294</v>
      </c>
      <c r="DFE11" s="40" t="s">
        <v>395</v>
      </c>
      <c r="DFF11" s="40" t="s">
        <v>9</v>
      </c>
      <c r="DFG11" s="42">
        <v>41639</v>
      </c>
      <c r="DFH11" s="43">
        <v>4822539000</v>
      </c>
      <c r="DFI11" s="43">
        <v>83692000</v>
      </c>
      <c r="DFJ11" s="43">
        <v>2540954000</v>
      </c>
      <c r="DFK11" s="40">
        <v>0</v>
      </c>
      <c r="DFL11" s="43">
        <v>231912000</v>
      </c>
      <c r="DFM11" s="40" t="s">
        <v>41</v>
      </c>
      <c r="DFN11" s="40" t="s">
        <v>99</v>
      </c>
      <c r="DFO11" s="36">
        <f t="shared" si="528"/>
        <v>2013</v>
      </c>
      <c r="DFP11" s="37">
        <f t="shared" si="529"/>
        <v>-4738847000</v>
      </c>
      <c r="DFQ11" s="38">
        <f t="shared" si="530"/>
        <v>2772866000</v>
      </c>
      <c r="DFR11" s="38">
        <f t="shared" si="531"/>
        <v>-7511713000</v>
      </c>
      <c r="DFS11" s="39">
        <f t="shared" si="532"/>
        <v>0.98264565615747224</v>
      </c>
      <c r="DFT11" s="39">
        <f t="shared" si="533"/>
        <v>1.5576261799023294</v>
      </c>
      <c r="DFU11" s="40" t="s">
        <v>395</v>
      </c>
      <c r="DFV11" s="40" t="s">
        <v>9</v>
      </c>
      <c r="DFW11" s="42">
        <v>41639</v>
      </c>
      <c r="DFX11" s="43">
        <v>4822539000</v>
      </c>
      <c r="DFY11" s="43">
        <v>83692000</v>
      </c>
      <c r="DFZ11" s="43">
        <v>2540954000</v>
      </c>
      <c r="DGA11" s="40">
        <v>0</v>
      </c>
      <c r="DGB11" s="43">
        <v>231912000</v>
      </c>
      <c r="DGC11" s="40" t="s">
        <v>41</v>
      </c>
      <c r="DGD11" s="40" t="s">
        <v>99</v>
      </c>
      <c r="DGE11" s="36">
        <f t="shared" si="534"/>
        <v>2013</v>
      </c>
      <c r="DGF11" s="37">
        <f t="shared" si="535"/>
        <v>-4738847000</v>
      </c>
      <c r="DGG11" s="38">
        <f t="shared" si="536"/>
        <v>2772866000</v>
      </c>
      <c r="DGH11" s="38">
        <f t="shared" si="537"/>
        <v>-7511713000</v>
      </c>
      <c r="DGI11" s="39">
        <f t="shared" si="538"/>
        <v>0.98264565615747224</v>
      </c>
      <c r="DGJ11" s="39">
        <f t="shared" si="539"/>
        <v>1.5576261799023294</v>
      </c>
      <c r="DGK11" s="40" t="s">
        <v>395</v>
      </c>
      <c r="DGL11" s="40" t="s">
        <v>9</v>
      </c>
      <c r="DGM11" s="42">
        <v>41639</v>
      </c>
      <c r="DGN11" s="43">
        <v>4822539000</v>
      </c>
      <c r="DGO11" s="43">
        <v>83692000</v>
      </c>
      <c r="DGP11" s="43">
        <v>2540954000</v>
      </c>
      <c r="DGQ11" s="40">
        <v>0</v>
      </c>
      <c r="DGR11" s="43">
        <v>231912000</v>
      </c>
      <c r="DGS11" s="40" t="s">
        <v>41</v>
      </c>
      <c r="DGT11" s="40" t="s">
        <v>99</v>
      </c>
      <c r="DGU11" s="36">
        <f t="shared" si="534"/>
        <v>2013</v>
      </c>
      <c r="DGV11" s="37">
        <f t="shared" si="535"/>
        <v>-4738847000</v>
      </c>
      <c r="DGW11" s="38">
        <f t="shared" si="536"/>
        <v>2772866000</v>
      </c>
      <c r="DGX11" s="38">
        <f t="shared" si="537"/>
        <v>-7511713000</v>
      </c>
      <c r="DGY11" s="39">
        <f t="shared" si="538"/>
        <v>0.98264565615747224</v>
      </c>
      <c r="DGZ11" s="39">
        <f t="shared" si="539"/>
        <v>1.5576261799023294</v>
      </c>
      <c r="DHA11" s="40" t="s">
        <v>395</v>
      </c>
      <c r="DHB11" s="40" t="s">
        <v>9</v>
      </c>
      <c r="DHC11" s="42">
        <v>41639</v>
      </c>
      <c r="DHD11" s="43">
        <v>4822539000</v>
      </c>
      <c r="DHE11" s="43">
        <v>83692000</v>
      </c>
      <c r="DHF11" s="43">
        <v>2540954000</v>
      </c>
      <c r="DHG11" s="40">
        <v>0</v>
      </c>
      <c r="DHH11" s="43">
        <v>231912000</v>
      </c>
      <c r="DHI11" s="40" t="s">
        <v>41</v>
      </c>
      <c r="DHJ11" s="40" t="s">
        <v>99</v>
      </c>
      <c r="DHK11" s="36">
        <f t="shared" si="540"/>
        <v>2013</v>
      </c>
      <c r="DHL11" s="37">
        <f t="shared" si="541"/>
        <v>-4738847000</v>
      </c>
      <c r="DHM11" s="38">
        <f t="shared" si="542"/>
        <v>2772866000</v>
      </c>
      <c r="DHN11" s="38">
        <f t="shared" si="543"/>
        <v>-7511713000</v>
      </c>
      <c r="DHO11" s="39">
        <f t="shared" si="544"/>
        <v>0.98264565615747224</v>
      </c>
      <c r="DHP11" s="39">
        <f t="shared" si="545"/>
        <v>1.5576261799023294</v>
      </c>
      <c r="DHQ11" s="40" t="s">
        <v>395</v>
      </c>
      <c r="DHR11" s="40" t="s">
        <v>9</v>
      </c>
      <c r="DHS11" s="42">
        <v>41639</v>
      </c>
      <c r="DHT11" s="43">
        <v>4822539000</v>
      </c>
      <c r="DHU11" s="43">
        <v>83692000</v>
      </c>
      <c r="DHV11" s="43">
        <v>2540954000</v>
      </c>
      <c r="DHW11" s="40">
        <v>0</v>
      </c>
      <c r="DHX11" s="43">
        <v>231912000</v>
      </c>
      <c r="DHY11" s="40" t="s">
        <v>41</v>
      </c>
      <c r="DHZ11" s="40" t="s">
        <v>99</v>
      </c>
      <c r="DIA11" s="36">
        <f t="shared" si="540"/>
        <v>2013</v>
      </c>
      <c r="DIB11" s="37">
        <f t="shared" si="541"/>
        <v>-4738847000</v>
      </c>
      <c r="DIC11" s="38">
        <f t="shared" si="542"/>
        <v>2772866000</v>
      </c>
      <c r="DID11" s="38">
        <f t="shared" si="543"/>
        <v>-7511713000</v>
      </c>
      <c r="DIE11" s="39">
        <f t="shared" si="544"/>
        <v>0.98264565615747224</v>
      </c>
      <c r="DIF11" s="39">
        <f t="shared" si="545"/>
        <v>1.5576261799023294</v>
      </c>
      <c r="DIG11" s="40" t="s">
        <v>395</v>
      </c>
      <c r="DIH11" s="40" t="s">
        <v>9</v>
      </c>
      <c r="DII11" s="42">
        <v>41639</v>
      </c>
      <c r="DIJ11" s="43">
        <v>4822539000</v>
      </c>
      <c r="DIK11" s="43">
        <v>83692000</v>
      </c>
      <c r="DIL11" s="43">
        <v>2540954000</v>
      </c>
      <c r="DIM11" s="40">
        <v>0</v>
      </c>
      <c r="DIN11" s="43">
        <v>231912000</v>
      </c>
      <c r="DIO11" s="40" t="s">
        <v>41</v>
      </c>
      <c r="DIP11" s="40" t="s">
        <v>99</v>
      </c>
      <c r="DIQ11" s="36">
        <f t="shared" si="546"/>
        <v>2013</v>
      </c>
      <c r="DIR11" s="37">
        <f t="shared" si="547"/>
        <v>-4738847000</v>
      </c>
      <c r="DIS11" s="38">
        <f t="shared" si="548"/>
        <v>2772866000</v>
      </c>
      <c r="DIT11" s="38">
        <f t="shared" si="549"/>
        <v>-7511713000</v>
      </c>
      <c r="DIU11" s="39">
        <f t="shared" si="550"/>
        <v>0.98264565615747224</v>
      </c>
      <c r="DIV11" s="39">
        <f t="shared" si="551"/>
        <v>1.5576261799023294</v>
      </c>
      <c r="DIW11" s="40" t="s">
        <v>395</v>
      </c>
      <c r="DIX11" s="40" t="s">
        <v>9</v>
      </c>
      <c r="DIY11" s="42">
        <v>41639</v>
      </c>
      <c r="DIZ11" s="43">
        <v>4822539000</v>
      </c>
      <c r="DJA11" s="43">
        <v>83692000</v>
      </c>
      <c r="DJB11" s="43">
        <v>2540954000</v>
      </c>
      <c r="DJC11" s="40">
        <v>0</v>
      </c>
      <c r="DJD11" s="43">
        <v>231912000</v>
      </c>
      <c r="DJE11" s="40" t="s">
        <v>41</v>
      </c>
      <c r="DJF11" s="40" t="s">
        <v>99</v>
      </c>
      <c r="DJG11" s="36">
        <f t="shared" si="546"/>
        <v>2013</v>
      </c>
      <c r="DJH11" s="37">
        <f t="shared" si="547"/>
        <v>-4738847000</v>
      </c>
      <c r="DJI11" s="38">
        <f t="shared" si="548"/>
        <v>2772866000</v>
      </c>
      <c r="DJJ11" s="38">
        <f t="shared" si="549"/>
        <v>-7511713000</v>
      </c>
      <c r="DJK11" s="39">
        <f t="shared" si="550"/>
        <v>0.98264565615747224</v>
      </c>
      <c r="DJL11" s="39">
        <f t="shared" si="551"/>
        <v>1.5576261799023294</v>
      </c>
      <c r="DJM11" s="40" t="s">
        <v>395</v>
      </c>
      <c r="DJN11" s="40" t="s">
        <v>9</v>
      </c>
      <c r="DJO11" s="42">
        <v>41639</v>
      </c>
      <c r="DJP11" s="43">
        <v>4822539000</v>
      </c>
      <c r="DJQ11" s="43">
        <v>83692000</v>
      </c>
      <c r="DJR11" s="43">
        <v>2540954000</v>
      </c>
      <c r="DJS11" s="40">
        <v>0</v>
      </c>
      <c r="DJT11" s="43">
        <v>231912000</v>
      </c>
      <c r="DJU11" s="40" t="s">
        <v>41</v>
      </c>
      <c r="DJV11" s="40" t="s">
        <v>99</v>
      </c>
      <c r="DJW11" s="36">
        <f t="shared" si="552"/>
        <v>2013</v>
      </c>
      <c r="DJX11" s="37">
        <f t="shared" si="553"/>
        <v>-4738847000</v>
      </c>
      <c r="DJY11" s="38">
        <f t="shared" si="554"/>
        <v>2772866000</v>
      </c>
      <c r="DJZ11" s="38">
        <f t="shared" si="555"/>
        <v>-7511713000</v>
      </c>
      <c r="DKA11" s="39">
        <f t="shared" si="556"/>
        <v>0.98264565615747224</v>
      </c>
      <c r="DKB11" s="39">
        <f t="shared" si="557"/>
        <v>1.5576261799023294</v>
      </c>
      <c r="DKC11" s="40" t="s">
        <v>395</v>
      </c>
      <c r="DKD11" s="40" t="s">
        <v>9</v>
      </c>
      <c r="DKE11" s="42">
        <v>41639</v>
      </c>
      <c r="DKF11" s="43">
        <v>4822539000</v>
      </c>
      <c r="DKG11" s="43">
        <v>83692000</v>
      </c>
      <c r="DKH11" s="43">
        <v>2540954000</v>
      </c>
      <c r="DKI11" s="40">
        <v>0</v>
      </c>
      <c r="DKJ11" s="43">
        <v>231912000</v>
      </c>
      <c r="DKK11" s="40" t="s">
        <v>41</v>
      </c>
      <c r="DKL11" s="40" t="s">
        <v>99</v>
      </c>
      <c r="DKM11" s="36">
        <f t="shared" si="552"/>
        <v>2013</v>
      </c>
      <c r="DKN11" s="37">
        <f t="shared" si="553"/>
        <v>-4738847000</v>
      </c>
      <c r="DKO11" s="38">
        <f t="shared" si="554"/>
        <v>2772866000</v>
      </c>
      <c r="DKP11" s="38">
        <f t="shared" si="555"/>
        <v>-7511713000</v>
      </c>
      <c r="DKQ11" s="39">
        <f t="shared" si="556"/>
        <v>0.98264565615747224</v>
      </c>
      <c r="DKR11" s="39">
        <f t="shared" si="557"/>
        <v>1.5576261799023294</v>
      </c>
      <c r="DKS11" s="40" t="s">
        <v>395</v>
      </c>
      <c r="DKT11" s="40" t="s">
        <v>9</v>
      </c>
      <c r="DKU11" s="42">
        <v>41639</v>
      </c>
      <c r="DKV11" s="43">
        <v>4822539000</v>
      </c>
      <c r="DKW11" s="43">
        <v>83692000</v>
      </c>
      <c r="DKX11" s="43">
        <v>2540954000</v>
      </c>
      <c r="DKY11" s="40">
        <v>0</v>
      </c>
      <c r="DKZ11" s="43">
        <v>231912000</v>
      </c>
      <c r="DLA11" s="40" t="s">
        <v>41</v>
      </c>
      <c r="DLB11" s="40" t="s">
        <v>99</v>
      </c>
      <c r="DLC11" s="36">
        <f t="shared" si="558"/>
        <v>2013</v>
      </c>
      <c r="DLD11" s="37">
        <f t="shared" si="559"/>
        <v>-4738847000</v>
      </c>
      <c r="DLE11" s="38">
        <f t="shared" si="560"/>
        <v>2772866000</v>
      </c>
      <c r="DLF11" s="38">
        <f t="shared" si="561"/>
        <v>-7511713000</v>
      </c>
      <c r="DLG11" s="39">
        <f t="shared" si="562"/>
        <v>0.98264565615747224</v>
      </c>
      <c r="DLH11" s="39">
        <f t="shared" si="563"/>
        <v>1.5576261799023294</v>
      </c>
      <c r="DLI11" s="40" t="s">
        <v>395</v>
      </c>
      <c r="DLJ11" s="40" t="s">
        <v>9</v>
      </c>
      <c r="DLK11" s="42">
        <v>41639</v>
      </c>
      <c r="DLL11" s="43">
        <v>4822539000</v>
      </c>
      <c r="DLM11" s="43">
        <v>83692000</v>
      </c>
      <c r="DLN11" s="43">
        <v>2540954000</v>
      </c>
      <c r="DLO11" s="40">
        <v>0</v>
      </c>
      <c r="DLP11" s="43">
        <v>231912000</v>
      </c>
      <c r="DLQ11" s="40" t="s">
        <v>41</v>
      </c>
      <c r="DLR11" s="40" t="s">
        <v>99</v>
      </c>
      <c r="DLS11" s="36">
        <f t="shared" si="558"/>
        <v>2013</v>
      </c>
      <c r="DLT11" s="37">
        <f t="shared" si="559"/>
        <v>-4738847000</v>
      </c>
      <c r="DLU11" s="38">
        <f t="shared" si="560"/>
        <v>2772866000</v>
      </c>
      <c r="DLV11" s="38">
        <f t="shared" si="561"/>
        <v>-7511713000</v>
      </c>
      <c r="DLW11" s="39">
        <f t="shared" si="562"/>
        <v>0.98264565615747224</v>
      </c>
      <c r="DLX11" s="39">
        <f t="shared" si="563"/>
        <v>1.5576261799023294</v>
      </c>
      <c r="DLY11" s="40" t="s">
        <v>395</v>
      </c>
      <c r="DLZ11" s="40" t="s">
        <v>9</v>
      </c>
      <c r="DMA11" s="42">
        <v>41639</v>
      </c>
      <c r="DMB11" s="43">
        <v>4822539000</v>
      </c>
      <c r="DMC11" s="43">
        <v>83692000</v>
      </c>
      <c r="DMD11" s="43">
        <v>2540954000</v>
      </c>
      <c r="DME11" s="40">
        <v>0</v>
      </c>
      <c r="DMF11" s="43">
        <v>231912000</v>
      </c>
      <c r="DMG11" s="40" t="s">
        <v>41</v>
      </c>
      <c r="DMH11" s="40" t="s">
        <v>99</v>
      </c>
      <c r="DMI11" s="36">
        <f t="shared" si="564"/>
        <v>2013</v>
      </c>
      <c r="DMJ11" s="37">
        <f t="shared" si="565"/>
        <v>-4738847000</v>
      </c>
      <c r="DMK11" s="38">
        <f t="shared" si="566"/>
        <v>2772866000</v>
      </c>
      <c r="DML11" s="38">
        <f t="shared" si="567"/>
        <v>-7511713000</v>
      </c>
      <c r="DMM11" s="39">
        <f t="shared" si="568"/>
        <v>0.98264565615747224</v>
      </c>
      <c r="DMN11" s="39">
        <f t="shared" si="569"/>
        <v>1.5576261799023294</v>
      </c>
      <c r="DMO11" s="40" t="s">
        <v>395</v>
      </c>
      <c r="DMP11" s="40" t="s">
        <v>9</v>
      </c>
      <c r="DMQ11" s="42">
        <v>41639</v>
      </c>
      <c r="DMR11" s="43">
        <v>4822539000</v>
      </c>
      <c r="DMS11" s="43">
        <v>83692000</v>
      </c>
      <c r="DMT11" s="43">
        <v>2540954000</v>
      </c>
      <c r="DMU11" s="40">
        <v>0</v>
      </c>
      <c r="DMV11" s="43">
        <v>231912000</v>
      </c>
      <c r="DMW11" s="40" t="s">
        <v>41</v>
      </c>
      <c r="DMX11" s="40" t="s">
        <v>99</v>
      </c>
      <c r="DMY11" s="36">
        <f t="shared" si="564"/>
        <v>2013</v>
      </c>
      <c r="DMZ11" s="37">
        <f t="shared" si="565"/>
        <v>-4738847000</v>
      </c>
      <c r="DNA11" s="38">
        <f t="shared" si="566"/>
        <v>2772866000</v>
      </c>
      <c r="DNB11" s="38">
        <f t="shared" si="567"/>
        <v>-7511713000</v>
      </c>
      <c r="DNC11" s="39">
        <f t="shared" si="568"/>
        <v>0.98264565615747224</v>
      </c>
      <c r="DND11" s="39">
        <f t="shared" si="569"/>
        <v>1.5576261799023294</v>
      </c>
      <c r="DNE11" s="40" t="s">
        <v>395</v>
      </c>
      <c r="DNF11" s="40" t="s">
        <v>9</v>
      </c>
      <c r="DNG11" s="42">
        <v>41639</v>
      </c>
      <c r="DNH11" s="43">
        <v>4822539000</v>
      </c>
      <c r="DNI11" s="43">
        <v>83692000</v>
      </c>
      <c r="DNJ11" s="43">
        <v>2540954000</v>
      </c>
      <c r="DNK11" s="40">
        <v>0</v>
      </c>
      <c r="DNL11" s="43">
        <v>231912000</v>
      </c>
      <c r="DNM11" s="40" t="s">
        <v>41</v>
      </c>
      <c r="DNN11" s="40" t="s">
        <v>99</v>
      </c>
      <c r="DNO11" s="36">
        <f t="shared" si="570"/>
        <v>2013</v>
      </c>
      <c r="DNP11" s="37">
        <f t="shared" si="571"/>
        <v>-4738847000</v>
      </c>
      <c r="DNQ11" s="38">
        <f t="shared" si="572"/>
        <v>2772866000</v>
      </c>
      <c r="DNR11" s="38">
        <f t="shared" si="573"/>
        <v>-7511713000</v>
      </c>
      <c r="DNS11" s="39">
        <f t="shared" si="574"/>
        <v>0.98264565615747224</v>
      </c>
      <c r="DNT11" s="39">
        <f t="shared" si="575"/>
        <v>1.5576261799023294</v>
      </c>
      <c r="DNU11" s="40" t="s">
        <v>395</v>
      </c>
      <c r="DNV11" s="40" t="s">
        <v>9</v>
      </c>
      <c r="DNW11" s="42">
        <v>41639</v>
      </c>
      <c r="DNX11" s="43">
        <v>4822539000</v>
      </c>
      <c r="DNY11" s="43">
        <v>83692000</v>
      </c>
      <c r="DNZ11" s="43">
        <v>2540954000</v>
      </c>
      <c r="DOA11" s="40">
        <v>0</v>
      </c>
      <c r="DOB11" s="43">
        <v>231912000</v>
      </c>
      <c r="DOC11" s="40" t="s">
        <v>41</v>
      </c>
      <c r="DOD11" s="40" t="s">
        <v>99</v>
      </c>
      <c r="DOE11" s="36">
        <f t="shared" si="570"/>
        <v>2013</v>
      </c>
      <c r="DOF11" s="37">
        <f t="shared" si="571"/>
        <v>-4738847000</v>
      </c>
      <c r="DOG11" s="38">
        <f t="shared" si="572"/>
        <v>2772866000</v>
      </c>
      <c r="DOH11" s="38">
        <f t="shared" si="573"/>
        <v>-7511713000</v>
      </c>
      <c r="DOI11" s="39">
        <f t="shared" si="574"/>
        <v>0.98264565615747224</v>
      </c>
      <c r="DOJ11" s="39">
        <f t="shared" si="575"/>
        <v>1.5576261799023294</v>
      </c>
      <c r="DOK11" s="40" t="s">
        <v>395</v>
      </c>
      <c r="DOL11" s="40" t="s">
        <v>9</v>
      </c>
      <c r="DOM11" s="42">
        <v>41639</v>
      </c>
      <c r="DON11" s="43">
        <v>4822539000</v>
      </c>
      <c r="DOO11" s="43">
        <v>83692000</v>
      </c>
      <c r="DOP11" s="43">
        <v>2540954000</v>
      </c>
      <c r="DOQ11" s="40">
        <v>0</v>
      </c>
      <c r="DOR11" s="43">
        <v>231912000</v>
      </c>
      <c r="DOS11" s="40" t="s">
        <v>41</v>
      </c>
      <c r="DOT11" s="40" t="s">
        <v>99</v>
      </c>
      <c r="DOU11" s="36">
        <f t="shared" si="576"/>
        <v>2013</v>
      </c>
      <c r="DOV11" s="37">
        <f t="shared" si="577"/>
        <v>-4738847000</v>
      </c>
      <c r="DOW11" s="38">
        <f t="shared" si="578"/>
        <v>2772866000</v>
      </c>
      <c r="DOX11" s="38">
        <f t="shared" si="579"/>
        <v>-7511713000</v>
      </c>
      <c r="DOY11" s="39">
        <f t="shared" si="580"/>
        <v>0.98264565615747224</v>
      </c>
      <c r="DOZ11" s="39">
        <f t="shared" si="581"/>
        <v>1.5576261799023294</v>
      </c>
      <c r="DPA11" s="40" t="s">
        <v>395</v>
      </c>
      <c r="DPB11" s="40" t="s">
        <v>9</v>
      </c>
      <c r="DPC11" s="42">
        <v>41639</v>
      </c>
      <c r="DPD11" s="43">
        <v>4822539000</v>
      </c>
      <c r="DPE11" s="43">
        <v>83692000</v>
      </c>
      <c r="DPF11" s="43">
        <v>2540954000</v>
      </c>
      <c r="DPG11" s="40">
        <v>0</v>
      </c>
      <c r="DPH11" s="43">
        <v>231912000</v>
      </c>
      <c r="DPI11" s="40" t="s">
        <v>41</v>
      </c>
      <c r="DPJ11" s="40" t="s">
        <v>99</v>
      </c>
      <c r="DPK11" s="36">
        <f t="shared" si="576"/>
        <v>2013</v>
      </c>
      <c r="DPL11" s="37">
        <f t="shared" si="577"/>
        <v>-4738847000</v>
      </c>
      <c r="DPM11" s="38">
        <f t="shared" si="578"/>
        <v>2772866000</v>
      </c>
      <c r="DPN11" s="38">
        <f t="shared" si="579"/>
        <v>-7511713000</v>
      </c>
      <c r="DPO11" s="39">
        <f t="shared" si="580"/>
        <v>0.98264565615747224</v>
      </c>
      <c r="DPP11" s="39">
        <f t="shared" si="581"/>
        <v>1.5576261799023294</v>
      </c>
      <c r="DPQ11" s="40" t="s">
        <v>395</v>
      </c>
      <c r="DPR11" s="40" t="s">
        <v>9</v>
      </c>
      <c r="DPS11" s="42">
        <v>41639</v>
      </c>
      <c r="DPT11" s="43">
        <v>4822539000</v>
      </c>
      <c r="DPU11" s="43">
        <v>83692000</v>
      </c>
      <c r="DPV11" s="43">
        <v>2540954000</v>
      </c>
      <c r="DPW11" s="40">
        <v>0</v>
      </c>
      <c r="DPX11" s="43">
        <v>231912000</v>
      </c>
      <c r="DPY11" s="40" t="s">
        <v>41</v>
      </c>
      <c r="DPZ11" s="40" t="s">
        <v>99</v>
      </c>
      <c r="DQA11" s="36">
        <f t="shared" si="582"/>
        <v>2013</v>
      </c>
      <c r="DQB11" s="37">
        <f t="shared" si="583"/>
        <v>-4738847000</v>
      </c>
      <c r="DQC11" s="38">
        <f t="shared" si="584"/>
        <v>2772866000</v>
      </c>
      <c r="DQD11" s="38">
        <f t="shared" si="585"/>
        <v>-7511713000</v>
      </c>
      <c r="DQE11" s="39">
        <f t="shared" si="586"/>
        <v>0.98264565615747224</v>
      </c>
      <c r="DQF11" s="39">
        <f t="shared" si="587"/>
        <v>1.5576261799023294</v>
      </c>
      <c r="DQG11" s="40" t="s">
        <v>395</v>
      </c>
      <c r="DQH11" s="40" t="s">
        <v>9</v>
      </c>
      <c r="DQI11" s="42">
        <v>41639</v>
      </c>
      <c r="DQJ11" s="43">
        <v>4822539000</v>
      </c>
      <c r="DQK11" s="43">
        <v>83692000</v>
      </c>
      <c r="DQL11" s="43">
        <v>2540954000</v>
      </c>
      <c r="DQM11" s="40">
        <v>0</v>
      </c>
      <c r="DQN11" s="43">
        <v>231912000</v>
      </c>
      <c r="DQO11" s="40" t="s">
        <v>41</v>
      </c>
      <c r="DQP11" s="40" t="s">
        <v>99</v>
      </c>
      <c r="DQQ11" s="36">
        <f t="shared" si="582"/>
        <v>2013</v>
      </c>
      <c r="DQR11" s="37">
        <f t="shared" si="583"/>
        <v>-4738847000</v>
      </c>
      <c r="DQS11" s="38">
        <f t="shared" si="584"/>
        <v>2772866000</v>
      </c>
      <c r="DQT11" s="38">
        <f t="shared" si="585"/>
        <v>-7511713000</v>
      </c>
      <c r="DQU11" s="39">
        <f t="shared" si="586"/>
        <v>0.98264565615747224</v>
      </c>
      <c r="DQV11" s="39">
        <f t="shared" si="587"/>
        <v>1.5576261799023294</v>
      </c>
      <c r="DQW11" s="40" t="s">
        <v>395</v>
      </c>
      <c r="DQX11" s="40" t="s">
        <v>9</v>
      </c>
      <c r="DQY11" s="42">
        <v>41639</v>
      </c>
      <c r="DQZ11" s="43">
        <v>4822539000</v>
      </c>
      <c r="DRA11" s="43">
        <v>83692000</v>
      </c>
      <c r="DRB11" s="43">
        <v>2540954000</v>
      </c>
      <c r="DRC11" s="40">
        <v>0</v>
      </c>
      <c r="DRD11" s="43">
        <v>231912000</v>
      </c>
      <c r="DRE11" s="40" t="s">
        <v>41</v>
      </c>
      <c r="DRF11" s="40" t="s">
        <v>99</v>
      </c>
      <c r="DRG11" s="36">
        <f t="shared" si="588"/>
        <v>2013</v>
      </c>
      <c r="DRH11" s="37">
        <f t="shared" si="589"/>
        <v>-4738847000</v>
      </c>
      <c r="DRI11" s="38">
        <f t="shared" si="590"/>
        <v>2772866000</v>
      </c>
      <c r="DRJ11" s="38">
        <f t="shared" si="591"/>
        <v>-7511713000</v>
      </c>
      <c r="DRK11" s="39">
        <f t="shared" si="592"/>
        <v>0.98264565615747224</v>
      </c>
      <c r="DRL11" s="39">
        <f t="shared" si="593"/>
        <v>1.5576261799023294</v>
      </c>
      <c r="DRM11" s="40" t="s">
        <v>395</v>
      </c>
      <c r="DRN11" s="40" t="s">
        <v>9</v>
      </c>
      <c r="DRO11" s="42">
        <v>41639</v>
      </c>
      <c r="DRP11" s="43">
        <v>4822539000</v>
      </c>
      <c r="DRQ11" s="43">
        <v>83692000</v>
      </c>
      <c r="DRR11" s="43">
        <v>2540954000</v>
      </c>
      <c r="DRS11" s="40">
        <v>0</v>
      </c>
      <c r="DRT11" s="43">
        <v>231912000</v>
      </c>
      <c r="DRU11" s="40" t="s">
        <v>41</v>
      </c>
      <c r="DRV11" s="40" t="s">
        <v>99</v>
      </c>
      <c r="DRW11" s="36">
        <f t="shared" si="588"/>
        <v>2013</v>
      </c>
      <c r="DRX11" s="37">
        <f t="shared" si="589"/>
        <v>-4738847000</v>
      </c>
      <c r="DRY11" s="38">
        <f t="shared" si="590"/>
        <v>2772866000</v>
      </c>
      <c r="DRZ11" s="38">
        <f t="shared" si="591"/>
        <v>-7511713000</v>
      </c>
      <c r="DSA11" s="39">
        <f t="shared" si="592"/>
        <v>0.98264565615747224</v>
      </c>
      <c r="DSB11" s="39">
        <f t="shared" si="593"/>
        <v>1.5576261799023294</v>
      </c>
      <c r="DSC11" s="40" t="s">
        <v>395</v>
      </c>
      <c r="DSD11" s="40" t="s">
        <v>9</v>
      </c>
      <c r="DSE11" s="42">
        <v>41639</v>
      </c>
      <c r="DSF11" s="43">
        <v>4822539000</v>
      </c>
      <c r="DSG11" s="43">
        <v>83692000</v>
      </c>
      <c r="DSH11" s="43">
        <v>2540954000</v>
      </c>
      <c r="DSI11" s="40">
        <v>0</v>
      </c>
      <c r="DSJ11" s="43">
        <v>231912000</v>
      </c>
      <c r="DSK11" s="40" t="s">
        <v>41</v>
      </c>
      <c r="DSL11" s="40" t="s">
        <v>99</v>
      </c>
      <c r="DSM11" s="36">
        <f t="shared" si="594"/>
        <v>2013</v>
      </c>
      <c r="DSN11" s="37">
        <f t="shared" si="595"/>
        <v>-4738847000</v>
      </c>
      <c r="DSO11" s="38">
        <f t="shared" si="596"/>
        <v>2772866000</v>
      </c>
      <c r="DSP11" s="38">
        <f t="shared" si="597"/>
        <v>-7511713000</v>
      </c>
      <c r="DSQ11" s="39">
        <f t="shared" si="598"/>
        <v>0.98264565615747224</v>
      </c>
      <c r="DSR11" s="39">
        <f t="shared" si="599"/>
        <v>1.5576261799023294</v>
      </c>
      <c r="DSS11" s="40" t="s">
        <v>395</v>
      </c>
      <c r="DST11" s="40" t="s">
        <v>9</v>
      </c>
      <c r="DSU11" s="42">
        <v>41639</v>
      </c>
      <c r="DSV11" s="43">
        <v>4822539000</v>
      </c>
      <c r="DSW11" s="43">
        <v>83692000</v>
      </c>
      <c r="DSX11" s="43">
        <v>2540954000</v>
      </c>
      <c r="DSY11" s="40">
        <v>0</v>
      </c>
      <c r="DSZ11" s="43">
        <v>231912000</v>
      </c>
      <c r="DTA11" s="40" t="s">
        <v>41</v>
      </c>
      <c r="DTB11" s="40" t="s">
        <v>99</v>
      </c>
      <c r="DTC11" s="36">
        <f t="shared" si="594"/>
        <v>2013</v>
      </c>
      <c r="DTD11" s="37">
        <f t="shared" si="595"/>
        <v>-4738847000</v>
      </c>
      <c r="DTE11" s="38">
        <f t="shared" si="596"/>
        <v>2772866000</v>
      </c>
      <c r="DTF11" s="38">
        <f t="shared" si="597"/>
        <v>-7511713000</v>
      </c>
      <c r="DTG11" s="39">
        <f t="shared" si="598"/>
        <v>0.98264565615747224</v>
      </c>
      <c r="DTH11" s="39">
        <f t="shared" si="599"/>
        <v>1.5576261799023294</v>
      </c>
      <c r="DTI11" s="40" t="s">
        <v>395</v>
      </c>
      <c r="DTJ11" s="40" t="s">
        <v>9</v>
      </c>
      <c r="DTK11" s="42">
        <v>41639</v>
      </c>
      <c r="DTL11" s="43">
        <v>4822539000</v>
      </c>
      <c r="DTM11" s="43">
        <v>83692000</v>
      </c>
      <c r="DTN11" s="43">
        <v>2540954000</v>
      </c>
      <c r="DTO11" s="40">
        <v>0</v>
      </c>
      <c r="DTP11" s="43">
        <v>231912000</v>
      </c>
      <c r="DTQ11" s="40" t="s">
        <v>41</v>
      </c>
      <c r="DTR11" s="40" t="s">
        <v>99</v>
      </c>
      <c r="DTS11" s="36">
        <f t="shared" si="600"/>
        <v>2013</v>
      </c>
      <c r="DTT11" s="37">
        <f t="shared" si="601"/>
        <v>-4738847000</v>
      </c>
      <c r="DTU11" s="38">
        <f t="shared" si="602"/>
        <v>2772866000</v>
      </c>
      <c r="DTV11" s="38">
        <f t="shared" si="603"/>
        <v>-7511713000</v>
      </c>
      <c r="DTW11" s="39">
        <f t="shared" si="604"/>
        <v>0.98264565615747224</v>
      </c>
      <c r="DTX11" s="39">
        <f t="shared" si="605"/>
        <v>1.5576261799023294</v>
      </c>
      <c r="DTY11" s="40" t="s">
        <v>395</v>
      </c>
      <c r="DTZ11" s="40" t="s">
        <v>9</v>
      </c>
      <c r="DUA11" s="42">
        <v>41639</v>
      </c>
      <c r="DUB11" s="43">
        <v>4822539000</v>
      </c>
      <c r="DUC11" s="43">
        <v>83692000</v>
      </c>
      <c r="DUD11" s="43">
        <v>2540954000</v>
      </c>
      <c r="DUE11" s="40">
        <v>0</v>
      </c>
      <c r="DUF11" s="43">
        <v>231912000</v>
      </c>
      <c r="DUG11" s="40" t="s">
        <v>41</v>
      </c>
      <c r="DUH11" s="40" t="s">
        <v>99</v>
      </c>
      <c r="DUI11" s="36">
        <f t="shared" si="600"/>
        <v>2013</v>
      </c>
      <c r="DUJ11" s="37">
        <f t="shared" si="601"/>
        <v>-4738847000</v>
      </c>
      <c r="DUK11" s="38">
        <f t="shared" si="602"/>
        <v>2772866000</v>
      </c>
      <c r="DUL11" s="38">
        <f t="shared" si="603"/>
        <v>-7511713000</v>
      </c>
      <c r="DUM11" s="39">
        <f t="shared" si="604"/>
        <v>0.98264565615747224</v>
      </c>
      <c r="DUN11" s="39">
        <f t="shared" si="605"/>
        <v>1.5576261799023294</v>
      </c>
      <c r="DUO11" s="40" t="s">
        <v>395</v>
      </c>
      <c r="DUP11" s="40" t="s">
        <v>9</v>
      </c>
      <c r="DUQ11" s="42">
        <v>41639</v>
      </c>
      <c r="DUR11" s="43">
        <v>4822539000</v>
      </c>
      <c r="DUS11" s="43">
        <v>83692000</v>
      </c>
      <c r="DUT11" s="43">
        <v>2540954000</v>
      </c>
      <c r="DUU11" s="40">
        <v>0</v>
      </c>
      <c r="DUV11" s="43">
        <v>231912000</v>
      </c>
      <c r="DUW11" s="40" t="s">
        <v>41</v>
      </c>
      <c r="DUX11" s="40" t="s">
        <v>99</v>
      </c>
      <c r="DUY11" s="36">
        <f t="shared" si="606"/>
        <v>2013</v>
      </c>
      <c r="DUZ11" s="37">
        <f t="shared" si="607"/>
        <v>-4738847000</v>
      </c>
      <c r="DVA11" s="38">
        <f t="shared" si="608"/>
        <v>2772866000</v>
      </c>
      <c r="DVB11" s="38">
        <f t="shared" si="609"/>
        <v>-7511713000</v>
      </c>
      <c r="DVC11" s="39">
        <f t="shared" si="610"/>
        <v>0.98264565615747224</v>
      </c>
      <c r="DVD11" s="39">
        <f t="shared" si="611"/>
        <v>1.5576261799023294</v>
      </c>
      <c r="DVE11" s="40" t="s">
        <v>395</v>
      </c>
      <c r="DVF11" s="40" t="s">
        <v>9</v>
      </c>
      <c r="DVG11" s="42">
        <v>41639</v>
      </c>
      <c r="DVH11" s="43">
        <v>4822539000</v>
      </c>
      <c r="DVI11" s="43">
        <v>83692000</v>
      </c>
      <c r="DVJ11" s="43">
        <v>2540954000</v>
      </c>
      <c r="DVK11" s="40">
        <v>0</v>
      </c>
      <c r="DVL11" s="43">
        <v>231912000</v>
      </c>
      <c r="DVM11" s="40" t="s">
        <v>41</v>
      </c>
      <c r="DVN11" s="40" t="s">
        <v>99</v>
      </c>
      <c r="DVO11" s="36">
        <f t="shared" si="606"/>
        <v>2013</v>
      </c>
      <c r="DVP11" s="37">
        <f t="shared" si="607"/>
        <v>-4738847000</v>
      </c>
      <c r="DVQ11" s="38">
        <f t="shared" si="608"/>
        <v>2772866000</v>
      </c>
      <c r="DVR11" s="38">
        <f t="shared" si="609"/>
        <v>-7511713000</v>
      </c>
      <c r="DVS11" s="39">
        <f t="shared" si="610"/>
        <v>0.98264565615747224</v>
      </c>
      <c r="DVT11" s="39">
        <f t="shared" si="611"/>
        <v>1.5576261799023294</v>
      </c>
      <c r="DVU11" s="40" t="s">
        <v>395</v>
      </c>
      <c r="DVV11" s="40" t="s">
        <v>9</v>
      </c>
      <c r="DVW11" s="42">
        <v>41639</v>
      </c>
      <c r="DVX11" s="43">
        <v>4822539000</v>
      </c>
      <c r="DVY11" s="43">
        <v>83692000</v>
      </c>
      <c r="DVZ11" s="43">
        <v>2540954000</v>
      </c>
      <c r="DWA11" s="40">
        <v>0</v>
      </c>
      <c r="DWB11" s="43">
        <v>231912000</v>
      </c>
      <c r="DWC11" s="40" t="s">
        <v>41</v>
      </c>
      <c r="DWD11" s="40" t="s">
        <v>99</v>
      </c>
      <c r="DWE11" s="36">
        <f t="shared" si="612"/>
        <v>2013</v>
      </c>
      <c r="DWF11" s="37">
        <f t="shared" si="613"/>
        <v>-4738847000</v>
      </c>
      <c r="DWG11" s="38">
        <f t="shared" si="614"/>
        <v>2772866000</v>
      </c>
      <c r="DWH11" s="38">
        <f t="shared" si="615"/>
        <v>-7511713000</v>
      </c>
      <c r="DWI11" s="39">
        <f t="shared" si="616"/>
        <v>0.98264565615747224</v>
      </c>
      <c r="DWJ11" s="39">
        <f t="shared" si="617"/>
        <v>1.5576261799023294</v>
      </c>
      <c r="DWK11" s="40" t="s">
        <v>395</v>
      </c>
      <c r="DWL11" s="40" t="s">
        <v>9</v>
      </c>
      <c r="DWM11" s="42">
        <v>41639</v>
      </c>
      <c r="DWN11" s="43">
        <v>4822539000</v>
      </c>
      <c r="DWO11" s="43">
        <v>83692000</v>
      </c>
      <c r="DWP11" s="43">
        <v>2540954000</v>
      </c>
      <c r="DWQ11" s="40">
        <v>0</v>
      </c>
      <c r="DWR11" s="43">
        <v>231912000</v>
      </c>
      <c r="DWS11" s="40" t="s">
        <v>41</v>
      </c>
      <c r="DWT11" s="40" t="s">
        <v>99</v>
      </c>
      <c r="DWU11" s="36">
        <f t="shared" si="612"/>
        <v>2013</v>
      </c>
      <c r="DWV11" s="37">
        <f t="shared" si="613"/>
        <v>-4738847000</v>
      </c>
      <c r="DWW11" s="38">
        <f t="shared" si="614"/>
        <v>2772866000</v>
      </c>
      <c r="DWX11" s="38">
        <f t="shared" si="615"/>
        <v>-7511713000</v>
      </c>
      <c r="DWY11" s="39">
        <f t="shared" si="616"/>
        <v>0.98264565615747224</v>
      </c>
      <c r="DWZ11" s="39">
        <f t="shared" si="617"/>
        <v>1.5576261799023294</v>
      </c>
      <c r="DXA11" s="40" t="s">
        <v>395</v>
      </c>
      <c r="DXB11" s="40" t="s">
        <v>9</v>
      </c>
      <c r="DXC11" s="42">
        <v>41639</v>
      </c>
      <c r="DXD11" s="43">
        <v>4822539000</v>
      </c>
      <c r="DXE11" s="43">
        <v>83692000</v>
      </c>
      <c r="DXF11" s="43">
        <v>2540954000</v>
      </c>
      <c r="DXG11" s="40">
        <v>0</v>
      </c>
      <c r="DXH11" s="43">
        <v>231912000</v>
      </c>
      <c r="DXI11" s="40" t="s">
        <v>41</v>
      </c>
      <c r="DXJ11" s="40" t="s">
        <v>99</v>
      </c>
      <c r="DXK11" s="36">
        <f t="shared" si="618"/>
        <v>2013</v>
      </c>
      <c r="DXL11" s="37">
        <f t="shared" si="619"/>
        <v>-4738847000</v>
      </c>
      <c r="DXM11" s="38">
        <f t="shared" si="620"/>
        <v>2772866000</v>
      </c>
      <c r="DXN11" s="38">
        <f t="shared" si="621"/>
        <v>-7511713000</v>
      </c>
      <c r="DXO11" s="39">
        <f t="shared" si="622"/>
        <v>0.98264565615747224</v>
      </c>
      <c r="DXP11" s="39">
        <f t="shared" si="623"/>
        <v>1.5576261799023294</v>
      </c>
      <c r="DXQ11" s="40" t="s">
        <v>395</v>
      </c>
      <c r="DXR11" s="40" t="s">
        <v>9</v>
      </c>
      <c r="DXS11" s="42">
        <v>41639</v>
      </c>
      <c r="DXT11" s="43">
        <v>4822539000</v>
      </c>
      <c r="DXU11" s="43">
        <v>83692000</v>
      </c>
      <c r="DXV11" s="43">
        <v>2540954000</v>
      </c>
      <c r="DXW11" s="40">
        <v>0</v>
      </c>
      <c r="DXX11" s="43">
        <v>231912000</v>
      </c>
      <c r="DXY11" s="40" t="s">
        <v>41</v>
      </c>
      <c r="DXZ11" s="40" t="s">
        <v>99</v>
      </c>
      <c r="DYA11" s="36">
        <f t="shared" si="618"/>
        <v>2013</v>
      </c>
      <c r="DYB11" s="37">
        <f t="shared" si="619"/>
        <v>-4738847000</v>
      </c>
      <c r="DYC11" s="38">
        <f t="shared" si="620"/>
        <v>2772866000</v>
      </c>
      <c r="DYD11" s="38">
        <f t="shared" si="621"/>
        <v>-7511713000</v>
      </c>
      <c r="DYE11" s="39">
        <f t="shared" si="622"/>
        <v>0.98264565615747224</v>
      </c>
      <c r="DYF11" s="39">
        <f t="shared" si="623"/>
        <v>1.5576261799023294</v>
      </c>
      <c r="DYG11" s="40" t="s">
        <v>395</v>
      </c>
      <c r="DYH11" s="40" t="s">
        <v>9</v>
      </c>
      <c r="DYI11" s="42">
        <v>41639</v>
      </c>
      <c r="DYJ11" s="43">
        <v>4822539000</v>
      </c>
      <c r="DYK11" s="43">
        <v>83692000</v>
      </c>
      <c r="DYL11" s="43">
        <v>2540954000</v>
      </c>
      <c r="DYM11" s="40">
        <v>0</v>
      </c>
      <c r="DYN11" s="43">
        <v>231912000</v>
      </c>
      <c r="DYO11" s="40" t="s">
        <v>41</v>
      </c>
      <c r="DYP11" s="40" t="s">
        <v>99</v>
      </c>
      <c r="DYQ11" s="36">
        <f t="shared" si="624"/>
        <v>2013</v>
      </c>
      <c r="DYR11" s="37">
        <f t="shared" si="625"/>
        <v>-4738847000</v>
      </c>
      <c r="DYS11" s="38">
        <f t="shared" si="626"/>
        <v>2772866000</v>
      </c>
      <c r="DYT11" s="38">
        <f t="shared" si="627"/>
        <v>-7511713000</v>
      </c>
      <c r="DYU11" s="39">
        <f t="shared" si="628"/>
        <v>0.98264565615747224</v>
      </c>
      <c r="DYV11" s="39">
        <f t="shared" si="629"/>
        <v>1.5576261799023294</v>
      </c>
      <c r="DYW11" s="40" t="s">
        <v>395</v>
      </c>
      <c r="DYX11" s="40" t="s">
        <v>9</v>
      </c>
      <c r="DYY11" s="42">
        <v>41639</v>
      </c>
      <c r="DYZ11" s="43">
        <v>4822539000</v>
      </c>
      <c r="DZA11" s="43">
        <v>83692000</v>
      </c>
      <c r="DZB11" s="43">
        <v>2540954000</v>
      </c>
      <c r="DZC11" s="40">
        <v>0</v>
      </c>
      <c r="DZD11" s="43">
        <v>231912000</v>
      </c>
      <c r="DZE11" s="40" t="s">
        <v>41</v>
      </c>
      <c r="DZF11" s="40" t="s">
        <v>99</v>
      </c>
      <c r="DZG11" s="36">
        <f t="shared" si="624"/>
        <v>2013</v>
      </c>
      <c r="DZH11" s="37">
        <f t="shared" si="625"/>
        <v>-4738847000</v>
      </c>
      <c r="DZI11" s="38">
        <f t="shared" si="626"/>
        <v>2772866000</v>
      </c>
      <c r="DZJ11" s="38">
        <f t="shared" si="627"/>
        <v>-7511713000</v>
      </c>
      <c r="DZK11" s="39">
        <f t="shared" si="628"/>
        <v>0.98264565615747224</v>
      </c>
      <c r="DZL11" s="39">
        <f t="shared" si="629"/>
        <v>1.5576261799023294</v>
      </c>
      <c r="DZM11" s="40" t="s">
        <v>395</v>
      </c>
      <c r="DZN11" s="40" t="s">
        <v>9</v>
      </c>
      <c r="DZO11" s="42">
        <v>41639</v>
      </c>
      <c r="DZP11" s="43">
        <v>4822539000</v>
      </c>
      <c r="DZQ11" s="43">
        <v>83692000</v>
      </c>
      <c r="DZR11" s="43">
        <v>2540954000</v>
      </c>
      <c r="DZS11" s="40">
        <v>0</v>
      </c>
      <c r="DZT11" s="43">
        <v>231912000</v>
      </c>
      <c r="DZU11" s="40" t="s">
        <v>41</v>
      </c>
      <c r="DZV11" s="40" t="s">
        <v>99</v>
      </c>
      <c r="DZW11" s="36">
        <f t="shared" si="630"/>
        <v>2013</v>
      </c>
      <c r="DZX11" s="37">
        <f t="shared" si="631"/>
        <v>-4738847000</v>
      </c>
      <c r="DZY11" s="38">
        <f t="shared" si="632"/>
        <v>2772866000</v>
      </c>
      <c r="DZZ11" s="38">
        <f t="shared" si="633"/>
        <v>-7511713000</v>
      </c>
      <c r="EAA11" s="39">
        <f t="shared" si="634"/>
        <v>0.98264565615747224</v>
      </c>
      <c r="EAB11" s="39">
        <f t="shared" si="635"/>
        <v>1.5576261799023294</v>
      </c>
      <c r="EAC11" s="40" t="s">
        <v>395</v>
      </c>
      <c r="EAD11" s="40" t="s">
        <v>9</v>
      </c>
      <c r="EAE11" s="42">
        <v>41639</v>
      </c>
      <c r="EAF11" s="43">
        <v>4822539000</v>
      </c>
      <c r="EAG11" s="43">
        <v>83692000</v>
      </c>
      <c r="EAH11" s="43">
        <v>2540954000</v>
      </c>
      <c r="EAI11" s="40">
        <v>0</v>
      </c>
      <c r="EAJ11" s="43">
        <v>231912000</v>
      </c>
      <c r="EAK11" s="40" t="s">
        <v>41</v>
      </c>
      <c r="EAL11" s="40" t="s">
        <v>99</v>
      </c>
      <c r="EAM11" s="36">
        <f t="shared" si="630"/>
        <v>2013</v>
      </c>
      <c r="EAN11" s="37">
        <f t="shared" si="631"/>
        <v>-4738847000</v>
      </c>
      <c r="EAO11" s="38">
        <f t="shared" si="632"/>
        <v>2772866000</v>
      </c>
      <c r="EAP11" s="38">
        <f t="shared" si="633"/>
        <v>-7511713000</v>
      </c>
      <c r="EAQ11" s="39">
        <f t="shared" si="634"/>
        <v>0.98264565615747224</v>
      </c>
      <c r="EAR11" s="39">
        <f t="shared" si="635"/>
        <v>1.5576261799023294</v>
      </c>
      <c r="EAS11" s="40" t="s">
        <v>395</v>
      </c>
      <c r="EAT11" s="40" t="s">
        <v>9</v>
      </c>
      <c r="EAU11" s="42">
        <v>41639</v>
      </c>
      <c r="EAV11" s="43">
        <v>4822539000</v>
      </c>
      <c r="EAW11" s="43">
        <v>83692000</v>
      </c>
      <c r="EAX11" s="43">
        <v>2540954000</v>
      </c>
      <c r="EAY11" s="40">
        <v>0</v>
      </c>
      <c r="EAZ11" s="43">
        <v>231912000</v>
      </c>
      <c r="EBA11" s="40" t="s">
        <v>41</v>
      </c>
      <c r="EBB11" s="40" t="s">
        <v>99</v>
      </c>
      <c r="EBC11" s="36">
        <f t="shared" si="636"/>
        <v>2013</v>
      </c>
      <c r="EBD11" s="37">
        <f t="shared" si="637"/>
        <v>-4738847000</v>
      </c>
      <c r="EBE11" s="38">
        <f t="shared" si="638"/>
        <v>2772866000</v>
      </c>
      <c r="EBF11" s="38">
        <f t="shared" si="639"/>
        <v>-7511713000</v>
      </c>
      <c r="EBG11" s="39">
        <f t="shared" si="640"/>
        <v>0.98264565615747224</v>
      </c>
      <c r="EBH11" s="39">
        <f t="shared" si="641"/>
        <v>1.5576261799023294</v>
      </c>
      <c r="EBI11" s="40" t="s">
        <v>395</v>
      </c>
      <c r="EBJ11" s="40" t="s">
        <v>9</v>
      </c>
      <c r="EBK11" s="42">
        <v>41639</v>
      </c>
      <c r="EBL11" s="43">
        <v>4822539000</v>
      </c>
      <c r="EBM11" s="43">
        <v>83692000</v>
      </c>
      <c r="EBN11" s="43">
        <v>2540954000</v>
      </c>
      <c r="EBO11" s="40">
        <v>0</v>
      </c>
      <c r="EBP11" s="43">
        <v>231912000</v>
      </c>
      <c r="EBQ11" s="40" t="s">
        <v>41</v>
      </c>
      <c r="EBR11" s="40" t="s">
        <v>99</v>
      </c>
      <c r="EBS11" s="36">
        <f t="shared" si="636"/>
        <v>2013</v>
      </c>
      <c r="EBT11" s="37">
        <f t="shared" si="637"/>
        <v>-4738847000</v>
      </c>
      <c r="EBU11" s="38">
        <f t="shared" si="638"/>
        <v>2772866000</v>
      </c>
      <c r="EBV11" s="38">
        <f t="shared" si="639"/>
        <v>-7511713000</v>
      </c>
      <c r="EBW11" s="39">
        <f t="shared" si="640"/>
        <v>0.98264565615747224</v>
      </c>
      <c r="EBX11" s="39">
        <f t="shared" si="641"/>
        <v>1.5576261799023294</v>
      </c>
      <c r="EBY11" s="40" t="s">
        <v>395</v>
      </c>
      <c r="EBZ11" s="40" t="s">
        <v>9</v>
      </c>
      <c r="ECA11" s="42">
        <v>41639</v>
      </c>
      <c r="ECB11" s="43">
        <v>4822539000</v>
      </c>
      <c r="ECC11" s="43">
        <v>83692000</v>
      </c>
      <c r="ECD11" s="43">
        <v>2540954000</v>
      </c>
      <c r="ECE11" s="40">
        <v>0</v>
      </c>
      <c r="ECF11" s="43">
        <v>231912000</v>
      </c>
      <c r="ECG11" s="40" t="s">
        <v>41</v>
      </c>
      <c r="ECH11" s="40" t="s">
        <v>99</v>
      </c>
      <c r="ECI11" s="36">
        <f t="shared" si="642"/>
        <v>2013</v>
      </c>
      <c r="ECJ11" s="37">
        <f t="shared" si="643"/>
        <v>-4738847000</v>
      </c>
      <c r="ECK11" s="38">
        <f t="shared" si="644"/>
        <v>2772866000</v>
      </c>
      <c r="ECL11" s="38">
        <f t="shared" si="645"/>
        <v>-7511713000</v>
      </c>
      <c r="ECM11" s="39">
        <f t="shared" si="646"/>
        <v>0.98264565615747224</v>
      </c>
      <c r="ECN11" s="39">
        <f t="shared" si="647"/>
        <v>1.5576261799023294</v>
      </c>
      <c r="ECO11" s="40" t="s">
        <v>395</v>
      </c>
      <c r="ECP11" s="40" t="s">
        <v>9</v>
      </c>
      <c r="ECQ11" s="42">
        <v>41639</v>
      </c>
      <c r="ECR11" s="43">
        <v>4822539000</v>
      </c>
      <c r="ECS11" s="43">
        <v>83692000</v>
      </c>
      <c r="ECT11" s="43">
        <v>2540954000</v>
      </c>
      <c r="ECU11" s="40">
        <v>0</v>
      </c>
      <c r="ECV11" s="43">
        <v>231912000</v>
      </c>
      <c r="ECW11" s="40" t="s">
        <v>41</v>
      </c>
      <c r="ECX11" s="40" t="s">
        <v>99</v>
      </c>
      <c r="ECY11" s="36">
        <f t="shared" si="642"/>
        <v>2013</v>
      </c>
      <c r="ECZ11" s="37">
        <f t="shared" si="643"/>
        <v>-4738847000</v>
      </c>
      <c r="EDA11" s="38">
        <f t="shared" si="644"/>
        <v>2772866000</v>
      </c>
      <c r="EDB11" s="38">
        <f t="shared" si="645"/>
        <v>-7511713000</v>
      </c>
      <c r="EDC11" s="39">
        <f t="shared" si="646"/>
        <v>0.98264565615747224</v>
      </c>
      <c r="EDD11" s="39">
        <f t="shared" si="647"/>
        <v>1.5576261799023294</v>
      </c>
      <c r="EDE11" s="40" t="s">
        <v>395</v>
      </c>
      <c r="EDF11" s="40" t="s">
        <v>9</v>
      </c>
      <c r="EDG11" s="42">
        <v>41639</v>
      </c>
      <c r="EDH11" s="43">
        <v>4822539000</v>
      </c>
      <c r="EDI11" s="43">
        <v>83692000</v>
      </c>
      <c r="EDJ11" s="43">
        <v>2540954000</v>
      </c>
      <c r="EDK11" s="40">
        <v>0</v>
      </c>
      <c r="EDL11" s="43">
        <v>231912000</v>
      </c>
      <c r="EDM11" s="40" t="s">
        <v>41</v>
      </c>
      <c r="EDN11" s="40" t="s">
        <v>99</v>
      </c>
      <c r="EDO11" s="36">
        <f t="shared" si="648"/>
        <v>2013</v>
      </c>
      <c r="EDP11" s="37">
        <f t="shared" si="649"/>
        <v>-4738847000</v>
      </c>
      <c r="EDQ11" s="38">
        <f t="shared" si="650"/>
        <v>2772866000</v>
      </c>
      <c r="EDR11" s="38">
        <f t="shared" si="651"/>
        <v>-7511713000</v>
      </c>
      <c r="EDS11" s="39">
        <f t="shared" si="652"/>
        <v>0.98264565615747224</v>
      </c>
      <c r="EDT11" s="39">
        <f t="shared" si="653"/>
        <v>1.5576261799023294</v>
      </c>
      <c r="EDU11" s="40" t="s">
        <v>395</v>
      </c>
      <c r="EDV11" s="40" t="s">
        <v>9</v>
      </c>
      <c r="EDW11" s="42">
        <v>41639</v>
      </c>
      <c r="EDX11" s="43">
        <v>4822539000</v>
      </c>
      <c r="EDY11" s="43">
        <v>83692000</v>
      </c>
      <c r="EDZ11" s="43">
        <v>2540954000</v>
      </c>
      <c r="EEA11" s="40">
        <v>0</v>
      </c>
      <c r="EEB11" s="43">
        <v>231912000</v>
      </c>
      <c r="EEC11" s="40" t="s">
        <v>41</v>
      </c>
      <c r="EED11" s="40" t="s">
        <v>99</v>
      </c>
      <c r="EEE11" s="36">
        <f t="shared" si="648"/>
        <v>2013</v>
      </c>
      <c r="EEF11" s="37">
        <f t="shared" si="649"/>
        <v>-4738847000</v>
      </c>
      <c r="EEG11" s="38">
        <f t="shared" si="650"/>
        <v>2772866000</v>
      </c>
      <c r="EEH11" s="38">
        <f t="shared" si="651"/>
        <v>-7511713000</v>
      </c>
      <c r="EEI11" s="39">
        <f t="shared" si="652"/>
        <v>0.98264565615747224</v>
      </c>
      <c r="EEJ11" s="39">
        <f t="shared" si="653"/>
        <v>1.5576261799023294</v>
      </c>
      <c r="EEK11" s="40" t="s">
        <v>395</v>
      </c>
      <c r="EEL11" s="40" t="s">
        <v>9</v>
      </c>
      <c r="EEM11" s="42">
        <v>41639</v>
      </c>
      <c r="EEN11" s="43">
        <v>4822539000</v>
      </c>
      <c r="EEO11" s="43">
        <v>83692000</v>
      </c>
      <c r="EEP11" s="43">
        <v>2540954000</v>
      </c>
      <c r="EEQ11" s="40">
        <v>0</v>
      </c>
      <c r="EER11" s="43">
        <v>231912000</v>
      </c>
      <c r="EES11" s="40" t="s">
        <v>41</v>
      </c>
      <c r="EET11" s="40" t="s">
        <v>99</v>
      </c>
      <c r="EEU11" s="36">
        <f t="shared" si="654"/>
        <v>2013</v>
      </c>
      <c r="EEV11" s="37">
        <f t="shared" si="655"/>
        <v>-4738847000</v>
      </c>
      <c r="EEW11" s="38">
        <f t="shared" si="656"/>
        <v>2772866000</v>
      </c>
      <c r="EEX11" s="38">
        <f t="shared" si="657"/>
        <v>-7511713000</v>
      </c>
      <c r="EEY11" s="39">
        <f t="shared" si="658"/>
        <v>0.98264565615747224</v>
      </c>
      <c r="EEZ11" s="39">
        <f t="shared" si="659"/>
        <v>1.5576261799023294</v>
      </c>
      <c r="EFA11" s="40" t="s">
        <v>395</v>
      </c>
      <c r="EFB11" s="40" t="s">
        <v>9</v>
      </c>
      <c r="EFC11" s="42">
        <v>41639</v>
      </c>
      <c r="EFD11" s="43">
        <v>4822539000</v>
      </c>
      <c r="EFE11" s="43">
        <v>83692000</v>
      </c>
      <c r="EFF11" s="43">
        <v>2540954000</v>
      </c>
      <c r="EFG11" s="40">
        <v>0</v>
      </c>
      <c r="EFH11" s="43">
        <v>231912000</v>
      </c>
      <c r="EFI11" s="40" t="s">
        <v>41</v>
      </c>
      <c r="EFJ11" s="40" t="s">
        <v>99</v>
      </c>
      <c r="EFK11" s="36">
        <f t="shared" si="654"/>
        <v>2013</v>
      </c>
      <c r="EFL11" s="37">
        <f t="shared" si="655"/>
        <v>-4738847000</v>
      </c>
      <c r="EFM11" s="38">
        <f t="shared" si="656"/>
        <v>2772866000</v>
      </c>
      <c r="EFN11" s="38">
        <f t="shared" si="657"/>
        <v>-7511713000</v>
      </c>
      <c r="EFO11" s="39">
        <f t="shared" si="658"/>
        <v>0.98264565615747224</v>
      </c>
      <c r="EFP11" s="39">
        <f t="shared" si="659"/>
        <v>1.5576261799023294</v>
      </c>
      <c r="EFQ11" s="40" t="s">
        <v>395</v>
      </c>
      <c r="EFR11" s="40" t="s">
        <v>9</v>
      </c>
      <c r="EFS11" s="42">
        <v>41639</v>
      </c>
      <c r="EFT11" s="43">
        <v>4822539000</v>
      </c>
      <c r="EFU11" s="43">
        <v>83692000</v>
      </c>
      <c r="EFV11" s="43">
        <v>2540954000</v>
      </c>
      <c r="EFW11" s="40">
        <v>0</v>
      </c>
      <c r="EFX11" s="43">
        <v>231912000</v>
      </c>
      <c r="EFY11" s="40" t="s">
        <v>41</v>
      </c>
      <c r="EFZ11" s="40" t="s">
        <v>99</v>
      </c>
      <c r="EGA11" s="36">
        <f t="shared" si="660"/>
        <v>2013</v>
      </c>
      <c r="EGB11" s="37">
        <f t="shared" si="661"/>
        <v>-4738847000</v>
      </c>
      <c r="EGC11" s="38">
        <f t="shared" si="662"/>
        <v>2772866000</v>
      </c>
      <c r="EGD11" s="38">
        <f t="shared" si="663"/>
        <v>-7511713000</v>
      </c>
      <c r="EGE11" s="39">
        <f t="shared" si="664"/>
        <v>0.98264565615747224</v>
      </c>
      <c r="EGF11" s="39">
        <f t="shared" si="665"/>
        <v>1.5576261799023294</v>
      </c>
      <c r="EGG11" s="40" t="s">
        <v>395</v>
      </c>
      <c r="EGH11" s="40" t="s">
        <v>9</v>
      </c>
      <c r="EGI11" s="42">
        <v>41639</v>
      </c>
      <c r="EGJ11" s="43">
        <v>4822539000</v>
      </c>
      <c r="EGK11" s="43">
        <v>83692000</v>
      </c>
      <c r="EGL11" s="43">
        <v>2540954000</v>
      </c>
      <c r="EGM11" s="40">
        <v>0</v>
      </c>
      <c r="EGN11" s="43">
        <v>231912000</v>
      </c>
      <c r="EGO11" s="40" t="s">
        <v>41</v>
      </c>
      <c r="EGP11" s="40" t="s">
        <v>99</v>
      </c>
      <c r="EGQ11" s="36">
        <f t="shared" si="660"/>
        <v>2013</v>
      </c>
      <c r="EGR11" s="37">
        <f t="shared" si="661"/>
        <v>-4738847000</v>
      </c>
      <c r="EGS11" s="38">
        <f t="shared" si="662"/>
        <v>2772866000</v>
      </c>
      <c r="EGT11" s="38">
        <f t="shared" si="663"/>
        <v>-7511713000</v>
      </c>
      <c r="EGU11" s="39">
        <f t="shared" si="664"/>
        <v>0.98264565615747224</v>
      </c>
      <c r="EGV11" s="39">
        <f t="shared" si="665"/>
        <v>1.5576261799023294</v>
      </c>
      <c r="EGW11" s="40" t="s">
        <v>395</v>
      </c>
      <c r="EGX11" s="40" t="s">
        <v>9</v>
      </c>
      <c r="EGY11" s="42">
        <v>41639</v>
      </c>
      <c r="EGZ11" s="43">
        <v>4822539000</v>
      </c>
      <c r="EHA11" s="43">
        <v>83692000</v>
      </c>
      <c r="EHB11" s="43">
        <v>2540954000</v>
      </c>
      <c r="EHC11" s="40">
        <v>0</v>
      </c>
      <c r="EHD11" s="43">
        <v>231912000</v>
      </c>
      <c r="EHE11" s="40" t="s">
        <v>41</v>
      </c>
      <c r="EHF11" s="40" t="s">
        <v>99</v>
      </c>
      <c r="EHG11" s="36">
        <f t="shared" si="666"/>
        <v>2013</v>
      </c>
      <c r="EHH11" s="37">
        <f t="shared" si="667"/>
        <v>-4738847000</v>
      </c>
      <c r="EHI11" s="38">
        <f t="shared" si="668"/>
        <v>2772866000</v>
      </c>
      <c r="EHJ11" s="38">
        <f t="shared" si="669"/>
        <v>-7511713000</v>
      </c>
      <c r="EHK11" s="39">
        <f t="shared" si="670"/>
        <v>0.98264565615747224</v>
      </c>
      <c r="EHL11" s="39">
        <f t="shared" si="671"/>
        <v>1.5576261799023294</v>
      </c>
      <c r="EHM11" s="40" t="s">
        <v>395</v>
      </c>
      <c r="EHN11" s="40" t="s">
        <v>9</v>
      </c>
      <c r="EHO11" s="42">
        <v>41639</v>
      </c>
      <c r="EHP11" s="43">
        <v>4822539000</v>
      </c>
      <c r="EHQ11" s="43">
        <v>83692000</v>
      </c>
      <c r="EHR11" s="43">
        <v>2540954000</v>
      </c>
      <c r="EHS11" s="40">
        <v>0</v>
      </c>
      <c r="EHT11" s="43">
        <v>231912000</v>
      </c>
      <c r="EHU11" s="40" t="s">
        <v>41</v>
      </c>
      <c r="EHV11" s="40" t="s">
        <v>99</v>
      </c>
      <c r="EHW11" s="36">
        <f t="shared" si="666"/>
        <v>2013</v>
      </c>
      <c r="EHX11" s="37">
        <f t="shared" si="667"/>
        <v>-4738847000</v>
      </c>
      <c r="EHY11" s="38">
        <f t="shared" si="668"/>
        <v>2772866000</v>
      </c>
      <c r="EHZ11" s="38">
        <f t="shared" si="669"/>
        <v>-7511713000</v>
      </c>
      <c r="EIA11" s="39">
        <f t="shared" si="670"/>
        <v>0.98264565615747224</v>
      </c>
      <c r="EIB11" s="39">
        <f t="shared" si="671"/>
        <v>1.5576261799023294</v>
      </c>
      <c r="EIC11" s="40" t="s">
        <v>395</v>
      </c>
      <c r="EID11" s="40" t="s">
        <v>9</v>
      </c>
      <c r="EIE11" s="42">
        <v>41639</v>
      </c>
      <c r="EIF11" s="43">
        <v>4822539000</v>
      </c>
      <c r="EIG11" s="43">
        <v>83692000</v>
      </c>
      <c r="EIH11" s="43">
        <v>2540954000</v>
      </c>
      <c r="EII11" s="40">
        <v>0</v>
      </c>
      <c r="EIJ11" s="43">
        <v>231912000</v>
      </c>
      <c r="EIK11" s="40" t="s">
        <v>41</v>
      </c>
      <c r="EIL11" s="40" t="s">
        <v>99</v>
      </c>
      <c r="EIM11" s="36">
        <f t="shared" si="672"/>
        <v>2013</v>
      </c>
      <c r="EIN11" s="37">
        <f t="shared" si="673"/>
        <v>-4738847000</v>
      </c>
      <c r="EIO11" s="38">
        <f t="shared" si="674"/>
        <v>2772866000</v>
      </c>
      <c r="EIP11" s="38">
        <f t="shared" si="675"/>
        <v>-7511713000</v>
      </c>
      <c r="EIQ11" s="39">
        <f t="shared" si="676"/>
        <v>0.98264565615747224</v>
      </c>
      <c r="EIR11" s="39">
        <f t="shared" si="677"/>
        <v>1.5576261799023294</v>
      </c>
      <c r="EIS11" s="40" t="s">
        <v>395</v>
      </c>
      <c r="EIT11" s="40" t="s">
        <v>9</v>
      </c>
      <c r="EIU11" s="42">
        <v>41639</v>
      </c>
      <c r="EIV11" s="43">
        <v>4822539000</v>
      </c>
      <c r="EIW11" s="43">
        <v>83692000</v>
      </c>
      <c r="EIX11" s="43">
        <v>2540954000</v>
      </c>
      <c r="EIY11" s="40">
        <v>0</v>
      </c>
      <c r="EIZ11" s="43">
        <v>231912000</v>
      </c>
      <c r="EJA11" s="40" t="s">
        <v>41</v>
      </c>
      <c r="EJB11" s="40" t="s">
        <v>99</v>
      </c>
      <c r="EJC11" s="36">
        <f t="shared" si="672"/>
        <v>2013</v>
      </c>
      <c r="EJD11" s="37">
        <f t="shared" si="673"/>
        <v>-4738847000</v>
      </c>
      <c r="EJE11" s="38">
        <f t="shared" si="674"/>
        <v>2772866000</v>
      </c>
      <c r="EJF11" s="38">
        <f t="shared" si="675"/>
        <v>-7511713000</v>
      </c>
      <c r="EJG11" s="39">
        <f t="shared" si="676"/>
        <v>0.98264565615747224</v>
      </c>
      <c r="EJH11" s="39">
        <f t="shared" si="677"/>
        <v>1.5576261799023294</v>
      </c>
      <c r="EJI11" s="40" t="s">
        <v>395</v>
      </c>
      <c r="EJJ11" s="40" t="s">
        <v>9</v>
      </c>
      <c r="EJK11" s="42">
        <v>41639</v>
      </c>
      <c r="EJL11" s="43">
        <v>4822539000</v>
      </c>
      <c r="EJM11" s="43">
        <v>83692000</v>
      </c>
      <c r="EJN11" s="43">
        <v>2540954000</v>
      </c>
      <c r="EJO11" s="40">
        <v>0</v>
      </c>
      <c r="EJP11" s="43">
        <v>231912000</v>
      </c>
      <c r="EJQ11" s="40" t="s">
        <v>41</v>
      </c>
      <c r="EJR11" s="40" t="s">
        <v>99</v>
      </c>
      <c r="EJS11" s="36">
        <f t="shared" si="678"/>
        <v>2013</v>
      </c>
      <c r="EJT11" s="37">
        <f t="shared" si="679"/>
        <v>-4738847000</v>
      </c>
      <c r="EJU11" s="38">
        <f t="shared" si="680"/>
        <v>2772866000</v>
      </c>
      <c r="EJV11" s="38">
        <f t="shared" si="681"/>
        <v>-7511713000</v>
      </c>
      <c r="EJW11" s="39">
        <f t="shared" si="682"/>
        <v>0.98264565615747224</v>
      </c>
      <c r="EJX11" s="39">
        <f t="shared" si="683"/>
        <v>1.5576261799023294</v>
      </c>
      <c r="EJY11" s="40" t="s">
        <v>395</v>
      </c>
      <c r="EJZ11" s="40" t="s">
        <v>9</v>
      </c>
      <c r="EKA11" s="42">
        <v>41639</v>
      </c>
      <c r="EKB11" s="43">
        <v>4822539000</v>
      </c>
      <c r="EKC11" s="43">
        <v>83692000</v>
      </c>
      <c r="EKD11" s="43">
        <v>2540954000</v>
      </c>
      <c r="EKE11" s="40">
        <v>0</v>
      </c>
      <c r="EKF11" s="43">
        <v>231912000</v>
      </c>
      <c r="EKG11" s="40" t="s">
        <v>41</v>
      </c>
      <c r="EKH11" s="40" t="s">
        <v>99</v>
      </c>
      <c r="EKI11" s="36">
        <f t="shared" si="678"/>
        <v>2013</v>
      </c>
      <c r="EKJ11" s="37">
        <f t="shared" si="679"/>
        <v>-4738847000</v>
      </c>
      <c r="EKK11" s="38">
        <f t="shared" si="680"/>
        <v>2772866000</v>
      </c>
      <c r="EKL11" s="38">
        <f t="shared" si="681"/>
        <v>-7511713000</v>
      </c>
      <c r="EKM11" s="39">
        <f t="shared" si="682"/>
        <v>0.98264565615747224</v>
      </c>
      <c r="EKN11" s="39">
        <f t="shared" si="683"/>
        <v>1.5576261799023294</v>
      </c>
      <c r="EKO11" s="40" t="s">
        <v>395</v>
      </c>
      <c r="EKP11" s="40" t="s">
        <v>9</v>
      </c>
      <c r="EKQ11" s="42">
        <v>41639</v>
      </c>
      <c r="EKR11" s="43">
        <v>4822539000</v>
      </c>
      <c r="EKS11" s="43">
        <v>83692000</v>
      </c>
      <c r="EKT11" s="43">
        <v>2540954000</v>
      </c>
      <c r="EKU11" s="40">
        <v>0</v>
      </c>
      <c r="EKV11" s="43">
        <v>231912000</v>
      </c>
      <c r="EKW11" s="40" t="s">
        <v>41</v>
      </c>
      <c r="EKX11" s="40" t="s">
        <v>99</v>
      </c>
      <c r="EKY11" s="36">
        <f t="shared" si="684"/>
        <v>2013</v>
      </c>
      <c r="EKZ11" s="37">
        <f t="shared" si="685"/>
        <v>-4738847000</v>
      </c>
      <c r="ELA11" s="38">
        <f t="shared" si="686"/>
        <v>2772866000</v>
      </c>
      <c r="ELB11" s="38">
        <f t="shared" si="687"/>
        <v>-7511713000</v>
      </c>
      <c r="ELC11" s="39">
        <f t="shared" si="688"/>
        <v>0.98264565615747224</v>
      </c>
      <c r="ELD11" s="39">
        <f t="shared" si="689"/>
        <v>1.5576261799023294</v>
      </c>
      <c r="ELE11" s="40" t="s">
        <v>395</v>
      </c>
      <c r="ELF11" s="40" t="s">
        <v>9</v>
      </c>
      <c r="ELG11" s="42">
        <v>41639</v>
      </c>
      <c r="ELH11" s="43">
        <v>4822539000</v>
      </c>
      <c r="ELI11" s="43">
        <v>83692000</v>
      </c>
      <c r="ELJ11" s="43">
        <v>2540954000</v>
      </c>
      <c r="ELK11" s="40">
        <v>0</v>
      </c>
      <c r="ELL11" s="43">
        <v>231912000</v>
      </c>
      <c r="ELM11" s="40" t="s">
        <v>41</v>
      </c>
      <c r="ELN11" s="40" t="s">
        <v>99</v>
      </c>
      <c r="ELO11" s="36">
        <f t="shared" si="684"/>
        <v>2013</v>
      </c>
      <c r="ELP11" s="37">
        <f t="shared" si="685"/>
        <v>-4738847000</v>
      </c>
      <c r="ELQ11" s="38">
        <f t="shared" si="686"/>
        <v>2772866000</v>
      </c>
      <c r="ELR11" s="38">
        <f t="shared" si="687"/>
        <v>-7511713000</v>
      </c>
      <c r="ELS11" s="39">
        <f t="shared" si="688"/>
        <v>0.98264565615747224</v>
      </c>
      <c r="ELT11" s="39">
        <f t="shared" si="689"/>
        <v>1.5576261799023294</v>
      </c>
      <c r="ELU11" s="40" t="s">
        <v>395</v>
      </c>
      <c r="ELV11" s="40" t="s">
        <v>9</v>
      </c>
      <c r="ELW11" s="42">
        <v>41639</v>
      </c>
      <c r="ELX11" s="43">
        <v>4822539000</v>
      </c>
      <c r="ELY11" s="43">
        <v>83692000</v>
      </c>
      <c r="ELZ11" s="43">
        <v>2540954000</v>
      </c>
      <c r="EMA11" s="40">
        <v>0</v>
      </c>
      <c r="EMB11" s="43">
        <v>231912000</v>
      </c>
      <c r="EMC11" s="40" t="s">
        <v>41</v>
      </c>
      <c r="EMD11" s="40" t="s">
        <v>99</v>
      </c>
      <c r="EME11" s="36">
        <f t="shared" si="690"/>
        <v>2013</v>
      </c>
      <c r="EMF11" s="37">
        <f t="shared" si="691"/>
        <v>-4738847000</v>
      </c>
      <c r="EMG11" s="38">
        <f t="shared" si="692"/>
        <v>2772866000</v>
      </c>
      <c r="EMH11" s="38">
        <f t="shared" si="693"/>
        <v>-7511713000</v>
      </c>
      <c r="EMI11" s="39">
        <f t="shared" si="694"/>
        <v>0.98264565615747224</v>
      </c>
      <c r="EMJ11" s="39">
        <f t="shared" si="695"/>
        <v>1.5576261799023294</v>
      </c>
      <c r="EMK11" s="40" t="s">
        <v>395</v>
      </c>
      <c r="EML11" s="40" t="s">
        <v>9</v>
      </c>
      <c r="EMM11" s="42">
        <v>41639</v>
      </c>
      <c r="EMN11" s="43">
        <v>4822539000</v>
      </c>
      <c r="EMO11" s="43">
        <v>83692000</v>
      </c>
      <c r="EMP11" s="43">
        <v>2540954000</v>
      </c>
      <c r="EMQ11" s="40">
        <v>0</v>
      </c>
      <c r="EMR11" s="43">
        <v>231912000</v>
      </c>
      <c r="EMS11" s="40" t="s">
        <v>41</v>
      </c>
      <c r="EMT11" s="40" t="s">
        <v>99</v>
      </c>
      <c r="EMU11" s="36">
        <f t="shared" si="690"/>
        <v>2013</v>
      </c>
      <c r="EMV11" s="37">
        <f t="shared" si="691"/>
        <v>-4738847000</v>
      </c>
      <c r="EMW11" s="38">
        <f t="shared" si="692"/>
        <v>2772866000</v>
      </c>
      <c r="EMX11" s="38">
        <f t="shared" si="693"/>
        <v>-7511713000</v>
      </c>
      <c r="EMY11" s="39">
        <f t="shared" si="694"/>
        <v>0.98264565615747224</v>
      </c>
      <c r="EMZ11" s="39">
        <f t="shared" si="695"/>
        <v>1.5576261799023294</v>
      </c>
      <c r="ENA11" s="40" t="s">
        <v>395</v>
      </c>
      <c r="ENB11" s="40" t="s">
        <v>9</v>
      </c>
      <c r="ENC11" s="42">
        <v>41639</v>
      </c>
      <c r="END11" s="43">
        <v>4822539000</v>
      </c>
      <c r="ENE11" s="43">
        <v>83692000</v>
      </c>
      <c r="ENF11" s="43">
        <v>2540954000</v>
      </c>
      <c r="ENG11" s="40">
        <v>0</v>
      </c>
      <c r="ENH11" s="43">
        <v>231912000</v>
      </c>
      <c r="ENI11" s="40" t="s">
        <v>41</v>
      </c>
      <c r="ENJ11" s="40" t="s">
        <v>99</v>
      </c>
      <c r="ENK11" s="36">
        <f t="shared" si="696"/>
        <v>2013</v>
      </c>
      <c r="ENL11" s="37">
        <f t="shared" si="697"/>
        <v>-4738847000</v>
      </c>
      <c r="ENM11" s="38">
        <f t="shared" si="698"/>
        <v>2772866000</v>
      </c>
      <c r="ENN11" s="38">
        <f t="shared" si="699"/>
        <v>-7511713000</v>
      </c>
      <c r="ENO11" s="39">
        <f t="shared" si="700"/>
        <v>0.98264565615747224</v>
      </c>
      <c r="ENP11" s="39">
        <f t="shared" si="701"/>
        <v>1.5576261799023294</v>
      </c>
      <c r="ENQ11" s="40" t="s">
        <v>395</v>
      </c>
      <c r="ENR11" s="40" t="s">
        <v>9</v>
      </c>
      <c r="ENS11" s="42">
        <v>41639</v>
      </c>
      <c r="ENT11" s="43">
        <v>4822539000</v>
      </c>
      <c r="ENU11" s="43">
        <v>83692000</v>
      </c>
      <c r="ENV11" s="43">
        <v>2540954000</v>
      </c>
      <c r="ENW11" s="40">
        <v>0</v>
      </c>
      <c r="ENX11" s="43">
        <v>231912000</v>
      </c>
      <c r="ENY11" s="40" t="s">
        <v>41</v>
      </c>
      <c r="ENZ11" s="40" t="s">
        <v>99</v>
      </c>
      <c r="EOA11" s="36">
        <f t="shared" si="696"/>
        <v>2013</v>
      </c>
      <c r="EOB11" s="37">
        <f t="shared" si="697"/>
        <v>-4738847000</v>
      </c>
      <c r="EOC11" s="38">
        <f t="shared" si="698"/>
        <v>2772866000</v>
      </c>
      <c r="EOD11" s="38">
        <f t="shared" si="699"/>
        <v>-7511713000</v>
      </c>
      <c r="EOE11" s="39">
        <f t="shared" si="700"/>
        <v>0.98264565615747224</v>
      </c>
      <c r="EOF11" s="39">
        <f t="shared" si="701"/>
        <v>1.5576261799023294</v>
      </c>
      <c r="EOG11" s="40" t="s">
        <v>395</v>
      </c>
      <c r="EOH11" s="40" t="s">
        <v>9</v>
      </c>
      <c r="EOI11" s="42">
        <v>41639</v>
      </c>
      <c r="EOJ11" s="43">
        <v>4822539000</v>
      </c>
      <c r="EOK11" s="43">
        <v>83692000</v>
      </c>
      <c r="EOL11" s="43">
        <v>2540954000</v>
      </c>
      <c r="EOM11" s="40">
        <v>0</v>
      </c>
      <c r="EON11" s="43">
        <v>231912000</v>
      </c>
      <c r="EOO11" s="40" t="s">
        <v>41</v>
      </c>
      <c r="EOP11" s="40" t="s">
        <v>99</v>
      </c>
      <c r="EOQ11" s="36">
        <f t="shared" si="702"/>
        <v>2013</v>
      </c>
      <c r="EOR11" s="37">
        <f t="shared" si="703"/>
        <v>-4738847000</v>
      </c>
      <c r="EOS11" s="38">
        <f t="shared" si="704"/>
        <v>2772866000</v>
      </c>
      <c r="EOT11" s="38">
        <f t="shared" si="705"/>
        <v>-7511713000</v>
      </c>
      <c r="EOU11" s="39">
        <f t="shared" si="706"/>
        <v>0.98264565615747224</v>
      </c>
      <c r="EOV11" s="39">
        <f t="shared" si="707"/>
        <v>1.5576261799023294</v>
      </c>
      <c r="EOW11" s="40" t="s">
        <v>395</v>
      </c>
      <c r="EOX11" s="40" t="s">
        <v>9</v>
      </c>
      <c r="EOY11" s="42">
        <v>41639</v>
      </c>
      <c r="EOZ11" s="43">
        <v>4822539000</v>
      </c>
      <c r="EPA11" s="43">
        <v>83692000</v>
      </c>
      <c r="EPB11" s="43">
        <v>2540954000</v>
      </c>
      <c r="EPC11" s="40">
        <v>0</v>
      </c>
      <c r="EPD11" s="43">
        <v>231912000</v>
      </c>
      <c r="EPE11" s="40" t="s">
        <v>41</v>
      </c>
      <c r="EPF11" s="40" t="s">
        <v>99</v>
      </c>
      <c r="EPG11" s="36">
        <f t="shared" si="702"/>
        <v>2013</v>
      </c>
      <c r="EPH11" s="37">
        <f t="shared" si="703"/>
        <v>-4738847000</v>
      </c>
      <c r="EPI11" s="38">
        <f t="shared" si="704"/>
        <v>2772866000</v>
      </c>
      <c r="EPJ11" s="38">
        <f t="shared" si="705"/>
        <v>-7511713000</v>
      </c>
      <c r="EPK11" s="39">
        <f t="shared" si="706"/>
        <v>0.98264565615747224</v>
      </c>
      <c r="EPL11" s="39">
        <f t="shared" si="707"/>
        <v>1.5576261799023294</v>
      </c>
      <c r="EPM11" s="40" t="s">
        <v>395</v>
      </c>
      <c r="EPN11" s="40" t="s">
        <v>9</v>
      </c>
      <c r="EPO11" s="42">
        <v>41639</v>
      </c>
      <c r="EPP11" s="43">
        <v>4822539000</v>
      </c>
      <c r="EPQ11" s="43">
        <v>83692000</v>
      </c>
      <c r="EPR11" s="43">
        <v>2540954000</v>
      </c>
      <c r="EPS11" s="40">
        <v>0</v>
      </c>
      <c r="EPT11" s="43">
        <v>231912000</v>
      </c>
      <c r="EPU11" s="40" t="s">
        <v>41</v>
      </c>
      <c r="EPV11" s="40" t="s">
        <v>99</v>
      </c>
      <c r="EPW11" s="36">
        <f t="shared" si="708"/>
        <v>2013</v>
      </c>
      <c r="EPX11" s="37">
        <f t="shared" si="709"/>
        <v>-4738847000</v>
      </c>
      <c r="EPY11" s="38">
        <f t="shared" si="710"/>
        <v>2772866000</v>
      </c>
      <c r="EPZ11" s="38">
        <f t="shared" si="711"/>
        <v>-7511713000</v>
      </c>
      <c r="EQA11" s="39">
        <f t="shared" si="712"/>
        <v>0.98264565615747224</v>
      </c>
      <c r="EQB11" s="39">
        <f t="shared" si="713"/>
        <v>1.5576261799023294</v>
      </c>
      <c r="EQC11" s="40" t="s">
        <v>395</v>
      </c>
      <c r="EQD11" s="40" t="s">
        <v>9</v>
      </c>
      <c r="EQE11" s="42">
        <v>41639</v>
      </c>
      <c r="EQF11" s="43">
        <v>4822539000</v>
      </c>
      <c r="EQG11" s="43">
        <v>83692000</v>
      </c>
      <c r="EQH11" s="43">
        <v>2540954000</v>
      </c>
      <c r="EQI11" s="40">
        <v>0</v>
      </c>
      <c r="EQJ11" s="43">
        <v>231912000</v>
      </c>
      <c r="EQK11" s="40" t="s">
        <v>41</v>
      </c>
      <c r="EQL11" s="40" t="s">
        <v>99</v>
      </c>
      <c r="EQM11" s="36">
        <f t="shared" si="708"/>
        <v>2013</v>
      </c>
      <c r="EQN11" s="37">
        <f t="shared" si="709"/>
        <v>-4738847000</v>
      </c>
      <c r="EQO11" s="38">
        <f t="shared" si="710"/>
        <v>2772866000</v>
      </c>
      <c r="EQP11" s="38">
        <f t="shared" si="711"/>
        <v>-7511713000</v>
      </c>
      <c r="EQQ11" s="39">
        <f t="shared" si="712"/>
        <v>0.98264565615747224</v>
      </c>
      <c r="EQR11" s="39">
        <f t="shared" si="713"/>
        <v>1.5576261799023294</v>
      </c>
      <c r="EQS11" s="40" t="s">
        <v>395</v>
      </c>
      <c r="EQT11" s="40" t="s">
        <v>9</v>
      </c>
      <c r="EQU11" s="42">
        <v>41639</v>
      </c>
      <c r="EQV11" s="43">
        <v>4822539000</v>
      </c>
      <c r="EQW11" s="43">
        <v>83692000</v>
      </c>
      <c r="EQX11" s="43">
        <v>2540954000</v>
      </c>
      <c r="EQY11" s="40">
        <v>0</v>
      </c>
      <c r="EQZ11" s="43">
        <v>231912000</v>
      </c>
      <c r="ERA11" s="40" t="s">
        <v>41</v>
      </c>
      <c r="ERB11" s="40" t="s">
        <v>99</v>
      </c>
      <c r="ERC11" s="36">
        <f t="shared" si="714"/>
        <v>2013</v>
      </c>
      <c r="ERD11" s="37">
        <f t="shared" si="715"/>
        <v>-4738847000</v>
      </c>
      <c r="ERE11" s="38">
        <f t="shared" si="716"/>
        <v>2772866000</v>
      </c>
      <c r="ERF11" s="38">
        <f t="shared" si="717"/>
        <v>-7511713000</v>
      </c>
      <c r="ERG11" s="39">
        <f t="shared" si="718"/>
        <v>0.98264565615747224</v>
      </c>
      <c r="ERH11" s="39">
        <f t="shared" si="719"/>
        <v>1.5576261799023294</v>
      </c>
      <c r="ERI11" s="40" t="s">
        <v>395</v>
      </c>
      <c r="ERJ11" s="40" t="s">
        <v>9</v>
      </c>
      <c r="ERK11" s="42">
        <v>41639</v>
      </c>
      <c r="ERL11" s="43">
        <v>4822539000</v>
      </c>
      <c r="ERM11" s="43">
        <v>83692000</v>
      </c>
      <c r="ERN11" s="43">
        <v>2540954000</v>
      </c>
      <c r="ERO11" s="40">
        <v>0</v>
      </c>
      <c r="ERP11" s="43">
        <v>231912000</v>
      </c>
      <c r="ERQ11" s="40" t="s">
        <v>41</v>
      </c>
      <c r="ERR11" s="40" t="s">
        <v>99</v>
      </c>
      <c r="ERS11" s="36">
        <f t="shared" si="714"/>
        <v>2013</v>
      </c>
      <c r="ERT11" s="37">
        <f t="shared" si="715"/>
        <v>-4738847000</v>
      </c>
      <c r="ERU11" s="38">
        <f t="shared" si="716"/>
        <v>2772866000</v>
      </c>
      <c r="ERV11" s="38">
        <f t="shared" si="717"/>
        <v>-7511713000</v>
      </c>
      <c r="ERW11" s="39">
        <f t="shared" si="718"/>
        <v>0.98264565615747224</v>
      </c>
      <c r="ERX11" s="39">
        <f t="shared" si="719"/>
        <v>1.5576261799023294</v>
      </c>
      <c r="ERY11" s="40" t="s">
        <v>395</v>
      </c>
      <c r="ERZ11" s="40" t="s">
        <v>9</v>
      </c>
      <c r="ESA11" s="42">
        <v>41639</v>
      </c>
      <c r="ESB11" s="43">
        <v>4822539000</v>
      </c>
      <c r="ESC11" s="43">
        <v>83692000</v>
      </c>
      <c r="ESD11" s="43">
        <v>2540954000</v>
      </c>
      <c r="ESE11" s="40">
        <v>0</v>
      </c>
      <c r="ESF11" s="43">
        <v>231912000</v>
      </c>
      <c r="ESG11" s="40" t="s">
        <v>41</v>
      </c>
      <c r="ESH11" s="40" t="s">
        <v>99</v>
      </c>
      <c r="ESI11" s="36">
        <f t="shared" si="720"/>
        <v>2013</v>
      </c>
      <c r="ESJ11" s="37">
        <f t="shared" si="721"/>
        <v>-4738847000</v>
      </c>
      <c r="ESK11" s="38">
        <f t="shared" si="722"/>
        <v>2772866000</v>
      </c>
      <c r="ESL11" s="38">
        <f t="shared" si="723"/>
        <v>-7511713000</v>
      </c>
      <c r="ESM11" s="39">
        <f t="shared" si="724"/>
        <v>0.98264565615747224</v>
      </c>
      <c r="ESN11" s="39">
        <f t="shared" si="725"/>
        <v>1.5576261799023294</v>
      </c>
      <c r="ESO11" s="40" t="s">
        <v>395</v>
      </c>
      <c r="ESP11" s="40" t="s">
        <v>9</v>
      </c>
      <c r="ESQ11" s="42">
        <v>41639</v>
      </c>
      <c r="ESR11" s="43">
        <v>4822539000</v>
      </c>
      <c r="ESS11" s="43">
        <v>83692000</v>
      </c>
      <c r="EST11" s="43">
        <v>2540954000</v>
      </c>
      <c r="ESU11" s="40">
        <v>0</v>
      </c>
      <c r="ESV11" s="43">
        <v>231912000</v>
      </c>
      <c r="ESW11" s="40" t="s">
        <v>41</v>
      </c>
      <c r="ESX11" s="40" t="s">
        <v>99</v>
      </c>
      <c r="ESY11" s="36">
        <f t="shared" si="720"/>
        <v>2013</v>
      </c>
      <c r="ESZ11" s="37">
        <f t="shared" si="721"/>
        <v>-4738847000</v>
      </c>
      <c r="ETA11" s="38">
        <f t="shared" si="722"/>
        <v>2772866000</v>
      </c>
      <c r="ETB11" s="38">
        <f t="shared" si="723"/>
        <v>-7511713000</v>
      </c>
      <c r="ETC11" s="39">
        <f t="shared" si="724"/>
        <v>0.98264565615747224</v>
      </c>
      <c r="ETD11" s="39">
        <f t="shared" si="725"/>
        <v>1.5576261799023294</v>
      </c>
      <c r="ETE11" s="40" t="s">
        <v>395</v>
      </c>
      <c r="ETF11" s="40" t="s">
        <v>9</v>
      </c>
      <c r="ETG11" s="42">
        <v>41639</v>
      </c>
      <c r="ETH11" s="43">
        <v>4822539000</v>
      </c>
      <c r="ETI11" s="43">
        <v>83692000</v>
      </c>
      <c r="ETJ11" s="43">
        <v>2540954000</v>
      </c>
      <c r="ETK11" s="40">
        <v>0</v>
      </c>
      <c r="ETL11" s="43">
        <v>231912000</v>
      </c>
      <c r="ETM11" s="40" t="s">
        <v>41</v>
      </c>
      <c r="ETN11" s="40" t="s">
        <v>99</v>
      </c>
      <c r="ETO11" s="36">
        <f t="shared" si="726"/>
        <v>2013</v>
      </c>
      <c r="ETP11" s="37">
        <f t="shared" si="727"/>
        <v>-4738847000</v>
      </c>
      <c r="ETQ11" s="38">
        <f t="shared" si="728"/>
        <v>2772866000</v>
      </c>
      <c r="ETR11" s="38">
        <f t="shared" si="729"/>
        <v>-7511713000</v>
      </c>
      <c r="ETS11" s="39">
        <f t="shared" si="730"/>
        <v>0.98264565615747224</v>
      </c>
      <c r="ETT11" s="39">
        <f t="shared" si="731"/>
        <v>1.5576261799023294</v>
      </c>
      <c r="ETU11" s="40" t="s">
        <v>395</v>
      </c>
      <c r="ETV11" s="40" t="s">
        <v>9</v>
      </c>
      <c r="ETW11" s="42">
        <v>41639</v>
      </c>
      <c r="ETX11" s="43">
        <v>4822539000</v>
      </c>
      <c r="ETY11" s="43">
        <v>83692000</v>
      </c>
      <c r="ETZ11" s="43">
        <v>2540954000</v>
      </c>
      <c r="EUA11" s="40">
        <v>0</v>
      </c>
      <c r="EUB11" s="43">
        <v>231912000</v>
      </c>
      <c r="EUC11" s="40" t="s">
        <v>41</v>
      </c>
      <c r="EUD11" s="40" t="s">
        <v>99</v>
      </c>
      <c r="EUE11" s="36">
        <f t="shared" si="726"/>
        <v>2013</v>
      </c>
      <c r="EUF11" s="37">
        <f t="shared" si="727"/>
        <v>-4738847000</v>
      </c>
      <c r="EUG11" s="38">
        <f t="shared" si="728"/>
        <v>2772866000</v>
      </c>
      <c r="EUH11" s="38">
        <f t="shared" si="729"/>
        <v>-7511713000</v>
      </c>
      <c r="EUI11" s="39">
        <f t="shared" si="730"/>
        <v>0.98264565615747224</v>
      </c>
      <c r="EUJ11" s="39">
        <f t="shared" si="731"/>
        <v>1.5576261799023294</v>
      </c>
      <c r="EUK11" s="40" t="s">
        <v>395</v>
      </c>
      <c r="EUL11" s="40" t="s">
        <v>9</v>
      </c>
      <c r="EUM11" s="42">
        <v>41639</v>
      </c>
      <c r="EUN11" s="43">
        <v>4822539000</v>
      </c>
      <c r="EUO11" s="43">
        <v>83692000</v>
      </c>
      <c r="EUP11" s="43">
        <v>2540954000</v>
      </c>
      <c r="EUQ11" s="40">
        <v>0</v>
      </c>
      <c r="EUR11" s="43">
        <v>231912000</v>
      </c>
      <c r="EUS11" s="40" t="s">
        <v>41</v>
      </c>
      <c r="EUT11" s="40" t="s">
        <v>99</v>
      </c>
      <c r="EUU11" s="36">
        <f t="shared" si="732"/>
        <v>2013</v>
      </c>
      <c r="EUV11" s="37">
        <f t="shared" si="733"/>
        <v>-4738847000</v>
      </c>
      <c r="EUW11" s="38">
        <f t="shared" si="734"/>
        <v>2772866000</v>
      </c>
      <c r="EUX11" s="38">
        <f t="shared" si="735"/>
        <v>-7511713000</v>
      </c>
      <c r="EUY11" s="39">
        <f t="shared" si="736"/>
        <v>0.98264565615747224</v>
      </c>
      <c r="EUZ11" s="39">
        <f t="shared" si="737"/>
        <v>1.5576261799023294</v>
      </c>
      <c r="EVA11" s="40" t="s">
        <v>395</v>
      </c>
      <c r="EVB11" s="40" t="s">
        <v>9</v>
      </c>
      <c r="EVC11" s="42">
        <v>41639</v>
      </c>
      <c r="EVD11" s="43">
        <v>4822539000</v>
      </c>
      <c r="EVE11" s="43">
        <v>83692000</v>
      </c>
      <c r="EVF11" s="43">
        <v>2540954000</v>
      </c>
      <c r="EVG11" s="40">
        <v>0</v>
      </c>
      <c r="EVH11" s="43">
        <v>231912000</v>
      </c>
      <c r="EVI11" s="40" t="s">
        <v>41</v>
      </c>
      <c r="EVJ11" s="40" t="s">
        <v>99</v>
      </c>
      <c r="EVK11" s="36">
        <f t="shared" si="732"/>
        <v>2013</v>
      </c>
      <c r="EVL11" s="37">
        <f t="shared" si="733"/>
        <v>-4738847000</v>
      </c>
      <c r="EVM11" s="38">
        <f t="shared" si="734"/>
        <v>2772866000</v>
      </c>
      <c r="EVN11" s="38">
        <f t="shared" si="735"/>
        <v>-7511713000</v>
      </c>
      <c r="EVO11" s="39">
        <f t="shared" si="736"/>
        <v>0.98264565615747224</v>
      </c>
      <c r="EVP11" s="39">
        <f t="shared" si="737"/>
        <v>1.5576261799023294</v>
      </c>
      <c r="EVQ11" s="40" t="s">
        <v>395</v>
      </c>
      <c r="EVR11" s="40" t="s">
        <v>9</v>
      </c>
      <c r="EVS11" s="42">
        <v>41639</v>
      </c>
      <c r="EVT11" s="43">
        <v>4822539000</v>
      </c>
      <c r="EVU11" s="43">
        <v>83692000</v>
      </c>
      <c r="EVV11" s="43">
        <v>2540954000</v>
      </c>
      <c r="EVW11" s="40">
        <v>0</v>
      </c>
      <c r="EVX11" s="43">
        <v>231912000</v>
      </c>
      <c r="EVY11" s="40" t="s">
        <v>41</v>
      </c>
      <c r="EVZ11" s="40" t="s">
        <v>99</v>
      </c>
      <c r="EWA11" s="36">
        <f t="shared" si="738"/>
        <v>2013</v>
      </c>
      <c r="EWB11" s="37">
        <f t="shared" si="739"/>
        <v>-4738847000</v>
      </c>
      <c r="EWC11" s="38">
        <f t="shared" si="740"/>
        <v>2772866000</v>
      </c>
      <c r="EWD11" s="38">
        <f t="shared" si="741"/>
        <v>-7511713000</v>
      </c>
      <c r="EWE11" s="39">
        <f t="shared" si="742"/>
        <v>0.98264565615747224</v>
      </c>
      <c r="EWF11" s="39">
        <f t="shared" si="743"/>
        <v>1.5576261799023294</v>
      </c>
      <c r="EWG11" s="40" t="s">
        <v>395</v>
      </c>
      <c r="EWH11" s="40" t="s">
        <v>9</v>
      </c>
      <c r="EWI11" s="42">
        <v>41639</v>
      </c>
      <c r="EWJ11" s="43">
        <v>4822539000</v>
      </c>
      <c r="EWK11" s="43">
        <v>83692000</v>
      </c>
      <c r="EWL11" s="43">
        <v>2540954000</v>
      </c>
      <c r="EWM11" s="40">
        <v>0</v>
      </c>
      <c r="EWN11" s="43">
        <v>231912000</v>
      </c>
      <c r="EWO11" s="40" t="s">
        <v>41</v>
      </c>
      <c r="EWP11" s="40" t="s">
        <v>99</v>
      </c>
      <c r="EWQ11" s="36">
        <f t="shared" si="738"/>
        <v>2013</v>
      </c>
      <c r="EWR11" s="37">
        <f t="shared" si="739"/>
        <v>-4738847000</v>
      </c>
      <c r="EWS11" s="38">
        <f t="shared" si="740"/>
        <v>2772866000</v>
      </c>
      <c r="EWT11" s="38">
        <f t="shared" si="741"/>
        <v>-7511713000</v>
      </c>
      <c r="EWU11" s="39">
        <f t="shared" si="742"/>
        <v>0.98264565615747224</v>
      </c>
      <c r="EWV11" s="39">
        <f t="shared" si="743"/>
        <v>1.5576261799023294</v>
      </c>
      <c r="EWW11" s="40" t="s">
        <v>395</v>
      </c>
      <c r="EWX11" s="40" t="s">
        <v>9</v>
      </c>
      <c r="EWY11" s="42">
        <v>41639</v>
      </c>
      <c r="EWZ11" s="43">
        <v>4822539000</v>
      </c>
      <c r="EXA11" s="43">
        <v>83692000</v>
      </c>
      <c r="EXB11" s="43">
        <v>2540954000</v>
      </c>
      <c r="EXC11" s="40">
        <v>0</v>
      </c>
      <c r="EXD11" s="43">
        <v>231912000</v>
      </c>
      <c r="EXE11" s="40" t="s">
        <v>41</v>
      </c>
      <c r="EXF11" s="40" t="s">
        <v>99</v>
      </c>
      <c r="EXG11" s="36">
        <f t="shared" si="744"/>
        <v>2013</v>
      </c>
      <c r="EXH11" s="37">
        <f t="shared" si="745"/>
        <v>-4738847000</v>
      </c>
      <c r="EXI11" s="38">
        <f t="shared" si="746"/>
        <v>2772866000</v>
      </c>
      <c r="EXJ11" s="38">
        <f t="shared" si="747"/>
        <v>-7511713000</v>
      </c>
      <c r="EXK11" s="39">
        <f t="shared" si="748"/>
        <v>0.98264565615747224</v>
      </c>
      <c r="EXL11" s="39">
        <f t="shared" si="749"/>
        <v>1.5576261799023294</v>
      </c>
      <c r="EXM11" s="40" t="s">
        <v>395</v>
      </c>
      <c r="EXN11" s="40" t="s">
        <v>9</v>
      </c>
      <c r="EXO11" s="42">
        <v>41639</v>
      </c>
      <c r="EXP11" s="43">
        <v>4822539000</v>
      </c>
      <c r="EXQ11" s="43">
        <v>83692000</v>
      </c>
      <c r="EXR11" s="43">
        <v>2540954000</v>
      </c>
      <c r="EXS11" s="40">
        <v>0</v>
      </c>
      <c r="EXT11" s="43">
        <v>231912000</v>
      </c>
      <c r="EXU11" s="40" t="s">
        <v>41</v>
      </c>
      <c r="EXV11" s="40" t="s">
        <v>99</v>
      </c>
      <c r="EXW11" s="36">
        <f t="shared" si="744"/>
        <v>2013</v>
      </c>
      <c r="EXX11" s="37">
        <f t="shared" si="745"/>
        <v>-4738847000</v>
      </c>
      <c r="EXY11" s="38">
        <f t="shared" si="746"/>
        <v>2772866000</v>
      </c>
      <c r="EXZ11" s="38">
        <f t="shared" si="747"/>
        <v>-7511713000</v>
      </c>
      <c r="EYA11" s="39">
        <f t="shared" si="748"/>
        <v>0.98264565615747224</v>
      </c>
      <c r="EYB11" s="39">
        <f t="shared" si="749"/>
        <v>1.5576261799023294</v>
      </c>
      <c r="EYC11" s="40" t="s">
        <v>395</v>
      </c>
      <c r="EYD11" s="40" t="s">
        <v>9</v>
      </c>
      <c r="EYE11" s="42">
        <v>41639</v>
      </c>
      <c r="EYF11" s="43">
        <v>4822539000</v>
      </c>
      <c r="EYG11" s="43">
        <v>83692000</v>
      </c>
      <c r="EYH11" s="43">
        <v>2540954000</v>
      </c>
      <c r="EYI11" s="40">
        <v>0</v>
      </c>
      <c r="EYJ11" s="43">
        <v>231912000</v>
      </c>
      <c r="EYK11" s="40" t="s">
        <v>41</v>
      </c>
      <c r="EYL11" s="40" t="s">
        <v>99</v>
      </c>
      <c r="EYM11" s="36">
        <f t="shared" si="750"/>
        <v>2013</v>
      </c>
      <c r="EYN11" s="37">
        <f t="shared" si="751"/>
        <v>-4738847000</v>
      </c>
      <c r="EYO11" s="38">
        <f t="shared" si="752"/>
        <v>2772866000</v>
      </c>
      <c r="EYP11" s="38">
        <f t="shared" si="753"/>
        <v>-7511713000</v>
      </c>
      <c r="EYQ11" s="39">
        <f t="shared" si="754"/>
        <v>0.98264565615747224</v>
      </c>
      <c r="EYR11" s="39">
        <f t="shared" si="755"/>
        <v>1.5576261799023294</v>
      </c>
      <c r="EYS11" s="40" t="s">
        <v>395</v>
      </c>
      <c r="EYT11" s="40" t="s">
        <v>9</v>
      </c>
      <c r="EYU11" s="42">
        <v>41639</v>
      </c>
      <c r="EYV11" s="43">
        <v>4822539000</v>
      </c>
      <c r="EYW11" s="43">
        <v>83692000</v>
      </c>
      <c r="EYX11" s="43">
        <v>2540954000</v>
      </c>
      <c r="EYY11" s="40">
        <v>0</v>
      </c>
      <c r="EYZ11" s="43">
        <v>231912000</v>
      </c>
      <c r="EZA11" s="40" t="s">
        <v>41</v>
      </c>
      <c r="EZB11" s="40" t="s">
        <v>99</v>
      </c>
      <c r="EZC11" s="36">
        <f t="shared" si="750"/>
        <v>2013</v>
      </c>
      <c r="EZD11" s="37">
        <f t="shared" si="751"/>
        <v>-4738847000</v>
      </c>
      <c r="EZE11" s="38">
        <f t="shared" si="752"/>
        <v>2772866000</v>
      </c>
      <c r="EZF11" s="38">
        <f t="shared" si="753"/>
        <v>-7511713000</v>
      </c>
      <c r="EZG11" s="39">
        <f t="shared" si="754"/>
        <v>0.98264565615747224</v>
      </c>
      <c r="EZH11" s="39">
        <f t="shared" si="755"/>
        <v>1.5576261799023294</v>
      </c>
      <c r="EZI11" s="40" t="s">
        <v>395</v>
      </c>
      <c r="EZJ11" s="40" t="s">
        <v>9</v>
      </c>
      <c r="EZK11" s="42">
        <v>41639</v>
      </c>
      <c r="EZL11" s="43">
        <v>4822539000</v>
      </c>
      <c r="EZM11" s="43">
        <v>83692000</v>
      </c>
      <c r="EZN11" s="43">
        <v>2540954000</v>
      </c>
      <c r="EZO11" s="40">
        <v>0</v>
      </c>
      <c r="EZP11" s="43">
        <v>231912000</v>
      </c>
      <c r="EZQ11" s="40" t="s">
        <v>41</v>
      </c>
      <c r="EZR11" s="40" t="s">
        <v>99</v>
      </c>
      <c r="EZS11" s="36">
        <f t="shared" si="756"/>
        <v>2013</v>
      </c>
      <c r="EZT11" s="37">
        <f t="shared" si="757"/>
        <v>-4738847000</v>
      </c>
      <c r="EZU11" s="38">
        <f t="shared" si="758"/>
        <v>2772866000</v>
      </c>
      <c r="EZV11" s="38">
        <f t="shared" si="759"/>
        <v>-7511713000</v>
      </c>
      <c r="EZW11" s="39">
        <f t="shared" si="760"/>
        <v>0.98264565615747224</v>
      </c>
      <c r="EZX11" s="39">
        <f t="shared" si="761"/>
        <v>1.5576261799023294</v>
      </c>
      <c r="EZY11" s="40" t="s">
        <v>395</v>
      </c>
      <c r="EZZ11" s="40" t="s">
        <v>9</v>
      </c>
      <c r="FAA11" s="42">
        <v>41639</v>
      </c>
      <c r="FAB11" s="43">
        <v>4822539000</v>
      </c>
      <c r="FAC11" s="43">
        <v>83692000</v>
      </c>
      <c r="FAD11" s="43">
        <v>2540954000</v>
      </c>
      <c r="FAE11" s="40">
        <v>0</v>
      </c>
      <c r="FAF11" s="43">
        <v>231912000</v>
      </c>
      <c r="FAG11" s="40" t="s">
        <v>41</v>
      </c>
      <c r="FAH11" s="40" t="s">
        <v>99</v>
      </c>
      <c r="FAI11" s="36">
        <f t="shared" si="756"/>
        <v>2013</v>
      </c>
      <c r="FAJ11" s="37">
        <f t="shared" si="757"/>
        <v>-4738847000</v>
      </c>
      <c r="FAK11" s="38">
        <f t="shared" si="758"/>
        <v>2772866000</v>
      </c>
      <c r="FAL11" s="38">
        <f t="shared" si="759"/>
        <v>-7511713000</v>
      </c>
      <c r="FAM11" s="39">
        <f t="shared" si="760"/>
        <v>0.98264565615747224</v>
      </c>
      <c r="FAN11" s="39">
        <f t="shared" si="761"/>
        <v>1.5576261799023294</v>
      </c>
      <c r="FAO11" s="40" t="s">
        <v>395</v>
      </c>
      <c r="FAP11" s="40" t="s">
        <v>9</v>
      </c>
      <c r="FAQ11" s="42">
        <v>41639</v>
      </c>
      <c r="FAR11" s="43">
        <v>4822539000</v>
      </c>
      <c r="FAS11" s="43">
        <v>83692000</v>
      </c>
      <c r="FAT11" s="43">
        <v>2540954000</v>
      </c>
      <c r="FAU11" s="40">
        <v>0</v>
      </c>
      <c r="FAV11" s="43">
        <v>231912000</v>
      </c>
      <c r="FAW11" s="40" t="s">
        <v>41</v>
      </c>
      <c r="FAX11" s="40" t="s">
        <v>99</v>
      </c>
      <c r="FAY11" s="36">
        <f t="shared" si="762"/>
        <v>2013</v>
      </c>
      <c r="FAZ11" s="37">
        <f t="shared" si="763"/>
        <v>-4738847000</v>
      </c>
      <c r="FBA11" s="38">
        <f t="shared" si="764"/>
        <v>2772866000</v>
      </c>
      <c r="FBB11" s="38">
        <f t="shared" si="765"/>
        <v>-7511713000</v>
      </c>
      <c r="FBC11" s="39">
        <f t="shared" si="766"/>
        <v>0.98264565615747224</v>
      </c>
      <c r="FBD11" s="39">
        <f t="shared" si="767"/>
        <v>1.5576261799023294</v>
      </c>
      <c r="FBE11" s="40" t="s">
        <v>395</v>
      </c>
      <c r="FBF11" s="40" t="s">
        <v>9</v>
      </c>
      <c r="FBG11" s="42">
        <v>41639</v>
      </c>
      <c r="FBH11" s="43">
        <v>4822539000</v>
      </c>
      <c r="FBI11" s="43">
        <v>83692000</v>
      </c>
      <c r="FBJ11" s="43">
        <v>2540954000</v>
      </c>
      <c r="FBK11" s="40">
        <v>0</v>
      </c>
      <c r="FBL11" s="43">
        <v>231912000</v>
      </c>
      <c r="FBM11" s="40" t="s">
        <v>41</v>
      </c>
      <c r="FBN11" s="40" t="s">
        <v>99</v>
      </c>
      <c r="FBO11" s="36">
        <f t="shared" si="762"/>
        <v>2013</v>
      </c>
      <c r="FBP11" s="37">
        <f t="shared" si="763"/>
        <v>-4738847000</v>
      </c>
      <c r="FBQ11" s="38">
        <f t="shared" si="764"/>
        <v>2772866000</v>
      </c>
      <c r="FBR11" s="38">
        <f t="shared" si="765"/>
        <v>-7511713000</v>
      </c>
      <c r="FBS11" s="39">
        <f t="shared" si="766"/>
        <v>0.98264565615747224</v>
      </c>
      <c r="FBT11" s="39">
        <f t="shared" si="767"/>
        <v>1.5576261799023294</v>
      </c>
      <c r="FBU11" s="40" t="s">
        <v>395</v>
      </c>
      <c r="FBV11" s="40" t="s">
        <v>9</v>
      </c>
      <c r="FBW11" s="42">
        <v>41639</v>
      </c>
      <c r="FBX11" s="43">
        <v>4822539000</v>
      </c>
      <c r="FBY11" s="43">
        <v>83692000</v>
      </c>
      <c r="FBZ11" s="43">
        <v>2540954000</v>
      </c>
      <c r="FCA11" s="40">
        <v>0</v>
      </c>
      <c r="FCB11" s="43">
        <v>231912000</v>
      </c>
      <c r="FCC11" s="40" t="s">
        <v>41</v>
      </c>
      <c r="FCD11" s="40" t="s">
        <v>99</v>
      </c>
      <c r="FCE11" s="36">
        <f t="shared" si="768"/>
        <v>2013</v>
      </c>
      <c r="FCF11" s="37">
        <f t="shared" si="769"/>
        <v>-4738847000</v>
      </c>
      <c r="FCG11" s="38">
        <f t="shared" si="770"/>
        <v>2772866000</v>
      </c>
      <c r="FCH11" s="38">
        <f t="shared" si="771"/>
        <v>-7511713000</v>
      </c>
      <c r="FCI11" s="39">
        <f t="shared" si="772"/>
        <v>0.98264565615747224</v>
      </c>
      <c r="FCJ11" s="39">
        <f t="shared" si="773"/>
        <v>1.5576261799023294</v>
      </c>
      <c r="FCK11" s="40" t="s">
        <v>395</v>
      </c>
      <c r="FCL11" s="40" t="s">
        <v>9</v>
      </c>
      <c r="FCM11" s="42">
        <v>41639</v>
      </c>
      <c r="FCN11" s="43">
        <v>4822539000</v>
      </c>
      <c r="FCO11" s="43">
        <v>83692000</v>
      </c>
      <c r="FCP11" s="43">
        <v>2540954000</v>
      </c>
      <c r="FCQ11" s="40">
        <v>0</v>
      </c>
      <c r="FCR11" s="43">
        <v>231912000</v>
      </c>
      <c r="FCS11" s="40" t="s">
        <v>41</v>
      </c>
      <c r="FCT11" s="40" t="s">
        <v>99</v>
      </c>
      <c r="FCU11" s="36">
        <f t="shared" si="768"/>
        <v>2013</v>
      </c>
      <c r="FCV11" s="37">
        <f t="shared" si="769"/>
        <v>-4738847000</v>
      </c>
      <c r="FCW11" s="38">
        <f t="shared" si="770"/>
        <v>2772866000</v>
      </c>
      <c r="FCX11" s="38">
        <f t="shared" si="771"/>
        <v>-7511713000</v>
      </c>
      <c r="FCY11" s="39">
        <f t="shared" si="772"/>
        <v>0.98264565615747224</v>
      </c>
      <c r="FCZ11" s="39">
        <f t="shared" si="773"/>
        <v>1.5576261799023294</v>
      </c>
      <c r="FDA11" s="40" t="s">
        <v>395</v>
      </c>
      <c r="FDB11" s="40" t="s">
        <v>9</v>
      </c>
      <c r="FDC11" s="42">
        <v>41639</v>
      </c>
      <c r="FDD11" s="43">
        <v>4822539000</v>
      </c>
      <c r="FDE11" s="43">
        <v>83692000</v>
      </c>
      <c r="FDF11" s="43">
        <v>2540954000</v>
      </c>
      <c r="FDG11" s="40">
        <v>0</v>
      </c>
      <c r="FDH11" s="43">
        <v>231912000</v>
      </c>
      <c r="FDI11" s="40" t="s">
        <v>41</v>
      </c>
      <c r="FDJ11" s="40" t="s">
        <v>99</v>
      </c>
      <c r="FDK11" s="36">
        <f t="shared" si="774"/>
        <v>2013</v>
      </c>
      <c r="FDL11" s="37">
        <f t="shared" si="775"/>
        <v>-4738847000</v>
      </c>
      <c r="FDM11" s="38">
        <f t="shared" si="776"/>
        <v>2772866000</v>
      </c>
      <c r="FDN11" s="38">
        <f t="shared" si="777"/>
        <v>-7511713000</v>
      </c>
      <c r="FDO11" s="39">
        <f t="shared" si="778"/>
        <v>0.98264565615747224</v>
      </c>
      <c r="FDP11" s="39">
        <f t="shared" si="779"/>
        <v>1.5576261799023294</v>
      </c>
      <c r="FDQ11" s="40" t="s">
        <v>395</v>
      </c>
      <c r="FDR11" s="40" t="s">
        <v>9</v>
      </c>
      <c r="FDS11" s="42">
        <v>41639</v>
      </c>
      <c r="FDT11" s="43">
        <v>4822539000</v>
      </c>
      <c r="FDU11" s="43">
        <v>83692000</v>
      </c>
      <c r="FDV11" s="43">
        <v>2540954000</v>
      </c>
      <c r="FDW11" s="40">
        <v>0</v>
      </c>
      <c r="FDX11" s="43">
        <v>231912000</v>
      </c>
      <c r="FDY11" s="40" t="s">
        <v>41</v>
      </c>
      <c r="FDZ11" s="40" t="s">
        <v>99</v>
      </c>
      <c r="FEA11" s="36">
        <f t="shared" si="774"/>
        <v>2013</v>
      </c>
      <c r="FEB11" s="37">
        <f t="shared" si="775"/>
        <v>-4738847000</v>
      </c>
      <c r="FEC11" s="38">
        <f t="shared" si="776"/>
        <v>2772866000</v>
      </c>
      <c r="FED11" s="38">
        <f t="shared" si="777"/>
        <v>-7511713000</v>
      </c>
      <c r="FEE11" s="39">
        <f t="shared" si="778"/>
        <v>0.98264565615747224</v>
      </c>
      <c r="FEF11" s="39">
        <f t="shared" si="779"/>
        <v>1.5576261799023294</v>
      </c>
      <c r="FEG11" s="40" t="s">
        <v>395</v>
      </c>
      <c r="FEH11" s="40" t="s">
        <v>9</v>
      </c>
      <c r="FEI11" s="42">
        <v>41639</v>
      </c>
      <c r="FEJ11" s="43">
        <v>4822539000</v>
      </c>
      <c r="FEK11" s="43">
        <v>83692000</v>
      </c>
      <c r="FEL11" s="43">
        <v>2540954000</v>
      </c>
      <c r="FEM11" s="40">
        <v>0</v>
      </c>
      <c r="FEN11" s="43">
        <v>231912000</v>
      </c>
      <c r="FEO11" s="40" t="s">
        <v>41</v>
      </c>
      <c r="FEP11" s="40" t="s">
        <v>99</v>
      </c>
      <c r="FEQ11" s="36">
        <f t="shared" si="780"/>
        <v>2013</v>
      </c>
      <c r="FER11" s="37">
        <f t="shared" si="781"/>
        <v>-4738847000</v>
      </c>
      <c r="FES11" s="38">
        <f t="shared" si="782"/>
        <v>2772866000</v>
      </c>
      <c r="FET11" s="38">
        <f t="shared" si="783"/>
        <v>-7511713000</v>
      </c>
      <c r="FEU11" s="39">
        <f t="shared" si="784"/>
        <v>0.98264565615747224</v>
      </c>
      <c r="FEV11" s="39">
        <f t="shared" si="785"/>
        <v>1.5576261799023294</v>
      </c>
      <c r="FEW11" s="40" t="s">
        <v>395</v>
      </c>
      <c r="FEX11" s="40" t="s">
        <v>9</v>
      </c>
      <c r="FEY11" s="42">
        <v>41639</v>
      </c>
      <c r="FEZ11" s="43">
        <v>4822539000</v>
      </c>
      <c r="FFA11" s="43">
        <v>83692000</v>
      </c>
      <c r="FFB11" s="43">
        <v>2540954000</v>
      </c>
      <c r="FFC11" s="40">
        <v>0</v>
      </c>
      <c r="FFD11" s="43">
        <v>231912000</v>
      </c>
      <c r="FFE11" s="40" t="s">
        <v>41</v>
      </c>
      <c r="FFF11" s="40" t="s">
        <v>99</v>
      </c>
      <c r="FFG11" s="36">
        <f t="shared" si="780"/>
        <v>2013</v>
      </c>
      <c r="FFH11" s="37">
        <f t="shared" si="781"/>
        <v>-4738847000</v>
      </c>
      <c r="FFI11" s="38">
        <f t="shared" si="782"/>
        <v>2772866000</v>
      </c>
      <c r="FFJ11" s="38">
        <f t="shared" si="783"/>
        <v>-7511713000</v>
      </c>
      <c r="FFK11" s="39">
        <f t="shared" si="784"/>
        <v>0.98264565615747224</v>
      </c>
      <c r="FFL11" s="39">
        <f t="shared" si="785"/>
        <v>1.5576261799023294</v>
      </c>
      <c r="FFM11" s="40" t="s">
        <v>395</v>
      </c>
      <c r="FFN11" s="40" t="s">
        <v>9</v>
      </c>
      <c r="FFO11" s="42">
        <v>41639</v>
      </c>
      <c r="FFP11" s="43">
        <v>4822539000</v>
      </c>
      <c r="FFQ11" s="43">
        <v>83692000</v>
      </c>
      <c r="FFR11" s="43">
        <v>2540954000</v>
      </c>
      <c r="FFS11" s="40">
        <v>0</v>
      </c>
      <c r="FFT11" s="43">
        <v>231912000</v>
      </c>
      <c r="FFU11" s="40" t="s">
        <v>41</v>
      </c>
      <c r="FFV11" s="40" t="s">
        <v>99</v>
      </c>
      <c r="FFW11" s="36">
        <f t="shared" si="786"/>
        <v>2013</v>
      </c>
      <c r="FFX11" s="37">
        <f t="shared" si="787"/>
        <v>-4738847000</v>
      </c>
      <c r="FFY11" s="38">
        <f t="shared" si="788"/>
        <v>2772866000</v>
      </c>
      <c r="FFZ11" s="38">
        <f t="shared" si="789"/>
        <v>-7511713000</v>
      </c>
      <c r="FGA11" s="39">
        <f t="shared" si="790"/>
        <v>0.98264565615747224</v>
      </c>
      <c r="FGB11" s="39">
        <f t="shared" si="791"/>
        <v>1.5576261799023294</v>
      </c>
      <c r="FGC11" s="40" t="s">
        <v>395</v>
      </c>
      <c r="FGD11" s="40" t="s">
        <v>9</v>
      </c>
      <c r="FGE11" s="42">
        <v>41639</v>
      </c>
      <c r="FGF11" s="43">
        <v>4822539000</v>
      </c>
      <c r="FGG11" s="43">
        <v>83692000</v>
      </c>
      <c r="FGH11" s="43">
        <v>2540954000</v>
      </c>
      <c r="FGI11" s="40">
        <v>0</v>
      </c>
      <c r="FGJ11" s="43">
        <v>231912000</v>
      </c>
      <c r="FGK11" s="40" t="s">
        <v>41</v>
      </c>
      <c r="FGL11" s="40" t="s">
        <v>99</v>
      </c>
      <c r="FGM11" s="36">
        <f t="shared" si="786"/>
        <v>2013</v>
      </c>
      <c r="FGN11" s="37">
        <f t="shared" si="787"/>
        <v>-4738847000</v>
      </c>
      <c r="FGO11" s="38">
        <f t="shared" si="788"/>
        <v>2772866000</v>
      </c>
      <c r="FGP11" s="38">
        <f t="shared" si="789"/>
        <v>-7511713000</v>
      </c>
      <c r="FGQ11" s="39">
        <f t="shared" si="790"/>
        <v>0.98264565615747224</v>
      </c>
      <c r="FGR11" s="39">
        <f t="shared" si="791"/>
        <v>1.5576261799023294</v>
      </c>
      <c r="FGS11" s="40" t="s">
        <v>395</v>
      </c>
      <c r="FGT11" s="40" t="s">
        <v>9</v>
      </c>
      <c r="FGU11" s="42">
        <v>41639</v>
      </c>
      <c r="FGV11" s="43">
        <v>4822539000</v>
      </c>
      <c r="FGW11" s="43">
        <v>83692000</v>
      </c>
      <c r="FGX11" s="43">
        <v>2540954000</v>
      </c>
      <c r="FGY11" s="40">
        <v>0</v>
      </c>
      <c r="FGZ11" s="43">
        <v>231912000</v>
      </c>
      <c r="FHA11" s="40" t="s">
        <v>41</v>
      </c>
      <c r="FHB11" s="40" t="s">
        <v>99</v>
      </c>
      <c r="FHC11" s="36">
        <f t="shared" si="792"/>
        <v>2013</v>
      </c>
      <c r="FHD11" s="37">
        <f t="shared" si="793"/>
        <v>-4738847000</v>
      </c>
      <c r="FHE11" s="38">
        <f t="shared" si="794"/>
        <v>2772866000</v>
      </c>
      <c r="FHF11" s="38">
        <f t="shared" si="795"/>
        <v>-7511713000</v>
      </c>
      <c r="FHG11" s="39">
        <f t="shared" si="796"/>
        <v>0.98264565615747224</v>
      </c>
      <c r="FHH11" s="39">
        <f t="shared" si="797"/>
        <v>1.5576261799023294</v>
      </c>
      <c r="FHI11" s="40" t="s">
        <v>395</v>
      </c>
      <c r="FHJ11" s="40" t="s">
        <v>9</v>
      </c>
      <c r="FHK11" s="42">
        <v>41639</v>
      </c>
      <c r="FHL11" s="43">
        <v>4822539000</v>
      </c>
      <c r="FHM11" s="43">
        <v>83692000</v>
      </c>
      <c r="FHN11" s="43">
        <v>2540954000</v>
      </c>
      <c r="FHO11" s="40">
        <v>0</v>
      </c>
      <c r="FHP11" s="43">
        <v>231912000</v>
      </c>
      <c r="FHQ11" s="40" t="s">
        <v>41</v>
      </c>
      <c r="FHR11" s="40" t="s">
        <v>99</v>
      </c>
      <c r="FHS11" s="36">
        <f t="shared" si="792"/>
        <v>2013</v>
      </c>
      <c r="FHT11" s="37">
        <f t="shared" si="793"/>
        <v>-4738847000</v>
      </c>
      <c r="FHU11" s="38">
        <f t="shared" si="794"/>
        <v>2772866000</v>
      </c>
      <c r="FHV11" s="38">
        <f t="shared" si="795"/>
        <v>-7511713000</v>
      </c>
      <c r="FHW11" s="39">
        <f t="shared" si="796"/>
        <v>0.98264565615747224</v>
      </c>
      <c r="FHX11" s="39">
        <f t="shared" si="797"/>
        <v>1.5576261799023294</v>
      </c>
      <c r="FHY11" s="40" t="s">
        <v>395</v>
      </c>
      <c r="FHZ11" s="40" t="s">
        <v>9</v>
      </c>
      <c r="FIA11" s="42">
        <v>41639</v>
      </c>
      <c r="FIB11" s="43">
        <v>4822539000</v>
      </c>
      <c r="FIC11" s="43">
        <v>83692000</v>
      </c>
      <c r="FID11" s="43">
        <v>2540954000</v>
      </c>
      <c r="FIE11" s="40">
        <v>0</v>
      </c>
      <c r="FIF11" s="43">
        <v>231912000</v>
      </c>
      <c r="FIG11" s="40" t="s">
        <v>41</v>
      </c>
      <c r="FIH11" s="40" t="s">
        <v>99</v>
      </c>
      <c r="FII11" s="36">
        <f t="shared" si="798"/>
        <v>2013</v>
      </c>
      <c r="FIJ11" s="37">
        <f t="shared" si="799"/>
        <v>-4738847000</v>
      </c>
      <c r="FIK11" s="38">
        <f t="shared" si="800"/>
        <v>2772866000</v>
      </c>
      <c r="FIL11" s="38">
        <f t="shared" si="801"/>
        <v>-7511713000</v>
      </c>
      <c r="FIM11" s="39">
        <f t="shared" si="802"/>
        <v>0.98264565615747224</v>
      </c>
      <c r="FIN11" s="39">
        <f t="shared" si="803"/>
        <v>1.5576261799023294</v>
      </c>
      <c r="FIO11" s="40" t="s">
        <v>395</v>
      </c>
      <c r="FIP11" s="40" t="s">
        <v>9</v>
      </c>
      <c r="FIQ11" s="42">
        <v>41639</v>
      </c>
      <c r="FIR11" s="43">
        <v>4822539000</v>
      </c>
      <c r="FIS11" s="43">
        <v>83692000</v>
      </c>
      <c r="FIT11" s="43">
        <v>2540954000</v>
      </c>
      <c r="FIU11" s="40">
        <v>0</v>
      </c>
      <c r="FIV11" s="43">
        <v>231912000</v>
      </c>
      <c r="FIW11" s="40" t="s">
        <v>41</v>
      </c>
      <c r="FIX11" s="40" t="s">
        <v>99</v>
      </c>
      <c r="FIY11" s="36">
        <f t="shared" si="798"/>
        <v>2013</v>
      </c>
      <c r="FIZ11" s="37">
        <f t="shared" si="799"/>
        <v>-4738847000</v>
      </c>
      <c r="FJA11" s="38">
        <f t="shared" si="800"/>
        <v>2772866000</v>
      </c>
      <c r="FJB11" s="38">
        <f t="shared" si="801"/>
        <v>-7511713000</v>
      </c>
      <c r="FJC11" s="39">
        <f t="shared" si="802"/>
        <v>0.98264565615747224</v>
      </c>
      <c r="FJD11" s="39">
        <f t="shared" si="803"/>
        <v>1.5576261799023294</v>
      </c>
      <c r="FJE11" s="40" t="s">
        <v>395</v>
      </c>
      <c r="FJF11" s="40" t="s">
        <v>9</v>
      </c>
      <c r="FJG11" s="42">
        <v>41639</v>
      </c>
      <c r="FJH11" s="43">
        <v>4822539000</v>
      </c>
      <c r="FJI11" s="43">
        <v>83692000</v>
      </c>
      <c r="FJJ11" s="43">
        <v>2540954000</v>
      </c>
      <c r="FJK11" s="40">
        <v>0</v>
      </c>
      <c r="FJL11" s="43">
        <v>231912000</v>
      </c>
      <c r="FJM11" s="40" t="s">
        <v>41</v>
      </c>
      <c r="FJN11" s="40" t="s">
        <v>99</v>
      </c>
      <c r="FJO11" s="36">
        <f t="shared" si="804"/>
        <v>2013</v>
      </c>
      <c r="FJP11" s="37">
        <f t="shared" si="805"/>
        <v>-4738847000</v>
      </c>
      <c r="FJQ11" s="38">
        <f t="shared" si="806"/>
        <v>2772866000</v>
      </c>
      <c r="FJR11" s="38">
        <f t="shared" si="807"/>
        <v>-7511713000</v>
      </c>
      <c r="FJS11" s="39">
        <f t="shared" si="808"/>
        <v>0.98264565615747224</v>
      </c>
      <c r="FJT11" s="39">
        <f t="shared" si="809"/>
        <v>1.5576261799023294</v>
      </c>
      <c r="FJU11" s="40" t="s">
        <v>395</v>
      </c>
      <c r="FJV11" s="40" t="s">
        <v>9</v>
      </c>
      <c r="FJW11" s="42">
        <v>41639</v>
      </c>
      <c r="FJX11" s="43">
        <v>4822539000</v>
      </c>
      <c r="FJY11" s="43">
        <v>83692000</v>
      </c>
      <c r="FJZ11" s="43">
        <v>2540954000</v>
      </c>
      <c r="FKA11" s="40">
        <v>0</v>
      </c>
      <c r="FKB11" s="43">
        <v>231912000</v>
      </c>
      <c r="FKC11" s="40" t="s">
        <v>41</v>
      </c>
      <c r="FKD11" s="40" t="s">
        <v>99</v>
      </c>
      <c r="FKE11" s="36">
        <f t="shared" si="804"/>
        <v>2013</v>
      </c>
      <c r="FKF11" s="37">
        <f t="shared" si="805"/>
        <v>-4738847000</v>
      </c>
      <c r="FKG11" s="38">
        <f t="shared" si="806"/>
        <v>2772866000</v>
      </c>
      <c r="FKH11" s="38">
        <f t="shared" si="807"/>
        <v>-7511713000</v>
      </c>
      <c r="FKI11" s="39">
        <f t="shared" si="808"/>
        <v>0.98264565615747224</v>
      </c>
      <c r="FKJ11" s="39">
        <f t="shared" si="809"/>
        <v>1.5576261799023294</v>
      </c>
      <c r="FKK11" s="40" t="s">
        <v>395</v>
      </c>
      <c r="FKL11" s="40" t="s">
        <v>9</v>
      </c>
      <c r="FKM11" s="42">
        <v>41639</v>
      </c>
      <c r="FKN11" s="43">
        <v>4822539000</v>
      </c>
      <c r="FKO11" s="43">
        <v>83692000</v>
      </c>
      <c r="FKP11" s="43">
        <v>2540954000</v>
      </c>
      <c r="FKQ11" s="40">
        <v>0</v>
      </c>
      <c r="FKR11" s="43">
        <v>231912000</v>
      </c>
      <c r="FKS11" s="40" t="s">
        <v>41</v>
      </c>
      <c r="FKT11" s="40" t="s">
        <v>99</v>
      </c>
      <c r="FKU11" s="36">
        <f t="shared" si="810"/>
        <v>2013</v>
      </c>
      <c r="FKV11" s="37">
        <f t="shared" si="811"/>
        <v>-4738847000</v>
      </c>
      <c r="FKW11" s="38">
        <f t="shared" si="812"/>
        <v>2772866000</v>
      </c>
      <c r="FKX11" s="38">
        <f t="shared" si="813"/>
        <v>-7511713000</v>
      </c>
      <c r="FKY11" s="39">
        <f t="shared" si="814"/>
        <v>0.98264565615747224</v>
      </c>
      <c r="FKZ11" s="39">
        <f t="shared" si="815"/>
        <v>1.5576261799023294</v>
      </c>
      <c r="FLA11" s="40" t="s">
        <v>395</v>
      </c>
      <c r="FLB11" s="40" t="s">
        <v>9</v>
      </c>
      <c r="FLC11" s="42">
        <v>41639</v>
      </c>
      <c r="FLD11" s="43">
        <v>4822539000</v>
      </c>
      <c r="FLE11" s="43">
        <v>83692000</v>
      </c>
      <c r="FLF11" s="43">
        <v>2540954000</v>
      </c>
      <c r="FLG11" s="40">
        <v>0</v>
      </c>
      <c r="FLH11" s="43">
        <v>231912000</v>
      </c>
      <c r="FLI11" s="40" t="s">
        <v>41</v>
      </c>
      <c r="FLJ11" s="40" t="s">
        <v>99</v>
      </c>
      <c r="FLK11" s="36">
        <f t="shared" si="810"/>
        <v>2013</v>
      </c>
      <c r="FLL11" s="37">
        <f t="shared" si="811"/>
        <v>-4738847000</v>
      </c>
      <c r="FLM11" s="38">
        <f t="shared" si="812"/>
        <v>2772866000</v>
      </c>
      <c r="FLN11" s="38">
        <f t="shared" si="813"/>
        <v>-7511713000</v>
      </c>
      <c r="FLO11" s="39">
        <f t="shared" si="814"/>
        <v>0.98264565615747224</v>
      </c>
      <c r="FLP11" s="39">
        <f t="shared" si="815"/>
        <v>1.5576261799023294</v>
      </c>
      <c r="FLQ11" s="40" t="s">
        <v>395</v>
      </c>
      <c r="FLR11" s="40" t="s">
        <v>9</v>
      </c>
      <c r="FLS11" s="42">
        <v>41639</v>
      </c>
      <c r="FLT11" s="43">
        <v>4822539000</v>
      </c>
      <c r="FLU11" s="43">
        <v>83692000</v>
      </c>
      <c r="FLV11" s="43">
        <v>2540954000</v>
      </c>
      <c r="FLW11" s="40">
        <v>0</v>
      </c>
      <c r="FLX11" s="43">
        <v>231912000</v>
      </c>
      <c r="FLY11" s="40" t="s">
        <v>41</v>
      </c>
      <c r="FLZ11" s="40" t="s">
        <v>99</v>
      </c>
      <c r="FMA11" s="36">
        <f t="shared" si="816"/>
        <v>2013</v>
      </c>
      <c r="FMB11" s="37">
        <f t="shared" si="817"/>
        <v>-4738847000</v>
      </c>
      <c r="FMC11" s="38">
        <f t="shared" si="818"/>
        <v>2772866000</v>
      </c>
      <c r="FMD11" s="38">
        <f t="shared" si="819"/>
        <v>-7511713000</v>
      </c>
      <c r="FME11" s="39">
        <f t="shared" si="820"/>
        <v>0.98264565615747224</v>
      </c>
      <c r="FMF11" s="39">
        <f t="shared" si="821"/>
        <v>1.5576261799023294</v>
      </c>
      <c r="FMG11" s="40" t="s">
        <v>395</v>
      </c>
      <c r="FMH11" s="40" t="s">
        <v>9</v>
      </c>
      <c r="FMI11" s="42">
        <v>41639</v>
      </c>
      <c r="FMJ11" s="43">
        <v>4822539000</v>
      </c>
      <c r="FMK11" s="43">
        <v>83692000</v>
      </c>
      <c r="FML11" s="43">
        <v>2540954000</v>
      </c>
      <c r="FMM11" s="40">
        <v>0</v>
      </c>
      <c r="FMN11" s="43">
        <v>231912000</v>
      </c>
      <c r="FMO11" s="40" t="s">
        <v>41</v>
      </c>
      <c r="FMP11" s="40" t="s">
        <v>99</v>
      </c>
      <c r="FMQ11" s="36">
        <f t="shared" si="816"/>
        <v>2013</v>
      </c>
      <c r="FMR11" s="37">
        <f t="shared" si="817"/>
        <v>-4738847000</v>
      </c>
      <c r="FMS11" s="38">
        <f t="shared" si="818"/>
        <v>2772866000</v>
      </c>
      <c r="FMT11" s="38">
        <f t="shared" si="819"/>
        <v>-7511713000</v>
      </c>
      <c r="FMU11" s="39">
        <f t="shared" si="820"/>
        <v>0.98264565615747224</v>
      </c>
      <c r="FMV11" s="39">
        <f t="shared" si="821"/>
        <v>1.5576261799023294</v>
      </c>
      <c r="FMW11" s="40" t="s">
        <v>395</v>
      </c>
      <c r="FMX11" s="40" t="s">
        <v>9</v>
      </c>
      <c r="FMY11" s="42">
        <v>41639</v>
      </c>
      <c r="FMZ11" s="43">
        <v>4822539000</v>
      </c>
      <c r="FNA11" s="43">
        <v>83692000</v>
      </c>
      <c r="FNB11" s="43">
        <v>2540954000</v>
      </c>
      <c r="FNC11" s="40">
        <v>0</v>
      </c>
      <c r="FND11" s="43">
        <v>231912000</v>
      </c>
      <c r="FNE11" s="40" t="s">
        <v>41</v>
      </c>
      <c r="FNF11" s="40" t="s">
        <v>99</v>
      </c>
      <c r="FNG11" s="36">
        <f t="shared" si="822"/>
        <v>2013</v>
      </c>
      <c r="FNH11" s="37">
        <f t="shared" si="823"/>
        <v>-4738847000</v>
      </c>
      <c r="FNI11" s="38">
        <f t="shared" si="824"/>
        <v>2772866000</v>
      </c>
      <c r="FNJ11" s="38">
        <f t="shared" si="825"/>
        <v>-7511713000</v>
      </c>
      <c r="FNK11" s="39">
        <f t="shared" si="826"/>
        <v>0.98264565615747224</v>
      </c>
      <c r="FNL11" s="39">
        <f t="shared" si="827"/>
        <v>1.5576261799023294</v>
      </c>
      <c r="FNM11" s="40" t="s">
        <v>395</v>
      </c>
      <c r="FNN11" s="40" t="s">
        <v>9</v>
      </c>
      <c r="FNO11" s="42">
        <v>41639</v>
      </c>
      <c r="FNP11" s="43">
        <v>4822539000</v>
      </c>
      <c r="FNQ11" s="43">
        <v>83692000</v>
      </c>
      <c r="FNR11" s="43">
        <v>2540954000</v>
      </c>
      <c r="FNS11" s="40">
        <v>0</v>
      </c>
      <c r="FNT11" s="43">
        <v>231912000</v>
      </c>
      <c r="FNU11" s="40" t="s">
        <v>41</v>
      </c>
      <c r="FNV11" s="40" t="s">
        <v>99</v>
      </c>
      <c r="FNW11" s="36">
        <f t="shared" si="822"/>
        <v>2013</v>
      </c>
      <c r="FNX11" s="37">
        <f t="shared" si="823"/>
        <v>-4738847000</v>
      </c>
      <c r="FNY11" s="38">
        <f t="shared" si="824"/>
        <v>2772866000</v>
      </c>
      <c r="FNZ11" s="38">
        <f t="shared" si="825"/>
        <v>-7511713000</v>
      </c>
      <c r="FOA11" s="39">
        <f t="shared" si="826"/>
        <v>0.98264565615747224</v>
      </c>
      <c r="FOB11" s="39">
        <f t="shared" si="827"/>
        <v>1.5576261799023294</v>
      </c>
      <c r="FOC11" s="40" t="s">
        <v>395</v>
      </c>
      <c r="FOD11" s="40" t="s">
        <v>9</v>
      </c>
      <c r="FOE11" s="42">
        <v>41639</v>
      </c>
      <c r="FOF11" s="43">
        <v>4822539000</v>
      </c>
      <c r="FOG11" s="43">
        <v>83692000</v>
      </c>
      <c r="FOH11" s="43">
        <v>2540954000</v>
      </c>
      <c r="FOI11" s="40">
        <v>0</v>
      </c>
      <c r="FOJ11" s="43">
        <v>231912000</v>
      </c>
      <c r="FOK11" s="40" t="s">
        <v>41</v>
      </c>
      <c r="FOL11" s="40" t="s">
        <v>99</v>
      </c>
      <c r="FOM11" s="36">
        <f t="shared" si="828"/>
        <v>2013</v>
      </c>
      <c r="FON11" s="37">
        <f t="shared" si="829"/>
        <v>-4738847000</v>
      </c>
      <c r="FOO11" s="38">
        <f t="shared" si="830"/>
        <v>2772866000</v>
      </c>
      <c r="FOP11" s="38">
        <f t="shared" si="831"/>
        <v>-7511713000</v>
      </c>
      <c r="FOQ11" s="39">
        <f t="shared" si="832"/>
        <v>0.98264565615747224</v>
      </c>
      <c r="FOR11" s="39">
        <f t="shared" si="833"/>
        <v>1.5576261799023294</v>
      </c>
      <c r="FOS11" s="40" t="s">
        <v>395</v>
      </c>
      <c r="FOT11" s="40" t="s">
        <v>9</v>
      </c>
      <c r="FOU11" s="42">
        <v>41639</v>
      </c>
      <c r="FOV11" s="43">
        <v>4822539000</v>
      </c>
      <c r="FOW11" s="43">
        <v>83692000</v>
      </c>
      <c r="FOX11" s="43">
        <v>2540954000</v>
      </c>
      <c r="FOY11" s="40">
        <v>0</v>
      </c>
      <c r="FOZ11" s="43">
        <v>231912000</v>
      </c>
      <c r="FPA11" s="40" t="s">
        <v>41</v>
      </c>
      <c r="FPB11" s="40" t="s">
        <v>99</v>
      </c>
      <c r="FPC11" s="36">
        <f t="shared" si="828"/>
        <v>2013</v>
      </c>
      <c r="FPD11" s="37">
        <f t="shared" si="829"/>
        <v>-4738847000</v>
      </c>
      <c r="FPE11" s="38">
        <f t="shared" si="830"/>
        <v>2772866000</v>
      </c>
      <c r="FPF11" s="38">
        <f t="shared" si="831"/>
        <v>-7511713000</v>
      </c>
      <c r="FPG11" s="39">
        <f t="shared" si="832"/>
        <v>0.98264565615747224</v>
      </c>
      <c r="FPH11" s="39">
        <f t="shared" si="833"/>
        <v>1.5576261799023294</v>
      </c>
      <c r="FPI11" s="40" t="s">
        <v>395</v>
      </c>
      <c r="FPJ11" s="40" t="s">
        <v>9</v>
      </c>
      <c r="FPK11" s="42">
        <v>41639</v>
      </c>
      <c r="FPL11" s="43">
        <v>4822539000</v>
      </c>
      <c r="FPM11" s="43">
        <v>83692000</v>
      </c>
      <c r="FPN11" s="43">
        <v>2540954000</v>
      </c>
      <c r="FPO11" s="40">
        <v>0</v>
      </c>
      <c r="FPP11" s="43">
        <v>231912000</v>
      </c>
      <c r="FPQ11" s="40" t="s">
        <v>41</v>
      </c>
      <c r="FPR11" s="40" t="s">
        <v>99</v>
      </c>
      <c r="FPS11" s="36">
        <f t="shared" si="834"/>
        <v>2013</v>
      </c>
      <c r="FPT11" s="37">
        <f t="shared" si="835"/>
        <v>-4738847000</v>
      </c>
      <c r="FPU11" s="38">
        <f t="shared" si="836"/>
        <v>2772866000</v>
      </c>
      <c r="FPV11" s="38">
        <f t="shared" si="837"/>
        <v>-7511713000</v>
      </c>
      <c r="FPW11" s="39">
        <f t="shared" si="838"/>
        <v>0.98264565615747224</v>
      </c>
      <c r="FPX11" s="39">
        <f t="shared" si="839"/>
        <v>1.5576261799023294</v>
      </c>
      <c r="FPY11" s="40" t="s">
        <v>395</v>
      </c>
      <c r="FPZ11" s="40" t="s">
        <v>9</v>
      </c>
      <c r="FQA11" s="42">
        <v>41639</v>
      </c>
      <c r="FQB11" s="43">
        <v>4822539000</v>
      </c>
      <c r="FQC11" s="43">
        <v>83692000</v>
      </c>
      <c r="FQD11" s="43">
        <v>2540954000</v>
      </c>
      <c r="FQE11" s="40">
        <v>0</v>
      </c>
      <c r="FQF11" s="43">
        <v>231912000</v>
      </c>
      <c r="FQG11" s="40" t="s">
        <v>41</v>
      </c>
      <c r="FQH11" s="40" t="s">
        <v>99</v>
      </c>
      <c r="FQI11" s="36">
        <f t="shared" si="834"/>
        <v>2013</v>
      </c>
      <c r="FQJ11" s="37">
        <f t="shared" si="835"/>
        <v>-4738847000</v>
      </c>
      <c r="FQK11" s="38">
        <f t="shared" si="836"/>
        <v>2772866000</v>
      </c>
      <c r="FQL11" s="38">
        <f t="shared" si="837"/>
        <v>-7511713000</v>
      </c>
      <c r="FQM11" s="39">
        <f t="shared" si="838"/>
        <v>0.98264565615747224</v>
      </c>
      <c r="FQN11" s="39">
        <f t="shared" si="839"/>
        <v>1.5576261799023294</v>
      </c>
      <c r="FQO11" s="40" t="s">
        <v>395</v>
      </c>
      <c r="FQP11" s="40" t="s">
        <v>9</v>
      </c>
      <c r="FQQ11" s="42">
        <v>41639</v>
      </c>
      <c r="FQR11" s="43">
        <v>4822539000</v>
      </c>
      <c r="FQS11" s="43">
        <v>83692000</v>
      </c>
      <c r="FQT11" s="43">
        <v>2540954000</v>
      </c>
      <c r="FQU11" s="40">
        <v>0</v>
      </c>
      <c r="FQV11" s="43">
        <v>231912000</v>
      </c>
      <c r="FQW11" s="40" t="s">
        <v>41</v>
      </c>
      <c r="FQX11" s="40" t="s">
        <v>99</v>
      </c>
      <c r="FQY11" s="36">
        <f t="shared" si="840"/>
        <v>2013</v>
      </c>
      <c r="FQZ11" s="37">
        <f t="shared" si="841"/>
        <v>-4738847000</v>
      </c>
      <c r="FRA11" s="38">
        <f t="shared" si="842"/>
        <v>2772866000</v>
      </c>
      <c r="FRB11" s="38">
        <f t="shared" si="843"/>
        <v>-7511713000</v>
      </c>
      <c r="FRC11" s="39">
        <f t="shared" si="844"/>
        <v>0.98264565615747224</v>
      </c>
      <c r="FRD11" s="39">
        <f t="shared" si="845"/>
        <v>1.5576261799023294</v>
      </c>
      <c r="FRE11" s="40" t="s">
        <v>395</v>
      </c>
      <c r="FRF11" s="40" t="s">
        <v>9</v>
      </c>
      <c r="FRG11" s="42">
        <v>41639</v>
      </c>
      <c r="FRH11" s="43">
        <v>4822539000</v>
      </c>
      <c r="FRI11" s="43">
        <v>83692000</v>
      </c>
      <c r="FRJ11" s="43">
        <v>2540954000</v>
      </c>
      <c r="FRK11" s="40">
        <v>0</v>
      </c>
      <c r="FRL11" s="43">
        <v>231912000</v>
      </c>
      <c r="FRM11" s="40" t="s">
        <v>41</v>
      </c>
      <c r="FRN11" s="40" t="s">
        <v>99</v>
      </c>
      <c r="FRO11" s="36">
        <f t="shared" si="840"/>
        <v>2013</v>
      </c>
      <c r="FRP11" s="37">
        <f t="shared" si="841"/>
        <v>-4738847000</v>
      </c>
      <c r="FRQ11" s="38">
        <f t="shared" si="842"/>
        <v>2772866000</v>
      </c>
      <c r="FRR11" s="38">
        <f t="shared" si="843"/>
        <v>-7511713000</v>
      </c>
      <c r="FRS11" s="39">
        <f t="shared" si="844"/>
        <v>0.98264565615747224</v>
      </c>
      <c r="FRT11" s="39">
        <f t="shared" si="845"/>
        <v>1.5576261799023294</v>
      </c>
      <c r="FRU11" s="40" t="s">
        <v>395</v>
      </c>
      <c r="FRV11" s="40" t="s">
        <v>9</v>
      </c>
      <c r="FRW11" s="42">
        <v>41639</v>
      </c>
      <c r="FRX11" s="43">
        <v>4822539000</v>
      </c>
      <c r="FRY11" s="43">
        <v>83692000</v>
      </c>
      <c r="FRZ11" s="43">
        <v>2540954000</v>
      </c>
      <c r="FSA11" s="40">
        <v>0</v>
      </c>
      <c r="FSB11" s="43">
        <v>231912000</v>
      </c>
      <c r="FSC11" s="40" t="s">
        <v>41</v>
      </c>
      <c r="FSD11" s="40" t="s">
        <v>99</v>
      </c>
      <c r="FSE11" s="36">
        <f t="shared" si="846"/>
        <v>2013</v>
      </c>
      <c r="FSF11" s="37">
        <f t="shared" si="847"/>
        <v>-4738847000</v>
      </c>
      <c r="FSG11" s="38">
        <f t="shared" si="848"/>
        <v>2772866000</v>
      </c>
      <c r="FSH11" s="38">
        <f t="shared" si="849"/>
        <v>-7511713000</v>
      </c>
      <c r="FSI11" s="39">
        <f t="shared" si="850"/>
        <v>0.98264565615747224</v>
      </c>
      <c r="FSJ11" s="39">
        <f t="shared" si="851"/>
        <v>1.5576261799023294</v>
      </c>
      <c r="FSK11" s="40" t="s">
        <v>395</v>
      </c>
      <c r="FSL11" s="40" t="s">
        <v>9</v>
      </c>
      <c r="FSM11" s="42">
        <v>41639</v>
      </c>
      <c r="FSN11" s="43">
        <v>4822539000</v>
      </c>
      <c r="FSO11" s="43">
        <v>83692000</v>
      </c>
      <c r="FSP11" s="43">
        <v>2540954000</v>
      </c>
      <c r="FSQ11" s="40">
        <v>0</v>
      </c>
      <c r="FSR11" s="43">
        <v>231912000</v>
      </c>
      <c r="FSS11" s="40" t="s">
        <v>41</v>
      </c>
      <c r="FST11" s="40" t="s">
        <v>99</v>
      </c>
      <c r="FSU11" s="36">
        <f t="shared" si="846"/>
        <v>2013</v>
      </c>
      <c r="FSV11" s="37">
        <f t="shared" si="847"/>
        <v>-4738847000</v>
      </c>
      <c r="FSW11" s="38">
        <f t="shared" si="848"/>
        <v>2772866000</v>
      </c>
      <c r="FSX11" s="38">
        <f t="shared" si="849"/>
        <v>-7511713000</v>
      </c>
      <c r="FSY11" s="39">
        <f t="shared" si="850"/>
        <v>0.98264565615747224</v>
      </c>
      <c r="FSZ11" s="39">
        <f t="shared" si="851"/>
        <v>1.5576261799023294</v>
      </c>
      <c r="FTA11" s="40" t="s">
        <v>395</v>
      </c>
      <c r="FTB11" s="40" t="s">
        <v>9</v>
      </c>
      <c r="FTC11" s="42">
        <v>41639</v>
      </c>
      <c r="FTD11" s="43">
        <v>4822539000</v>
      </c>
      <c r="FTE11" s="43">
        <v>83692000</v>
      </c>
      <c r="FTF11" s="43">
        <v>2540954000</v>
      </c>
      <c r="FTG11" s="40">
        <v>0</v>
      </c>
      <c r="FTH11" s="43">
        <v>231912000</v>
      </c>
      <c r="FTI11" s="40" t="s">
        <v>41</v>
      </c>
      <c r="FTJ11" s="40" t="s">
        <v>99</v>
      </c>
      <c r="FTK11" s="36">
        <f t="shared" si="852"/>
        <v>2013</v>
      </c>
      <c r="FTL11" s="37">
        <f t="shared" si="853"/>
        <v>-4738847000</v>
      </c>
      <c r="FTM11" s="38">
        <f t="shared" si="854"/>
        <v>2772866000</v>
      </c>
      <c r="FTN11" s="38">
        <f t="shared" si="855"/>
        <v>-7511713000</v>
      </c>
      <c r="FTO11" s="39">
        <f t="shared" si="856"/>
        <v>0.98264565615747224</v>
      </c>
      <c r="FTP11" s="39">
        <f t="shared" si="857"/>
        <v>1.5576261799023294</v>
      </c>
      <c r="FTQ11" s="40" t="s">
        <v>395</v>
      </c>
      <c r="FTR11" s="40" t="s">
        <v>9</v>
      </c>
      <c r="FTS11" s="42">
        <v>41639</v>
      </c>
      <c r="FTT11" s="43">
        <v>4822539000</v>
      </c>
      <c r="FTU11" s="43">
        <v>83692000</v>
      </c>
      <c r="FTV11" s="43">
        <v>2540954000</v>
      </c>
      <c r="FTW11" s="40">
        <v>0</v>
      </c>
      <c r="FTX11" s="43">
        <v>231912000</v>
      </c>
      <c r="FTY11" s="40" t="s">
        <v>41</v>
      </c>
      <c r="FTZ11" s="40" t="s">
        <v>99</v>
      </c>
      <c r="FUA11" s="36">
        <f t="shared" si="852"/>
        <v>2013</v>
      </c>
      <c r="FUB11" s="37">
        <f t="shared" si="853"/>
        <v>-4738847000</v>
      </c>
      <c r="FUC11" s="38">
        <f t="shared" si="854"/>
        <v>2772866000</v>
      </c>
      <c r="FUD11" s="38">
        <f t="shared" si="855"/>
        <v>-7511713000</v>
      </c>
      <c r="FUE11" s="39">
        <f t="shared" si="856"/>
        <v>0.98264565615747224</v>
      </c>
      <c r="FUF11" s="39">
        <f t="shared" si="857"/>
        <v>1.5576261799023294</v>
      </c>
      <c r="FUG11" s="40" t="s">
        <v>395</v>
      </c>
      <c r="FUH11" s="40" t="s">
        <v>9</v>
      </c>
      <c r="FUI11" s="42">
        <v>41639</v>
      </c>
      <c r="FUJ11" s="43">
        <v>4822539000</v>
      </c>
      <c r="FUK11" s="43">
        <v>83692000</v>
      </c>
      <c r="FUL11" s="43">
        <v>2540954000</v>
      </c>
      <c r="FUM11" s="40">
        <v>0</v>
      </c>
      <c r="FUN11" s="43">
        <v>231912000</v>
      </c>
      <c r="FUO11" s="40" t="s">
        <v>41</v>
      </c>
      <c r="FUP11" s="40" t="s">
        <v>99</v>
      </c>
      <c r="FUQ11" s="36">
        <f t="shared" si="858"/>
        <v>2013</v>
      </c>
      <c r="FUR11" s="37">
        <f t="shared" si="859"/>
        <v>-4738847000</v>
      </c>
      <c r="FUS11" s="38">
        <f t="shared" si="860"/>
        <v>2772866000</v>
      </c>
      <c r="FUT11" s="38">
        <f t="shared" si="861"/>
        <v>-7511713000</v>
      </c>
      <c r="FUU11" s="39">
        <f t="shared" si="862"/>
        <v>0.98264565615747224</v>
      </c>
      <c r="FUV11" s="39">
        <f t="shared" si="863"/>
        <v>1.5576261799023294</v>
      </c>
      <c r="FUW11" s="40" t="s">
        <v>395</v>
      </c>
      <c r="FUX11" s="40" t="s">
        <v>9</v>
      </c>
      <c r="FUY11" s="42">
        <v>41639</v>
      </c>
      <c r="FUZ11" s="43">
        <v>4822539000</v>
      </c>
      <c r="FVA11" s="43">
        <v>83692000</v>
      </c>
      <c r="FVB11" s="43">
        <v>2540954000</v>
      </c>
      <c r="FVC11" s="40">
        <v>0</v>
      </c>
      <c r="FVD11" s="43">
        <v>231912000</v>
      </c>
      <c r="FVE11" s="40" t="s">
        <v>41</v>
      </c>
      <c r="FVF11" s="40" t="s">
        <v>99</v>
      </c>
      <c r="FVG11" s="36">
        <f t="shared" si="858"/>
        <v>2013</v>
      </c>
      <c r="FVH11" s="37">
        <f t="shared" si="859"/>
        <v>-4738847000</v>
      </c>
      <c r="FVI11" s="38">
        <f t="shared" si="860"/>
        <v>2772866000</v>
      </c>
      <c r="FVJ11" s="38">
        <f t="shared" si="861"/>
        <v>-7511713000</v>
      </c>
      <c r="FVK11" s="39">
        <f t="shared" si="862"/>
        <v>0.98264565615747224</v>
      </c>
      <c r="FVL11" s="39">
        <f t="shared" si="863"/>
        <v>1.5576261799023294</v>
      </c>
      <c r="FVM11" s="40" t="s">
        <v>395</v>
      </c>
      <c r="FVN11" s="40" t="s">
        <v>9</v>
      </c>
      <c r="FVO11" s="42">
        <v>41639</v>
      </c>
      <c r="FVP11" s="43">
        <v>4822539000</v>
      </c>
      <c r="FVQ11" s="43">
        <v>83692000</v>
      </c>
      <c r="FVR11" s="43">
        <v>2540954000</v>
      </c>
      <c r="FVS11" s="40">
        <v>0</v>
      </c>
      <c r="FVT11" s="43">
        <v>231912000</v>
      </c>
      <c r="FVU11" s="40" t="s">
        <v>41</v>
      </c>
      <c r="FVV11" s="40" t="s">
        <v>99</v>
      </c>
      <c r="FVW11" s="36">
        <f t="shared" si="864"/>
        <v>2013</v>
      </c>
      <c r="FVX11" s="37">
        <f t="shared" si="865"/>
        <v>-4738847000</v>
      </c>
      <c r="FVY11" s="38">
        <f t="shared" si="866"/>
        <v>2772866000</v>
      </c>
      <c r="FVZ11" s="38">
        <f t="shared" si="867"/>
        <v>-7511713000</v>
      </c>
      <c r="FWA11" s="39">
        <f t="shared" si="868"/>
        <v>0.98264565615747224</v>
      </c>
      <c r="FWB11" s="39">
        <f t="shared" si="869"/>
        <v>1.5576261799023294</v>
      </c>
      <c r="FWC11" s="40" t="s">
        <v>395</v>
      </c>
      <c r="FWD11" s="40" t="s">
        <v>9</v>
      </c>
      <c r="FWE11" s="42">
        <v>41639</v>
      </c>
      <c r="FWF11" s="43">
        <v>4822539000</v>
      </c>
      <c r="FWG11" s="43">
        <v>83692000</v>
      </c>
      <c r="FWH11" s="43">
        <v>2540954000</v>
      </c>
      <c r="FWI11" s="40">
        <v>0</v>
      </c>
      <c r="FWJ11" s="43">
        <v>231912000</v>
      </c>
      <c r="FWK11" s="40" t="s">
        <v>41</v>
      </c>
      <c r="FWL11" s="40" t="s">
        <v>99</v>
      </c>
      <c r="FWM11" s="36">
        <f t="shared" si="864"/>
        <v>2013</v>
      </c>
      <c r="FWN11" s="37">
        <f t="shared" si="865"/>
        <v>-4738847000</v>
      </c>
      <c r="FWO11" s="38">
        <f t="shared" si="866"/>
        <v>2772866000</v>
      </c>
      <c r="FWP11" s="38">
        <f t="shared" si="867"/>
        <v>-7511713000</v>
      </c>
      <c r="FWQ11" s="39">
        <f t="shared" si="868"/>
        <v>0.98264565615747224</v>
      </c>
      <c r="FWR11" s="39">
        <f t="shared" si="869"/>
        <v>1.5576261799023294</v>
      </c>
      <c r="FWS11" s="40" t="s">
        <v>395</v>
      </c>
      <c r="FWT11" s="40" t="s">
        <v>9</v>
      </c>
      <c r="FWU11" s="42">
        <v>41639</v>
      </c>
      <c r="FWV11" s="43">
        <v>4822539000</v>
      </c>
      <c r="FWW11" s="43">
        <v>83692000</v>
      </c>
      <c r="FWX11" s="43">
        <v>2540954000</v>
      </c>
      <c r="FWY11" s="40">
        <v>0</v>
      </c>
      <c r="FWZ11" s="43">
        <v>231912000</v>
      </c>
      <c r="FXA11" s="40" t="s">
        <v>41</v>
      </c>
      <c r="FXB11" s="40" t="s">
        <v>99</v>
      </c>
      <c r="FXC11" s="36">
        <f t="shared" si="870"/>
        <v>2013</v>
      </c>
      <c r="FXD11" s="37">
        <f t="shared" si="871"/>
        <v>-4738847000</v>
      </c>
      <c r="FXE11" s="38">
        <f t="shared" si="872"/>
        <v>2772866000</v>
      </c>
      <c r="FXF11" s="38">
        <f t="shared" si="873"/>
        <v>-7511713000</v>
      </c>
      <c r="FXG11" s="39">
        <f t="shared" si="874"/>
        <v>0.98264565615747224</v>
      </c>
      <c r="FXH11" s="39">
        <f t="shared" si="875"/>
        <v>1.5576261799023294</v>
      </c>
      <c r="FXI11" s="40" t="s">
        <v>395</v>
      </c>
      <c r="FXJ11" s="40" t="s">
        <v>9</v>
      </c>
      <c r="FXK11" s="42">
        <v>41639</v>
      </c>
      <c r="FXL11" s="43">
        <v>4822539000</v>
      </c>
      <c r="FXM11" s="43">
        <v>83692000</v>
      </c>
      <c r="FXN11" s="43">
        <v>2540954000</v>
      </c>
      <c r="FXO11" s="40">
        <v>0</v>
      </c>
      <c r="FXP11" s="43">
        <v>231912000</v>
      </c>
      <c r="FXQ11" s="40" t="s">
        <v>41</v>
      </c>
      <c r="FXR11" s="40" t="s">
        <v>99</v>
      </c>
      <c r="FXS11" s="36">
        <f t="shared" si="870"/>
        <v>2013</v>
      </c>
      <c r="FXT11" s="37">
        <f t="shared" si="871"/>
        <v>-4738847000</v>
      </c>
      <c r="FXU11" s="38">
        <f t="shared" si="872"/>
        <v>2772866000</v>
      </c>
      <c r="FXV11" s="38">
        <f t="shared" si="873"/>
        <v>-7511713000</v>
      </c>
      <c r="FXW11" s="39">
        <f t="shared" si="874"/>
        <v>0.98264565615747224</v>
      </c>
      <c r="FXX11" s="39">
        <f t="shared" si="875"/>
        <v>1.5576261799023294</v>
      </c>
      <c r="FXY11" s="40" t="s">
        <v>395</v>
      </c>
      <c r="FXZ11" s="40" t="s">
        <v>9</v>
      </c>
      <c r="FYA11" s="42">
        <v>41639</v>
      </c>
      <c r="FYB11" s="43">
        <v>4822539000</v>
      </c>
      <c r="FYC11" s="43">
        <v>83692000</v>
      </c>
      <c r="FYD11" s="43">
        <v>2540954000</v>
      </c>
      <c r="FYE11" s="40">
        <v>0</v>
      </c>
      <c r="FYF11" s="43">
        <v>231912000</v>
      </c>
      <c r="FYG11" s="40" t="s">
        <v>41</v>
      </c>
      <c r="FYH11" s="40" t="s">
        <v>99</v>
      </c>
      <c r="FYI11" s="36">
        <f t="shared" si="876"/>
        <v>2013</v>
      </c>
      <c r="FYJ11" s="37">
        <f t="shared" si="877"/>
        <v>-4738847000</v>
      </c>
      <c r="FYK11" s="38">
        <f t="shared" si="878"/>
        <v>2772866000</v>
      </c>
      <c r="FYL11" s="38">
        <f t="shared" si="879"/>
        <v>-7511713000</v>
      </c>
      <c r="FYM11" s="39">
        <f t="shared" si="880"/>
        <v>0.98264565615747224</v>
      </c>
      <c r="FYN11" s="39">
        <f t="shared" si="881"/>
        <v>1.5576261799023294</v>
      </c>
      <c r="FYO11" s="40" t="s">
        <v>395</v>
      </c>
      <c r="FYP11" s="40" t="s">
        <v>9</v>
      </c>
      <c r="FYQ11" s="42">
        <v>41639</v>
      </c>
      <c r="FYR11" s="43">
        <v>4822539000</v>
      </c>
      <c r="FYS11" s="43">
        <v>83692000</v>
      </c>
      <c r="FYT11" s="43">
        <v>2540954000</v>
      </c>
      <c r="FYU11" s="40">
        <v>0</v>
      </c>
      <c r="FYV11" s="43">
        <v>231912000</v>
      </c>
      <c r="FYW11" s="40" t="s">
        <v>41</v>
      </c>
      <c r="FYX11" s="40" t="s">
        <v>99</v>
      </c>
      <c r="FYY11" s="36">
        <f t="shared" si="876"/>
        <v>2013</v>
      </c>
      <c r="FYZ11" s="37">
        <f t="shared" si="877"/>
        <v>-4738847000</v>
      </c>
      <c r="FZA11" s="38">
        <f t="shared" si="878"/>
        <v>2772866000</v>
      </c>
      <c r="FZB11" s="38">
        <f t="shared" si="879"/>
        <v>-7511713000</v>
      </c>
      <c r="FZC11" s="39">
        <f t="shared" si="880"/>
        <v>0.98264565615747224</v>
      </c>
      <c r="FZD11" s="39">
        <f t="shared" si="881"/>
        <v>1.5576261799023294</v>
      </c>
      <c r="FZE11" s="40" t="s">
        <v>395</v>
      </c>
      <c r="FZF11" s="40" t="s">
        <v>9</v>
      </c>
      <c r="FZG11" s="42">
        <v>41639</v>
      </c>
      <c r="FZH11" s="43">
        <v>4822539000</v>
      </c>
      <c r="FZI11" s="43">
        <v>83692000</v>
      </c>
      <c r="FZJ11" s="43">
        <v>2540954000</v>
      </c>
      <c r="FZK11" s="40">
        <v>0</v>
      </c>
      <c r="FZL11" s="43">
        <v>231912000</v>
      </c>
      <c r="FZM11" s="40" t="s">
        <v>41</v>
      </c>
      <c r="FZN11" s="40" t="s">
        <v>99</v>
      </c>
      <c r="FZO11" s="36">
        <f t="shared" si="882"/>
        <v>2013</v>
      </c>
      <c r="FZP11" s="37">
        <f t="shared" si="883"/>
        <v>-4738847000</v>
      </c>
      <c r="FZQ11" s="38">
        <f t="shared" si="884"/>
        <v>2772866000</v>
      </c>
      <c r="FZR11" s="38">
        <f t="shared" si="885"/>
        <v>-7511713000</v>
      </c>
      <c r="FZS11" s="39">
        <f t="shared" si="886"/>
        <v>0.98264565615747224</v>
      </c>
      <c r="FZT11" s="39">
        <f t="shared" si="887"/>
        <v>1.5576261799023294</v>
      </c>
      <c r="FZU11" s="40" t="s">
        <v>395</v>
      </c>
      <c r="FZV11" s="40" t="s">
        <v>9</v>
      </c>
      <c r="FZW11" s="42">
        <v>41639</v>
      </c>
      <c r="FZX11" s="43">
        <v>4822539000</v>
      </c>
      <c r="FZY11" s="43">
        <v>83692000</v>
      </c>
      <c r="FZZ11" s="43">
        <v>2540954000</v>
      </c>
      <c r="GAA11" s="40">
        <v>0</v>
      </c>
      <c r="GAB11" s="43">
        <v>231912000</v>
      </c>
      <c r="GAC11" s="40" t="s">
        <v>41</v>
      </c>
      <c r="GAD11" s="40" t="s">
        <v>99</v>
      </c>
      <c r="GAE11" s="36">
        <f t="shared" si="882"/>
        <v>2013</v>
      </c>
      <c r="GAF11" s="37">
        <f t="shared" si="883"/>
        <v>-4738847000</v>
      </c>
      <c r="GAG11" s="38">
        <f t="shared" si="884"/>
        <v>2772866000</v>
      </c>
      <c r="GAH11" s="38">
        <f t="shared" si="885"/>
        <v>-7511713000</v>
      </c>
      <c r="GAI11" s="39">
        <f t="shared" si="886"/>
        <v>0.98264565615747224</v>
      </c>
      <c r="GAJ11" s="39">
        <f t="shared" si="887"/>
        <v>1.5576261799023294</v>
      </c>
      <c r="GAK11" s="40" t="s">
        <v>395</v>
      </c>
      <c r="GAL11" s="40" t="s">
        <v>9</v>
      </c>
      <c r="GAM11" s="42">
        <v>41639</v>
      </c>
      <c r="GAN11" s="43">
        <v>4822539000</v>
      </c>
      <c r="GAO11" s="43">
        <v>83692000</v>
      </c>
      <c r="GAP11" s="43">
        <v>2540954000</v>
      </c>
      <c r="GAQ11" s="40">
        <v>0</v>
      </c>
      <c r="GAR11" s="43">
        <v>231912000</v>
      </c>
      <c r="GAS11" s="40" t="s">
        <v>41</v>
      </c>
      <c r="GAT11" s="40" t="s">
        <v>99</v>
      </c>
      <c r="GAU11" s="36">
        <f t="shared" si="888"/>
        <v>2013</v>
      </c>
      <c r="GAV11" s="37">
        <f t="shared" si="889"/>
        <v>-4738847000</v>
      </c>
      <c r="GAW11" s="38">
        <f t="shared" si="890"/>
        <v>2772866000</v>
      </c>
      <c r="GAX11" s="38">
        <f t="shared" si="891"/>
        <v>-7511713000</v>
      </c>
      <c r="GAY11" s="39">
        <f t="shared" si="892"/>
        <v>0.98264565615747224</v>
      </c>
      <c r="GAZ11" s="39">
        <f t="shared" si="893"/>
        <v>1.5576261799023294</v>
      </c>
      <c r="GBA11" s="40" t="s">
        <v>395</v>
      </c>
      <c r="GBB11" s="40" t="s">
        <v>9</v>
      </c>
      <c r="GBC11" s="42">
        <v>41639</v>
      </c>
      <c r="GBD11" s="43">
        <v>4822539000</v>
      </c>
      <c r="GBE11" s="43">
        <v>83692000</v>
      </c>
      <c r="GBF11" s="43">
        <v>2540954000</v>
      </c>
      <c r="GBG11" s="40">
        <v>0</v>
      </c>
      <c r="GBH11" s="43">
        <v>231912000</v>
      </c>
      <c r="GBI11" s="40" t="s">
        <v>41</v>
      </c>
      <c r="GBJ11" s="40" t="s">
        <v>99</v>
      </c>
      <c r="GBK11" s="36">
        <f t="shared" si="888"/>
        <v>2013</v>
      </c>
      <c r="GBL11" s="37">
        <f t="shared" si="889"/>
        <v>-4738847000</v>
      </c>
      <c r="GBM11" s="38">
        <f t="shared" si="890"/>
        <v>2772866000</v>
      </c>
      <c r="GBN11" s="38">
        <f t="shared" si="891"/>
        <v>-7511713000</v>
      </c>
      <c r="GBO11" s="39">
        <f t="shared" si="892"/>
        <v>0.98264565615747224</v>
      </c>
      <c r="GBP11" s="39">
        <f t="shared" si="893"/>
        <v>1.5576261799023294</v>
      </c>
      <c r="GBQ11" s="40" t="s">
        <v>395</v>
      </c>
      <c r="GBR11" s="40" t="s">
        <v>9</v>
      </c>
      <c r="GBS11" s="42">
        <v>41639</v>
      </c>
      <c r="GBT11" s="43">
        <v>4822539000</v>
      </c>
      <c r="GBU11" s="43">
        <v>83692000</v>
      </c>
      <c r="GBV11" s="43">
        <v>2540954000</v>
      </c>
      <c r="GBW11" s="40">
        <v>0</v>
      </c>
      <c r="GBX11" s="43">
        <v>231912000</v>
      </c>
      <c r="GBY11" s="40" t="s">
        <v>41</v>
      </c>
      <c r="GBZ11" s="40" t="s">
        <v>99</v>
      </c>
      <c r="GCA11" s="36">
        <f t="shared" si="894"/>
        <v>2013</v>
      </c>
      <c r="GCB11" s="37">
        <f t="shared" si="895"/>
        <v>-4738847000</v>
      </c>
      <c r="GCC11" s="38">
        <f t="shared" si="896"/>
        <v>2772866000</v>
      </c>
      <c r="GCD11" s="38">
        <f t="shared" si="897"/>
        <v>-7511713000</v>
      </c>
      <c r="GCE11" s="39">
        <f t="shared" si="898"/>
        <v>0.98264565615747224</v>
      </c>
      <c r="GCF11" s="39">
        <f t="shared" si="899"/>
        <v>1.5576261799023294</v>
      </c>
      <c r="GCG11" s="40" t="s">
        <v>395</v>
      </c>
      <c r="GCH11" s="40" t="s">
        <v>9</v>
      </c>
      <c r="GCI11" s="42">
        <v>41639</v>
      </c>
      <c r="GCJ11" s="43">
        <v>4822539000</v>
      </c>
      <c r="GCK11" s="43">
        <v>83692000</v>
      </c>
      <c r="GCL11" s="43">
        <v>2540954000</v>
      </c>
      <c r="GCM11" s="40">
        <v>0</v>
      </c>
      <c r="GCN11" s="43">
        <v>231912000</v>
      </c>
      <c r="GCO11" s="40" t="s">
        <v>41</v>
      </c>
      <c r="GCP11" s="40" t="s">
        <v>99</v>
      </c>
      <c r="GCQ11" s="36">
        <f t="shared" si="894"/>
        <v>2013</v>
      </c>
      <c r="GCR11" s="37">
        <f t="shared" si="895"/>
        <v>-4738847000</v>
      </c>
      <c r="GCS11" s="38">
        <f t="shared" si="896"/>
        <v>2772866000</v>
      </c>
      <c r="GCT11" s="38">
        <f t="shared" si="897"/>
        <v>-7511713000</v>
      </c>
      <c r="GCU11" s="39">
        <f t="shared" si="898"/>
        <v>0.98264565615747224</v>
      </c>
      <c r="GCV11" s="39">
        <f t="shared" si="899"/>
        <v>1.5576261799023294</v>
      </c>
      <c r="GCW11" s="40" t="s">
        <v>395</v>
      </c>
      <c r="GCX11" s="40" t="s">
        <v>9</v>
      </c>
      <c r="GCY11" s="42">
        <v>41639</v>
      </c>
      <c r="GCZ11" s="43">
        <v>4822539000</v>
      </c>
      <c r="GDA11" s="43">
        <v>83692000</v>
      </c>
      <c r="GDB11" s="43">
        <v>2540954000</v>
      </c>
      <c r="GDC11" s="40">
        <v>0</v>
      </c>
      <c r="GDD11" s="43">
        <v>231912000</v>
      </c>
      <c r="GDE11" s="40" t="s">
        <v>41</v>
      </c>
      <c r="GDF11" s="40" t="s">
        <v>99</v>
      </c>
      <c r="GDG11" s="36">
        <f t="shared" si="900"/>
        <v>2013</v>
      </c>
      <c r="GDH11" s="37">
        <f t="shared" si="901"/>
        <v>-4738847000</v>
      </c>
      <c r="GDI11" s="38">
        <f t="shared" si="902"/>
        <v>2772866000</v>
      </c>
      <c r="GDJ11" s="38">
        <f t="shared" si="903"/>
        <v>-7511713000</v>
      </c>
      <c r="GDK11" s="39">
        <f t="shared" si="904"/>
        <v>0.98264565615747224</v>
      </c>
      <c r="GDL11" s="39">
        <f t="shared" si="905"/>
        <v>1.5576261799023294</v>
      </c>
      <c r="GDM11" s="40" t="s">
        <v>395</v>
      </c>
      <c r="GDN11" s="40" t="s">
        <v>9</v>
      </c>
      <c r="GDO11" s="42">
        <v>41639</v>
      </c>
      <c r="GDP11" s="43">
        <v>4822539000</v>
      </c>
      <c r="GDQ11" s="43">
        <v>83692000</v>
      </c>
      <c r="GDR11" s="43">
        <v>2540954000</v>
      </c>
      <c r="GDS11" s="40">
        <v>0</v>
      </c>
      <c r="GDT11" s="43">
        <v>231912000</v>
      </c>
      <c r="GDU11" s="40" t="s">
        <v>41</v>
      </c>
      <c r="GDV11" s="40" t="s">
        <v>99</v>
      </c>
      <c r="GDW11" s="36">
        <f t="shared" si="900"/>
        <v>2013</v>
      </c>
      <c r="GDX11" s="37">
        <f t="shared" si="901"/>
        <v>-4738847000</v>
      </c>
      <c r="GDY11" s="38">
        <f t="shared" si="902"/>
        <v>2772866000</v>
      </c>
      <c r="GDZ11" s="38">
        <f t="shared" si="903"/>
        <v>-7511713000</v>
      </c>
      <c r="GEA11" s="39">
        <f t="shared" si="904"/>
        <v>0.98264565615747224</v>
      </c>
      <c r="GEB11" s="39">
        <f t="shared" si="905"/>
        <v>1.5576261799023294</v>
      </c>
      <c r="GEC11" s="40" t="s">
        <v>395</v>
      </c>
      <c r="GED11" s="40" t="s">
        <v>9</v>
      </c>
      <c r="GEE11" s="42">
        <v>41639</v>
      </c>
      <c r="GEF11" s="43">
        <v>4822539000</v>
      </c>
      <c r="GEG11" s="43">
        <v>83692000</v>
      </c>
      <c r="GEH11" s="43">
        <v>2540954000</v>
      </c>
      <c r="GEI11" s="40">
        <v>0</v>
      </c>
      <c r="GEJ11" s="43">
        <v>231912000</v>
      </c>
      <c r="GEK11" s="40" t="s">
        <v>41</v>
      </c>
      <c r="GEL11" s="40" t="s">
        <v>99</v>
      </c>
      <c r="GEM11" s="36">
        <f t="shared" si="906"/>
        <v>2013</v>
      </c>
      <c r="GEN11" s="37">
        <f t="shared" si="907"/>
        <v>-4738847000</v>
      </c>
      <c r="GEO11" s="38">
        <f t="shared" si="908"/>
        <v>2772866000</v>
      </c>
      <c r="GEP11" s="38">
        <f t="shared" si="909"/>
        <v>-7511713000</v>
      </c>
      <c r="GEQ11" s="39">
        <f t="shared" si="910"/>
        <v>0.98264565615747224</v>
      </c>
      <c r="GER11" s="39">
        <f t="shared" si="911"/>
        <v>1.5576261799023294</v>
      </c>
      <c r="GES11" s="40" t="s">
        <v>395</v>
      </c>
      <c r="GET11" s="40" t="s">
        <v>9</v>
      </c>
      <c r="GEU11" s="42">
        <v>41639</v>
      </c>
      <c r="GEV11" s="43">
        <v>4822539000</v>
      </c>
      <c r="GEW11" s="43">
        <v>83692000</v>
      </c>
      <c r="GEX11" s="43">
        <v>2540954000</v>
      </c>
      <c r="GEY11" s="40">
        <v>0</v>
      </c>
      <c r="GEZ11" s="43">
        <v>231912000</v>
      </c>
      <c r="GFA11" s="40" t="s">
        <v>41</v>
      </c>
      <c r="GFB11" s="40" t="s">
        <v>99</v>
      </c>
      <c r="GFC11" s="36">
        <f t="shared" si="906"/>
        <v>2013</v>
      </c>
      <c r="GFD11" s="37">
        <f t="shared" si="907"/>
        <v>-4738847000</v>
      </c>
      <c r="GFE11" s="38">
        <f t="shared" si="908"/>
        <v>2772866000</v>
      </c>
      <c r="GFF11" s="38">
        <f t="shared" si="909"/>
        <v>-7511713000</v>
      </c>
      <c r="GFG11" s="39">
        <f t="shared" si="910"/>
        <v>0.98264565615747224</v>
      </c>
      <c r="GFH11" s="39">
        <f t="shared" si="911"/>
        <v>1.5576261799023294</v>
      </c>
      <c r="GFI11" s="40" t="s">
        <v>395</v>
      </c>
      <c r="GFJ11" s="40" t="s">
        <v>9</v>
      </c>
      <c r="GFK11" s="42">
        <v>41639</v>
      </c>
      <c r="GFL11" s="43">
        <v>4822539000</v>
      </c>
      <c r="GFM11" s="43">
        <v>83692000</v>
      </c>
      <c r="GFN11" s="43">
        <v>2540954000</v>
      </c>
      <c r="GFO11" s="40">
        <v>0</v>
      </c>
      <c r="GFP11" s="43">
        <v>231912000</v>
      </c>
      <c r="GFQ11" s="40" t="s">
        <v>41</v>
      </c>
      <c r="GFR11" s="40" t="s">
        <v>99</v>
      </c>
      <c r="GFS11" s="36">
        <f t="shared" si="912"/>
        <v>2013</v>
      </c>
      <c r="GFT11" s="37">
        <f t="shared" si="913"/>
        <v>-4738847000</v>
      </c>
      <c r="GFU11" s="38">
        <f t="shared" si="914"/>
        <v>2772866000</v>
      </c>
      <c r="GFV11" s="38">
        <f t="shared" si="915"/>
        <v>-7511713000</v>
      </c>
      <c r="GFW11" s="39">
        <f t="shared" si="916"/>
        <v>0.98264565615747224</v>
      </c>
      <c r="GFX11" s="39">
        <f t="shared" si="917"/>
        <v>1.5576261799023294</v>
      </c>
      <c r="GFY11" s="40" t="s">
        <v>395</v>
      </c>
      <c r="GFZ11" s="40" t="s">
        <v>9</v>
      </c>
      <c r="GGA11" s="42">
        <v>41639</v>
      </c>
      <c r="GGB11" s="43">
        <v>4822539000</v>
      </c>
      <c r="GGC11" s="43">
        <v>83692000</v>
      </c>
      <c r="GGD11" s="43">
        <v>2540954000</v>
      </c>
      <c r="GGE11" s="40">
        <v>0</v>
      </c>
      <c r="GGF11" s="43">
        <v>231912000</v>
      </c>
      <c r="GGG11" s="40" t="s">
        <v>41</v>
      </c>
      <c r="GGH11" s="40" t="s">
        <v>99</v>
      </c>
      <c r="GGI11" s="36">
        <f t="shared" si="912"/>
        <v>2013</v>
      </c>
      <c r="GGJ11" s="37">
        <f t="shared" si="913"/>
        <v>-4738847000</v>
      </c>
      <c r="GGK11" s="38">
        <f t="shared" si="914"/>
        <v>2772866000</v>
      </c>
      <c r="GGL11" s="38">
        <f t="shared" si="915"/>
        <v>-7511713000</v>
      </c>
      <c r="GGM11" s="39">
        <f t="shared" si="916"/>
        <v>0.98264565615747224</v>
      </c>
      <c r="GGN11" s="39">
        <f t="shared" si="917"/>
        <v>1.5576261799023294</v>
      </c>
      <c r="GGO11" s="40" t="s">
        <v>395</v>
      </c>
      <c r="GGP11" s="40" t="s">
        <v>9</v>
      </c>
      <c r="GGQ11" s="42">
        <v>41639</v>
      </c>
      <c r="GGR11" s="43">
        <v>4822539000</v>
      </c>
      <c r="GGS11" s="43">
        <v>83692000</v>
      </c>
      <c r="GGT11" s="43">
        <v>2540954000</v>
      </c>
      <c r="GGU11" s="40">
        <v>0</v>
      </c>
      <c r="GGV11" s="43">
        <v>231912000</v>
      </c>
      <c r="GGW11" s="40" t="s">
        <v>41</v>
      </c>
      <c r="GGX11" s="40" t="s">
        <v>99</v>
      </c>
      <c r="GGY11" s="36">
        <f t="shared" si="918"/>
        <v>2013</v>
      </c>
      <c r="GGZ11" s="37">
        <f t="shared" si="919"/>
        <v>-4738847000</v>
      </c>
      <c r="GHA11" s="38">
        <f t="shared" si="920"/>
        <v>2772866000</v>
      </c>
      <c r="GHB11" s="38">
        <f t="shared" si="921"/>
        <v>-7511713000</v>
      </c>
      <c r="GHC11" s="39">
        <f t="shared" si="922"/>
        <v>0.98264565615747224</v>
      </c>
      <c r="GHD11" s="39">
        <f t="shared" si="923"/>
        <v>1.5576261799023294</v>
      </c>
      <c r="GHE11" s="40" t="s">
        <v>395</v>
      </c>
      <c r="GHF11" s="40" t="s">
        <v>9</v>
      </c>
      <c r="GHG11" s="42">
        <v>41639</v>
      </c>
      <c r="GHH11" s="43">
        <v>4822539000</v>
      </c>
      <c r="GHI11" s="43">
        <v>83692000</v>
      </c>
      <c r="GHJ11" s="43">
        <v>2540954000</v>
      </c>
      <c r="GHK11" s="40">
        <v>0</v>
      </c>
      <c r="GHL11" s="43">
        <v>231912000</v>
      </c>
      <c r="GHM11" s="40" t="s">
        <v>41</v>
      </c>
      <c r="GHN11" s="40" t="s">
        <v>99</v>
      </c>
      <c r="GHO11" s="36">
        <f t="shared" si="918"/>
        <v>2013</v>
      </c>
      <c r="GHP11" s="37">
        <f t="shared" si="919"/>
        <v>-4738847000</v>
      </c>
      <c r="GHQ11" s="38">
        <f t="shared" si="920"/>
        <v>2772866000</v>
      </c>
      <c r="GHR11" s="38">
        <f t="shared" si="921"/>
        <v>-7511713000</v>
      </c>
      <c r="GHS11" s="39">
        <f t="shared" si="922"/>
        <v>0.98264565615747224</v>
      </c>
      <c r="GHT11" s="39">
        <f t="shared" si="923"/>
        <v>1.5576261799023294</v>
      </c>
      <c r="GHU11" s="40" t="s">
        <v>395</v>
      </c>
      <c r="GHV11" s="40" t="s">
        <v>9</v>
      </c>
      <c r="GHW11" s="42">
        <v>41639</v>
      </c>
      <c r="GHX11" s="43">
        <v>4822539000</v>
      </c>
      <c r="GHY11" s="43">
        <v>83692000</v>
      </c>
      <c r="GHZ11" s="43">
        <v>2540954000</v>
      </c>
      <c r="GIA11" s="40">
        <v>0</v>
      </c>
      <c r="GIB11" s="43">
        <v>231912000</v>
      </c>
      <c r="GIC11" s="40" t="s">
        <v>41</v>
      </c>
      <c r="GID11" s="40" t="s">
        <v>99</v>
      </c>
      <c r="GIE11" s="36">
        <f t="shared" si="924"/>
        <v>2013</v>
      </c>
      <c r="GIF11" s="37">
        <f t="shared" si="925"/>
        <v>-4738847000</v>
      </c>
      <c r="GIG11" s="38">
        <f t="shared" si="926"/>
        <v>2772866000</v>
      </c>
      <c r="GIH11" s="38">
        <f t="shared" si="927"/>
        <v>-7511713000</v>
      </c>
      <c r="GII11" s="39">
        <f t="shared" si="928"/>
        <v>0.98264565615747224</v>
      </c>
      <c r="GIJ11" s="39">
        <f t="shared" si="929"/>
        <v>1.5576261799023294</v>
      </c>
      <c r="GIK11" s="40" t="s">
        <v>395</v>
      </c>
      <c r="GIL11" s="40" t="s">
        <v>9</v>
      </c>
      <c r="GIM11" s="42">
        <v>41639</v>
      </c>
      <c r="GIN11" s="43">
        <v>4822539000</v>
      </c>
      <c r="GIO11" s="43">
        <v>83692000</v>
      </c>
      <c r="GIP11" s="43">
        <v>2540954000</v>
      </c>
      <c r="GIQ11" s="40">
        <v>0</v>
      </c>
      <c r="GIR11" s="43">
        <v>231912000</v>
      </c>
      <c r="GIS11" s="40" t="s">
        <v>41</v>
      </c>
      <c r="GIT11" s="40" t="s">
        <v>99</v>
      </c>
      <c r="GIU11" s="36">
        <f t="shared" si="924"/>
        <v>2013</v>
      </c>
      <c r="GIV11" s="37">
        <f t="shared" si="925"/>
        <v>-4738847000</v>
      </c>
      <c r="GIW11" s="38">
        <f t="shared" si="926"/>
        <v>2772866000</v>
      </c>
      <c r="GIX11" s="38">
        <f t="shared" si="927"/>
        <v>-7511713000</v>
      </c>
      <c r="GIY11" s="39">
        <f t="shared" si="928"/>
        <v>0.98264565615747224</v>
      </c>
      <c r="GIZ11" s="39">
        <f t="shared" si="929"/>
        <v>1.5576261799023294</v>
      </c>
      <c r="GJA11" s="40" t="s">
        <v>395</v>
      </c>
      <c r="GJB11" s="40" t="s">
        <v>9</v>
      </c>
      <c r="GJC11" s="42">
        <v>41639</v>
      </c>
      <c r="GJD11" s="43">
        <v>4822539000</v>
      </c>
      <c r="GJE11" s="43">
        <v>83692000</v>
      </c>
      <c r="GJF11" s="43">
        <v>2540954000</v>
      </c>
      <c r="GJG11" s="40">
        <v>0</v>
      </c>
      <c r="GJH11" s="43">
        <v>231912000</v>
      </c>
      <c r="GJI11" s="40" t="s">
        <v>41</v>
      </c>
      <c r="GJJ11" s="40" t="s">
        <v>99</v>
      </c>
      <c r="GJK11" s="36">
        <f t="shared" si="930"/>
        <v>2013</v>
      </c>
      <c r="GJL11" s="37">
        <f t="shared" si="931"/>
        <v>-4738847000</v>
      </c>
      <c r="GJM11" s="38">
        <f t="shared" si="932"/>
        <v>2772866000</v>
      </c>
      <c r="GJN11" s="38">
        <f t="shared" si="933"/>
        <v>-7511713000</v>
      </c>
      <c r="GJO11" s="39">
        <f t="shared" si="934"/>
        <v>0.98264565615747224</v>
      </c>
      <c r="GJP11" s="39">
        <f t="shared" si="935"/>
        <v>1.5576261799023294</v>
      </c>
      <c r="GJQ11" s="40" t="s">
        <v>395</v>
      </c>
      <c r="GJR11" s="40" t="s">
        <v>9</v>
      </c>
      <c r="GJS11" s="42">
        <v>41639</v>
      </c>
      <c r="GJT11" s="43">
        <v>4822539000</v>
      </c>
      <c r="GJU11" s="43">
        <v>83692000</v>
      </c>
      <c r="GJV11" s="43">
        <v>2540954000</v>
      </c>
      <c r="GJW11" s="40">
        <v>0</v>
      </c>
      <c r="GJX11" s="43">
        <v>231912000</v>
      </c>
      <c r="GJY11" s="40" t="s">
        <v>41</v>
      </c>
      <c r="GJZ11" s="40" t="s">
        <v>99</v>
      </c>
      <c r="GKA11" s="36">
        <f t="shared" si="930"/>
        <v>2013</v>
      </c>
      <c r="GKB11" s="37">
        <f t="shared" si="931"/>
        <v>-4738847000</v>
      </c>
      <c r="GKC11" s="38">
        <f t="shared" si="932"/>
        <v>2772866000</v>
      </c>
      <c r="GKD11" s="38">
        <f t="shared" si="933"/>
        <v>-7511713000</v>
      </c>
      <c r="GKE11" s="39">
        <f t="shared" si="934"/>
        <v>0.98264565615747224</v>
      </c>
      <c r="GKF11" s="39">
        <f t="shared" si="935"/>
        <v>1.5576261799023294</v>
      </c>
      <c r="GKG11" s="40" t="s">
        <v>395</v>
      </c>
      <c r="GKH11" s="40" t="s">
        <v>9</v>
      </c>
      <c r="GKI11" s="42">
        <v>41639</v>
      </c>
      <c r="GKJ11" s="43">
        <v>4822539000</v>
      </c>
      <c r="GKK11" s="43">
        <v>83692000</v>
      </c>
      <c r="GKL11" s="43">
        <v>2540954000</v>
      </c>
      <c r="GKM11" s="40">
        <v>0</v>
      </c>
      <c r="GKN11" s="43">
        <v>231912000</v>
      </c>
      <c r="GKO11" s="40" t="s">
        <v>41</v>
      </c>
      <c r="GKP11" s="40" t="s">
        <v>99</v>
      </c>
      <c r="GKQ11" s="36">
        <f t="shared" si="936"/>
        <v>2013</v>
      </c>
      <c r="GKR11" s="37">
        <f t="shared" si="937"/>
        <v>-4738847000</v>
      </c>
      <c r="GKS11" s="38">
        <f t="shared" si="938"/>
        <v>2772866000</v>
      </c>
      <c r="GKT11" s="38">
        <f t="shared" si="939"/>
        <v>-7511713000</v>
      </c>
      <c r="GKU11" s="39">
        <f t="shared" si="940"/>
        <v>0.98264565615747224</v>
      </c>
      <c r="GKV11" s="39">
        <f t="shared" si="941"/>
        <v>1.5576261799023294</v>
      </c>
      <c r="GKW11" s="40" t="s">
        <v>395</v>
      </c>
      <c r="GKX11" s="40" t="s">
        <v>9</v>
      </c>
      <c r="GKY11" s="42">
        <v>41639</v>
      </c>
      <c r="GKZ11" s="43">
        <v>4822539000</v>
      </c>
      <c r="GLA11" s="43">
        <v>83692000</v>
      </c>
      <c r="GLB11" s="43">
        <v>2540954000</v>
      </c>
      <c r="GLC11" s="40">
        <v>0</v>
      </c>
      <c r="GLD11" s="43">
        <v>231912000</v>
      </c>
      <c r="GLE11" s="40" t="s">
        <v>41</v>
      </c>
      <c r="GLF11" s="40" t="s">
        <v>99</v>
      </c>
      <c r="GLG11" s="36">
        <f t="shared" si="936"/>
        <v>2013</v>
      </c>
      <c r="GLH11" s="37">
        <f t="shared" si="937"/>
        <v>-4738847000</v>
      </c>
      <c r="GLI11" s="38">
        <f t="shared" si="938"/>
        <v>2772866000</v>
      </c>
      <c r="GLJ11" s="38">
        <f t="shared" si="939"/>
        <v>-7511713000</v>
      </c>
      <c r="GLK11" s="39">
        <f t="shared" si="940"/>
        <v>0.98264565615747224</v>
      </c>
      <c r="GLL11" s="39">
        <f t="shared" si="941"/>
        <v>1.5576261799023294</v>
      </c>
      <c r="GLM11" s="40" t="s">
        <v>395</v>
      </c>
      <c r="GLN11" s="40" t="s">
        <v>9</v>
      </c>
      <c r="GLO11" s="42">
        <v>41639</v>
      </c>
      <c r="GLP11" s="43">
        <v>4822539000</v>
      </c>
      <c r="GLQ11" s="43">
        <v>83692000</v>
      </c>
      <c r="GLR11" s="43">
        <v>2540954000</v>
      </c>
      <c r="GLS11" s="40">
        <v>0</v>
      </c>
      <c r="GLT11" s="43">
        <v>231912000</v>
      </c>
      <c r="GLU11" s="40" t="s">
        <v>41</v>
      </c>
      <c r="GLV11" s="40" t="s">
        <v>99</v>
      </c>
      <c r="GLW11" s="36">
        <f t="shared" si="942"/>
        <v>2013</v>
      </c>
      <c r="GLX11" s="37">
        <f t="shared" si="943"/>
        <v>-4738847000</v>
      </c>
      <c r="GLY11" s="38">
        <f t="shared" si="944"/>
        <v>2772866000</v>
      </c>
      <c r="GLZ11" s="38">
        <f t="shared" si="945"/>
        <v>-7511713000</v>
      </c>
      <c r="GMA11" s="39">
        <f t="shared" si="946"/>
        <v>0.98264565615747224</v>
      </c>
      <c r="GMB11" s="39">
        <f t="shared" si="947"/>
        <v>1.5576261799023294</v>
      </c>
      <c r="GMC11" s="40" t="s">
        <v>395</v>
      </c>
      <c r="GMD11" s="40" t="s">
        <v>9</v>
      </c>
      <c r="GME11" s="42">
        <v>41639</v>
      </c>
      <c r="GMF11" s="43">
        <v>4822539000</v>
      </c>
      <c r="GMG11" s="43">
        <v>83692000</v>
      </c>
      <c r="GMH11" s="43">
        <v>2540954000</v>
      </c>
      <c r="GMI11" s="40">
        <v>0</v>
      </c>
      <c r="GMJ11" s="43">
        <v>231912000</v>
      </c>
      <c r="GMK11" s="40" t="s">
        <v>41</v>
      </c>
      <c r="GML11" s="40" t="s">
        <v>99</v>
      </c>
      <c r="GMM11" s="36">
        <f t="shared" si="942"/>
        <v>2013</v>
      </c>
      <c r="GMN11" s="37">
        <f t="shared" si="943"/>
        <v>-4738847000</v>
      </c>
      <c r="GMO11" s="38">
        <f t="shared" si="944"/>
        <v>2772866000</v>
      </c>
      <c r="GMP11" s="38">
        <f t="shared" si="945"/>
        <v>-7511713000</v>
      </c>
      <c r="GMQ11" s="39">
        <f t="shared" si="946"/>
        <v>0.98264565615747224</v>
      </c>
      <c r="GMR11" s="39">
        <f t="shared" si="947"/>
        <v>1.5576261799023294</v>
      </c>
      <c r="GMS11" s="40" t="s">
        <v>395</v>
      </c>
      <c r="GMT11" s="40" t="s">
        <v>9</v>
      </c>
      <c r="GMU11" s="42">
        <v>41639</v>
      </c>
      <c r="GMV11" s="43">
        <v>4822539000</v>
      </c>
      <c r="GMW11" s="43">
        <v>83692000</v>
      </c>
      <c r="GMX11" s="43">
        <v>2540954000</v>
      </c>
      <c r="GMY11" s="40">
        <v>0</v>
      </c>
      <c r="GMZ11" s="43">
        <v>231912000</v>
      </c>
      <c r="GNA11" s="40" t="s">
        <v>41</v>
      </c>
      <c r="GNB11" s="40" t="s">
        <v>99</v>
      </c>
      <c r="GNC11" s="36">
        <f t="shared" si="948"/>
        <v>2013</v>
      </c>
      <c r="GND11" s="37">
        <f t="shared" si="949"/>
        <v>-4738847000</v>
      </c>
      <c r="GNE11" s="38">
        <f t="shared" si="950"/>
        <v>2772866000</v>
      </c>
      <c r="GNF11" s="38">
        <f t="shared" si="951"/>
        <v>-7511713000</v>
      </c>
      <c r="GNG11" s="39">
        <f t="shared" si="952"/>
        <v>0.98264565615747224</v>
      </c>
      <c r="GNH11" s="39">
        <f t="shared" si="953"/>
        <v>1.5576261799023294</v>
      </c>
      <c r="GNI11" s="40" t="s">
        <v>395</v>
      </c>
      <c r="GNJ11" s="40" t="s">
        <v>9</v>
      </c>
      <c r="GNK11" s="42">
        <v>41639</v>
      </c>
      <c r="GNL11" s="43">
        <v>4822539000</v>
      </c>
      <c r="GNM11" s="43">
        <v>83692000</v>
      </c>
      <c r="GNN11" s="43">
        <v>2540954000</v>
      </c>
      <c r="GNO11" s="40">
        <v>0</v>
      </c>
      <c r="GNP11" s="43">
        <v>231912000</v>
      </c>
      <c r="GNQ11" s="40" t="s">
        <v>41</v>
      </c>
      <c r="GNR11" s="40" t="s">
        <v>99</v>
      </c>
      <c r="GNS11" s="36">
        <f t="shared" si="948"/>
        <v>2013</v>
      </c>
      <c r="GNT11" s="37">
        <f t="shared" si="949"/>
        <v>-4738847000</v>
      </c>
      <c r="GNU11" s="38">
        <f t="shared" si="950"/>
        <v>2772866000</v>
      </c>
      <c r="GNV11" s="38">
        <f t="shared" si="951"/>
        <v>-7511713000</v>
      </c>
      <c r="GNW11" s="39">
        <f t="shared" si="952"/>
        <v>0.98264565615747224</v>
      </c>
      <c r="GNX11" s="39">
        <f t="shared" si="953"/>
        <v>1.5576261799023294</v>
      </c>
      <c r="GNY11" s="40" t="s">
        <v>395</v>
      </c>
      <c r="GNZ11" s="40" t="s">
        <v>9</v>
      </c>
      <c r="GOA11" s="42">
        <v>41639</v>
      </c>
      <c r="GOB11" s="43">
        <v>4822539000</v>
      </c>
      <c r="GOC11" s="43">
        <v>83692000</v>
      </c>
      <c r="GOD11" s="43">
        <v>2540954000</v>
      </c>
      <c r="GOE11" s="40">
        <v>0</v>
      </c>
      <c r="GOF11" s="43">
        <v>231912000</v>
      </c>
      <c r="GOG11" s="40" t="s">
        <v>41</v>
      </c>
      <c r="GOH11" s="40" t="s">
        <v>99</v>
      </c>
      <c r="GOI11" s="36">
        <f t="shared" si="954"/>
        <v>2013</v>
      </c>
      <c r="GOJ11" s="37">
        <f t="shared" si="955"/>
        <v>-4738847000</v>
      </c>
      <c r="GOK11" s="38">
        <f t="shared" si="956"/>
        <v>2772866000</v>
      </c>
      <c r="GOL11" s="38">
        <f t="shared" si="957"/>
        <v>-7511713000</v>
      </c>
      <c r="GOM11" s="39">
        <f t="shared" si="958"/>
        <v>0.98264565615747224</v>
      </c>
      <c r="GON11" s="39">
        <f t="shared" si="959"/>
        <v>1.5576261799023294</v>
      </c>
      <c r="GOO11" s="40" t="s">
        <v>395</v>
      </c>
      <c r="GOP11" s="40" t="s">
        <v>9</v>
      </c>
      <c r="GOQ11" s="42">
        <v>41639</v>
      </c>
      <c r="GOR11" s="43">
        <v>4822539000</v>
      </c>
      <c r="GOS11" s="43">
        <v>83692000</v>
      </c>
      <c r="GOT11" s="43">
        <v>2540954000</v>
      </c>
      <c r="GOU11" s="40">
        <v>0</v>
      </c>
      <c r="GOV11" s="43">
        <v>231912000</v>
      </c>
      <c r="GOW11" s="40" t="s">
        <v>41</v>
      </c>
      <c r="GOX11" s="40" t="s">
        <v>99</v>
      </c>
      <c r="GOY11" s="36">
        <f t="shared" si="954"/>
        <v>2013</v>
      </c>
      <c r="GOZ11" s="37">
        <f t="shared" si="955"/>
        <v>-4738847000</v>
      </c>
      <c r="GPA11" s="38">
        <f t="shared" si="956"/>
        <v>2772866000</v>
      </c>
      <c r="GPB11" s="38">
        <f t="shared" si="957"/>
        <v>-7511713000</v>
      </c>
      <c r="GPC11" s="39">
        <f t="shared" si="958"/>
        <v>0.98264565615747224</v>
      </c>
      <c r="GPD11" s="39">
        <f t="shared" si="959"/>
        <v>1.5576261799023294</v>
      </c>
      <c r="GPE11" s="40" t="s">
        <v>395</v>
      </c>
      <c r="GPF11" s="40" t="s">
        <v>9</v>
      </c>
      <c r="GPG11" s="42">
        <v>41639</v>
      </c>
      <c r="GPH11" s="43">
        <v>4822539000</v>
      </c>
      <c r="GPI11" s="43">
        <v>83692000</v>
      </c>
      <c r="GPJ11" s="43">
        <v>2540954000</v>
      </c>
      <c r="GPK11" s="40">
        <v>0</v>
      </c>
      <c r="GPL11" s="43">
        <v>231912000</v>
      </c>
      <c r="GPM11" s="40" t="s">
        <v>41</v>
      </c>
      <c r="GPN11" s="40" t="s">
        <v>99</v>
      </c>
      <c r="GPO11" s="36">
        <f t="shared" si="960"/>
        <v>2013</v>
      </c>
      <c r="GPP11" s="37">
        <f t="shared" si="961"/>
        <v>-4738847000</v>
      </c>
      <c r="GPQ11" s="38">
        <f t="shared" si="962"/>
        <v>2772866000</v>
      </c>
      <c r="GPR11" s="38">
        <f t="shared" si="963"/>
        <v>-7511713000</v>
      </c>
      <c r="GPS11" s="39">
        <f t="shared" si="964"/>
        <v>0.98264565615747224</v>
      </c>
      <c r="GPT11" s="39">
        <f t="shared" si="965"/>
        <v>1.5576261799023294</v>
      </c>
      <c r="GPU11" s="40" t="s">
        <v>395</v>
      </c>
      <c r="GPV11" s="40" t="s">
        <v>9</v>
      </c>
      <c r="GPW11" s="42">
        <v>41639</v>
      </c>
      <c r="GPX11" s="43">
        <v>4822539000</v>
      </c>
      <c r="GPY11" s="43">
        <v>83692000</v>
      </c>
      <c r="GPZ11" s="43">
        <v>2540954000</v>
      </c>
      <c r="GQA11" s="40">
        <v>0</v>
      </c>
      <c r="GQB11" s="43">
        <v>231912000</v>
      </c>
      <c r="GQC11" s="40" t="s">
        <v>41</v>
      </c>
      <c r="GQD11" s="40" t="s">
        <v>99</v>
      </c>
      <c r="GQE11" s="36">
        <f t="shared" si="960"/>
        <v>2013</v>
      </c>
      <c r="GQF11" s="37">
        <f t="shared" si="961"/>
        <v>-4738847000</v>
      </c>
      <c r="GQG11" s="38">
        <f t="shared" si="962"/>
        <v>2772866000</v>
      </c>
      <c r="GQH11" s="38">
        <f t="shared" si="963"/>
        <v>-7511713000</v>
      </c>
      <c r="GQI11" s="39">
        <f t="shared" si="964"/>
        <v>0.98264565615747224</v>
      </c>
      <c r="GQJ11" s="39">
        <f t="shared" si="965"/>
        <v>1.5576261799023294</v>
      </c>
      <c r="GQK11" s="40" t="s">
        <v>395</v>
      </c>
      <c r="GQL11" s="40" t="s">
        <v>9</v>
      </c>
      <c r="GQM11" s="42">
        <v>41639</v>
      </c>
      <c r="GQN11" s="43">
        <v>4822539000</v>
      </c>
      <c r="GQO11" s="43">
        <v>83692000</v>
      </c>
      <c r="GQP11" s="43">
        <v>2540954000</v>
      </c>
      <c r="GQQ11" s="40">
        <v>0</v>
      </c>
      <c r="GQR11" s="43">
        <v>231912000</v>
      </c>
      <c r="GQS11" s="40" t="s">
        <v>41</v>
      </c>
      <c r="GQT11" s="40" t="s">
        <v>99</v>
      </c>
      <c r="GQU11" s="36">
        <f t="shared" si="966"/>
        <v>2013</v>
      </c>
      <c r="GQV11" s="37">
        <f t="shared" si="967"/>
        <v>-4738847000</v>
      </c>
      <c r="GQW11" s="38">
        <f t="shared" si="968"/>
        <v>2772866000</v>
      </c>
      <c r="GQX11" s="38">
        <f t="shared" si="969"/>
        <v>-7511713000</v>
      </c>
      <c r="GQY11" s="39">
        <f t="shared" si="970"/>
        <v>0.98264565615747224</v>
      </c>
      <c r="GQZ11" s="39">
        <f t="shared" si="971"/>
        <v>1.5576261799023294</v>
      </c>
      <c r="GRA11" s="40" t="s">
        <v>395</v>
      </c>
      <c r="GRB11" s="40" t="s">
        <v>9</v>
      </c>
      <c r="GRC11" s="42">
        <v>41639</v>
      </c>
      <c r="GRD11" s="43">
        <v>4822539000</v>
      </c>
      <c r="GRE11" s="43">
        <v>83692000</v>
      </c>
      <c r="GRF11" s="43">
        <v>2540954000</v>
      </c>
      <c r="GRG11" s="40">
        <v>0</v>
      </c>
      <c r="GRH11" s="43">
        <v>231912000</v>
      </c>
      <c r="GRI11" s="40" t="s">
        <v>41</v>
      </c>
      <c r="GRJ11" s="40" t="s">
        <v>99</v>
      </c>
      <c r="GRK11" s="36">
        <f t="shared" si="966"/>
        <v>2013</v>
      </c>
      <c r="GRL11" s="37">
        <f t="shared" si="967"/>
        <v>-4738847000</v>
      </c>
      <c r="GRM11" s="38">
        <f t="shared" si="968"/>
        <v>2772866000</v>
      </c>
      <c r="GRN11" s="38">
        <f t="shared" si="969"/>
        <v>-7511713000</v>
      </c>
      <c r="GRO11" s="39">
        <f t="shared" si="970"/>
        <v>0.98264565615747224</v>
      </c>
      <c r="GRP11" s="39">
        <f t="shared" si="971"/>
        <v>1.5576261799023294</v>
      </c>
      <c r="GRQ11" s="40" t="s">
        <v>395</v>
      </c>
      <c r="GRR11" s="40" t="s">
        <v>9</v>
      </c>
      <c r="GRS11" s="42">
        <v>41639</v>
      </c>
      <c r="GRT11" s="43">
        <v>4822539000</v>
      </c>
      <c r="GRU11" s="43">
        <v>83692000</v>
      </c>
      <c r="GRV11" s="43">
        <v>2540954000</v>
      </c>
      <c r="GRW11" s="40">
        <v>0</v>
      </c>
      <c r="GRX11" s="43">
        <v>231912000</v>
      </c>
      <c r="GRY11" s="40" t="s">
        <v>41</v>
      </c>
      <c r="GRZ11" s="40" t="s">
        <v>99</v>
      </c>
      <c r="GSA11" s="36">
        <f t="shared" si="972"/>
        <v>2013</v>
      </c>
      <c r="GSB11" s="37">
        <f t="shared" si="973"/>
        <v>-4738847000</v>
      </c>
      <c r="GSC11" s="38">
        <f t="shared" si="974"/>
        <v>2772866000</v>
      </c>
      <c r="GSD11" s="38">
        <f t="shared" si="975"/>
        <v>-7511713000</v>
      </c>
      <c r="GSE11" s="39">
        <f t="shared" si="976"/>
        <v>0.98264565615747224</v>
      </c>
      <c r="GSF11" s="39">
        <f t="shared" si="977"/>
        <v>1.5576261799023294</v>
      </c>
      <c r="GSG11" s="40" t="s">
        <v>395</v>
      </c>
      <c r="GSH11" s="40" t="s">
        <v>9</v>
      </c>
      <c r="GSI11" s="42">
        <v>41639</v>
      </c>
      <c r="GSJ11" s="43">
        <v>4822539000</v>
      </c>
      <c r="GSK11" s="43">
        <v>83692000</v>
      </c>
      <c r="GSL11" s="43">
        <v>2540954000</v>
      </c>
      <c r="GSM11" s="40">
        <v>0</v>
      </c>
      <c r="GSN11" s="43">
        <v>231912000</v>
      </c>
      <c r="GSO11" s="40" t="s">
        <v>41</v>
      </c>
      <c r="GSP11" s="40" t="s">
        <v>99</v>
      </c>
      <c r="GSQ11" s="36">
        <f t="shared" si="972"/>
        <v>2013</v>
      </c>
      <c r="GSR11" s="37">
        <f t="shared" si="973"/>
        <v>-4738847000</v>
      </c>
      <c r="GSS11" s="38">
        <f t="shared" si="974"/>
        <v>2772866000</v>
      </c>
      <c r="GST11" s="38">
        <f t="shared" si="975"/>
        <v>-7511713000</v>
      </c>
      <c r="GSU11" s="39">
        <f t="shared" si="976"/>
        <v>0.98264565615747224</v>
      </c>
      <c r="GSV11" s="39">
        <f t="shared" si="977"/>
        <v>1.5576261799023294</v>
      </c>
      <c r="GSW11" s="40" t="s">
        <v>395</v>
      </c>
      <c r="GSX11" s="40" t="s">
        <v>9</v>
      </c>
      <c r="GSY11" s="42">
        <v>41639</v>
      </c>
      <c r="GSZ11" s="43">
        <v>4822539000</v>
      </c>
      <c r="GTA11" s="43">
        <v>83692000</v>
      </c>
      <c r="GTB11" s="43">
        <v>2540954000</v>
      </c>
      <c r="GTC11" s="40">
        <v>0</v>
      </c>
      <c r="GTD11" s="43">
        <v>231912000</v>
      </c>
      <c r="GTE11" s="40" t="s">
        <v>41</v>
      </c>
      <c r="GTF11" s="40" t="s">
        <v>99</v>
      </c>
      <c r="GTG11" s="36">
        <f t="shared" si="978"/>
        <v>2013</v>
      </c>
      <c r="GTH11" s="37">
        <f t="shared" si="979"/>
        <v>-4738847000</v>
      </c>
      <c r="GTI11" s="38">
        <f t="shared" si="980"/>
        <v>2772866000</v>
      </c>
      <c r="GTJ11" s="38">
        <f t="shared" si="981"/>
        <v>-7511713000</v>
      </c>
      <c r="GTK11" s="39">
        <f t="shared" si="982"/>
        <v>0.98264565615747224</v>
      </c>
      <c r="GTL11" s="39">
        <f t="shared" si="983"/>
        <v>1.5576261799023294</v>
      </c>
      <c r="GTM11" s="40" t="s">
        <v>395</v>
      </c>
      <c r="GTN11" s="40" t="s">
        <v>9</v>
      </c>
      <c r="GTO11" s="42">
        <v>41639</v>
      </c>
      <c r="GTP11" s="43">
        <v>4822539000</v>
      </c>
      <c r="GTQ11" s="43">
        <v>83692000</v>
      </c>
      <c r="GTR11" s="43">
        <v>2540954000</v>
      </c>
      <c r="GTS11" s="40">
        <v>0</v>
      </c>
      <c r="GTT11" s="43">
        <v>231912000</v>
      </c>
      <c r="GTU11" s="40" t="s">
        <v>41</v>
      </c>
      <c r="GTV11" s="40" t="s">
        <v>99</v>
      </c>
      <c r="GTW11" s="36">
        <f t="shared" si="978"/>
        <v>2013</v>
      </c>
      <c r="GTX11" s="37">
        <f t="shared" si="979"/>
        <v>-4738847000</v>
      </c>
      <c r="GTY11" s="38">
        <f t="shared" si="980"/>
        <v>2772866000</v>
      </c>
      <c r="GTZ11" s="38">
        <f t="shared" si="981"/>
        <v>-7511713000</v>
      </c>
      <c r="GUA11" s="39">
        <f t="shared" si="982"/>
        <v>0.98264565615747224</v>
      </c>
      <c r="GUB11" s="39">
        <f t="shared" si="983"/>
        <v>1.5576261799023294</v>
      </c>
      <c r="GUC11" s="40" t="s">
        <v>395</v>
      </c>
      <c r="GUD11" s="40" t="s">
        <v>9</v>
      </c>
      <c r="GUE11" s="42">
        <v>41639</v>
      </c>
      <c r="GUF11" s="43">
        <v>4822539000</v>
      </c>
      <c r="GUG11" s="43">
        <v>83692000</v>
      </c>
      <c r="GUH11" s="43">
        <v>2540954000</v>
      </c>
      <c r="GUI11" s="40">
        <v>0</v>
      </c>
      <c r="GUJ11" s="43">
        <v>231912000</v>
      </c>
      <c r="GUK11" s="40" t="s">
        <v>41</v>
      </c>
      <c r="GUL11" s="40" t="s">
        <v>99</v>
      </c>
      <c r="GUM11" s="36">
        <f t="shared" si="984"/>
        <v>2013</v>
      </c>
      <c r="GUN11" s="37">
        <f t="shared" si="985"/>
        <v>-4738847000</v>
      </c>
      <c r="GUO11" s="38">
        <f t="shared" si="986"/>
        <v>2772866000</v>
      </c>
      <c r="GUP11" s="38">
        <f t="shared" si="987"/>
        <v>-7511713000</v>
      </c>
      <c r="GUQ11" s="39">
        <f t="shared" si="988"/>
        <v>0.98264565615747224</v>
      </c>
      <c r="GUR11" s="39">
        <f t="shared" si="989"/>
        <v>1.5576261799023294</v>
      </c>
      <c r="GUS11" s="40" t="s">
        <v>395</v>
      </c>
      <c r="GUT11" s="40" t="s">
        <v>9</v>
      </c>
      <c r="GUU11" s="42">
        <v>41639</v>
      </c>
      <c r="GUV11" s="43">
        <v>4822539000</v>
      </c>
      <c r="GUW11" s="43">
        <v>83692000</v>
      </c>
      <c r="GUX11" s="43">
        <v>2540954000</v>
      </c>
      <c r="GUY11" s="40">
        <v>0</v>
      </c>
      <c r="GUZ11" s="43">
        <v>231912000</v>
      </c>
      <c r="GVA11" s="40" t="s">
        <v>41</v>
      </c>
      <c r="GVB11" s="40" t="s">
        <v>99</v>
      </c>
      <c r="GVC11" s="36">
        <f t="shared" si="984"/>
        <v>2013</v>
      </c>
      <c r="GVD11" s="37">
        <f t="shared" si="985"/>
        <v>-4738847000</v>
      </c>
      <c r="GVE11" s="38">
        <f t="shared" si="986"/>
        <v>2772866000</v>
      </c>
      <c r="GVF11" s="38">
        <f t="shared" si="987"/>
        <v>-7511713000</v>
      </c>
      <c r="GVG11" s="39">
        <f t="shared" si="988"/>
        <v>0.98264565615747224</v>
      </c>
      <c r="GVH11" s="39">
        <f t="shared" si="989"/>
        <v>1.5576261799023294</v>
      </c>
      <c r="GVI11" s="40" t="s">
        <v>395</v>
      </c>
      <c r="GVJ11" s="40" t="s">
        <v>9</v>
      </c>
      <c r="GVK11" s="42">
        <v>41639</v>
      </c>
      <c r="GVL11" s="43">
        <v>4822539000</v>
      </c>
      <c r="GVM11" s="43">
        <v>83692000</v>
      </c>
      <c r="GVN11" s="43">
        <v>2540954000</v>
      </c>
      <c r="GVO11" s="40">
        <v>0</v>
      </c>
      <c r="GVP11" s="43">
        <v>231912000</v>
      </c>
      <c r="GVQ11" s="40" t="s">
        <v>41</v>
      </c>
      <c r="GVR11" s="40" t="s">
        <v>99</v>
      </c>
      <c r="GVS11" s="36">
        <f t="shared" si="990"/>
        <v>2013</v>
      </c>
      <c r="GVT11" s="37">
        <f t="shared" si="991"/>
        <v>-4738847000</v>
      </c>
      <c r="GVU11" s="38">
        <f t="shared" si="992"/>
        <v>2772866000</v>
      </c>
      <c r="GVV11" s="38">
        <f t="shared" si="993"/>
        <v>-7511713000</v>
      </c>
      <c r="GVW11" s="39">
        <f t="shared" si="994"/>
        <v>0.98264565615747224</v>
      </c>
      <c r="GVX11" s="39">
        <f t="shared" si="995"/>
        <v>1.5576261799023294</v>
      </c>
      <c r="GVY11" s="40" t="s">
        <v>395</v>
      </c>
      <c r="GVZ11" s="40" t="s">
        <v>9</v>
      </c>
      <c r="GWA11" s="42">
        <v>41639</v>
      </c>
      <c r="GWB11" s="43">
        <v>4822539000</v>
      </c>
      <c r="GWC11" s="43">
        <v>83692000</v>
      </c>
      <c r="GWD11" s="43">
        <v>2540954000</v>
      </c>
      <c r="GWE11" s="40">
        <v>0</v>
      </c>
      <c r="GWF11" s="43">
        <v>231912000</v>
      </c>
      <c r="GWG11" s="40" t="s">
        <v>41</v>
      </c>
      <c r="GWH11" s="40" t="s">
        <v>99</v>
      </c>
      <c r="GWI11" s="36">
        <f t="shared" si="990"/>
        <v>2013</v>
      </c>
      <c r="GWJ11" s="37">
        <f t="shared" si="991"/>
        <v>-4738847000</v>
      </c>
      <c r="GWK11" s="38">
        <f t="shared" si="992"/>
        <v>2772866000</v>
      </c>
      <c r="GWL11" s="38">
        <f t="shared" si="993"/>
        <v>-7511713000</v>
      </c>
      <c r="GWM11" s="39">
        <f t="shared" si="994"/>
        <v>0.98264565615747224</v>
      </c>
      <c r="GWN11" s="39">
        <f t="shared" si="995"/>
        <v>1.5576261799023294</v>
      </c>
      <c r="GWO11" s="40" t="s">
        <v>395</v>
      </c>
      <c r="GWP11" s="40" t="s">
        <v>9</v>
      </c>
      <c r="GWQ11" s="42">
        <v>41639</v>
      </c>
      <c r="GWR11" s="43">
        <v>4822539000</v>
      </c>
      <c r="GWS11" s="43">
        <v>83692000</v>
      </c>
      <c r="GWT11" s="43">
        <v>2540954000</v>
      </c>
      <c r="GWU11" s="40">
        <v>0</v>
      </c>
      <c r="GWV11" s="43">
        <v>231912000</v>
      </c>
      <c r="GWW11" s="40" t="s">
        <v>41</v>
      </c>
      <c r="GWX11" s="40" t="s">
        <v>99</v>
      </c>
      <c r="GWY11" s="36">
        <f t="shared" si="996"/>
        <v>2013</v>
      </c>
      <c r="GWZ11" s="37">
        <f t="shared" si="997"/>
        <v>-4738847000</v>
      </c>
      <c r="GXA11" s="38">
        <f t="shared" si="998"/>
        <v>2772866000</v>
      </c>
      <c r="GXB11" s="38">
        <f t="shared" si="999"/>
        <v>-7511713000</v>
      </c>
      <c r="GXC11" s="39">
        <f t="shared" si="1000"/>
        <v>0.98264565615747224</v>
      </c>
      <c r="GXD11" s="39">
        <f t="shared" si="1001"/>
        <v>1.5576261799023294</v>
      </c>
      <c r="GXE11" s="40" t="s">
        <v>395</v>
      </c>
      <c r="GXF11" s="40" t="s">
        <v>9</v>
      </c>
      <c r="GXG11" s="42">
        <v>41639</v>
      </c>
      <c r="GXH11" s="43">
        <v>4822539000</v>
      </c>
      <c r="GXI11" s="43">
        <v>83692000</v>
      </c>
      <c r="GXJ11" s="43">
        <v>2540954000</v>
      </c>
      <c r="GXK11" s="40">
        <v>0</v>
      </c>
      <c r="GXL11" s="43">
        <v>231912000</v>
      </c>
      <c r="GXM11" s="40" t="s">
        <v>41</v>
      </c>
      <c r="GXN11" s="40" t="s">
        <v>99</v>
      </c>
      <c r="GXO11" s="36">
        <f t="shared" si="996"/>
        <v>2013</v>
      </c>
      <c r="GXP11" s="37">
        <f t="shared" si="997"/>
        <v>-4738847000</v>
      </c>
      <c r="GXQ11" s="38">
        <f t="shared" si="998"/>
        <v>2772866000</v>
      </c>
      <c r="GXR11" s="38">
        <f t="shared" si="999"/>
        <v>-7511713000</v>
      </c>
      <c r="GXS11" s="39">
        <f t="shared" si="1000"/>
        <v>0.98264565615747224</v>
      </c>
      <c r="GXT11" s="39">
        <f t="shared" si="1001"/>
        <v>1.5576261799023294</v>
      </c>
      <c r="GXU11" s="40" t="s">
        <v>395</v>
      </c>
      <c r="GXV11" s="40" t="s">
        <v>9</v>
      </c>
      <c r="GXW11" s="42">
        <v>41639</v>
      </c>
      <c r="GXX11" s="43">
        <v>4822539000</v>
      </c>
      <c r="GXY11" s="43">
        <v>83692000</v>
      </c>
      <c r="GXZ11" s="43">
        <v>2540954000</v>
      </c>
      <c r="GYA11" s="40">
        <v>0</v>
      </c>
      <c r="GYB11" s="43">
        <v>231912000</v>
      </c>
      <c r="GYC11" s="40" t="s">
        <v>41</v>
      </c>
      <c r="GYD11" s="40" t="s">
        <v>99</v>
      </c>
      <c r="GYE11" s="36">
        <f t="shared" si="1002"/>
        <v>2013</v>
      </c>
      <c r="GYF11" s="37">
        <f t="shared" si="1003"/>
        <v>-4738847000</v>
      </c>
      <c r="GYG11" s="38">
        <f t="shared" si="1004"/>
        <v>2772866000</v>
      </c>
      <c r="GYH11" s="38">
        <f t="shared" si="1005"/>
        <v>-7511713000</v>
      </c>
      <c r="GYI11" s="39">
        <f t="shared" si="1006"/>
        <v>0.98264565615747224</v>
      </c>
      <c r="GYJ11" s="39">
        <f t="shared" si="1007"/>
        <v>1.5576261799023294</v>
      </c>
      <c r="GYK11" s="40" t="s">
        <v>395</v>
      </c>
      <c r="GYL11" s="40" t="s">
        <v>9</v>
      </c>
      <c r="GYM11" s="42">
        <v>41639</v>
      </c>
      <c r="GYN11" s="43">
        <v>4822539000</v>
      </c>
      <c r="GYO11" s="43">
        <v>83692000</v>
      </c>
      <c r="GYP11" s="43">
        <v>2540954000</v>
      </c>
      <c r="GYQ11" s="40">
        <v>0</v>
      </c>
      <c r="GYR11" s="43">
        <v>231912000</v>
      </c>
      <c r="GYS11" s="40" t="s">
        <v>41</v>
      </c>
      <c r="GYT11" s="40" t="s">
        <v>99</v>
      </c>
      <c r="GYU11" s="36">
        <f t="shared" si="1002"/>
        <v>2013</v>
      </c>
      <c r="GYV11" s="37">
        <f t="shared" si="1003"/>
        <v>-4738847000</v>
      </c>
      <c r="GYW11" s="38">
        <f t="shared" si="1004"/>
        <v>2772866000</v>
      </c>
      <c r="GYX11" s="38">
        <f t="shared" si="1005"/>
        <v>-7511713000</v>
      </c>
      <c r="GYY11" s="39">
        <f t="shared" si="1006"/>
        <v>0.98264565615747224</v>
      </c>
      <c r="GYZ11" s="39">
        <f t="shared" si="1007"/>
        <v>1.5576261799023294</v>
      </c>
      <c r="GZA11" s="40" t="s">
        <v>395</v>
      </c>
      <c r="GZB11" s="40" t="s">
        <v>9</v>
      </c>
      <c r="GZC11" s="42">
        <v>41639</v>
      </c>
      <c r="GZD11" s="43">
        <v>4822539000</v>
      </c>
      <c r="GZE11" s="43">
        <v>83692000</v>
      </c>
      <c r="GZF11" s="43">
        <v>2540954000</v>
      </c>
      <c r="GZG11" s="40">
        <v>0</v>
      </c>
      <c r="GZH11" s="43">
        <v>231912000</v>
      </c>
      <c r="GZI11" s="40" t="s">
        <v>41</v>
      </c>
      <c r="GZJ11" s="40" t="s">
        <v>99</v>
      </c>
      <c r="GZK11" s="36">
        <f t="shared" si="1008"/>
        <v>2013</v>
      </c>
      <c r="GZL11" s="37">
        <f t="shared" si="1009"/>
        <v>-4738847000</v>
      </c>
      <c r="GZM11" s="38">
        <f t="shared" si="1010"/>
        <v>2772866000</v>
      </c>
      <c r="GZN11" s="38">
        <f t="shared" si="1011"/>
        <v>-7511713000</v>
      </c>
      <c r="GZO11" s="39">
        <f t="shared" si="1012"/>
        <v>0.98264565615747224</v>
      </c>
      <c r="GZP11" s="39">
        <f t="shared" si="1013"/>
        <v>1.5576261799023294</v>
      </c>
      <c r="GZQ11" s="40" t="s">
        <v>395</v>
      </c>
      <c r="GZR11" s="40" t="s">
        <v>9</v>
      </c>
      <c r="GZS11" s="42">
        <v>41639</v>
      </c>
      <c r="GZT11" s="43">
        <v>4822539000</v>
      </c>
      <c r="GZU11" s="43">
        <v>83692000</v>
      </c>
      <c r="GZV11" s="43">
        <v>2540954000</v>
      </c>
      <c r="GZW11" s="40">
        <v>0</v>
      </c>
      <c r="GZX11" s="43">
        <v>231912000</v>
      </c>
      <c r="GZY11" s="40" t="s">
        <v>41</v>
      </c>
      <c r="GZZ11" s="40" t="s">
        <v>99</v>
      </c>
      <c r="HAA11" s="36">
        <f t="shared" si="1008"/>
        <v>2013</v>
      </c>
      <c r="HAB11" s="37">
        <f t="shared" si="1009"/>
        <v>-4738847000</v>
      </c>
      <c r="HAC11" s="38">
        <f t="shared" si="1010"/>
        <v>2772866000</v>
      </c>
      <c r="HAD11" s="38">
        <f t="shared" si="1011"/>
        <v>-7511713000</v>
      </c>
      <c r="HAE11" s="39">
        <f t="shared" si="1012"/>
        <v>0.98264565615747224</v>
      </c>
      <c r="HAF11" s="39">
        <f t="shared" si="1013"/>
        <v>1.5576261799023294</v>
      </c>
      <c r="HAG11" s="40" t="s">
        <v>395</v>
      </c>
      <c r="HAH11" s="40" t="s">
        <v>9</v>
      </c>
      <c r="HAI11" s="42">
        <v>41639</v>
      </c>
      <c r="HAJ11" s="43">
        <v>4822539000</v>
      </c>
      <c r="HAK11" s="43">
        <v>83692000</v>
      </c>
      <c r="HAL11" s="43">
        <v>2540954000</v>
      </c>
      <c r="HAM11" s="40">
        <v>0</v>
      </c>
      <c r="HAN11" s="43">
        <v>231912000</v>
      </c>
      <c r="HAO11" s="40" t="s">
        <v>41</v>
      </c>
      <c r="HAP11" s="40" t="s">
        <v>99</v>
      </c>
      <c r="HAQ11" s="36">
        <f t="shared" si="1014"/>
        <v>2013</v>
      </c>
      <c r="HAR11" s="37">
        <f t="shared" si="1015"/>
        <v>-4738847000</v>
      </c>
      <c r="HAS11" s="38">
        <f t="shared" si="1016"/>
        <v>2772866000</v>
      </c>
      <c r="HAT11" s="38">
        <f t="shared" si="1017"/>
        <v>-7511713000</v>
      </c>
      <c r="HAU11" s="39">
        <f t="shared" si="1018"/>
        <v>0.98264565615747224</v>
      </c>
      <c r="HAV11" s="39">
        <f t="shared" si="1019"/>
        <v>1.5576261799023294</v>
      </c>
      <c r="HAW11" s="40" t="s">
        <v>395</v>
      </c>
      <c r="HAX11" s="40" t="s">
        <v>9</v>
      </c>
      <c r="HAY11" s="42">
        <v>41639</v>
      </c>
      <c r="HAZ11" s="43">
        <v>4822539000</v>
      </c>
      <c r="HBA11" s="43">
        <v>83692000</v>
      </c>
      <c r="HBB11" s="43">
        <v>2540954000</v>
      </c>
      <c r="HBC11" s="40">
        <v>0</v>
      </c>
      <c r="HBD11" s="43">
        <v>231912000</v>
      </c>
      <c r="HBE11" s="40" t="s">
        <v>41</v>
      </c>
      <c r="HBF11" s="40" t="s">
        <v>99</v>
      </c>
      <c r="HBG11" s="36">
        <f t="shared" si="1014"/>
        <v>2013</v>
      </c>
      <c r="HBH11" s="37">
        <f t="shared" si="1015"/>
        <v>-4738847000</v>
      </c>
      <c r="HBI11" s="38">
        <f t="shared" si="1016"/>
        <v>2772866000</v>
      </c>
      <c r="HBJ11" s="38">
        <f t="shared" si="1017"/>
        <v>-7511713000</v>
      </c>
      <c r="HBK11" s="39">
        <f t="shared" si="1018"/>
        <v>0.98264565615747224</v>
      </c>
      <c r="HBL11" s="39">
        <f t="shared" si="1019"/>
        <v>1.5576261799023294</v>
      </c>
      <c r="HBM11" s="40" t="s">
        <v>395</v>
      </c>
      <c r="HBN11" s="40" t="s">
        <v>9</v>
      </c>
      <c r="HBO11" s="42">
        <v>41639</v>
      </c>
      <c r="HBP11" s="43">
        <v>4822539000</v>
      </c>
      <c r="HBQ11" s="43">
        <v>83692000</v>
      </c>
      <c r="HBR11" s="43">
        <v>2540954000</v>
      </c>
      <c r="HBS11" s="40">
        <v>0</v>
      </c>
      <c r="HBT11" s="43">
        <v>231912000</v>
      </c>
      <c r="HBU11" s="40" t="s">
        <v>41</v>
      </c>
      <c r="HBV11" s="40" t="s">
        <v>99</v>
      </c>
      <c r="HBW11" s="36">
        <f t="shared" si="1020"/>
        <v>2013</v>
      </c>
      <c r="HBX11" s="37">
        <f t="shared" si="1021"/>
        <v>-4738847000</v>
      </c>
      <c r="HBY11" s="38">
        <f t="shared" si="1022"/>
        <v>2772866000</v>
      </c>
      <c r="HBZ11" s="38">
        <f t="shared" si="1023"/>
        <v>-7511713000</v>
      </c>
      <c r="HCA11" s="39">
        <f t="shared" si="1024"/>
        <v>0.98264565615747224</v>
      </c>
      <c r="HCB11" s="39">
        <f t="shared" si="1025"/>
        <v>1.5576261799023294</v>
      </c>
      <c r="HCC11" s="40" t="s">
        <v>395</v>
      </c>
      <c r="HCD11" s="40" t="s">
        <v>9</v>
      </c>
      <c r="HCE11" s="42">
        <v>41639</v>
      </c>
      <c r="HCF11" s="43">
        <v>4822539000</v>
      </c>
      <c r="HCG11" s="43">
        <v>83692000</v>
      </c>
      <c r="HCH11" s="43">
        <v>2540954000</v>
      </c>
      <c r="HCI11" s="40">
        <v>0</v>
      </c>
      <c r="HCJ11" s="43">
        <v>231912000</v>
      </c>
      <c r="HCK11" s="40" t="s">
        <v>41</v>
      </c>
      <c r="HCL11" s="40" t="s">
        <v>99</v>
      </c>
      <c r="HCM11" s="36">
        <f t="shared" si="1020"/>
        <v>2013</v>
      </c>
      <c r="HCN11" s="37">
        <f t="shared" si="1021"/>
        <v>-4738847000</v>
      </c>
      <c r="HCO11" s="38">
        <f t="shared" si="1022"/>
        <v>2772866000</v>
      </c>
      <c r="HCP11" s="38">
        <f t="shared" si="1023"/>
        <v>-7511713000</v>
      </c>
      <c r="HCQ11" s="39">
        <f t="shared" si="1024"/>
        <v>0.98264565615747224</v>
      </c>
      <c r="HCR11" s="39">
        <f t="shared" si="1025"/>
        <v>1.5576261799023294</v>
      </c>
      <c r="HCS11" s="40" t="s">
        <v>395</v>
      </c>
      <c r="HCT11" s="40" t="s">
        <v>9</v>
      </c>
      <c r="HCU11" s="42">
        <v>41639</v>
      </c>
      <c r="HCV11" s="43">
        <v>4822539000</v>
      </c>
      <c r="HCW11" s="43">
        <v>83692000</v>
      </c>
      <c r="HCX11" s="43">
        <v>2540954000</v>
      </c>
      <c r="HCY11" s="40">
        <v>0</v>
      </c>
      <c r="HCZ11" s="43">
        <v>231912000</v>
      </c>
      <c r="HDA11" s="40" t="s">
        <v>41</v>
      </c>
      <c r="HDB11" s="40" t="s">
        <v>99</v>
      </c>
      <c r="HDC11" s="36">
        <f t="shared" si="1026"/>
        <v>2013</v>
      </c>
      <c r="HDD11" s="37">
        <f t="shared" si="1027"/>
        <v>-4738847000</v>
      </c>
      <c r="HDE11" s="38">
        <f t="shared" si="1028"/>
        <v>2772866000</v>
      </c>
      <c r="HDF11" s="38">
        <f t="shared" si="1029"/>
        <v>-7511713000</v>
      </c>
      <c r="HDG11" s="39">
        <f t="shared" si="1030"/>
        <v>0.98264565615747224</v>
      </c>
      <c r="HDH11" s="39">
        <f t="shared" si="1031"/>
        <v>1.5576261799023294</v>
      </c>
      <c r="HDI11" s="40" t="s">
        <v>395</v>
      </c>
      <c r="HDJ11" s="40" t="s">
        <v>9</v>
      </c>
      <c r="HDK11" s="42">
        <v>41639</v>
      </c>
      <c r="HDL11" s="43">
        <v>4822539000</v>
      </c>
      <c r="HDM11" s="43">
        <v>83692000</v>
      </c>
      <c r="HDN11" s="43">
        <v>2540954000</v>
      </c>
      <c r="HDO11" s="40">
        <v>0</v>
      </c>
      <c r="HDP11" s="43">
        <v>231912000</v>
      </c>
      <c r="HDQ11" s="40" t="s">
        <v>41</v>
      </c>
      <c r="HDR11" s="40" t="s">
        <v>99</v>
      </c>
      <c r="HDS11" s="36">
        <f t="shared" si="1026"/>
        <v>2013</v>
      </c>
      <c r="HDT11" s="37">
        <f t="shared" si="1027"/>
        <v>-4738847000</v>
      </c>
      <c r="HDU11" s="38">
        <f t="shared" si="1028"/>
        <v>2772866000</v>
      </c>
      <c r="HDV11" s="38">
        <f t="shared" si="1029"/>
        <v>-7511713000</v>
      </c>
      <c r="HDW11" s="39">
        <f t="shared" si="1030"/>
        <v>0.98264565615747224</v>
      </c>
      <c r="HDX11" s="39">
        <f t="shared" si="1031"/>
        <v>1.5576261799023294</v>
      </c>
      <c r="HDY11" s="40" t="s">
        <v>395</v>
      </c>
      <c r="HDZ11" s="40" t="s">
        <v>9</v>
      </c>
      <c r="HEA11" s="42">
        <v>41639</v>
      </c>
      <c r="HEB11" s="43">
        <v>4822539000</v>
      </c>
      <c r="HEC11" s="43">
        <v>83692000</v>
      </c>
      <c r="HED11" s="43">
        <v>2540954000</v>
      </c>
      <c r="HEE11" s="40">
        <v>0</v>
      </c>
      <c r="HEF11" s="43">
        <v>231912000</v>
      </c>
      <c r="HEG11" s="40" t="s">
        <v>41</v>
      </c>
      <c r="HEH11" s="40" t="s">
        <v>99</v>
      </c>
      <c r="HEI11" s="36">
        <f t="shared" si="1032"/>
        <v>2013</v>
      </c>
      <c r="HEJ11" s="37">
        <f t="shared" si="1033"/>
        <v>-4738847000</v>
      </c>
      <c r="HEK11" s="38">
        <f t="shared" si="1034"/>
        <v>2772866000</v>
      </c>
      <c r="HEL11" s="38">
        <f t="shared" si="1035"/>
        <v>-7511713000</v>
      </c>
      <c r="HEM11" s="39">
        <f t="shared" si="1036"/>
        <v>0.98264565615747224</v>
      </c>
      <c r="HEN11" s="39">
        <f t="shared" si="1037"/>
        <v>1.5576261799023294</v>
      </c>
      <c r="HEO11" s="40" t="s">
        <v>395</v>
      </c>
      <c r="HEP11" s="40" t="s">
        <v>9</v>
      </c>
      <c r="HEQ11" s="42">
        <v>41639</v>
      </c>
      <c r="HER11" s="43">
        <v>4822539000</v>
      </c>
      <c r="HES11" s="43">
        <v>83692000</v>
      </c>
      <c r="HET11" s="43">
        <v>2540954000</v>
      </c>
      <c r="HEU11" s="40">
        <v>0</v>
      </c>
      <c r="HEV11" s="43">
        <v>231912000</v>
      </c>
      <c r="HEW11" s="40" t="s">
        <v>41</v>
      </c>
      <c r="HEX11" s="40" t="s">
        <v>99</v>
      </c>
      <c r="HEY11" s="36">
        <f t="shared" si="1032"/>
        <v>2013</v>
      </c>
      <c r="HEZ11" s="37">
        <f t="shared" si="1033"/>
        <v>-4738847000</v>
      </c>
      <c r="HFA11" s="38">
        <f t="shared" si="1034"/>
        <v>2772866000</v>
      </c>
      <c r="HFB11" s="38">
        <f t="shared" si="1035"/>
        <v>-7511713000</v>
      </c>
      <c r="HFC11" s="39">
        <f t="shared" si="1036"/>
        <v>0.98264565615747224</v>
      </c>
      <c r="HFD11" s="39">
        <f t="shared" si="1037"/>
        <v>1.5576261799023294</v>
      </c>
      <c r="HFE11" s="40" t="s">
        <v>395</v>
      </c>
      <c r="HFF11" s="40" t="s">
        <v>9</v>
      </c>
      <c r="HFG11" s="42">
        <v>41639</v>
      </c>
      <c r="HFH11" s="43">
        <v>4822539000</v>
      </c>
      <c r="HFI11" s="43">
        <v>83692000</v>
      </c>
      <c r="HFJ11" s="43">
        <v>2540954000</v>
      </c>
      <c r="HFK11" s="40">
        <v>0</v>
      </c>
      <c r="HFL11" s="43">
        <v>231912000</v>
      </c>
      <c r="HFM11" s="40" t="s">
        <v>41</v>
      </c>
      <c r="HFN11" s="40" t="s">
        <v>99</v>
      </c>
      <c r="HFO11" s="36">
        <f t="shared" si="1038"/>
        <v>2013</v>
      </c>
      <c r="HFP11" s="37">
        <f t="shared" si="1039"/>
        <v>-4738847000</v>
      </c>
      <c r="HFQ11" s="38">
        <f t="shared" si="1040"/>
        <v>2772866000</v>
      </c>
      <c r="HFR11" s="38">
        <f t="shared" si="1041"/>
        <v>-7511713000</v>
      </c>
      <c r="HFS11" s="39">
        <f t="shared" si="1042"/>
        <v>0.98264565615747224</v>
      </c>
      <c r="HFT11" s="39">
        <f t="shared" si="1043"/>
        <v>1.5576261799023294</v>
      </c>
      <c r="HFU11" s="40" t="s">
        <v>395</v>
      </c>
      <c r="HFV11" s="40" t="s">
        <v>9</v>
      </c>
      <c r="HFW11" s="42">
        <v>41639</v>
      </c>
      <c r="HFX11" s="43">
        <v>4822539000</v>
      </c>
      <c r="HFY11" s="43">
        <v>83692000</v>
      </c>
      <c r="HFZ11" s="43">
        <v>2540954000</v>
      </c>
      <c r="HGA11" s="40">
        <v>0</v>
      </c>
      <c r="HGB11" s="43">
        <v>231912000</v>
      </c>
      <c r="HGC11" s="40" t="s">
        <v>41</v>
      </c>
      <c r="HGD11" s="40" t="s">
        <v>99</v>
      </c>
      <c r="HGE11" s="36">
        <f t="shared" si="1038"/>
        <v>2013</v>
      </c>
      <c r="HGF11" s="37">
        <f t="shared" si="1039"/>
        <v>-4738847000</v>
      </c>
      <c r="HGG11" s="38">
        <f t="shared" si="1040"/>
        <v>2772866000</v>
      </c>
      <c r="HGH11" s="38">
        <f t="shared" si="1041"/>
        <v>-7511713000</v>
      </c>
      <c r="HGI11" s="39">
        <f t="shared" si="1042"/>
        <v>0.98264565615747224</v>
      </c>
      <c r="HGJ11" s="39">
        <f t="shared" si="1043"/>
        <v>1.5576261799023294</v>
      </c>
      <c r="HGK11" s="40" t="s">
        <v>395</v>
      </c>
      <c r="HGL11" s="40" t="s">
        <v>9</v>
      </c>
      <c r="HGM11" s="42">
        <v>41639</v>
      </c>
      <c r="HGN11" s="43">
        <v>4822539000</v>
      </c>
      <c r="HGO11" s="43">
        <v>83692000</v>
      </c>
      <c r="HGP11" s="43">
        <v>2540954000</v>
      </c>
      <c r="HGQ11" s="40">
        <v>0</v>
      </c>
      <c r="HGR11" s="43">
        <v>231912000</v>
      </c>
      <c r="HGS11" s="40" t="s">
        <v>41</v>
      </c>
      <c r="HGT11" s="40" t="s">
        <v>99</v>
      </c>
      <c r="HGU11" s="36">
        <f t="shared" si="1044"/>
        <v>2013</v>
      </c>
      <c r="HGV11" s="37">
        <f t="shared" si="1045"/>
        <v>-4738847000</v>
      </c>
      <c r="HGW11" s="38">
        <f t="shared" si="1046"/>
        <v>2772866000</v>
      </c>
      <c r="HGX11" s="38">
        <f t="shared" si="1047"/>
        <v>-7511713000</v>
      </c>
      <c r="HGY11" s="39">
        <f t="shared" si="1048"/>
        <v>0.98264565615747224</v>
      </c>
      <c r="HGZ11" s="39">
        <f t="shared" si="1049"/>
        <v>1.5576261799023294</v>
      </c>
      <c r="HHA11" s="40" t="s">
        <v>395</v>
      </c>
      <c r="HHB11" s="40" t="s">
        <v>9</v>
      </c>
      <c r="HHC11" s="42">
        <v>41639</v>
      </c>
      <c r="HHD11" s="43">
        <v>4822539000</v>
      </c>
      <c r="HHE11" s="43">
        <v>83692000</v>
      </c>
      <c r="HHF11" s="43">
        <v>2540954000</v>
      </c>
      <c r="HHG11" s="40">
        <v>0</v>
      </c>
      <c r="HHH11" s="43">
        <v>231912000</v>
      </c>
      <c r="HHI11" s="40" t="s">
        <v>41</v>
      </c>
      <c r="HHJ11" s="40" t="s">
        <v>99</v>
      </c>
      <c r="HHK11" s="36">
        <f t="shared" si="1044"/>
        <v>2013</v>
      </c>
      <c r="HHL11" s="37">
        <f t="shared" si="1045"/>
        <v>-4738847000</v>
      </c>
      <c r="HHM11" s="38">
        <f t="shared" si="1046"/>
        <v>2772866000</v>
      </c>
      <c r="HHN11" s="38">
        <f t="shared" si="1047"/>
        <v>-7511713000</v>
      </c>
      <c r="HHO11" s="39">
        <f t="shared" si="1048"/>
        <v>0.98264565615747224</v>
      </c>
      <c r="HHP11" s="39">
        <f t="shared" si="1049"/>
        <v>1.5576261799023294</v>
      </c>
      <c r="HHQ11" s="40" t="s">
        <v>395</v>
      </c>
      <c r="HHR11" s="40" t="s">
        <v>9</v>
      </c>
      <c r="HHS11" s="42">
        <v>41639</v>
      </c>
      <c r="HHT11" s="43">
        <v>4822539000</v>
      </c>
      <c r="HHU11" s="43">
        <v>83692000</v>
      </c>
      <c r="HHV11" s="43">
        <v>2540954000</v>
      </c>
      <c r="HHW11" s="40">
        <v>0</v>
      </c>
      <c r="HHX11" s="43">
        <v>231912000</v>
      </c>
      <c r="HHY11" s="40" t="s">
        <v>41</v>
      </c>
      <c r="HHZ11" s="40" t="s">
        <v>99</v>
      </c>
      <c r="HIA11" s="36">
        <f t="shared" si="1050"/>
        <v>2013</v>
      </c>
      <c r="HIB11" s="37">
        <f t="shared" si="1051"/>
        <v>-4738847000</v>
      </c>
      <c r="HIC11" s="38">
        <f t="shared" si="1052"/>
        <v>2772866000</v>
      </c>
      <c r="HID11" s="38">
        <f t="shared" si="1053"/>
        <v>-7511713000</v>
      </c>
      <c r="HIE11" s="39">
        <f t="shared" si="1054"/>
        <v>0.98264565615747224</v>
      </c>
      <c r="HIF11" s="39">
        <f t="shared" si="1055"/>
        <v>1.5576261799023294</v>
      </c>
      <c r="HIG11" s="40" t="s">
        <v>395</v>
      </c>
      <c r="HIH11" s="40" t="s">
        <v>9</v>
      </c>
      <c r="HII11" s="42">
        <v>41639</v>
      </c>
      <c r="HIJ11" s="43">
        <v>4822539000</v>
      </c>
      <c r="HIK11" s="43">
        <v>83692000</v>
      </c>
      <c r="HIL11" s="43">
        <v>2540954000</v>
      </c>
      <c r="HIM11" s="40">
        <v>0</v>
      </c>
      <c r="HIN11" s="43">
        <v>231912000</v>
      </c>
      <c r="HIO11" s="40" t="s">
        <v>41</v>
      </c>
      <c r="HIP11" s="40" t="s">
        <v>99</v>
      </c>
      <c r="HIQ11" s="36">
        <f t="shared" si="1050"/>
        <v>2013</v>
      </c>
      <c r="HIR11" s="37">
        <f t="shared" si="1051"/>
        <v>-4738847000</v>
      </c>
      <c r="HIS11" s="38">
        <f t="shared" si="1052"/>
        <v>2772866000</v>
      </c>
      <c r="HIT11" s="38">
        <f t="shared" si="1053"/>
        <v>-7511713000</v>
      </c>
      <c r="HIU11" s="39">
        <f t="shared" si="1054"/>
        <v>0.98264565615747224</v>
      </c>
      <c r="HIV11" s="39">
        <f t="shared" si="1055"/>
        <v>1.5576261799023294</v>
      </c>
      <c r="HIW11" s="40" t="s">
        <v>395</v>
      </c>
      <c r="HIX11" s="40" t="s">
        <v>9</v>
      </c>
      <c r="HIY11" s="42">
        <v>41639</v>
      </c>
      <c r="HIZ11" s="43">
        <v>4822539000</v>
      </c>
      <c r="HJA11" s="43">
        <v>83692000</v>
      </c>
      <c r="HJB11" s="43">
        <v>2540954000</v>
      </c>
      <c r="HJC11" s="40">
        <v>0</v>
      </c>
      <c r="HJD11" s="43">
        <v>231912000</v>
      </c>
      <c r="HJE11" s="40" t="s">
        <v>41</v>
      </c>
      <c r="HJF11" s="40" t="s">
        <v>99</v>
      </c>
      <c r="HJG11" s="36">
        <f t="shared" si="1056"/>
        <v>2013</v>
      </c>
      <c r="HJH11" s="37">
        <f t="shared" si="1057"/>
        <v>-4738847000</v>
      </c>
      <c r="HJI11" s="38">
        <f t="shared" si="1058"/>
        <v>2772866000</v>
      </c>
      <c r="HJJ11" s="38">
        <f t="shared" si="1059"/>
        <v>-7511713000</v>
      </c>
      <c r="HJK11" s="39">
        <f t="shared" si="1060"/>
        <v>0.98264565615747224</v>
      </c>
      <c r="HJL11" s="39">
        <f t="shared" si="1061"/>
        <v>1.5576261799023294</v>
      </c>
      <c r="HJM11" s="40" t="s">
        <v>395</v>
      </c>
      <c r="HJN11" s="40" t="s">
        <v>9</v>
      </c>
      <c r="HJO11" s="42">
        <v>41639</v>
      </c>
      <c r="HJP11" s="43">
        <v>4822539000</v>
      </c>
      <c r="HJQ11" s="43">
        <v>83692000</v>
      </c>
      <c r="HJR11" s="43">
        <v>2540954000</v>
      </c>
      <c r="HJS11" s="40">
        <v>0</v>
      </c>
      <c r="HJT11" s="43">
        <v>231912000</v>
      </c>
      <c r="HJU11" s="40" t="s">
        <v>41</v>
      </c>
      <c r="HJV11" s="40" t="s">
        <v>99</v>
      </c>
      <c r="HJW11" s="36">
        <f t="shared" si="1056"/>
        <v>2013</v>
      </c>
      <c r="HJX11" s="37">
        <f t="shared" si="1057"/>
        <v>-4738847000</v>
      </c>
      <c r="HJY11" s="38">
        <f t="shared" si="1058"/>
        <v>2772866000</v>
      </c>
      <c r="HJZ11" s="38">
        <f t="shared" si="1059"/>
        <v>-7511713000</v>
      </c>
      <c r="HKA11" s="39">
        <f t="shared" si="1060"/>
        <v>0.98264565615747224</v>
      </c>
      <c r="HKB11" s="39">
        <f t="shared" si="1061"/>
        <v>1.5576261799023294</v>
      </c>
      <c r="HKC11" s="40" t="s">
        <v>395</v>
      </c>
      <c r="HKD11" s="40" t="s">
        <v>9</v>
      </c>
      <c r="HKE11" s="42">
        <v>41639</v>
      </c>
      <c r="HKF11" s="43">
        <v>4822539000</v>
      </c>
      <c r="HKG11" s="43">
        <v>83692000</v>
      </c>
      <c r="HKH11" s="43">
        <v>2540954000</v>
      </c>
      <c r="HKI11" s="40">
        <v>0</v>
      </c>
      <c r="HKJ11" s="43">
        <v>231912000</v>
      </c>
      <c r="HKK11" s="40" t="s">
        <v>41</v>
      </c>
      <c r="HKL11" s="40" t="s">
        <v>99</v>
      </c>
      <c r="HKM11" s="36">
        <f t="shared" si="1062"/>
        <v>2013</v>
      </c>
      <c r="HKN11" s="37">
        <f t="shared" si="1063"/>
        <v>-4738847000</v>
      </c>
      <c r="HKO11" s="38">
        <f t="shared" si="1064"/>
        <v>2772866000</v>
      </c>
      <c r="HKP11" s="38">
        <f t="shared" si="1065"/>
        <v>-7511713000</v>
      </c>
      <c r="HKQ11" s="39">
        <f t="shared" si="1066"/>
        <v>0.98264565615747224</v>
      </c>
      <c r="HKR11" s="39">
        <f t="shared" si="1067"/>
        <v>1.5576261799023294</v>
      </c>
      <c r="HKS11" s="40" t="s">
        <v>395</v>
      </c>
      <c r="HKT11" s="40" t="s">
        <v>9</v>
      </c>
      <c r="HKU11" s="42">
        <v>41639</v>
      </c>
      <c r="HKV11" s="43">
        <v>4822539000</v>
      </c>
      <c r="HKW11" s="43">
        <v>83692000</v>
      </c>
      <c r="HKX11" s="43">
        <v>2540954000</v>
      </c>
      <c r="HKY11" s="40">
        <v>0</v>
      </c>
      <c r="HKZ11" s="43">
        <v>231912000</v>
      </c>
      <c r="HLA11" s="40" t="s">
        <v>41</v>
      </c>
      <c r="HLB11" s="40" t="s">
        <v>99</v>
      </c>
      <c r="HLC11" s="36">
        <f t="shared" si="1062"/>
        <v>2013</v>
      </c>
      <c r="HLD11" s="37">
        <f t="shared" si="1063"/>
        <v>-4738847000</v>
      </c>
      <c r="HLE11" s="38">
        <f t="shared" si="1064"/>
        <v>2772866000</v>
      </c>
      <c r="HLF11" s="38">
        <f t="shared" si="1065"/>
        <v>-7511713000</v>
      </c>
      <c r="HLG11" s="39">
        <f t="shared" si="1066"/>
        <v>0.98264565615747224</v>
      </c>
      <c r="HLH11" s="39">
        <f t="shared" si="1067"/>
        <v>1.5576261799023294</v>
      </c>
      <c r="HLI11" s="40" t="s">
        <v>395</v>
      </c>
      <c r="HLJ11" s="40" t="s">
        <v>9</v>
      </c>
      <c r="HLK11" s="42">
        <v>41639</v>
      </c>
      <c r="HLL11" s="43">
        <v>4822539000</v>
      </c>
      <c r="HLM11" s="43">
        <v>83692000</v>
      </c>
      <c r="HLN11" s="43">
        <v>2540954000</v>
      </c>
      <c r="HLO11" s="40">
        <v>0</v>
      </c>
      <c r="HLP11" s="43">
        <v>231912000</v>
      </c>
      <c r="HLQ11" s="40" t="s">
        <v>41</v>
      </c>
      <c r="HLR11" s="40" t="s">
        <v>99</v>
      </c>
      <c r="HLS11" s="36">
        <f t="shared" si="1068"/>
        <v>2013</v>
      </c>
      <c r="HLT11" s="37">
        <f t="shared" si="1069"/>
        <v>-4738847000</v>
      </c>
      <c r="HLU11" s="38">
        <f t="shared" si="1070"/>
        <v>2772866000</v>
      </c>
      <c r="HLV11" s="38">
        <f t="shared" si="1071"/>
        <v>-7511713000</v>
      </c>
      <c r="HLW11" s="39">
        <f t="shared" si="1072"/>
        <v>0.98264565615747224</v>
      </c>
      <c r="HLX11" s="39">
        <f t="shared" si="1073"/>
        <v>1.5576261799023294</v>
      </c>
      <c r="HLY11" s="40" t="s">
        <v>395</v>
      </c>
      <c r="HLZ11" s="40" t="s">
        <v>9</v>
      </c>
      <c r="HMA11" s="42">
        <v>41639</v>
      </c>
      <c r="HMB11" s="43">
        <v>4822539000</v>
      </c>
      <c r="HMC11" s="43">
        <v>83692000</v>
      </c>
      <c r="HMD11" s="43">
        <v>2540954000</v>
      </c>
      <c r="HME11" s="40">
        <v>0</v>
      </c>
      <c r="HMF11" s="43">
        <v>231912000</v>
      </c>
      <c r="HMG11" s="40" t="s">
        <v>41</v>
      </c>
      <c r="HMH11" s="40" t="s">
        <v>99</v>
      </c>
      <c r="HMI11" s="36">
        <f t="shared" si="1068"/>
        <v>2013</v>
      </c>
      <c r="HMJ11" s="37">
        <f t="shared" si="1069"/>
        <v>-4738847000</v>
      </c>
      <c r="HMK11" s="38">
        <f t="shared" si="1070"/>
        <v>2772866000</v>
      </c>
      <c r="HML11" s="38">
        <f t="shared" si="1071"/>
        <v>-7511713000</v>
      </c>
      <c r="HMM11" s="39">
        <f t="shared" si="1072"/>
        <v>0.98264565615747224</v>
      </c>
      <c r="HMN11" s="39">
        <f t="shared" si="1073"/>
        <v>1.5576261799023294</v>
      </c>
      <c r="HMO11" s="40" t="s">
        <v>395</v>
      </c>
      <c r="HMP11" s="40" t="s">
        <v>9</v>
      </c>
      <c r="HMQ11" s="42">
        <v>41639</v>
      </c>
      <c r="HMR11" s="43">
        <v>4822539000</v>
      </c>
      <c r="HMS11" s="43">
        <v>83692000</v>
      </c>
      <c r="HMT11" s="43">
        <v>2540954000</v>
      </c>
      <c r="HMU11" s="40">
        <v>0</v>
      </c>
      <c r="HMV11" s="43">
        <v>231912000</v>
      </c>
      <c r="HMW11" s="40" t="s">
        <v>41</v>
      </c>
      <c r="HMX11" s="40" t="s">
        <v>99</v>
      </c>
      <c r="HMY11" s="36">
        <f t="shared" si="1074"/>
        <v>2013</v>
      </c>
      <c r="HMZ11" s="37">
        <f t="shared" si="1075"/>
        <v>-4738847000</v>
      </c>
      <c r="HNA11" s="38">
        <f t="shared" si="1076"/>
        <v>2772866000</v>
      </c>
      <c r="HNB11" s="38">
        <f t="shared" si="1077"/>
        <v>-7511713000</v>
      </c>
      <c r="HNC11" s="39">
        <f t="shared" si="1078"/>
        <v>0.98264565615747224</v>
      </c>
      <c r="HND11" s="39">
        <f t="shared" si="1079"/>
        <v>1.5576261799023294</v>
      </c>
      <c r="HNE11" s="40" t="s">
        <v>395</v>
      </c>
      <c r="HNF11" s="40" t="s">
        <v>9</v>
      </c>
      <c r="HNG11" s="42">
        <v>41639</v>
      </c>
      <c r="HNH11" s="43">
        <v>4822539000</v>
      </c>
      <c r="HNI11" s="43">
        <v>83692000</v>
      </c>
      <c r="HNJ11" s="43">
        <v>2540954000</v>
      </c>
      <c r="HNK11" s="40">
        <v>0</v>
      </c>
      <c r="HNL11" s="43">
        <v>231912000</v>
      </c>
      <c r="HNM11" s="40" t="s">
        <v>41</v>
      </c>
      <c r="HNN11" s="40" t="s">
        <v>99</v>
      </c>
      <c r="HNO11" s="36">
        <f t="shared" si="1074"/>
        <v>2013</v>
      </c>
      <c r="HNP11" s="37">
        <f t="shared" si="1075"/>
        <v>-4738847000</v>
      </c>
      <c r="HNQ11" s="38">
        <f t="shared" si="1076"/>
        <v>2772866000</v>
      </c>
      <c r="HNR11" s="38">
        <f t="shared" si="1077"/>
        <v>-7511713000</v>
      </c>
      <c r="HNS11" s="39">
        <f t="shared" si="1078"/>
        <v>0.98264565615747224</v>
      </c>
      <c r="HNT11" s="39">
        <f t="shared" si="1079"/>
        <v>1.5576261799023294</v>
      </c>
      <c r="HNU11" s="40" t="s">
        <v>395</v>
      </c>
      <c r="HNV11" s="40" t="s">
        <v>9</v>
      </c>
      <c r="HNW11" s="42">
        <v>41639</v>
      </c>
      <c r="HNX11" s="43">
        <v>4822539000</v>
      </c>
      <c r="HNY11" s="43">
        <v>83692000</v>
      </c>
      <c r="HNZ11" s="43">
        <v>2540954000</v>
      </c>
      <c r="HOA11" s="40">
        <v>0</v>
      </c>
      <c r="HOB11" s="43">
        <v>231912000</v>
      </c>
      <c r="HOC11" s="40" t="s">
        <v>41</v>
      </c>
      <c r="HOD11" s="40" t="s">
        <v>99</v>
      </c>
      <c r="HOE11" s="36">
        <f t="shared" si="1080"/>
        <v>2013</v>
      </c>
      <c r="HOF11" s="37">
        <f t="shared" si="1081"/>
        <v>-4738847000</v>
      </c>
      <c r="HOG11" s="38">
        <f t="shared" si="1082"/>
        <v>2772866000</v>
      </c>
      <c r="HOH11" s="38">
        <f t="shared" si="1083"/>
        <v>-7511713000</v>
      </c>
      <c r="HOI11" s="39">
        <f t="shared" si="1084"/>
        <v>0.98264565615747224</v>
      </c>
      <c r="HOJ11" s="39">
        <f t="shared" si="1085"/>
        <v>1.5576261799023294</v>
      </c>
      <c r="HOK11" s="40" t="s">
        <v>395</v>
      </c>
      <c r="HOL11" s="40" t="s">
        <v>9</v>
      </c>
      <c r="HOM11" s="42">
        <v>41639</v>
      </c>
      <c r="HON11" s="43">
        <v>4822539000</v>
      </c>
      <c r="HOO11" s="43">
        <v>83692000</v>
      </c>
      <c r="HOP11" s="43">
        <v>2540954000</v>
      </c>
      <c r="HOQ11" s="40">
        <v>0</v>
      </c>
      <c r="HOR11" s="43">
        <v>231912000</v>
      </c>
      <c r="HOS11" s="40" t="s">
        <v>41</v>
      </c>
      <c r="HOT11" s="40" t="s">
        <v>99</v>
      </c>
      <c r="HOU11" s="36">
        <f t="shared" si="1080"/>
        <v>2013</v>
      </c>
      <c r="HOV11" s="37">
        <f t="shared" si="1081"/>
        <v>-4738847000</v>
      </c>
      <c r="HOW11" s="38">
        <f t="shared" si="1082"/>
        <v>2772866000</v>
      </c>
      <c r="HOX11" s="38">
        <f t="shared" si="1083"/>
        <v>-7511713000</v>
      </c>
      <c r="HOY11" s="39">
        <f t="shared" si="1084"/>
        <v>0.98264565615747224</v>
      </c>
      <c r="HOZ11" s="39">
        <f t="shared" si="1085"/>
        <v>1.5576261799023294</v>
      </c>
      <c r="HPA11" s="40" t="s">
        <v>395</v>
      </c>
      <c r="HPB11" s="40" t="s">
        <v>9</v>
      </c>
      <c r="HPC11" s="42">
        <v>41639</v>
      </c>
      <c r="HPD11" s="43">
        <v>4822539000</v>
      </c>
      <c r="HPE11" s="43">
        <v>83692000</v>
      </c>
      <c r="HPF11" s="43">
        <v>2540954000</v>
      </c>
      <c r="HPG11" s="40">
        <v>0</v>
      </c>
      <c r="HPH11" s="43">
        <v>231912000</v>
      </c>
      <c r="HPI11" s="40" t="s">
        <v>41</v>
      </c>
      <c r="HPJ11" s="40" t="s">
        <v>99</v>
      </c>
      <c r="HPK11" s="36">
        <f t="shared" si="1086"/>
        <v>2013</v>
      </c>
      <c r="HPL11" s="37">
        <f t="shared" si="1087"/>
        <v>-4738847000</v>
      </c>
      <c r="HPM11" s="38">
        <f t="shared" si="1088"/>
        <v>2772866000</v>
      </c>
      <c r="HPN11" s="38">
        <f t="shared" si="1089"/>
        <v>-7511713000</v>
      </c>
      <c r="HPO11" s="39">
        <f t="shared" si="1090"/>
        <v>0.98264565615747224</v>
      </c>
      <c r="HPP11" s="39">
        <f t="shared" si="1091"/>
        <v>1.5576261799023294</v>
      </c>
      <c r="HPQ11" s="40" t="s">
        <v>395</v>
      </c>
      <c r="HPR11" s="40" t="s">
        <v>9</v>
      </c>
      <c r="HPS11" s="42">
        <v>41639</v>
      </c>
      <c r="HPT11" s="43">
        <v>4822539000</v>
      </c>
      <c r="HPU11" s="43">
        <v>83692000</v>
      </c>
      <c r="HPV11" s="43">
        <v>2540954000</v>
      </c>
      <c r="HPW11" s="40">
        <v>0</v>
      </c>
      <c r="HPX11" s="43">
        <v>231912000</v>
      </c>
      <c r="HPY11" s="40" t="s">
        <v>41</v>
      </c>
      <c r="HPZ11" s="40" t="s">
        <v>99</v>
      </c>
      <c r="HQA11" s="36">
        <f t="shared" si="1086"/>
        <v>2013</v>
      </c>
      <c r="HQB11" s="37">
        <f t="shared" si="1087"/>
        <v>-4738847000</v>
      </c>
      <c r="HQC11" s="38">
        <f t="shared" si="1088"/>
        <v>2772866000</v>
      </c>
      <c r="HQD11" s="38">
        <f t="shared" si="1089"/>
        <v>-7511713000</v>
      </c>
      <c r="HQE11" s="39">
        <f t="shared" si="1090"/>
        <v>0.98264565615747224</v>
      </c>
      <c r="HQF11" s="39">
        <f t="shared" si="1091"/>
        <v>1.5576261799023294</v>
      </c>
      <c r="HQG11" s="40" t="s">
        <v>395</v>
      </c>
      <c r="HQH11" s="40" t="s">
        <v>9</v>
      </c>
      <c r="HQI11" s="42">
        <v>41639</v>
      </c>
      <c r="HQJ11" s="43">
        <v>4822539000</v>
      </c>
      <c r="HQK11" s="43">
        <v>83692000</v>
      </c>
      <c r="HQL11" s="43">
        <v>2540954000</v>
      </c>
      <c r="HQM11" s="40">
        <v>0</v>
      </c>
      <c r="HQN11" s="43">
        <v>231912000</v>
      </c>
      <c r="HQO11" s="40" t="s">
        <v>41</v>
      </c>
      <c r="HQP11" s="40" t="s">
        <v>99</v>
      </c>
      <c r="HQQ11" s="36">
        <f t="shared" si="1092"/>
        <v>2013</v>
      </c>
      <c r="HQR11" s="37">
        <f t="shared" si="1093"/>
        <v>-4738847000</v>
      </c>
      <c r="HQS11" s="38">
        <f t="shared" si="1094"/>
        <v>2772866000</v>
      </c>
      <c r="HQT11" s="38">
        <f t="shared" si="1095"/>
        <v>-7511713000</v>
      </c>
      <c r="HQU11" s="39">
        <f t="shared" si="1096"/>
        <v>0.98264565615747224</v>
      </c>
      <c r="HQV11" s="39">
        <f t="shared" si="1097"/>
        <v>1.5576261799023294</v>
      </c>
      <c r="HQW11" s="40" t="s">
        <v>395</v>
      </c>
      <c r="HQX11" s="40" t="s">
        <v>9</v>
      </c>
      <c r="HQY11" s="42">
        <v>41639</v>
      </c>
      <c r="HQZ11" s="43">
        <v>4822539000</v>
      </c>
      <c r="HRA11" s="43">
        <v>83692000</v>
      </c>
      <c r="HRB11" s="43">
        <v>2540954000</v>
      </c>
      <c r="HRC11" s="40">
        <v>0</v>
      </c>
      <c r="HRD11" s="43">
        <v>231912000</v>
      </c>
      <c r="HRE11" s="40" t="s">
        <v>41</v>
      </c>
      <c r="HRF11" s="40" t="s">
        <v>99</v>
      </c>
      <c r="HRG11" s="36">
        <f t="shared" si="1092"/>
        <v>2013</v>
      </c>
      <c r="HRH11" s="37">
        <f t="shared" si="1093"/>
        <v>-4738847000</v>
      </c>
      <c r="HRI11" s="38">
        <f t="shared" si="1094"/>
        <v>2772866000</v>
      </c>
      <c r="HRJ11" s="38">
        <f t="shared" si="1095"/>
        <v>-7511713000</v>
      </c>
      <c r="HRK11" s="39">
        <f t="shared" si="1096"/>
        <v>0.98264565615747224</v>
      </c>
      <c r="HRL11" s="39">
        <f t="shared" si="1097"/>
        <v>1.5576261799023294</v>
      </c>
      <c r="HRM11" s="40" t="s">
        <v>395</v>
      </c>
      <c r="HRN11" s="40" t="s">
        <v>9</v>
      </c>
      <c r="HRO11" s="42">
        <v>41639</v>
      </c>
      <c r="HRP11" s="43">
        <v>4822539000</v>
      </c>
      <c r="HRQ11" s="43">
        <v>83692000</v>
      </c>
      <c r="HRR11" s="43">
        <v>2540954000</v>
      </c>
      <c r="HRS11" s="40">
        <v>0</v>
      </c>
      <c r="HRT11" s="43">
        <v>231912000</v>
      </c>
      <c r="HRU11" s="40" t="s">
        <v>41</v>
      </c>
      <c r="HRV11" s="40" t="s">
        <v>99</v>
      </c>
      <c r="HRW11" s="36">
        <f t="shared" si="1098"/>
        <v>2013</v>
      </c>
      <c r="HRX11" s="37">
        <f t="shared" si="1099"/>
        <v>-4738847000</v>
      </c>
      <c r="HRY11" s="38">
        <f t="shared" si="1100"/>
        <v>2772866000</v>
      </c>
      <c r="HRZ11" s="38">
        <f t="shared" si="1101"/>
        <v>-7511713000</v>
      </c>
      <c r="HSA11" s="39">
        <f t="shared" si="1102"/>
        <v>0.98264565615747224</v>
      </c>
      <c r="HSB11" s="39">
        <f t="shared" si="1103"/>
        <v>1.5576261799023294</v>
      </c>
      <c r="HSC11" s="40" t="s">
        <v>395</v>
      </c>
      <c r="HSD11" s="40" t="s">
        <v>9</v>
      </c>
      <c r="HSE11" s="42">
        <v>41639</v>
      </c>
      <c r="HSF11" s="43">
        <v>4822539000</v>
      </c>
      <c r="HSG11" s="43">
        <v>83692000</v>
      </c>
      <c r="HSH11" s="43">
        <v>2540954000</v>
      </c>
      <c r="HSI11" s="40">
        <v>0</v>
      </c>
      <c r="HSJ11" s="43">
        <v>231912000</v>
      </c>
      <c r="HSK11" s="40" t="s">
        <v>41</v>
      </c>
      <c r="HSL11" s="40" t="s">
        <v>99</v>
      </c>
      <c r="HSM11" s="36">
        <f t="shared" si="1098"/>
        <v>2013</v>
      </c>
      <c r="HSN11" s="37">
        <f t="shared" si="1099"/>
        <v>-4738847000</v>
      </c>
      <c r="HSO11" s="38">
        <f t="shared" si="1100"/>
        <v>2772866000</v>
      </c>
      <c r="HSP11" s="38">
        <f t="shared" si="1101"/>
        <v>-7511713000</v>
      </c>
      <c r="HSQ11" s="39">
        <f t="shared" si="1102"/>
        <v>0.98264565615747224</v>
      </c>
      <c r="HSR11" s="39">
        <f t="shared" si="1103"/>
        <v>1.5576261799023294</v>
      </c>
      <c r="HSS11" s="40" t="s">
        <v>395</v>
      </c>
      <c r="HST11" s="40" t="s">
        <v>9</v>
      </c>
      <c r="HSU11" s="42">
        <v>41639</v>
      </c>
      <c r="HSV11" s="43">
        <v>4822539000</v>
      </c>
      <c r="HSW11" s="43">
        <v>83692000</v>
      </c>
      <c r="HSX11" s="43">
        <v>2540954000</v>
      </c>
      <c r="HSY11" s="40">
        <v>0</v>
      </c>
      <c r="HSZ11" s="43">
        <v>231912000</v>
      </c>
      <c r="HTA11" s="40" t="s">
        <v>41</v>
      </c>
      <c r="HTB11" s="40" t="s">
        <v>99</v>
      </c>
      <c r="HTC11" s="36">
        <f t="shared" si="1104"/>
        <v>2013</v>
      </c>
      <c r="HTD11" s="37">
        <f t="shared" si="1105"/>
        <v>-4738847000</v>
      </c>
      <c r="HTE11" s="38">
        <f t="shared" si="1106"/>
        <v>2772866000</v>
      </c>
      <c r="HTF11" s="38">
        <f t="shared" si="1107"/>
        <v>-7511713000</v>
      </c>
      <c r="HTG11" s="39">
        <f t="shared" si="1108"/>
        <v>0.98264565615747224</v>
      </c>
      <c r="HTH11" s="39">
        <f t="shared" si="1109"/>
        <v>1.5576261799023294</v>
      </c>
      <c r="HTI11" s="40" t="s">
        <v>395</v>
      </c>
      <c r="HTJ11" s="40" t="s">
        <v>9</v>
      </c>
      <c r="HTK11" s="42">
        <v>41639</v>
      </c>
      <c r="HTL11" s="43">
        <v>4822539000</v>
      </c>
      <c r="HTM11" s="43">
        <v>83692000</v>
      </c>
      <c r="HTN11" s="43">
        <v>2540954000</v>
      </c>
      <c r="HTO11" s="40">
        <v>0</v>
      </c>
      <c r="HTP11" s="43">
        <v>231912000</v>
      </c>
      <c r="HTQ11" s="40" t="s">
        <v>41</v>
      </c>
      <c r="HTR11" s="40" t="s">
        <v>99</v>
      </c>
      <c r="HTS11" s="36">
        <f t="shared" si="1104"/>
        <v>2013</v>
      </c>
      <c r="HTT11" s="37">
        <f t="shared" si="1105"/>
        <v>-4738847000</v>
      </c>
      <c r="HTU11" s="38">
        <f t="shared" si="1106"/>
        <v>2772866000</v>
      </c>
      <c r="HTV11" s="38">
        <f t="shared" si="1107"/>
        <v>-7511713000</v>
      </c>
      <c r="HTW11" s="39">
        <f t="shared" si="1108"/>
        <v>0.98264565615747224</v>
      </c>
      <c r="HTX11" s="39">
        <f t="shared" si="1109"/>
        <v>1.5576261799023294</v>
      </c>
      <c r="HTY11" s="40" t="s">
        <v>395</v>
      </c>
      <c r="HTZ11" s="40" t="s">
        <v>9</v>
      </c>
      <c r="HUA11" s="42">
        <v>41639</v>
      </c>
      <c r="HUB11" s="43">
        <v>4822539000</v>
      </c>
      <c r="HUC11" s="43">
        <v>83692000</v>
      </c>
      <c r="HUD11" s="43">
        <v>2540954000</v>
      </c>
      <c r="HUE11" s="40">
        <v>0</v>
      </c>
      <c r="HUF11" s="43">
        <v>231912000</v>
      </c>
      <c r="HUG11" s="40" t="s">
        <v>41</v>
      </c>
      <c r="HUH11" s="40" t="s">
        <v>99</v>
      </c>
      <c r="HUI11" s="36">
        <f t="shared" si="1110"/>
        <v>2013</v>
      </c>
      <c r="HUJ11" s="37">
        <f t="shared" si="1111"/>
        <v>-4738847000</v>
      </c>
      <c r="HUK11" s="38">
        <f t="shared" si="1112"/>
        <v>2772866000</v>
      </c>
      <c r="HUL11" s="38">
        <f t="shared" si="1113"/>
        <v>-7511713000</v>
      </c>
      <c r="HUM11" s="39">
        <f t="shared" si="1114"/>
        <v>0.98264565615747224</v>
      </c>
      <c r="HUN11" s="39">
        <f t="shared" si="1115"/>
        <v>1.5576261799023294</v>
      </c>
      <c r="HUO11" s="40" t="s">
        <v>395</v>
      </c>
      <c r="HUP11" s="40" t="s">
        <v>9</v>
      </c>
      <c r="HUQ11" s="42">
        <v>41639</v>
      </c>
      <c r="HUR11" s="43">
        <v>4822539000</v>
      </c>
      <c r="HUS11" s="43">
        <v>83692000</v>
      </c>
      <c r="HUT11" s="43">
        <v>2540954000</v>
      </c>
      <c r="HUU11" s="40">
        <v>0</v>
      </c>
      <c r="HUV11" s="43">
        <v>231912000</v>
      </c>
      <c r="HUW11" s="40" t="s">
        <v>41</v>
      </c>
      <c r="HUX11" s="40" t="s">
        <v>99</v>
      </c>
      <c r="HUY11" s="36">
        <f t="shared" si="1110"/>
        <v>2013</v>
      </c>
      <c r="HUZ11" s="37">
        <f t="shared" si="1111"/>
        <v>-4738847000</v>
      </c>
      <c r="HVA11" s="38">
        <f t="shared" si="1112"/>
        <v>2772866000</v>
      </c>
      <c r="HVB11" s="38">
        <f t="shared" si="1113"/>
        <v>-7511713000</v>
      </c>
      <c r="HVC11" s="39">
        <f t="shared" si="1114"/>
        <v>0.98264565615747224</v>
      </c>
      <c r="HVD11" s="39">
        <f t="shared" si="1115"/>
        <v>1.5576261799023294</v>
      </c>
      <c r="HVE11" s="40" t="s">
        <v>395</v>
      </c>
      <c r="HVF11" s="40" t="s">
        <v>9</v>
      </c>
      <c r="HVG11" s="42">
        <v>41639</v>
      </c>
      <c r="HVH11" s="43">
        <v>4822539000</v>
      </c>
      <c r="HVI11" s="43">
        <v>83692000</v>
      </c>
      <c r="HVJ11" s="43">
        <v>2540954000</v>
      </c>
      <c r="HVK11" s="40">
        <v>0</v>
      </c>
      <c r="HVL11" s="43">
        <v>231912000</v>
      </c>
      <c r="HVM11" s="40" t="s">
        <v>41</v>
      </c>
      <c r="HVN11" s="40" t="s">
        <v>99</v>
      </c>
      <c r="HVO11" s="36">
        <f t="shared" si="1116"/>
        <v>2013</v>
      </c>
      <c r="HVP11" s="37">
        <f t="shared" si="1117"/>
        <v>-4738847000</v>
      </c>
      <c r="HVQ11" s="38">
        <f t="shared" si="1118"/>
        <v>2772866000</v>
      </c>
      <c r="HVR11" s="38">
        <f t="shared" si="1119"/>
        <v>-7511713000</v>
      </c>
      <c r="HVS11" s="39">
        <f t="shared" si="1120"/>
        <v>0.98264565615747224</v>
      </c>
      <c r="HVT11" s="39">
        <f t="shared" si="1121"/>
        <v>1.5576261799023294</v>
      </c>
      <c r="HVU11" s="40" t="s">
        <v>395</v>
      </c>
      <c r="HVV11" s="40" t="s">
        <v>9</v>
      </c>
      <c r="HVW11" s="42">
        <v>41639</v>
      </c>
      <c r="HVX11" s="43">
        <v>4822539000</v>
      </c>
      <c r="HVY11" s="43">
        <v>83692000</v>
      </c>
      <c r="HVZ11" s="43">
        <v>2540954000</v>
      </c>
      <c r="HWA11" s="40">
        <v>0</v>
      </c>
      <c r="HWB11" s="43">
        <v>231912000</v>
      </c>
      <c r="HWC11" s="40" t="s">
        <v>41</v>
      </c>
      <c r="HWD11" s="40" t="s">
        <v>99</v>
      </c>
      <c r="HWE11" s="36">
        <f t="shared" si="1116"/>
        <v>2013</v>
      </c>
      <c r="HWF11" s="37">
        <f t="shared" si="1117"/>
        <v>-4738847000</v>
      </c>
      <c r="HWG11" s="38">
        <f t="shared" si="1118"/>
        <v>2772866000</v>
      </c>
      <c r="HWH11" s="38">
        <f t="shared" si="1119"/>
        <v>-7511713000</v>
      </c>
      <c r="HWI11" s="39">
        <f t="shared" si="1120"/>
        <v>0.98264565615747224</v>
      </c>
      <c r="HWJ11" s="39">
        <f t="shared" si="1121"/>
        <v>1.5576261799023294</v>
      </c>
      <c r="HWK11" s="40" t="s">
        <v>395</v>
      </c>
      <c r="HWL11" s="40" t="s">
        <v>9</v>
      </c>
      <c r="HWM11" s="42">
        <v>41639</v>
      </c>
      <c r="HWN11" s="43">
        <v>4822539000</v>
      </c>
      <c r="HWO11" s="43">
        <v>83692000</v>
      </c>
      <c r="HWP11" s="43">
        <v>2540954000</v>
      </c>
      <c r="HWQ11" s="40">
        <v>0</v>
      </c>
      <c r="HWR11" s="43">
        <v>231912000</v>
      </c>
      <c r="HWS11" s="40" t="s">
        <v>41</v>
      </c>
      <c r="HWT11" s="40" t="s">
        <v>99</v>
      </c>
      <c r="HWU11" s="36">
        <f t="shared" si="1122"/>
        <v>2013</v>
      </c>
      <c r="HWV11" s="37">
        <f t="shared" si="1123"/>
        <v>-4738847000</v>
      </c>
      <c r="HWW11" s="38">
        <f t="shared" si="1124"/>
        <v>2772866000</v>
      </c>
      <c r="HWX11" s="38">
        <f t="shared" si="1125"/>
        <v>-7511713000</v>
      </c>
      <c r="HWY11" s="39">
        <f t="shared" si="1126"/>
        <v>0.98264565615747224</v>
      </c>
      <c r="HWZ11" s="39">
        <f t="shared" si="1127"/>
        <v>1.5576261799023294</v>
      </c>
      <c r="HXA11" s="40" t="s">
        <v>395</v>
      </c>
      <c r="HXB11" s="40" t="s">
        <v>9</v>
      </c>
      <c r="HXC11" s="42">
        <v>41639</v>
      </c>
      <c r="HXD11" s="43">
        <v>4822539000</v>
      </c>
      <c r="HXE11" s="43">
        <v>83692000</v>
      </c>
      <c r="HXF11" s="43">
        <v>2540954000</v>
      </c>
      <c r="HXG11" s="40">
        <v>0</v>
      </c>
      <c r="HXH11" s="43">
        <v>231912000</v>
      </c>
      <c r="HXI11" s="40" t="s">
        <v>41</v>
      </c>
      <c r="HXJ11" s="40" t="s">
        <v>99</v>
      </c>
      <c r="HXK11" s="36">
        <f t="shared" si="1122"/>
        <v>2013</v>
      </c>
      <c r="HXL11" s="37">
        <f t="shared" si="1123"/>
        <v>-4738847000</v>
      </c>
      <c r="HXM11" s="38">
        <f t="shared" si="1124"/>
        <v>2772866000</v>
      </c>
      <c r="HXN11" s="38">
        <f t="shared" si="1125"/>
        <v>-7511713000</v>
      </c>
      <c r="HXO11" s="39">
        <f t="shared" si="1126"/>
        <v>0.98264565615747224</v>
      </c>
      <c r="HXP11" s="39">
        <f t="shared" si="1127"/>
        <v>1.5576261799023294</v>
      </c>
      <c r="HXQ11" s="40" t="s">
        <v>395</v>
      </c>
      <c r="HXR11" s="40" t="s">
        <v>9</v>
      </c>
      <c r="HXS11" s="42">
        <v>41639</v>
      </c>
      <c r="HXT11" s="43">
        <v>4822539000</v>
      </c>
      <c r="HXU11" s="43">
        <v>83692000</v>
      </c>
      <c r="HXV11" s="43">
        <v>2540954000</v>
      </c>
      <c r="HXW11" s="40">
        <v>0</v>
      </c>
      <c r="HXX11" s="43">
        <v>231912000</v>
      </c>
      <c r="HXY11" s="40" t="s">
        <v>41</v>
      </c>
      <c r="HXZ11" s="40" t="s">
        <v>99</v>
      </c>
      <c r="HYA11" s="36">
        <f t="shared" si="1128"/>
        <v>2013</v>
      </c>
      <c r="HYB11" s="37">
        <f t="shared" si="1129"/>
        <v>-4738847000</v>
      </c>
      <c r="HYC11" s="38">
        <f t="shared" si="1130"/>
        <v>2772866000</v>
      </c>
      <c r="HYD11" s="38">
        <f t="shared" si="1131"/>
        <v>-7511713000</v>
      </c>
      <c r="HYE11" s="39">
        <f t="shared" si="1132"/>
        <v>0.98264565615747224</v>
      </c>
      <c r="HYF11" s="39">
        <f t="shared" si="1133"/>
        <v>1.5576261799023294</v>
      </c>
      <c r="HYG11" s="40" t="s">
        <v>395</v>
      </c>
      <c r="HYH11" s="40" t="s">
        <v>9</v>
      </c>
      <c r="HYI11" s="42">
        <v>41639</v>
      </c>
      <c r="HYJ11" s="43">
        <v>4822539000</v>
      </c>
      <c r="HYK11" s="43">
        <v>83692000</v>
      </c>
      <c r="HYL11" s="43">
        <v>2540954000</v>
      </c>
      <c r="HYM11" s="40">
        <v>0</v>
      </c>
      <c r="HYN11" s="43">
        <v>231912000</v>
      </c>
      <c r="HYO11" s="40" t="s">
        <v>41</v>
      </c>
      <c r="HYP11" s="40" t="s">
        <v>99</v>
      </c>
      <c r="HYQ11" s="36">
        <f t="shared" si="1128"/>
        <v>2013</v>
      </c>
      <c r="HYR11" s="37">
        <f t="shared" si="1129"/>
        <v>-4738847000</v>
      </c>
      <c r="HYS11" s="38">
        <f t="shared" si="1130"/>
        <v>2772866000</v>
      </c>
      <c r="HYT11" s="38">
        <f t="shared" si="1131"/>
        <v>-7511713000</v>
      </c>
      <c r="HYU11" s="39">
        <f t="shared" si="1132"/>
        <v>0.98264565615747224</v>
      </c>
      <c r="HYV11" s="39">
        <f t="shared" si="1133"/>
        <v>1.5576261799023294</v>
      </c>
      <c r="HYW11" s="40" t="s">
        <v>395</v>
      </c>
      <c r="HYX11" s="40" t="s">
        <v>9</v>
      </c>
      <c r="HYY11" s="42">
        <v>41639</v>
      </c>
      <c r="HYZ11" s="43">
        <v>4822539000</v>
      </c>
      <c r="HZA11" s="43">
        <v>83692000</v>
      </c>
      <c r="HZB11" s="43">
        <v>2540954000</v>
      </c>
      <c r="HZC11" s="40">
        <v>0</v>
      </c>
      <c r="HZD11" s="43">
        <v>231912000</v>
      </c>
      <c r="HZE11" s="40" t="s">
        <v>41</v>
      </c>
      <c r="HZF11" s="40" t="s">
        <v>99</v>
      </c>
      <c r="HZG11" s="36">
        <f t="shared" si="1134"/>
        <v>2013</v>
      </c>
      <c r="HZH11" s="37">
        <f t="shared" si="1135"/>
        <v>-4738847000</v>
      </c>
      <c r="HZI11" s="38">
        <f t="shared" si="1136"/>
        <v>2772866000</v>
      </c>
      <c r="HZJ11" s="38">
        <f t="shared" si="1137"/>
        <v>-7511713000</v>
      </c>
      <c r="HZK11" s="39">
        <f t="shared" si="1138"/>
        <v>0.98264565615747224</v>
      </c>
      <c r="HZL11" s="39">
        <f t="shared" si="1139"/>
        <v>1.5576261799023294</v>
      </c>
      <c r="HZM11" s="40" t="s">
        <v>395</v>
      </c>
      <c r="HZN11" s="40" t="s">
        <v>9</v>
      </c>
      <c r="HZO11" s="42">
        <v>41639</v>
      </c>
      <c r="HZP11" s="43">
        <v>4822539000</v>
      </c>
      <c r="HZQ11" s="43">
        <v>83692000</v>
      </c>
      <c r="HZR11" s="43">
        <v>2540954000</v>
      </c>
      <c r="HZS11" s="40">
        <v>0</v>
      </c>
      <c r="HZT11" s="43">
        <v>231912000</v>
      </c>
      <c r="HZU11" s="40" t="s">
        <v>41</v>
      </c>
      <c r="HZV11" s="40" t="s">
        <v>99</v>
      </c>
      <c r="HZW11" s="36">
        <f t="shared" si="1134"/>
        <v>2013</v>
      </c>
      <c r="HZX11" s="37">
        <f t="shared" si="1135"/>
        <v>-4738847000</v>
      </c>
      <c r="HZY11" s="38">
        <f t="shared" si="1136"/>
        <v>2772866000</v>
      </c>
      <c r="HZZ11" s="38">
        <f t="shared" si="1137"/>
        <v>-7511713000</v>
      </c>
      <c r="IAA11" s="39">
        <f t="shared" si="1138"/>
        <v>0.98264565615747224</v>
      </c>
      <c r="IAB11" s="39">
        <f t="shared" si="1139"/>
        <v>1.5576261799023294</v>
      </c>
      <c r="IAC11" s="40" t="s">
        <v>395</v>
      </c>
      <c r="IAD11" s="40" t="s">
        <v>9</v>
      </c>
      <c r="IAE11" s="42">
        <v>41639</v>
      </c>
      <c r="IAF11" s="43">
        <v>4822539000</v>
      </c>
      <c r="IAG11" s="43">
        <v>83692000</v>
      </c>
      <c r="IAH11" s="43">
        <v>2540954000</v>
      </c>
      <c r="IAI11" s="40">
        <v>0</v>
      </c>
      <c r="IAJ11" s="43">
        <v>231912000</v>
      </c>
      <c r="IAK11" s="40" t="s">
        <v>41</v>
      </c>
      <c r="IAL11" s="40" t="s">
        <v>99</v>
      </c>
      <c r="IAM11" s="36">
        <f t="shared" si="1140"/>
        <v>2013</v>
      </c>
      <c r="IAN11" s="37">
        <f t="shared" si="1141"/>
        <v>-4738847000</v>
      </c>
      <c r="IAO11" s="38">
        <f t="shared" si="1142"/>
        <v>2772866000</v>
      </c>
      <c r="IAP11" s="38">
        <f t="shared" si="1143"/>
        <v>-7511713000</v>
      </c>
      <c r="IAQ11" s="39">
        <f t="shared" si="1144"/>
        <v>0.98264565615747224</v>
      </c>
      <c r="IAR11" s="39">
        <f t="shared" si="1145"/>
        <v>1.5576261799023294</v>
      </c>
      <c r="IAS11" s="40" t="s">
        <v>395</v>
      </c>
      <c r="IAT11" s="40" t="s">
        <v>9</v>
      </c>
      <c r="IAU11" s="42">
        <v>41639</v>
      </c>
      <c r="IAV11" s="43">
        <v>4822539000</v>
      </c>
      <c r="IAW11" s="43">
        <v>83692000</v>
      </c>
      <c r="IAX11" s="43">
        <v>2540954000</v>
      </c>
      <c r="IAY11" s="40">
        <v>0</v>
      </c>
      <c r="IAZ11" s="43">
        <v>231912000</v>
      </c>
      <c r="IBA11" s="40" t="s">
        <v>41</v>
      </c>
      <c r="IBB11" s="40" t="s">
        <v>99</v>
      </c>
      <c r="IBC11" s="36">
        <f t="shared" si="1140"/>
        <v>2013</v>
      </c>
      <c r="IBD11" s="37">
        <f t="shared" si="1141"/>
        <v>-4738847000</v>
      </c>
      <c r="IBE11" s="38">
        <f t="shared" si="1142"/>
        <v>2772866000</v>
      </c>
      <c r="IBF11" s="38">
        <f t="shared" si="1143"/>
        <v>-7511713000</v>
      </c>
      <c r="IBG11" s="39">
        <f t="shared" si="1144"/>
        <v>0.98264565615747224</v>
      </c>
      <c r="IBH11" s="39">
        <f t="shared" si="1145"/>
        <v>1.5576261799023294</v>
      </c>
      <c r="IBI11" s="40" t="s">
        <v>395</v>
      </c>
      <c r="IBJ11" s="40" t="s">
        <v>9</v>
      </c>
      <c r="IBK11" s="42">
        <v>41639</v>
      </c>
      <c r="IBL11" s="43">
        <v>4822539000</v>
      </c>
      <c r="IBM11" s="43">
        <v>83692000</v>
      </c>
      <c r="IBN11" s="43">
        <v>2540954000</v>
      </c>
      <c r="IBO11" s="40">
        <v>0</v>
      </c>
      <c r="IBP11" s="43">
        <v>231912000</v>
      </c>
      <c r="IBQ11" s="40" t="s">
        <v>41</v>
      </c>
      <c r="IBR11" s="40" t="s">
        <v>99</v>
      </c>
      <c r="IBS11" s="36">
        <f t="shared" si="1146"/>
        <v>2013</v>
      </c>
      <c r="IBT11" s="37">
        <f t="shared" si="1147"/>
        <v>-4738847000</v>
      </c>
      <c r="IBU11" s="38">
        <f t="shared" si="1148"/>
        <v>2772866000</v>
      </c>
      <c r="IBV11" s="38">
        <f t="shared" si="1149"/>
        <v>-7511713000</v>
      </c>
      <c r="IBW11" s="39">
        <f t="shared" si="1150"/>
        <v>0.98264565615747224</v>
      </c>
      <c r="IBX11" s="39">
        <f t="shared" si="1151"/>
        <v>1.5576261799023294</v>
      </c>
      <c r="IBY11" s="40" t="s">
        <v>395</v>
      </c>
      <c r="IBZ11" s="40" t="s">
        <v>9</v>
      </c>
      <c r="ICA11" s="42">
        <v>41639</v>
      </c>
      <c r="ICB11" s="43">
        <v>4822539000</v>
      </c>
      <c r="ICC11" s="43">
        <v>83692000</v>
      </c>
      <c r="ICD11" s="43">
        <v>2540954000</v>
      </c>
      <c r="ICE11" s="40">
        <v>0</v>
      </c>
      <c r="ICF11" s="43">
        <v>231912000</v>
      </c>
      <c r="ICG11" s="40" t="s">
        <v>41</v>
      </c>
      <c r="ICH11" s="40" t="s">
        <v>99</v>
      </c>
      <c r="ICI11" s="36">
        <f t="shared" si="1146"/>
        <v>2013</v>
      </c>
      <c r="ICJ11" s="37">
        <f t="shared" si="1147"/>
        <v>-4738847000</v>
      </c>
      <c r="ICK11" s="38">
        <f t="shared" si="1148"/>
        <v>2772866000</v>
      </c>
      <c r="ICL11" s="38">
        <f t="shared" si="1149"/>
        <v>-7511713000</v>
      </c>
      <c r="ICM11" s="39">
        <f t="shared" si="1150"/>
        <v>0.98264565615747224</v>
      </c>
      <c r="ICN11" s="39">
        <f t="shared" si="1151"/>
        <v>1.5576261799023294</v>
      </c>
      <c r="ICO11" s="40" t="s">
        <v>395</v>
      </c>
      <c r="ICP11" s="40" t="s">
        <v>9</v>
      </c>
      <c r="ICQ11" s="42">
        <v>41639</v>
      </c>
      <c r="ICR11" s="43">
        <v>4822539000</v>
      </c>
      <c r="ICS11" s="43">
        <v>83692000</v>
      </c>
      <c r="ICT11" s="43">
        <v>2540954000</v>
      </c>
      <c r="ICU11" s="40">
        <v>0</v>
      </c>
      <c r="ICV11" s="43">
        <v>231912000</v>
      </c>
      <c r="ICW11" s="40" t="s">
        <v>41</v>
      </c>
      <c r="ICX11" s="40" t="s">
        <v>99</v>
      </c>
      <c r="ICY11" s="36">
        <f t="shared" si="1152"/>
        <v>2013</v>
      </c>
      <c r="ICZ11" s="37">
        <f t="shared" si="1153"/>
        <v>-4738847000</v>
      </c>
      <c r="IDA11" s="38">
        <f t="shared" si="1154"/>
        <v>2772866000</v>
      </c>
      <c r="IDB11" s="38">
        <f t="shared" si="1155"/>
        <v>-7511713000</v>
      </c>
      <c r="IDC11" s="39">
        <f t="shared" si="1156"/>
        <v>0.98264565615747224</v>
      </c>
      <c r="IDD11" s="39">
        <f t="shared" si="1157"/>
        <v>1.5576261799023294</v>
      </c>
      <c r="IDE11" s="40" t="s">
        <v>395</v>
      </c>
      <c r="IDF11" s="40" t="s">
        <v>9</v>
      </c>
      <c r="IDG11" s="42">
        <v>41639</v>
      </c>
      <c r="IDH11" s="43">
        <v>4822539000</v>
      </c>
      <c r="IDI11" s="43">
        <v>83692000</v>
      </c>
      <c r="IDJ11" s="43">
        <v>2540954000</v>
      </c>
      <c r="IDK11" s="40">
        <v>0</v>
      </c>
      <c r="IDL11" s="43">
        <v>231912000</v>
      </c>
      <c r="IDM11" s="40" t="s">
        <v>41</v>
      </c>
      <c r="IDN11" s="40" t="s">
        <v>99</v>
      </c>
      <c r="IDO11" s="36">
        <f t="shared" si="1152"/>
        <v>2013</v>
      </c>
      <c r="IDP11" s="37">
        <f t="shared" si="1153"/>
        <v>-4738847000</v>
      </c>
      <c r="IDQ11" s="38">
        <f t="shared" si="1154"/>
        <v>2772866000</v>
      </c>
      <c r="IDR11" s="38">
        <f t="shared" si="1155"/>
        <v>-7511713000</v>
      </c>
      <c r="IDS11" s="39">
        <f t="shared" si="1156"/>
        <v>0.98264565615747224</v>
      </c>
      <c r="IDT11" s="39">
        <f t="shared" si="1157"/>
        <v>1.5576261799023294</v>
      </c>
      <c r="IDU11" s="40" t="s">
        <v>395</v>
      </c>
      <c r="IDV11" s="40" t="s">
        <v>9</v>
      </c>
      <c r="IDW11" s="42">
        <v>41639</v>
      </c>
      <c r="IDX11" s="43">
        <v>4822539000</v>
      </c>
      <c r="IDY11" s="43">
        <v>83692000</v>
      </c>
      <c r="IDZ11" s="43">
        <v>2540954000</v>
      </c>
      <c r="IEA11" s="40">
        <v>0</v>
      </c>
      <c r="IEB11" s="43">
        <v>231912000</v>
      </c>
      <c r="IEC11" s="40" t="s">
        <v>41</v>
      </c>
      <c r="IED11" s="40" t="s">
        <v>99</v>
      </c>
      <c r="IEE11" s="36">
        <f t="shared" si="1158"/>
        <v>2013</v>
      </c>
      <c r="IEF11" s="37">
        <f t="shared" si="1159"/>
        <v>-4738847000</v>
      </c>
      <c r="IEG11" s="38">
        <f t="shared" si="1160"/>
        <v>2772866000</v>
      </c>
      <c r="IEH11" s="38">
        <f t="shared" si="1161"/>
        <v>-7511713000</v>
      </c>
      <c r="IEI11" s="39">
        <f t="shared" si="1162"/>
        <v>0.98264565615747224</v>
      </c>
      <c r="IEJ11" s="39">
        <f t="shared" si="1163"/>
        <v>1.5576261799023294</v>
      </c>
      <c r="IEK11" s="40" t="s">
        <v>395</v>
      </c>
      <c r="IEL11" s="40" t="s">
        <v>9</v>
      </c>
      <c r="IEM11" s="42">
        <v>41639</v>
      </c>
      <c r="IEN11" s="43">
        <v>4822539000</v>
      </c>
      <c r="IEO11" s="43">
        <v>83692000</v>
      </c>
      <c r="IEP11" s="43">
        <v>2540954000</v>
      </c>
      <c r="IEQ11" s="40">
        <v>0</v>
      </c>
      <c r="IER11" s="43">
        <v>231912000</v>
      </c>
      <c r="IES11" s="40" t="s">
        <v>41</v>
      </c>
      <c r="IET11" s="40" t="s">
        <v>99</v>
      </c>
      <c r="IEU11" s="36">
        <f t="shared" si="1158"/>
        <v>2013</v>
      </c>
      <c r="IEV11" s="37">
        <f t="shared" si="1159"/>
        <v>-4738847000</v>
      </c>
      <c r="IEW11" s="38">
        <f t="shared" si="1160"/>
        <v>2772866000</v>
      </c>
      <c r="IEX11" s="38">
        <f t="shared" si="1161"/>
        <v>-7511713000</v>
      </c>
      <c r="IEY11" s="39">
        <f t="shared" si="1162"/>
        <v>0.98264565615747224</v>
      </c>
      <c r="IEZ11" s="39">
        <f t="shared" si="1163"/>
        <v>1.5576261799023294</v>
      </c>
      <c r="IFA11" s="40" t="s">
        <v>395</v>
      </c>
      <c r="IFB11" s="40" t="s">
        <v>9</v>
      </c>
      <c r="IFC11" s="42">
        <v>41639</v>
      </c>
      <c r="IFD11" s="43">
        <v>4822539000</v>
      </c>
      <c r="IFE11" s="43">
        <v>83692000</v>
      </c>
      <c r="IFF11" s="43">
        <v>2540954000</v>
      </c>
      <c r="IFG11" s="40">
        <v>0</v>
      </c>
      <c r="IFH11" s="43">
        <v>231912000</v>
      </c>
      <c r="IFI11" s="40" t="s">
        <v>41</v>
      </c>
      <c r="IFJ11" s="40" t="s">
        <v>99</v>
      </c>
      <c r="IFK11" s="36">
        <f t="shared" si="1164"/>
        <v>2013</v>
      </c>
      <c r="IFL11" s="37">
        <f t="shared" si="1165"/>
        <v>-4738847000</v>
      </c>
      <c r="IFM11" s="38">
        <f t="shared" si="1166"/>
        <v>2772866000</v>
      </c>
      <c r="IFN11" s="38">
        <f t="shared" si="1167"/>
        <v>-7511713000</v>
      </c>
      <c r="IFO11" s="39">
        <f t="shared" si="1168"/>
        <v>0.98264565615747224</v>
      </c>
      <c r="IFP11" s="39">
        <f t="shared" si="1169"/>
        <v>1.5576261799023294</v>
      </c>
      <c r="IFQ11" s="40" t="s">
        <v>395</v>
      </c>
      <c r="IFR11" s="40" t="s">
        <v>9</v>
      </c>
      <c r="IFS11" s="42">
        <v>41639</v>
      </c>
      <c r="IFT11" s="43">
        <v>4822539000</v>
      </c>
      <c r="IFU11" s="43">
        <v>83692000</v>
      </c>
      <c r="IFV11" s="43">
        <v>2540954000</v>
      </c>
      <c r="IFW11" s="40">
        <v>0</v>
      </c>
      <c r="IFX11" s="43">
        <v>231912000</v>
      </c>
      <c r="IFY11" s="40" t="s">
        <v>41</v>
      </c>
      <c r="IFZ11" s="40" t="s">
        <v>99</v>
      </c>
      <c r="IGA11" s="36">
        <f t="shared" si="1164"/>
        <v>2013</v>
      </c>
      <c r="IGB11" s="37">
        <f t="shared" si="1165"/>
        <v>-4738847000</v>
      </c>
      <c r="IGC11" s="38">
        <f t="shared" si="1166"/>
        <v>2772866000</v>
      </c>
      <c r="IGD11" s="38">
        <f t="shared" si="1167"/>
        <v>-7511713000</v>
      </c>
      <c r="IGE11" s="39">
        <f t="shared" si="1168"/>
        <v>0.98264565615747224</v>
      </c>
      <c r="IGF11" s="39">
        <f t="shared" si="1169"/>
        <v>1.5576261799023294</v>
      </c>
      <c r="IGG11" s="40" t="s">
        <v>395</v>
      </c>
      <c r="IGH11" s="40" t="s">
        <v>9</v>
      </c>
      <c r="IGI11" s="42">
        <v>41639</v>
      </c>
      <c r="IGJ11" s="43">
        <v>4822539000</v>
      </c>
      <c r="IGK11" s="43">
        <v>83692000</v>
      </c>
      <c r="IGL11" s="43">
        <v>2540954000</v>
      </c>
      <c r="IGM11" s="40">
        <v>0</v>
      </c>
      <c r="IGN11" s="43">
        <v>231912000</v>
      </c>
      <c r="IGO11" s="40" t="s">
        <v>41</v>
      </c>
      <c r="IGP11" s="40" t="s">
        <v>99</v>
      </c>
      <c r="IGQ11" s="36">
        <f t="shared" si="1170"/>
        <v>2013</v>
      </c>
      <c r="IGR11" s="37">
        <f t="shared" si="1171"/>
        <v>-4738847000</v>
      </c>
      <c r="IGS11" s="38">
        <f t="shared" si="1172"/>
        <v>2772866000</v>
      </c>
      <c r="IGT11" s="38">
        <f t="shared" si="1173"/>
        <v>-7511713000</v>
      </c>
      <c r="IGU11" s="39">
        <f t="shared" si="1174"/>
        <v>0.98264565615747224</v>
      </c>
      <c r="IGV11" s="39">
        <f t="shared" si="1175"/>
        <v>1.5576261799023294</v>
      </c>
      <c r="IGW11" s="40" t="s">
        <v>395</v>
      </c>
      <c r="IGX11" s="40" t="s">
        <v>9</v>
      </c>
      <c r="IGY11" s="42">
        <v>41639</v>
      </c>
      <c r="IGZ11" s="43">
        <v>4822539000</v>
      </c>
      <c r="IHA11" s="43">
        <v>83692000</v>
      </c>
      <c r="IHB11" s="43">
        <v>2540954000</v>
      </c>
      <c r="IHC11" s="40">
        <v>0</v>
      </c>
      <c r="IHD11" s="43">
        <v>231912000</v>
      </c>
      <c r="IHE11" s="40" t="s">
        <v>41</v>
      </c>
      <c r="IHF11" s="40" t="s">
        <v>99</v>
      </c>
      <c r="IHG11" s="36">
        <f t="shared" si="1170"/>
        <v>2013</v>
      </c>
      <c r="IHH11" s="37">
        <f t="shared" si="1171"/>
        <v>-4738847000</v>
      </c>
      <c r="IHI11" s="38">
        <f t="shared" si="1172"/>
        <v>2772866000</v>
      </c>
      <c r="IHJ11" s="38">
        <f t="shared" si="1173"/>
        <v>-7511713000</v>
      </c>
      <c r="IHK11" s="39">
        <f t="shared" si="1174"/>
        <v>0.98264565615747224</v>
      </c>
      <c r="IHL11" s="39">
        <f t="shared" si="1175"/>
        <v>1.5576261799023294</v>
      </c>
      <c r="IHM11" s="40" t="s">
        <v>395</v>
      </c>
      <c r="IHN11" s="40" t="s">
        <v>9</v>
      </c>
      <c r="IHO11" s="42">
        <v>41639</v>
      </c>
      <c r="IHP11" s="43">
        <v>4822539000</v>
      </c>
      <c r="IHQ11" s="43">
        <v>83692000</v>
      </c>
      <c r="IHR11" s="43">
        <v>2540954000</v>
      </c>
      <c r="IHS11" s="40">
        <v>0</v>
      </c>
      <c r="IHT11" s="43">
        <v>231912000</v>
      </c>
      <c r="IHU11" s="40" t="s">
        <v>41</v>
      </c>
      <c r="IHV11" s="40" t="s">
        <v>99</v>
      </c>
      <c r="IHW11" s="36">
        <f t="shared" si="1176"/>
        <v>2013</v>
      </c>
      <c r="IHX11" s="37">
        <f t="shared" si="1177"/>
        <v>-4738847000</v>
      </c>
      <c r="IHY11" s="38">
        <f t="shared" si="1178"/>
        <v>2772866000</v>
      </c>
      <c r="IHZ11" s="38">
        <f t="shared" si="1179"/>
        <v>-7511713000</v>
      </c>
      <c r="IIA11" s="39">
        <f t="shared" si="1180"/>
        <v>0.98264565615747224</v>
      </c>
      <c r="IIB11" s="39">
        <f t="shared" si="1181"/>
        <v>1.5576261799023294</v>
      </c>
      <c r="IIC11" s="40" t="s">
        <v>395</v>
      </c>
      <c r="IID11" s="40" t="s">
        <v>9</v>
      </c>
      <c r="IIE11" s="42">
        <v>41639</v>
      </c>
      <c r="IIF11" s="43">
        <v>4822539000</v>
      </c>
      <c r="IIG11" s="43">
        <v>83692000</v>
      </c>
      <c r="IIH11" s="43">
        <v>2540954000</v>
      </c>
      <c r="III11" s="40">
        <v>0</v>
      </c>
      <c r="IIJ11" s="43">
        <v>231912000</v>
      </c>
      <c r="IIK11" s="40" t="s">
        <v>41</v>
      </c>
      <c r="IIL11" s="40" t="s">
        <v>99</v>
      </c>
      <c r="IIM11" s="36">
        <f t="shared" si="1176"/>
        <v>2013</v>
      </c>
      <c r="IIN11" s="37">
        <f t="shared" si="1177"/>
        <v>-4738847000</v>
      </c>
      <c r="IIO11" s="38">
        <f t="shared" si="1178"/>
        <v>2772866000</v>
      </c>
      <c r="IIP11" s="38">
        <f t="shared" si="1179"/>
        <v>-7511713000</v>
      </c>
      <c r="IIQ11" s="39">
        <f t="shared" si="1180"/>
        <v>0.98264565615747224</v>
      </c>
      <c r="IIR11" s="39">
        <f t="shared" si="1181"/>
        <v>1.5576261799023294</v>
      </c>
      <c r="IIS11" s="40" t="s">
        <v>395</v>
      </c>
      <c r="IIT11" s="40" t="s">
        <v>9</v>
      </c>
      <c r="IIU11" s="42">
        <v>41639</v>
      </c>
      <c r="IIV11" s="43">
        <v>4822539000</v>
      </c>
      <c r="IIW11" s="43">
        <v>83692000</v>
      </c>
      <c r="IIX11" s="43">
        <v>2540954000</v>
      </c>
      <c r="IIY11" s="40">
        <v>0</v>
      </c>
      <c r="IIZ11" s="43">
        <v>231912000</v>
      </c>
      <c r="IJA11" s="40" t="s">
        <v>41</v>
      </c>
      <c r="IJB11" s="40" t="s">
        <v>99</v>
      </c>
      <c r="IJC11" s="36">
        <f t="shared" si="1182"/>
        <v>2013</v>
      </c>
      <c r="IJD11" s="37">
        <f t="shared" si="1183"/>
        <v>-4738847000</v>
      </c>
      <c r="IJE11" s="38">
        <f t="shared" si="1184"/>
        <v>2772866000</v>
      </c>
      <c r="IJF11" s="38">
        <f t="shared" si="1185"/>
        <v>-7511713000</v>
      </c>
      <c r="IJG11" s="39">
        <f t="shared" si="1186"/>
        <v>0.98264565615747224</v>
      </c>
      <c r="IJH11" s="39">
        <f t="shared" si="1187"/>
        <v>1.5576261799023294</v>
      </c>
      <c r="IJI11" s="40" t="s">
        <v>395</v>
      </c>
      <c r="IJJ11" s="40" t="s">
        <v>9</v>
      </c>
      <c r="IJK11" s="42">
        <v>41639</v>
      </c>
      <c r="IJL11" s="43">
        <v>4822539000</v>
      </c>
      <c r="IJM11" s="43">
        <v>83692000</v>
      </c>
      <c r="IJN11" s="43">
        <v>2540954000</v>
      </c>
      <c r="IJO11" s="40">
        <v>0</v>
      </c>
      <c r="IJP11" s="43">
        <v>231912000</v>
      </c>
      <c r="IJQ11" s="40" t="s">
        <v>41</v>
      </c>
      <c r="IJR11" s="40" t="s">
        <v>99</v>
      </c>
      <c r="IJS11" s="36">
        <f t="shared" si="1182"/>
        <v>2013</v>
      </c>
      <c r="IJT11" s="37">
        <f t="shared" si="1183"/>
        <v>-4738847000</v>
      </c>
      <c r="IJU11" s="38">
        <f t="shared" si="1184"/>
        <v>2772866000</v>
      </c>
      <c r="IJV11" s="38">
        <f t="shared" si="1185"/>
        <v>-7511713000</v>
      </c>
      <c r="IJW11" s="39">
        <f t="shared" si="1186"/>
        <v>0.98264565615747224</v>
      </c>
      <c r="IJX11" s="39">
        <f t="shared" si="1187"/>
        <v>1.5576261799023294</v>
      </c>
      <c r="IJY11" s="40" t="s">
        <v>395</v>
      </c>
      <c r="IJZ11" s="40" t="s">
        <v>9</v>
      </c>
      <c r="IKA11" s="42">
        <v>41639</v>
      </c>
      <c r="IKB11" s="43">
        <v>4822539000</v>
      </c>
      <c r="IKC11" s="43">
        <v>83692000</v>
      </c>
      <c r="IKD11" s="43">
        <v>2540954000</v>
      </c>
      <c r="IKE11" s="40">
        <v>0</v>
      </c>
      <c r="IKF11" s="43">
        <v>231912000</v>
      </c>
      <c r="IKG11" s="40" t="s">
        <v>41</v>
      </c>
      <c r="IKH11" s="40" t="s">
        <v>99</v>
      </c>
      <c r="IKI11" s="36">
        <f t="shared" si="1188"/>
        <v>2013</v>
      </c>
      <c r="IKJ11" s="37">
        <f t="shared" si="1189"/>
        <v>-4738847000</v>
      </c>
      <c r="IKK11" s="38">
        <f t="shared" si="1190"/>
        <v>2772866000</v>
      </c>
      <c r="IKL11" s="38">
        <f t="shared" si="1191"/>
        <v>-7511713000</v>
      </c>
      <c r="IKM11" s="39">
        <f t="shared" si="1192"/>
        <v>0.98264565615747224</v>
      </c>
      <c r="IKN11" s="39">
        <f t="shared" si="1193"/>
        <v>1.5576261799023294</v>
      </c>
      <c r="IKO11" s="40" t="s">
        <v>395</v>
      </c>
      <c r="IKP11" s="40" t="s">
        <v>9</v>
      </c>
      <c r="IKQ11" s="42">
        <v>41639</v>
      </c>
      <c r="IKR11" s="43">
        <v>4822539000</v>
      </c>
      <c r="IKS11" s="43">
        <v>83692000</v>
      </c>
      <c r="IKT11" s="43">
        <v>2540954000</v>
      </c>
      <c r="IKU11" s="40">
        <v>0</v>
      </c>
      <c r="IKV11" s="43">
        <v>231912000</v>
      </c>
      <c r="IKW11" s="40" t="s">
        <v>41</v>
      </c>
      <c r="IKX11" s="40" t="s">
        <v>99</v>
      </c>
      <c r="IKY11" s="36">
        <f t="shared" si="1188"/>
        <v>2013</v>
      </c>
      <c r="IKZ11" s="37">
        <f t="shared" si="1189"/>
        <v>-4738847000</v>
      </c>
      <c r="ILA11" s="38">
        <f t="shared" si="1190"/>
        <v>2772866000</v>
      </c>
      <c r="ILB11" s="38">
        <f t="shared" si="1191"/>
        <v>-7511713000</v>
      </c>
      <c r="ILC11" s="39">
        <f t="shared" si="1192"/>
        <v>0.98264565615747224</v>
      </c>
      <c r="ILD11" s="39">
        <f t="shared" si="1193"/>
        <v>1.5576261799023294</v>
      </c>
      <c r="ILE11" s="40" t="s">
        <v>395</v>
      </c>
      <c r="ILF11" s="40" t="s">
        <v>9</v>
      </c>
      <c r="ILG11" s="42">
        <v>41639</v>
      </c>
      <c r="ILH11" s="43">
        <v>4822539000</v>
      </c>
      <c r="ILI11" s="43">
        <v>83692000</v>
      </c>
      <c r="ILJ11" s="43">
        <v>2540954000</v>
      </c>
      <c r="ILK11" s="40">
        <v>0</v>
      </c>
      <c r="ILL11" s="43">
        <v>231912000</v>
      </c>
      <c r="ILM11" s="40" t="s">
        <v>41</v>
      </c>
      <c r="ILN11" s="40" t="s">
        <v>99</v>
      </c>
      <c r="ILO11" s="36">
        <f t="shared" si="1194"/>
        <v>2013</v>
      </c>
      <c r="ILP11" s="37">
        <f t="shared" si="1195"/>
        <v>-4738847000</v>
      </c>
      <c r="ILQ11" s="38">
        <f t="shared" si="1196"/>
        <v>2772866000</v>
      </c>
      <c r="ILR11" s="38">
        <f t="shared" si="1197"/>
        <v>-7511713000</v>
      </c>
      <c r="ILS11" s="39">
        <f t="shared" si="1198"/>
        <v>0.98264565615747224</v>
      </c>
      <c r="ILT11" s="39">
        <f t="shared" si="1199"/>
        <v>1.5576261799023294</v>
      </c>
      <c r="ILU11" s="40" t="s">
        <v>395</v>
      </c>
      <c r="ILV11" s="40" t="s">
        <v>9</v>
      </c>
      <c r="ILW11" s="42">
        <v>41639</v>
      </c>
      <c r="ILX11" s="43">
        <v>4822539000</v>
      </c>
      <c r="ILY11" s="43">
        <v>83692000</v>
      </c>
      <c r="ILZ11" s="43">
        <v>2540954000</v>
      </c>
      <c r="IMA11" s="40">
        <v>0</v>
      </c>
      <c r="IMB11" s="43">
        <v>231912000</v>
      </c>
      <c r="IMC11" s="40" t="s">
        <v>41</v>
      </c>
      <c r="IMD11" s="40" t="s">
        <v>99</v>
      </c>
      <c r="IME11" s="36">
        <f t="shared" si="1194"/>
        <v>2013</v>
      </c>
      <c r="IMF11" s="37">
        <f t="shared" si="1195"/>
        <v>-4738847000</v>
      </c>
      <c r="IMG11" s="38">
        <f t="shared" si="1196"/>
        <v>2772866000</v>
      </c>
      <c r="IMH11" s="38">
        <f t="shared" si="1197"/>
        <v>-7511713000</v>
      </c>
      <c r="IMI11" s="39">
        <f t="shared" si="1198"/>
        <v>0.98264565615747224</v>
      </c>
      <c r="IMJ11" s="39">
        <f t="shared" si="1199"/>
        <v>1.5576261799023294</v>
      </c>
      <c r="IMK11" s="40" t="s">
        <v>395</v>
      </c>
      <c r="IML11" s="40" t="s">
        <v>9</v>
      </c>
      <c r="IMM11" s="42">
        <v>41639</v>
      </c>
      <c r="IMN11" s="43">
        <v>4822539000</v>
      </c>
      <c r="IMO11" s="43">
        <v>83692000</v>
      </c>
      <c r="IMP11" s="43">
        <v>2540954000</v>
      </c>
      <c r="IMQ11" s="40">
        <v>0</v>
      </c>
      <c r="IMR11" s="43">
        <v>231912000</v>
      </c>
      <c r="IMS11" s="40" t="s">
        <v>41</v>
      </c>
      <c r="IMT11" s="40" t="s">
        <v>99</v>
      </c>
      <c r="IMU11" s="36">
        <f t="shared" si="1200"/>
        <v>2013</v>
      </c>
      <c r="IMV11" s="37">
        <f t="shared" si="1201"/>
        <v>-4738847000</v>
      </c>
      <c r="IMW11" s="38">
        <f t="shared" si="1202"/>
        <v>2772866000</v>
      </c>
      <c r="IMX11" s="38">
        <f t="shared" si="1203"/>
        <v>-7511713000</v>
      </c>
      <c r="IMY11" s="39">
        <f t="shared" si="1204"/>
        <v>0.98264565615747224</v>
      </c>
      <c r="IMZ11" s="39">
        <f t="shared" si="1205"/>
        <v>1.5576261799023294</v>
      </c>
      <c r="INA11" s="40" t="s">
        <v>395</v>
      </c>
      <c r="INB11" s="40" t="s">
        <v>9</v>
      </c>
      <c r="INC11" s="42">
        <v>41639</v>
      </c>
      <c r="IND11" s="43">
        <v>4822539000</v>
      </c>
      <c r="INE11" s="43">
        <v>83692000</v>
      </c>
      <c r="INF11" s="43">
        <v>2540954000</v>
      </c>
      <c r="ING11" s="40">
        <v>0</v>
      </c>
      <c r="INH11" s="43">
        <v>231912000</v>
      </c>
      <c r="INI11" s="40" t="s">
        <v>41</v>
      </c>
      <c r="INJ11" s="40" t="s">
        <v>99</v>
      </c>
      <c r="INK11" s="36">
        <f t="shared" si="1200"/>
        <v>2013</v>
      </c>
      <c r="INL11" s="37">
        <f t="shared" si="1201"/>
        <v>-4738847000</v>
      </c>
      <c r="INM11" s="38">
        <f t="shared" si="1202"/>
        <v>2772866000</v>
      </c>
      <c r="INN11" s="38">
        <f t="shared" si="1203"/>
        <v>-7511713000</v>
      </c>
      <c r="INO11" s="39">
        <f t="shared" si="1204"/>
        <v>0.98264565615747224</v>
      </c>
      <c r="INP11" s="39">
        <f t="shared" si="1205"/>
        <v>1.5576261799023294</v>
      </c>
      <c r="INQ11" s="40" t="s">
        <v>395</v>
      </c>
      <c r="INR11" s="40" t="s">
        <v>9</v>
      </c>
      <c r="INS11" s="42">
        <v>41639</v>
      </c>
      <c r="INT11" s="43">
        <v>4822539000</v>
      </c>
      <c r="INU11" s="43">
        <v>83692000</v>
      </c>
      <c r="INV11" s="43">
        <v>2540954000</v>
      </c>
      <c r="INW11" s="40">
        <v>0</v>
      </c>
      <c r="INX11" s="43">
        <v>231912000</v>
      </c>
      <c r="INY11" s="40" t="s">
        <v>41</v>
      </c>
      <c r="INZ11" s="40" t="s">
        <v>99</v>
      </c>
      <c r="IOA11" s="36">
        <f t="shared" si="1206"/>
        <v>2013</v>
      </c>
      <c r="IOB11" s="37">
        <f t="shared" si="1207"/>
        <v>-4738847000</v>
      </c>
      <c r="IOC11" s="38">
        <f t="shared" si="1208"/>
        <v>2772866000</v>
      </c>
      <c r="IOD11" s="38">
        <f t="shared" si="1209"/>
        <v>-7511713000</v>
      </c>
      <c r="IOE11" s="39">
        <f t="shared" si="1210"/>
        <v>0.98264565615747224</v>
      </c>
      <c r="IOF11" s="39">
        <f t="shared" si="1211"/>
        <v>1.5576261799023294</v>
      </c>
      <c r="IOG11" s="40" t="s">
        <v>395</v>
      </c>
      <c r="IOH11" s="40" t="s">
        <v>9</v>
      </c>
      <c r="IOI11" s="42">
        <v>41639</v>
      </c>
      <c r="IOJ11" s="43">
        <v>4822539000</v>
      </c>
      <c r="IOK11" s="43">
        <v>83692000</v>
      </c>
      <c r="IOL11" s="43">
        <v>2540954000</v>
      </c>
      <c r="IOM11" s="40">
        <v>0</v>
      </c>
      <c r="ION11" s="43">
        <v>231912000</v>
      </c>
      <c r="IOO11" s="40" t="s">
        <v>41</v>
      </c>
      <c r="IOP11" s="40" t="s">
        <v>99</v>
      </c>
      <c r="IOQ11" s="36">
        <f t="shared" si="1206"/>
        <v>2013</v>
      </c>
      <c r="IOR11" s="37">
        <f t="shared" si="1207"/>
        <v>-4738847000</v>
      </c>
      <c r="IOS11" s="38">
        <f t="shared" si="1208"/>
        <v>2772866000</v>
      </c>
      <c r="IOT11" s="38">
        <f t="shared" si="1209"/>
        <v>-7511713000</v>
      </c>
      <c r="IOU11" s="39">
        <f t="shared" si="1210"/>
        <v>0.98264565615747224</v>
      </c>
      <c r="IOV11" s="39">
        <f t="shared" si="1211"/>
        <v>1.5576261799023294</v>
      </c>
      <c r="IOW11" s="40" t="s">
        <v>395</v>
      </c>
      <c r="IOX11" s="40" t="s">
        <v>9</v>
      </c>
      <c r="IOY11" s="42">
        <v>41639</v>
      </c>
      <c r="IOZ11" s="43">
        <v>4822539000</v>
      </c>
      <c r="IPA11" s="43">
        <v>83692000</v>
      </c>
      <c r="IPB11" s="43">
        <v>2540954000</v>
      </c>
      <c r="IPC11" s="40">
        <v>0</v>
      </c>
      <c r="IPD11" s="43">
        <v>231912000</v>
      </c>
      <c r="IPE11" s="40" t="s">
        <v>41</v>
      </c>
      <c r="IPF11" s="40" t="s">
        <v>99</v>
      </c>
      <c r="IPG11" s="36">
        <f t="shared" si="1212"/>
        <v>2013</v>
      </c>
      <c r="IPH11" s="37">
        <f t="shared" si="1213"/>
        <v>-4738847000</v>
      </c>
      <c r="IPI11" s="38">
        <f t="shared" si="1214"/>
        <v>2772866000</v>
      </c>
      <c r="IPJ11" s="38">
        <f t="shared" si="1215"/>
        <v>-7511713000</v>
      </c>
      <c r="IPK11" s="39">
        <f t="shared" si="1216"/>
        <v>0.98264565615747224</v>
      </c>
      <c r="IPL11" s="39">
        <f t="shared" si="1217"/>
        <v>1.5576261799023294</v>
      </c>
      <c r="IPM11" s="40" t="s">
        <v>395</v>
      </c>
      <c r="IPN11" s="40" t="s">
        <v>9</v>
      </c>
      <c r="IPO11" s="42">
        <v>41639</v>
      </c>
      <c r="IPP11" s="43">
        <v>4822539000</v>
      </c>
      <c r="IPQ11" s="43">
        <v>83692000</v>
      </c>
      <c r="IPR11" s="43">
        <v>2540954000</v>
      </c>
      <c r="IPS11" s="40">
        <v>0</v>
      </c>
      <c r="IPT11" s="43">
        <v>231912000</v>
      </c>
      <c r="IPU11" s="40" t="s">
        <v>41</v>
      </c>
      <c r="IPV11" s="40" t="s">
        <v>99</v>
      </c>
      <c r="IPW11" s="36">
        <f t="shared" si="1212"/>
        <v>2013</v>
      </c>
      <c r="IPX11" s="37">
        <f t="shared" si="1213"/>
        <v>-4738847000</v>
      </c>
      <c r="IPY11" s="38">
        <f t="shared" si="1214"/>
        <v>2772866000</v>
      </c>
      <c r="IPZ11" s="38">
        <f t="shared" si="1215"/>
        <v>-7511713000</v>
      </c>
      <c r="IQA11" s="39">
        <f t="shared" si="1216"/>
        <v>0.98264565615747224</v>
      </c>
      <c r="IQB11" s="39">
        <f t="shared" si="1217"/>
        <v>1.5576261799023294</v>
      </c>
      <c r="IQC11" s="40" t="s">
        <v>395</v>
      </c>
      <c r="IQD11" s="40" t="s">
        <v>9</v>
      </c>
      <c r="IQE11" s="42">
        <v>41639</v>
      </c>
      <c r="IQF11" s="43">
        <v>4822539000</v>
      </c>
      <c r="IQG11" s="43">
        <v>83692000</v>
      </c>
      <c r="IQH11" s="43">
        <v>2540954000</v>
      </c>
      <c r="IQI11" s="40">
        <v>0</v>
      </c>
      <c r="IQJ11" s="43">
        <v>231912000</v>
      </c>
      <c r="IQK11" s="40" t="s">
        <v>41</v>
      </c>
      <c r="IQL11" s="40" t="s">
        <v>99</v>
      </c>
      <c r="IQM11" s="36">
        <f t="shared" si="1218"/>
        <v>2013</v>
      </c>
      <c r="IQN11" s="37">
        <f t="shared" si="1219"/>
        <v>-4738847000</v>
      </c>
      <c r="IQO11" s="38">
        <f t="shared" si="1220"/>
        <v>2772866000</v>
      </c>
      <c r="IQP11" s="38">
        <f t="shared" si="1221"/>
        <v>-7511713000</v>
      </c>
      <c r="IQQ11" s="39">
        <f t="shared" si="1222"/>
        <v>0.98264565615747224</v>
      </c>
      <c r="IQR11" s="39">
        <f t="shared" si="1223"/>
        <v>1.5576261799023294</v>
      </c>
      <c r="IQS11" s="40" t="s">
        <v>395</v>
      </c>
      <c r="IQT11" s="40" t="s">
        <v>9</v>
      </c>
      <c r="IQU11" s="42">
        <v>41639</v>
      </c>
      <c r="IQV11" s="43">
        <v>4822539000</v>
      </c>
      <c r="IQW11" s="43">
        <v>83692000</v>
      </c>
      <c r="IQX11" s="43">
        <v>2540954000</v>
      </c>
      <c r="IQY11" s="40">
        <v>0</v>
      </c>
      <c r="IQZ11" s="43">
        <v>231912000</v>
      </c>
      <c r="IRA11" s="40" t="s">
        <v>41</v>
      </c>
      <c r="IRB11" s="40" t="s">
        <v>99</v>
      </c>
      <c r="IRC11" s="36">
        <f t="shared" si="1218"/>
        <v>2013</v>
      </c>
      <c r="IRD11" s="37">
        <f t="shared" si="1219"/>
        <v>-4738847000</v>
      </c>
      <c r="IRE11" s="38">
        <f t="shared" si="1220"/>
        <v>2772866000</v>
      </c>
      <c r="IRF11" s="38">
        <f t="shared" si="1221"/>
        <v>-7511713000</v>
      </c>
      <c r="IRG11" s="39">
        <f t="shared" si="1222"/>
        <v>0.98264565615747224</v>
      </c>
      <c r="IRH11" s="39">
        <f t="shared" si="1223"/>
        <v>1.5576261799023294</v>
      </c>
      <c r="IRI11" s="40" t="s">
        <v>395</v>
      </c>
      <c r="IRJ11" s="40" t="s">
        <v>9</v>
      </c>
      <c r="IRK11" s="42">
        <v>41639</v>
      </c>
      <c r="IRL11" s="43">
        <v>4822539000</v>
      </c>
      <c r="IRM11" s="43">
        <v>83692000</v>
      </c>
      <c r="IRN11" s="43">
        <v>2540954000</v>
      </c>
      <c r="IRO11" s="40">
        <v>0</v>
      </c>
      <c r="IRP11" s="43">
        <v>231912000</v>
      </c>
      <c r="IRQ11" s="40" t="s">
        <v>41</v>
      </c>
      <c r="IRR11" s="40" t="s">
        <v>99</v>
      </c>
      <c r="IRS11" s="36">
        <f t="shared" si="1224"/>
        <v>2013</v>
      </c>
      <c r="IRT11" s="37">
        <f t="shared" si="1225"/>
        <v>-4738847000</v>
      </c>
      <c r="IRU11" s="38">
        <f t="shared" si="1226"/>
        <v>2772866000</v>
      </c>
      <c r="IRV11" s="38">
        <f t="shared" si="1227"/>
        <v>-7511713000</v>
      </c>
      <c r="IRW11" s="39">
        <f t="shared" si="1228"/>
        <v>0.98264565615747224</v>
      </c>
      <c r="IRX11" s="39">
        <f t="shared" si="1229"/>
        <v>1.5576261799023294</v>
      </c>
      <c r="IRY11" s="40" t="s">
        <v>395</v>
      </c>
      <c r="IRZ11" s="40" t="s">
        <v>9</v>
      </c>
      <c r="ISA11" s="42">
        <v>41639</v>
      </c>
      <c r="ISB11" s="43">
        <v>4822539000</v>
      </c>
      <c r="ISC11" s="43">
        <v>83692000</v>
      </c>
      <c r="ISD11" s="43">
        <v>2540954000</v>
      </c>
      <c r="ISE11" s="40">
        <v>0</v>
      </c>
      <c r="ISF11" s="43">
        <v>231912000</v>
      </c>
      <c r="ISG11" s="40" t="s">
        <v>41</v>
      </c>
      <c r="ISH11" s="40" t="s">
        <v>99</v>
      </c>
      <c r="ISI11" s="36">
        <f t="shared" si="1224"/>
        <v>2013</v>
      </c>
      <c r="ISJ11" s="37">
        <f t="shared" si="1225"/>
        <v>-4738847000</v>
      </c>
      <c r="ISK11" s="38">
        <f t="shared" si="1226"/>
        <v>2772866000</v>
      </c>
      <c r="ISL11" s="38">
        <f t="shared" si="1227"/>
        <v>-7511713000</v>
      </c>
      <c r="ISM11" s="39">
        <f t="shared" si="1228"/>
        <v>0.98264565615747224</v>
      </c>
      <c r="ISN11" s="39">
        <f t="shared" si="1229"/>
        <v>1.5576261799023294</v>
      </c>
      <c r="ISO11" s="40" t="s">
        <v>395</v>
      </c>
      <c r="ISP11" s="40" t="s">
        <v>9</v>
      </c>
      <c r="ISQ11" s="42">
        <v>41639</v>
      </c>
      <c r="ISR11" s="43">
        <v>4822539000</v>
      </c>
      <c r="ISS11" s="43">
        <v>83692000</v>
      </c>
      <c r="IST11" s="43">
        <v>2540954000</v>
      </c>
      <c r="ISU11" s="40">
        <v>0</v>
      </c>
      <c r="ISV11" s="43">
        <v>231912000</v>
      </c>
      <c r="ISW11" s="40" t="s">
        <v>41</v>
      </c>
      <c r="ISX11" s="40" t="s">
        <v>99</v>
      </c>
      <c r="ISY11" s="36">
        <f t="shared" si="1230"/>
        <v>2013</v>
      </c>
      <c r="ISZ11" s="37">
        <f t="shared" si="1231"/>
        <v>-4738847000</v>
      </c>
      <c r="ITA11" s="38">
        <f t="shared" si="1232"/>
        <v>2772866000</v>
      </c>
      <c r="ITB11" s="38">
        <f t="shared" si="1233"/>
        <v>-7511713000</v>
      </c>
      <c r="ITC11" s="39">
        <f t="shared" si="1234"/>
        <v>0.98264565615747224</v>
      </c>
      <c r="ITD11" s="39">
        <f t="shared" si="1235"/>
        <v>1.5576261799023294</v>
      </c>
      <c r="ITE11" s="40" t="s">
        <v>395</v>
      </c>
      <c r="ITF11" s="40" t="s">
        <v>9</v>
      </c>
      <c r="ITG11" s="42">
        <v>41639</v>
      </c>
      <c r="ITH11" s="43">
        <v>4822539000</v>
      </c>
      <c r="ITI11" s="43">
        <v>83692000</v>
      </c>
      <c r="ITJ11" s="43">
        <v>2540954000</v>
      </c>
      <c r="ITK11" s="40">
        <v>0</v>
      </c>
      <c r="ITL11" s="43">
        <v>231912000</v>
      </c>
      <c r="ITM11" s="40" t="s">
        <v>41</v>
      </c>
      <c r="ITN11" s="40" t="s">
        <v>99</v>
      </c>
      <c r="ITO11" s="36">
        <f t="shared" si="1230"/>
        <v>2013</v>
      </c>
      <c r="ITP11" s="37">
        <f t="shared" si="1231"/>
        <v>-4738847000</v>
      </c>
      <c r="ITQ11" s="38">
        <f t="shared" si="1232"/>
        <v>2772866000</v>
      </c>
      <c r="ITR11" s="38">
        <f t="shared" si="1233"/>
        <v>-7511713000</v>
      </c>
      <c r="ITS11" s="39">
        <f t="shared" si="1234"/>
        <v>0.98264565615747224</v>
      </c>
      <c r="ITT11" s="39">
        <f t="shared" si="1235"/>
        <v>1.5576261799023294</v>
      </c>
      <c r="ITU11" s="40" t="s">
        <v>395</v>
      </c>
      <c r="ITV11" s="40" t="s">
        <v>9</v>
      </c>
      <c r="ITW11" s="42">
        <v>41639</v>
      </c>
      <c r="ITX11" s="43">
        <v>4822539000</v>
      </c>
      <c r="ITY11" s="43">
        <v>83692000</v>
      </c>
      <c r="ITZ11" s="43">
        <v>2540954000</v>
      </c>
      <c r="IUA11" s="40">
        <v>0</v>
      </c>
      <c r="IUB11" s="43">
        <v>231912000</v>
      </c>
      <c r="IUC11" s="40" t="s">
        <v>41</v>
      </c>
      <c r="IUD11" s="40" t="s">
        <v>99</v>
      </c>
      <c r="IUE11" s="36">
        <f t="shared" si="1236"/>
        <v>2013</v>
      </c>
      <c r="IUF11" s="37">
        <f t="shared" si="1237"/>
        <v>-4738847000</v>
      </c>
      <c r="IUG11" s="38">
        <f t="shared" si="1238"/>
        <v>2772866000</v>
      </c>
      <c r="IUH11" s="38">
        <f t="shared" si="1239"/>
        <v>-7511713000</v>
      </c>
      <c r="IUI11" s="39">
        <f t="shared" si="1240"/>
        <v>0.98264565615747224</v>
      </c>
      <c r="IUJ11" s="39">
        <f t="shared" si="1241"/>
        <v>1.5576261799023294</v>
      </c>
      <c r="IUK11" s="40" t="s">
        <v>395</v>
      </c>
      <c r="IUL11" s="40" t="s">
        <v>9</v>
      </c>
      <c r="IUM11" s="42">
        <v>41639</v>
      </c>
      <c r="IUN11" s="43">
        <v>4822539000</v>
      </c>
      <c r="IUO11" s="43">
        <v>83692000</v>
      </c>
      <c r="IUP11" s="43">
        <v>2540954000</v>
      </c>
      <c r="IUQ11" s="40">
        <v>0</v>
      </c>
      <c r="IUR11" s="43">
        <v>231912000</v>
      </c>
      <c r="IUS11" s="40" t="s">
        <v>41</v>
      </c>
      <c r="IUT11" s="40" t="s">
        <v>99</v>
      </c>
      <c r="IUU11" s="36">
        <f t="shared" si="1236"/>
        <v>2013</v>
      </c>
      <c r="IUV11" s="37">
        <f t="shared" si="1237"/>
        <v>-4738847000</v>
      </c>
      <c r="IUW11" s="38">
        <f t="shared" si="1238"/>
        <v>2772866000</v>
      </c>
      <c r="IUX11" s="38">
        <f t="shared" si="1239"/>
        <v>-7511713000</v>
      </c>
      <c r="IUY11" s="39">
        <f t="shared" si="1240"/>
        <v>0.98264565615747224</v>
      </c>
      <c r="IUZ11" s="39">
        <f t="shared" si="1241"/>
        <v>1.5576261799023294</v>
      </c>
      <c r="IVA11" s="40" t="s">
        <v>395</v>
      </c>
      <c r="IVB11" s="40" t="s">
        <v>9</v>
      </c>
      <c r="IVC11" s="42">
        <v>41639</v>
      </c>
      <c r="IVD11" s="43">
        <v>4822539000</v>
      </c>
      <c r="IVE11" s="43">
        <v>83692000</v>
      </c>
      <c r="IVF11" s="43">
        <v>2540954000</v>
      </c>
      <c r="IVG11" s="40">
        <v>0</v>
      </c>
      <c r="IVH11" s="43">
        <v>231912000</v>
      </c>
      <c r="IVI11" s="40" t="s">
        <v>41</v>
      </c>
      <c r="IVJ11" s="40" t="s">
        <v>99</v>
      </c>
      <c r="IVK11" s="36">
        <f t="shared" si="1242"/>
        <v>2013</v>
      </c>
      <c r="IVL11" s="37">
        <f t="shared" si="1243"/>
        <v>-4738847000</v>
      </c>
      <c r="IVM11" s="38">
        <f t="shared" si="1244"/>
        <v>2772866000</v>
      </c>
      <c r="IVN11" s="38">
        <f t="shared" si="1245"/>
        <v>-7511713000</v>
      </c>
      <c r="IVO11" s="39">
        <f t="shared" si="1246"/>
        <v>0.98264565615747224</v>
      </c>
      <c r="IVP11" s="39">
        <f t="shared" si="1247"/>
        <v>1.5576261799023294</v>
      </c>
      <c r="IVQ11" s="40" t="s">
        <v>395</v>
      </c>
      <c r="IVR11" s="40" t="s">
        <v>9</v>
      </c>
      <c r="IVS11" s="42">
        <v>41639</v>
      </c>
      <c r="IVT11" s="43">
        <v>4822539000</v>
      </c>
      <c r="IVU11" s="43">
        <v>83692000</v>
      </c>
      <c r="IVV11" s="43">
        <v>2540954000</v>
      </c>
      <c r="IVW11" s="40">
        <v>0</v>
      </c>
      <c r="IVX11" s="43">
        <v>231912000</v>
      </c>
      <c r="IVY11" s="40" t="s">
        <v>41</v>
      </c>
      <c r="IVZ11" s="40" t="s">
        <v>99</v>
      </c>
      <c r="IWA11" s="36">
        <f t="shared" si="1242"/>
        <v>2013</v>
      </c>
      <c r="IWB11" s="37">
        <f t="shared" si="1243"/>
        <v>-4738847000</v>
      </c>
      <c r="IWC11" s="38">
        <f t="shared" si="1244"/>
        <v>2772866000</v>
      </c>
      <c r="IWD11" s="38">
        <f t="shared" si="1245"/>
        <v>-7511713000</v>
      </c>
      <c r="IWE11" s="39">
        <f t="shared" si="1246"/>
        <v>0.98264565615747224</v>
      </c>
      <c r="IWF11" s="39">
        <f t="shared" si="1247"/>
        <v>1.5576261799023294</v>
      </c>
      <c r="IWG11" s="40" t="s">
        <v>395</v>
      </c>
      <c r="IWH11" s="40" t="s">
        <v>9</v>
      </c>
      <c r="IWI11" s="42">
        <v>41639</v>
      </c>
      <c r="IWJ11" s="43">
        <v>4822539000</v>
      </c>
      <c r="IWK11" s="43">
        <v>83692000</v>
      </c>
      <c r="IWL11" s="43">
        <v>2540954000</v>
      </c>
      <c r="IWM11" s="40">
        <v>0</v>
      </c>
      <c r="IWN11" s="43">
        <v>231912000</v>
      </c>
      <c r="IWO11" s="40" t="s">
        <v>41</v>
      </c>
      <c r="IWP11" s="40" t="s">
        <v>99</v>
      </c>
      <c r="IWQ11" s="36">
        <f t="shared" si="1248"/>
        <v>2013</v>
      </c>
      <c r="IWR11" s="37">
        <f t="shared" si="1249"/>
        <v>-4738847000</v>
      </c>
      <c r="IWS11" s="38">
        <f t="shared" si="1250"/>
        <v>2772866000</v>
      </c>
      <c r="IWT11" s="38">
        <f t="shared" si="1251"/>
        <v>-7511713000</v>
      </c>
      <c r="IWU11" s="39">
        <f t="shared" si="1252"/>
        <v>0.98264565615747224</v>
      </c>
      <c r="IWV11" s="39">
        <f t="shared" si="1253"/>
        <v>1.5576261799023294</v>
      </c>
      <c r="IWW11" s="40" t="s">
        <v>395</v>
      </c>
      <c r="IWX11" s="40" t="s">
        <v>9</v>
      </c>
      <c r="IWY11" s="42">
        <v>41639</v>
      </c>
      <c r="IWZ11" s="43">
        <v>4822539000</v>
      </c>
      <c r="IXA11" s="43">
        <v>83692000</v>
      </c>
      <c r="IXB11" s="43">
        <v>2540954000</v>
      </c>
      <c r="IXC11" s="40">
        <v>0</v>
      </c>
      <c r="IXD11" s="43">
        <v>231912000</v>
      </c>
      <c r="IXE11" s="40" t="s">
        <v>41</v>
      </c>
      <c r="IXF11" s="40" t="s">
        <v>99</v>
      </c>
      <c r="IXG11" s="36">
        <f t="shared" si="1248"/>
        <v>2013</v>
      </c>
      <c r="IXH11" s="37">
        <f t="shared" si="1249"/>
        <v>-4738847000</v>
      </c>
      <c r="IXI11" s="38">
        <f t="shared" si="1250"/>
        <v>2772866000</v>
      </c>
      <c r="IXJ11" s="38">
        <f t="shared" si="1251"/>
        <v>-7511713000</v>
      </c>
      <c r="IXK11" s="39">
        <f t="shared" si="1252"/>
        <v>0.98264565615747224</v>
      </c>
      <c r="IXL11" s="39">
        <f t="shared" si="1253"/>
        <v>1.5576261799023294</v>
      </c>
      <c r="IXM11" s="40" t="s">
        <v>395</v>
      </c>
      <c r="IXN11" s="40" t="s">
        <v>9</v>
      </c>
      <c r="IXO11" s="42">
        <v>41639</v>
      </c>
      <c r="IXP11" s="43">
        <v>4822539000</v>
      </c>
      <c r="IXQ11" s="43">
        <v>83692000</v>
      </c>
      <c r="IXR11" s="43">
        <v>2540954000</v>
      </c>
      <c r="IXS11" s="40">
        <v>0</v>
      </c>
      <c r="IXT11" s="43">
        <v>231912000</v>
      </c>
      <c r="IXU11" s="40" t="s">
        <v>41</v>
      </c>
      <c r="IXV11" s="40" t="s">
        <v>99</v>
      </c>
      <c r="IXW11" s="36">
        <f t="shared" si="1254"/>
        <v>2013</v>
      </c>
      <c r="IXX11" s="37">
        <f t="shared" si="1255"/>
        <v>-4738847000</v>
      </c>
      <c r="IXY11" s="38">
        <f t="shared" si="1256"/>
        <v>2772866000</v>
      </c>
      <c r="IXZ11" s="38">
        <f t="shared" si="1257"/>
        <v>-7511713000</v>
      </c>
      <c r="IYA11" s="39">
        <f t="shared" si="1258"/>
        <v>0.98264565615747224</v>
      </c>
      <c r="IYB11" s="39">
        <f t="shared" si="1259"/>
        <v>1.5576261799023294</v>
      </c>
      <c r="IYC11" s="40" t="s">
        <v>395</v>
      </c>
      <c r="IYD11" s="40" t="s">
        <v>9</v>
      </c>
      <c r="IYE11" s="42">
        <v>41639</v>
      </c>
      <c r="IYF11" s="43">
        <v>4822539000</v>
      </c>
      <c r="IYG11" s="43">
        <v>83692000</v>
      </c>
      <c r="IYH11" s="43">
        <v>2540954000</v>
      </c>
      <c r="IYI11" s="40">
        <v>0</v>
      </c>
      <c r="IYJ11" s="43">
        <v>231912000</v>
      </c>
      <c r="IYK11" s="40" t="s">
        <v>41</v>
      </c>
      <c r="IYL11" s="40" t="s">
        <v>99</v>
      </c>
      <c r="IYM11" s="36">
        <f t="shared" si="1254"/>
        <v>2013</v>
      </c>
      <c r="IYN11" s="37">
        <f t="shared" si="1255"/>
        <v>-4738847000</v>
      </c>
      <c r="IYO11" s="38">
        <f t="shared" si="1256"/>
        <v>2772866000</v>
      </c>
      <c r="IYP11" s="38">
        <f t="shared" si="1257"/>
        <v>-7511713000</v>
      </c>
      <c r="IYQ11" s="39">
        <f t="shared" si="1258"/>
        <v>0.98264565615747224</v>
      </c>
      <c r="IYR11" s="39">
        <f t="shared" si="1259"/>
        <v>1.5576261799023294</v>
      </c>
      <c r="IYS11" s="40" t="s">
        <v>395</v>
      </c>
      <c r="IYT11" s="40" t="s">
        <v>9</v>
      </c>
      <c r="IYU11" s="42">
        <v>41639</v>
      </c>
      <c r="IYV11" s="43">
        <v>4822539000</v>
      </c>
      <c r="IYW11" s="43">
        <v>83692000</v>
      </c>
      <c r="IYX11" s="43">
        <v>2540954000</v>
      </c>
      <c r="IYY11" s="40">
        <v>0</v>
      </c>
      <c r="IYZ11" s="43">
        <v>231912000</v>
      </c>
      <c r="IZA11" s="40" t="s">
        <v>41</v>
      </c>
      <c r="IZB11" s="40" t="s">
        <v>99</v>
      </c>
      <c r="IZC11" s="36">
        <f t="shared" si="1260"/>
        <v>2013</v>
      </c>
      <c r="IZD11" s="37">
        <f t="shared" si="1261"/>
        <v>-4738847000</v>
      </c>
      <c r="IZE11" s="38">
        <f t="shared" si="1262"/>
        <v>2772866000</v>
      </c>
      <c r="IZF11" s="38">
        <f t="shared" si="1263"/>
        <v>-7511713000</v>
      </c>
      <c r="IZG11" s="39">
        <f t="shared" si="1264"/>
        <v>0.98264565615747224</v>
      </c>
      <c r="IZH11" s="39">
        <f t="shared" si="1265"/>
        <v>1.5576261799023294</v>
      </c>
      <c r="IZI11" s="40" t="s">
        <v>395</v>
      </c>
      <c r="IZJ11" s="40" t="s">
        <v>9</v>
      </c>
      <c r="IZK11" s="42">
        <v>41639</v>
      </c>
      <c r="IZL11" s="43">
        <v>4822539000</v>
      </c>
      <c r="IZM11" s="43">
        <v>83692000</v>
      </c>
      <c r="IZN11" s="43">
        <v>2540954000</v>
      </c>
      <c r="IZO11" s="40">
        <v>0</v>
      </c>
      <c r="IZP11" s="43">
        <v>231912000</v>
      </c>
      <c r="IZQ11" s="40" t="s">
        <v>41</v>
      </c>
      <c r="IZR11" s="40" t="s">
        <v>99</v>
      </c>
      <c r="IZS11" s="36">
        <f t="shared" si="1260"/>
        <v>2013</v>
      </c>
      <c r="IZT11" s="37">
        <f t="shared" si="1261"/>
        <v>-4738847000</v>
      </c>
      <c r="IZU11" s="38">
        <f t="shared" si="1262"/>
        <v>2772866000</v>
      </c>
      <c r="IZV11" s="38">
        <f t="shared" si="1263"/>
        <v>-7511713000</v>
      </c>
      <c r="IZW11" s="39">
        <f t="shared" si="1264"/>
        <v>0.98264565615747224</v>
      </c>
      <c r="IZX11" s="39">
        <f t="shared" si="1265"/>
        <v>1.5576261799023294</v>
      </c>
      <c r="IZY11" s="40" t="s">
        <v>395</v>
      </c>
      <c r="IZZ11" s="40" t="s">
        <v>9</v>
      </c>
      <c r="JAA11" s="42">
        <v>41639</v>
      </c>
      <c r="JAB11" s="43">
        <v>4822539000</v>
      </c>
      <c r="JAC11" s="43">
        <v>83692000</v>
      </c>
      <c r="JAD11" s="43">
        <v>2540954000</v>
      </c>
      <c r="JAE11" s="40">
        <v>0</v>
      </c>
      <c r="JAF11" s="43">
        <v>231912000</v>
      </c>
      <c r="JAG11" s="40" t="s">
        <v>41</v>
      </c>
      <c r="JAH11" s="40" t="s">
        <v>99</v>
      </c>
      <c r="JAI11" s="36">
        <f t="shared" si="1266"/>
        <v>2013</v>
      </c>
      <c r="JAJ11" s="37">
        <f t="shared" si="1267"/>
        <v>-4738847000</v>
      </c>
      <c r="JAK11" s="38">
        <f t="shared" si="1268"/>
        <v>2772866000</v>
      </c>
      <c r="JAL11" s="38">
        <f t="shared" si="1269"/>
        <v>-7511713000</v>
      </c>
      <c r="JAM11" s="39">
        <f t="shared" si="1270"/>
        <v>0.98264565615747224</v>
      </c>
      <c r="JAN11" s="39">
        <f t="shared" si="1271"/>
        <v>1.5576261799023294</v>
      </c>
      <c r="JAO11" s="40" t="s">
        <v>395</v>
      </c>
      <c r="JAP11" s="40" t="s">
        <v>9</v>
      </c>
      <c r="JAQ11" s="42">
        <v>41639</v>
      </c>
      <c r="JAR11" s="43">
        <v>4822539000</v>
      </c>
      <c r="JAS11" s="43">
        <v>83692000</v>
      </c>
      <c r="JAT11" s="43">
        <v>2540954000</v>
      </c>
      <c r="JAU11" s="40">
        <v>0</v>
      </c>
      <c r="JAV11" s="43">
        <v>231912000</v>
      </c>
      <c r="JAW11" s="40" t="s">
        <v>41</v>
      </c>
      <c r="JAX11" s="40" t="s">
        <v>99</v>
      </c>
      <c r="JAY11" s="36">
        <f t="shared" si="1266"/>
        <v>2013</v>
      </c>
      <c r="JAZ11" s="37">
        <f t="shared" si="1267"/>
        <v>-4738847000</v>
      </c>
      <c r="JBA11" s="38">
        <f t="shared" si="1268"/>
        <v>2772866000</v>
      </c>
      <c r="JBB11" s="38">
        <f t="shared" si="1269"/>
        <v>-7511713000</v>
      </c>
      <c r="JBC11" s="39">
        <f t="shared" si="1270"/>
        <v>0.98264565615747224</v>
      </c>
      <c r="JBD11" s="39">
        <f t="shared" si="1271"/>
        <v>1.5576261799023294</v>
      </c>
      <c r="JBE11" s="40" t="s">
        <v>395</v>
      </c>
      <c r="JBF11" s="40" t="s">
        <v>9</v>
      </c>
      <c r="JBG11" s="42">
        <v>41639</v>
      </c>
      <c r="JBH11" s="43">
        <v>4822539000</v>
      </c>
      <c r="JBI11" s="43">
        <v>83692000</v>
      </c>
      <c r="JBJ11" s="43">
        <v>2540954000</v>
      </c>
      <c r="JBK11" s="40">
        <v>0</v>
      </c>
      <c r="JBL11" s="43">
        <v>231912000</v>
      </c>
      <c r="JBM11" s="40" t="s">
        <v>41</v>
      </c>
      <c r="JBN11" s="40" t="s">
        <v>99</v>
      </c>
      <c r="JBO11" s="36">
        <f t="shared" si="1272"/>
        <v>2013</v>
      </c>
      <c r="JBP11" s="37">
        <f t="shared" si="1273"/>
        <v>-4738847000</v>
      </c>
      <c r="JBQ11" s="38">
        <f t="shared" si="1274"/>
        <v>2772866000</v>
      </c>
      <c r="JBR11" s="38">
        <f t="shared" si="1275"/>
        <v>-7511713000</v>
      </c>
      <c r="JBS11" s="39">
        <f t="shared" si="1276"/>
        <v>0.98264565615747224</v>
      </c>
      <c r="JBT11" s="39">
        <f t="shared" si="1277"/>
        <v>1.5576261799023294</v>
      </c>
      <c r="JBU11" s="40" t="s">
        <v>395</v>
      </c>
      <c r="JBV11" s="40" t="s">
        <v>9</v>
      </c>
      <c r="JBW11" s="42">
        <v>41639</v>
      </c>
      <c r="JBX11" s="43">
        <v>4822539000</v>
      </c>
      <c r="JBY11" s="43">
        <v>83692000</v>
      </c>
      <c r="JBZ11" s="43">
        <v>2540954000</v>
      </c>
      <c r="JCA11" s="40">
        <v>0</v>
      </c>
      <c r="JCB11" s="43">
        <v>231912000</v>
      </c>
      <c r="JCC11" s="40" t="s">
        <v>41</v>
      </c>
      <c r="JCD11" s="40" t="s">
        <v>99</v>
      </c>
      <c r="JCE11" s="36">
        <f t="shared" si="1272"/>
        <v>2013</v>
      </c>
      <c r="JCF11" s="37">
        <f t="shared" si="1273"/>
        <v>-4738847000</v>
      </c>
      <c r="JCG11" s="38">
        <f t="shared" si="1274"/>
        <v>2772866000</v>
      </c>
      <c r="JCH11" s="38">
        <f t="shared" si="1275"/>
        <v>-7511713000</v>
      </c>
      <c r="JCI11" s="39">
        <f t="shared" si="1276"/>
        <v>0.98264565615747224</v>
      </c>
      <c r="JCJ11" s="39">
        <f t="shared" si="1277"/>
        <v>1.5576261799023294</v>
      </c>
      <c r="JCK11" s="40" t="s">
        <v>395</v>
      </c>
      <c r="JCL11" s="40" t="s">
        <v>9</v>
      </c>
      <c r="JCM11" s="42">
        <v>41639</v>
      </c>
      <c r="JCN11" s="43">
        <v>4822539000</v>
      </c>
      <c r="JCO11" s="43">
        <v>83692000</v>
      </c>
      <c r="JCP11" s="43">
        <v>2540954000</v>
      </c>
      <c r="JCQ11" s="40">
        <v>0</v>
      </c>
      <c r="JCR11" s="43">
        <v>231912000</v>
      </c>
      <c r="JCS11" s="40" t="s">
        <v>41</v>
      </c>
      <c r="JCT11" s="40" t="s">
        <v>99</v>
      </c>
      <c r="JCU11" s="36">
        <f t="shared" si="1278"/>
        <v>2013</v>
      </c>
      <c r="JCV11" s="37">
        <f t="shared" si="1279"/>
        <v>-4738847000</v>
      </c>
      <c r="JCW11" s="38">
        <f t="shared" si="1280"/>
        <v>2772866000</v>
      </c>
      <c r="JCX11" s="38">
        <f t="shared" si="1281"/>
        <v>-7511713000</v>
      </c>
      <c r="JCY11" s="39">
        <f t="shared" si="1282"/>
        <v>0.98264565615747224</v>
      </c>
      <c r="JCZ11" s="39">
        <f t="shared" si="1283"/>
        <v>1.5576261799023294</v>
      </c>
      <c r="JDA11" s="40" t="s">
        <v>395</v>
      </c>
      <c r="JDB11" s="40" t="s">
        <v>9</v>
      </c>
      <c r="JDC11" s="42">
        <v>41639</v>
      </c>
      <c r="JDD11" s="43">
        <v>4822539000</v>
      </c>
      <c r="JDE11" s="43">
        <v>83692000</v>
      </c>
      <c r="JDF11" s="43">
        <v>2540954000</v>
      </c>
      <c r="JDG11" s="40">
        <v>0</v>
      </c>
      <c r="JDH11" s="43">
        <v>231912000</v>
      </c>
      <c r="JDI11" s="40" t="s">
        <v>41</v>
      </c>
      <c r="JDJ11" s="40" t="s">
        <v>99</v>
      </c>
      <c r="JDK11" s="36">
        <f t="shared" si="1278"/>
        <v>2013</v>
      </c>
      <c r="JDL11" s="37">
        <f t="shared" si="1279"/>
        <v>-4738847000</v>
      </c>
      <c r="JDM11" s="38">
        <f t="shared" si="1280"/>
        <v>2772866000</v>
      </c>
      <c r="JDN11" s="38">
        <f t="shared" si="1281"/>
        <v>-7511713000</v>
      </c>
      <c r="JDO11" s="39">
        <f t="shared" si="1282"/>
        <v>0.98264565615747224</v>
      </c>
      <c r="JDP11" s="39">
        <f t="shared" si="1283"/>
        <v>1.5576261799023294</v>
      </c>
      <c r="JDQ11" s="40" t="s">
        <v>395</v>
      </c>
      <c r="JDR11" s="40" t="s">
        <v>9</v>
      </c>
      <c r="JDS11" s="42">
        <v>41639</v>
      </c>
      <c r="JDT11" s="43">
        <v>4822539000</v>
      </c>
      <c r="JDU11" s="43">
        <v>83692000</v>
      </c>
      <c r="JDV11" s="43">
        <v>2540954000</v>
      </c>
      <c r="JDW11" s="40">
        <v>0</v>
      </c>
      <c r="JDX11" s="43">
        <v>231912000</v>
      </c>
      <c r="JDY11" s="40" t="s">
        <v>41</v>
      </c>
      <c r="JDZ11" s="40" t="s">
        <v>99</v>
      </c>
      <c r="JEA11" s="36">
        <f t="shared" si="1284"/>
        <v>2013</v>
      </c>
      <c r="JEB11" s="37">
        <f t="shared" si="1285"/>
        <v>-4738847000</v>
      </c>
      <c r="JEC11" s="38">
        <f t="shared" si="1286"/>
        <v>2772866000</v>
      </c>
      <c r="JED11" s="38">
        <f t="shared" si="1287"/>
        <v>-7511713000</v>
      </c>
      <c r="JEE11" s="39">
        <f t="shared" si="1288"/>
        <v>0.98264565615747224</v>
      </c>
      <c r="JEF11" s="39">
        <f t="shared" si="1289"/>
        <v>1.5576261799023294</v>
      </c>
      <c r="JEG11" s="40" t="s">
        <v>395</v>
      </c>
      <c r="JEH11" s="40" t="s">
        <v>9</v>
      </c>
      <c r="JEI11" s="42">
        <v>41639</v>
      </c>
      <c r="JEJ11" s="43">
        <v>4822539000</v>
      </c>
      <c r="JEK11" s="43">
        <v>83692000</v>
      </c>
      <c r="JEL11" s="43">
        <v>2540954000</v>
      </c>
      <c r="JEM11" s="40">
        <v>0</v>
      </c>
      <c r="JEN11" s="43">
        <v>231912000</v>
      </c>
      <c r="JEO11" s="40" t="s">
        <v>41</v>
      </c>
      <c r="JEP11" s="40" t="s">
        <v>99</v>
      </c>
      <c r="JEQ11" s="36">
        <f t="shared" si="1284"/>
        <v>2013</v>
      </c>
      <c r="JER11" s="37">
        <f t="shared" si="1285"/>
        <v>-4738847000</v>
      </c>
      <c r="JES11" s="38">
        <f t="shared" si="1286"/>
        <v>2772866000</v>
      </c>
      <c r="JET11" s="38">
        <f t="shared" si="1287"/>
        <v>-7511713000</v>
      </c>
      <c r="JEU11" s="39">
        <f t="shared" si="1288"/>
        <v>0.98264565615747224</v>
      </c>
      <c r="JEV11" s="39">
        <f t="shared" si="1289"/>
        <v>1.5576261799023294</v>
      </c>
      <c r="JEW11" s="40" t="s">
        <v>395</v>
      </c>
      <c r="JEX11" s="40" t="s">
        <v>9</v>
      </c>
      <c r="JEY11" s="42">
        <v>41639</v>
      </c>
      <c r="JEZ11" s="43">
        <v>4822539000</v>
      </c>
      <c r="JFA11" s="43">
        <v>83692000</v>
      </c>
      <c r="JFB11" s="43">
        <v>2540954000</v>
      </c>
      <c r="JFC11" s="40">
        <v>0</v>
      </c>
      <c r="JFD11" s="43">
        <v>231912000</v>
      </c>
      <c r="JFE11" s="40" t="s">
        <v>41</v>
      </c>
      <c r="JFF11" s="40" t="s">
        <v>99</v>
      </c>
      <c r="JFG11" s="36">
        <f t="shared" si="1290"/>
        <v>2013</v>
      </c>
      <c r="JFH11" s="37">
        <f t="shared" si="1291"/>
        <v>-4738847000</v>
      </c>
      <c r="JFI11" s="38">
        <f t="shared" si="1292"/>
        <v>2772866000</v>
      </c>
      <c r="JFJ11" s="38">
        <f t="shared" si="1293"/>
        <v>-7511713000</v>
      </c>
      <c r="JFK11" s="39">
        <f t="shared" si="1294"/>
        <v>0.98264565615747224</v>
      </c>
      <c r="JFL11" s="39">
        <f t="shared" si="1295"/>
        <v>1.5576261799023294</v>
      </c>
      <c r="JFM11" s="40" t="s">
        <v>395</v>
      </c>
      <c r="JFN11" s="40" t="s">
        <v>9</v>
      </c>
      <c r="JFO11" s="42">
        <v>41639</v>
      </c>
      <c r="JFP11" s="43">
        <v>4822539000</v>
      </c>
      <c r="JFQ11" s="43">
        <v>83692000</v>
      </c>
      <c r="JFR11" s="43">
        <v>2540954000</v>
      </c>
      <c r="JFS11" s="40">
        <v>0</v>
      </c>
      <c r="JFT11" s="43">
        <v>231912000</v>
      </c>
      <c r="JFU11" s="40" t="s">
        <v>41</v>
      </c>
      <c r="JFV11" s="40" t="s">
        <v>99</v>
      </c>
      <c r="JFW11" s="36">
        <f t="shared" si="1290"/>
        <v>2013</v>
      </c>
      <c r="JFX11" s="37">
        <f t="shared" si="1291"/>
        <v>-4738847000</v>
      </c>
      <c r="JFY11" s="38">
        <f t="shared" si="1292"/>
        <v>2772866000</v>
      </c>
      <c r="JFZ11" s="38">
        <f t="shared" si="1293"/>
        <v>-7511713000</v>
      </c>
      <c r="JGA11" s="39">
        <f t="shared" si="1294"/>
        <v>0.98264565615747224</v>
      </c>
      <c r="JGB11" s="39">
        <f t="shared" si="1295"/>
        <v>1.5576261799023294</v>
      </c>
      <c r="JGC11" s="40" t="s">
        <v>395</v>
      </c>
      <c r="JGD11" s="40" t="s">
        <v>9</v>
      </c>
      <c r="JGE11" s="42">
        <v>41639</v>
      </c>
      <c r="JGF11" s="43">
        <v>4822539000</v>
      </c>
      <c r="JGG11" s="43">
        <v>83692000</v>
      </c>
      <c r="JGH11" s="43">
        <v>2540954000</v>
      </c>
      <c r="JGI11" s="40">
        <v>0</v>
      </c>
      <c r="JGJ11" s="43">
        <v>231912000</v>
      </c>
      <c r="JGK11" s="40" t="s">
        <v>41</v>
      </c>
      <c r="JGL11" s="40" t="s">
        <v>99</v>
      </c>
      <c r="JGM11" s="36">
        <f t="shared" si="1296"/>
        <v>2013</v>
      </c>
      <c r="JGN11" s="37">
        <f t="shared" si="1297"/>
        <v>-4738847000</v>
      </c>
      <c r="JGO11" s="38">
        <f t="shared" si="1298"/>
        <v>2772866000</v>
      </c>
      <c r="JGP11" s="38">
        <f t="shared" si="1299"/>
        <v>-7511713000</v>
      </c>
      <c r="JGQ11" s="39">
        <f t="shared" si="1300"/>
        <v>0.98264565615747224</v>
      </c>
      <c r="JGR11" s="39">
        <f t="shared" si="1301"/>
        <v>1.5576261799023294</v>
      </c>
      <c r="JGS11" s="40" t="s">
        <v>395</v>
      </c>
      <c r="JGT11" s="40" t="s">
        <v>9</v>
      </c>
      <c r="JGU11" s="42">
        <v>41639</v>
      </c>
      <c r="JGV11" s="43">
        <v>4822539000</v>
      </c>
      <c r="JGW11" s="43">
        <v>83692000</v>
      </c>
      <c r="JGX11" s="43">
        <v>2540954000</v>
      </c>
      <c r="JGY11" s="40">
        <v>0</v>
      </c>
      <c r="JGZ11" s="43">
        <v>231912000</v>
      </c>
      <c r="JHA11" s="40" t="s">
        <v>41</v>
      </c>
      <c r="JHB11" s="40" t="s">
        <v>99</v>
      </c>
      <c r="JHC11" s="36">
        <f t="shared" si="1296"/>
        <v>2013</v>
      </c>
      <c r="JHD11" s="37">
        <f t="shared" si="1297"/>
        <v>-4738847000</v>
      </c>
      <c r="JHE11" s="38">
        <f t="shared" si="1298"/>
        <v>2772866000</v>
      </c>
      <c r="JHF11" s="38">
        <f t="shared" si="1299"/>
        <v>-7511713000</v>
      </c>
      <c r="JHG11" s="39">
        <f t="shared" si="1300"/>
        <v>0.98264565615747224</v>
      </c>
      <c r="JHH11" s="39">
        <f t="shared" si="1301"/>
        <v>1.5576261799023294</v>
      </c>
      <c r="JHI11" s="40" t="s">
        <v>395</v>
      </c>
      <c r="JHJ11" s="40" t="s">
        <v>9</v>
      </c>
      <c r="JHK11" s="42">
        <v>41639</v>
      </c>
      <c r="JHL11" s="43">
        <v>4822539000</v>
      </c>
      <c r="JHM11" s="43">
        <v>83692000</v>
      </c>
      <c r="JHN11" s="43">
        <v>2540954000</v>
      </c>
      <c r="JHO11" s="40">
        <v>0</v>
      </c>
      <c r="JHP11" s="43">
        <v>231912000</v>
      </c>
      <c r="JHQ11" s="40" t="s">
        <v>41</v>
      </c>
      <c r="JHR11" s="40" t="s">
        <v>99</v>
      </c>
      <c r="JHS11" s="36">
        <f t="shared" si="1302"/>
        <v>2013</v>
      </c>
      <c r="JHT11" s="37">
        <f t="shared" si="1303"/>
        <v>-4738847000</v>
      </c>
      <c r="JHU11" s="38">
        <f t="shared" si="1304"/>
        <v>2772866000</v>
      </c>
      <c r="JHV11" s="38">
        <f t="shared" si="1305"/>
        <v>-7511713000</v>
      </c>
      <c r="JHW11" s="39">
        <f t="shared" si="1306"/>
        <v>0.98264565615747224</v>
      </c>
      <c r="JHX11" s="39">
        <f t="shared" si="1307"/>
        <v>1.5576261799023294</v>
      </c>
      <c r="JHY11" s="40" t="s">
        <v>395</v>
      </c>
      <c r="JHZ11" s="40" t="s">
        <v>9</v>
      </c>
      <c r="JIA11" s="42">
        <v>41639</v>
      </c>
      <c r="JIB11" s="43">
        <v>4822539000</v>
      </c>
      <c r="JIC11" s="43">
        <v>83692000</v>
      </c>
      <c r="JID11" s="43">
        <v>2540954000</v>
      </c>
      <c r="JIE11" s="40">
        <v>0</v>
      </c>
      <c r="JIF11" s="43">
        <v>231912000</v>
      </c>
      <c r="JIG11" s="40" t="s">
        <v>41</v>
      </c>
      <c r="JIH11" s="40" t="s">
        <v>99</v>
      </c>
      <c r="JII11" s="36">
        <f t="shared" si="1302"/>
        <v>2013</v>
      </c>
      <c r="JIJ11" s="37">
        <f t="shared" si="1303"/>
        <v>-4738847000</v>
      </c>
      <c r="JIK11" s="38">
        <f t="shared" si="1304"/>
        <v>2772866000</v>
      </c>
      <c r="JIL11" s="38">
        <f t="shared" si="1305"/>
        <v>-7511713000</v>
      </c>
      <c r="JIM11" s="39">
        <f t="shared" si="1306"/>
        <v>0.98264565615747224</v>
      </c>
      <c r="JIN11" s="39">
        <f t="shared" si="1307"/>
        <v>1.5576261799023294</v>
      </c>
      <c r="JIO11" s="40" t="s">
        <v>395</v>
      </c>
      <c r="JIP11" s="40" t="s">
        <v>9</v>
      </c>
      <c r="JIQ11" s="42">
        <v>41639</v>
      </c>
      <c r="JIR11" s="43">
        <v>4822539000</v>
      </c>
      <c r="JIS11" s="43">
        <v>83692000</v>
      </c>
      <c r="JIT11" s="43">
        <v>2540954000</v>
      </c>
      <c r="JIU11" s="40">
        <v>0</v>
      </c>
      <c r="JIV11" s="43">
        <v>231912000</v>
      </c>
      <c r="JIW11" s="40" t="s">
        <v>41</v>
      </c>
      <c r="JIX11" s="40" t="s">
        <v>99</v>
      </c>
      <c r="JIY11" s="36">
        <f t="shared" si="1308"/>
        <v>2013</v>
      </c>
      <c r="JIZ11" s="37">
        <f t="shared" si="1309"/>
        <v>-4738847000</v>
      </c>
      <c r="JJA11" s="38">
        <f t="shared" si="1310"/>
        <v>2772866000</v>
      </c>
      <c r="JJB11" s="38">
        <f t="shared" si="1311"/>
        <v>-7511713000</v>
      </c>
      <c r="JJC11" s="39">
        <f t="shared" si="1312"/>
        <v>0.98264565615747224</v>
      </c>
      <c r="JJD11" s="39">
        <f t="shared" si="1313"/>
        <v>1.5576261799023294</v>
      </c>
      <c r="JJE11" s="40" t="s">
        <v>395</v>
      </c>
      <c r="JJF11" s="40" t="s">
        <v>9</v>
      </c>
      <c r="JJG11" s="42">
        <v>41639</v>
      </c>
      <c r="JJH11" s="43">
        <v>4822539000</v>
      </c>
      <c r="JJI11" s="43">
        <v>83692000</v>
      </c>
      <c r="JJJ11" s="43">
        <v>2540954000</v>
      </c>
      <c r="JJK11" s="40">
        <v>0</v>
      </c>
      <c r="JJL11" s="43">
        <v>231912000</v>
      </c>
      <c r="JJM11" s="40" t="s">
        <v>41</v>
      </c>
      <c r="JJN11" s="40" t="s">
        <v>99</v>
      </c>
      <c r="JJO11" s="36">
        <f t="shared" si="1308"/>
        <v>2013</v>
      </c>
      <c r="JJP11" s="37">
        <f t="shared" si="1309"/>
        <v>-4738847000</v>
      </c>
      <c r="JJQ11" s="38">
        <f t="shared" si="1310"/>
        <v>2772866000</v>
      </c>
      <c r="JJR11" s="38">
        <f t="shared" si="1311"/>
        <v>-7511713000</v>
      </c>
      <c r="JJS11" s="39">
        <f t="shared" si="1312"/>
        <v>0.98264565615747224</v>
      </c>
      <c r="JJT11" s="39">
        <f t="shared" si="1313"/>
        <v>1.5576261799023294</v>
      </c>
      <c r="JJU11" s="40" t="s">
        <v>395</v>
      </c>
      <c r="JJV11" s="40" t="s">
        <v>9</v>
      </c>
      <c r="JJW11" s="42">
        <v>41639</v>
      </c>
      <c r="JJX11" s="43">
        <v>4822539000</v>
      </c>
      <c r="JJY11" s="43">
        <v>83692000</v>
      </c>
      <c r="JJZ11" s="43">
        <v>2540954000</v>
      </c>
      <c r="JKA11" s="40">
        <v>0</v>
      </c>
      <c r="JKB11" s="43">
        <v>231912000</v>
      </c>
      <c r="JKC11" s="40" t="s">
        <v>41</v>
      </c>
      <c r="JKD11" s="40" t="s">
        <v>99</v>
      </c>
      <c r="JKE11" s="36">
        <f t="shared" si="1314"/>
        <v>2013</v>
      </c>
      <c r="JKF11" s="37">
        <f t="shared" si="1315"/>
        <v>-4738847000</v>
      </c>
      <c r="JKG11" s="38">
        <f t="shared" si="1316"/>
        <v>2772866000</v>
      </c>
      <c r="JKH11" s="38">
        <f t="shared" si="1317"/>
        <v>-7511713000</v>
      </c>
      <c r="JKI11" s="39">
        <f t="shared" si="1318"/>
        <v>0.98264565615747224</v>
      </c>
      <c r="JKJ11" s="39">
        <f t="shared" si="1319"/>
        <v>1.5576261799023294</v>
      </c>
      <c r="JKK11" s="40" t="s">
        <v>395</v>
      </c>
      <c r="JKL11" s="40" t="s">
        <v>9</v>
      </c>
      <c r="JKM11" s="42">
        <v>41639</v>
      </c>
      <c r="JKN11" s="43">
        <v>4822539000</v>
      </c>
      <c r="JKO11" s="43">
        <v>83692000</v>
      </c>
      <c r="JKP11" s="43">
        <v>2540954000</v>
      </c>
      <c r="JKQ11" s="40">
        <v>0</v>
      </c>
      <c r="JKR11" s="43">
        <v>231912000</v>
      </c>
      <c r="JKS11" s="40" t="s">
        <v>41</v>
      </c>
      <c r="JKT11" s="40" t="s">
        <v>99</v>
      </c>
      <c r="JKU11" s="36">
        <f t="shared" si="1314"/>
        <v>2013</v>
      </c>
      <c r="JKV11" s="37">
        <f t="shared" si="1315"/>
        <v>-4738847000</v>
      </c>
      <c r="JKW11" s="38">
        <f t="shared" si="1316"/>
        <v>2772866000</v>
      </c>
      <c r="JKX11" s="38">
        <f t="shared" si="1317"/>
        <v>-7511713000</v>
      </c>
      <c r="JKY11" s="39">
        <f t="shared" si="1318"/>
        <v>0.98264565615747224</v>
      </c>
      <c r="JKZ11" s="39">
        <f t="shared" si="1319"/>
        <v>1.5576261799023294</v>
      </c>
      <c r="JLA11" s="40" t="s">
        <v>395</v>
      </c>
      <c r="JLB11" s="40" t="s">
        <v>9</v>
      </c>
      <c r="JLC11" s="42">
        <v>41639</v>
      </c>
      <c r="JLD11" s="43">
        <v>4822539000</v>
      </c>
      <c r="JLE11" s="43">
        <v>83692000</v>
      </c>
      <c r="JLF11" s="43">
        <v>2540954000</v>
      </c>
      <c r="JLG11" s="40">
        <v>0</v>
      </c>
      <c r="JLH11" s="43">
        <v>231912000</v>
      </c>
      <c r="JLI11" s="40" t="s">
        <v>41</v>
      </c>
      <c r="JLJ11" s="40" t="s">
        <v>99</v>
      </c>
      <c r="JLK11" s="36">
        <f t="shared" si="1320"/>
        <v>2013</v>
      </c>
      <c r="JLL11" s="37">
        <f t="shared" si="1321"/>
        <v>-4738847000</v>
      </c>
      <c r="JLM11" s="38">
        <f t="shared" si="1322"/>
        <v>2772866000</v>
      </c>
      <c r="JLN11" s="38">
        <f t="shared" si="1323"/>
        <v>-7511713000</v>
      </c>
      <c r="JLO11" s="39">
        <f t="shared" si="1324"/>
        <v>0.98264565615747224</v>
      </c>
      <c r="JLP11" s="39">
        <f t="shared" si="1325"/>
        <v>1.5576261799023294</v>
      </c>
      <c r="JLQ11" s="40" t="s">
        <v>395</v>
      </c>
      <c r="JLR11" s="40" t="s">
        <v>9</v>
      </c>
      <c r="JLS11" s="42">
        <v>41639</v>
      </c>
      <c r="JLT11" s="43">
        <v>4822539000</v>
      </c>
      <c r="JLU11" s="43">
        <v>83692000</v>
      </c>
      <c r="JLV11" s="43">
        <v>2540954000</v>
      </c>
      <c r="JLW11" s="40">
        <v>0</v>
      </c>
      <c r="JLX11" s="43">
        <v>231912000</v>
      </c>
      <c r="JLY11" s="40" t="s">
        <v>41</v>
      </c>
      <c r="JLZ11" s="40" t="s">
        <v>99</v>
      </c>
      <c r="JMA11" s="36">
        <f t="shared" si="1320"/>
        <v>2013</v>
      </c>
      <c r="JMB11" s="37">
        <f t="shared" si="1321"/>
        <v>-4738847000</v>
      </c>
      <c r="JMC11" s="38">
        <f t="shared" si="1322"/>
        <v>2772866000</v>
      </c>
      <c r="JMD11" s="38">
        <f t="shared" si="1323"/>
        <v>-7511713000</v>
      </c>
      <c r="JME11" s="39">
        <f t="shared" si="1324"/>
        <v>0.98264565615747224</v>
      </c>
      <c r="JMF11" s="39">
        <f t="shared" si="1325"/>
        <v>1.5576261799023294</v>
      </c>
      <c r="JMG11" s="40" t="s">
        <v>395</v>
      </c>
      <c r="JMH11" s="40" t="s">
        <v>9</v>
      </c>
      <c r="JMI11" s="42">
        <v>41639</v>
      </c>
      <c r="JMJ11" s="43">
        <v>4822539000</v>
      </c>
      <c r="JMK11" s="43">
        <v>83692000</v>
      </c>
      <c r="JML11" s="43">
        <v>2540954000</v>
      </c>
      <c r="JMM11" s="40">
        <v>0</v>
      </c>
      <c r="JMN11" s="43">
        <v>231912000</v>
      </c>
      <c r="JMO11" s="40" t="s">
        <v>41</v>
      </c>
      <c r="JMP11" s="40" t="s">
        <v>99</v>
      </c>
      <c r="JMQ11" s="36">
        <f t="shared" si="1326"/>
        <v>2013</v>
      </c>
      <c r="JMR11" s="37">
        <f t="shared" si="1327"/>
        <v>-4738847000</v>
      </c>
      <c r="JMS11" s="38">
        <f t="shared" si="1328"/>
        <v>2772866000</v>
      </c>
      <c r="JMT11" s="38">
        <f t="shared" si="1329"/>
        <v>-7511713000</v>
      </c>
      <c r="JMU11" s="39">
        <f t="shared" si="1330"/>
        <v>0.98264565615747224</v>
      </c>
      <c r="JMV11" s="39">
        <f t="shared" si="1331"/>
        <v>1.5576261799023294</v>
      </c>
      <c r="JMW11" s="40" t="s">
        <v>395</v>
      </c>
      <c r="JMX11" s="40" t="s">
        <v>9</v>
      </c>
      <c r="JMY11" s="42">
        <v>41639</v>
      </c>
      <c r="JMZ11" s="43">
        <v>4822539000</v>
      </c>
      <c r="JNA11" s="43">
        <v>83692000</v>
      </c>
      <c r="JNB11" s="43">
        <v>2540954000</v>
      </c>
      <c r="JNC11" s="40">
        <v>0</v>
      </c>
      <c r="JND11" s="43">
        <v>231912000</v>
      </c>
      <c r="JNE11" s="40" t="s">
        <v>41</v>
      </c>
      <c r="JNF11" s="40" t="s">
        <v>99</v>
      </c>
      <c r="JNG11" s="36">
        <f t="shared" si="1326"/>
        <v>2013</v>
      </c>
      <c r="JNH11" s="37">
        <f t="shared" si="1327"/>
        <v>-4738847000</v>
      </c>
      <c r="JNI11" s="38">
        <f t="shared" si="1328"/>
        <v>2772866000</v>
      </c>
      <c r="JNJ11" s="38">
        <f t="shared" si="1329"/>
        <v>-7511713000</v>
      </c>
      <c r="JNK11" s="39">
        <f t="shared" si="1330"/>
        <v>0.98264565615747224</v>
      </c>
      <c r="JNL11" s="39">
        <f t="shared" si="1331"/>
        <v>1.5576261799023294</v>
      </c>
      <c r="JNM11" s="40" t="s">
        <v>395</v>
      </c>
      <c r="JNN11" s="40" t="s">
        <v>9</v>
      </c>
      <c r="JNO11" s="42">
        <v>41639</v>
      </c>
      <c r="JNP11" s="43">
        <v>4822539000</v>
      </c>
      <c r="JNQ11" s="43">
        <v>83692000</v>
      </c>
      <c r="JNR11" s="43">
        <v>2540954000</v>
      </c>
      <c r="JNS11" s="40">
        <v>0</v>
      </c>
      <c r="JNT11" s="43">
        <v>231912000</v>
      </c>
      <c r="JNU11" s="40" t="s">
        <v>41</v>
      </c>
      <c r="JNV11" s="40" t="s">
        <v>99</v>
      </c>
      <c r="JNW11" s="36">
        <f t="shared" si="1332"/>
        <v>2013</v>
      </c>
      <c r="JNX11" s="37">
        <f t="shared" si="1333"/>
        <v>-4738847000</v>
      </c>
      <c r="JNY11" s="38">
        <f t="shared" si="1334"/>
        <v>2772866000</v>
      </c>
      <c r="JNZ11" s="38">
        <f t="shared" si="1335"/>
        <v>-7511713000</v>
      </c>
      <c r="JOA11" s="39">
        <f t="shared" si="1336"/>
        <v>0.98264565615747224</v>
      </c>
      <c r="JOB11" s="39">
        <f t="shared" si="1337"/>
        <v>1.5576261799023294</v>
      </c>
      <c r="JOC11" s="40" t="s">
        <v>395</v>
      </c>
      <c r="JOD11" s="40" t="s">
        <v>9</v>
      </c>
      <c r="JOE11" s="42">
        <v>41639</v>
      </c>
      <c r="JOF11" s="43">
        <v>4822539000</v>
      </c>
      <c r="JOG11" s="43">
        <v>83692000</v>
      </c>
      <c r="JOH11" s="43">
        <v>2540954000</v>
      </c>
      <c r="JOI11" s="40">
        <v>0</v>
      </c>
      <c r="JOJ11" s="43">
        <v>231912000</v>
      </c>
      <c r="JOK11" s="40" t="s">
        <v>41</v>
      </c>
      <c r="JOL11" s="40" t="s">
        <v>99</v>
      </c>
      <c r="JOM11" s="36">
        <f t="shared" si="1332"/>
        <v>2013</v>
      </c>
      <c r="JON11" s="37">
        <f t="shared" si="1333"/>
        <v>-4738847000</v>
      </c>
      <c r="JOO11" s="38">
        <f t="shared" si="1334"/>
        <v>2772866000</v>
      </c>
      <c r="JOP11" s="38">
        <f t="shared" si="1335"/>
        <v>-7511713000</v>
      </c>
      <c r="JOQ11" s="39">
        <f t="shared" si="1336"/>
        <v>0.98264565615747224</v>
      </c>
      <c r="JOR11" s="39">
        <f t="shared" si="1337"/>
        <v>1.5576261799023294</v>
      </c>
      <c r="JOS11" s="40" t="s">
        <v>395</v>
      </c>
      <c r="JOT11" s="40" t="s">
        <v>9</v>
      </c>
      <c r="JOU11" s="42">
        <v>41639</v>
      </c>
      <c r="JOV11" s="43">
        <v>4822539000</v>
      </c>
      <c r="JOW11" s="43">
        <v>83692000</v>
      </c>
      <c r="JOX11" s="43">
        <v>2540954000</v>
      </c>
      <c r="JOY11" s="40">
        <v>0</v>
      </c>
      <c r="JOZ11" s="43">
        <v>231912000</v>
      </c>
      <c r="JPA11" s="40" t="s">
        <v>41</v>
      </c>
      <c r="JPB11" s="40" t="s">
        <v>99</v>
      </c>
      <c r="JPC11" s="36">
        <f t="shared" si="1338"/>
        <v>2013</v>
      </c>
      <c r="JPD11" s="37">
        <f t="shared" si="1339"/>
        <v>-4738847000</v>
      </c>
      <c r="JPE11" s="38">
        <f t="shared" si="1340"/>
        <v>2772866000</v>
      </c>
      <c r="JPF11" s="38">
        <f t="shared" si="1341"/>
        <v>-7511713000</v>
      </c>
      <c r="JPG11" s="39">
        <f t="shared" si="1342"/>
        <v>0.98264565615747224</v>
      </c>
      <c r="JPH11" s="39">
        <f t="shared" si="1343"/>
        <v>1.5576261799023294</v>
      </c>
      <c r="JPI11" s="40" t="s">
        <v>395</v>
      </c>
      <c r="JPJ11" s="40" t="s">
        <v>9</v>
      </c>
      <c r="JPK11" s="42">
        <v>41639</v>
      </c>
      <c r="JPL11" s="43">
        <v>4822539000</v>
      </c>
      <c r="JPM11" s="43">
        <v>83692000</v>
      </c>
      <c r="JPN11" s="43">
        <v>2540954000</v>
      </c>
      <c r="JPO11" s="40">
        <v>0</v>
      </c>
      <c r="JPP11" s="43">
        <v>231912000</v>
      </c>
      <c r="JPQ11" s="40" t="s">
        <v>41</v>
      </c>
      <c r="JPR11" s="40" t="s">
        <v>99</v>
      </c>
      <c r="JPS11" s="36">
        <f t="shared" si="1338"/>
        <v>2013</v>
      </c>
      <c r="JPT11" s="37">
        <f t="shared" si="1339"/>
        <v>-4738847000</v>
      </c>
      <c r="JPU11" s="38">
        <f t="shared" si="1340"/>
        <v>2772866000</v>
      </c>
      <c r="JPV11" s="38">
        <f t="shared" si="1341"/>
        <v>-7511713000</v>
      </c>
      <c r="JPW11" s="39">
        <f t="shared" si="1342"/>
        <v>0.98264565615747224</v>
      </c>
      <c r="JPX11" s="39">
        <f t="shared" si="1343"/>
        <v>1.5576261799023294</v>
      </c>
      <c r="JPY11" s="40" t="s">
        <v>395</v>
      </c>
      <c r="JPZ11" s="40" t="s">
        <v>9</v>
      </c>
      <c r="JQA11" s="42">
        <v>41639</v>
      </c>
      <c r="JQB11" s="43">
        <v>4822539000</v>
      </c>
      <c r="JQC11" s="43">
        <v>83692000</v>
      </c>
      <c r="JQD11" s="43">
        <v>2540954000</v>
      </c>
      <c r="JQE11" s="40">
        <v>0</v>
      </c>
      <c r="JQF11" s="43">
        <v>231912000</v>
      </c>
      <c r="JQG11" s="40" t="s">
        <v>41</v>
      </c>
      <c r="JQH11" s="40" t="s">
        <v>99</v>
      </c>
      <c r="JQI11" s="36">
        <f t="shared" si="1344"/>
        <v>2013</v>
      </c>
      <c r="JQJ11" s="37">
        <f t="shared" si="1345"/>
        <v>-4738847000</v>
      </c>
      <c r="JQK11" s="38">
        <f t="shared" si="1346"/>
        <v>2772866000</v>
      </c>
      <c r="JQL11" s="38">
        <f t="shared" si="1347"/>
        <v>-7511713000</v>
      </c>
      <c r="JQM11" s="39">
        <f t="shared" si="1348"/>
        <v>0.98264565615747224</v>
      </c>
      <c r="JQN11" s="39">
        <f t="shared" si="1349"/>
        <v>1.5576261799023294</v>
      </c>
      <c r="JQO11" s="40" t="s">
        <v>395</v>
      </c>
      <c r="JQP11" s="40" t="s">
        <v>9</v>
      </c>
      <c r="JQQ11" s="42">
        <v>41639</v>
      </c>
      <c r="JQR11" s="43">
        <v>4822539000</v>
      </c>
      <c r="JQS11" s="43">
        <v>83692000</v>
      </c>
      <c r="JQT11" s="43">
        <v>2540954000</v>
      </c>
      <c r="JQU11" s="40">
        <v>0</v>
      </c>
      <c r="JQV11" s="43">
        <v>231912000</v>
      </c>
      <c r="JQW11" s="40" t="s">
        <v>41</v>
      </c>
      <c r="JQX11" s="40" t="s">
        <v>99</v>
      </c>
      <c r="JQY11" s="36">
        <f t="shared" si="1344"/>
        <v>2013</v>
      </c>
      <c r="JQZ11" s="37">
        <f t="shared" si="1345"/>
        <v>-4738847000</v>
      </c>
      <c r="JRA11" s="38">
        <f t="shared" si="1346"/>
        <v>2772866000</v>
      </c>
      <c r="JRB11" s="38">
        <f t="shared" si="1347"/>
        <v>-7511713000</v>
      </c>
      <c r="JRC11" s="39">
        <f t="shared" si="1348"/>
        <v>0.98264565615747224</v>
      </c>
      <c r="JRD11" s="39">
        <f t="shared" si="1349"/>
        <v>1.5576261799023294</v>
      </c>
      <c r="JRE11" s="40" t="s">
        <v>395</v>
      </c>
      <c r="JRF11" s="40" t="s">
        <v>9</v>
      </c>
      <c r="JRG11" s="42">
        <v>41639</v>
      </c>
      <c r="JRH11" s="43">
        <v>4822539000</v>
      </c>
      <c r="JRI11" s="43">
        <v>83692000</v>
      </c>
      <c r="JRJ11" s="43">
        <v>2540954000</v>
      </c>
      <c r="JRK11" s="40">
        <v>0</v>
      </c>
      <c r="JRL11" s="43">
        <v>231912000</v>
      </c>
      <c r="JRM11" s="40" t="s">
        <v>41</v>
      </c>
      <c r="JRN11" s="40" t="s">
        <v>99</v>
      </c>
      <c r="JRO11" s="36">
        <f t="shared" si="1350"/>
        <v>2013</v>
      </c>
      <c r="JRP11" s="37">
        <f t="shared" si="1351"/>
        <v>-4738847000</v>
      </c>
      <c r="JRQ11" s="38">
        <f t="shared" si="1352"/>
        <v>2772866000</v>
      </c>
      <c r="JRR11" s="38">
        <f t="shared" si="1353"/>
        <v>-7511713000</v>
      </c>
      <c r="JRS11" s="39">
        <f t="shared" si="1354"/>
        <v>0.98264565615747224</v>
      </c>
      <c r="JRT11" s="39">
        <f t="shared" si="1355"/>
        <v>1.5576261799023294</v>
      </c>
      <c r="JRU11" s="40" t="s">
        <v>395</v>
      </c>
      <c r="JRV11" s="40" t="s">
        <v>9</v>
      </c>
      <c r="JRW11" s="42">
        <v>41639</v>
      </c>
      <c r="JRX11" s="43">
        <v>4822539000</v>
      </c>
      <c r="JRY11" s="43">
        <v>83692000</v>
      </c>
      <c r="JRZ11" s="43">
        <v>2540954000</v>
      </c>
      <c r="JSA11" s="40">
        <v>0</v>
      </c>
      <c r="JSB11" s="43">
        <v>231912000</v>
      </c>
      <c r="JSC11" s="40" t="s">
        <v>41</v>
      </c>
      <c r="JSD11" s="40" t="s">
        <v>99</v>
      </c>
      <c r="JSE11" s="36">
        <f t="shared" si="1350"/>
        <v>2013</v>
      </c>
      <c r="JSF11" s="37">
        <f t="shared" si="1351"/>
        <v>-4738847000</v>
      </c>
      <c r="JSG11" s="38">
        <f t="shared" si="1352"/>
        <v>2772866000</v>
      </c>
      <c r="JSH11" s="38">
        <f t="shared" si="1353"/>
        <v>-7511713000</v>
      </c>
      <c r="JSI11" s="39">
        <f t="shared" si="1354"/>
        <v>0.98264565615747224</v>
      </c>
      <c r="JSJ11" s="39">
        <f t="shared" si="1355"/>
        <v>1.5576261799023294</v>
      </c>
      <c r="JSK11" s="40" t="s">
        <v>395</v>
      </c>
      <c r="JSL11" s="40" t="s">
        <v>9</v>
      </c>
      <c r="JSM11" s="42">
        <v>41639</v>
      </c>
      <c r="JSN11" s="43">
        <v>4822539000</v>
      </c>
      <c r="JSO11" s="43">
        <v>83692000</v>
      </c>
      <c r="JSP11" s="43">
        <v>2540954000</v>
      </c>
      <c r="JSQ11" s="40">
        <v>0</v>
      </c>
      <c r="JSR11" s="43">
        <v>231912000</v>
      </c>
      <c r="JSS11" s="40" t="s">
        <v>41</v>
      </c>
      <c r="JST11" s="40" t="s">
        <v>99</v>
      </c>
      <c r="JSU11" s="36">
        <f t="shared" si="1356"/>
        <v>2013</v>
      </c>
      <c r="JSV11" s="37">
        <f t="shared" si="1357"/>
        <v>-4738847000</v>
      </c>
      <c r="JSW11" s="38">
        <f t="shared" si="1358"/>
        <v>2772866000</v>
      </c>
      <c r="JSX11" s="38">
        <f t="shared" si="1359"/>
        <v>-7511713000</v>
      </c>
      <c r="JSY11" s="39">
        <f t="shared" si="1360"/>
        <v>0.98264565615747224</v>
      </c>
      <c r="JSZ11" s="39">
        <f t="shared" si="1361"/>
        <v>1.5576261799023294</v>
      </c>
      <c r="JTA11" s="40" t="s">
        <v>395</v>
      </c>
      <c r="JTB11" s="40" t="s">
        <v>9</v>
      </c>
      <c r="JTC11" s="42">
        <v>41639</v>
      </c>
      <c r="JTD11" s="43">
        <v>4822539000</v>
      </c>
      <c r="JTE11" s="43">
        <v>83692000</v>
      </c>
      <c r="JTF11" s="43">
        <v>2540954000</v>
      </c>
      <c r="JTG11" s="40">
        <v>0</v>
      </c>
      <c r="JTH11" s="43">
        <v>231912000</v>
      </c>
      <c r="JTI11" s="40" t="s">
        <v>41</v>
      </c>
      <c r="JTJ11" s="40" t="s">
        <v>99</v>
      </c>
      <c r="JTK11" s="36">
        <f t="shared" si="1356"/>
        <v>2013</v>
      </c>
      <c r="JTL11" s="37">
        <f t="shared" si="1357"/>
        <v>-4738847000</v>
      </c>
      <c r="JTM11" s="38">
        <f t="shared" si="1358"/>
        <v>2772866000</v>
      </c>
      <c r="JTN11" s="38">
        <f t="shared" si="1359"/>
        <v>-7511713000</v>
      </c>
      <c r="JTO11" s="39">
        <f t="shared" si="1360"/>
        <v>0.98264565615747224</v>
      </c>
      <c r="JTP11" s="39">
        <f t="shared" si="1361"/>
        <v>1.5576261799023294</v>
      </c>
      <c r="JTQ11" s="40" t="s">
        <v>395</v>
      </c>
      <c r="JTR11" s="40" t="s">
        <v>9</v>
      </c>
      <c r="JTS11" s="42">
        <v>41639</v>
      </c>
      <c r="JTT11" s="43">
        <v>4822539000</v>
      </c>
      <c r="JTU11" s="43">
        <v>83692000</v>
      </c>
      <c r="JTV11" s="43">
        <v>2540954000</v>
      </c>
      <c r="JTW11" s="40">
        <v>0</v>
      </c>
      <c r="JTX11" s="43">
        <v>231912000</v>
      </c>
      <c r="JTY11" s="40" t="s">
        <v>41</v>
      </c>
      <c r="JTZ11" s="40" t="s">
        <v>99</v>
      </c>
      <c r="JUA11" s="36">
        <f t="shared" si="1362"/>
        <v>2013</v>
      </c>
      <c r="JUB11" s="37">
        <f t="shared" si="1363"/>
        <v>-4738847000</v>
      </c>
      <c r="JUC11" s="38">
        <f t="shared" si="1364"/>
        <v>2772866000</v>
      </c>
      <c r="JUD11" s="38">
        <f t="shared" si="1365"/>
        <v>-7511713000</v>
      </c>
      <c r="JUE11" s="39">
        <f t="shared" si="1366"/>
        <v>0.98264565615747224</v>
      </c>
      <c r="JUF11" s="39">
        <f t="shared" si="1367"/>
        <v>1.5576261799023294</v>
      </c>
      <c r="JUG11" s="40" t="s">
        <v>395</v>
      </c>
      <c r="JUH11" s="40" t="s">
        <v>9</v>
      </c>
      <c r="JUI11" s="42">
        <v>41639</v>
      </c>
      <c r="JUJ11" s="43">
        <v>4822539000</v>
      </c>
      <c r="JUK11" s="43">
        <v>83692000</v>
      </c>
      <c r="JUL11" s="43">
        <v>2540954000</v>
      </c>
      <c r="JUM11" s="40">
        <v>0</v>
      </c>
      <c r="JUN11" s="43">
        <v>231912000</v>
      </c>
      <c r="JUO11" s="40" t="s">
        <v>41</v>
      </c>
      <c r="JUP11" s="40" t="s">
        <v>99</v>
      </c>
      <c r="JUQ11" s="36">
        <f t="shared" si="1362"/>
        <v>2013</v>
      </c>
      <c r="JUR11" s="37">
        <f t="shared" si="1363"/>
        <v>-4738847000</v>
      </c>
      <c r="JUS11" s="38">
        <f t="shared" si="1364"/>
        <v>2772866000</v>
      </c>
      <c r="JUT11" s="38">
        <f t="shared" si="1365"/>
        <v>-7511713000</v>
      </c>
      <c r="JUU11" s="39">
        <f t="shared" si="1366"/>
        <v>0.98264565615747224</v>
      </c>
      <c r="JUV11" s="39">
        <f t="shared" si="1367"/>
        <v>1.5576261799023294</v>
      </c>
      <c r="JUW11" s="40" t="s">
        <v>395</v>
      </c>
      <c r="JUX11" s="40" t="s">
        <v>9</v>
      </c>
      <c r="JUY11" s="42">
        <v>41639</v>
      </c>
      <c r="JUZ11" s="43">
        <v>4822539000</v>
      </c>
      <c r="JVA11" s="43">
        <v>83692000</v>
      </c>
      <c r="JVB11" s="43">
        <v>2540954000</v>
      </c>
      <c r="JVC11" s="40">
        <v>0</v>
      </c>
      <c r="JVD11" s="43">
        <v>231912000</v>
      </c>
      <c r="JVE11" s="40" t="s">
        <v>41</v>
      </c>
      <c r="JVF11" s="40" t="s">
        <v>99</v>
      </c>
      <c r="JVG11" s="36">
        <f t="shared" si="1368"/>
        <v>2013</v>
      </c>
      <c r="JVH11" s="37">
        <f t="shared" si="1369"/>
        <v>-4738847000</v>
      </c>
      <c r="JVI11" s="38">
        <f t="shared" si="1370"/>
        <v>2772866000</v>
      </c>
      <c r="JVJ11" s="38">
        <f t="shared" si="1371"/>
        <v>-7511713000</v>
      </c>
      <c r="JVK11" s="39">
        <f t="shared" si="1372"/>
        <v>0.98264565615747224</v>
      </c>
      <c r="JVL11" s="39">
        <f t="shared" si="1373"/>
        <v>1.5576261799023294</v>
      </c>
      <c r="JVM11" s="40" t="s">
        <v>395</v>
      </c>
      <c r="JVN11" s="40" t="s">
        <v>9</v>
      </c>
      <c r="JVO11" s="42">
        <v>41639</v>
      </c>
      <c r="JVP11" s="43">
        <v>4822539000</v>
      </c>
      <c r="JVQ11" s="43">
        <v>83692000</v>
      </c>
      <c r="JVR11" s="43">
        <v>2540954000</v>
      </c>
      <c r="JVS11" s="40">
        <v>0</v>
      </c>
      <c r="JVT11" s="43">
        <v>231912000</v>
      </c>
      <c r="JVU11" s="40" t="s">
        <v>41</v>
      </c>
      <c r="JVV11" s="40" t="s">
        <v>99</v>
      </c>
      <c r="JVW11" s="36">
        <f t="shared" si="1368"/>
        <v>2013</v>
      </c>
      <c r="JVX11" s="37">
        <f t="shared" si="1369"/>
        <v>-4738847000</v>
      </c>
      <c r="JVY11" s="38">
        <f t="shared" si="1370"/>
        <v>2772866000</v>
      </c>
      <c r="JVZ11" s="38">
        <f t="shared" si="1371"/>
        <v>-7511713000</v>
      </c>
      <c r="JWA11" s="39">
        <f t="shared" si="1372"/>
        <v>0.98264565615747224</v>
      </c>
      <c r="JWB11" s="39">
        <f t="shared" si="1373"/>
        <v>1.5576261799023294</v>
      </c>
      <c r="JWC11" s="40" t="s">
        <v>395</v>
      </c>
      <c r="JWD11" s="40" t="s">
        <v>9</v>
      </c>
      <c r="JWE11" s="42">
        <v>41639</v>
      </c>
      <c r="JWF11" s="43">
        <v>4822539000</v>
      </c>
      <c r="JWG11" s="43">
        <v>83692000</v>
      </c>
      <c r="JWH11" s="43">
        <v>2540954000</v>
      </c>
      <c r="JWI11" s="40">
        <v>0</v>
      </c>
      <c r="JWJ11" s="43">
        <v>231912000</v>
      </c>
      <c r="JWK11" s="40" t="s">
        <v>41</v>
      </c>
      <c r="JWL11" s="40" t="s">
        <v>99</v>
      </c>
      <c r="JWM11" s="36">
        <f t="shared" si="1374"/>
        <v>2013</v>
      </c>
      <c r="JWN11" s="37">
        <f t="shared" si="1375"/>
        <v>-4738847000</v>
      </c>
      <c r="JWO11" s="38">
        <f t="shared" si="1376"/>
        <v>2772866000</v>
      </c>
      <c r="JWP11" s="38">
        <f t="shared" si="1377"/>
        <v>-7511713000</v>
      </c>
      <c r="JWQ11" s="39">
        <f t="shared" si="1378"/>
        <v>0.98264565615747224</v>
      </c>
      <c r="JWR11" s="39">
        <f t="shared" si="1379"/>
        <v>1.5576261799023294</v>
      </c>
      <c r="JWS11" s="40" t="s">
        <v>395</v>
      </c>
      <c r="JWT11" s="40" t="s">
        <v>9</v>
      </c>
      <c r="JWU11" s="42">
        <v>41639</v>
      </c>
      <c r="JWV11" s="43">
        <v>4822539000</v>
      </c>
      <c r="JWW11" s="43">
        <v>83692000</v>
      </c>
      <c r="JWX11" s="43">
        <v>2540954000</v>
      </c>
      <c r="JWY11" s="40">
        <v>0</v>
      </c>
      <c r="JWZ11" s="43">
        <v>231912000</v>
      </c>
      <c r="JXA11" s="40" t="s">
        <v>41</v>
      </c>
      <c r="JXB11" s="40" t="s">
        <v>99</v>
      </c>
      <c r="JXC11" s="36">
        <f t="shared" si="1374"/>
        <v>2013</v>
      </c>
      <c r="JXD11" s="37">
        <f t="shared" si="1375"/>
        <v>-4738847000</v>
      </c>
      <c r="JXE11" s="38">
        <f t="shared" si="1376"/>
        <v>2772866000</v>
      </c>
      <c r="JXF11" s="38">
        <f t="shared" si="1377"/>
        <v>-7511713000</v>
      </c>
      <c r="JXG11" s="39">
        <f t="shared" si="1378"/>
        <v>0.98264565615747224</v>
      </c>
      <c r="JXH11" s="39">
        <f t="shared" si="1379"/>
        <v>1.5576261799023294</v>
      </c>
      <c r="JXI11" s="40" t="s">
        <v>395</v>
      </c>
      <c r="JXJ11" s="40" t="s">
        <v>9</v>
      </c>
      <c r="JXK11" s="42">
        <v>41639</v>
      </c>
      <c r="JXL11" s="43">
        <v>4822539000</v>
      </c>
      <c r="JXM11" s="43">
        <v>83692000</v>
      </c>
      <c r="JXN11" s="43">
        <v>2540954000</v>
      </c>
      <c r="JXO11" s="40">
        <v>0</v>
      </c>
      <c r="JXP11" s="43">
        <v>231912000</v>
      </c>
      <c r="JXQ11" s="40" t="s">
        <v>41</v>
      </c>
      <c r="JXR11" s="40" t="s">
        <v>99</v>
      </c>
      <c r="JXS11" s="36">
        <f t="shared" si="1380"/>
        <v>2013</v>
      </c>
      <c r="JXT11" s="37">
        <f t="shared" si="1381"/>
        <v>-4738847000</v>
      </c>
      <c r="JXU11" s="38">
        <f t="shared" si="1382"/>
        <v>2772866000</v>
      </c>
      <c r="JXV11" s="38">
        <f t="shared" si="1383"/>
        <v>-7511713000</v>
      </c>
      <c r="JXW11" s="39">
        <f t="shared" si="1384"/>
        <v>0.98264565615747224</v>
      </c>
      <c r="JXX11" s="39">
        <f t="shared" si="1385"/>
        <v>1.5576261799023294</v>
      </c>
      <c r="JXY11" s="40" t="s">
        <v>395</v>
      </c>
      <c r="JXZ11" s="40" t="s">
        <v>9</v>
      </c>
      <c r="JYA11" s="42">
        <v>41639</v>
      </c>
      <c r="JYB11" s="43">
        <v>4822539000</v>
      </c>
      <c r="JYC11" s="43">
        <v>83692000</v>
      </c>
      <c r="JYD11" s="43">
        <v>2540954000</v>
      </c>
      <c r="JYE11" s="40">
        <v>0</v>
      </c>
      <c r="JYF11" s="43">
        <v>231912000</v>
      </c>
      <c r="JYG11" s="40" t="s">
        <v>41</v>
      </c>
      <c r="JYH11" s="40" t="s">
        <v>99</v>
      </c>
      <c r="JYI11" s="36">
        <f t="shared" si="1380"/>
        <v>2013</v>
      </c>
      <c r="JYJ11" s="37">
        <f t="shared" si="1381"/>
        <v>-4738847000</v>
      </c>
      <c r="JYK11" s="38">
        <f t="shared" si="1382"/>
        <v>2772866000</v>
      </c>
      <c r="JYL11" s="38">
        <f t="shared" si="1383"/>
        <v>-7511713000</v>
      </c>
      <c r="JYM11" s="39">
        <f t="shared" si="1384"/>
        <v>0.98264565615747224</v>
      </c>
      <c r="JYN11" s="39">
        <f t="shared" si="1385"/>
        <v>1.5576261799023294</v>
      </c>
      <c r="JYO11" s="40" t="s">
        <v>395</v>
      </c>
      <c r="JYP11" s="40" t="s">
        <v>9</v>
      </c>
      <c r="JYQ11" s="42">
        <v>41639</v>
      </c>
      <c r="JYR11" s="43">
        <v>4822539000</v>
      </c>
      <c r="JYS11" s="43">
        <v>83692000</v>
      </c>
      <c r="JYT11" s="43">
        <v>2540954000</v>
      </c>
      <c r="JYU11" s="40">
        <v>0</v>
      </c>
      <c r="JYV11" s="43">
        <v>231912000</v>
      </c>
      <c r="JYW11" s="40" t="s">
        <v>41</v>
      </c>
      <c r="JYX11" s="40" t="s">
        <v>99</v>
      </c>
      <c r="JYY11" s="36">
        <f t="shared" si="1386"/>
        <v>2013</v>
      </c>
      <c r="JYZ11" s="37">
        <f t="shared" si="1387"/>
        <v>-4738847000</v>
      </c>
      <c r="JZA11" s="38">
        <f t="shared" si="1388"/>
        <v>2772866000</v>
      </c>
      <c r="JZB11" s="38">
        <f t="shared" si="1389"/>
        <v>-7511713000</v>
      </c>
      <c r="JZC11" s="39">
        <f t="shared" si="1390"/>
        <v>0.98264565615747224</v>
      </c>
      <c r="JZD11" s="39">
        <f t="shared" si="1391"/>
        <v>1.5576261799023294</v>
      </c>
      <c r="JZE11" s="40" t="s">
        <v>395</v>
      </c>
      <c r="JZF11" s="40" t="s">
        <v>9</v>
      </c>
      <c r="JZG11" s="42">
        <v>41639</v>
      </c>
      <c r="JZH11" s="43">
        <v>4822539000</v>
      </c>
      <c r="JZI11" s="43">
        <v>83692000</v>
      </c>
      <c r="JZJ11" s="43">
        <v>2540954000</v>
      </c>
      <c r="JZK11" s="40">
        <v>0</v>
      </c>
      <c r="JZL11" s="43">
        <v>231912000</v>
      </c>
      <c r="JZM11" s="40" t="s">
        <v>41</v>
      </c>
      <c r="JZN11" s="40" t="s">
        <v>99</v>
      </c>
      <c r="JZO11" s="36">
        <f t="shared" si="1386"/>
        <v>2013</v>
      </c>
      <c r="JZP11" s="37">
        <f t="shared" si="1387"/>
        <v>-4738847000</v>
      </c>
      <c r="JZQ11" s="38">
        <f t="shared" si="1388"/>
        <v>2772866000</v>
      </c>
      <c r="JZR11" s="38">
        <f t="shared" si="1389"/>
        <v>-7511713000</v>
      </c>
      <c r="JZS11" s="39">
        <f t="shared" si="1390"/>
        <v>0.98264565615747224</v>
      </c>
      <c r="JZT11" s="39">
        <f t="shared" si="1391"/>
        <v>1.5576261799023294</v>
      </c>
      <c r="JZU11" s="40" t="s">
        <v>395</v>
      </c>
      <c r="JZV11" s="40" t="s">
        <v>9</v>
      </c>
      <c r="JZW11" s="42">
        <v>41639</v>
      </c>
      <c r="JZX11" s="43">
        <v>4822539000</v>
      </c>
      <c r="JZY11" s="43">
        <v>83692000</v>
      </c>
      <c r="JZZ11" s="43">
        <v>2540954000</v>
      </c>
      <c r="KAA11" s="40">
        <v>0</v>
      </c>
      <c r="KAB11" s="43">
        <v>231912000</v>
      </c>
      <c r="KAC11" s="40" t="s">
        <v>41</v>
      </c>
      <c r="KAD11" s="40" t="s">
        <v>99</v>
      </c>
      <c r="KAE11" s="36">
        <f t="shared" si="1392"/>
        <v>2013</v>
      </c>
      <c r="KAF11" s="37">
        <f t="shared" si="1393"/>
        <v>-4738847000</v>
      </c>
      <c r="KAG11" s="38">
        <f t="shared" si="1394"/>
        <v>2772866000</v>
      </c>
      <c r="KAH11" s="38">
        <f t="shared" si="1395"/>
        <v>-7511713000</v>
      </c>
      <c r="KAI11" s="39">
        <f t="shared" si="1396"/>
        <v>0.98264565615747224</v>
      </c>
      <c r="KAJ11" s="39">
        <f t="shared" si="1397"/>
        <v>1.5576261799023294</v>
      </c>
      <c r="KAK11" s="40" t="s">
        <v>395</v>
      </c>
      <c r="KAL11" s="40" t="s">
        <v>9</v>
      </c>
      <c r="KAM11" s="42">
        <v>41639</v>
      </c>
      <c r="KAN11" s="43">
        <v>4822539000</v>
      </c>
      <c r="KAO11" s="43">
        <v>83692000</v>
      </c>
      <c r="KAP11" s="43">
        <v>2540954000</v>
      </c>
      <c r="KAQ11" s="40">
        <v>0</v>
      </c>
      <c r="KAR11" s="43">
        <v>231912000</v>
      </c>
      <c r="KAS11" s="40" t="s">
        <v>41</v>
      </c>
      <c r="KAT11" s="40" t="s">
        <v>99</v>
      </c>
      <c r="KAU11" s="36">
        <f t="shared" si="1392"/>
        <v>2013</v>
      </c>
      <c r="KAV11" s="37">
        <f t="shared" si="1393"/>
        <v>-4738847000</v>
      </c>
      <c r="KAW11" s="38">
        <f t="shared" si="1394"/>
        <v>2772866000</v>
      </c>
      <c r="KAX11" s="38">
        <f t="shared" si="1395"/>
        <v>-7511713000</v>
      </c>
      <c r="KAY11" s="39">
        <f t="shared" si="1396"/>
        <v>0.98264565615747224</v>
      </c>
      <c r="KAZ11" s="39">
        <f t="shared" si="1397"/>
        <v>1.5576261799023294</v>
      </c>
      <c r="KBA11" s="40" t="s">
        <v>395</v>
      </c>
      <c r="KBB11" s="40" t="s">
        <v>9</v>
      </c>
      <c r="KBC11" s="42">
        <v>41639</v>
      </c>
      <c r="KBD11" s="43">
        <v>4822539000</v>
      </c>
      <c r="KBE11" s="43">
        <v>83692000</v>
      </c>
      <c r="KBF11" s="43">
        <v>2540954000</v>
      </c>
      <c r="KBG11" s="40">
        <v>0</v>
      </c>
      <c r="KBH11" s="43">
        <v>231912000</v>
      </c>
      <c r="KBI11" s="40" t="s">
        <v>41</v>
      </c>
      <c r="KBJ11" s="40" t="s">
        <v>99</v>
      </c>
      <c r="KBK11" s="36">
        <f t="shared" si="1398"/>
        <v>2013</v>
      </c>
      <c r="KBL11" s="37">
        <f t="shared" si="1399"/>
        <v>-4738847000</v>
      </c>
      <c r="KBM11" s="38">
        <f t="shared" si="1400"/>
        <v>2772866000</v>
      </c>
      <c r="KBN11" s="38">
        <f t="shared" si="1401"/>
        <v>-7511713000</v>
      </c>
      <c r="KBO11" s="39">
        <f t="shared" si="1402"/>
        <v>0.98264565615747224</v>
      </c>
      <c r="KBP11" s="39">
        <f t="shared" si="1403"/>
        <v>1.5576261799023294</v>
      </c>
      <c r="KBQ11" s="40" t="s">
        <v>395</v>
      </c>
      <c r="KBR11" s="40" t="s">
        <v>9</v>
      </c>
      <c r="KBS11" s="42">
        <v>41639</v>
      </c>
      <c r="KBT11" s="43">
        <v>4822539000</v>
      </c>
      <c r="KBU11" s="43">
        <v>83692000</v>
      </c>
      <c r="KBV11" s="43">
        <v>2540954000</v>
      </c>
      <c r="KBW11" s="40">
        <v>0</v>
      </c>
      <c r="KBX11" s="43">
        <v>231912000</v>
      </c>
      <c r="KBY11" s="40" t="s">
        <v>41</v>
      </c>
      <c r="KBZ11" s="40" t="s">
        <v>99</v>
      </c>
      <c r="KCA11" s="36">
        <f t="shared" si="1398"/>
        <v>2013</v>
      </c>
      <c r="KCB11" s="37">
        <f t="shared" si="1399"/>
        <v>-4738847000</v>
      </c>
      <c r="KCC11" s="38">
        <f t="shared" si="1400"/>
        <v>2772866000</v>
      </c>
      <c r="KCD11" s="38">
        <f t="shared" si="1401"/>
        <v>-7511713000</v>
      </c>
      <c r="KCE11" s="39">
        <f t="shared" si="1402"/>
        <v>0.98264565615747224</v>
      </c>
      <c r="KCF11" s="39">
        <f t="shared" si="1403"/>
        <v>1.5576261799023294</v>
      </c>
      <c r="KCG11" s="40" t="s">
        <v>395</v>
      </c>
      <c r="KCH11" s="40" t="s">
        <v>9</v>
      </c>
      <c r="KCI11" s="42">
        <v>41639</v>
      </c>
      <c r="KCJ11" s="43">
        <v>4822539000</v>
      </c>
      <c r="KCK11" s="43">
        <v>83692000</v>
      </c>
      <c r="KCL11" s="43">
        <v>2540954000</v>
      </c>
      <c r="KCM11" s="40">
        <v>0</v>
      </c>
      <c r="KCN11" s="43">
        <v>231912000</v>
      </c>
      <c r="KCO11" s="40" t="s">
        <v>41</v>
      </c>
      <c r="KCP11" s="40" t="s">
        <v>99</v>
      </c>
      <c r="KCQ11" s="36">
        <f t="shared" si="1404"/>
        <v>2013</v>
      </c>
      <c r="KCR11" s="37">
        <f t="shared" si="1405"/>
        <v>-4738847000</v>
      </c>
      <c r="KCS11" s="38">
        <f t="shared" si="1406"/>
        <v>2772866000</v>
      </c>
      <c r="KCT11" s="38">
        <f t="shared" si="1407"/>
        <v>-7511713000</v>
      </c>
      <c r="KCU11" s="39">
        <f t="shared" si="1408"/>
        <v>0.98264565615747224</v>
      </c>
      <c r="KCV11" s="39">
        <f t="shared" si="1409"/>
        <v>1.5576261799023294</v>
      </c>
      <c r="KCW11" s="40" t="s">
        <v>395</v>
      </c>
      <c r="KCX11" s="40" t="s">
        <v>9</v>
      </c>
      <c r="KCY11" s="42">
        <v>41639</v>
      </c>
      <c r="KCZ11" s="43">
        <v>4822539000</v>
      </c>
      <c r="KDA11" s="43">
        <v>83692000</v>
      </c>
      <c r="KDB11" s="43">
        <v>2540954000</v>
      </c>
      <c r="KDC11" s="40">
        <v>0</v>
      </c>
      <c r="KDD11" s="43">
        <v>231912000</v>
      </c>
      <c r="KDE11" s="40" t="s">
        <v>41</v>
      </c>
      <c r="KDF11" s="40" t="s">
        <v>99</v>
      </c>
      <c r="KDG11" s="36">
        <f t="shared" si="1404"/>
        <v>2013</v>
      </c>
      <c r="KDH11" s="37">
        <f t="shared" si="1405"/>
        <v>-4738847000</v>
      </c>
      <c r="KDI11" s="38">
        <f t="shared" si="1406"/>
        <v>2772866000</v>
      </c>
      <c r="KDJ11" s="38">
        <f t="shared" si="1407"/>
        <v>-7511713000</v>
      </c>
      <c r="KDK11" s="39">
        <f t="shared" si="1408"/>
        <v>0.98264565615747224</v>
      </c>
      <c r="KDL11" s="39">
        <f t="shared" si="1409"/>
        <v>1.5576261799023294</v>
      </c>
      <c r="KDM11" s="40" t="s">
        <v>395</v>
      </c>
      <c r="KDN11" s="40" t="s">
        <v>9</v>
      </c>
      <c r="KDO11" s="42">
        <v>41639</v>
      </c>
      <c r="KDP11" s="43">
        <v>4822539000</v>
      </c>
      <c r="KDQ11" s="43">
        <v>83692000</v>
      </c>
      <c r="KDR11" s="43">
        <v>2540954000</v>
      </c>
      <c r="KDS11" s="40">
        <v>0</v>
      </c>
      <c r="KDT11" s="43">
        <v>231912000</v>
      </c>
      <c r="KDU11" s="40" t="s">
        <v>41</v>
      </c>
      <c r="KDV11" s="40" t="s">
        <v>99</v>
      </c>
      <c r="KDW11" s="36">
        <f t="shared" si="1410"/>
        <v>2013</v>
      </c>
      <c r="KDX11" s="37">
        <f t="shared" si="1411"/>
        <v>-4738847000</v>
      </c>
      <c r="KDY11" s="38">
        <f t="shared" si="1412"/>
        <v>2772866000</v>
      </c>
      <c r="KDZ11" s="38">
        <f t="shared" si="1413"/>
        <v>-7511713000</v>
      </c>
      <c r="KEA11" s="39">
        <f t="shared" si="1414"/>
        <v>0.98264565615747224</v>
      </c>
      <c r="KEB11" s="39">
        <f t="shared" si="1415"/>
        <v>1.5576261799023294</v>
      </c>
      <c r="KEC11" s="40" t="s">
        <v>395</v>
      </c>
      <c r="KED11" s="40" t="s">
        <v>9</v>
      </c>
      <c r="KEE11" s="42">
        <v>41639</v>
      </c>
      <c r="KEF11" s="43">
        <v>4822539000</v>
      </c>
      <c r="KEG11" s="43">
        <v>83692000</v>
      </c>
      <c r="KEH11" s="43">
        <v>2540954000</v>
      </c>
      <c r="KEI11" s="40">
        <v>0</v>
      </c>
      <c r="KEJ11" s="43">
        <v>231912000</v>
      </c>
      <c r="KEK11" s="40" t="s">
        <v>41</v>
      </c>
      <c r="KEL11" s="40" t="s">
        <v>99</v>
      </c>
      <c r="KEM11" s="36">
        <f t="shared" si="1410"/>
        <v>2013</v>
      </c>
      <c r="KEN11" s="37">
        <f t="shared" si="1411"/>
        <v>-4738847000</v>
      </c>
      <c r="KEO11" s="38">
        <f t="shared" si="1412"/>
        <v>2772866000</v>
      </c>
      <c r="KEP11" s="38">
        <f t="shared" si="1413"/>
        <v>-7511713000</v>
      </c>
      <c r="KEQ11" s="39">
        <f t="shared" si="1414"/>
        <v>0.98264565615747224</v>
      </c>
      <c r="KER11" s="39">
        <f t="shared" si="1415"/>
        <v>1.5576261799023294</v>
      </c>
      <c r="KES11" s="40" t="s">
        <v>395</v>
      </c>
      <c r="KET11" s="40" t="s">
        <v>9</v>
      </c>
      <c r="KEU11" s="42">
        <v>41639</v>
      </c>
      <c r="KEV11" s="43">
        <v>4822539000</v>
      </c>
      <c r="KEW11" s="43">
        <v>83692000</v>
      </c>
      <c r="KEX11" s="43">
        <v>2540954000</v>
      </c>
      <c r="KEY11" s="40">
        <v>0</v>
      </c>
      <c r="KEZ11" s="43">
        <v>231912000</v>
      </c>
      <c r="KFA11" s="40" t="s">
        <v>41</v>
      </c>
      <c r="KFB11" s="40" t="s">
        <v>99</v>
      </c>
      <c r="KFC11" s="36">
        <f t="shared" si="1416"/>
        <v>2013</v>
      </c>
      <c r="KFD11" s="37">
        <f t="shared" si="1417"/>
        <v>-4738847000</v>
      </c>
      <c r="KFE11" s="38">
        <f t="shared" si="1418"/>
        <v>2772866000</v>
      </c>
      <c r="KFF11" s="38">
        <f t="shared" si="1419"/>
        <v>-7511713000</v>
      </c>
      <c r="KFG11" s="39">
        <f t="shared" si="1420"/>
        <v>0.98264565615747224</v>
      </c>
      <c r="KFH11" s="39">
        <f t="shared" si="1421"/>
        <v>1.5576261799023294</v>
      </c>
      <c r="KFI11" s="40" t="s">
        <v>395</v>
      </c>
      <c r="KFJ11" s="40" t="s">
        <v>9</v>
      </c>
      <c r="KFK11" s="42">
        <v>41639</v>
      </c>
      <c r="KFL11" s="43">
        <v>4822539000</v>
      </c>
      <c r="KFM11" s="43">
        <v>83692000</v>
      </c>
      <c r="KFN11" s="43">
        <v>2540954000</v>
      </c>
      <c r="KFO11" s="40">
        <v>0</v>
      </c>
      <c r="KFP11" s="43">
        <v>231912000</v>
      </c>
      <c r="KFQ11" s="40" t="s">
        <v>41</v>
      </c>
      <c r="KFR11" s="40" t="s">
        <v>99</v>
      </c>
      <c r="KFS11" s="36">
        <f t="shared" si="1416"/>
        <v>2013</v>
      </c>
      <c r="KFT11" s="37">
        <f t="shared" si="1417"/>
        <v>-4738847000</v>
      </c>
      <c r="KFU11" s="38">
        <f t="shared" si="1418"/>
        <v>2772866000</v>
      </c>
      <c r="KFV11" s="38">
        <f t="shared" si="1419"/>
        <v>-7511713000</v>
      </c>
      <c r="KFW11" s="39">
        <f t="shared" si="1420"/>
        <v>0.98264565615747224</v>
      </c>
      <c r="KFX11" s="39">
        <f t="shared" si="1421"/>
        <v>1.5576261799023294</v>
      </c>
      <c r="KFY11" s="40" t="s">
        <v>395</v>
      </c>
      <c r="KFZ11" s="40" t="s">
        <v>9</v>
      </c>
      <c r="KGA11" s="42">
        <v>41639</v>
      </c>
      <c r="KGB11" s="43">
        <v>4822539000</v>
      </c>
      <c r="KGC11" s="43">
        <v>83692000</v>
      </c>
      <c r="KGD11" s="43">
        <v>2540954000</v>
      </c>
      <c r="KGE11" s="40">
        <v>0</v>
      </c>
      <c r="KGF11" s="43">
        <v>231912000</v>
      </c>
      <c r="KGG11" s="40" t="s">
        <v>41</v>
      </c>
      <c r="KGH11" s="40" t="s">
        <v>99</v>
      </c>
      <c r="KGI11" s="36">
        <f t="shared" si="1422"/>
        <v>2013</v>
      </c>
      <c r="KGJ11" s="37">
        <f t="shared" si="1423"/>
        <v>-4738847000</v>
      </c>
      <c r="KGK11" s="38">
        <f t="shared" si="1424"/>
        <v>2772866000</v>
      </c>
      <c r="KGL11" s="38">
        <f t="shared" si="1425"/>
        <v>-7511713000</v>
      </c>
      <c r="KGM11" s="39">
        <f t="shared" si="1426"/>
        <v>0.98264565615747224</v>
      </c>
      <c r="KGN11" s="39">
        <f t="shared" si="1427"/>
        <v>1.5576261799023294</v>
      </c>
      <c r="KGO11" s="40" t="s">
        <v>395</v>
      </c>
      <c r="KGP11" s="40" t="s">
        <v>9</v>
      </c>
      <c r="KGQ11" s="42">
        <v>41639</v>
      </c>
      <c r="KGR11" s="43">
        <v>4822539000</v>
      </c>
      <c r="KGS11" s="43">
        <v>83692000</v>
      </c>
      <c r="KGT11" s="43">
        <v>2540954000</v>
      </c>
      <c r="KGU11" s="40">
        <v>0</v>
      </c>
      <c r="KGV11" s="43">
        <v>231912000</v>
      </c>
      <c r="KGW11" s="40" t="s">
        <v>41</v>
      </c>
      <c r="KGX11" s="40" t="s">
        <v>99</v>
      </c>
      <c r="KGY11" s="36">
        <f t="shared" si="1422"/>
        <v>2013</v>
      </c>
      <c r="KGZ11" s="37">
        <f t="shared" si="1423"/>
        <v>-4738847000</v>
      </c>
      <c r="KHA11" s="38">
        <f t="shared" si="1424"/>
        <v>2772866000</v>
      </c>
      <c r="KHB11" s="38">
        <f t="shared" si="1425"/>
        <v>-7511713000</v>
      </c>
      <c r="KHC11" s="39">
        <f t="shared" si="1426"/>
        <v>0.98264565615747224</v>
      </c>
      <c r="KHD11" s="39">
        <f t="shared" si="1427"/>
        <v>1.5576261799023294</v>
      </c>
      <c r="KHE11" s="40" t="s">
        <v>395</v>
      </c>
      <c r="KHF11" s="40" t="s">
        <v>9</v>
      </c>
      <c r="KHG11" s="42">
        <v>41639</v>
      </c>
      <c r="KHH11" s="43">
        <v>4822539000</v>
      </c>
      <c r="KHI11" s="43">
        <v>83692000</v>
      </c>
      <c r="KHJ11" s="43">
        <v>2540954000</v>
      </c>
      <c r="KHK11" s="40">
        <v>0</v>
      </c>
      <c r="KHL11" s="43">
        <v>231912000</v>
      </c>
      <c r="KHM11" s="40" t="s">
        <v>41</v>
      </c>
      <c r="KHN11" s="40" t="s">
        <v>99</v>
      </c>
      <c r="KHO11" s="36">
        <f t="shared" si="1428"/>
        <v>2013</v>
      </c>
      <c r="KHP11" s="37">
        <f t="shared" si="1429"/>
        <v>-4738847000</v>
      </c>
      <c r="KHQ11" s="38">
        <f t="shared" si="1430"/>
        <v>2772866000</v>
      </c>
      <c r="KHR11" s="38">
        <f t="shared" si="1431"/>
        <v>-7511713000</v>
      </c>
      <c r="KHS11" s="39">
        <f t="shared" si="1432"/>
        <v>0.98264565615747224</v>
      </c>
      <c r="KHT11" s="39">
        <f t="shared" si="1433"/>
        <v>1.5576261799023294</v>
      </c>
      <c r="KHU11" s="40" t="s">
        <v>395</v>
      </c>
      <c r="KHV11" s="40" t="s">
        <v>9</v>
      </c>
      <c r="KHW11" s="42">
        <v>41639</v>
      </c>
      <c r="KHX11" s="43">
        <v>4822539000</v>
      </c>
      <c r="KHY11" s="43">
        <v>83692000</v>
      </c>
      <c r="KHZ11" s="43">
        <v>2540954000</v>
      </c>
      <c r="KIA11" s="40">
        <v>0</v>
      </c>
      <c r="KIB11" s="43">
        <v>231912000</v>
      </c>
      <c r="KIC11" s="40" t="s">
        <v>41</v>
      </c>
      <c r="KID11" s="40" t="s">
        <v>99</v>
      </c>
      <c r="KIE11" s="36">
        <f t="shared" si="1428"/>
        <v>2013</v>
      </c>
      <c r="KIF11" s="37">
        <f t="shared" si="1429"/>
        <v>-4738847000</v>
      </c>
      <c r="KIG11" s="38">
        <f t="shared" si="1430"/>
        <v>2772866000</v>
      </c>
      <c r="KIH11" s="38">
        <f t="shared" si="1431"/>
        <v>-7511713000</v>
      </c>
      <c r="KII11" s="39">
        <f t="shared" si="1432"/>
        <v>0.98264565615747224</v>
      </c>
      <c r="KIJ11" s="39">
        <f t="shared" si="1433"/>
        <v>1.5576261799023294</v>
      </c>
      <c r="KIK11" s="40" t="s">
        <v>395</v>
      </c>
      <c r="KIL11" s="40" t="s">
        <v>9</v>
      </c>
      <c r="KIM11" s="42">
        <v>41639</v>
      </c>
      <c r="KIN11" s="43">
        <v>4822539000</v>
      </c>
      <c r="KIO11" s="43">
        <v>83692000</v>
      </c>
      <c r="KIP11" s="43">
        <v>2540954000</v>
      </c>
      <c r="KIQ11" s="40">
        <v>0</v>
      </c>
      <c r="KIR11" s="43">
        <v>231912000</v>
      </c>
      <c r="KIS11" s="40" t="s">
        <v>41</v>
      </c>
      <c r="KIT11" s="40" t="s">
        <v>99</v>
      </c>
      <c r="KIU11" s="36">
        <f t="shared" si="1434"/>
        <v>2013</v>
      </c>
      <c r="KIV11" s="37">
        <f t="shared" si="1435"/>
        <v>-4738847000</v>
      </c>
      <c r="KIW11" s="38">
        <f t="shared" si="1436"/>
        <v>2772866000</v>
      </c>
      <c r="KIX11" s="38">
        <f t="shared" si="1437"/>
        <v>-7511713000</v>
      </c>
      <c r="KIY11" s="39">
        <f t="shared" si="1438"/>
        <v>0.98264565615747224</v>
      </c>
      <c r="KIZ11" s="39">
        <f t="shared" si="1439"/>
        <v>1.5576261799023294</v>
      </c>
      <c r="KJA11" s="40" t="s">
        <v>395</v>
      </c>
      <c r="KJB11" s="40" t="s">
        <v>9</v>
      </c>
      <c r="KJC11" s="42">
        <v>41639</v>
      </c>
      <c r="KJD11" s="43">
        <v>4822539000</v>
      </c>
      <c r="KJE11" s="43">
        <v>83692000</v>
      </c>
      <c r="KJF11" s="43">
        <v>2540954000</v>
      </c>
      <c r="KJG11" s="40">
        <v>0</v>
      </c>
      <c r="KJH11" s="43">
        <v>231912000</v>
      </c>
      <c r="KJI11" s="40" t="s">
        <v>41</v>
      </c>
      <c r="KJJ11" s="40" t="s">
        <v>99</v>
      </c>
      <c r="KJK11" s="36">
        <f t="shared" si="1434"/>
        <v>2013</v>
      </c>
      <c r="KJL11" s="37">
        <f t="shared" si="1435"/>
        <v>-4738847000</v>
      </c>
      <c r="KJM11" s="38">
        <f t="shared" si="1436"/>
        <v>2772866000</v>
      </c>
      <c r="KJN11" s="38">
        <f t="shared" si="1437"/>
        <v>-7511713000</v>
      </c>
      <c r="KJO11" s="39">
        <f t="shared" si="1438"/>
        <v>0.98264565615747224</v>
      </c>
      <c r="KJP11" s="39">
        <f t="shared" si="1439"/>
        <v>1.5576261799023294</v>
      </c>
      <c r="KJQ11" s="40" t="s">
        <v>395</v>
      </c>
      <c r="KJR11" s="40" t="s">
        <v>9</v>
      </c>
      <c r="KJS11" s="42">
        <v>41639</v>
      </c>
      <c r="KJT11" s="43">
        <v>4822539000</v>
      </c>
      <c r="KJU11" s="43">
        <v>83692000</v>
      </c>
      <c r="KJV11" s="43">
        <v>2540954000</v>
      </c>
      <c r="KJW11" s="40">
        <v>0</v>
      </c>
      <c r="KJX11" s="43">
        <v>231912000</v>
      </c>
      <c r="KJY11" s="40" t="s">
        <v>41</v>
      </c>
      <c r="KJZ11" s="40" t="s">
        <v>99</v>
      </c>
      <c r="KKA11" s="36">
        <f t="shared" si="1440"/>
        <v>2013</v>
      </c>
      <c r="KKB11" s="37">
        <f t="shared" si="1441"/>
        <v>-4738847000</v>
      </c>
      <c r="KKC11" s="38">
        <f t="shared" si="1442"/>
        <v>2772866000</v>
      </c>
      <c r="KKD11" s="38">
        <f t="shared" si="1443"/>
        <v>-7511713000</v>
      </c>
      <c r="KKE11" s="39">
        <f t="shared" si="1444"/>
        <v>0.98264565615747224</v>
      </c>
      <c r="KKF11" s="39">
        <f t="shared" si="1445"/>
        <v>1.5576261799023294</v>
      </c>
      <c r="KKG11" s="40" t="s">
        <v>395</v>
      </c>
      <c r="KKH11" s="40" t="s">
        <v>9</v>
      </c>
      <c r="KKI11" s="42">
        <v>41639</v>
      </c>
      <c r="KKJ11" s="43">
        <v>4822539000</v>
      </c>
      <c r="KKK11" s="43">
        <v>83692000</v>
      </c>
      <c r="KKL11" s="43">
        <v>2540954000</v>
      </c>
      <c r="KKM11" s="40">
        <v>0</v>
      </c>
      <c r="KKN11" s="43">
        <v>231912000</v>
      </c>
      <c r="KKO11" s="40" t="s">
        <v>41</v>
      </c>
      <c r="KKP11" s="40" t="s">
        <v>99</v>
      </c>
      <c r="KKQ11" s="36">
        <f t="shared" si="1440"/>
        <v>2013</v>
      </c>
      <c r="KKR11" s="37">
        <f t="shared" si="1441"/>
        <v>-4738847000</v>
      </c>
      <c r="KKS11" s="38">
        <f t="shared" si="1442"/>
        <v>2772866000</v>
      </c>
      <c r="KKT11" s="38">
        <f t="shared" si="1443"/>
        <v>-7511713000</v>
      </c>
      <c r="KKU11" s="39">
        <f t="shared" si="1444"/>
        <v>0.98264565615747224</v>
      </c>
      <c r="KKV11" s="39">
        <f t="shared" si="1445"/>
        <v>1.5576261799023294</v>
      </c>
      <c r="KKW11" s="40" t="s">
        <v>395</v>
      </c>
      <c r="KKX11" s="40" t="s">
        <v>9</v>
      </c>
      <c r="KKY11" s="42">
        <v>41639</v>
      </c>
      <c r="KKZ11" s="43">
        <v>4822539000</v>
      </c>
      <c r="KLA11" s="43">
        <v>83692000</v>
      </c>
      <c r="KLB11" s="43">
        <v>2540954000</v>
      </c>
      <c r="KLC11" s="40">
        <v>0</v>
      </c>
      <c r="KLD11" s="43">
        <v>231912000</v>
      </c>
      <c r="KLE11" s="40" t="s">
        <v>41</v>
      </c>
      <c r="KLF11" s="40" t="s">
        <v>99</v>
      </c>
      <c r="KLG11" s="36">
        <f t="shared" si="1446"/>
        <v>2013</v>
      </c>
      <c r="KLH11" s="37">
        <f t="shared" si="1447"/>
        <v>-4738847000</v>
      </c>
      <c r="KLI11" s="38">
        <f t="shared" si="1448"/>
        <v>2772866000</v>
      </c>
      <c r="KLJ11" s="38">
        <f t="shared" si="1449"/>
        <v>-7511713000</v>
      </c>
      <c r="KLK11" s="39">
        <f t="shared" si="1450"/>
        <v>0.98264565615747224</v>
      </c>
      <c r="KLL11" s="39">
        <f t="shared" si="1451"/>
        <v>1.5576261799023294</v>
      </c>
      <c r="KLM11" s="40" t="s">
        <v>395</v>
      </c>
      <c r="KLN11" s="40" t="s">
        <v>9</v>
      </c>
      <c r="KLO11" s="42">
        <v>41639</v>
      </c>
      <c r="KLP11" s="43">
        <v>4822539000</v>
      </c>
      <c r="KLQ11" s="43">
        <v>83692000</v>
      </c>
      <c r="KLR11" s="43">
        <v>2540954000</v>
      </c>
      <c r="KLS11" s="40">
        <v>0</v>
      </c>
      <c r="KLT11" s="43">
        <v>231912000</v>
      </c>
      <c r="KLU11" s="40" t="s">
        <v>41</v>
      </c>
      <c r="KLV11" s="40" t="s">
        <v>99</v>
      </c>
      <c r="KLW11" s="36">
        <f t="shared" si="1446"/>
        <v>2013</v>
      </c>
      <c r="KLX11" s="37">
        <f t="shared" si="1447"/>
        <v>-4738847000</v>
      </c>
      <c r="KLY11" s="38">
        <f t="shared" si="1448"/>
        <v>2772866000</v>
      </c>
      <c r="KLZ11" s="38">
        <f t="shared" si="1449"/>
        <v>-7511713000</v>
      </c>
      <c r="KMA11" s="39">
        <f t="shared" si="1450"/>
        <v>0.98264565615747224</v>
      </c>
      <c r="KMB11" s="39">
        <f t="shared" si="1451"/>
        <v>1.5576261799023294</v>
      </c>
      <c r="KMC11" s="40" t="s">
        <v>395</v>
      </c>
      <c r="KMD11" s="40" t="s">
        <v>9</v>
      </c>
      <c r="KME11" s="42">
        <v>41639</v>
      </c>
      <c r="KMF11" s="43">
        <v>4822539000</v>
      </c>
      <c r="KMG11" s="43">
        <v>83692000</v>
      </c>
      <c r="KMH11" s="43">
        <v>2540954000</v>
      </c>
      <c r="KMI11" s="40">
        <v>0</v>
      </c>
      <c r="KMJ11" s="43">
        <v>231912000</v>
      </c>
      <c r="KMK11" s="40" t="s">
        <v>41</v>
      </c>
      <c r="KML11" s="40" t="s">
        <v>99</v>
      </c>
      <c r="KMM11" s="36">
        <f t="shared" si="1452"/>
        <v>2013</v>
      </c>
      <c r="KMN11" s="37">
        <f t="shared" si="1453"/>
        <v>-4738847000</v>
      </c>
      <c r="KMO11" s="38">
        <f t="shared" si="1454"/>
        <v>2772866000</v>
      </c>
      <c r="KMP11" s="38">
        <f t="shared" si="1455"/>
        <v>-7511713000</v>
      </c>
      <c r="KMQ11" s="39">
        <f t="shared" si="1456"/>
        <v>0.98264565615747224</v>
      </c>
      <c r="KMR11" s="39">
        <f t="shared" si="1457"/>
        <v>1.5576261799023294</v>
      </c>
      <c r="KMS11" s="40" t="s">
        <v>395</v>
      </c>
      <c r="KMT11" s="40" t="s">
        <v>9</v>
      </c>
      <c r="KMU11" s="42">
        <v>41639</v>
      </c>
      <c r="KMV11" s="43">
        <v>4822539000</v>
      </c>
      <c r="KMW11" s="43">
        <v>83692000</v>
      </c>
      <c r="KMX11" s="43">
        <v>2540954000</v>
      </c>
      <c r="KMY11" s="40">
        <v>0</v>
      </c>
      <c r="KMZ11" s="43">
        <v>231912000</v>
      </c>
      <c r="KNA11" s="40" t="s">
        <v>41</v>
      </c>
      <c r="KNB11" s="40" t="s">
        <v>99</v>
      </c>
      <c r="KNC11" s="36">
        <f t="shared" si="1452"/>
        <v>2013</v>
      </c>
      <c r="KND11" s="37">
        <f t="shared" si="1453"/>
        <v>-4738847000</v>
      </c>
      <c r="KNE11" s="38">
        <f t="shared" si="1454"/>
        <v>2772866000</v>
      </c>
      <c r="KNF11" s="38">
        <f t="shared" si="1455"/>
        <v>-7511713000</v>
      </c>
      <c r="KNG11" s="39">
        <f t="shared" si="1456"/>
        <v>0.98264565615747224</v>
      </c>
      <c r="KNH11" s="39">
        <f t="shared" si="1457"/>
        <v>1.5576261799023294</v>
      </c>
      <c r="KNI11" s="40" t="s">
        <v>395</v>
      </c>
      <c r="KNJ11" s="40" t="s">
        <v>9</v>
      </c>
      <c r="KNK11" s="42">
        <v>41639</v>
      </c>
      <c r="KNL11" s="43">
        <v>4822539000</v>
      </c>
      <c r="KNM11" s="43">
        <v>83692000</v>
      </c>
      <c r="KNN11" s="43">
        <v>2540954000</v>
      </c>
      <c r="KNO11" s="40">
        <v>0</v>
      </c>
      <c r="KNP11" s="43">
        <v>231912000</v>
      </c>
      <c r="KNQ11" s="40" t="s">
        <v>41</v>
      </c>
      <c r="KNR11" s="40" t="s">
        <v>99</v>
      </c>
      <c r="KNS11" s="36">
        <f t="shared" si="1458"/>
        <v>2013</v>
      </c>
      <c r="KNT11" s="37">
        <f t="shared" si="1459"/>
        <v>-4738847000</v>
      </c>
      <c r="KNU11" s="38">
        <f t="shared" si="1460"/>
        <v>2772866000</v>
      </c>
      <c r="KNV11" s="38">
        <f t="shared" si="1461"/>
        <v>-7511713000</v>
      </c>
      <c r="KNW11" s="39">
        <f t="shared" si="1462"/>
        <v>0.98264565615747224</v>
      </c>
      <c r="KNX11" s="39">
        <f t="shared" si="1463"/>
        <v>1.5576261799023294</v>
      </c>
      <c r="KNY11" s="40" t="s">
        <v>395</v>
      </c>
      <c r="KNZ11" s="40" t="s">
        <v>9</v>
      </c>
      <c r="KOA11" s="42">
        <v>41639</v>
      </c>
      <c r="KOB11" s="43">
        <v>4822539000</v>
      </c>
      <c r="KOC11" s="43">
        <v>83692000</v>
      </c>
      <c r="KOD11" s="43">
        <v>2540954000</v>
      </c>
      <c r="KOE11" s="40">
        <v>0</v>
      </c>
      <c r="KOF11" s="43">
        <v>231912000</v>
      </c>
      <c r="KOG11" s="40" t="s">
        <v>41</v>
      </c>
      <c r="KOH11" s="40" t="s">
        <v>99</v>
      </c>
      <c r="KOI11" s="36">
        <f t="shared" si="1458"/>
        <v>2013</v>
      </c>
      <c r="KOJ11" s="37">
        <f t="shared" si="1459"/>
        <v>-4738847000</v>
      </c>
      <c r="KOK11" s="38">
        <f t="shared" si="1460"/>
        <v>2772866000</v>
      </c>
      <c r="KOL11" s="38">
        <f t="shared" si="1461"/>
        <v>-7511713000</v>
      </c>
      <c r="KOM11" s="39">
        <f t="shared" si="1462"/>
        <v>0.98264565615747224</v>
      </c>
      <c r="KON11" s="39">
        <f t="shared" si="1463"/>
        <v>1.5576261799023294</v>
      </c>
      <c r="KOO11" s="40" t="s">
        <v>395</v>
      </c>
      <c r="KOP11" s="40" t="s">
        <v>9</v>
      </c>
      <c r="KOQ11" s="42">
        <v>41639</v>
      </c>
      <c r="KOR11" s="43">
        <v>4822539000</v>
      </c>
      <c r="KOS11" s="43">
        <v>83692000</v>
      </c>
      <c r="KOT11" s="43">
        <v>2540954000</v>
      </c>
      <c r="KOU11" s="40">
        <v>0</v>
      </c>
      <c r="KOV11" s="43">
        <v>231912000</v>
      </c>
      <c r="KOW11" s="40" t="s">
        <v>41</v>
      </c>
      <c r="KOX11" s="40" t="s">
        <v>99</v>
      </c>
      <c r="KOY11" s="36">
        <f t="shared" si="1464"/>
        <v>2013</v>
      </c>
      <c r="KOZ11" s="37">
        <f t="shared" si="1465"/>
        <v>-4738847000</v>
      </c>
      <c r="KPA11" s="38">
        <f t="shared" si="1466"/>
        <v>2772866000</v>
      </c>
      <c r="KPB11" s="38">
        <f t="shared" si="1467"/>
        <v>-7511713000</v>
      </c>
      <c r="KPC11" s="39">
        <f t="shared" si="1468"/>
        <v>0.98264565615747224</v>
      </c>
      <c r="KPD11" s="39">
        <f t="shared" si="1469"/>
        <v>1.5576261799023294</v>
      </c>
      <c r="KPE11" s="40" t="s">
        <v>395</v>
      </c>
      <c r="KPF11" s="40" t="s">
        <v>9</v>
      </c>
      <c r="KPG11" s="42">
        <v>41639</v>
      </c>
      <c r="KPH11" s="43">
        <v>4822539000</v>
      </c>
      <c r="KPI11" s="43">
        <v>83692000</v>
      </c>
      <c r="KPJ11" s="43">
        <v>2540954000</v>
      </c>
      <c r="KPK11" s="40">
        <v>0</v>
      </c>
      <c r="KPL11" s="43">
        <v>231912000</v>
      </c>
      <c r="KPM11" s="40" t="s">
        <v>41</v>
      </c>
      <c r="KPN11" s="40" t="s">
        <v>99</v>
      </c>
      <c r="KPO11" s="36">
        <f t="shared" si="1464"/>
        <v>2013</v>
      </c>
      <c r="KPP11" s="37">
        <f t="shared" si="1465"/>
        <v>-4738847000</v>
      </c>
      <c r="KPQ11" s="38">
        <f t="shared" si="1466"/>
        <v>2772866000</v>
      </c>
      <c r="KPR11" s="38">
        <f t="shared" si="1467"/>
        <v>-7511713000</v>
      </c>
      <c r="KPS11" s="39">
        <f t="shared" si="1468"/>
        <v>0.98264565615747224</v>
      </c>
      <c r="KPT11" s="39">
        <f t="shared" si="1469"/>
        <v>1.5576261799023294</v>
      </c>
      <c r="KPU11" s="40" t="s">
        <v>395</v>
      </c>
      <c r="KPV11" s="40" t="s">
        <v>9</v>
      </c>
      <c r="KPW11" s="42">
        <v>41639</v>
      </c>
      <c r="KPX11" s="43">
        <v>4822539000</v>
      </c>
      <c r="KPY11" s="43">
        <v>83692000</v>
      </c>
      <c r="KPZ11" s="43">
        <v>2540954000</v>
      </c>
      <c r="KQA11" s="40">
        <v>0</v>
      </c>
      <c r="KQB11" s="43">
        <v>231912000</v>
      </c>
      <c r="KQC11" s="40" t="s">
        <v>41</v>
      </c>
      <c r="KQD11" s="40" t="s">
        <v>99</v>
      </c>
      <c r="KQE11" s="36">
        <f t="shared" si="1470"/>
        <v>2013</v>
      </c>
      <c r="KQF11" s="37">
        <f t="shared" si="1471"/>
        <v>-4738847000</v>
      </c>
      <c r="KQG11" s="38">
        <f t="shared" si="1472"/>
        <v>2772866000</v>
      </c>
      <c r="KQH11" s="38">
        <f t="shared" si="1473"/>
        <v>-7511713000</v>
      </c>
      <c r="KQI11" s="39">
        <f t="shared" si="1474"/>
        <v>0.98264565615747224</v>
      </c>
      <c r="KQJ11" s="39">
        <f t="shared" si="1475"/>
        <v>1.5576261799023294</v>
      </c>
      <c r="KQK11" s="40" t="s">
        <v>395</v>
      </c>
      <c r="KQL11" s="40" t="s">
        <v>9</v>
      </c>
      <c r="KQM11" s="42">
        <v>41639</v>
      </c>
      <c r="KQN11" s="43">
        <v>4822539000</v>
      </c>
      <c r="KQO11" s="43">
        <v>83692000</v>
      </c>
      <c r="KQP11" s="43">
        <v>2540954000</v>
      </c>
      <c r="KQQ11" s="40">
        <v>0</v>
      </c>
      <c r="KQR11" s="43">
        <v>231912000</v>
      </c>
      <c r="KQS11" s="40" t="s">
        <v>41</v>
      </c>
      <c r="KQT11" s="40" t="s">
        <v>99</v>
      </c>
      <c r="KQU11" s="36">
        <f t="shared" si="1470"/>
        <v>2013</v>
      </c>
      <c r="KQV11" s="37">
        <f t="shared" si="1471"/>
        <v>-4738847000</v>
      </c>
      <c r="KQW11" s="38">
        <f t="shared" si="1472"/>
        <v>2772866000</v>
      </c>
      <c r="KQX11" s="38">
        <f t="shared" si="1473"/>
        <v>-7511713000</v>
      </c>
      <c r="KQY11" s="39">
        <f t="shared" si="1474"/>
        <v>0.98264565615747224</v>
      </c>
      <c r="KQZ11" s="39">
        <f t="shared" si="1475"/>
        <v>1.5576261799023294</v>
      </c>
      <c r="KRA11" s="40" t="s">
        <v>395</v>
      </c>
      <c r="KRB11" s="40" t="s">
        <v>9</v>
      </c>
      <c r="KRC11" s="42">
        <v>41639</v>
      </c>
      <c r="KRD11" s="43">
        <v>4822539000</v>
      </c>
      <c r="KRE11" s="43">
        <v>83692000</v>
      </c>
      <c r="KRF11" s="43">
        <v>2540954000</v>
      </c>
      <c r="KRG11" s="40">
        <v>0</v>
      </c>
      <c r="KRH11" s="43">
        <v>231912000</v>
      </c>
      <c r="KRI11" s="40" t="s">
        <v>41</v>
      </c>
      <c r="KRJ11" s="40" t="s">
        <v>99</v>
      </c>
      <c r="KRK11" s="36">
        <f t="shared" si="1476"/>
        <v>2013</v>
      </c>
      <c r="KRL11" s="37">
        <f t="shared" si="1477"/>
        <v>-4738847000</v>
      </c>
      <c r="KRM11" s="38">
        <f t="shared" si="1478"/>
        <v>2772866000</v>
      </c>
      <c r="KRN11" s="38">
        <f t="shared" si="1479"/>
        <v>-7511713000</v>
      </c>
      <c r="KRO11" s="39">
        <f t="shared" si="1480"/>
        <v>0.98264565615747224</v>
      </c>
      <c r="KRP11" s="39">
        <f t="shared" si="1481"/>
        <v>1.5576261799023294</v>
      </c>
      <c r="KRQ11" s="40" t="s">
        <v>395</v>
      </c>
      <c r="KRR11" s="40" t="s">
        <v>9</v>
      </c>
      <c r="KRS11" s="42">
        <v>41639</v>
      </c>
      <c r="KRT11" s="43">
        <v>4822539000</v>
      </c>
      <c r="KRU11" s="43">
        <v>83692000</v>
      </c>
      <c r="KRV11" s="43">
        <v>2540954000</v>
      </c>
      <c r="KRW11" s="40">
        <v>0</v>
      </c>
      <c r="KRX11" s="43">
        <v>231912000</v>
      </c>
      <c r="KRY11" s="40" t="s">
        <v>41</v>
      </c>
      <c r="KRZ11" s="40" t="s">
        <v>99</v>
      </c>
      <c r="KSA11" s="36">
        <f t="shared" si="1476"/>
        <v>2013</v>
      </c>
      <c r="KSB11" s="37">
        <f t="shared" si="1477"/>
        <v>-4738847000</v>
      </c>
      <c r="KSC11" s="38">
        <f t="shared" si="1478"/>
        <v>2772866000</v>
      </c>
      <c r="KSD11" s="38">
        <f t="shared" si="1479"/>
        <v>-7511713000</v>
      </c>
      <c r="KSE11" s="39">
        <f t="shared" si="1480"/>
        <v>0.98264565615747224</v>
      </c>
      <c r="KSF11" s="39">
        <f t="shared" si="1481"/>
        <v>1.5576261799023294</v>
      </c>
      <c r="KSG11" s="40" t="s">
        <v>395</v>
      </c>
      <c r="KSH11" s="40" t="s">
        <v>9</v>
      </c>
      <c r="KSI11" s="42">
        <v>41639</v>
      </c>
      <c r="KSJ11" s="43">
        <v>4822539000</v>
      </c>
      <c r="KSK11" s="43">
        <v>83692000</v>
      </c>
      <c r="KSL11" s="43">
        <v>2540954000</v>
      </c>
      <c r="KSM11" s="40">
        <v>0</v>
      </c>
      <c r="KSN11" s="43">
        <v>231912000</v>
      </c>
      <c r="KSO11" s="40" t="s">
        <v>41</v>
      </c>
      <c r="KSP11" s="40" t="s">
        <v>99</v>
      </c>
      <c r="KSQ11" s="36">
        <f t="shared" si="1482"/>
        <v>2013</v>
      </c>
      <c r="KSR11" s="37">
        <f t="shared" si="1483"/>
        <v>-4738847000</v>
      </c>
      <c r="KSS11" s="38">
        <f t="shared" si="1484"/>
        <v>2772866000</v>
      </c>
      <c r="KST11" s="38">
        <f t="shared" si="1485"/>
        <v>-7511713000</v>
      </c>
      <c r="KSU11" s="39">
        <f t="shared" si="1486"/>
        <v>0.98264565615747224</v>
      </c>
      <c r="KSV11" s="39">
        <f t="shared" si="1487"/>
        <v>1.5576261799023294</v>
      </c>
      <c r="KSW11" s="40" t="s">
        <v>395</v>
      </c>
      <c r="KSX11" s="40" t="s">
        <v>9</v>
      </c>
      <c r="KSY11" s="42">
        <v>41639</v>
      </c>
      <c r="KSZ11" s="43">
        <v>4822539000</v>
      </c>
      <c r="KTA11" s="43">
        <v>83692000</v>
      </c>
      <c r="KTB11" s="43">
        <v>2540954000</v>
      </c>
      <c r="KTC11" s="40">
        <v>0</v>
      </c>
      <c r="KTD11" s="43">
        <v>231912000</v>
      </c>
      <c r="KTE11" s="40" t="s">
        <v>41</v>
      </c>
      <c r="KTF11" s="40" t="s">
        <v>99</v>
      </c>
      <c r="KTG11" s="36">
        <f t="shared" si="1482"/>
        <v>2013</v>
      </c>
      <c r="KTH11" s="37">
        <f t="shared" si="1483"/>
        <v>-4738847000</v>
      </c>
      <c r="KTI11" s="38">
        <f t="shared" si="1484"/>
        <v>2772866000</v>
      </c>
      <c r="KTJ11" s="38">
        <f t="shared" si="1485"/>
        <v>-7511713000</v>
      </c>
      <c r="KTK11" s="39">
        <f t="shared" si="1486"/>
        <v>0.98264565615747224</v>
      </c>
      <c r="KTL11" s="39">
        <f t="shared" si="1487"/>
        <v>1.5576261799023294</v>
      </c>
      <c r="KTM11" s="40" t="s">
        <v>395</v>
      </c>
      <c r="KTN11" s="40" t="s">
        <v>9</v>
      </c>
      <c r="KTO11" s="42">
        <v>41639</v>
      </c>
      <c r="KTP11" s="43">
        <v>4822539000</v>
      </c>
      <c r="KTQ11" s="43">
        <v>83692000</v>
      </c>
      <c r="KTR11" s="43">
        <v>2540954000</v>
      </c>
      <c r="KTS11" s="40">
        <v>0</v>
      </c>
      <c r="KTT11" s="43">
        <v>231912000</v>
      </c>
      <c r="KTU11" s="40" t="s">
        <v>41</v>
      </c>
      <c r="KTV11" s="40" t="s">
        <v>99</v>
      </c>
      <c r="KTW11" s="36">
        <f t="shared" si="1488"/>
        <v>2013</v>
      </c>
      <c r="KTX11" s="37">
        <f t="shared" si="1489"/>
        <v>-4738847000</v>
      </c>
      <c r="KTY11" s="38">
        <f t="shared" si="1490"/>
        <v>2772866000</v>
      </c>
      <c r="KTZ11" s="38">
        <f t="shared" si="1491"/>
        <v>-7511713000</v>
      </c>
      <c r="KUA11" s="39">
        <f t="shared" si="1492"/>
        <v>0.98264565615747224</v>
      </c>
      <c r="KUB11" s="39">
        <f t="shared" si="1493"/>
        <v>1.5576261799023294</v>
      </c>
      <c r="KUC11" s="40" t="s">
        <v>395</v>
      </c>
      <c r="KUD11" s="40" t="s">
        <v>9</v>
      </c>
      <c r="KUE11" s="42">
        <v>41639</v>
      </c>
      <c r="KUF11" s="43">
        <v>4822539000</v>
      </c>
      <c r="KUG11" s="43">
        <v>83692000</v>
      </c>
      <c r="KUH11" s="43">
        <v>2540954000</v>
      </c>
      <c r="KUI11" s="40">
        <v>0</v>
      </c>
      <c r="KUJ11" s="43">
        <v>231912000</v>
      </c>
      <c r="KUK11" s="40" t="s">
        <v>41</v>
      </c>
      <c r="KUL11" s="40" t="s">
        <v>99</v>
      </c>
      <c r="KUM11" s="36">
        <f t="shared" si="1488"/>
        <v>2013</v>
      </c>
      <c r="KUN11" s="37">
        <f t="shared" si="1489"/>
        <v>-4738847000</v>
      </c>
      <c r="KUO11" s="38">
        <f t="shared" si="1490"/>
        <v>2772866000</v>
      </c>
      <c r="KUP11" s="38">
        <f t="shared" si="1491"/>
        <v>-7511713000</v>
      </c>
      <c r="KUQ11" s="39">
        <f t="shared" si="1492"/>
        <v>0.98264565615747224</v>
      </c>
      <c r="KUR11" s="39">
        <f t="shared" si="1493"/>
        <v>1.5576261799023294</v>
      </c>
      <c r="KUS11" s="40" t="s">
        <v>395</v>
      </c>
      <c r="KUT11" s="40" t="s">
        <v>9</v>
      </c>
      <c r="KUU11" s="42">
        <v>41639</v>
      </c>
      <c r="KUV11" s="43">
        <v>4822539000</v>
      </c>
      <c r="KUW11" s="43">
        <v>83692000</v>
      </c>
      <c r="KUX11" s="43">
        <v>2540954000</v>
      </c>
      <c r="KUY11" s="40">
        <v>0</v>
      </c>
      <c r="KUZ11" s="43">
        <v>231912000</v>
      </c>
      <c r="KVA11" s="40" t="s">
        <v>41</v>
      </c>
      <c r="KVB11" s="40" t="s">
        <v>99</v>
      </c>
      <c r="KVC11" s="36">
        <f t="shared" si="1494"/>
        <v>2013</v>
      </c>
      <c r="KVD11" s="37">
        <f t="shared" si="1495"/>
        <v>-4738847000</v>
      </c>
      <c r="KVE11" s="38">
        <f t="shared" si="1496"/>
        <v>2772866000</v>
      </c>
      <c r="KVF11" s="38">
        <f t="shared" si="1497"/>
        <v>-7511713000</v>
      </c>
      <c r="KVG11" s="39">
        <f t="shared" si="1498"/>
        <v>0.98264565615747224</v>
      </c>
      <c r="KVH11" s="39">
        <f t="shared" si="1499"/>
        <v>1.5576261799023294</v>
      </c>
      <c r="KVI11" s="40" t="s">
        <v>395</v>
      </c>
      <c r="KVJ11" s="40" t="s">
        <v>9</v>
      </c>
      <c r="KVK11" s="42">
        <v>41639</v>
      </c>
      <c r="KVL11" s="43">
        <v>4822539000</v>
      </c>
      <c r="KVM11" s="43">
        <v>83692000</v>
      </c>
      <c r="KVN11" s="43">
        <v>2540954000</v>
      </c>
      <c r="KVO11" s="40">
        <v>0</v>
      </c>
      <c r="KVP11" s="43">
        <v>231912000</v>
      </c>
      <c r="KVQ11" s="40" t="s">
        <v>41</v>
      </c>
      <c r="KVR11" s="40" t="s">
        <v>99</v>
      </c>
      <c r="KVS11" s="36">
        <f t="shared" si="1494"/>
        <v>2013</v>
      </c>
      <c r="KVT11" s="37">
        <f t="shared" si="1495"/>
        <v>-4738847000</v>
      </c>
      <c r="KVU11" s="38">
        <f t="shared" si="1496"/>
        <v>2772866000</v>
      </c>
      <c r="KVV11" s="38">
        <f t="shared" si="1497"/>
        <v>-7511713000</v>
      </c>
      <c r="KVW11" s="39">
        <f t="shared" si="1498"/>
        <v>0.98264565615747224</v>
      </c>
      <c r="KVX11" s="39">
        <f t="shared" si="1499"/>
        <v>1.5576261799023294</v>
      </c>
      <c r="KVY11" s="40" t="s">
        <v>395</v>
      </c>
      <c r="KVZ11" s="40" t="s">
        <v>9</v>
      </c>
      <c r="KWA11" s="42">
        <v>41639</v>
      </c>
      <c r="KWB11" s="43">
        <v>4822539000</v>
      </c>
      <c r="KWC11" s="43">
        <v>83692000</v>
      </c>
      <c r="KWD11" s="43">
        <v>2540954000</v>
      </c>
      <c r="KWE11" s="40">
        <v>0</v>
      </c>
      <c r="KWF11" s="43">
        <v>231912000</v>
      </c>
      <c r="KWG11" s="40" t="s">
        <v>41</v>
      </c>
      <c r="KWH11" s="40" t="s">
        <v>99</v>
      </c>
      <c r="KWI11" s="36">
        <f t="shared" si="1500"/>
        <v>2013</v>
      </c>
      <c r="KWJ11" s="37">
        <f t="shared" si="1501"/>
        <v>-4738847000</v>
      </c>
      <c r="KWK11" s="38">
        <f t="shared" si="1502"/>
        <v>2772866000</v>
      </c>
      <c r="KWL11" s="38">
        <f t="shared" si="1503"/>
        <v>-7511713000</v>
      </c>
      <c r="KWM11" s="39">
        <f t="shared" si="1504"/>
        <v>0.98264565615747224</v>
      </c>
      <c r="KWN11" s="39">
        <f t="shared" si="1505"/>
        <v>1.5576261799023294</v>
      </c>
      <c r="KWO11" s="40" t="s">
        <v>395</v>
      </c>
      <c r="KWP11" s="40" t="s">
        <v>9</v>
      </c>
      <c r="KWQ11" s="42">
        <v>41639</v>
      </c>
      <c r="KWR11" s="43">
        <v>4822539000</v>
      </c>
      <c r="KWS11" s="43">
        <v>83692000</v>
      </c>
      <c r="KWT11" s="43">
        <v>2540954000</v>
      </c>
      <c r="KWU11" s="40">
        <v>0</v>
      </c>
      <c r="KWV11" s="43">
        <v>231912000</v>
      </c>
      <c r="KWW11" s="40" t="s">
        <v>41</v>
      </c>
      <c r="KWX11" s="40" t="s">
        <v>99</v>
      </c>
      <c r="KWY11" s="36">
        <f t="shared" si="1500"/>
        <v>2013</v>
      </c>
      <c r="KWZ11" s="37">
        <f t="shared" si="1501"/>
        <v>-4738847000</v>
      </c>
      <c r="KXA11" s="38">
        <f t="shared" si="1502"/>
        <v>2772866000</v>
      </c>
      <c r="KXB11" s="38">
        <f t="shared" si="1503"/>
        <v>-7511713000</v>
      </c>
      <c r="KXC11" s="39">
        <f t="shared" si="1504"/>
        <v>0.98264565615747224</v>
      </c>
      <c r="KXD11" s="39">
        <f t="shared" si="1505"/>
        <v>1.5576261799023294</v>
      </c>
      <c r="KXE11" s="40" t="s">
        <v>395</v>
      </c>
      <c r="KXF11" s="40" t="s">
        <v>9</v>
      </c>
      <c r="KXG11" s="42">
        <v>41639</v>
      </c>
      <c r="KXH11" s="43">
        <v>4822539000</v>
      </c>
      <c r="KXI11" s="43">
        <v>83692000</v>
      </c>
      <c r="KXJ11" s="43">
        <v>2540954000</v>
      </c>
      <c r="KXK11" s="40">
        <v>0</v>
      </c>
      <c r="KXL11" s="43">
        <v>231912000</v>
      </c>
      <c r="KXM11" s="40" t="s">
        <v>41</v>
      </c>
      <c r="KXN11" s="40" t="s">
        <v>99</v>
      </c>
      <c r="KXO11" s="36">
        <f t="shared" si="1506"/>
        <v>2013</v>
      </c>
      <c r="KXP11" s="37">
        <f t="shared" si="1507"/>
        <v>-4738847000</v>
      </c>
      <c r="KXQ11" s="38">
        <f t="shared" si="1508"/>
        <v>2772866000</v>
      </c>
      <c r="KXR11" s="38">
        <f t="shared" si="1509"/>
        <v>-7511713000</v>
      </c>
      <c r="KXS11" s="39">
        <f t="shared" si="1510"/>
        <v>0.98264565615747224</v>
      </c>
      <c r="KXT11" s="39">
        <f t="shared" si="1511"/>
        <v>1.5576261799023294</v>
      </c>
      <c r="KXU11" s="40" t="s">
        <v>395</v>
      </c>
      <c r="KXV11" s="40" t="s">
        <v>9</v>
      </c>
      <c r="KXW11" s="42">
        <v>41639</v>
      </c>
      <c r="KXX11" s="43">
        <v>4822539000</v>
      </c>
      <c r="KXY11" s="43">
        <v>83692000</v>
      </c>
      <c r="KXZ11" s="43">
        <v>2540954000</v>
      </c>
      <c r="KYA11" s="40">
        <v>0</v>
      </c>
      <c r="KYB11" s="43">
        <v>231912000</v>
      </c>
      <c r="KYC11" s="40" t="s">
        <v>41</v>
      </c>
      <c r="KYD11" s="40" t="s">
        <v>99</v>
      </c>
      <c r="KYE11" s="36">
        <f t="shared" si="1506"/>
        <v>2013</v>
      </c>
      <c r="KYF11" s="37">
        <f t="shared" si="1507"/>
        <v>-4738847000</v>
      </c>
      <c r="KYG11" s="38">
        <f t="shared" si="1508"/>
        <v>2772866000</v>
      </c>
      <c r="KYH11" s="38">
        <f t="shared" si="1509"/>
        <v>-7511713000</v>
      </c>
      <c r="KYI11" s="39">
        <f t="shared" si="1510"/>
        <v>0.98264565615747224</v>
      </c>
      <c r="KYJ11" s="39">
        <f t="shared" si="1511"/>
        <v>1.5576261799023294</v>
      </c>
      <c r="KYK11" s="40" t="s">
        <v>395</v>
      </c>
      <c r="KYL11" s="40" t="s">
        <v>9</v>
      </c>
      <c r="KYM11" s="42">
        <v>41639</v>
      </c>
      <c r="KYN11" s="43">
        <v>4822539000</v>
      </c>
      <c r="KYO11" s="43">
        <v>83692000</v>
      </c>
      <c r="KYP11" s="43">
        <v>2540954000</v>
      </c>
      <c r="KYQ11" s="40">
        <v>0</v>
      </c>
      <c r="KYR11" s="43">
        <v>231912000</v>
      </c>
      <c r="KYS11" s="40" t="s">
        <v>41</v>
      </c>
      <c r="KYT11" s="40" t="s">
        <v>99</v>
      </c>
      <c r="KYU11" s="36">
        <f t="shared" si="1512"/>
        <v>2013</v>
      </c>
      <c r="KYV11" s="37">
        <f t="shared" si="1513"/>
        <v>-4738847000</v>
      </c>
      <c r="KYW11" s="38">
        <f t="shared" si="1514"/>
        <v>2772866000</v>
      </c>
      <c r="KYX11" s="38">
        <f t="shared" si="1515"/>
        <v>-7511713000</v>
      </c>
      <c r="KYY11" s="39">
        <f t="shared" si="1516"/>
        <v>0.98264565615747224</v>
      </c>
      <c r="KYZ11" s="39">
        <f t="shared" si="1517"/>
        <v>1.5576261799023294</v>
      </c>
      <c r="KZA11" s="40" t="s">
        <v>395</v>
      </c>
      <c r="KZB11" s="40" t="s">
        <v>9</v>
      </c>
      <c r="KZC11" s="42">
        <v>41639</v>
      </c>
      <c r="KZD11" s="43">
        <v>4822539000</v>
      </c>
      <c r="KZE11" s="43">
        <v>83692000</v>
      </c>
      <c r="KZF11" s="43">
        <v>2540954000</v>
      </c>
      <c r="KZG11" s="40">
        <v>0</v>
      </c>
      <c r="KZH11" s="43">
        <v>231912000</v>
      </c>
      <c r="KZI11" s="40" t="s">
        <v>41</v>
      </c>
      <c r="KZJ11" s="40" t="s">
        <v>99</v>
      </c>
      <c r="KZK11" s="36">
        <f t="shared" si="1512"/>
        <v>2013</v>
      </c>
      <c r="KZL11" s="37">
        <f t="shared" si="1513"/>
        <v>-4738847000</v>
      </c>
      <c r="KZM11" s="38">
        <f t="shared" si="1514"/>
        <v>2772866000</v>
      </c>
      <c r="KZN11" s="38">
        <f t="shared" si="1515"/>
        <v>-7511713000</v>
      </c>
      <c r="KZO11" s="39">
        <f t="shared" si="1516"/>
        <v>0.98264565615747224</v>
      </c>
      <c r="KZP11" s="39">
        <f t="shared" si="1517"/>
        <v>1.5576261799023294</v>
      </c>
      <c r="KZQ11" s="40" t="s">
        <v>395</v>
      </c>
      <c r="KZR11" s="40" t="s">
        <v>9</v>
      </c>
      <c r="KZS11" s="42">
        <v>41639</v>
      </c>
      <c r="KZT11" s="43">
        <v>4822539000</v>
      </c>
      <c r="KZU11" s="43">
        <v>83692000</v>
      </c>
      <c r="KZV11" s="43">
        <v>2540954000</v>
      </c>
      <c r="KZW11" s="40">
        <v>0</v>
      </c>
      <c r="KZX11" s="43">
        <v>231912000</v>
      </c>
      <c r="KZY11" s="40" t="s">
        <v>41</v>
      </c>
      <c r="KZZ11" s="40" t="s">
        <v>99</v>
      </c>
      <c r="LAA11" s="36">
        <f t="shared" si="1518"/>
        <v>2013</v>
      </c>
      <c r="LAB11" s="37">
        <f t="shared" si="1519"/>
        <v>-4738847000</v>
      </c>
      <c r="LAC11" s="38">
        <f t="shared" si="1520"/>
        <v>2772866000</v>
      </c>
      <c r="LAD11" s="38">
        <f t="shared" si="1521"/>
        <v>-7511713000</v>
      </c>
      <c r="LAE11" s="39">
        <f t="shared" si="1522"/>
        <v>0.98264565615747224</v>
      </c>
      <c r="LAF11" s="39">
        <f t="shared" si="1523"/>
        <v>1.5576261799023294</v>
      </c>
      <c r="LAG11" s="40" t="s">
        <v>395</v>
      </c>
      <c r="LAH11" s="40" t="s">
        <v>9</v>
      </c>
      <c r="LAI11" s="42">
        <v>41639</v>
      </c>
      <c r="LAJ11" s="43">
        <v>4822539000</v>
      </c>
      <c r="LAK11" s="43">
        <v>83692000</v>
      </c>
      <c r="LAL11" s="43">
        <v>2540954000</v>
      </c>
      <c r="LAM11" s="40">
        <v>0</v>
      </c>
      <c r="LAN11" s="43">
        <v>231912000</v>
      </c>
      <c r="LAO11" s="40" t="s">
        <v>41</v>
      </c>
      <c r="LAP11" s="40" t="s">
        <v>99</v>
      </c>
      <c r="LAQ11" s="36">
        <f t="shared" si="1518"/>
        <v>2013</v>
      </c>
      <c r="LAR11" s="37">
        <f t="shared" si="1519"/>
        <v>-4738847000</v>
      </c>
      <c r="LAS11" s="38">
        <f t="shared" si="1520"/>
        <v>2772866000</v>
      </c>
      <c r="LAT11" s="38">
        <f t="shared" si="1521"/>
        <v>-7511713000</v>
      </c>
      <c r="LAU11" s="39">
        <f t="shared" si="1522"/>
        <v>0.98264565615747224</v>
      </c>
      <c r="LAV11" s="39">
        <f t="shared" si="1523"/>
        <v>1.5576261799023294</v>
      </c>
      <c r="LAW11" s="40" t="s">
        <v>395</v>
      </c>
      <c r="LAX11" s="40" t="s">
        <v>9</v>
      </c>
      <c r="LAY11" s="42">
        <v>41639</v>
      </c>
      <c r="LAZ11" s="43">
        <v>4822539000</v>
      </c>
      <c r="LBA11" s="43">
        <v>83692000</v>
      </c>
      <c r="LBB11" s="43">
        <v>2540954000</v>
      </c>
      <c r="LBC11" s="40">
        <v>0</v>
      </c>
      <c r="LBD11" s="43">
        <v>231912000</v>
      </c>
      <c r="LBE11" s="40" t="s">
        <v>41</v>
      </c>
      <c r="LBF11" s="40" t="s">
        <v>99</v>
      </c>
      <c r="LBG11" s="36">
        <f t="shared" si="1524"/>
        <v>2013</v>
      </c>
      <c r="LBH11" s="37">
        <f t="shared" si="1525"/>
        <v>-4738847000</v>
      </c>
      <c r="LBI11" s="38">
        <f t="shared" si="1526"/>
        <v>2772866000</v>
      </c>
      <c r="LBJ11" s="38">
        <f t="shared" si="1527"/>
        <v>-7511713000</v>
      </c>
      <c r="LBK11" s="39">
        <f t="shared" si="1528"/>
        <v>0.98264565615747224</v>
      </c>
      <c r="LBL11" s="39">
        <f t="shared" si="1529"/>
        <v>1.5576261799023294</v>
      </c>
      <c r="LBM11" s="40" t="s">
        <v>395</v>
      </c>
      <c r="LBN11" s="40" t="s">
        <v>9</v>
      </c>
      <c r="LBO11" s="42">
        <v>41639</v>
      </c>
      <c r="LBP11" s="43">
        <v>4822539000</v>
      </c>
      <c r="LBQ11" s="43">
        <v>83692000</v>
      </c>
      <c r="LBR11" s="43">
        <v>2540954000</v>
      </c>
      <c r="LBS11" s="40">
        <v>0</v>
      </c>
      <c r="LBT11" s="43">
        <v>231912000</v>
      </c>
      <c r="LBU11" s="40" t="s">
        <v>41</v>
      </c>
      <c r="LBV11" s="40" t="s">
        <v>99</v>
      </c>
      <c r="LBW11" s="36">
        <f t="shared" si="1524"/>
        <v>2013</v>
      </c>
      <c r="LBX11" s="37">
        <f t="shared" si="1525"/>
        <v>-4738847000</v>
      </c>
      <c r="LBY11" s="38">
        <f t="shared" si="1526"/>
        <v>2772866000</v>
      </c>
      <c r="LBZ11" s="38">
        <f t="shared" si="1527"/>
        <v>-7511713000</v>
      </c>
      <c r="LCA11" s="39">
        <f t="shared" si="1528"/>
        <v>0.98264565615747224</v>
      </c>
      <c r="LCB11" s="39">
        <f t="shared" si="1529"/>
        <v>1.5576261799023294</v>
      </c>
      <c r="LCC11" s="40" t="s">
        <v>395</v>
      </c>
      <c r="LCD11" s="40" t="s">
        <v>9</v>
      </c>
      <c r="LCE11" s="42">
        <v>41639</v>
      </c>
      <c r="LCF11" s="43">
        <v>4822539000</v>
      </c>
      <c r="LCG11" s="43">
        <v>83692000</v>
      </c>
      <c r="LCH11" s="43">
        <v>2540954000</v>
      </c>
      <c r="LCI11" s="40">
        <v>0</v>
      </c>
      <c r="LCJ11" s="43">
        <v>231912000</v>
      </c>
      <c r="LCK11" s="40" t="s">
        <v>41</v>
      </c>
      <c r="LCL11" s="40" t="s">
        <v>99</v>
      </c>
      <c r="LCM11" s="36">
        <f t="shared" si="1530"/>
        <v>2013</v>
      </c>
      <c r="LCN11" s="37">
        <f t="shared" si="1531"/>
        <v>-4738847000</v>
      </c>
      <c r="LCO11" s="38">
        <f t="shared" si="1532"/>
        <v>2772866000</v>
      </c>
      <c r="LCP11" s="38">
        <f t="shared" si="1533"/>
        <v>-7511713000</v>
      </c>
      <c r="LCQ11" s="39">
        <f t="shared" si="1534"/>
        <v>0.98264565615747224</v>
      </c>
      <c r="LCR11" s="39">
        <f t="shared" si="1535"/>
        <v>1.5576261799023294</v>
      </c>
      <c r="LCS11" s="40" t="s">
        <v>395</v>
      </c>
      <c r="LCT11" s="40" t="s">
        <v>9</v>
      </c>
      <c r="LCU11" s="42">
        <v>41639</v>
      </c>
      <c r="LCV11" s="43">
        <v>4822539000</v>
      </c>
      <c r="LCW11" s="43">
        <v>83692000</v>
      </c>
      <c r="LCX11" s="43">
        <v>2540954000</v>
      </c>
      <c r="LCY11" s="40">
        <v>0</v>
      </c>
      <c r="LCZ11" s="43">
        <v>231912000</v>
      </c>
      <c r="LDA11" s="40" t="s">
        <v>41</v>
      </c>
      <c r="LDB11" s="40" t="s">
        <v>99</v>
      </c>
      <c r="LDC11" s="36">
        <f t="shared" si="1530"/>
        <v>2013</v>
      </c>
      <c r="LDD11" s="37">
        <f t="shared" si="1531"/>
        <v>-4738847000</v>
      </c>
      <c r="LDE11" s="38">
        <f t="shared" si="1532"/>
        <v>2772866000</v>
      </c>
      <c r="LDF11" s="38">
        <f t="shared" si="1533"/>
        <v>-7511713000</v>
      </c>
      <c r="LDG11" s="39">
        <f t="shared" si="1534"/>
        <v>0.98264565615747224</v>
      </c>
      <c r="LDH11" s="39">
        <f t="shared" si="1535"/>
        <v>1.5576261799023294</v>
      </c>
      <c r="LDI11" s="40" t="s">
        <v>395</v>
      </c>
      <c r="LDJ11" s="40" t="s">
        <v>9</v>
      </c>
      <c r="LDK11" s="42">
        <v>41639</v>
      </c>
      <c r="LDL11" s="43">
        <v>4822539000</v>
      </c>
      <c r="LDM11" s="43">
        <v>83692000</v>
      </c>
      <c r="LDN11" s="43">
        <v>2540954000</v>
      </c>
      <c r="LDO11" s="40">
        <v>0</v>
      </c>
      <c r="LDP11" s="43">
        <v>231912000</v>
      </c>
      <c r="LDQ11" s="40" t="s">
        <v>41</v>
      </c>
      <c r="LDR11" s="40" t="s">
        <v>99</v>
      </c>
      <c r="LDS11" s="36">
        <f t="shared" si="1536"/>
        <v>2013</v>
      </c>
      <c r="LDT11" s="37">
        <f t="shared" si="1537"/>
        <v>-4738847000</v>
      </c>
      <c r="LDU11" s="38">
        <f t="shared" si="1538"/>
        <v>2772866000</v>
      </c>
      <c r="LDV11" s="38">
        <f t="shared" si="1539"/>
        <v>-7511713000</v>
      </c>
      <c r="LDW11" s="39">
        <f t="shared" si="1540"/>
        <v>0.98264565615747224</v>
      </c>
      <c r="LDX11" s="39">
        <f t="shared" si="1541"/>
        <v>1.5576261799023294</v>
      </c>
      <c r="LDY11" s="40" t="s">
        <v>395</v>
      </c>
      <c r="LDZ11" s="40" t="s">
        <v>9</v>
      </c>
      <c r="LEA11" s="42">
        <v>41639</v>
      </c>
      <c r="LEB11" s="43">
        <v>4822539000</v>
      </c>
      <c r="LEC11" s="43">
        <v>83692000</v>
      </c>
      <c r="LED11" s="43">
        <v>2540954000</v>
      </c>
      <c r="LEE11" s="40">
        <v>0</v>
      </c>
      <c r="LEF11" s="43">
        <v>231912000</v>
      </c>
      <c r="LEG11" s="40" t="s">
        <v>41</v>
      </c>
      <c r="LEH11" s="40" t="s">
        <v>99</v>
      </c>
      <c r="LEI11" s="36">
        <f t="shared" si="1536"/>
        <v>2013</v>
      </c>
      <c r="LEJ11" s="37">
        <f t="shared" si="1537"/>
        <v>-4738847000</v>
      </c>
      <c r="LEK11" s="38">
        <f t="shared" si="1538"/>
        <v>2772866000</v>
      </c>
      <c r="LEL11" s="38">
        <f t="shared" si="1539"/>
        <v>-7511713000</v>
      </c>
      <c r="LEM11" s="39">
        <f t="shared" si="1540"/>
        <v>0.98264565615747224</v>
      </c>
      <c r="LEN11" s="39">
        <f t="shared" si="1541"/>
        <v>1.5576261799023294</v>
      </c>
      <c r="LEO11" s="40" t="s">
        <v>395</v>
      </c>
      <c r="LEP11" s="40" t="s">
        <v>9</v>
      </c>
      <c r="LEQ11" s="42">
        <v>41639</v>
      </c>
      <c r="LER11" s="43">
        <v>4822539000</v>
      </c>
      <c r="LES11" s="43">
        <v>83692000</v>
      </c>
      <c r="LET11" s="43">
        <v>2540954000</v>
      </c>
      <c r="LEU11" s="40">
        <v>0</v>
      </c>
      <c r="LEV11" s="43">
        <v>231912000</v>
      </c>
      <c r="LEW11" s="40" t="s">
        <v>41</v>
      </c>
      <c r="LEX11" s="40" t="s">
        <v>99</v>
      </c>
      <c r="LEY11" s="36">
        <f t="shared" si="1542"/>
        <v>2013</v>
      </c>
      <c r="LEZ11" s="37">
        <f t="shared" si="1543"/>
        <v>-4738847000</v>
      </c>
      <c r="LFA11" s="38">
        <f t="shared" si="1544"/>
        <v>2772866000</v>
      </c>
      <c r="LFB11" s="38">
        <f t="shared" si="1545"/>
        <v>-7511713000</v>
      </c>
      <c r="LFC11" s="39">
        <f t="shared" si="1546"/>
        <v>0.98264565615747224</v>
      </c>
      <c r="LFD11" s="39">
        <f t="shared" si="1547"/>
        <v>1.5576261799023294</v>
      </c>
      <c r="LFE11" s="40" t="s">
        <v>395</v>
      </c>
      <c r="LFF11" s="40" t="s">
        <v>9</v>
      </c>
      <c r="LFG11" s="42">
        <v>41639</v>
      </c>
      <c r="LFH11" s="43">
        <v>4822539000</v>
      </c>
      <c r="LFI11" s="43">
        <v>83692000</v>
      </c>
      <c r="LFJ11" s="43">
        <v>2540954000</v>
      </c>
      <c r="LFK11" s="40">
        <v>0</v>
      </c>
      <c r="LFL11" s="43">
        <v>231912000</v>
      </c>
      <c r="LFM11" s="40" t="s">
        <v>41</v>
      </c>
      <c r="LFN11" s="40" t="s">
        <v>99</v>
      </c>
      <c r="LFO11" s="36">
        <f t="shared" si="1542"/>
        <v>2013</v>
      </c>
      <c r="LFP11" s="37">
        <f t="shared" si="1543"/>
        <v>-4738847000</v>
      </c>
      <c r="LFQ11" s="38">
        <f t="shared" si="1544"/>
        <v>2772866000</v>
      </c>
      <c r="LFR11" s="38">
        <f t="shared" si="1545"/>
        <v>-7511713000</v>
      </c>
      <c r="LFS11" s="39">
        <f t="shared" si="1546"/>
        <v>0.98264565615747224</v>
      </c>
      <c r="LFT11" s="39">
        <f t="shared" si="1547"/>
        <v>1.5576261799023294</v>
      </c>
      <c r="LFU11" s="40" t="s">
        <v>395</v>
      </c>
      <c r="LFV11" s="40" t="s">
        <v>9</v>
      </c>
      <c r="LFW11" s="42">
        <v>41639</v>
      </c>
      <c r="LFX11" s="43">
        <v>4822539000</v>
      </c>
      <c r="LFY11" s="43">
        <v>83692000</v>
      </c>
      <c r="LFZ11" s="43">
        <v>2540954000</v>
      </c>
      <c r="LGA11" s="40">
        <v>0</v>
      </c>
      <c r="LGB11" s="43">
        <v>231912000</v>
      </c>
      <c r="LGC11" s="40" t="s">
        <v>41</v>
      </c>
      <c r="LGD11" s="40" t="s">
        <v>99</v>
      </c>
      <c r="LGE11" s="36">
        <f t="shared" si="1548"/>
        <v>2013</v>
      </c>
      <c r="LGF11" s="37">
        <f t="shared" si="1549"/>
        <v>-4738847000</v>
      </c>
      <c r="LGG11" s="38">
        <f t="shared" si="1550"/>
        <v>2772866000</v>
      </c>
      <c r="LGH11" s="38">
        <f t="shared" si="1551"/>
        <v>-7511713000</v>
      </c>
      <c r="LGI11" s="39">
        <f t="shared" si="1552"/>
        <v>0.98264565615747224</v>
      </c>
      <c r="LGJ11" s="39">
        <f t="shared" si="1553"/>
        <v>1.5576261799023294</v>
      </c>
      <c r="LGK11" s="40" t="s">
        <v>395</v>
      </c>
      <c r="LGL11" s="40" t="s">
        <v>9</v>
      </c>
      <c r="LGM11" s="42">
        <v>41639</v>
      </c>
      <c r="LGN11" s="43">
        <v>4822539000</v>
      </c>
      <c r="LGO11" s="43">
        <v>83692000</v>
      </c>
      <c r="LGP11" s="43">
        <v>2540954000</v>
      </c>
      <c r="LGQ11" s="40">
        <v>0</v>
      </c>
      <c r="LGR11" s="43">
        <v>231912000</v>
      </c>
      <c r="LGS11" s="40" t="s">
        <v>41</v>
      </c>
      <c r="LGT11" s="40" t="s">
        <v>99</v>
      </c>
      <c r="LGU11" s="36">
        <f t="shared" si="1548"/>
        <v>2013</v>
      </c>
      <c r="LGV11" s="37">
        <f t="shared" si="1549"/>
        <v>-4738847000</v>
      </c>
      <c r="LGW11" s="38">
        <f t="shared" si="1550"/>
        <v>2772866000</v>
      </c>
      <c r="LGX11" s="38">
        <f t="shared" si="1551"/>
        <v>-7511713000</v>
      </c>
      <c r="LGY11" s="39">
        <f t="shared" si="1552"/>
        <v>0.98264565615747224</v>
      </c>
      <c r="LGZ11" s="39">
        <f t="shared" si="1553"/>
        <v>1.5576261799023294</v>
      </c>
      <c r="LHA11" s="40" t="s">
        <v>395</v>
      </c>
      <c r="LHB11" s="40" t="s">
        <v>9</v>
      </c>
      <c r="LHC11" s="42">
        <v>41639</v>
      </c>
      <c r="LHD11" s="43">
        <v>4822539000</v>
      </c>
      <c r="LHE11" s="43">
        <v>83692000</v>
      </c>
      <c r="LHF11" s="43">
        <v>2540954000</v>
      </c>
      <c r="LHG11" s="40">
        <v>0</v>
      </c>
      <c r="LHH11" s="43">
        <v>231912000</v>
      </c>
      <c r="LHI11" s="40" t="s">
        <v>41</v>
      </c>
      <c r="LHJ11" s="40" t="s">
        <v>99</v>
      </c>
      <c r="LHK11" s="36">
        <f t="shared" si="1554"/>
        <v>2013</v>
      </c>
      <c r="LHL11" s="37">
        <f t="shared" si="1555"/>
        <v>-4738847000</v>
      </c>
      <c r="LHM11" s="38">
        <f t="shared" si="1556"/>
        <v>2772866000</v>
      </c>
      <c r="LHN11" s="38">
        <f t="shared" si="1557"/>
        <v>-7511713000</v>
      </c>
      <c r="LHO11" s="39">
        <f t="shared" si="1558"/>
        <v>0.98264565615747224</v>
      </c>
      <c r="LHP11" s="39">
        <f t="shared" si="1559"/>
        <v>1.5576261799023294</v>
      </c>
      <c r="LHQ11" s="40" t="s">
        <v>395</v>
      </c>
      <c r="LHR11" s="40" t="s">
        <v>9</v>
      </c>
      <c r="LHS11" s="42">
        <v>41639</v>
      </c>
      <c r="LHT11" s="43">
        <v>4822539000</v>
      </c>
      <c r="LHU11" s="43">
        <v>83692000</v>
      </c>
      <c r="LHV11" s="43">
        <v>2540954000</v>
      </c>
      <c r="LHW11" s="40">
        <v>0</v>
      </c>
      <c r="LHX11" s="43">
        <v>231912000</v>
      </c>
      <c r="LHY11" s="40" t="s">
        <v>41</v>
      </c>
      <c r="LHZ11" s="40" t="s">
        <v>99</v>
      </c>
      <c r="LIA11" s="36">
        <f t="shared" si="1554"/>
        <v>2013</v>
      </c>
      <c r="LIB11" s="37">
        <f t="shared" si="1555"/>
        <v>-4738847000</v>
      </c>
      <c r="LIC11" s="38">
        <f t="shared" si="1556"/>
        <v>2772866000</v>
      </c>
      <c r="LID11" s="38">
        <f t="shared" si="1557"/>
        <v>-7511713000</v>
      </c>
      <c r="LIE11" s="39">
        <f t="shared" si="1558"/>
        <v>0.98264565615747224</v>
      </c>
      <c r="LIF11" s="39">
        <f t="shared" si="1559"/>
        <v>1.5576261799023294</v>
      </c>
      <c r="LIG11" s="40" t="s">
        <v>395</v>
      </c>
      <c r="LIH11" s="40" t="s">
        <v>9</v>
      </c>
      <c r="LII11" s="42">
        <v>41639</v>
      </c>
      <c r="LIJ11" s="43">
        <v>4822539000</v>
      </c>
      <c r="LIK11" s="43">
        <v>83692000</v>
      </c>
      <c r="LIL11" s="43">
        <v>2540954000</v>
      </c>
      <c r="LIM11" s="40">
        <v>0</v>
      </c>
      <c r="LIN11" s="43">
        <v>231912000</v>
      </c>
      <c r="LIO11" s="40" t="s">
        <v>41</v>
      </c>
      <c r="LIP11" s="40" t="s">
        <v>99</v>
      </c>
      <c r="LIQ11" s="36">
        <f t="shared" si="1560"/>
        <v>2013</v>
      </c>
      <c r="LIR11" s="37">
        <f t="shared" si="1561"/>
        <v>-4738847000</v>
      </c>
      <c r="LIS11" s="38">
        <f t="shared" si="1562"/>
        <v>2772866000</v>
      </c>
      <c r="LIT11" s="38">
        <f t="shared" si="1563"/>
        <v>-7511713000</v>
      </c>
      <c r="LIU11" s="39">
        <f t="shared" si="1564"/>
        <v>0.98264565615747224</v>
      </c>
      <c r="LIV11" s="39">
        <f t="shared" si="1565"/>
        <v>1.5576261799023294</v>
      </c>
      <c r="LIW11" s="40" t="s">
        <v>395</v>
      </c>
      <c r="LIX11" s="40" t="s">
        <v>9</v>
      </c>
      <c r="LIY11" s="42">
        <v>41639</v>
      </c>
      <c r="LIZ11" s="43">
        <v>4822539000</v>
      </c>
      <c r="LJA11" s="43">
        <v>83692000</v>
      </c>
      <c r="LJB11" s="43">
        <v>2540954000</v>
      </c>
      <c r="LJC11" s="40">
        <v>0</v>
      </c>
      <c r="LJD11" s="43">
        <v>231912000</v>
      </c>
      <c r="LJE11" s="40" t="s">
        <v>41</v>
      </c>
      <c r="LJF11" s="40" t="s">
        <v>99</v>
      </c>
      <c r="LJG11" s="36">
        <f t="shared" si="1560"/>
        <v>2013</v>
      </c>
      <c r="LJH11" s="37">
        <f t="shared" si="1561"/>
        <v>-4738847000</v>
      </c>
      <c r="LJI11" s="38">
        <f t="shared" si="1562"/>
        <v>2772866000</v>
      </c>
      <c r="LJJ11" s="38">
        <f t="shared" si="1563"/>
        <v>-7511713000</v>
      </c>
      <c r="LJK11" s="39">
        <f t="shared" si="1564"/>
        <v>0.98264565615747224</v>
      </c>
      <c r="LJL11" s="39">
        <f t="shared" si="1565"/>
        <v>1.5576261799023294</v>
      </c>
      <c r="LJM11" s="40" t="s">
        <v>395</v>
      </c>
      <c r="LJN11" s="40" t="s">
        <v>9</v>
      </c>
      <c r="LJO11" s="42">
        <v>41639</v>
      </c>
      <c r="LJP11" s="43">
        <v>4822539000</v>
      </c>
      <c r="LJQ11" s="43">
        <v>83692000</v>
      </c>
      <c r="LJR11" s="43">
        <v>2540954000</v>
      </c>
      <c r="LJS11" s="40">
        <v>0</v>
      </c>
      <c r="LJT11" s="43">
        <v>231912000</v>
      </c>
      <c r="LJU11" s="40" t="s">
        <v>41</v>
      </c>
      <c r="LJV11" s="40" t="s">
        <v>99</v>
      </c>
      <c r="LJW11" s="36">
        <f t="shared" si="1566"/>
        <v>2013</v>
      </c>
      <c r="LJX11" s="37">
        <f t="shared" si="1567"/>
        <v>-4738847000</v>
      </c>
      <c r="LJY11" s="38">
        <f t="shared" si="1568"/>
        <v>2772866000</v>
      </c>
      <c r="LJZ11" s="38">
        <f t="shared" si="1569"/>
        <v>-7511713000</v>
      </c>
      <c r="LKA11" s="39">
        <f t="shared" si="1570"/>
        <v>0.98264565615747224</v>
      </c>
      <c r="LKB11" s="39">
        <f t="shared" si="1571"/>
        <v>1.5576261799023294</v>
      </c>
      <c r="LKC11" s="40" t="s">
        <v>395</v>
      </c>
      <c r="LKD11" s="40" t="s">
        <v>9</v>
      </c>
      <c r="LKE11" s="42">
        <v>41639</v>
      </c>
      <c r="LKF11" s="43">
        <v>4822539000</v>
      </c>
      <c r="LKG11" s="43">
        <v>83692000</v>
      </c>
      <c r="LKH11" s="43">
        <v>2540954000</v>
      </c>
      <c r="LKI11" s="40">
        <v>0</v>
      </c>
      <c r="LKJ11" s="43">
        <v>231912000</v>
      </c>
      <c r="LKK11" s="40" t="s">
        <v>41</v>
      </c>
      <c r="LKL11" s="40" t="s">
        <v>99</v>
      </c>
      <c r="LKM11" s="36">
        <f t="shared" si="1566"/>
        <v>2013</v>
      </c>
      <c r="LKN11" s="37">
        <f t="shared" si="1567"/>
        <v>-4738847000</v>
      </c>
      <c r="LKO11" s="38">
        <f t="shared" si="1568"/>
        <v>2772866000</v>
      </c>
      <c r="LKP11" s="38">
        <f t="shared" si="1569"/>
        <v>-7511713000</v>
      </c>
      <c r="LKQ11" s="39">
        <f t="shared" si="1570"/>
        <v>0.98264565615747224</v>
      </c>
      <c r="LKR11" s="39">
        <f t="shared" si="1571"/>
        <v>1.5576261799023294</v>
      </c>
      <c r="LKS11" s="40" t="s">
        <v>395</v>
      </c>
      <c r="LKT11" s="40" t="s">
        <v>9</v>
      </c>
      <c r="LKU11" s="42">
        <v>41639</v>
      </c>
      <c r="LKV11" s="43">
        <v>4822539000</v>
      </c>
      <c r="LKW11" s="43">
        <v>83692000</v>
      </c>
      <c r="LKX11" s="43">
        <v>2540954000</v>
      </c>
      <c r="LKY11" s="40">
        <v>0</v>
      </c>
      <c r="LKZ11" s="43">
        <v>231912000</v>
      </c>
      <c r="LLA11" s="40" t="s">
        <v>41</v>
      </c>
      <c r="LLB11" s="40" t="s">
        <v>99</v>
      </c>
      <c r="LLC11" s="36">
        <f t="shared" si="1572"/>
        <v>2013</v>
      </c>
      <c r="LLD11" s="37">
        <f t="shared" si="1573"/>
        <v>-4738847000</v>
      </c>
      <c r="LLE11" s="38">
        <f t="shared" si="1574"/>
        <v>2772866000</v>
      </c>
      <c r="LLF11" s="38">
        <f t="shared" si="1575"/>
        <v>-7511713000</v>
      </c>
      <c r="LLG11" s="39">
        <f t="shared" si="1576"/>
        <v>0.98264565615747224</v>
      </c>
      <c r="LLH11" s="39">
        <f t="shared" si="1577"/>
        <v>1.5576261799023294</v>
      </c>
      <c r="LLI11" s="40" t="s">
        <v>395</v>
      </c>
      <c r="LLJ11" s="40" t="s">
        <v>9</v>
      </c>
      <c r="LLK11" s="42">
        <v>41639</v>
      </c>
      <c r="LLL11" s="43">
        <v>4822539000</v>
      </c>
      <c r="LLM11" s="43">
        <v>83692000</v>
      </c>
      <c r="LLN11" s="43">
        <v>2540954000</v>
      </c>
      <c r="LLO11" s="40">
        <v>0</v>
      </c>
      <c r="LLP11" s="43">
        <v>231912000</v>
      </c>
      <c r="LLQ11" s="40" t="s">
        <v>41</v>
      </c>
      <c r="LLR11" s="40" t="s">
        <v>99</v>
      </c>
      <c r="LLS11" s="36">
        <f t="shared" si="1572"/>
        <v>2013</v>
      </c>
      <c r="LLT11" s="37">
        <f t="shared" si="1573"/>
        <v>-4738847000</v>
      </c>
      <c r="LLU11" s="38">
        <f t="shared" si="1574"/>
        <v>2772866000</v>
      </c>
      <c r="LLV11" s="38">
        <f t="shared" si="1575"/>
        <v>-7511713000</v>
      </c>
      <c r="LLW11" s="39">
        <f t="shared" si="1576"/>
        <v>0.98264565615747224</v>
      </c>
      <c r="LLX11" s="39">
        <f t="shared" si="1577"/>
        <v>1.5576261799023294</v>
      </c>
      <c r="LLY11" s="40" t="s">
        <v>395</v>
      </c>
      <c r="LLZ11" s="40" t="s">
        <v>9</v>
      </c>
      <c r="LMA11" s="42">
        <v>41639</v>
      </c>
      <c r="LMB11" s="43">
        <v>4822539000</v>
      </c>
      <c r="LMC11" s="43">
        <v>83692000</v>
      </c>
      <c r="LMD11" s="43">
        <v>2540954000</v>
      </c>
      <c r="LME11" s="40">
        <v>0</v>
      </c>
      <c r="LMF11" s="43">
        <v>231912000</v>
      </c>
      <c r="LMG11" s="40" t="s">
        <v>41</v>
      </c>
      <c r="LMH11" s="40" t="s">
        <v>99</v>
      </c>
      <c r="LMI11" s="36">
        <f t="shared" si="1578"/>
        <v>2013</v>
      </c>
      <c r="LMJ11" s="37">
        <f t="shared" si="1579"/>
        <v>-4738847000</v>
      </c>
      <c r="LMK11" s="38">
        <f t="shared" si="1580"/>
        <v>2772866000</v>
      </c>
      <c r="LML11" s="38">
        <f t="shared" si="1581"/>
        <v>-7511713000</v>
      </c>
      <c r="LMM11" s="39">
        <f t="shared" si="1582"/>
        <v>0.98264565615747224</v>
      </c>
      <c r="LMN11" s="39">
        <f t="shared" si="1583"/>
        <v>1.5576261799023294</v>
      </c>
      <c r="LMO11" s="40" t="s">
        <v>395</v>
      </c>
      <c r="LMP11" s="40" t="s">
        <v>9</v>
      </c>
      <c r="LMQ11" s="42">
        <v>41639</v>
      </c>
      <c r="LMR11" s="43">
        <v>4822539000</v>
      </c>
      <c r="LMS11" s="43">
        <v>83692000</v>
      </c>
      <c r="LMT11" s="43">
        <v>2540954000</v>
      </c>
      <c r="LMU11" s="40">
        <v>0</v>
      </c>
      <c r="LMV11" s="43">
        <v>231912000</v>
      </c>
      <c r="LMW11" s="40" t="s">
        <v>41</v>
      </c>
      <c r="LMX11" s="40" t="s">
        <v>99</v>
      </c>
      <c r="LMY11" s="36">
        <f t="shared" si="1578"/>
        <v>2013</v>
      </c>
      <c r="LMZ11" s="37">
        <f t="shared" si="1579"/>
        <v>-4738847000</v>
      </c>
      <c r="LNA11" s="38">
        <f t="shared" si="1580"/>
        <v>2772866000</v>
      </c>
      <c r="LNB11" s="38">
        <f t="shared" si="1581"/>
        <v>-7511713000</v>
      </c>
      <c r="LNC11" s="39">
        <f t="shared" si="1582"/>
        <v>0.98264565615747224</v>
      </c>
      <c r="LND11" s="39">
        <f t="shared" si="1583"/>
        <v>1.5576261799023294</v>
      </c>
      <c r="LNE11" s="40" t="s">
        <v>395</v>
      </c>
      <c r="LNF11" s="40" t="s">
        <v>9</v>
      </c>
      <c r="LNG11" s="42">
        <v>41639</v>
      </c>
      <c r="LNH11" s="43">
        <v>4822539000</v>
      </c>
      <c r="LNI11" s="43">
        <v>83692000</v>
      </c>
      <c r="LNJ11" s="43">
        <v>2540954000</v>
      </c>
      <c r="LNK11" s="40">
        <v>0</v>
      </c>
      <c r="LNL11" s="43">
        <v>231912000</v>
      </c>
      <c r="LNM11" s="40" t="s">
        <v>41</v>
      </c>
      <c r="LNN11" s="40" t="s">
        <v>99</v>
      </c>
      <c r="LNO11" s="36">
        <f t="shared" si="1584"/>
        <v>2013</v>
      </c>
      <c r="LNP11" s="37">
        <f t="shared" si="1585"/>
        <v>-4738847000</v>
      </c>
      <c r="LNQ11" s="38">
        <f t="shared" si="1586"/>
        <v>2772866000</v>
      </c>
      <c r="LNR11" s="38">
        <f t="shared" si="1587"/>
        <v>-7511713000</v>
      </c>
      <c r="LNS11" s="39">
        <f t="shared" si="1588"/>
        <v>0.98264565615747224</v>
      </c>
      <c r="LNT11" s="39">
        <f t="shared" si="1589"/>
        <v>1.5576261799023294</v>
      </c>
      <c r="LNU11" s="40" t="s">
        <v>395</v>
      </c>
      <c r="LNV11" s="40" t="s">
        <v>9</v>
      </c>
      <c r="LNW11" s="42">
        <v>41639</v>
      </c>
      <c r="LNX11" s="43">
        <v>4822539000</v>
      </c>
      <c r="LNY11" s="43">
        <v>83692000</v>
      </c>
      <c r="LNZ11" s="43">
        <v>2540954000</v>
      </c>
      <c r="LOA11" s="40">
        <v>0</v>
      </c>
      <c r="LOB11" s="43">
        <v>231912000</v>
      </c>
      <c r="LOC11" s="40" t="s">
        <v>41</v>
      </c>
      <c r="LOD11" s="40" t="s">
        <v>99</v>
      </c>
      <c r="LOE11" s="36">
        <f t="shared" si="1584"/>
        <v>2013</v>
      </c>
      <c r="LOF11" s="37">
        <f t="shared" si="1585"/>
        <v>-4738847000</v>
      </c>
      <c r="LOG11" s="38">
        <f t="shared" si="1586"/>
        <v>2772866000</v>
      </c>
      <c r="LOH11" s="38">
        <f t="shared" si="1587"/>
        <v>-7511713000</v>
      </c>
      <c r="LOI11" s="39">
        <f t="shared" si="1588"/>
        <v>0.98264565615747224</v>
      </c>
      <c r="LOJ11" s="39">
        <f t="shared" si="1589"/>
        <v>1.5576261799023294</v>
      </c>
      <c r="LOK11" s="40" t="s">
        <v>395</v>
      </c>
      <c r="LOL11" s="40" t="s">
        <v>9</v>
      </c>
      <c r="LOM11" s="42">
        <v>41639</v>
      </c>
      <c r="LON11" s="43">
        <v>4822539000</v>
      </c>
      <c r="LOO11" s="43">
        <v>83692000</v>
      </c>
      <c r="LOP11" s="43">
        <v>2540954000</v>
      </c>
      <c r="LOQ11" s="40">
        <v>0</v>
      </c>
      <c r="LOR11" s="43">
        <v>231912000</v>
      </c>
      <c r="LOS11" s="40" t="s">
        <v>41</v>
      </c>
      <c r="LOT11" s="40" t="s">
        <v>99</v>
      </c>
      <c r="LOU11" s="36">
        <f t="shared" si="1590"/>
        <v>2013</v>
      </c>
      <c r="LOV11" s="37">
        <f t="shared" si="1591"/>
        <v>-4738847000</v>
      </c>
      <c r="LOW11" s="38">
        <f t="shared" si="1592"/>
        <v>2772866000</v>
      </c>
      <c r="LOX11" s="38">
        <f t="shared" si="1593"/>
        <v>-7511713000</v>
      </c>
      <c r="LOY11" s="39">
        <f t="shared" si="1594"/>
        <v>0.98264565615747224</v>
      </c>
      <c r="LOZ11" s="39">
        <f t="shared" si="1595"/>
        <v>1.5576261799023294</v>
      </c>
      <c r="LPA11" s="40" t="s">
        <v>395</v>
      </c>
      <c r="LPB11" s="40" t="s">
        <v>9</v>
      </c>
      <c r="LPC11" s="42">
        <v>41639</v>
      </c>
      <c r="LPD11" s="43">
        <v>4822539000</v>
      </c>
      <c r="LPE11" s="43">
        <v>83692000</v>
      </c>
      <c r="LPF11" s="43">
        <v>2540954000</v>
      </c>
      <c r="LPG11" s="40">
        <v>0</v>
      </c>
      <c r="LPH11" s="43">
        <v>231912000</v>
      </c>
      <c r="LPI11" s="40" t="s">
        <v>41</v>
      </c>
      <c r="LPJ11" s="40" t="s">
        <v>99</v>
      </c>
      <c r="LPK11" s="36">
        <f t="shared" si="1590"/>
        <v>2013</v>
      </c>
      <c r="LPL11" s="37">
        <f t="shared" si="1591"/>
        <v>-4738847000</v>
      </c>
      <c r="LPM11" s="38">
        <f t="shared" si="1592"/>
        <v>2772866000</v>
      </c>
      <c r="LPN11" s="38">
        <f t="shared" si="1593"/>
        <v>-7511713000</v>
      </c>
      <c r="LPO11" s="39">
        <f t="shared" si="1594"/>
        <v>0.98264565615747224</v>
      </c>
      <c r="LPP11" s="39">
        <f t="shared" si="1595"/>
        <v>1.5576261799023294</v>
      </c>
      <c r="LPQ11" s="40" t="s">
        <v>395</v>
      </c>
      <c r="LPR11" s="40" t="s">
        <v>9</v>
      </c>
      <c r="LPS11" s="42">
        <v>41639</v>
      </c>
      <c r="LPT11" s="43">
        <v>4822539000</v>
      </c>
      <c r="LPU11" s="43">
        <v>83692000</v>
      </c>
      <c r="LPV11" s="43">
        <v>2540954000</v>
      </c>
      <c r="LPW11" s="40">
        <v>0</v>
      </c>
      <c r="LPX11" s="43">
        <v>231912000</v>
      </c>
      <c r="LPY11" s="40" t="s">
        <v>41</v>
      </c>
      <c r="LPZ11" s="40" t="s">
        <v>99</v>
      </c>
      <c r="LQA11" s="36">
        <f t="shared" si="1596"/>
        <v>2013</v>
      </c>
      <c r="LQB11" s="37">
        <f t="shared" si="1597"/>
        <v>-4738847000</v>
      </c>
      <c r="LQC11" s="38">
        <f t="shared" si="1598"/>
        <v>2772866000</v>
      </c>
      <c r="LQD11" s="38">
        <f t="shared" si="1599"/>
        <v>-7511713000</v>
      </c>
      <c r="LQE11" s="39">
        <f t="shared" si="1600"/>
        <v>0.98264565615747224</v>
      </c>
      <c r="LQF11" s="39">
        <f t="shared" si="1601"/>
        <v>1.5576261799023294</v>
      </c>
      <c r="LQG11" s="40" t="s">
        <v>395</v>
      </c>
      <c r="LQH11" s="40" t="s">
        <v>9</v>
      </c>
      <c r="LQI11" s="42">
        <v>41639</v>
      </c>
      <c r="LQJ11" s="43">
        <v>4822539000</v>
      </c>
      <c r="LQK11" s="43">
        <v>83692000</v>
      </c>
      <c r="LQL11" s="43">
        <v>2540954000</v>
      </c>
      <c r="LQM11" s="40">
        <v>0</v>
      </c>
      <c r="LQN11" s="43">
        <v>231912000</v>
      </c>
      <c r="LQO11" s="40" t="s">
        <v>41</v>
      </c>
      <c r="LQP11" s="40" t="s">
        <v>99</v>
      </c>
      <c r="LQQ11" s="36">
        <f t="shared" si="1596"/>
        <v>2013</v>
      </c>
      <c r="LQR11" s="37">
        <f t="shared" si="1597"/>
        <v>-4738847000</v>
      </c>
      <c r="LQS11" s="38">
        <f t="shared" si="1598"/>
        <v>2772866000</v>
      </c>
      <c r="LQT11" s="38">
        <f t="shared" si="1599"/>
        <v>-7511713000</v>
      </c>
      <c r="LQU11" s="39">
        <f t="shared" si="1600"/>
        <v>0.98264565615747224</v>
      </c>
      <c r="LQV11" s="39">
        <f t="shared" si="1601"/>
        <v>1.5576261799023294</v>
      </c>
      <c r="LQW11" s="40" t="s">
        <v>395</v>
      </c>
      <c r="LQX11" s="40" t="s">
        <v>9</v>
      </c>
      <c r="LQY11" s="42">
        <v>41639</v>
      </c>
      <c r="LQZ11" s="43">
        <v>4822539000</v>
      </c>
      <c r="LRA11" s="43">
        <v>83692000</v>
      </c>
      <c r="LRB11" s="43">
        <v>2540954000</v>
      </c>
      <c r="LRC11" s="40">
        <v>0</v>
      </c>
      <c r="LRD11" s="43">
        <v>231912000</v>
      </c>
      <c r="LRE11" s="40" t="s">
        <v>41</v>
      </c>
      <c r="LRF11" s="40" t="s">
        <v>99</v>
      </c>
      <c r="LRG11" s="36">
        <f t="shared" si="1602"/>
        <v>2013</v>
      </c>
      <c r="LRH11" s="37">
        <f t="shared" si="1603"/>
        <v>-4738847000</v>
      </c>
      <c r="LRI11" s="38">
        <f t="shared" si="1604"/>
        <v>2772866000</v>
      </c>
      <c r="LRJ11" s="38">
        <f t="shared" si="1605"/>
        <v>-7511713000</v>
      </c>
      <c r="LRK11" s="39">
        <f t="shared" si="1606"/>
        <v>0.98264565615747224</v>
      </c>
      <c r="LRL11" s="39">
        <f t="shared" si="1607"/>
        <v>1.5576261799023294</v>
      </c>
      <c r="LRM11" s="40" t="s">
        <v>395</v>
      </c>
      <c r="LRN11" s="40" t="s">
        <v>9</v>
      </c>
      <c r="LRO11" s="42">
        <v>41639</v>
      </c>
      <c r="LRP11" s="43">
        <v>4822539000</v>
      </c>
      <c r="LRQ11" s="43">
        <v>83692000</v>
      </c>
      <c r="LRR11" s="43">
        <v>2540954000</v>
      </c>
      <c r="LRS11" s="40">
        <v>0</v>
      </c>
      <c r="LRT11" s="43">
        <v>231912000</v>
      </c>
      <c r="LRU11" s="40" t="s">
        <v>41</v>
      </c>
      <c r="LRV11" s="40" t="s">
        <v>99</v>
      </c>
      <c r="LRW11" s="36">
        <f t="shared" si="1602"/>
        <v>2013</v>
      </c>
      <c r="LRX11" s="37">
        <f t="shared" si="1603"/>
        <v>-4738847000</v>
      </c>
      <c r="LRY11" s="38">
        <f t="shared" si="1604"/>
        <v>2772866000</v>
      </c>
      <c r="LRZ11" s="38">
        <f t="shared" si="1605"/>
        <v>-7511713000</v>
      </c>
      <c r="LSA11" s="39">
        <f t="shared" si="1606"/>
        <v>0.98264565615747224</v>
      </c>
      <c r="LSB11" s="39">
        <f t="shared" si="1607"/>
        <v>1.5576261799023294</v>
      </c>
      <c r="LSC11" s="40" t="s">
        <v>395</v>
      </c>
      <c r="LSD11" s="40" t="s">
        <v>9</v>
      </c>
      <c r="LSE11" s="42">
        <v>41639</v>
      </c>
      <c r="LSF11" s="43">
        <v>4822539000</v>
      </c>
      <c r="LSG11" s="43">
        <v>83692000</v>
      </c>
      <c r="LSH11" s="43">
        <v>2540954000</v>
      </c>
      <c r="LSI11" s="40">
        <v>0</v>
      </c>
      <c r="LSJ11" s="43">
        <v>231912000</v>
      </c>
      <c r="LSK11" s="40" t="s">
        <v>41</v>
      </c>
      <c r="LSL11" s="40" t="s">
        <v>99</v>
      </c>
      <c r="LSM11" s="36">
        <f t="shared" si="1608"/>
        <v>2013</v>
      </c>
      <c r="LSN11" s="37">
        <f t="shared" si="1609"/>
        <v>-4738847000</v>
      </c>
      <c r="LSO11" s="38">
        <f t="shared" si="1610"/>
        <v>2772866000</v>
      </c>
      <c r="LSP11" s="38">
        <f t="shared" si="1611"/>
        <v>-7511713000</v>
      </c>
      <c r="LSQ11" s="39">
        <f t="shared" si="1612"/>
        <v>0.98264565615747224</v>
      </c>
      <c r="LSR11" s="39">
        <f t="shared" si="1613"/>
        <v>1.5576261799023294</v>
      </c>
      <c r="LSS11" s="40" t="s">
        <v>395</v>
      </c>
      <c r="LST11" s="40" t="s">
        <v>9</v>
      </c>
      <c r="LSU11" s="42">
        <v>41639</v>
      </c>
      <c r="LSV11" s="43">
        <v>4822539000</v>
      </c>
      <c r="LSW11" s="43">
        <v>83692000</v>
      </c>
      <c r="LSX11" s="43">
        <v>2540954000</v>
      </c>
      <c r="LSY11" s="40">
        <v>0</v>
      </c>
      <c r="LSZ11" s="43">
        <v>231912000</v>
      </c>
      <c r="LTA11" s="40" t="s">
        <v>41</v>
      </c>
      <c r="LTB11" s="40" t="s">
        <v>99</v>
      </c>
      <c r="LTC11" s="36">
        <f t="shared" si="1608"/>
        <v>2013</v>
      </c>
      <c r="LTD11" s="37">
        <f t="shared" si="1609"/>
        <v>-4738847000</v>
      </c>
      <c r="LTE11" s="38">
        <f t="shared" si="1610"/>
        <v>2772866000</v>
      </c>
      <c r="LTF11" s="38">
        <f t="shared" si="1611"/>
        <v>-7511713000</v>
      </c>
      <c r="LTG11" s="39">
        <f t="shared" si="1612"/>
        <v>0.98264565615747224</v>
      </c>
      <c r="LTH11" s="39">
        <f t="shared" si="1613"/>
        <v>1.5576261799023294</v>
      </c>
      <c r="LTI11" s="40" t="s">
        <v>395</v>
      </c>
      <c r="LTJ11" s="40" t="s">
        <v>9</v>
      </c>
      <c r="LTK11" s="42">
        <v>41639</v>
      </c>
      <c r="LTL11" s="43">
        <v>4822539000</v>
      </c>
      <c r="LTM11" s="43">
        <v>83692000</v>
      </c>
      <c r="LTN11" s="43">
        <v>2540954000</v>
      </c>
      <c r="LTO11" s="40">
        <v>0</v>
      </c>
      <c r="LTP11" s="43">
        <v>231912000</v>
      </c>
      <c r="LTQ11" s="40" t="s">
        <v>41</v>
      </c>
      <c r="LTR11" s="40" t="s">
        <v>99</v>
      </c>
      <c r="LTS11" s="36">
        <f t="shared" si="1614"/>
        <v>2013</v>
      </c>
      <c r="LTT11" s="37">
        <f t="shared" si="1615"/>
        <v>-4738847000</v>
      </c>
      <c r="LTU11" s="38">
        <f t="shared" si="1616"/>
        <v>2772866000</v>
      </c>
      <c r="LTV11" s="38">
        <f t="shared" si="1617"/>
        <v>-7511713000</v>
      </c>
      <c r="LTW11" s="39">
        <f t="shared" si="1618"/>
        <v>0.98264565615747224</v>
      </c>
      <c r="LTX11" s="39">
        <f t="shared" si="1619"/>
        <v>1.5576261799023294</v>
      </c>
      <c r="LTY11" s="40" t="s">
        <v>395</v>
      </c>
      <c r="LTZ11" s="40" t="s">
        <v>9</v>
      </c>
      <c r="LUA11" s="42">
        <v>41639</v>
      </c>
      <c r="LUB11" s="43">
        <v>4822539000</v>
      </c>
      <c r="LUC11" s="43">
        <v>83692000</v>
      </c>
      <c r="LUD11" s="43">
        <v>2540954000</v>
      </c>
      <c r="LUE11" s="40">
        <v>0</v>
      </c>
      <c r="LUF11" s="43">
        <v>231912000</v>
      </c>
      <c r="LUG11" s="40" t="s">
        <v>41</v>
      </c>
      <c r="LUH11" s="40" t="s">
        <v>99</v>
      </c>
      <c r="LUI11" s="36">
        <f t="shared" si="1614"/>
        <v>2013</v>
      </c>
      <c r="LUJ11" s="37">
        <f t="shared" si="1615"/>
        <v>-4738847000</v>
      </c>
      <c r="LUK11" s="38">
        <f t="shared" si="1616"/>
        <v>2772866000</v>
      </c>
      <c r="LUL11" s="38">
        <f t="shared" si="1617"/>
        <v>-7511713000</v>
      </c>
      <c r="LUM11" s="39">
        <f t="shared" si="1618"/>
        <v>0.98264565615747224</v>
      </c>
      <c r="LUN11" s="39">
        <f t="shared" si="1619"/>
        <v>1.5576261799023294</v>
      </c>
      <c r="LUO11" s="40" t="s">
        <v>395</v>
      </c>
      <c r="LUP11" s="40" t="s">
        <v>9</v>
      </c>
      <c r="LUQ11" s="42">
        <v>41639</v>
      </c>
      <c r="LUR11" s="43">
        <v>4822539000</v>
      </c>
      <c r="LUS11" s="43">
        <v>83692000</v>
      </c>
      <c r="LUT11" s="43">
        <v>2540954000</v>
      </c>
      <c r="LUU11" s="40">
        <v>0</v>
      </c>
      <c r="LUV11" s="43">
        <v>231912000</v>
      </c>
      <c r="LUW11" s="40" t="s">
        <v>41</v>
      </c>
      <c r="LUX11" s="40" t="s">
        <v>99</v>
      </c>
      <c r="LUY11" s="36">
        <f t="shared" si="1620"/>
        <v>2013</v>
      </c>
      <c r="LUZ11" s="37">
        <f t="shared" si="1621"/>
        <v>-4738847000</v>
      </c>
      <c r="LVA11" s="38">
        <f t="shared" si="1622"/>
        <v>2772866000</v>
      </c>
      <c r="LVB11" s="38">
        <f t="shared" si="1623"/>
        <v>-7511713000</v>
      </c>
      <c r="LVC11" s="39">
        <f t="shared" si="1624"/>
        <v>0.98264565615747224</v>
      </c>
      <c r="LVD11" s="39">
        <f t="shared" si="1625"/>
        <v>1.5576261799023294</v>
      </c>
      <c r="LVE11" s="40" t="s">
        <v>395</v>
      </c>
      <c r="LVF11" s="40" t="s">
        <v>9</v>
      </c>
      <c r="LVG11" s="42">
        <v>41639</v>
      </c>
      <c r="LVH11" s="43">
        <v>4822539000</v>
      </c>
      <c r="LVI11" s="43">
        <v>83692000</v>
      </c>
      <c r="LVJ11" s="43">
        <v>2540954000</v>
      </c>
      <c r="LVK11" s="40">
        <v>0</v>
      </c>
      <c r="LVL11" s="43">
        <v>231912000</v>
      </c>
      <c r="LVM11" s="40" t="s">
        <v>41</v>
      </c>
      <c r="LVN11" s="40" t="s">
        <v>99</v>
      </c>
      <c r="LVO11" s="36">
        <f t="shared" si="1620"/>
        <v>2013</v>
      </c>
      <c r="LVP11" s="37">
        <f t="shared" si="1621"/>
        <v>-4738847000</v>
      </c>
      <c r="LVQ11" s="38">
        <f t="shared" si="1622"/>
        <v>2772866000</v>
      </c>
      <c r="LVR11" s="38">
        <f t="shared" si="1623"/>
        <v>-7511713000</v>
      </c>
      <c r="LVS11" s="39">
        <f t="shared" si="1624"/>
        <v>0.98264565615747224</v>
      </c>
      <c r="LVT11" s="39">
        <f t="shared" si="1625"/>
        <v>1.5576261799023294</v>
      </c>
      <c r="LVU11" s="40" t="s">
        <v>395</v>
      </c>
      <c r="LVV11" s="40" t="s">
        <v>9</v>
      </c>
      <c r="LVW11" s="42">
        <v>41639</v>
      </c>
      <c r="LVX11" s="43">
        <v>4822539000</v>
      </c>
      <c r="LVY11" s="43">
        <v>83692000</v>
      </c>
      <c r="LVZ11" s="43">
        <v>2540954000</v>
      </c>
      <c r="LWA11" s="40">
        <v>0</v>
      </c>
      <c r="LWB11" s="43">
        <v>231912000</v>
      </c>
      <c r="LWC11" s="40" t="s">
        <v>41</v>
      </c>
      <c r="LWD11" s="40" t="s">
        <v>99</v>
      </c>
      <c r="LWE11" s="36">
        <f t="shared" si="1626"/>
        <v>2013</v>
      </c>
      <c r="LWF11" s="37">
        <f t="shared" si="1627"/>
        <v>-4738847000</v>
      </c>
      <c r="LWG11" s="38">
        <f t="shared" si="1628"/>
        <v>2772866000</v>
      </c>
      <c r="LWH11" s="38">
        <f t="shared" si="1629"/>
        <v>-7511713000</v>
      </c>
      <c r="LWI11" s="39">
        <f t="shared" si="1630"/>
        <v>0.98264565615747224</v>
      </c>
      <c r="LWJ11" s="39">
        <f t="shared" si="1631"/>
        <v>1.5576261799023294</v>
      </c>
      <c r="LWK11" s="40" t="s">
        <v>395</v>
      </c>
      <c r="LWL11" s="40" t="s">
        <v>9</v>
      </c>
      <c r="LWM11" s="42">
        <v>41639</v>
      </c>
      <c r="LWN11" s="43">
        <v>4822539000</v>
      </c>
      <c r="LWO11" s="43">
        <v>83692000</v>
      </c>
      <c r="LWP11" s="43">
        <v>2540954000</v>
      </c>
      <c r="LWQ11" s="40">
        <v>0</v>
      </c>
      <c r="LWR11" s="43">
        <v>231912000</v>
      </c>
      <c r="LWS11" s="40" t="s">
        <v>41</v>
      </c>
      <c r="LWT11" s="40" t="s">
        <v>99</v>
      </c>
      <c r="LWU11" s="36">
        <f t="shared" si="1626"/>
        <v>2013</v>
      </c>
      <c r="LWV11" s="37">
        <f t="shared" si="1627"/>
        <v>-4738847000</v>
      </c>
      <c r="LWW11" s="38">
        <f t="shared" si="1628"/>
        <v>2772866000</v>
      </c>
      <c r="LWX11" s="38">
        <f t="shared" si="1629"/>
        <v>-7511713000</v>
      </c>
      <c r="LWY11" s="39">
        <f t="shared" si="1630"/>
        <v>0.98264565615747224</v>
      </c>
      <c r="LWZ11" s="39">
        <f t="shared" si="1631"/>
        <v>1.5576261799023294</v>
      </c>
      <c r="LXA11" s="40" t="s">
        <v>395</v>
      </c>
      <c r="LXB11" s="40" t="s">
        <v>9</v>
      </c>
      <c r="LXC11" s="42">
        <v>41639</v>
      </c>
      <c r="LXD11" s="43">
        <v>4822539000</v>
      </c>
      <c r="LXE11" s="43">
        <v>83692000</v>
      </c>
      <c r="LXF11" s="43">
        <v>2540954000</v>
      </c>
      <c r="LXG11" s="40">
        <v>0</v>
      </c>
      <c r="LXH11" s="43">
        <v>231912000</v>
      </c>
      <c r="LXI11" s="40" t="s">
        <v>41</v>
      </c>
      <c r="LXJ11" s="40" t="s">
        <v>99</v>
      </c>
      <c r="LXK11" s="36">
        <f t="shared" si="1632"/>
        <v>2013</v>
      </c>
      <c r="LXL11" s="37">
        <f t="shared" si="1633"/>
        <v>-4738847000</v>
      </c>
      <c r="LXM11" s="38">
        <f t="shared" si="1634"/>
        <v>2772866000</v>
      </c>
      <c r="LXN11" s="38">
        <f t="shared" si="1635"/>
        <v>-7511713000</v>
      </c>
      <c r="LXO11" s="39">
        <f t="shared" si="1636"/>
        <v>0.98264565615747224</v>
      </c>
      <c r="LXP11" s="39">
        <f t="shared" si="1637"/>
        <v>1.5576261799023294</v>
      </c>
      <c r="LXQ11" s="40" t="s">
        <v>395</v>
      </c>
      <c r="LXR11" s="40" t="s">
        <v>9</v>
      </c>
      <c r="LXS11" s="42">
        <v>41639</v>
      </c>
      <c r="LXT11" s="43">
        <v>4822539000</v>
      </c>
      <c r="LXU11" s="43">
        <v>83692000</v>
      </c>
      <c r="LXV11" s="43">
        <v>2540954000</v>
      </c>
      <c r="LXW11" s="40">
        <v>0</v>
      </c>
      <c r="LXX11" s="43">
        <v>231912000</v>
      </c>
      <c r="LXY11" s="40" t="s">
        <v>41</v>
      </c>
      <c r="LXZ11" s="40" t="s">
        <v>99</v>
      </c>
      <c r="LYA11" s="36">
        <f t="shared" si="1632"/>
        <v>2013</v>
      </c>
      <c r="LYB11" s="37">
        <f t="shared" si="1633"/>
        <v>-4738847000</v>
      </c>
      <c r="LYC11" s="38">
        <f t="shared" si="1634"/>
        <v>2772866000</v>
      </c>
      <c r="LYD11" s="38">
        <f t="shared" si="1635"/>
        <v>-7511713000</v>
      </c>
      <c r="LYE11" s="39">
        <f t="shared" si="1636"/>
        <v>0.98264565615747224</v>
      </c>
      <c r="LYF11" s="39">
        <f t="shared" si="1637"/>
        <v>1.5576261799023294</v>
      </c>
      <c r="LYG11" s="40" t="s">
        <v>395</v>
      </c>
      <c r="LYH11" s="40" t="s">
        <v>9</v>
      </c>
      <c r="LYI11" s="42">
        <v>41639</v>
      </c>
      <c r="LYJ11" s="43">
        <v>4822539000</v>
      </c>
      <c r="LYK11" s="43">
        <v>83692000</v>
      </c>
      <c r="LYL11" s="43">
        <v>2540954000</v>
      </c>
      <c r="LYM11" s="40">
        <v>0</v>
      </c>
      <c r="LYN11" s="43">
        <v>231912000</v>
      </c>
      <c r="LYO11" s="40" t="s">
        <v>41</v>
      </c>
      <c r="LYP11" s="40" t="s">
        <v>99</v>
      </c>
      <c r="LYQ11" s="36">
        <f t="shared" si="1638"/>
        <v>2013</v>
      </c>
      <c r="LYR11" s="37">
        <f t="shared" si="1639"/>
        <v>-4738847000</v>
      </c>
      <c r="LYS11" s="38">
        <f t="shared" si="1640"/>
        <v>2772866000</v>
      </c>
      <c r="LYT11" s="38">
        <f t="shared" si="1641"/>
        <v>-7511713000</v>
      </c>
      <c r="LYU11" s="39">
        <f t="shared" si="1642"/>
        <v>0.98264565615747224</v>
      </c>
      <c r="LYV11" s="39">
        <f t="shared" si="1643"/>
        <v>1.5576261799023294</v>
      </c>
      <c r="LYW11" s="40" t="s">
        <v>395</v>
      </c>
      <c r="LYX11" s="40" t="s">
        <v>9</v>
      </c>
      <c r="LYY11" s="42">
        <v>41639</v>
      </c>
      <c r="LYZ11" s="43">
        <v>4822539000</v>
      </c>
      <c r="LZA11" s="43">
        <v>83692000</v>
      </c>
      <c r="LZB11" s="43">
        <v>2540954000</v>
      </c>
      <c r="LZC11" s="40">
        <v>0</v>
      </c>
      <c r="LZD11" s="43">
        <v>231912000</v>
      </c>
      <c r="LZE11" s="40" t="s">
        <v>41</v>
      </c>
      <c r="LZF11" s="40" t="s">
        <v>99</v>
      </c>
      <c r="LZG11" s="36">
        <f t="shared" si="1638"/>
        <v>2013</v>
      </c>
      <c r="LZH11" s="37">
        <f t="shared" si="1639"/>
        <v>-4738847000</v>
      </c>
      <c r="LZI11" s="38">
        <f t="shared" si="1640"/>
        <v>2772866000</v>
      </c>
      <c r="LZJ11" s="38">
        <f t="shared" si="1641"/>
        <v>-7511713000</v>
      </c>
      <c r="LZK11" s="39">
        <f t="shared" si="1642"/>
        <v>0.98264565615747224</v>
      </c>
      <c r="LZL11" s="39">
        <f t="shared" si="1643"/>
        <v>1.5576261799023294</v>
      </c>
      <c r="LZM11" s="40" t="s">
        <v>395</v>
      </c>
      <c r="LZN11" s="40" t="s">
        <v>9</v>
      </c>
      <c r="LZO11" s="42">
        <v>41639</v>
      </c>
      <c r="LZP11" s="43">
        <v>4822539000</v>
      </c>
      <c r="LZQ11" s="43">
        <v>83692000</v>
      </c>
      <c r="LZR11" s="43">
        <v>2540954000</v>
      </c>
      <c r="LZS11" s="40">
        <v>0</v>
      </c>
      <c r="LZT11" s="43">
        <v>231912000</v>
      </c>
      <c r="LZU11" s="40" t="s">
        <v>41</v>
      </c>
      <c r="LZV11" s="40" t="s">
        <v>99</v>
      </c>
      <c r="LZW11" s="36">
        <f t="shared" si="1644"/>
        <v>2013</v>
      </c>
      <c r="LZX11" s="37">
        <f t="shared" si="1645"/>
        <v>-4738847000</v>
      </c>
      <c r="LZY11" s="38">
        <f t="shared" si="1646"/>
        <v>2772866000</v>
      </c>
      <c r="LZZ11" s="38">
        <f t="shared" si="1647"/>
        <v>-7511713000</v>
      </c>
      <c r="MAA11" s="39">
        <f t="shared" si="1648"/>
        <v>0.98264565615747224</v>
      </c>
      <c r="MAB11" s="39">
        <f t="shared" si="1649"/>
        <v>1.5576261799023294</v>
      </c>
      <c r="MAC11" s="40" t="s">
        <v>395</v>
      </c>
      <c r="MAD11" s="40" t="s">
        <v>9</v>
      </c>
      <c r="MAE11" s="42">
        <v>41639</v>
      </c>
      <c r="MAF11" s="43">
        <v>4822539000</v>
      </c>
      <c r="MAG11" s="43">
        <v>83692000</v>
      </c>
      <c r="MAH11" s="43">
        <v>2540954000</v>
      </c>
      <c r="MAI11" s="40">
        <v>0</v>
      </c>
      <c r="MAJ11" s="43">
        <v>231912000</v>
      </c>
      <c r="MAK11" s="40" t="s">
        <v>41</v>
      </c>
      <c r="MAL11" s="40" t="s">
        <v>99</v>
      </c>
      <c r="MAM11" s="36">
        <f t="shared" si="1644"/>
        <v>2013</v>
      </c>
      <c r="MAN11" s="37">
        <f t="shared" si="1645"/>
        <v>-4738847000</v>
      </c>
      <c r="MAO11" s="38">
        <f t="shared" si="1646"/>
        <v>2772866000</v>
      </c>
      <c r="MAP11" s="38">
        <f t="shared" si="1647"/>
        <v>-7511713000</v>
      </c>
      <c r="MAQ11" s="39">
        <f t="shared" si="1648"/>
        <v>0.98264565615747224</v>
      </c>
      <c r="MAR11" s="39">
        <f t="shared" si="1649"/>
        <v>1.5576261799023294</v>
      </c>
      <c r="MAS11" s="40" t="s">
        <v>395</v>
      </c>
      <c r="MAT11" s="40" t="s">
        <v>9</v>
      </c>
      <c r="MAU11" s="42">
        <v>41639</v>
      </c>
      <c r="MAV11" s="43">
        <v>4822539000</v>
      </c>
      <c r="MAW11" s="43">
        <v>83692000</v>
      </c>
      <c r="MAX11" s="43">
        <v>2540954000</v>
      </c>
      <c r="MAY11" s="40">
        <v>0</v>
      </c>
      <c r="MAZ11" s="43">
        <v>231912000</v>
      </c>
      <c r="MBA11" s="40" t="s">
        <v>41</v>
      </c>
      <c r="MBB11" s="40" t="s">
        <v>99</v>
      </c>
      <c r="MBC11" s="36">
        <f t="shared" si="1650"/>
        <v>2013</v>
      </c>
      <c r="MBD11" s="37">
        <f t="shared" si="1651"/>
        <v>-4738847000</v>
      </c>
      <c r="MBE11" s="38">
        <f t="shared" si="1652"/>
        <v>2772866000</v>
      </c>
      <c r="MBF11" s="38">
        <f t="shared" si="1653"/>
        <v>-7511713000</v>
      </c>
      <c r="MBG11" s="39">
        <f t="shared" si="1654"/>
        <v>0.98264565615747224</v>
      </c>
      <c r="MBH11" s="39">
        <f t="shared" si="1655"/>
        <v>1.5576261799023294</v>
      </c>
      <c r="MBI11" s="40" t="s">
        <v>395</v>
      </c>
      <c r="MBJ11" s="40" t="s">
        <v>9</v>
      </c>
      <c r="MBK11" s="42">
        <v>41639</v>
      </c>
      <c r="MBL11" s="43">
        <v>4822539000</v>
      </c>
      <c r="MBM11" s="43">
        <v>83692000</v>
      </c>
      <c r="MBN11" s="43">
        <v>2540954000</v>
      </c>
      <c r="MBO11" s="40">
        <v>0</v>
      </c>
      <c r="MBP11" s="43">
        <v>231912000</v>
      </c>
      <c r="MBQ11" s="40" t="s">
        <v>41</v>
      </c>
      <c r="MBR11" s="40" t="s">
        <v>99</v>
      </c>
      <c r="MBS11" s="36">
        <f t="shared" si="1650"/>
        <v>2013</v>
      </c>
      <c r="MBT11" s="37">
        <f t="shared" si="1651"/>
        <v>-4738847000</v>
      </c>
      <c r="MBU11" s="38">
        <f t="shared" si="1652"/>
        <v>2772866000</v>
      </c>
      <c r="MBV11" s="38">
        <f t="shared" si="1653"/>
        <v>-7511713000</v>
      </c>
      <c r="MBW11" s="39">
        <f t="shared" si="1654"/>
        <v>0.98264565615747224</v>
      </c>
      <c r="MBX11" s="39">
        <f t="shared" si="1655"/>
        <v>1.5576261799023294</v>
      </c>
      <c r="MBY11" s="40" t="s">
        <v>395</v>
      </c>
      <c r="MBZ11" s="40" t="s">
        <v>9</v>
      </c>
      <c r="MCA11" s="42">
        <v>41639</v>
      </c>
      <c r="MCB11" s="43">
        <v>4822539000</v>
      </c>
      <c r="MCC11" s="43">
        <v>83692000</v>
      </c>
      <c r="MCD11" s="43">
        <v>2540954000</v>
      </c>
      <c r="MCE11" s="40">
        <v>0</v>
      </c>
      <c r="MCF11" s="43">
        <v>231912000</v>
      </c>
      <c r="MCG11" s="40" t="s">
        <v>41</v>
      </c>
      <c r="MCH11" s="40" t="s">
        <v>99</v>
      </c>
      <c r="MCI11" s="36">
        <f t="shared" si="1656"/>
        <v>2013</v>
      </c>
      <c r="MCJ11" s="37">
        <f t="shared" si="1657"/>
        <v>-4738847000</v>
      </c>
      <c r="MCK11" s="38">
        <f t="shared" si="1658"/>
        <v>2772866000</v>
      </c>
      <c r="MCL11" s="38">
        <f t="shared" si="1659"/>
        <v>-7511713000</v>
      </c>
      <c r="MCM11" s="39">
        <f t="shared" si="1660"/>
        <v>0.98264565615747224</v>
      </c>
      <c r="MCN11" s="39">
        <f t="shared" si="1661"/>
        <v>1.5576261799023294</v>
      </c>
      <c r="MCO11" s="40" t="s">
        <v>395</v>
      </c>
      <c r="MCP11" s="40" t="s">
        <v>9</v>
      </c>
      <c r="MCQ11" s="42">
        <v>41639</v>
      </c>
      <c r="MCR11" s="43">
        <v>4822539000</v>
      </c>
      <c r="MCS11" s="43">
        <v>83692000</v>
      </c>
      <c r="MCT11" s="43">
        <v>2540954000</v>
      </c>
      <c r="MCU11" s="40">
        <v>0</v>
      </c>
      <c r="MCV11" s="43">
        <v>231912000</v>
      </c>
      <c r="MCW11" s="40" t="s">
        <v>41</v>
      </c>
      <c r="MCX11" s="40" t="s">
        <v>99</v>
      </c>
      <c r="MCY11" s="36">
        <f t="shared" si="1656"/>
        <v>2013</v>
      </c>
      <c r="MCZ11" s="37">
        <f t="shared" si="1657"/>
        <v>-4738847000</v>
      </c>
      <c r="MDA11" s="38">
        <f t="shared" si="1658"/>
        <v>2772866000</v>
      </c>
      <c r="MDB11" s="38">
        <f t="shared" si="1659"/>
        <v>-7511713000</v>
      </c>
      <c r="MDC11" s="39">
        <f t="shared" si="1660"/>
        <v>0.98264565615747224</v>
      </c>
      <c r="MDD11" s="39">
        <f t="shared" si="1661"/>
        <v>1.5576261799023294</v>
      </c>
      <c r="MDE11" s="40" t="s">
        <v>395</v>
      </c>
      <c r="MDF11" s="40" t="s">
        <v>9</v>
      </c>
      <c r="MDG11" s="42">
        <v>41639</v>
      </c>
      <c r="MDH11" s="43">
        <v>4822539000</v>
      </c>
      <c r="MDI11" s="43">
        <v>83692000</v>
      </c>
      <c r="MDJ11" s="43">
        <v>2540954000</v>
      </c>
      <c r="MDK11" s="40">
        <v>0</v>
      </c>
      <c r="MDL11" s="43">
        <v>231912000</v>
      </c>
      <c r="MDM11" s="40" t="s">
        <v>41</v>
      </c>
      <c r="MDN11" s="40" t="s">
        <v>99</v>
      </c>
      <c r="MDO11" s="36">
        <f t="shared" si="1662"/>
        <v>2013</v>
      </c>
      <c r="MDP11" s="37">
        <f t="shared" si="1663"/>
        <v>-4738847000</v>
      </c>
      <c r="MDQ11" s="38">
        <f t="shared" si="1664"/>
        <v>2772866000</v>
      </c>
      <c r="MDR11" s="38">
        <f t="shared" si="1665"/>
        <v>-7511713000</v>
      </c>
      <c r="MDS11" s="39">
        <f t="shared" si="1666"/>
        <v>0.98264565615747224</v>
      </c>
      <c r="MDT11" s="39">
        <f t="shared" si="1667"/>
        <v>1.5576261799023294</v>
      </c>
      <c r="MDU11" s="40" t="s">
        <v>395</v>
      </c>
      <c r="MDV11" s="40" t="s">
        <v>9</v>
      </c>
      <c r="MDW11" s="42">
        <v>41639</v>
      </c>
      <c r="MDX11" s="43">
        <v>4822539000</v>
      </c>
      <c r="MDY11" s="43">
        <v>83692000</v>
      </c>
      <c r="MDZ11" s="43">
        <v>2540954000</v>
      </c>
      <c r="MEA11" s="40">
        <v>0</v>
      </c>
      <c r="MEB11" s="43">
        <v>231912000</v>
      </c>
      <c r="MEC11" s="40" t="s">
        <v>41</v>
      </c>
      <c r="MED11" s="40" t="s">
        <v>99</v>
      </c>
      <c r="MEE11" s="36">
        <f t="shared" si="1662"/>
        <v>2013</v>
      </c>
      <c r="MEF11" s="37">
        <f t="shared" si="1663"/>
        <v>-4738847000</v>
      </c>
      <c r="MEG11" s="38">
        <f t="shared" si="1664"/>
        <v>2772866000</v>
      </c>
      <c r="MEH11" s="38">
        <f t="shared" si="1665"/>
        <v>-7511713000</v>
      </c>
      <c r="MEI11" s="39">
        <f t="shared" si="1666"/>
        <v>0.98264565615747224</v>
      </c>
      <c r="MEJ11" s="39">
        <f t="shared" si="1667"/>
        <v>1.5576261799023294</v>
      </c>
      <c r="MEK11" s="40" t="s">
        <v>395</v>
      </c>
      <c r="MEL11" s="40" t="s">
        <v>9</v>
      </c>
      <c r="MEM11" s="42">
        <v>41639</v>
      </c>
      <c r="MEN11" s="43">
        <v>4822539000</v>
      </c>
      <c r="MEO11" s="43">
        <v>83692000</v>
      </c>
      <c r="MEP11" s="43">
        <v>2540954000</v>
      </c>
      <c r="MEQ11" s="40">
        <v>0</v>
      </c>
      <c r="MER11" s="43">
        <v>231912000</v>
      </c>
      <c r="MES11" s="40" t="s">
        <v>41</v>
      </c>
      <c r="MET11" s="40" t="s">
        <v>99</v>
      </c>
      <c r="MEU11" s="36">
        <f t="shared" si="1668"/>
        <v>2013</v>
      </c>
      <c r="MEV11" s="37">
        <f t="shared" si="1669"/>
        <v>-4738847000</v>
      </c>
      <c r="MEW11" s="38">
        <f t="shared" si="1670"/>
        <v>2772866000</v>
      </c>
      <c r="MEX11" s="38">
        <f t="shared" si="1671"/>
        <v>-7511713000</v>
      </c>
      <c r="MEY11" s="39">
        <f t="shared" si="1672"/>
        <v>0.98264565615747224</v>
      </c>
      <c r="MEZ11" s="39">
        <f t="shared" si="1673"/>
        <v>1.5576261799023294</v>
      </c>
      <c r="MFA11" s="40" t="s">
        <v>395</v>
      </c>
      <c r="MFB11" s="40" t="s">
        <v>9</v>
      </c>
      <c r="MFC11" s="42">
        <v>41639</v>
      </c>
      <c r="MFD11" s="43">
        <v>4822539000</v>
      </c>
      <c r="MFE11" s="43">
        <v>83692000</v>
      </c>
      <c r="MFF11" s="43">
        <v>2540954000</v>
      </c>
      <c r="MFG11" s="40">
        <v>0</v>
      </c>
      <c r="MFH11" s="43">
        <v>231912000</v>
      </c>
      <c r="MFI11" s="40" t="s">
        <v>41</v>
      </c>
      <c r="MFJ11" s="40" t="s">
        <v>99</v>
      </c>
      <c r="MFK11" s="36">
        <f t="shared" si="1668"/>
        <v>2013</v>
      </c>
      <c r="MFL11" s="37">
        <f t="shared" si="1669"/>
        <v>-4738847000</v>
      </c>
      <c r="MFM11" s="38">
        <f t="shared" si="1670"/>
        <v>2772866000</v>
      </c>
      <c r="MFN11" s="38">
        <f t="shared" si="1671"/>
        <v>-7511713000</v>
      </c>
      <c r="MFO11" s="39">
        <f t="shared" si="1672"/>
        <v>0.98264565615747224</v>
      </c>
      <c r="MFP11" s="39">
        <f t="shared" si="1673"/>
        <v>1.5576261799023294</v>
      </c>
      <c r="MFQ11" s="40" t="s">
        <v>395</v>
      </c>
      <c r="MFR11" s="40" t="s">
        <v>9</v>
      </c>
      <c r="MFS11" s="42">
        <v>41639</v>
      </c>
      <c r="MFT11" s="43">
        <v>4822539000</v>
      </c>
      <c r="MFU11" s="43">
        <v>83692000</v>
      </c>
      <c r="MFV11" s="43">
        <v>2540954000</v>
      </c>
      <c r="MFW11" s="40">
        <v>0</v>
      </c>
      <c r="MFX11" s="43">
        <v>231912000</v>
      </c>
      <c r="MFY11" s="40" t="s">
        <v>41</v>
      </c>
      <c r="MFZ11" s="40" t="s">
        <v>99</v>
      </c>
      <c r="MGA11" s="36">
        <f t="shared" si="1674"/>
        <v>2013</v>
      </c>
      <c r="MGB11" s="37">
        <f t="shared" si="1675"/>
        <v>-4738847000</v>
      </c>
      <c r="MGC11" s="38">
        <f t="shared" si="1676"/>
        <v>2772866000</v>
      </c>
      <c r="MGD11" s="38">
        <f t="shared" si="1677"/>
        <v>-7511713000</v>
      </c>
      <c r="MGE11" s="39">
        <f t="shared" si="1678"/>
        <v>0.98264565615747224</v>
      </c>
      <c r="MGF11" s="39">
        <f t="shared" si="1679"/>
        <v>1.5576261799023294</v>
      </c>
      <c r="MGG11" s="40" t="s">
        <v>395</v>
      </c>
      <c r="MGH11" s="40" t="s">
        <v>9</v>
      </c>
      <c r="MGI11" s="42">
        <v>41639</v>
      </c>
      <c r="MGJ11" s="43">
        <v>4822539000</v>
      </c>
      <c r="MGK11" s="43">
        <v>83692000</v>
      </c>
      <c r="MGL11" s="43">
        <v>2540954000</v>
      </c>
      <c r="MGM11" s="40">
        <v>0</v>
      </c>
      <c r="MGN11" s="43">
        <v>231912000</v>
      </c>
      <c r="MGO11" s="40" t="s">
        <v>41</v>
      </c>
      <c r="MGP11" s="40" t="s">
        <v>99</v>
      </c>
      <c r="MGQ11" s="36">
        <f t="shared" si="1674"/>
        <v>2013</v>
      </c>
      <c r="MGR11" s="37">
        <f t="shared" si="1675"/>
        <v>-4738847000</v>
      </c>
      <c r="MGS11" s="38">
        <f t="shared" si="1676"/>
        <v>2772866000</v>
      </c>
      <c r="MGT11" s="38">
        <f t="shared" si="1677"/>
        <v>-7511713000</v>
      </c>
      <c r="MGU11" s="39">
        <f t="shared" si="1678"/>
        <v>0.98264565615747224</v>
      </c>
      <c r="MGV11" s="39">
        <f t="shared" si="1679"/>
        <v>1.5576261799023294</v>
      </c>
      <c r="MGW11" s="40" t="s">
        <v>395</v>
      </c>
      <c r="MGX11" s="40" t="s">
        <v>9</v>
      </c>
      <c r="MGY11" s="42">
        <v>41639</v>
      </c>
      <c r="MGZ11" s="43">
        <v>4822539000</v>
      </c>
      <c r="MHA11" s="43">
        <v>83692000</v>
      </c>
      <c r="MHB11" s="43">
        <v>2540954000</v>
      </c>
      <c r="MHC11" s="40">
        <v>0</v>
      </c>
      <c r="MHD11" s="43">
        <v>231912000</v>
      </c>
      <c r="MHE11" s="40" t="s">
        <v>41</v>
      </c>
      <c r="MHF11" s="40" t="s">
        <v>99</v>
      </c>
      <c r="MHG11" s="36">
        <f t="shared" si="1680"/>
        <v>2013</v>
      </c>
      <c r="MHH11" s="37">
        <f t="shared" si="1681"/>
        <v>-4738847000</v>
      </c>
      <c r="MHI11" s="38">
        <f t="shared" si="1682"/>
        <v>2772866000</v>
      </c>
      <c r="MHJ11" s="38">
        <f t="shared" si="1683"/>
        <v>-7511713000</v>
      </c>
      <c r="MHK11" s="39">
        <f t="shared" si="1684"/>
        <v>0.98264565615747224</v>
      </c>
      <c r="MHL11" s="39">
        <f t="shared" si="1685"/>
        <v>1.5576261799023294</v>
      </c>
      <c r="MHM11" s="40" t="s">
        <v>395</v>
      </c>
      <c r="MHN11" s="40" t="s">
        <v>9</v>
      </c>
      <c r="MHO11" s="42">
        <v>41639</v>
      </c>
      <c r="MHP11" s="43">
        <v>4822539000</v>
      </c>
      <c r="MHQ11" s="43">
        <v>83692000</v>
      </c>
      <c r="MHR11" s="43">
        <v>2540954000</v>
      </c>
      <c r="MHS11" s="40">
        <v>0</v>
      </c>
      <c r="MHT11" s="43">
        <v>231912000</v>
      </c>
      <c r="MHU11" s="40" t="s">
        <v>41</v>
      </c>
      <c r="MHV11" s="40" t="s">
        <v>99</v>
      </c>
      <c r="MHW11" s="36">
        <f t="shared" si="1680"/>
        <v>2013</v>
      </c>
      <c r="MHX11" s="37">
        <f t="shared" si="1681"/>
        <v>-4738847000</v>
      </c>
      <c r="MHY11" s="38">
        <f t="shared" si="1682"/>
        <v>2772866000</v>
      </c>
      <c r="MHZ11" s="38">
        <f t="shared" si="1683"/>
        <v>-7511713000</v>
      </c>
      <c r="MIA11" s="39">
        <f t="shared" si="1684"/>
        <v>0.98264565615747224</v>
      </c>
      <c r="MIB11" s="39">
        <f t="shared" si="1685"/>
        <v>1.5576261799023294</v>
      </c>
      <c r="MIC11" s="40" t="s">
        <v>395</v>
      </c>
      <c r="MID11" s="40" t="s">
        <v>9</v>
      </c>
      <c r="MIE11" s="42">
        <v>41639</v>
      </c>
      <c r="MIF11" s="43">
        <v>4822539000</v>
      </c>
      <c r="MIG11" s="43">
        <v>83692000</v>
      </c>
      <c r="MIH11" s="43">
        <v>2540954000</v>
      </c>
      <c r="MII11" s="40">
        <v>0</v>
      </c>
      <c r="MIJ11" s="43">
        <v>231912000</v>
      </c>
      <c r="MIK11" s="40" t="s">
        <v>41</v>
      </c>
      <c r="MIL11" s="40" t="s">
        <v>99</v>
      </c>
      <c r="MIM11" s="36">
        <f t="shared" si="1686"/>
        <v>2013</v>
      </c>
      <c r="MIN11" s="37">
        <f t="shared" si="1687"/>
        <v>-4738847000</v>
      </c>
      <c r="MIO11" s="38">
        <f t="shared" si="1688"/>
        <v>2772866000</v>
      </c>
      <c r="MIP11" s="38">
        <f t="shared" si="1689"/>
        <v>-7511713000</v>
      </c>
      <c r="MIQ11" s="39">
        <f t="shared" si="1690"/>
        <v>0.98264565615747224</v>
      </c>
      <c r="MIR11" s="39">
        <f t="shared" si="1691"/>
        <v>1.5576261799023294</v>
      </c>
      <c r="MIS11" s="40" t="s">
        <v>395</v>
      </c>
      <c r="MIT11" s="40" t="s">
        <v>9</v>
      </c>
      <c r="MIU11" s="42">
        <v>41639</v>
      </c>
      <c r="MIV11" s="43">
        <v>4822539000</v>
      </c>
      <c r="MIW11" s="43">
        <v>83692000</v>
      </c>
      <c r="MIX11" s="43">
        <v>2540954000</v>
      </c>
      <c r="MIY11" s="40">
        <v>0</v>
      </c>
      <c r="MIZ11" s="43">
        <v>231912000</v>
      </c>
      <c r="MJA11" s="40" t="s">
        <v>41</v>
      </c>
      <c r="MJB11" s="40" t="s">
        <v>99</v>
      </c>
      <c r="MJC11" s="36">
        <f t="shared" si="1686"/>
        <v>2013</v>
      </c>
      <c r="MJD11" s="37">
        <f t="shared" si="1687"/>
        <v>-4738847000</v>
      </c>
      <c r="MJE11" s="38">
        <f t="shared" si="1688"/>
        <v>2772866000</v>
      </c>
      <c r="MJF11" s="38">
        <f t="shared" si="1689"/>
        <v>-7511713000</v>
      </c>
      <c r="MJG11" s="39">
        <f t="shared" si="1690"/>
        <v>0.98264565615747224</v>
      </c>
      <c r="MJH11" s="39">
        <f t="shared" si="1691"/>
        <v>1.5576261799023294</v>
      </c>
      <c r="MJI11" s="40" t="s">
        <v>395</v>
      </c>
      <c r="MJJ11" s="40" t="s">
        <v>9</v>
      </c>
      <c r="MJK11" s="42">
        <v>41639</v>
      </c>
      <c r="MJL11" s="43">
        <v>4822539000</v>
      </c>
      <c r="MJM11" s="43">
        <v>83692000</v>
      </c>
      <c r="MJN11" s="43">
        <v>2540954000</v>
      </c>
      <c r="MJO11" s="40">
        <v>0</v>
      </c>
      <c r="MJP11" s="43">
        <v>231912000</v>
      </c>
      <c r="MJQ11" s="40" t="s">
        <v>41</v>
      </c>
      <c r="MJR11" s="40" t="s">
        <v>99</v>
      </c>
      <c r="MJS11" s="36">
        <f t="shared" si="1692"/>
        <v>2013</v>
      </c>
      <c r="MJT11" s="37">
        <f t="shared" si="1693"/>
        <v>-4738847000</v>
      </c>
      <c r="MJU11" s="38">
        <f t="shared" si="1694"/>
        <v>2772866000</v>
      </c>
      <c r="MJV11" s="38">
        <f t="shared" si="1695"/>
        <v>-7511713000</v>
      </c>
      <c r="MJW11" s="39">
        <f t="shared" si="1696"/>
        <v>0.98264565615747224</v>
      </c>
      <c r="MJX11" s="39">
        <f t="shared" si="1697"/>
        <v>1.5576261799023294</v>
      </c>
      <c r="MJY11" s="40" t="s">
        <v>395</v>
      </c>
      <c r="MJZ11" s="40" t="s">
        <v>9</v>
      </c>
      <c r="MKA11" s="42">
        <v>41639</v>
      </c>
      <c r="MKB11" s="43">
        <v>4822539000</v>
      </c>
      <c r="MKC11" s="43">
        <v>83692000</v>
      </c>
      <c r="MKD11" s="43">
        <v>2540954000</v>
      </c>
      <c r="MKE11" s="40">
        <v>0</v>
      </c>
      <c r="MKF11" s="43">
        <v>231912000</v>
      </c>
      <c r="MKG11" s="40" t="s">
        <v>41</v>
      </c>
      <c r="MKH11" s="40" t="s">
        <v>99</v>
      </c>
      <c r="MKI11" s="36">
        <f t="shared" si="1692"/>
        <v>2013</v>
      </c>
      <c r="MKJ11" s="37">
        <f t="shared" si="1693"/>
        <v>-4738847000</v>
      </c>
      <c r="MKK11" s="38">
        <f t="shared" si="1694"/>
        <v>2772866000</v>
      </c>
      <c r="MKL11" s="38">
        <f t="shared" si="1695"/>
        <v>-7511713000</v>
      </c>
      <c r="MKM11" s="39">
        <f t="shared" si="1696"/>
        <v>0.98264565615747224</v>
      </c>
      <c r="MKN11" s="39">
        <f t="shared" si="1697"/>
        <v>1.5576261799023294</v>
      </c>
      <c r="MKO11" s="40" t="s">
        <v>395</v>
      </c>
      <c r="MKP11" s="40" t="s">
        <v>9</v>
      </c>
      <c r="MKQ11" s="42">
        <v>41639</v>
      </c>
      <c r="MKR11" s="43">
        <v>4822539000</v>
      </c>
      <c r="MKS11" s="43">
        <v>83692000</v>
      </c>
      <c r="MKT11" s="43">
        <v>2540954000</v>
      </c>
      <c r="MKU11" s="40">
        <v>0</v>
      </c>
      <c r="MKV11" s="43">
        <v>231912000</v>
      </c>
      <c r="MKW11" s="40" t="s">
        <v>41</v>
      </c>
      <c r="MKX11" s="40" t="s">
        <v>99</v>
      </c>
      <c r="MKY11" s="36">
        <f t="shared" si="1698"/>
        <v>2013</v>
      </c>
      <c r="MKZ11" s="37">
        <f t="shared" si="1699"/>
        <v>-4738847000</v>
      </c>
      <c r="MLA11" s="38">
        <f t="shared" si="1700"/>
        <v>2772866000</v>
      </c>
      <c r="MLB11" s="38">
        <f t="shared" si="1701"/>
        <v>-7511713000</v>
      </c>
      <c r="MLC11" s="39">
        <f t="shared" si="1702"/>
        <v>0.98264565615747224</v>
      </c>
      <c r="MLD11" s="39">
        <f t="shared" si="1703"/>
        <v>1.5576261799023294</v>
      </c>
      <c r="MLE11" s="40" t="s">
        <v>395</v>
      </c>
      <c r="MLF11" s="40" t="s">
        <v>9</v>
      </c>
      <c r="MLG11" s="42">
        <v>41639</v>
      </c>
      <c r="MLH11" s="43">
        <v>4822539000</v>
      </c>
      <c r="MLI11" s="43">
        <v>83692000</v>
      </c>
      <c r="MLJ11" s="43">
        <v>2540954000</v>
      </c>
      <c r="MLK11" s="40">
        <v>0</v>
      </c>
      <c r="MLL11" s="43">
        <v>231912000</v>
      </c>
      <c r="MLM11" s="40" t="s">
        <v>41</v>
      </c>
      <c r="MLN11" s="40" t="s">
        <v>99</v>
      </c>
      <c r="MLO11" s="36">
        <f t="shared" si="1698"/>
        <v>2013</v>
      </c>
      <c r="MLP11" s="37">
        <f t="shared" si="1699"/>
        <v>-4738847000</v>
      </c>
      <c r="MLQ11" s="38">
        <f t="shared" si="1700"/>
        <v>2772866000</v>
      </c>
      <c r="MLR11" s="38">
        <f t="shared" si="1701"/>
        <v>-7511713000</v>
      </c>
      <c r="MLS11" s="39">
        <f t="shared" si="1702"/>
        <v>0.98264565615747224</v>
      </c>
      <c r="MLT11" s="39">
        <f t="shared" si="1703"/>
        <v>1.5576261799023294</v>
      </c>
      <c r="MLU11" s="40" t="s">
        <v>395</v>
      </c>
      <c r="MLV11" s="40" t="s">
        <v>9</v>
      </c>
      <c r="MLW11" s="42">
        <v>41639</v>
      </c>
      <c r="MLX11" s="43">
        <v>4822539000</v>
      </c>
      <c r="MLY11" s="43">
        <v>83692000</v>
      </c>
      <c r="MLZ11" s="43">
        <v>2540954000</v>
      </c>
      <c r="MMA11" s="40">
        <v>0</v>
      </c>
      <c r="MMB11" s="43">
        <v>231912000</v>
      </c>
      <c r="MMC11" s="40" t="s">
        <v>41</v>
      </c>
      <c r="MMD11" s="40" t="s">
        <v>99</v>
      </c>
      <c r="MME11" s="36">
        <f t="shared" si="1704"/>
        <v>2013</v>
      </c>
      <c r="MMF11" s="37">
        <f t="shared" si="1705"/>
        <v>-4738847000</v>
      </c>
      <c r="MMG11" s="38">
        <f t="shared" si="1706"/>
        <v>2772866000</v>
      </c>
      <c r="MMH11" s="38">
        <f t="shared" si="1707"/>
        <v>-7511713000</v>
      </c>
      <c r="MMI11" s="39">
        <f t="shared" si="1708"/>
        <v>0.98264565615747224</v>
      </c>
      <c r="MMJ11" s="39">
        <f t="shared" si="1709"/>
        <v>1.5576261799023294</v>
      </c>
      <c r="MMK11" s="40" t="s">
        <v>395</v>
      </c>
      <c r="MML11" s="40" t="s">
        <v>9</v>
      </c>
      <c r="MMM11" s="42">
        <v>41639</v>
      </c>
      <c r="MMN11" s="43">
        <v>4822539000</v>
      </c>
      <c r="MMO11" s="43">
        <v>83692000</v>
      </c>
      <c r="MMP11" s="43">
        <v>2540954000</v>
      </c>
      <c r="MMQ11" s="40">
        <v>0</v>
      </c>
      <c r="MMR11" s="43">
        <v>231912000</v>
      </c>
      <c r="MMS11" s="40" t="s">
        <v>41</v>
      </c>
      <c r="MMT11" s="40" t="s">
        <v>99</v>
      </c>
      <c r="MMU11" s="36">
        <f t="shared" si="1704"/>
        <v>2013</v>
      </c>
      <c r="MMV11" s="37">
        <f t="shared" si="1705"/>
        <v>-4738847000</v>
      </c>
      <c r="MMW11" s="38">
        <f t="shared" si="1706"/>
        <v>2772866000</v>
      </c>
      <c r="MMX11" s="38">
        <f t="shared" si="1707"/>
        <v>-7511713000</v>
      </c>
      <c r="MMY11" s="39">
        <f t="shared" si="1708"/>
        <v>0.98264565615747224</v>
      </c>
      <c r="MMZ11" s="39">
        <f t="shared" si="1709"/>
        <v>1.5576261799023294</v>
      </c>
      <c r="MNA11" s="40" t="s">
        <v>395</v>
      </c>
      <c r="MNB11" s="40" t="s">
        <v>9</v>
      </c>
      <c r="MNC11" s="42">
        <v>41639</v>
      </c>
      <c r="MND11" s="43">
        <v>4822539000</v>
      </c>
      <c r="MNE11" s="43">
        <v>83692000</v>
      </c>
      <c r="MNF11" s="43">
        <v>2540954000</v>
      </c>
      <c r="MNG11" s="40">
        <v>0</v>
      </c>
      <c r="MNH11" s="43">
        <v>231912000</v>
      </c>
      <c r="MNI11" s="40" t="s">
        <v>41</v>
      </c>
      <c r="MNJ11" s="40" t="s">
        <v>99</v>
      </c>
      <c r="MNK11" s="36">
        <f t="shared" si="1710"/>
        <v>2013</v>
      </c>
      <c r="MNL11" s="37">
        <f t="shared" si="1711"/>
        <v>-4738847000</v>
      </c>
      <c r="MNM11" s="38">
        <f t="shared" si="1712"/>
        <v>2772866000</v>
      </c>
      <c r="MNN11" s="38">
        <f t="shared" si="1713"/>
        <v>-7511713000</v>
      </c>
      <c r="MNO11" s="39">
        <f t="shared" si="1714"/>
        <v>0.98264565615747224</v>
      </c>
      <c r="MNP11" s="39">
        <f t="shared" si="1715"/>
        <v>1.5576261799023294</v>
      </c>
      <c r="MNQ11" s="40" t="s">
        <v>395</v>
      </c>
      <c r="MNR11" s="40" t="s">
        <v>9</v>
      </c>
      <c r="MNS11" s="42">
        <v>41639</v>
      </c>
      <c r="MNT11" s="43">
        <v>4822539000</v>
      </c>
      <c r="MNU11" s="43">
        <v>83692000</v>
      </c>
      <c r="MNV11" s="43">
        <v>2540954000</v>
      </c>
      <c r="MNW11" s="40">
        <v>0</v>
      </c>
      <c r="MNX11" s="43">
        <v>231912000</v>
      </c>
      <c r="MNY11" s="40" t="s">
        <v>41</v>
      </c>
      <c r="MNZ11" s="40" t="s">
        <v>99</v>
      </c>
      <c r="MOA11" s="36">
        <f t="shared" si="1710"/>
        <v>2013</v>
      </c>
      <c r="MOB11" s="37">
        <f t="shared" si="1711"/>
        <v>-4738847000</v>
      </c>
      <c r="MOC11" s="38">
        <f t="shared" si="1712"/>
        <v>2772866000</v>
      </c>
      <c r="MOD11" s="38">
        <f t="shared" si="1713"/>
        <v>-7511713000</v>
      </c>
      <c r="MOE11" s="39">
        <f t="shared" si="1714"/>
        <v>0.98264565615747224</v>
      </c>
      <c r="MOF11" s="39">
        <f t="shared" si="1715"/>
        <v>1.5576261799023294</v>
      </c>
      <c r="MOG11" s="40" t="s">
        <v>395</v>
      </c>
      <c r="MOH11" s="40" t="s">
        <v>9</v>
      </c>
      <c r="MOI11" s="42">
        <v>41639</v>
      </c>
      <c r="MOJ11" s="43">
        <v>4822539000</v>
      </c>
      <c r="MOK11" s="43">
        <v>83692000</v>
      </c>
      <c r="MOL11" s="43">
        <v>2540954000</v>
      </c>
      <c r="MOM11" s="40">
        <v>0</v>
      </c>
      <c r="MON11" s="43">
        <v>231912000</v>
      </c>
      <c r="MOO11" s="40" t="s">
        <v>41</v>
      </c>
      <c r="MOP11" s="40" t="s">
        <v>99</v>
      </c>
      <c r="MOQ11" s="36">
        <f t="shared" si="1716"/>
        <v>2013</v>
      </c>
      <c r="MOR11" s="37">
        <f t="shared" si="1717"/>
        <v>-4738847000</v>
      </c>
      <c r="MOS11" s="38">
        <f t="shared" si="1718"/>
        <v>2772866000</v>
      </c>
      <c r="MOT11" s="38">
        <f t="shared" si="1719"/>
        <v>-7511713000</v>
      </c>
      <c r="MOU11" s="39">
        <f t="shared" si="1720"/>
        <v>0.98264565615747224</v>
      </c>
      <c r="MOV11" s="39">
        <f t="shared" si="1721"/>
        <v>1.5576261799023294</v>
      </c>
      <c r="MOW11" s="40" t="s">
        <v>395</v>
      </c>
      <c r="MOX11" s="40" t="s">
        <v>9</v>
      </c>
      <c r="MOY11" s="42">
        <v>41639</v>
      </c>
      <c r="MOZ11" s="43">
        <v>4822539000</v>
      </c>
      <c r="MPA11" s="43">
        <v>83692000</v>
      </c>
      <c r="MPB11" s="43">
        <v>2540954000</v>
      </c>
      <c r="MPC11" s="40">
        <v>0</v>
      </c>
      <c r="MPD11" s="43">
        <v>231912000</v>
      </c>
      <c r="MPE11" s="40" t="s">
        <v>41</v>
      </c>
      <c r="MPF11" s="40" t="s">
        <v>99</v>
      </c>
      <c r="MPG11" s="36">
        <f t="shared" si="1716"/>
        <v>2013</v>
      </c>
      <c r="MPH11" s="37">
        <f t="shared" si="1717"/>
        <v>-4738847000</v>
      </c>
      <c r="MPI11" s="38">
        <f t="shared" si="1718"/>
        <v>2772866000</v>
      </c>
      <c r="MPJ11" s="38">
        <f t="shared" si="1719"/>
        <v>-7511713000</v>
      </c>
      <c r="MPK11" s="39">
        <f t="shared" si="1720"/>
        <v>0.98264565615747224</v>
      </c>
      <c r="MPL11" s="39">
        <f t="shared" si="1721"/>
        <v>1.5576261799023294</v>
      </c>
      <c r="MPM11" s="40" t="s">
        <v>395</v>
      </c>
      <c r="MPN11" s="40" t="s">
        <v>9</v>
      </c>
      <c r="MPO11" s="42">
        <v>41639</v>
      </c>
      <c r="MPP11" s="43">
        <v>4822539000</v>
      </c>
      <c r="MPQ11" s="43">
        <v>83692000</v>
      </c>
      <c r="MPR11" s="43">
        <v>2540954000</v>
      </c>
      <c r="MPS11" s="40">
        <v>0</v>
      </c>
      <c r="MPT11" s="43">
        <v>231912000</v>
      </c>
      <c r="MPU11" s="40" t="s">
        <v>41</v>
      </c>
      <c r="MPV11" s="40" t="s">
        <v>99</v>
      </c>
      <c r="MPW11" s="36">
        <f t="shared" si="1722"/>
        <v>2013</v>
      </c>
      <c r="MPX11" s="37">
        <f t="shared" si="1723"/>
        <v>-4738847000</v>
      </c>
      <c r="MPY11" s="38">
        <f t="shared" si="1724"/>
        <v>2772866000</v>
      </c>
      <c r="MPZ11" s="38">
        <f t="shared" si="1725"/>
        <v>-7511713000</v>
      </c>
      <c r="MQA11" s="39">
        <f t="shared" si="1726"/>
        <v>0.98264565615747224</v>
      </c>
      <c r="MQB11" s="39">
        <f t="shared" si="1727"/>
        <v>1.5576261799023294</v>
      </c>
      <c r="MQC11" s="40" t="s">
        <v>395</v>
      </c>
      <c r="MQD11" s="40" t="s">
        <v>9</v>
      </c>
      <c r="MQE11" s="42">
        <v>41639</v>
      </c>
      <c r="MQF11" s="43">
        <v>4822539000</v>
      </c>
      <c r="MQG11" s="43">
        <v>83692000</v>
      </c>
      <c r="MQH11" s="43">
        <v>2540954000</v>
      </c>
      <c r="MQI11" s="40">
        <v>0</v>
      </c>
      <c r="MQJ11" s="43">
        <v>231912000</v>
      </c>
      <c r="MQK11" s="40" t="s">
        <v>41</v>
      </c>
      <c r="MQL11" s="40" t="s">
        <v>99</v>
      </c>
      <c r="MQM11" s="36">
        <f t="shared" si="1722"/>
        <v>2013</v>
      </c>
      <c r="MQN11" s="37">
        <f t="shared" si="1723"/>
        <v>-4738847000</v>
      </c>
      <c r="MQO11" s="38">
        <f t="shared" si="1724"/>
        <v>2772866000</v>
      </c>
      <c r="MQP11" s="38">
        <f t="shared" si="1725"/>
        <v>-7511713000</v>
      </c>
      <c r="MQQ11" s="39">
        <f t="shared" si="1726"/>
        <v>0.98264565615747224</v>
      </c>
      <c r="MQR11" s="39">
        <f t="shared" si="1727"/>
        <v>1.5576261799023294</v>
      </c>
      <c r="MQS11" s="40" t="s">
        <v>395</v>
      </c>
      <c r="MQT11" s="40" t="s">
        <v>9</v>
      </c>
      <c r="MQU11" s="42">
        <v>41639</v>
      </c>
      <c r="MQV11" s="43">
        <v>4822539000</v>
      </c>
      <c r="MQW11" s="43">
        <v>83692000</v>
      </c>
      <c r="MQX11" s="43">
        <v>2540954000</v>
      </c>
      <c r="MQY11" s="40">
        <v>0</v>
      </c>
      <c r="MQZ11" s="43">
        <v>231912000</v>
      </c>
      <c r="MRA11" s="40" t="s">
        <v>41</v>
      </c>
      <c r="MRB11" s="40" t="s">
        <v>99</v>
      </c>
      <c r="MRC11" s="36">
        <f t="shared" si="1728"/>
        <v>2013</v>
      </c>
      <c r="MRD11" s="37">
        <f t="shared" si="1729"/>
        <v>-4738847000</v>
      </c>
      <c r="MRE11" s="38">
        <f t="shared" si="1730"/>
        <v>2772866000</v>
      </c>
      <c r="MRF11" s="38">
        <f t="shared" si="1731"/>
        <v>-7511713000</v>
      </c>
      <c r="MRG11" s="39">
        <f t="shared" si="1732"/>
        <v>0.98264565615747224</v>
      </c>
      <c r="MRH11" s="39">
        <f t="shared" si="1733"/>
        <v>1.5576261799023294</v>
      </c>
      <c r="MRI11" s="40" t="s">
        <v>395</v>
      </c>
      <c r="MRJ11" s="40" t="s">
        <v>9</v>
      </c>
      <c r="MRK11" s="42">
        <v>41639</v>
      </c>
      <c r="MRL11" s="43">
        <v>4822539000</v>
      </c>
      <c r="MRM11" s="43">
        <v>83692000</v>
      </c>
      <c r="MRN11" s="43">
        <v>2540954000</v>
      </c>
      <c r="MRO11" s="40">
        <v>0</v>
      </c>
      <c r="MRP11" s="43">
        <v>231912000</v>
      </c>
      <c r="MRQ11" s="40" t="s">
        <v>41</v>
      </c>
      <c r="MRR11" s="40" t="s">
        <v>99</v>
      </c>
      <c r="MRS11" s="36">
        <f t="shared" si="1728"/>
        <v>2013</v>
      </c>
      <c r="MRT11" s="37">
        <f t="shared" si="1729"/>
        <v>-4738847000</v>
      </c>
      <c r="MRU11" s="38">
        <f t="shared" si="1730"/>
        <v>2772866000</v>
      </c>
      <c r="MRV11" s="38">
        <f t="shared" si="1731"/>
        <v>-7511713000</v>
      </c>
      <c r="MRW11" s="39">
        <f t="shared" si="1732"/>
        <v>0.98264565615747224</v>
      </c>
      <c r="MRX11" s="39">
        <f t="shared" si="1733"/>
        <v>1.5576261799023294</v>
      </c>
      <c r="MRY11" s="40" t="s">
        <v>395</v>
      </c>
      <c r="MRZ11" s="40" t="s">
        <v>9</v>
      </c>
      <c r="MSA11" s="42">
        <v>41639</v>
      </c>
      <c r="MSB11" s="43">
        <v>4822539000</v>
      </c>
      <c r="MSC11" s="43">
        <v>83692000</v>
      </c>
      <c r="MSD11" s="43">
        <v>2540954000</v>
      </c>
      <c r="MSE11" s="40">
        <v>0</v>
      </c>
      <c r="MSF11" s="43">
        <v>231912000</v>
      </c>
      <c r="MSG11" s="40" t="s">
        <v>41</v>
      </c>
      <c r="MSH11" s="40" t="s">
        <v>99</v>
      </c>
      <c r="MSI11" s="36">
        <f t="shared" si="1734"/>
        <v>2013</v>
      </c>
      <c r="MSJ11" s="37">
        <f t="shared" si="1735"/>
        <v>-4738847000</v>
      </c>
      <c r="MSK11" s="38">
        <f t="shared" si="1736"/>
        <v>2772866000</v>
      </c>
      <c r="MSL11" s="38">
        <f t="shared" si="1737"/>
        <v>-7511713000</v>
      </c>
      <c r="MSM11" s="39">
        <f t="shared" si="1738"/>
        <v>0.98264565615747224</v>
      </c>
      <c r="MSN11" s="39">
        <f t="shared" si="1739"/>
        <v>1.5576261799023294</v>
      </c>
      <c r="MSO11" s="40" t="s">
        <v>395</v>
      </c>
      <c r="MSP11" s="40" t="s">
        <v>9</v>
      </c>
      <c r="MSQ11" s="42">
        <v>41639</v>
      </c>
      <c r="MSR11" s="43">
        <v>4822539000</v>
      </c>
      <c r="MSS11" s="43">
        <v>83692000</v>
      </c>
      <c r="MST11" s="43">
        <v>2540954000</v>
      </c>
      <c r="MSU11" s="40">
        <v>0</v>
      </c>
      <c r="MSV11" s="43">
        <v>231912000</v>
      </c>
      <c r="MSW11" s="40" t="s">
        <v>41</v>
      </c>
      <c r="MSX11" s="40" t="s">
        <v>99</v>
      </c>
      <c r="MSY11" s="36">
        <f t="shared" si="1734"/>
        <v>2013</v>
      </c>
      <c r="MSZ11" s="37">
        <f t="shared" si="1735"/>
        <v>-4738847000</v>
      </c>
      <c r="MTA11" s="38">
        <f t="shared" si="1736"/>
        <v>2772866000</v>
      </c>
      <c r="MTB11" s="38">
        <f t="shared" si="1737"/>
        <v>-7511713000</v>
      </c>
      <c r="MTC11" s="39">
        <f t="shared" si="1738"/>
        <v>0.98264565615747224</v>
      </c>
      <c r="MTD11" s="39">
        <f t="shared" si="1739"/>
        <v>1.5576261799023294</v>
      </c>
      <c r="MTE11" s="40" t="s">
        <v>395</v>
      </c>
      <c r="MTF11" s="40" t="s">
        <v>9</v>
      </c>
      <c r="MTG11" s="42">
        <v>41639</v>
      </c>
      <c r="MTH11" s="43">
        <v>4822539000</v>
      </c>
      <c r="MTI11" s="43">
        <v>83692000</v>
      </c>
      <c r="MTJ11" s="43">
        <v>2540954000</v>
      </c>
      <c r="MTK11" s="40">
        <v>0</v>
      </c>
      <c r="MTL11" s="43">
        <v>231912000</v>
      </c>
      <c r="MTM11" s="40" t="s">
        <v>41</v>
      </c>
      <c r="MTN11" s="40" t="s">
        <v>99</v>
      </c>
      <c r="MTO11" s="36">
        <f t="shared" si="1740"/>
        <v>2013</v>
      </c>
      <c r="MTP11" s="37">
        <f t="shared" si="1741"/>
        <v>-4738847000</v>
      </c>
      <c r="MTQ11" s="38">
        <f t="shared" si="1742"/>
        <v>2772866000</v>
      </c>
      <c r="MTR11" s="38">
        <f t="shared" si="1743"/>
        <v>-7511713000</v>
      </c>
      <c r="MTS11" s="39">
        <f t="shared" si="1744"/>
        <v>0.98264565615747224</v>
      </c>
      <c r="MTT11" s="39">
        <f t="shared" si="1745"/>
        <v>1.5576261799023294</v>
      </c>
      <c r="MTU11" s="40" t="s">
        <v>395</v>
      </c>
      <c r="MTV11" s="40" t="s">
        <v>9</v>
      </c>
      <c r="MTW11" s="42">
        <v>41639</v>
      </c>
      <c r="MTX11" s="43">
        <v>4822539000</v>
      </c>
      <c r="MTY11" s="43">
        <v>83692000</v>
      </c>
      <c r="MTZ11" s="43">
        <v>2540954000</v>
      </c>
      <c r="MUA11" s="40">
        <v>0</v>
      </c>
      <c r="MUB11" s="43">
        <v>231912000</v>
      </c>
      <c r="MUC11" s="40" t="s">
        <v>41</v>
      </c>
      <c r="MUD11" s="40" t="s">
        <v>99</v>
      </c>
      <c r="MUE11" s="36">
        <f t="shared" si="1740"/>
        <v>2013</v>
      </c>
      <c r="MUF11" s="37">
        <f t="shared" si="1741"/>
        <v>-4738847000</v>
      </c>
      <c r="MUG11" s="38">
        <f t="shared" si="1742"/>
        <v>2772866000</v>
      </c>
      <c r="MUH11" s="38">
        <f t="shared" si="1743"/>
        <v>-7511713000</v>
      </c>
      <c r="MUI11" s="39">
        <f t="shared" si="1744"/>
        <v>0.98264565615747224</v>
      </c>
      <c r="MUJ11" s="39">
        <f t="shared" si="1745"/>
        <v>1.5576261799023294</v>
      </c>
      <c r="MUK11" s="40" t="s">
        <v>395</v>
      </c>
      <c r="MUL11" s="40" t="s">
        <v>9</v>
      </c>
      <c r="MUM11" s="42">
        <v>41639</v>
      </c>
      <c r="MUN11" s="43">
        <v>4822539000</v>
      </c>
      <c r="MUO11" s="43">
        <v>83692000</v>
      </c>
      <c r="MUP11" s="43">
        <v>2540954000</v>
      </c>
      <c r="MUQ11" s="40">
        <v>0</v>
      </c>
      <c r="MUR11" s="43">
        <v>231912000</v>
      </c>
      <c r="MUS11" s="40" t="s">
        <v>41</v>
      </c>
      <c r="MUT11" s="40" t="s">
        <v>99</v>
      </c>
      <c r="MUU11" s="36">
        <f t="shared" si="1746"/>
        <v>2013</v>
      </c>
      <c r="MUV11" s="37">
        <f t="shared" si="1747"/>
        <v>-4738847000</v>
      </c>
      <c r="MUW11" s="38">
        <f t="shared" si="1748"/>
        <v>2772866000</v>
      </c>
      <c r="MUX11" s="38">
        <f t="shared" si="1749"/>
        <v>-7511713000</v>
      </c>
      <c r="MUY11" s="39">
        <f t="shared" si="1750"/>
        <v>0.98264565615747224</v>
      </c>
      <c r="MUZ11" s="39">
        <f t="shared" si="1751"/>
        <v>1.5576261799023294</v>
      </c>
      <c r="MVA11" s="40" t="s">
        <v>395</v>
      </c>
      <c r="MVB11" s="40" t="s">
        <v>9</v>
      </c>
      <c r="MVC11" s="42">
        <v>41639</v>
      </c>
      <c r="MVD11" s="43">
        <v>4822539000</v>
      </c>
      <c r="MVE11" s="43">
        <v>83692000</v>
      </c>
      <c r="MVF11" s="43">
        <v>2540954000</v>
      </c>
      <c r="MVG11" s="40">
        <v>0</v>
      </c>
      <c r="MVH11" s="43">
        <v>231912000</v>
      </c>
      <c r="MVI11" s="40" t="s">
        <v>41</v>
      </c>
      <c r="MVJ11" s="40" t="s">
        <v>99</v>
      </c>
      <c r="MVK11" s="36">
        <f t="shared" si="1746"/>
        <v>2013</v>
      </c>
      <c r="MVL11" s="37">
        <f t="shared" si="1747"/>
        <v>-4738847000</v>
      </c>
      <c r="MVM11" s="38">
        <f t="shared" si="1748"/>
        <v>2772866000</v>
      </c>
      <c r="MVN11" s="38">
        <f t="shared" si="1749"/>
        <v>-7511713000</v>
      </c>
      <c r="MVO11" s="39">
        <f t="shared" si="1750"/>
        <v>0.98264565615747224</v>
      </c>
      <c r="MVP11" s="39">
        <f t="shared" si="1751"/>
        <v>1.5576261799023294</v>
      </c>
      <c r="MVQ11" s="40" t="s">
        <v>395</v>
      </c>
      <c r="MVR11" s="40" t="s">
        <v>9</v>
      </c>
      <c r="MVS11" s="42">
        <v>41639</v>
      </c>
      <c r="MVT11" s="43">
        <v>4822539000</v>
      </c>
      <c r="MVU11" s="43">
        <v>83692000</v>
      </c>
      <c r="MVV11" s="43">
        <v>2540954000</v>
      </c>
      <c r="MVW11" s="40">
        <v>0</v>
      </c>
      <c r="MVX11" s="43">
        <v>231912000</v>
      </c>
      <c r="MVY11" s="40" t="s">
        <v>41</v>
      </c>
      <c r="MVZ11" s="40" t="s">
        <v>99</v>
      </c>
      <c r="MWA11" s="36">
        <f t="shared" si="1752"/>
        <v>2013</v>
      </c>
      <c r="MWB11" s="37">
        <f t="shared" si="1753"/>
        <v>-4738847000</v>
      </c>
      <c r="MWC11" s="38">
        <f t="shared" si="1754"/>
        <v>2772866000</v>
      </c>
      <c r="MWD11" s="38">
        <f t="shared" si="1755"/>
        <v>-7511713000</v>
      </c>
      <c r="MWE11" s="39">
        <f t="shared" si="1756"/>
        <v>0.98264565615747224</v>
      </c>
      <c r="MWF11" s="39">
        <f t="shared" si="1757"/>
        <v>1.5576261799023294</v>
      </c>
      <c r="MWG11" s="40" t="s">
        <v>395</v>
      </c>
      <c r="MWH11" s="40" t="s">
        <v>9</v>
      </c>
      <c r="MWI11" s="42">
        <v>41639</v>
      </c>
      <c r="MWJ11" s="43">
        <v>4822539000</v>
      </c>
      <c r="MWK11" s="43">
        <v>83692000</v>
      </c>
      <c r="MWL11" s="43">
        <v>2540954000</v>
      </c>
      <c r="MWM11" s="40">
        <v>0</v>
      </c>
      <c r="MWN11" s="43">
        <v>231912000</v>
      </c>
      <c r="MWO11" s="40" t="s">
        <v>41</v>
      </c>
      <c r="MWP11" s="40" t="s">
        <v>99</v>
      </c>
      <c r="MWQ11" s="36">
        <f t="shared" si="1752"/>
        <v>2013</v>
      </c>
      <c r="MWR11" s="37">
        <f t="shared" si="1753"/>
        <v>-4738847000</v>
      </c>
      <c r="MWS11" s="38">
        <f t="shared" si="1754"/>
        <v>2772866000</v>
      </c>
      <c r="MWT11" s="38">
        <f t="shared" si="1755"/>
        <v>-7511713000</v>
      </c>
      <c r="MWU11" s="39">
        <f t="shared" si="1756"/>
        <v>0.98264565615747224</v>
      </c>
      <c r="MWV11" s="39">
        <f t="shared" si="1757"/>
        <v>1.5576261799023294</v>
      </c>
      <c r="MWW11" s="40" t="s">
        <v>395</v>
      </c>
      <c r="MWX11" s="40" t="s">
        <v>9</v>
      </c>
      <c r="MWY11" s="42">
        <v>41639</v>
      </c>
      <c r="MWZ11" s="43">
        <v>4822539000</v>
      </c>
      <c r="MXA11" s="43">
        <v>83692000</v>
      </c>
      <c r="MXB11" s="43">
        <v>2540954000</v>
      </c>
      <c r="MXC11" s="40">
        <v>0</v>
      </c>
      <c r="MXD11" s="43">
        <v>231912000</v>
      </c>
      <c r="MXE11" s="40" t="s">
        <v>41</v>
      </c>
      <c r="MXF11" s="40" t="s">
        <v>99</v>
      </c>
      <c r="MXG11" s="36">
        <f t="shared" si="1758"/>
        <v>2013</v>
      </c>
      <c r="MXH11" s="37">
        <f t="shared" si="1759"/>
        <v>-4738847000</v>
      </c>
      <c r="MXI11" s="38">
        <f t="shared" si="1760"/>
        <v>2772866000</v>
      </c>
      <c r="MXJ11" s="38">
        <f t="shared" si="1761"/>
        <v>-7511713000</v>
      </c>
      <c r="MXK11" s="39">
        <f t="shared" si="1762"/>
        <v>0.98264565615747224</v>
      </c>
      <c r="MXL11" s="39">
        <f t="shared" si="1763"/>
        <v>1.5576261799023294</v>
      </c>
      <c r="MXM11" s="40" t="s">
        <v>395</v>
      </c>
      <c r="MXN11" s="40" t="s">
        <v>9</v>
      </c>
      <c r="MXO11" s="42">
        <v>41639</v>
      </c>
      <c r="MXP11" s="43">
        <v>4822539000</v>
      </c>
      <c r="MXQ11" s="43">
        <v>83692000</v>
      </c>
      <c r="MXR11" s="43">
        <v>2540954000</v>
      </c>
      <c r="MXS11" s="40">
        <v>0</v>
      </c>
      <c r="MXT11" s="43">
        <v>231912000</v>
      </c>
      <c r="MXU11" s="40" t="s">
        <v>41</v>
      </c>
      <c r="MXV11" s="40" t="s">
        <v>99</v>
      </c>
      <c r="MXW11" s="36">
        <f t="shared" si="1758"/>
        <v>2013</v>
      </c>
      <c r="MXX11" s="37">
        <f t="shared" si="1759"/>
        <v>-4738847000</v>
      </c>
      <c r="MXY11" s="38">
        <f t="shared" si="1760"/>
        <v>2772866000</v>
      </c>
      <c r="MXZ11" s="38">
        <f t="shared" si="1761"/>
        <v>-7511713000</v>
      </c>
      <c r="MYA11" s="39">
        <f t="shared" si="1762"/>
        <v>0.98264565615747224</v>
      </c>
      <c r="MYB11" s="39">
        <f t="shared" si="1763"/>
        <v>1.5576261799023294</v>
      </c>
      <c r="MYC11" s="40" t="s">
        <v>395</v>
      </c>
      <c r="MYD11" s="40" t="s">
        <v>9</v>
      </c>
      <c r="MYE11" s="42">
        <v>41639</v>
      </c>
      <c r="MYF11" s="43">
        <v>4822539000</v>
      </c>
      <c r="MYG11" s="43">
        <v>83692000</v>
      </c>
      <c r="MYH11" s="43">
        <v>2540954000</v>
      </c>
      <c r="MYI11" s="40">
        <v>0</v>
      </c>
      <c r="MYJ11" s="43">
        <v>231912000</v>
      </c>
      <c r="MYK11" s="40" t="s">
        <v>41</v>
      </c>
      <c r="MYL11" s="40" t="s">
        <v>99</v>
      </c>
      <c r="MYM11" s="36">
        <f t="shared" si="1764"/>
        <v>2013</v>
      </c>
      <c r="MYN11" s="37">
        <f t="shared" si="1765"/>
        <v>-4738847000</v>
      </c>
      <c r="MYO11" s="38">
        <f t="shared" si="1766"/>
        <v>2772866000</v>
      </c>
      <c r="MYP11" s="38">
        <f t="shared" si="1767"/>
        <v>-7511713000</v>
      </c>
      <c r="MYQ11" s="39">
        <f t="shared" si="1768"/>
        <v>0.98264565615747224</v>
      </c>
      <c r="MYR11" s="39">
        <f t="shared" si="1769"/>
        <v>1.5576261799023294</v>
      </c>
      <c r="MYS11" s="40" t="s">
        <v>395</v>
      </c>
      <c r="MYT11" s="40" t="s">
        <v>9</v>
      </c>
      <c r="MYU11" s="42">
        <v>41639</v>
      </c>
      <c r="MYV11" s="43">
        <v>4822539000</v>
      </c>
      <c r="MYW11" s="43">
        <v>83692000</v>
      </c>
      <c r="MYX11" s="43">
        <v>2540954000</v>
      </c>
      <c r="MYY11" s="40">
        <v>0</v>
      </c>
      <c r="MYZ11" s="43">
        <v>231912000</v>
      </c>
      <c r="MZA11" s="40" t="s">
        <v>41</v>
      </c>
      <c r="MZB11" s="40" t="s">
        <v>99</v>
      </c>
      <c r="MZC11" s="36">
        <f t="shared" si="1764"/>
        <v>2013</v>
      </c>
      <c r="MZD11" s="37">
        <f t="shared" si="1765"/>
        <v>-4738847000</v>
      </c>
      <c r="MZE11" s="38">
        <f t="shared" si="1766"/>
        <v>2772866000</v>
      </c>
      <c r="MZF11" s="38">
        <f t="shared" si="1767"/>
        <v>-7511713000</v>
      </c>
      <c r="MZG11" s="39">
        <f t="shared" si="1768"/>
        <v>0.98264565615747224</v>
      </c>
      <c r="MZH11" s="39">
        <f t="shared" si="1769"/>
        <v>1.5576261799023294</v>
      </c>
      <c r="MZI11" s="40" t="s">
        <v>395</v>
      </c>
      <c r="MZJ11" s="40" t="s">
        <v>9</v>
      </c>
      <c r="MZK11" s="42">
        <v>41639</v>
      </c>
      <c r="MZL11" s="43">
        <v>4822539000</v>
      </c>
      <c r="MZM11" s="43">
        <v>83692000</v>
      </c>
      <c r="MZN11" s="43">
        <v>2540954000</v>
      </c>
      <c r="MZO11" s="40">
        <v>0</v>
      </c>
      <c r="MZP11" s="43">
        <v>231912000</v>
      </c>
      <c r="MZQ11" s="40" t="s">
        <v>41</v>
      </c>
      <c r="MZR11" s="40" t="s">
        <v>99</v>
      </c>
      <c r="MZS11" s="36">
        <f t="shared" si="1770"/>
        <v>2013</v>
      </c>
      <c r="MZT11" s="37">
        <f t="shared" si="1771"/>
        <v>-4738847000</v>
      </c>
      <c r="MZU11" s="38">
        <f t="shared" si="1772"/>
        <v>2772866000</v>
      </c>
      <c r="MZV11" s="38">
        <f t="shared" si="1773"/>
        <v>-7511713000</v>
      </c>
      <c r="MZW11" s="39">
        <f t="shared" si="1774"/>
        <v>0.98264565615747224</v>
      </c>
      <c r="MZX11" s="39">
        <f t="shared" si="1775"/>
        <v>1.5576261799023294</v>
      </c>
      <c r="MZY11" s="40" t="s">
        <v>395</v>
      </c>
      <c r="MZZ11" s="40" t="s">
        <v>9</v>
      </c>
      <c r="NAA11" s="42">
        <v>41639</v>
      </c>
      <c r="NAB11" s="43">
        <v>4822539000</v>
      </c>
      <c r="NAC11" s="43">
        <v>83692000</v>
      </c>
      <c r="NAD11" s="43">
        <v>2540954000</v>
      </c>
      <c r="NAE11" s="40">
        <v>0</v>
      </c>
      <c r="NAF11" s="43">
        <v>231912000</v>
      </c>
      <c r="NAG11" s="40" t="s">
        <v>41</v>
      </c>
      <c r="NAH11" s="40" t="s">
        <v>99</v>
      </c>
      <c r="NAI11" s="36">
        <f t="shared" si="1770"/>
        <v>2013</v>
      </c>
      <c r="NAJ11" s="37">
        <f t="shared" si="1771"/>
        <v>-4738847000</v>
      </c>
      <c r="NAK11" s="38">
        <f t="shared" si="1772"/>
        <v>2772866000</v>
      </c>
      <c r="NAL11" s="38">
        <f t="shared" si="1773"/>
        <v>-7511713000</v>
      </c>
      <c r="NAM11" s="39">
        <f t="shared" si="1774"/>
        <v>0.98264565615747224</v>
      </c>
      <c r="NAN11" s="39">
        <f t="shared" si="1775"/>
        <v>1.5576261799023294</v>
      </c>
      <c r="NAO11" s="40" t="s">
        <v>395</v>
      </c>
      <c r="NAP11" s="40" t="s">
        <v>9</v>
      </c>
      <c r="NAQ11" s="42">
        <v>41639</v>
      </c>
      <c r="NAR11" s="43">
        <v>4822539000</v>
      </c>
      <c r="NAS11" s="43">
        <v>83692000</v>
      </c>
      <c r="NAT11" s="43">
        <v>2540954000</v>
      </c>
      <c r="NAU11" s="40">
        <v>0</v>
      </c>
      <c r="NAV11" s="43">
        <v>231912000</v>
      </c>
      <c r="NAW11" s="40" t="s">
        <v>41</v>
      </c>
      <c r="NAX11" s="40" t="s">
        <v>99</v>
      </c>
      <c r="NAY11" s="36">
        <f t="shared" si="1776"/>
        <v>2013</v>
      </c>
      <c r="NAZ11" s="37">
        <f t="shared" si="1777"/>
        <v>-4738847000</v>
      </c>
      <c r="NBA11" s="38">
        <f t="shared" si="1778"/>
        <v>2772866000</v>
      </c>
      <c r="NBB11" s="38">
        <f t="shared" si="1779"/>
        <v>-7511713000</v>
      </c>
      <c r="NBC11" s="39">
        <f t="shared" si="1780"/>
        <v>0.98264565615747224</v>
      </c>
      <c r="NBD11" s="39">
        <f t="shared" si="1781"/>
        <v>1.5576261799023294</v>
      </c>
      <c r="NBE11" s="40" t="s">
        <v>395</v>
      </c>
      <c r="NBF11" s="40" t="s">
        <v>9</v>
      </c>
      <c r="NBG11" s="42">
        <v>41639</v>
      </c>
      <c r="NBH11" s="43">
        <v>4822539000</v>
      </c>
      <c r="NBI11" s="43">
        <v>83692000</v>
      </c>
      <c r="NBJ11" s="43">
        <v>2540954000</v>
      </c>
      <c r="NBK11" s="40">
        <v>0</v>
      </c>
      <c r="NBL11" s="43">
        <v>231912000</v>
      </c>
      <c r="NBM11" s="40" t="s">
        <v>41</v>
      </c>
      <c r="NBN11" s="40" t="s">
        <v>99</v>
      </c>
      <c r="NBO11" s="36">
        <f t="shared" si="1776"/>
        <v>2013</v>
      </c>
      <c r="NBP11" s="37">
        <f t="shared" si="1777"/>
        <v>-4738847000</v>
      </c>
      <c r="NBQ11" s="38">
        <f t="shared" si="1778"/>
        <v>2772866000</v>
      </c>
      <c r="NBR11" s="38">
        <f t="shared" si="1779"/>
        <v>-7511713000</v>
      </c>
      <c r="NBS11" s="39">
        <f t="shared" si="1780"/>
        <v>0.98264565615747224</v>
      </c>
      <c r="NBT11" s="39">
        <f t="shared" si="1781"/>
        <v>1.5576261799023294</v>
      </c>
      <c r="NBU11" s="40" t="s">
        <v>395</v>
      </c>
      <c r="NBV11" s="40" t="s">
        <v>9</v>
      </c>
      <c r="NBW11" s="42">
        <v>41639</v>
      </c>
      <c r="NBX11" s="43">
        <v>4822539000</v>
      </c>
      <c r="NBY11" s="43">
        <v>83692000</v>
      </c>
      <c r="NBZ11" s="43">
        <v>2540954000</v>
      </c>
      <c r="NCA11" s="40">
        <v>0</v>
      </c>
      <c r="NCB11" s="43">
        <v>231912000</v>
      </c>
      <c r="NCC11" s="40" t="s">
        <v>41</v>
      </c>
      <c r="NCD11" s="40" t="s">
        <v>99</v>
      </c>
      <c r="NCE11" s="36">
        <f t="shared" si="1782"/>
        <v>2013</v>
      </c>
      <c r="NCF11" s="37">
        <f t="shared" si="1783"/>
        <v>-4738847000</v>
      </c>
      <c r="NCG11" s="38">
        <f t="shared" si="1784"/>
        <v>2772866000</v>
      </c>
      <c r="NCH11" s="38">
        <f t="shared" si="1785"/>
        <v>-7511713000</v>
      </c>
      <c r="NCI11" s="39">
        <f t="shared" si="1786"/>
        <v>0.98264565615747224</v>
      </c>
      <c r="NCJ11" s="39">
        <f t="shared" si="1787"/>
        <v>1.5576261799023294</v>
      </c>
      <c r="NCK11" s="40" t="s">
        <v>395</v>
      </c>
      <c r="NCL11" s="40" t="s">
        <v>9</v>
      </c>
      <c r="NCM11" s="42">
        <v>41639</v>
      </c>
      <c r="NCN11" s="43">
        <v>4822539000</v>
      </c>
      <c r="NCO11" s="43">
        <v>83692000</v>
      </c>
      <c r="NCP11" s="43">
        <v>2540954000</v>
      </c>
      <c r="NCQ11" s="40">
        <v>0</v>
      </c>
      <c r="NCR11" s="43">
        <v>231912000</v>
      </c>
      <c r="NCS11" s="40" t="s">
        <v>41</v>
      </c>
      <c r="NCT11" s="40" t="s">
        <v>99</v>
      </c>
      <c r="NCU11" s="36">
        <f t="shared" si="1782"/>
        <v>2013</v>
      </c>
      <c r="NCV11" s="37">
        <f t="shared" si="1783"/>
        <v>-4738847000</v>
      </c>
      <c r="NCW11" s="38">
        <f t="shared" si="1784"/>
        <v>2772866000</v>
      </c>
      <c r="NCX11" s="38">
        <f t="shared" si="1785"/>
        <v>-7511713000</v>
      </c>
      <c r="NCY11" s="39">
        <f t="shared" si="1786"/>
        <v>0.98264565615747224</v>
      </c>
      <c r="NCZ11" s="39">
        <f t="shared" si="1787"/>
        <v>1.5576261799023294</v>
      </c>
      <c r="NDA11" s="40" t="s">
        <v>395</v>
      </c>
      <c r="NDB11" s="40" t="s">
        <v>9</v>
      </c>
      <c r="NDC11" s="42">
        <v>41639</v>
      </c>
      <c r="NDD11" s="43">
        <v>4822539000</v>
      </c>
      <c r="NDE11" s="43">
        <v>83692000</v>
      </c>
      <c r="NDF11" s="43">
        <v>2540954000</v>
      </c>
      <c r="NDG11" s="40">
        <v>0</v>
      </c>
      <c r="NDH11" s="43">
        <v>231912000</v>
      </c>
      <c r="NDI11" s="40" t="s">
        <v>41</v>
      </c>
      <c r="NDJ11" s="40" t="s">
        <v>99</v>
      </c>
      <c r="NDK11" s="36">
        <f t="shared" si="1788"/>
        <v>2013</v>
      </c>
      <c r="NDL11" s="37">
        <f t="shared" si="1789"/>
        <v>-4738847000</v>
      </c>
      <c r="NDM11" s="38">
        <f t="shared" si="1790"/>
        <v>2772866000</v>
      </c>
      <c r="NDN11" s="38">
        <f t="shared" si="1791"/>
        <v>-7511713000</v>
      </c>
      <c r="NDO11" s="39">
        <f t="shared" si="1792"/>
        <v>0.98264565615747224</v>
      </c>
      <c r="NDP11" s="39">
        <f t="shared" si="1793"/>
        <v>1.5576261799023294</v>
      </c>
      <c r="NDQ11" s="40" t="s">
        <v>395</v>
      </c>
      <c r="NDR11" s="40" t="s">
        <v>9</v>
      </c>
      <c r="NDS11" s="42">
        <v>41639</v>
      </c>
      <c r="NDT11" s="43">
        <v>4822539000</v>
      </c>
      <c r="NDU11" s="43">
        <v>83692000</v>
      </c>
      <c r="NDV11" s="43">
        <v>2540954000</v>
      </c>
      <c r="NDW11" s="40">
        <v>0</v>
      </c>
      <c r="NDX11" s="43">
        <v>231912000</v>
      </c>
      <c r="NDY11" s="40" t="s">
        <v>41</v>
      </c>
      <c r="NDZ11" s="40" t="s">
        <v>99</v>
      </c>
      <c r="NEA11" s="36">
        <f t="shared" si="1788"/>
        <v>2013</v>
      </c>
      <c r="NEB11" s="37">
        <f t="shared" si="1789"/>
        <v>-4738847000</v>
      </c>
      <c r="NEC11" s="38">
        <f t="shared" si="1790"/>
        <v>2772866000</v>
      </c>
      <c r="NED11" s="38">
        <f t="shared" si="1791"/>
        <v>-7511713000</v>
      </c>
      <c r="NEE11" s="39">
        <f t="shared" si="1792"/>
        <v>0.98264565615747224</v>
      </c>
      <c r="NEF11" s="39">
        <f t="shared" si="1793"/>
        <v>1.5576261799023294</v>
      </c>
      <c r="NEG11" s="40" t="s">
        <v>395</v>
      </c>
      <c r="NEH11" s="40" t="s">
        <v>9</v>
      </c>
      <c r="NEI11" s="42">
        <v>41639</v>
      </c>
      <c r="NEJ11" s="43">
        <v>4822539000</v>
      </c>
      <c r="NEK11" s="43">
        <v>83692000</v>
      </c>
      <c r="NEL11" s="43">
        <v>2540954000</v>
      </c>
      <c r="NEM11" s="40">
        <v>0</v>
      </c>
      <c r="NEN11" s="43">
        <v>231912000</v>
      </c>
      <c r="NEO11" s="40" t="s">
        <v>41</v>
      </c>
      <c r="NEP11" s="40" t="s">
        <v>99</v>
      </c>
      <c r="NEQ11" s="36">
        <f t="shared" si="1794"/>
        <v>2013</v>
      </c>
      <c r="NER11" s="37">
        <f t="shared" si="1795"/>
        <v>-4738847000</v>
      </c>
      <c r="NES11" s="38">
        <f t="shared" si="1796"/>
        <v>2772866000</v>
      </c>
      <c r="NET11" s="38">
        <f t="shared" si="1797"/>
        <v>-7511713000</v>
      </c>
      <c r="NEU11" s="39">
        <f t="shared" si="1798"/>
        <v>0.98264565615747224</v>
      </c>
      <c r="NEV11" s="39">
        <f t="shared" si="1799"/>
        <v>1.5576261799023294</v>
      </c>
      <c r="NEW11" s="40" t="s">
        <v>395</v>
      </c>
      <c r="NEX11" s="40" t="s">
        <v>9</v>
      </c>
      <c r="NEY11" s="42">
        <v>41639</v>
      </c>
      <c r="NEZ11" s="43">
        <v>4822539000</v>
      </c>
      <c r="NFA11" s="43">
        <v>83692000</v>
      </c>
      <c r="NFB11" s="43">
        <v>2540954000</v>
      </c>
      <c r="NFC11" s="40">
        <v>0</v>
      </c>
      <c r="NFD11" s="43">
        <v>231912000</v>
      </c>
      <c r="NFE11" s="40" t="s">
        <v>41</v>
      </c>
      <c r="NFF11" s="40" t="s">
        <v>99</v>
      </c>
      <c r="NFG11" s="36">
        <f t="shared" si="1794"/>
        <v>2013</v>
      </c>
      <c r="NFH11" s="37">
        <f t="shared" si="1795"/>
        <v>-4738847000</v>
      </c>
      <c r="NFI11" s="38">
        <f t="shared" si="1796"/>
        <v>2772866000</v>
      </c>
      <c r="NFJ11" s="38">
        <f t="shared" si="1797"/>
        <v>-7511713000</v>
      </c>
      <c r="NFK11" s="39">
        <f t="shared" si="1798"/>
        <v>0.98264565615747224</v>
      </c>
      <c r="NFL11" s="39">
        <f t="shared" si="1799"/>
        <v>1.5576261799023294</v>
      </c>
      <c r="NFM11" s="40" t="s">
        <v>395</v>
      </c>
      <c r="NFN11" s="40" t="s">
        <v>9</v>
      </c>
      <c r="NFO11" s="42">
        <v>41639</v>
      </c>
      <c r="NFP11" s="43">
        <v>4822539000</v>
      </c>
      <c r="NFQ11" s="43">
        <v>83692000</v>
      </c>
      <c r="NFR11" s="43">
        <v>2540954000</v>
      </c>
      <c r="NFS11" s="40">
        <v>0</v>
      </c>
      <c r="NFT11" s="43">
        <v>231912000</v>
      </c>
      <c r="NFU11" s="40" t="s">
        <v>41</v>
      </c>
      <c r="NFV11" s="40" t="s">
        <v>99</v>
      </c>
      <c r="NFW11" s="36">
        <f t="shared" si="1800"/>
        <v>2013</v>
      </c>
      <c r="NFX11" s="37">
        <f t="shared" si="1801"/>
        <v>-4738847000</v>
      </c>
      <c r="NFY11" s="38">
        <f t="shared" si="1802"/>
        <v>2772866000</v>
      </c>
      <c r="NFZ11" s="38">
        <f t="shared" si="1803"/>
        <v>-7511713000</v>
      </c>
      <c r="NGA11" s="39">
        <f t="shared" si="1804"/>
        <v>0.98264565615747224</v>
      </c>
      <c r="NGB11" s="39">
        <f t="shared" si="1805"/>
        <v>1.5576261799023294</v>
      </c>
      <c r="NGC11" s="40" t="s">
        <v>395</v>
      </c>
      <c r="NGD11" s="40" t="s">
        <v>9</v>
      </c>
      <c r="NGE11" s="42">
        <v>41639</v>
      </c>
      <c r="NGF11" s="43">
        <v>4822539000</v>
      </c>
      <c r="NGG11" s="43">
        <v>83692000</v>
      </c>
      <c r="NGH11" s="43">
        <v>2540954000</v>
      </c>
      <c r="NGI11" s="40">
        <v>0</v>
      </c>
      <c r="NGJ11" s="43">
        <v>231912000</v>
      </c>
      <c r="NGK11" s="40" t="s">
        <v>41</v>
      </c>
      <c r="NGL11" s="40" t="s">
        <v>99</v>
      </c>
      <c r="NGM11" s="36">
        <f t="shared" si="1800"/>
        <v>2013</v>
      </c>
      <c r="NGN11" s="37">
        <f t="shared" si="1801"/>
        <v>-4738847000</v>
      </c>
      <c r="NGO11" s="38">
        <f t="shared" si="1802"/>
        <v>2772866000</v>
      </c>
      <c r="NGP11" s="38">
        <f t="shared" si="1803"/>
        <v>-7511713000</v>
      </c>
      <c r="NGQ11" s="39">
        <f t="shared" si="1804"/>
        <v>0.98264565615747224</v>
      </c>
      <c r="NGR11" s="39">
        <f t="shared" si="1805"/>
        <v>1.5576261799023294</v>
      </c>
      <c r="NGS11" s="40" t="s">
        <v>395</v>
      </c>
      <c r="NGT11" s="40" t="s">
        <v>9</v>
      </c>
      <c r="NGU11" s="42">
        <v>41639</v>
      </c>
      <c r="NGV11" s="43">
        <v>4822539000</v>
      </c>
      <c r="NGW11" s="43">
        <v>83692000</v>
      </c>
      <c r="NGX11" s="43">
        <v>2540954000</v>
      </c>
      <c r="NGY11" s="40">
        <v>0</v>
      </c>
      <c r="NGZ11" s="43">
        <v>231912000</v>
      </c>
      <c r="NHA11" s="40" t="s">
        <v>41</v>
      </c>
      <c r="NHB11" s="40" t="s">
        <v>99</v>
      </c>
      <c r="NHC11" s="36">
        <f t="shared" si="1806"/>
        <v>2013</v>
      </c>
      <c r="NHD11" s="37">
        <f t="shared" si="1807"/>
        <v>-4738847000</v>
      </c>
      <c r="NHE11" s="38">
        <f t="shared" si="1808"/>
        <v>2772866000</v>
      </c>
      <c r="NHF11" s="38">
        <f t="shared" si="1809"/>
        <v>-7511713000</v>
      </c>
      <c r="NHG11" s="39">
        <f t="shared" si="1810"/>
        <v>0.98264565615747224</v>
      </c>
      <c r="NHH11" s="39">
        <f t="shared" si="1811"/>
        <v>1.5576261799023294</v>
      </c>
      <c r="NHI11" s="40" t="s">
        <v>395</v>
      </c>
      <c r="NHJ11" s="40" t="s">
        <v>9</v>
      </c>
      <c r="NHK11" s="42">
        <v>41639</v>
      </c>
      <c r="NHL11" s="43">
        <v>4822539000</v>
      </c>
      <c r="NHM11" s="43">
        <v>83692000</v>
      </c>
      <c r="NHN11" s="43">
        <v>2540954000</v>
      </c>
      <c r="NHO11" s="40">
        <v>0</v>
      </c>
      <c r="NHP11" s="43">
        <v>231912000</v>
      </c>
      <c r="NHQ11" s="40" t="s">
        <v>41</v>
      </c>
      <c r="NHR11" s="40" t="s">
        <v>99</v>
      </c>
      <c r="NHS11" s="36">
        <f t="shared" si="1806"/>
        <v>2013</v>
      </c>
      <c r="NHT11" s="37">
        <f t="shared" si="1807"/>
        <v>-4738847000</v>
      </c>
      <c r="NHU11" s="38">
        <f t="shared" si="1808"/>
        <v>2772866000</v>
      </c>
      <c r="NHV11" s="38">
        <f t="shared" si="1809"/>
        <v>-7511713000</v>
      </c>
      <c r="NHW11" s="39">
        <f t="shared" si="1810"/>
        <v>0.98264565615747224</v>
      </c>
      <c r="NHX11" s="39">
        <f t="shared" si="1811"/>
        <v>1.5576261799023294</v>
      </c>
      <c r="NHY11" s="40" t="s">
        <v>395</v>
      </c>
      <c r="NHZ11" s="40" t="s">
        <v>9</v>
      </c>
      <c r="NIA11" s="42">
        <v>41639</v>
      </c>
      <c r="NIB11" s="43">
        <v>4822539000</v>
      </c>
      <c r="NIC11" s="43">
        <v>83692000</v>
      </c>
      <c r="NID11" s="43">
        <v>2540954000</v>
      </c>
      <c r="NIE11" s="40">
        <v>0</v>
      </c>
      <c r="NIF11" s="43">
        <v>231912000</v>
      </c>
      <c r="NIG11" s="40" t="s">
        <v>41</v>
      </c>
      <c r="NIH11" s="40" t="s">
        <v>99</v>
      </c>
      <c r="NII11" s="36">
        <f t="shared" si="1812"/>
        <v>2013</v>
      </c>
      <c r="NIJ11" s="37">
        <f t="shared" si="1813"/>
        <v>-4738847000</v>
      </c>
      <c r="NIK11" s="38">
        <f t="shared" si="1814"/>
        <v>2772866000</v>
      </c>
      <c r="NIL11" s="38">
        <f t="shared" si="1815"/>
        <v>-7511713000</v>
      </c>
      <c r="NIM11" s="39">
        <f t="shared" si="1816"/>
        <v>0.98264565615747224</v>
      </c>
      <c r="NIN11" s="39">
        <f t="shared" si="1817"/>
        <v>1.5576261799023294</v>
      </c>
      <c r="NIO11" s="40" t="s">
        <v>395</v>
      </c>
      <c r="NIP11" s="40" t="s">
        <v>9</v>
      </c>
      <c r="NIQ11" s="42">
        <v>41639</v>
      </c>
      <c r="NIR11" s="43">
        <v>4822539000</v>
      </c>
      <c r="NIS11" s="43">
        <v>83692000</v>
      </c>
      <c r="NIT11" s="43">
        <v>2540954000</v>
      </c>
      <c r="NIU11" s="40">
        <v>0</v>
      </c>
      <c r="NIV11" s="43">
        <v>231912000</v>
      </c>
      <c r="NIW11" s="40" t="s">
        <v>41</v>
      </c>
      <c r="NIX11" s="40" t="s">
        <v>99</v>
      </c>
      <c r="NIY11" s="36">
        <f t="shared" si="1812"/>
        <v>2013</v>
      </c>
      <c r="NIZ11" s="37">
        <f t="shared" si="1813"/>
        <v>-4738847000</v>
      </c>
      <c r="NJA11" s="38">
        <f t="shared" si="1814"/>
        <v>2772866000</v>
      </c>
      <c r="NJB11" s="38">
        <f t="shared" si="1815"/>
        <v>-7511713000</v>
      </c>
      <c r="NJC11" s="39">
        <f t="shared" si="1816"/>
        <v>0.98264565615747224</v>
      </c>
      <c r="NJD11" s="39">
        <f t="shared" si="1817"/>
        <v>1.5576261799023294</v>
      </c>
      <c r="NJE11" s="40" t="s">
        <v>395</v>
      </c>
      <c r="NJF11" s="40" t="s">
        <v>9</v>
      </c>
      <c r="NJG11" s="42">
        <v>41639</v>
      </c>
      <c r="NJH11" s="43">
        <v>4822539000</v>
      </c>
      <c r="NJI11" s="43">
        <v>83692000</v>
      </c>
      <c r="NJJ11" s="43">
        <v>2540954000</v>
      </c>
      <c r="NJK11" s="40">
        <v>0</v>
      </c>
      <c r="NJL11" s="43">
        <v>231912000</v>
      </c>
      <c r="NJM11" s="40" t="s">
        <v>41</v>
      </c>
      <c r="NJN11" s="40" t="s">
        <v>99</v>
      </c>
      <c r="NJO11" s="36">
        <f t="shared" si="1818"/>
        <v>2013</v>
      </c>
      <c r="NJP11" s="37">
        <f t="shared" si="1819"/>
        <v>-4738847000</v>
      </c>
      <c r="NJQ11" s="38">
        <f t="shared" si="1820"/>
        <v>2772866000</v>
      </c>
      <c r="NJR11" s="38">
        <f t="shared" si="1821"/>
        <v>-7511713000</v>
      </c>
      <c r="NJS11" s="39">
        <f t="shared" si="1822"/>
        <v>0.98264565615747224</v>
      </c>
      <c r="NJT11" s="39">
        <f t="shared" si="1823"/>
        <v>1.5576261799023294</v>
      </c>
      <c r="NJU11" s="40" t="s">
        <v>395</v>
      </c>
      <c r="NJV11" s="40" t="s">
        <v>9</v>
      </c>
      <c r="NJW11" s="42">
        <v>41639</v>
      </c>
      <c r="NJX11" s="43">
        <v>4822539000</v>
      </c>
      <c r="NJY11" s="43">
        <v>83692000</v>
      </c>
      <c r="NJZ11" s="43">
        <v>2540954000</v>
      </c>
      <c r="NKA11" s="40">
        <v>0</v>
      </c>
      <c r="NKB11" s="43">
        <v>231912000</v>
      </c>
      <c r="NKC11" s="40" t="s">
        <v>41</v>
      </c>
      <c r="NKD11" s="40" t="s">
        <v>99</v>
      </c>
      <c r="NKE11" s="36">
        <f t="shared" si="1818"/>
        <v>2013</v>
      </c>
      <c r="NKF11" s="37">
        <f t="shared" si="1819"/>
        <v>-4738847000</v>
      </c>
      <c r="NKG11" s="38">
        <f t="shared" si="1820"/>
        <v>2772866000</v>
      </c>
      <c r="NKH11" s="38">
        <f t="shared" si="1821"/>
        <v>-7511713000</v>
      </c>
      <c r="NKI11" s="39">
        <f t="shared" si="1822"/>
        <v>0.98264565615747224</v>
      </c>
      <c r="NKJ11" s="39">
        <f t="shared" si="1823"/>
        <v>1.5576261799023294</v>
      </c>
      <c r="NKK11" s="40" t="s">
        <v>395</v>
      </c>
      <c r="NKL11" s="40" t="s">
        <v>9</v>
      </c>
      <c r="NKM11" s="42">
        <v>41639</v>
      </c>
      <c r="NKN11" s="43">
        <v>4822539000</v>
      </c>
      <c r="NKO11" s="43">
        <v>83692000</v>
      </c>
      <c r="NKP11" s="43">
        <v>2540954000</v>
      </c>
      <c r="NKQ11" s="40">
        <v>0</v>
      </c>
      <c r="NKR11" s="43">
        <v>231912000</v>
      </c>
      <c r="NKS11" s="40" t="s">
        <v>41</v>
      </c>
      <c r="NKT11" s="40" t="s">
        <v>99</v>
      </c>
      <c r="NKU11" s="36">
        <f t="shared" si="1824"/>
        <v>2013</v>
      </c>
      <c r="NKV11" s="37">
        <f t="shared" si="1825"/>
        <v>-4738847000</v>
      </c>
      <c r="NKW11" s="38">
        <f t="shared" si="1826"/>
        <v>2772866000</v>
      </c>
      <c r="NKX11" s="38">
        <f t="shared" si="1827"/>
        <v>-7511713000</v>
      </c>
      <c r="NKY11" s="39">
        <f t="shared" si="1828"/>
        <v>0.98264565615747224</v>
      </c>
      <c r="NKZ11" s="39">
        <f t="shared" si="1829"/>
        <v>1.5576261799023294</v>
      </c>
      <c r="NLA11" s="40" t="s">
        <v>395</v>
      </c>
      <c r="NLB11" s="40" t="s">
        <v>9</v>
      </c>
      <c r="NLC11" s="42">
        <v>41639</v>
      </c>
      <c r="NLD11" s="43">
        <v>4822539000</v>
      </c>
      <c r="NLE11" s="43">
        <v>83692000</v>
      </c>
      <c r="NLF11" s="43">
        <v>2540954000</v>
      </c>
      <c r="NLG11" s="40">
        <v>0</v>
      </c>
      <c r="NLH11" s="43">
        <v>231912000</v>
      </c>
      <c r="NLI11" s="40" t="s">
        <v>41</v>
      </c>
      <c r="NLJ11" s="40" t="s">
        <v>99</v>
      </c>
      <c r="NLK11" s="36">
        <f t="shared" si="1824"/>
        <v>2013</v>
      </c>
      <c r="NLL11" s="37">
        <f t="shared" si="1825"/>
        <v>-4738847000</v>
      </c>
      <c r="NLM11" s="38">
        <f t="shared" si="1826"/>
        <v>2772866000</v>
      </c>
      <c r="NLN11" s="38">
        <f t="shared" si="1827"/>
        <v>-7511713000</v>
      </c>
      <c r="NLO11" s="39">
        <f t="shared" si="1828"/>
        <v>0.98264565615747224</v>
      </c>
      <c r="NLP11" s="39">
        <f t="shared" si="1829"/>
        <v>1.5576261799023294</v>
      </c>
      <c r="NLQ11" s="40" t="s">
        <v>395</v>
      </c>
      <c r="NLR11" s="40" t="s">
        <v>9</v>
      </c>
      <c r="NLS11" s="42">
        <v>41639</v>
      </c>
      <c r="NLT11" s="43">
        <v>4822539000</v>
      </c>
      <c r="NLU11" s="43">
        <v>83692000</v>
      </c>
      <c r="NLV11" s="43">
        <v>2540954000</v>
      </c>
      <c r="NLW11" s="40">
        <v>0</v>
      </c>
      <c r="NLX11" s="43">
        <v>231912000</v>
      </c>
      <c r="NLY11" s="40" t="s">
        <v>41</v>
      </c>
      <c r="NLZ11" s="40" t="s">
        <v>99</v>
      </c>
      <c r="NMA11" s="36">
        <f t="shared" si="1830"/>
        <v>2013</v>
      </c>
      <c r="NMB11" s="37">
        <f t="shared" si="1831"/>
        <v>-4738847000</v>
      </c>
      <c r="NMC11" s="38">
        <f t="shared" si="1832"/>
        <v>2772866000</v>
      </c>
      <c r="NMD11" s="38">
        <f t="shared" si="1833"/>
        <v>-7511713000</v>
      </c>
      <c r="NME11" s="39">
        <f t="shared" si="1834"/>
        <v>0.98264565615747224</v>
      </c>
      <c r="NMF11" s="39">
        <f t="shared" si="1835"/>
        <v>1.5576261799023294</v>
      </c>
      <c r="NMG11" s="40" t="s">
        <v>395</v>
      </c>
      <c r="NMH11" s="40" t="s">
        <v>9</v>
      </c>
      <c r="NMI11" s="42">
        <v>41639</v>
      </c>
      <c r="NMJ11" s="43">
        <v>4822539000</v>
      </c>
      <c r="NMK11" s="43">
        <v>83692000</v>
      </c>
      <c r="NML11" s="43">
        <v>2540954000</v>
      </c>
      <c r="NMM11" s="40">
        <v>0</v>
      </c>
      <c r="NMN11" s="43">
        <v>231912000</v>
      </c>
      <c r="NMO11" s="40" t="s">
        <v>41</v>
      </c>
      <c r="NMP11" s="40" t="s">
        <v>99</v>
      </c>
      <c r="NMQ11" s="36">
        <f t="shared" si="1830"/>
        <v>2013</v>
      </c>
      <c r="NMR11" s="37">
        <f t="shared" si="1831"/>
        <v>-4738847000</v>
      </c>
      <c r="NMS11" s="38">
        <f t="shared" si="1832"/>
        <v>2772866000</v>
      </c>
      <c r="NMT11" s="38">
        <f t="shared" si="1833"/>
        <v>-7511713000</v>
      </c>
      <c r="NMU11" s="39">
        <f t="shared" si="1834"/>
        <v>0.98264565615747224</v>
      </c>
      <c r="NMV11" s="39">
        <f t="shared" si="1835"/>
        <v>1.5576261799023294</v>
      </c>
      <c r="NMW11" s="40" t="s">
        <v>395</v>
      </c>
      <c r="NMX11" s="40" t="s">
        <v>9</v>
      </c>
      <c r="NMY11" s="42">
        <v>41639</v>
      </c>
      <c r="NMZ11" s="43">
        <v>4822539000</v>
      </c>
      <c r="NNA11" s="43">
        <v>83692000</v>
      </c>
      <c r="NNB11" s="43">
        <v>2540954000</v>
      </c>
      <c r="NNC11" s="40">
        <v>0</v>
      </c>
      <c r="NND11" s="43">
        <v>231912000</v>
      </c>
      <c r="NNE11" s="40" t="s">
        <v>41</v>
      </c>
      <c r="NNF11" s="40" t="s">
        <v>99</v>
      </c>
      <c r="NNG11" s="36">
        <f t="shared" si="1836"/>
        <v>2013</v>
      </c>
      <c r="NNH11" s="37">
        <f t="shared" si="1837"/>
        <v>-4738847000</v>
      </c>
      <c r="NNI11" s="38">
        <f t="shared" si="1838"/>
        <v>2772866000</v>
      </c>
      <c r="NNJ11" s="38">
        <f t="shared" si="1839"/>
        <v>-7511713000</v>
      </c>
      <c r="NNK11" s="39">
        <f t="shared" si="1840"/>
        <v>0.98264565615747224</v>
      </c>
      <c r="NNL11" s="39">
        <f t="shared" si="1841"/>
        <v>1.5576261799023294</v>
      </c>
      <c r="NNM11" s="40" t="s">
        <v>395</v>
      </c>
      <c r="NNN11" s="40" t="s">
        <v>9</v>
      </c>
      <c r="NNO11" s="42">
        <v>41639</v>
      </c>
      <c r="NNP11" s="43">
        <v>4822539000</v>
      </c>
      <c r="NNQ11" s="43">
        <v>83692000</v>
      </c>
      <c r="NNR11" s="43">
        <v>2540954000</v>
      </c>
      <c r="NNS11" s="40">
        <v>0</v>
      </c>
      <c r="NNT11" s="43">
        <v>231912000</v>
      </c>
      <c r="NNU11" s="40" t="s">
        <v>41</v>
      </c>
      <c r="NNV11" s="40" t="s">
        <v>99</v>
      </c>
      <c r="NNW11" s="36">
        <f t="shared" si="1836"/>
        <v>2013</v>
      </c>
      <c r="NNX11" s="37">
        <f t="shared" si="1837"/>
        <v>-4738847000</v>
      </c>
      <c r="NNY11" s="38">
        <f t="shared" si="1838"/>
        <v>2772866000</v>
      </c>
      <c r="NNZ11" s="38">
        <f t="shared" si="1839"/>
        <v>-7511713000</v>
      </c>
      <c r="NOA11" s="39">
        <f t="shared" si="1840"/>
        <v>0.98264565615747224</v>
      </c>
      <c r="NOB11" s="39">
        <f t="shared" si="1841"/>
        <v>1.5576261799023294</v>
      </c>
      <c r="NOC11" s="40" t="s">
        <v>395</v>
      </c>
      <c r="NOD11" s="40" t="s">
        <v>9</v>
      </c>
      <c r="NOE11" s="42">
        <v>41639</v>
      </c>
      <c r="NOF11" s="43">
        <v>4822539000</v>
      </c>
      <c r="NOG11" s="43">
        <v>83692000</v>
      </c>
      <c r="NOH11" s="43">
        <v>2540954000</v>
      </c>
      <c r="NOI11" s="40">
        <v>0</v>
      </c>
      <c r="NOJ11" s="43">
        <v>231912000</v>
      </c>
      <c r="NOK11" s="40" t="s">
        <v>41</v>
      </c>
      <c r="NOL11" s="40" t="s">
        <v>99</v>
      </c>
      <c r="NOM11" s="36">
        <f t="shared" si="1842"/>
        <v>2013</v>
      </c>
      <c r="NON11" s="37">
        <f t="shared" si="1843"/>
        <v>-4738847000</v>
      </c>
      <c r="NOO11" s="38">
        <f t="shared" si="1844"/>
        <v>2772866000</v>
      </c>
      <c r="NOP11" s="38">
        <f t="shared" si="1845"/>
        <v>-7511713000</v>
      </c>
      <c r="NOQ11" s="39">
        <f t="shared" si="1846"/>
        <v>0.98264565615747224</v>
      </c>
      <c r="NOR11" s="39">
        <f t="shared" si="1847"/>
        <v>1.5576261799023294</v>
      </c>
      <c r="NOS11" s="40" t="s">
        <v>395</v>
      </c>
      <c r="NOT11" s="40" t="s">
        <v>9</v>
      </c>
      <c r="NOU11" s="42">
        <v>41639</v>
      </c>
      <c r="NOV11" s="43">
        <v>4822539000</v>
      </c>
      <c r="NOW11" s="43">
        <v>83692000</v>
      </c>
      <c r="NOX11" s="43">
        <v>2540954000</v>
      </c>
      <c r="NOY11" s="40">
        <v>0</v>
      </c>
      <c r="NOZ11" s="43">
        <v>231912000</v>
      </c>
      <c r="NPA11" s="40" t="s">
        <v>41</v>
      </c>
      <c r="NPB11" s="40" t="s">
        <v>99</v>
      </c>
      <c r="NPC11" s="36">
        <f t="shared" si="1842"/>
        <v>2013</v>
      </c>
      <c r="NPD11" s="37">
        <f t="shared" si="1843"/>
        <v>-4738847000</v>
      </c>
      <c r="NPE11" s="38">
        <f t="shared" si="1844"/>
        <v>2772866000</v>
      </c>
      <c r="NPF11" s="38">
        <f t="shared" si="1845"/>
        <v>-7511713000</v>
      </c>
      <c r="NPG11" s="39">
        <f t="shared" si="1846"/>
        <v>0.98264565615747224</v>
      </c>
      <c r="NPH11" s="39">
        <f t="shared" si="1847"/>
        <v>1.5576261799023294</v>
      </c>
      <c r="NPI11" s="40" t="s">
        <v>395</v>
      </c>
      <c r="NPJ11" s="40" t="s">
        <v>9</v>
      </c>
      <c r="NPK11" s="42">
        <v>41639</v>
      </c>
      <c r="NPL11" s="43">
        <v>4822539000</v>
      </c>
      <c r="NPM11" s="43">
        <v>83692000</v>
      </c>
      <c r="NPN11" s="43">
        <v>2540954000</v>
      </c>
      <c r="NPO11" s="40">
        <v>0</v>
      </c>
      <c r="NPP11" s="43">
        <v>231912000</v>
      </c>
      <c r="NPQ11" s="40" t="s">
        <v>41</v>
      </c>
      <c r="NPR11" s="40" t="s">
        <v>99</v>
      </c>
      <c r="NPS11" s="36">
        <f t="shared" si="1848"/>
        <v>2013</v>
      </c>
      <c r="NPT11" s="37">
        <f t="shared" si="1849"/>
        <v>-4738847000</v>
      </c>
      <c r="NPU11" s="38">
        <f t="shared" si="1850"/>
        <v>2772866000</v>
      </c>
      <c r="NPV11" s="38">
        <f t="shared" si="1851"/>
        <v>-7511713000</v>
      </c>
      <c r="NPW11" s="39">
        <f t="shared" si="1852"/>
        <v>0.98264565615747224</v>
      </c>
      <c r="NPX11" s="39">
        <f t="shared" si="1853"/>
        <v>1.5576261799023294</v>
      </c>
      <c r="NPY11" s="40" t="s">
        <v>395</v>
      </c>
      <c r="NPZ11" s="40" t="s">
        <v>9</v>
      </c>
      <c r="NQA11" s="42">
        <v>41639</v>
      </c>
      <c r="NQB11" s="43">
        <v>4822539000</v>
      </c>
      <c r="NQC11" s="43">
        <v>83692000</v>
      </c>
      <c r="NQD11" s="43">
        <v>2540954000</v>
      </c>
      <c r="NQE11" s="40">
        <v>0</v>
      </c>
      <c r="NQF11" s="43">
        <v>231912000</v>
      </c>
      <c r="NQG11" s="40" t="s">
        <v>41</v>
      </c>
      <c r="NQH11" s="40" t="s">
        <v>99</v>
      </c>
      <c r="NQI11" s="36">
        <f t="shared" si="1848"/>
        <v>2013</v>
      </c>
      <c r="NQJ11" s="37">
        <f t="shared" si="1849"/>
        <v>-4738847000</v>
      </c>
      <c r="NQK11" s="38">
        <f t="shared" si="1850"/>
        <v>2772866000</v>
      </c>
      <c r="NQL11" s="38">
        <f t="shared" si="1851"/>
        <v>-7511713000</v>
      </c>
      <c r="NQM11" s="39">
        <f t="shared" si="1852"/>
        <v>0.98264565615747224</v>
      </c>
      <c r="NQN11" s="39">
        <f t="shared" si="1853"/>
        <v>1.5576261799023294</v>
      </c>
      <c r="NQO11" s="40" t="s">
        <v>395</v>
      </c>
      <c r="NQP11" s="40" t="s">
        <v>9</v>
      </c>
      <c r="NQQ11" s="42">
        <v>41639</v>
      </c>
      <c r="NQR11" s="43">
        <v>4822539000</v>
      </c>
      <c r="NQS11" s="43">
        <v>83692000</v>
      </c>
      <c r="NQT11" s="43">
        <v>2540954000</v>
      </c>
      <c r="NQU11" s="40">
        <v>0</v>
      </c>
      <c r="NQV11" s="43">
        <v>231912000</v>
      </c>
      <c r="NQW11" s="40" t="s">
        <v>41</v>
      </c>
      <c r="NQX11" s="40" t="s">
        <v>99</v>
      </c>
      <c r="NQY11" s="36">
        <f t="shared" si="1854"/>
        <v>2013</v>
      </c>
      <c r="NQZ11" s="37">
        <f t="shared" si="1855"/>
        <v>-4738847000</v>
      </c>
      <c r="NRA11" s="38">
        <f t="shared" si="1856"/>
        <v>2772866000</v>
      </c>
      <c r="NRB11" s="38">
        <f t="shared" si="1857"/>
        <v>-7511713000</v>
      </c>
      <c r="NRC11" s="39">
        <f t="shared" si="1858"/>
        <v>0.98264565615747224</v>
      </c>
      <c r="NRD11" s="39">
        <f t="shared" si="1859"/>
        <v>1.5576261799023294</v>
      </c>
      <c r="NRE11" s="40" t="s">
        <v>395</v>
      </c>
      <c r="NRF11" s="40" t="s">
        <v>9</v>
      </c>
      <c r="NRG11" s="42">
        <v>41639</v>
      </c>
      <c r="NRH11" s="43">
        <v>4822539000</v>
      </c>
      <c r="NRI11" s="43">
        <v>83692000</v>
      </c>
      <c r="NRJ11" s="43">
        <v>2540954000</v>
      </c>
      <c r="NRK11" s="40">
        <v>0</v>
      </c>
      <c r="NRL11" s="43">
        <v>231912000</v>
      </c>
      <c r="NRM11" s="40" t="s">
        <v>41</v>
      </c>
      <c r="NRN11" s="40" t="s">
        <v>99</v>
      </c>
      <c r="NRO11" s="36">
        <f t="shared" si="1854"/>
        <v>2013</v>
      </c>
      <c r="NRP11" s="37">
        <f t="shared" si="1855"/>
        <v>-4738847000</v>
      </c>
      <c r="NRQ11" s="38">
        <f t="shared" si="1856"/>
        <v>2772866000</v>
      </c>
      <c r="NRR11" s="38">
        <f t="shared" si="1857"/>
        <v>-7511713000</v>
      </c>
      <c r="NRS11" s="39">
        <f t="shared" si="1858"/>
        <v>0.98264565615747224</v>
      </c>
      <c r="NRT11" s="39">
        <f t="shared" si="1859"/>
        <v>1.5576261799023294</v>
      </c>
      <c r="NRU11" s="40" t="s">
        <v>395</v>
      </c>
      <c r="NRV11" s="40" t="s">
        <v>9</v>
      </c>
      <c r="NRW11" s="42">
        <v>41639</v>
      </c>
      <c r="NRX11" s="43">
        <v>4822539000</v>
      </c>
      <c r="NRY11" s="43">
        <v>83692000</v>
      </c>
      <c r="NRZ11" s="43">
        <v>2540954000</v>
      </c>
      <c r="NSA11" s="40">
        <v>0</v>
      </c>
      <c r="NSB11" s="43">
        <v>231912000</v>
      </c>
      <c r="NSC11" s="40" t="s">
        <v>41</v>
      </c>
      <c r="NSD11" s="40" t="s">
        <v>99</v>
      </c>
      <c r="NSE11" s="36">
        <f t="shared" si="1860"/>
        <v>2013</v>
      </c>
      <c r="NSF11" s="37">
        <f t="shared" si="1861"/>
        <v>-4738847000</v>
      </c>
      <c r="NSG11" s="38">
        <f t="shared" si="1862"/>
        <v>2772866000</v>
      </c>
      <c r="NSH11" s="38">
        <f t="shared" si="1863"/>
        <v>-7511713000</v>
      </c>
      <c r="NSI11" s="39">
        <f t="shared" si="1864"/>
        <v>0.98264565615747224</v>
      </c>
      <c r="NSJ11" s="39">
        <f t="shared" si="1865"/>
        <v>1.5576261799023294</v>
      </c>
      <c r="NSK11" s="40" t="s">
        <v>395</v>
      </c>
      <c r="NSL11" s="40" t="s">
        <v>9</v>
      </c>
      <c r="NSM11" s="42">
        <v>41639</v>
      </c>
      <c r="NSN11" s="43">
        <v>4822539000</v>
      </c>
      <c r="NSO11" s="43">
        <v>83692000</v>
      </c>
      <c r="NSP11" s="43">
        <v>2540954000</v>
      </c>
      <c r="NSQ11" s="40">
        <v>0</v>
      </c>
      <c r="NSR11" s="43">
        <v>231912000</v>
      </c>
      <c r="NSS11" s="40" t="s">
        <v>41</v>
      </c>
      <c r="NST11" s="40" t="s">
        <v>99</v>
      </c>
      <c r="NSU11" s="36">
        <f t="shared" si="1860"/>
        <v>2013</v>
      </c>
      <c r="NSV11" s="37">
        <f t="shared" si="1861"/>
        <v>-4738847000</v>
      </c>
      <c r="NSW11" s="38">
        <f t="shared" si="1862"/>
        <v>2772866000</v>
      </c>
      <c r="NSX11" s="38">
        <f t="shared" si="1863"/>
        <v>-7511713000</v>
      </c>
      <c r="NSY11" s="39">
        <f t="shared" si="1864"/>
        <v>0.98264565615747224</v>
      </c>
      <c r="NSZ11" s="39">
        <f t="shared" si="1865"/>
        <v>1.5576261799023294</v>
      </c>
      <c r="NTA11" s="40" t="s">
        <v>395</v>
      </c>
      <c r="NTB11" s="40" t="s">
        <v>9</v>
      </c>
      <c r="NTC11" s="42">
        <v>41639</v>
      </c>
      <c r="NTD11" s="43">
        <v>4822539000</v>
      </c>
      <c r="NTE11" s="43">
        <v>83692000</v>
      </c>
      <c r="NTF11" s="43">
        <v>2540954000</v>
      </c>
      <c r="NTG11" s="40">
        <v>0</v>
      </c>
      <c r="NTH11" s="43">
        <v>231912000</v>
      </c>
      <c r="NTI11" s="40" t="s">
        <v>41</v>
      </c>
      <c r="NTJ11" s="40" t="s">
        <v>99</v>
      </c>
      <c r="NTK11" s="36">
        <f t="shared" si="1866"/>
        <v>2013</v>
      </c>
      <c r="NTL11" s="37">
        <f t="shared" si="1867"/>
        <v>-4738847000</v>
      </c>
      <c r="NTM11" s="38">
        <f t="shared" si="1868"/>
        <v>2772866000</v>
      </c>
      <c r="NTN11" s="38">
        <f t="shared" si="1869"/>
        <v>-7511713000</v>
      </c>
      <c r="NTO11" s="39">
        <f t="shared" si="1870"/>
        <v>0.98264565615747224</v>
      </c>
      <c r="NTP11" s="39">
        <f t="shared" si="1871"/>
        <v>1.5576261799023294</v>
      </c>
      <c r="NTQ11" s="40" t="s">
        <v>395</v>
      </c>
      <c r="NTR11" s="40" t="s">
        <v>9</v>
      </c>
      <c r="NTS11" s="42">
        <v>41639</v>
      </c>
      <c r="NTT11" s="43">
        <v>4822539000</v>
      </c>
      <c r="NTU11" s="43">
        <v>83692000</v>
      </c>
      <c r="NTV11" s="43">
        <v>2540954000</v>
      </c>
      <c r="NTW11" s="40">
        <v>0</v>
      </c>
      <c r="NTX11" s="43">
        <v>231912000</v>
      </c>
      <c r="NTY11" s="40" t="s">
        <v>41</v>
      </c>
      <c r="NTZ11" s="40" t="s">
        <v>99</v>
      </c>
      <c r="NUA11" s="36">
        <f t="shared" si="1866"/>
        <v>2013</v>
      </c>
      <c r="NUB11" s="37">
        <f t="shared" si="1867"/>
        <v>-4738847000</v>
      </c>
      <c r="NUC11" s="38">
        <f t="shared" si="1868"/>
        <v>2772866000</v>
      </c>
      <c r="NUD11" s="38">
        <f t="shared" si="1869"/>
        <v>-7511713000</v>
      </c>
      <c r="NUE11" s="39">
        <f t="shared" si="1870"/>
        <v>0.98264565615747224</v>
      </c>
      <c r="NUF11" s="39">
        <f t="shared" si="1871"/>
        <v>1.5576261799023294</v>
      </c>
      <c r="NUG11" s="40" t="s">
        <v>395</v>
      </c>
      <c r="NUH11" s="40" t="s">
        <v>9</v>
      </c>
      <c r="NUI11" s="42">
        <v>41639</v>
      </c>
      <c r="NUJ11" s="43">
        <v>4822539000</v>
      </c>
      <c r="NUK11" s="43">
        <v>83692000</v>
      </c>
      <c r="NUL11" s="43">
        <v>2540954000</v>
      </c>
      <c r="NUM11" s="40">
        <v>0</v>
      </c>
      <c r="NUN11" s="43">
        <v>231912000</v>
      </c>
      <c r="NUO11" s="40" t="s">
        <v>41</v>
      </c>
      <c r="NUP11" s="40" t="s">
        <v>99</v>
      </c>
      <c r="NUQ11" s="36">
        <f t="shared" si="1872"/>
        <v>2013</v>
      </c>
      <c r="NUR11" s="37">
        <f t="shared" si="1873"/>
        <v>-4738847000</v>
      </c>
      <c r="NUS11" s="38">
        <f t="shared" si="1874"/>
        <v>2772866000</v>
      </c>
      <c r="NUT11" s="38">
        <f t="shared" si="1875"/>
        <v>-7511713000</v>
      </c>
      <c r="NUU11" s="39">
        <f t="shared" si="1876"/>
        <v>0.98264565615747224</v>
      </c>
      <c r="NUV11" s="39">
        <f t="shared" si="1877"/>
        <v>1.5576261799023294</v>
      </c>
      <c r="NUW11" s="40" t="s">
        <v>395</v>
      </c>
      <c r="NUX11" s="40" t="s">
        <v>9</v>
      </c>
      <c r="NUY11" s="42">
        <v>41639</v>
      </c>
      <c r="NUZ11" s="43">
        <v>4822539000</v>
      </c>
      <c r="NVA11" s="43">
        <v>83692000</v>
      </c>
      <c r="NVB11" s="43">
        <v>2540954000</v>
      </c>
      <c r="NVC11" s="40">
        <v>0</v>
      </c>
      <c r="NVD11" s="43">
        <v>231912000</v>
      </c>
      <c r="NVE11" s="40" t="s">
        <v>41</v>
      </c>
      <c r="NVF11" s="40" t="s">
        <v>99</v>
      </c>
      <c r="NVG11" s="36">
        <f t="shared" si="1872"/>
        <v>2013</v>
      </c>
      <c r="NVH11" s="37">
        <f t="shared" si="1873"/>
        <v>-4738847000</v>
      </c>
      <c r="NVI11" s="38">
        <f t="shared" si="1874"/>
        <v>2772866000</v>
      </c>
      <c r="NVJ11" s="38">
        <f t="shared" si="1875"/>
        <v>-7511713000</v>
      </c>
      <c r="NVK11" s="39">
        <f t="shared" si="1876"/>
        <v>0.98264565615747224</v>
      </c>
      <c r="NVL11" s="39">
        <f t="shared" si="1877"/>
        <v>1.5576261799023294</v>
      </c>
      <c r="NVM11" s="40" t="s">
        <v>395</v>
      </c>
      <c r="NVN11" s="40" t="s">
        <v>9</v>
      </c>
      <c r="NVO11" s="42">
        <v>41639</v>
      </c>
      <c r="NVP11" s="43">
        <v>4822539000</v>
      </c>
      <c r="NVQ11" s="43">
        <v>83692000</v>
      </c>
      <c r="NVR11" s="43">
        <v>2540954000</v>
      </c>
      <c r="NVS11" s="40">
        <v>0</v>
      </c>
      <c r="NVT11" s="43">
        <v>231912000</v>
      </c>
      <c r="NVU11" s="40" t="s">
        <v>41</v>
      </c>
      <c r="NVV11" s="40" t="s">
        <v>99</v>
      </c>
      <c r="NVW11" s="36">
        <f t="shared" si="1878"/>
        <v>2013</v>
      </c>
      <c r="NVX11" s="37">
        <f t="shared" si="1879"/>
        <v>-4738847000</v>
      </c>
      <c r="NVY11" s="38">
        <f t="shared" si="1880"/>
        <v>2772866000</v>
      </c>
      <c r="NVZ11" s="38">
        <f t="shared" si="1881"/>
        <v>-7511713000</v>
      </c>
      <c r="NWA11" s="39">
        <f t="shared" si="1882"/>
        <v>0.98264565615747224</v>
      </c>
      <c r="NWB11" s="39">
        <f t="shared" si="1883"/>
        <v>1.5576261799023294</v>
      </c>
      <c r="NWC11" s="40" t="s">
        <v>395</v>
      </c>
      <c r="NWD11" s="40" t="s">
        <v>9</v>
      </c>
      <c r="NWE11" s="42">
        <v>41639</v>
      </c>
      <c r="NWF11" s="43">
        <v>4822539000</v>
      </c>
      <c r="NWG11" s="43">
        <v>83692000</v>
      </c>
      <c r="NWH11" s="43">
        <v>2540954000</v>
      </c>
      <c r="NWI11" s="40">
        <v>0</v>
      </c>
      <c r="NWJ11" s="43">
        <v>231912000</v>
      </c>
      <c r="NWK11" s="40" t="s">
        <v>41</v>
      </c>
      <c r="NWL11" s="40" t="s">
        <v>99</v>
      </c>
      <c r="NWM11" s="36">
        <f t="shared" si="1878"/>
        <v>2013</v>
      </c>
      <c r="NWN11" s="37">
        <f t="shared" si="1879"/>
        <v>-4738847000</v>
      </c>
      <c r="NWO11" s="38">
        <f t="shared" si="1880"/>
        <v>2772866000</v>
      </c>
      <c r="NWP11" s="38">
        <f t="shared" si="1881"/>
        <v>-7511713000</v>
      </c>
      <c r="NWQ11" s="39">
        <f t="shared" si="1882"/>
        <v>0.98264565615747224</v>
      </c>
      <c r="NWR11" s="39">
        <f t="shared" si="1883"/>
        <v>1.5576261799023294</v>
      </c>
      <c r="NWS11" s="40" t="s">
        <v>395</v>
      </c>
      <c r="NWT11" s="40" t="s">
        <v>9</v>
      </c>
      <c r="NWU11" s="42">
        <v>41639</v>
      </c>
      <c r="NWV11" s="43">
        <v>4822539000</v>
      </c>
      <c r="NWW11" s="43">
        <v>83692000</v>
      </c>
      <c r="NWX11" s="43">
        <v>2540954000</v>
      </c>
      <c r="NWY11" s="40">
        <v>0</v>
      </c>
      <c r="NWZ11" s="43">
        <v>231912000</v>
      </c>
      <c r="NXA11" s="40" t="s">
        <v>41</v>
      </c>
      <c r="NXB11" s="40" t="s">
        <v>99</v>
      </c>
      <c r="NXC11" s="36">
        <f t="shared" si="1884"/>
        <v>2013</v>
      </c>
      <c r="NXD11" s="37">
        <f t="shared" si="1885"/>
        <v>-4738847000</v>
      </c>
      <c r="NXE11" s="38">
        <f t="shared" si="1886"/>
        <v>2772866000</v>
      </c>
      <c r="NXF11" s="38">
        <f t="shared" si="1887"/>
        <v>-7511713000</v>
      </c>
      <c r="NXG11" s="39">
        <f t="shared" si="1888"/>
        <v>0.98264565615747224</v>
      </c>
      <c r="NXH11" s="39">
        <f t="shared" si="1889"/>
        <v>1.5576261799023294</v>
      </c>
      <c r="NXI11" s="40" t="s">
        <v>395</v>
      </c>
      <c r="NXJ11" s="40" t="s">
        <v>9</v>
      </c>
      <c r="NXK11" s="42">
        <v>41639</v>
      </c>
      <c r="NXL11" s="43">
        <v>4822539000</v>
      </c>
      <c r="NXM11" s="43">
        <v>83692000</v>
      </c>
      <c r="NXN11" s="43">
        <v>2540954000</v>
      </c>
      <c r="NXO11" s="40">
        <v>0</v>
      </c>
      <c r="NXP11" s="43">
        <v>231912000</v>
      </c>
      <c r="NXQ11" s="40" t="s">
        <v>41</v>
      </c>
      <c r="NXR11" s="40" t="s">
        <v>99</v>
      </c>
      <c r="NXS11" s="36">
        <f t="shared" si="1884"/>
        <v>2013</v>
      </c>
      <c r="NXT11" s="37">
        <f t="shared" si="1885"/>
        <v>-4738847000</v>
      </c>
      <c r="NXU11" s="38">
        <f t="shared" si="1886"/>
        <v>2772866000</v>
      </c>
      <c r="NXV11" s="38">
        <f t="shared" si="1887"/>
        <v>-7511713000</v>
      </c>
      <c r="NXW11" s="39">
        <f t="shared" si="1888"/>
        <v>0.98264565615747224</v>
      </c>
      <c r="NXX11" s="39">
        <f t="shared" si="1889"/>
        <v>1.5576261799023294</v>
      </c>
      <c r="NXY11" s="40" t="s">
        <v>395</v>
      </c>
      <c r="NXZ11" s="40" t="s">
        <v>9</v>
      </c>
      <c r="NYA11" s="42">
        <v>41639</v>
      </c>
      <c r="NYB11" s="43">
        <v>4822539000</v>
      </c>
      <c r="NYC11" s="43">
        <v>83692000</v>
      </c>
      <c r="NYD11" s="43">
        <v>2540954000</v>
      </c>
      <c r="NYE11" s="40">
        <v>0</v>
      </c>
      <c r="NYF11" s="43">
        <v>231912000</v>
      </c>
      <c r="NYG11" s="40" t="s">
        <v>41</v>
      </c>
      <c r="NYH11" s="40" t="s">
        <v>99</v>
      </c>
      <c r="NYI11" s="36">
        <f t="shared" si="1890"/>
        <v>2013</v>
      </c>
      <c r="NYJ11" s="37">
        <f t="shared" si="1891"/>
        <v>-4738847000</v>
      </c>
      <c r="NYK11" s="38">
        <f t="shared" si="1892"/>
        <v>2772866000</v>
      </c>
      <c r="NYL11" s="38">
        <f t="shared" si="1893"/>
        <v>-7511713000</v>
      </c>
      <c r="NYM11" s="39">
        <f t="shared" si="1894"/>
        <v>0.98264565615747224</v>
      </c>
      <c r="NYN11" s="39">
        <f t="shared" si="1895"/>
        <v>1.5576261799023294</v>
      </c>
      <c r="NYO11" s="40" t="s">
        <v>395</v>
      </c>
      <c r="NYP11" s="40" t="s">
        <v>9</v>
      </c>
      <c r="NYQ11" s="42">
        <v>41639</v>
      </c>
      <c r="NYR11" s="43">
        <v>4822539000</v>
      </c>
      <c r="NYS11" s="43">
        <v>83692000</v>
      </c>
      <c r="NYT11" s="43">
        <v>2540954000</v>
      </c>
      <c r="NYU11" s="40">
        <v>0</v>
      </c>
      <c r="NYV11" s="43">
        <v>231912000</v>
      </c>
      <c r="NYW11" s="40" t="s">
        <v>41</v>
      </c>
      <c r="NYX11" s="40" t="s">
        <v>99</v>
      </c>
      <c r="NYY11" s="36">
        <f t="shared" si="1890"/>
        <v>2013</v>
      </c>
      <c r="NYZ11" s="37">
        <f t="shared" si="1891"/>
        <v>-4738847000</v>
      </c>
      <c r="NZA11" s="38">
        <f t="shared" si="1892"/>
        <v>2772866000</v>
      </c>
      <c r="NZB11" s="38">
        <f t="shared" si="1893"/>
        <v>-7511713000</v>
      </c>
      <c r="NZC11" s="39">
        <f t="shared" si="1894"/>
        <v>0.98264565615747224</v>
      </c>
      <c r="NZD11" s="39">
        <f t="shared" si="1895"/>
        <v>1.5576261799023294</v>
      </c>
      <c r="NZE11" s="40" t="s">
        <v>395</v>
      </c>
      <c r="NZF11" s="40" t="s">
        <v>9</v>
      </c>
      <c r="NZG11" s="42">
        <v>41639</v>
      </c>
      <c r="NZH11" s="43">
        <v>4822539000</v>
      </c>
      <c r="NZI11" s="43">
        <v>83692000</v>
      </c>
      <c r="NZJ11" s="43">
        <v>2540954000</v>
      </c>
      <c r="NZK11" s="40">
        <v>0</v>
      </c>
      <c r="NZL11" s="43">
        <v>231912000</v>
      </c>
      <c r="NZM11" s="40" t="s">
        <v>41</v>
      </c>
      <c r="NZN11" s="40" t="s">
        <v>99</v>
      </c>
      <c r="NZO11" s="36">
        <f t="shared" si="1896"/>
        <v>2013</v>
      </c>
      <c r="NZP11" s="37">
        <f t="shared" si="1897"/>
        <v>-4738847000</v>
      </c>
      <c r="NZQ11" s="38">
        <f t="shared" si="1898"/>
        <v>2772866000</v>
      </c>
      <c r="NZR11" s="38">
        <f t="shared" si="1899"/>
        <v>-7511713000</v>
      </c>
      <c r="NZS11" s="39">
        <f t="shared" si="1900"/>
        <v>0.98264565615747224</v>
      </c>
      <c r="NZT11" s="39">
        <f t="shared" si="1901"/>
        <v>1.5576261799023294</v>
      </c>
      <c r="NZU11" s="40" t="s">
        <v>395</v>
      </c>
      <c r="NZV11" s="40" t="s">
        <v>9</v>
      </c>
      <c r="NZW11" s="42">
        <v>41639</v>
      </c>
      <c r="NZX11" s="43">
        <v>4822539000</v>
      </c>
      <c r="NZY11" s="43">
        <v>83692000</v>
      </c>
      <c r="NZZ11" s="43">
        <v>2540954000</v>
      </c>
      <c r="OAA11" s="40">
        <v>0</v>
      </c>
      <c r="OAB11" s="43">
        <v>231912000</v>
      </c>
      <c r="OAC11" s="40" t="s">
        <v>41</v>
      </c>
      <c r="OAD11" s="40" t="s">
        <v>99</v>
      </c>
      <c r="OAE11" s="36">
        <f t="shared" si="1896"/>
        <v>2013</v>
      </c>
      <c r="OAF11" s="37">
        <f t="shared" si="1897"/>
        <v>-4738847000</v>
      </c>
      <c r="OAG11" s="38">
        <f t="shared" si="1898"/>
        <v>2772866000</v>
      </c>
      <c r="OAH11" s="38">
        <f t="shared" si="1899"/>
        <v>-7511713000</v>
      </c>
      <c r="OAI11" s="39">
        <f t="shared" si="1900"/>
        <v>0.98264565615747224</v>
      </c>
      <c r="OAJ11" s="39">
        <f t="shared" si="1901"/>
        <v>1.5576261799023294</v>
      </c>
      <c r="OAK11" s="40" t="s">
        <v>395</v>
      </c>
      <c r="OAL11" s="40" t="s">
        <v>9</v>
      </c>
      <c r="OAM11" s="42">
        <v>41639</v>
      </c>
      <c r="OAN11" s="43">
        <v>4822539000</v>
      </c>
      <c r="OAO11" s="43">
        <v>83692000</v>
      </c>
      <c r="OAP11" s="43">
        <v>2540954000</v>
      </c>
      <c r="OAQ11" s="40">
        <v>0</v>
      </c>
      <c r="OAR11" s="43">
        <v>231912000</v>
      </c>
      <c r="OAS11" s="40" t="s">
        <v>41</v>
      </c>
      <c r="OAT11" s="40" t="s">
        <v>99</v>
      </c>
      <c r="OAU11" s="36">
        <f t="shared" si="1902"/>
        <v>2013</v>
      </c>
      <c r="OAV11" s="37">
        <f t="shared" si="1903"/>
        <v>-4738847000</v>
      </c>
      <c r="OAW11" s="38">
        <f t="shared" si="1904"/>
        <v>2772866000</v>
      </c>
      <c r="OAX11" s="38">
        <f t="shared" si="1905"/>
        <v>-7511713000</v>
      </c>
      <c r="OAY11" s="39">
        <f t="shared" si="1906"/>
        <v>0.98264565615747224</v>
      </c>
      <c r="OAZ11" s="39">
        <f t="shared" si="1907"/>
        <v>1.5576261799023294</v>
      </c>
      <c r="OBA11" s="40" t="s">
        <v>395</v>
      </c>
      <c r="OBB11" s="40" t="s">
        <v>9</v>
      </c>
      <c r="OBC11" s="42">
        <v>41639</v>
      </c>
      <c r="OBD11" s="43">
        <v>4822539000</v>
      </c>
      <c r="OBE11" s="43">
        <v>83692000</v>
      </c>
      <c r="OBF11" s="43">
        <v>2540954000</v>
      </c>
      <c r="OBG11" s="40">
        <v>0</v>
      </c>
      <c r="OBH11" s="43">
        <v>231912000</v>
      </c>
      <c r="OBI11" s="40" t="s">
        <v>41</v>
      </c>
      <c r="OBJ11" s="40" t="s">
        <v>99</v>
      </c>
      <c r="OBK11" s="36">
        <f t="shared" si="1902"/>
        <v>2013</v>
      </c>
      <c r="OBL11" s="37">
        <f t="shared" si="1903"/>
        <v>-4738847000</v>
      </c>
      <c r="OBM11" s="38">
        <f t="shared" si="1904"/>
        <v>2772866000</v>
      </c>
      <c r="OBN11" s="38">
        <f t="shared" si="1905"/>
        <v>-7511713000</v>
      </c>
      <c r="OBO11" s="39">
        <f t="shared" si="1906"/>
        <v>0.98264565615747224</v>
      </c>
      <c r="OBP11" s="39">
        <f t="shared" si="1907"/>
        <v>1.5576261799023294</v>
      </c>
      <c r="OBQ11" s="40" t="s">
        <v>395</v>
      </c>
      <c r="OBR11" s="40" t="s">
        <v>9</v>
      </c>
      <c r="OBS11" s="42">
        <v>41639</v>
      </c>
      <c r="OBT11" s="43">
        <v>4822539000</v>
      </c>
      <c r="OBU11" s="43">
        <v>83692000</v>
      </c>
      <c r="OBV11" s="43">
        <v>2540954000</v>
      </c>
      <c r="OBW11" s="40">
        <v>0</v>
      </c>
      <c r="OBX11" s="43">
        <v>231912000</v>
      </c>
      <c r="OBY11" s="40" t="s">
        <v>41</v>
      </c>
      <c r="OBZ11" s="40" t="s">
        <v>99</v>
      </c>
      <c r="OCA11" s="36">
        <f t="shared" si="1908"/>
        <v>2013</v>
      </c>
      <c r="OCB11" s="37">
        <f t="shared" si="1909"/>
        <v>-4738847000</v>
      </c>
      <c r="OCC11" s="38">
        <f t="shared" si="1910"/>
        <v>2772866000</v>
      </c>
      <c r="OCD11" s="38">
        <f t="shared" si="1911"/>
        <v>-7511713000</v>
      </c>
      <c r="OCE11" s="39">
        <f t="shared" si="1912"/>
        <v>0.98264565615747224</v>
      </c>
      <c r="OCF11" s="39">
        <f t="shared" si="1913"/>
        <v>1.5576261799023294</v>
      </c>
      <c r="OCG11" s="40" t="s">
        <v>395</v>
      </c>
      <c r="OCH11" s="40" t="s">
        <v>9</v>
      </c>
      <c r="OCI11" s="42">
        <v>41639</v>
      </c>
      <c r="OCJ11" s="43">
        <v>4822539000</v>
      </c>
      <c r="OCK11" s="43">
        <v>83692000</v>
      </c>
      <c r="OCL11" s="43">
        <v>2540954000</v>
      </c>
      <c r="OCM11" s="40">
        <v>0</v>
      </c>
      <c r="OCN11" s="43">
        <v>231912000</v>
      </c>
      <c r="OCO11" s="40" t="s">
        <v>41</v>
      </c>
      <c r="OCP11" s="40" t="s">
        <v>99</v>
      </c>
      <c r="OCQ11" s="36">
        <f t="shared" si="1908"/>
        <v>2013</v>
      </c>
      <c r="OCR11" s="37">
        <f t="shared" si="1909"/>
        <v>-4738847000</v>
      </c>
      <c r="OCS11" s="38">
        <f t="shared" si="1910"/>
        <v>2772866000</v>
      </c>
      <c r="OCT11" s="38">
        <f t="shared" si="1911"/>
        <v>-7511713000</v>
      </c>
      <c r="OCU11" s="39">
        <f t="shared" si="1912"/>
        <v>0.98264565615747224</v>
      </c>
      <c r="OCV11" s="39">
        <f t="shared" si="1913"/>
        <v>1.5576261799023294</v>
      </c>
      <c r="OCW11" s="40" t="s">
        <v>395</v>
      </c>
      <c r="OCX11" s="40" t="s">
        <v>9</v>
      </c>
      <c r="OCY11" s="42">
        <v>41639</v>
      </c>
      <c r="OCZ11" s="43">
        <v>4822539000</v>
      </c>
      <c r="ODA11" s="43">
        <v>83692000</v>
      </c>
      <c r="ODB11" s="43">
        <v>2540954000</v>
      </c>
      <c r="ODC11" s="40">
        <v>0</v>
      </c>
      <c r="ODD11" s="43">
        <v>231912000</v>
      </c>
      <c r="ODE11" s="40" t="s">
        <v>41</v>
      </c>
      <c r="ODF11" s="40" t="s">
        <v>99</v>
      </c>
      <c r="ODG11" s="36">
        <f t="shared" si="1914"/>
        <v>2013</v>
      </c>
      <c r="ODH11" s="37">
        <f t="shared" si="1915"/>
        <v>-4738847000</v>
      </c>
      <c r="ODI11" s="38">
        <f t="shared" si="1916"/>
        <v>2772866000</v>
      </c>
      <c r="ODJ11" s="38">
        <f t="shared" si="1917"/>
        <v>-7511713000</v>
      </c>
      <c r="ODK11" s="39">
        <f t="shared" si="1918"/>
        <v>0.98264565615747224</v>
      </c>
      <c r="ODL11" s="39">
        <f t="shared" si="1919"/>
        <v>1.5576261799023294</v>
      </c>
      <c r="ODM11" s="40" t="s">
        <v>395</v>
      </c>
      <c r="ODN11" s="40" t="s">
        <v>9</v>
      </c>
      <c r="ODO11" s="42">
        <v>41639</v>
      </c>
      <c r="ODP11" s="43">
        <v>4822539000</v>
      </c>
      <c r="ODQ11" s="43">
        <v>83692000</v>
      </c>
      <c r="ODR11" s="43">
        <v>2540954000</v>
      </c>
      <c r="ODS11" s="40">
        <v>0</v>
      </c>
      <c r="ODT11" s="43">
        <v>231912000</v>
      </c>
      <c r="ODU11" s="40" t="s">
        <v>41</v>
      </c>
      <c r="ODV11" s="40" t="s">
        <v>99</v>
      </c>
      <c r="ODW11" s="36">
        <f t="shared" si="1914"/>
        <v>2013</v>
      </c>
      <c r="ODX11" s="37">
        <f t="shared" si="1915"/>
        <v>-4738847000</v>
      </c>
      <c r="ODY11" s="38">
        <f t="shared" si="1916"/>
        <v>2772866000</v>
      </c>
      <c r="ODZ11" s="38">
        <f t="shared" si="1917"/>
        <v>-7511713000</v>
      </c>
      <c r="OEA11" s="39">
        <f t="shared" si="1918"/>
        <v>0.98264565615747224</v>
      </c>
      <c r="OEB11" s="39">
        <f t="shared" si="1919"/>
        <v>1.5576261799023294</v>
      </c>
      <c r="OEC11" s="40" t="s">
        <v>395</v>
      </c>
      <c r="OED11" s="40" t="s">
        <v>9</v>
      </c>
      <c r="OEE11" s="42">
        <v>41639</v>
      </c>
      <c r="OEF11" s="43">
        <v>4822539000</v>
      </c>
      <c r="OEG11" s="43">
        <v>83692000</v>
      </c>
      <c r="OEH11" s="43">
        <v>2540954000</v>
      </c>
      <c r="OEI11" s="40">
        <v>0</v>
      </c>
      <c r="OEJ11" s="43">
        <v>231912000</v>
      </c>
      <c r="OEK11" s="40" t="s">
        <v>41</v>
      </c>
      <c r="OEL11" s="40" t="s">
        <v>99</v>
      </c>
      <c r="OEM11" s="36">
        <f t="shared" si="1920"/>
        <v>2013</v>
      </c>
      <c r="OEN11" s="37">
        <f t="shared" si="1921"/>
        <v>-4738847000</v>
      </c>
      <c r="OEO11" s="38">
        <f t="shared" si="1922"/>
        <v>2772866000</v>
      </c>
      <c r="OEP11" s="38">
        <f t="shared" si="1923"/>
        <v>-7511713000</v>
      </c>
      <c r="OEQ11" s="39">
        <f t="shared" si="1924"/>
        <v>0.98264565615747224</v>
      </c>
      <c r="OER11" s="39">
        <f t="shared" si="1925"/>
        <v>1.5576261799023294</v>
      </c>
      <c r="OES11" s="40" t="s">
        <v>395</v>
      </c>
      <c r="OET11" s="40" t="s">
        <v>9</v>
      </c>
      <c r="OEU11" s="42">
        <v>41639</v>
      </c>
      <c r="OEV11" s="43">
        <v>4822539000</v>
      </c>
      <c r="OEW11" s="43">
        <v>83692000</v>
      </c>
      <c r="OEX11" s="43">
        <v>2540954000</v>
      </c>
      <c r="OEY11" s="40">
        <v>0</v>
      </c>
      <c r="OEZ11" s="43">
        <v>231912000</v>
      </c>
      <c r="OFA11" s="40" t="s">
        <v>41</v>
      </c>
      <c r="OFB11" s="40" t="s">
        <v>99</v>
      </c>
      <c r="OFC11" s="36">
        <f t="shared" si="1920"/>
        <v>2013</v>
      </c>
      <c r="OFD11" s="37">
        <f t="shared" si="1921"/>
        <v>-4738847000</v>
      </c>
      <c r="OFE11" s="38">
        <f t="shared" si="1922"/>
        <v>2772866000</v>
      </c>
      <c r="OFF11" s="38">
        <f t="shared" si="1923"/>
        <v>-7511713000</v>
      </c>
      <c r="OFG11" s="39">
        <f t="shared" si="1924"/>
        <v>0.98264565615747224</v>
      </c>
      <c r="OFH11" s="39">
        <f t="shared" si="1925"/>
        <v>1.5576261799023294</v>
      </c>
      <c r="OFI11" s="40" t="s">
        <v>395</v>
      </c>
      <c r="OFJ11" s="40" t="s">
        <v>9</v>
      </c>
      <c r="OFK11" s="42">
        <v>41639</v>
      </c>
      <c r="OFL11" s="43">
        <v>4822539000</v>
      </c>
      <c r="OFM11" s="43">
        <v>83692000</v>
      </c>
      <c r="OFN11" s="43">
        <v>2540954000</v>
      </c>
      <c r="OFO11" s="40">
        <v>0</v>
      </c>
      <c r="OFP11" s="43">
        <v>231912000</v>
      </c>
      <c r="OFQ11" s="40" t="s">
        <v>41</v>
      </c>
      <c r="OFR11" s="40" t="s">
        <v>99</v>
      </c>
      <c r="OFS11" s="36">
        <f t="shared" si="1926"/>
        <v>2013</v>
      </c>
      <c r="OFT11" s="37">
        <f t="shared" si="1927"/>
        <v>-4738847000</v>
      </c>
      <c r="OFU11" s="38">
        <f t="shared" si="1928"/>
        <v>2772866000</v>
      </c>
      <c r="OFV11" s="38">
        <f t="shared" si="1929"/>
        <v>-7511713000</v>
      </c>
      <c r="OFW11" s="39">
        <f t="shared" si="1930"/>
        <v>0.98264565615747224</v>
      </c>
      <c r="OFX11" s="39">
        <f t="shared" si="1931"/>
        <v>1.5576261799023294</v>
      </c>
      <c r="OFY11" s="40" t="s">
        <v>395</v>
      </c>
      <c r="OFZ11" s="40" t="s">
        <v>9</v>
      </c>
      <c r="OGA11" s="42">
        <v>41639</v>
      </c>
      <c r="OGB11" s="43">
        <v>4822539000</v>
      </c>
      <c r="OGC11" s="43">
        <v>83692000</v>
      </c>
      <c r="OGD11" s="43">
        <v>2540954000</v>
      </c>
      <c r="OGE11" s="40">
        <v>0</v>
      </c>
      <c r="OGF11" s="43">
        <v>231912000</v>
      </c>
      <c r="OGG11" s="40" t="s">
        <v>41</v>
      </c>
      <c r="OGH11" s="40" t="s">
        <v>99</v>
      </c>
      <c r="OGI11" s="36">
        <f t="shared" si="1926"/>
        <v>2013</v>
      </c>
      <c r="OGJ11" s="37">
        <f t="shared" si="1927"/>
        <v>-4738847000</v>
      </c>
      <c r="OGK11" s="38">
        <f t="shared" si="1928"/>
        <v>2772866000</v>
      </c>
      <c r="OGL11" s="38">
        <f t="shared" si="1929"/>
        <v>-7511713000</v>
      </c>
      <c r="OGM11" s="39">
        <f t="shared" si="1930"/>
        <v>0.98264565615747224</v>
      </c>
      <c r="OGN11" s="39">
        <f t="shared" si="1931"/>
        <v>1.5576261799023294</v>
      </c>
      <c r="OGO11" s="40" t="s">
        <v>395</v>
      </c>
      <c r="OGP11" s="40" t="s">
        <v>9</v>
      </c>
      <c r="OGQ11" s="42">
        <v>41639</v>
      </c>
      <c r="OGR11" s="43">
        <v>4822539000</v>
      </c>
      <c r="OGS11" s="43">
        <v>83692000</v>
      </c>
      <c r="OGT11" s="43">
        <v>2540954000</v>
      </c>
      <c r="OGU11" s="40">
        <v>0</v>
      </c>
      <c r="OGV11" s="43">
        <v>231912000</v>
      </c>
      <c r="OGW11" s="40" t="s">
        <v>41</v>
      </c>
      <c r="OGX11" s="40" t="s">
        <v>99</v>
      </c>
      <c r="OGY11" s="36">
        <f t="shared" si="1932"/>
        <v>2013</v>
      </c>
      <c r="OGZ11" s="37">
        <f t="shared" si="1933"/>
        <v>-4738847000</v>
      </c>
      <c r="OHA11" s="38">
        <f t="shared" si="1934"/>
        <v>2772866000</v>
      </c>
      <c r="OHB11" s="38">
        <f t="shared" si="1935"/>
        <v>-7511713000</v>
      </c>
      <c r="OHC11" s="39">
        <f t="shared" si="1936"/>
        <v>0.98264565615747224</v>
      </c>
      <c r="OHD11" s="39">
        <f t="shared" si="1937"/>
        <v>1.5576261799023294</v>
      </c>
      <c r="OHE11" s="40" t="s">
        <v>395</v>
      </c>
      <c r="OHF11" s="40" t="s">
        <v>9</v>
      </c>
      <c r="OHG11" s="42">
        <v>41639</v>
      </c>
      <c r="OHH11" s="43">
        <v>4822539000</v>
      </c>
      <c r="OHI11" s="43">
        <v>83692000</v>
      </c>
      <c r="OHJ11" s="43">
        <v>2540954000</v>
      </c>
      <c r="OHK11" s="40">
        <v>0</v>
      </c>
      <c r="OHL11" s="43">
        <v>231912000</v>
      </c>
      <c r="OHM11" s="40" t="s">
        <v>41</v>
      </c>
      <c r="OHN11" s="40" t="s">
        <v>99</v>
      </c>
      <c r="OHO11" s="36">
        <f t="shared" si="1932"/>
        <v>2013</v>
      </c>
      <c r="OHP11" s="37">
        <f t="shared" si="1933"/>
        <v>-4738847000</v>
      </c>
      <c r="OHQ11" s="38">
        <f t="shared" si="1934"/>
        <v>2772866000</v>
      </c>
      <c r="OHR11" s="38">
        <f t="shared" si="1935"/>
        <v>-7511713000</v>
      </c>
      <c r="OHS11" s="39">
        <f t="shared" si="1936"/>
        <v>0.98264565615747224</v>
      </c>
      <c r="OHT11" s="39">
        <f t="shared" si="1937"/>
        <v>1.5576261799023294</v>
      </c>
      <c r="OHU11" s="40" t="s">
        <v>395</v>
      </c>
      <c r="OHV11" s="40" t="s">
        <v>9</v>
      </c>
      <c r="OHW11" s="42">
        <v>41639</v>
      </c>
      <c r="OHX11" s="43">
        <v>4822539000</v>
      </c>
      <c r="OHY11" s="43">
        <v>83692000</v>
      </c>
      <c r="OHZ11" s="43">
        <v>2540954000</v>
      </c>
      <c r="OIA11" s="40">
        <v>0</v>
      </c>
      <c r="OIB11" s="43">
        <v>231912000</v>
      </c>
      <c r="OIC11" s="40" t="s">
        <v>41</v>
      </c>
      <c r="OID11" s="40" t="s">
        <v>99</v>
      </c>
      <c r="OIE11" s="36">
        <f t="shared" si="1938"/>
        <v>2013</v>
      </c>
      <c r="OIF11" s="37">
        <f t="shared" si="1939"/>
        <v>-4738847000</v>
      </c>
      <c r="OIG11" s="38">
        <f t="shared" si="1940"/>
        <v>2772866000</v>
      </c>
      <c r="OIH11" s="38">
        <f t="shared" si="1941"/>
        <v>-7511713000</v>
      </c>
      <c r="OII11" s="39">
        <f t="shared" si="1942"/>
        <v>0.98264565615747224</v>
      </c>
      <c r="OIJ11" s="39">
        <f t="shared" si="1943"/>
        <v>1.5576261799023294</v>
      </c>
      <c r="OIK11" s="40" t="s">
        <v>395</v>
      </c>
      <c r="OIL11" s="40" t="s">
        <v>9</v>
      </c>
      <c r="OIM11" s="42">
        <v>41639</v>
      </c>
      <c r="OIN11" s="43">
        <v>4822539000</v>
      </c>
      <c r="OIO11" s="43">
        <v>83692000</v>
      </c>
      <c r="OIP11" s="43">
        <v>2540954000</v>
      </c>
      <c r="OIQ11" s="40">
        <v>0</v>
      </c>
      <c r="OIR11" s="43">
        <v>231912000</v>
      </c>
      <c r="OIS11" s="40" t="s">
        <v>41</v>
      </c>
      <c r="OIT11" s="40" t="s">
        <v>99</v>
      </c>
      <c r="OIU11" s="36">
        <f t="shared" si="1938"/>
        <v>2013</v>
      </c>
      <c r="OIV11" s="37">
        <f t="shared" si="1939"/>
        <v>-4738847000</v>
      </c>
      <c r="OIW11" s="38">
        <f t="shared" si="1940"/>
        <v>2772866000</v>
      </c>
      <c r="OIX11" s="38">
        <f t="shared" si="1941"/>
        <v>-7511713000</v>
      </c>
      <c r="OIY11" s="39">
        <f t="shared" si="1942"/>
        <v>0.98264565615747224</v>
      </c>
      <c r="OIZ11" s="39">
        <f t="shared" si="1943"/>
        <v>1.5576261799023294</v>
      </c>
      <c r="OJA11" s="40" t="s">
        <v>395</v>
      </c>
      <c r="OJB11" s="40" t="s">
        <v>9</v>
      </c>
      <c r="OJC11" s="42">
        <v>41639</v>
      </c>
      <c r="OJD11" s="43">
        <v>4822539000</v>
      </c>
      <c r="OJE11" s="43">
        <v>83692000</v>
      </c>
      <c r="OJF11" s="43">
        <v>2540954000</v>
      </c>
      <c r="OJG11" s="40">
        <v>0</v>
      </c>
      <c r="OJH11" s="43">
        <v>231912000</v>
      </c>
      <c r="OJI11" s="40" t="s">
        <v>41</v>
      </c>
      <c r="OJJ11" s="40" t="s">
        <v>99</v>
      </c>
      <c r="OJK11" s="36">
        <f t="shared" si="1944"/>
        <v>2013</v>
      </c>
      <c r="OJL11" s="37">
        <f t="shared" si="1945"/>
        <v>-4738847000</v>
      </c>
      <c r="OJM11" s="38">
        <f t="shared" si="1946"/>
        <v>2772866000</v>
      </c>
      <c r="OJN11" s="38">
        <f t="shared" si="1947"/>
        <v>-7511713000</v>
      </c>
      <c r="OJO11" s="39">
        <f t="shared" si="1948"/>
        <v>0.98264565615747224</v>
      </c>
      <c r="OJP11" s="39">
        <f t="shared" si="1949"/>
        <v>1.5576261799023294</v>
      </c>
      <c r="OJQ11" s="40" t="s">
        <v>395</v>
      </c>
      <c r="OJR11" s="40" t="s">
        <v>9</v>
      </c>
      <c r="OJS11" s="42">
        <v>41639</v>
      </c>
      <c r="OJT11" s="43">
        <v>4822539000</v>
      </c>
      <c r="OJU11" s="43">
        <v>83692000</v>
      </c>
      <c r="OJV11" s="43">
        <v>2540954000</v>
      </c>
      <c r="OJW11" s="40">
        <v>0</v>
      </c>
      <c r="OJX11" s="43">
        <v>231912000</v>
      </c>
      <c r="OJY11" s="40" t="s">
        <v>41</v>
      </c>
      <c r="OJZ11" s="40" t="s">
        <v>99</v>
      </c>
      <c r="OKA11" s="36">
        <f t="shared" si="1944"/>
        <v>2013</v>
      </c>
      <c r="OKB11" s="37">
        <f t="shared" si="1945"/>
        <v>-4738847000</v>
      </c>
      <c r="OKC11" s="38">
        <f t="shared" si="1946"/>
        <v>2772866000</v>
      </c>
      <c r="OKD11" s="38">
        <f t="shared" si="1947"/>
        <v>-7511713000</v>
      </c>
      <c r="OKE11" s="39">
        <f t="shared" si="1948"/>
        <v>0.98264565615747224</v>
      </c>
      <c r="OKF11" s="39">
        <f t="shared" si="1949"/>
        <v>1.5576261799023294</v>
      </c>
      <c r="OKG11" s="40" t="s">
        <v>395</v>
      </c>
      <c r="OKH11" s="40" t="s">
        <v>9</v>
      </c>
      <c r="OKI11" s="42">
        <v>41639</v>
      </c>
      <c r="OKJ11" s="43">
        <v>4822539000</v>
      </c>
      <c r="OKK11" s="43">
        <v>83692000</v>
      </c>
      <c r="OKL11" s="43">
        <v>2540954000</v>
      </c>
      <c r="OKM11" s="40">
        <v>0</v>
      </c>
      <c r="OKN11" s="43">
        <v>231912000</v>
      </c>
      <c r="OKO11" s="40" t="s">
        <v>41</v>
      </c>
      <c r="OKP11" s="40" t="s">
        <v>99</v>
      </c>
      <c r="OKQ11" s="36">
        <f t="shared" si="1950"/>
        <v>2013</v>
      </c>
      <c r="OKR11" s="37">
        <f t="shared" si="1951"/>
        <v>-4738847000</v>
      </c>
      <c r="OKS11" s="38">
        <f t="shared" si="1952"/>
        <v>2772866000</v>
      </c>
      <c r="OKT11" s="38">
        <f t="shared" si="1953"/>
        <v>-7511713000</v>
      </c>
      <c r="OKU11" s="39">
        <f t="shared" si="1954"/>
        <v>0.98264565615747224</v>
      </c>
      <c r="OKV11" s="39">
        <f t="shared" si="1955"/>
        <v>1.5576261799023294</v>
      </c>
      <c r="OKW11" s="40" t="s">
        <v>395</v>
      </c>
      <c r="OKX11" s="40" t="s">
        <v>9</v>
      </c>
      <c r="OKY11" s="42">
        <v>41639</v>
      </c>
      <c r="OKZ11" s="43">
        <v>4822539000</v>
      </c>
      <c r="OLA11" s="43">
        <v>83692000</v>
      </c>
      <c r="OLB11" s="43">
        <v>2540954000</v>
      </c>
      <c r="OLC11" s="40">
        <v>0</v>
      </c>
      <c r="OLD11" s="43">
        <v>231912000</v>
      </c>
      <c r="OLE11" s="40" t="s">
        <v>41</v>
      </c>
      <c r="OLF11" s="40" t="s">
        <v>99</v>
      </c>
      <c r="OLG11" s="36">
        <f t="shared" si="1950"/>
        <v>2013</v>
      </c>
      <c r="OLH11" s="37">
        <f t="shared" si="1951"/>
        <v>-4738847000</v>
      </c>
      <c r="OLI11" s="38">
        <f t="shared" si="1952"/>
        <v>2772866000</v>
      </c>
      <c r="OLJ11" s="38">
        <f t="shared" si="1953"/>
        <v>-7511713000</v>
      </c>
      <c r="OLK11" s="39">
        <f t="shared" si="1954"/>
        <v>0.98264565615747224</v>
      </c>
      <c r="OLL11" s="39">
        <f t="shared" si="1955"/>
        <v>1.5576261799023294</v>
      </c>
      <c r="OLM11" s="40" t="s">
        <v>395</v>
      </c>
      <c r="OLN11" s="40" t="s">
        <v>9</v>
      </c>
      <c r="OLO11" s="42">
        <v>41639</v>
      </c>
      <c r="OLP11" s="43">
        <v>4822539000</v>
      </c>
      <c r="OLQ11" s="43">
        <v>83692000</v>
      </c>
      <c r="OLR11" s="43">
        <v>2540954000</v>
      </c>
      <c r="OLS11" s="40">
        <v>0</v>
      </c>
      <c r="OLT11" s="43">
        <v>231912000</v>
      </c>
      <c r="OLU11" s="40" t="s">
        <v>41</v>
      </c>
      <c r="OLV11" s="40" t="s">
        <v>99</v>
      </c>
      <c r="OLW11" s="36">
        <f t="shared" si="1956"/>
        <v>2013</v>
      </c>
      <c r="OLX11" s="37">
        <f t="shared" si="1957"/>
        <v>-4738847000</v>
      </c>
      <c r="OLY11" s="38">
        <f t="shared" si="1958"/>
        <v>2772866000</v>
      </c>
      <c r="OLZ11" s="38">
        <f t="shared" si="1959"/>
        <v>-7511713000</v>
      </c>
      <c r="OMA11" s="39">
        <f t="shared" si="1960"/>
        <v>0.98264565615747224</v>
      </c>
      <c r="OMB11" s="39">
        <f t="shared" si="1961"/>
        <v>1.5576261799023294</v>
      </c>
      <c r="OMC11" s="40" t="s">
        <v>395</v>
      </c>
      <c r="OMD11" s="40" t="s">
        <v>9</v>
      </c>
      <c r="OME11" s="42">
        <v>41639</v>
      </c>
      <c r="OMF11" s="43">
        <v>4822539000</v>
      </c>
      <c r="OMG11" s="43">
        <v>83692000</v>
      </c>
      <c r="OMH11" s="43">
        <v>2540954000</v>
      </c>
      <c r="OMI11" s="40">
        <v>0</v>
      </c>
      <c r="OMJ11" s="43">
        <v>231912000</v>
      </c>
      <c r="OMK11" s="40" t="s">
        <v>41</v>
      </c>
      <c r="OML11" s="40" t="s">
        <v>99</v>
      </c>
      <c r="OMM11" s="36">
        <f t="shared" si="1956"/>
        <v>2013</v>
      </c>
      <c r="OMN11" s="37">
        <f t="shared" si="1957"/>
        <v>-4738847000</v>
      </c>
      <c r="OMO11" s="38">
        <f t="shared" si="1958"/>
        <v>2772866000</v>
      </c>
      <c r="OMP11" s="38">
        <f t="shared" si="1959"/>
        <v>-7511713000</v>
      </c>
      <c r="OMQ11" s="39">
        <f t="shared" si="1960"/>
        <v>0.98264565615747224</v>
      </c>
      <c r="OMR11" s="39">
        <f t="shared" si="1961"/>
        <v>1.5576261799023294</v>
      </c>
      <c r="OMS11" s="40" t="s">
        <v>395</v>
      </c>
      <c r="OMT11" s="40" t="s">
        <v>9</v>
      </c>
      <c r="OMU11" s="42">
        <v>41639</v>
      </c>
      <c r="OMV11" s="43">
        <v>4822539000</v>
      </c>
      <c r="OMW11" s="43">
        <v>83692000</v>
      </c>
      <c r="OMX11" s="43">
        <v>2540954000</v>
      </c>
      <c r="OMY11" s="40">
        <v>0</v>
      </c>
      <c r="OMZ11" s="43">
        <v>231912000</v>
      </c>
      <c r="ONA11" s="40" t="s">
        <v>41</v>
      </c>
      <c r="ONB11" s="40" t="s">
        <v>99</v>
      </c>
      <c r="ONC11" s="36">
        <f t="shared" si="1962"/>
        <v>2013</v>
      </c>
      <c r="OND11" s="37">
        <f t="shared" si="1963"/>
        <v>-4738847000</v>
      </c>
      <c r="ONE11" s="38">
        <f t="shared" si="1964"/>
        <v>2772866000</v>
      </c>
      <c r="ONF11" s="38">
        <f t="shared" si="1965"/>
        <v>-7511713000</v>
      </c>
      <c r="ONG11" s="39">
        <f t="shared" si="1966"/>
        <v>0.98264565615747224</v>
      </c>
      <c r="ONH11" s="39">
        <f t="shared" si="1967"/>
        <v>1.5576261799023294</v>
      </c>
      <c r="ONI11" s="40" t="s">
        <v>395</v>
      </c>
      <c r="ONJ11" s="40" t="s">
        <v>9</v>
      </c>
      <c r="ONK11" s="42">
        <v>41639</v>
      </c>
      <c r="ONL11" s="43">
        <v>4822539000</v>
      </c>
      <c r="ONM11" s="43">
        <v>83692000</v>
      </c>
      <c r="ONN11" s="43">
        <v>2540954000</v>
      </c>
      <c r="ONO11" s="40">
        <v>0</v>
      </c>
      <c r="ONP11" s="43">
        <v>231912000</v>
      </c>
      <c r="ONQ11" s="40" t="s">
        <v>41</v>
      </c>
      <c r="ONR11" s="40" t="s">
        <v>99</v>
      </c>
      <c r="ONS11" s="36">
        <f t="shared" si="1962"/>
        <v>2013</v>
      </c>
      <c r="ONT11" s="37">
        <f t="shared" si="1963"/>
        <v>-4738847000</v>
      </c>
      <c r="ONU11" s="38">
        <f t="shared" si="1964"/>
        <v>2772866000</v>
      </c>
      <c r="ONV11" s="38">
        <f t="shared" si="1965"/>
        <v>-7511713000</v>
      </c>
      <c r="ONW11" s="39">
        <f t="shared" si="1966"/>
        <v>0.98264565615747224</v>
      </c>
      <c r="ONX11" s="39">
        <f t="shared" si="1967"/>
        <v>1.5576261799023294</v>
      </c>
      <c r="ONY11" s="40" t="s">
        <v>395</v>
      </c>
      <c r="ONZ11" s="40" t="s">
        <v>9</v>
      </c>
      <c r="OOA11" s="42">
        <v>41639</v>
      </c>
      <c r="OOB11" s="43">
        <v>4822539000</v>
      </c>
      <c r="OOC11" s="43">
        <v>83692000</v>
      </c>
      <c r="OOD11" s="43">
        <v>2540954000</v>
      </c>
      <c r="OOE11" s="40">
        <v>0</v>
      </c>
      <c r="OOF11" s="43">
        <v>231912000</v>
      </c>
      <c r="OOG11" s="40" t="s">
        <v>41</v>
      </c>
      <c r="OOH11" s="40" t="s">
        <v>99</v>
      </c>
      <c r="OOI11" s="36">
        <f t="shared" si="1968"/>
        <v>2013</v>
      </c>
      <c r="OOJ11" s="37">
        <f t="shared" si="1969"/>
        <v>-4738847000</v>
      </c>
      <c r="OOK11" s="38">
        <f t="shared" si="1970"/>
        <v>2772866000</v>
      </c>
      <c r="OOL11" s="38">
        <f t="shared" si="1971"/>
        <v>-7511713000</v>
      </c>
      <c r="OOM11" s="39">
        <f t="shared" si="1972"/>
        <v>0.98264565615747224</v>
      </c>
      <c r="OON11" s="39">
        <f t="shared" si="1973"/>
        <v>1.5576261799023294</v>
      </c>
      <c r="OOO11" s="40" t="s">
        <v>395</v>
      </c>
      <c r="OOP11" s="40" t="s">
        <v>9</v>
      </c>
      <c r="OOQ11" s="42">
        <v>41639</v>
      </c>
      <c r="OOR11" s="43">
        <v>4822539000</v>
      </c>
      <c r="OOS11" s="43">
        <v>83692000</v>
      </c>
      <c r="OOT11" s="43">
        <v>2540954000</v>
      </c>
      <c r="OOU11" s="40">
        <v>0</v>
      </c>
      <c r="OOV11" s="43">
        <v>231912000</v>
      </c>
      <c r="OOW11" s="40" t="s">
        <v>41</v>
      </c>
      <c r="OOX11" s="40" t="s">
        <v>99</v>
      </c>
      <c r="OOY11" s="36">
        <f t="shared" si="1968"/>
        <v>2013</v>
      </c>
      <c r="OOZ11" s="37">
        <f t="shared" si="1969"/>
        <v>-4738847000</v>
      </c>
      <c r="OPA11" s="38">
        <f t="shared" si="1970"/>
        <v>2772866000</v>
      </c>
      <c r="OPB11" s="38">
        <f t="shared" si="1971"/>
        <v>-7511713000</v>
      </c>
      <c r="OPC11" s="39">
        <f t="shared" si="1972"/>
        <v>0.98264565615747224</v>
      </c>
      <c r="OPD11" s="39">
        <f t="shared" si="1973"/>
        <v>1.5576261799023294</v>
      </c>
      <c r="OPE11" s="40" t="s">
        <v>395</v>
      </c>
      <c r="OPF11" s="40" t="s">
        <v>9</v>
      </c>
      <c r="OPG11" s="42">
        <v>41639</v>
      </c>
      <c r="OPH11" s="43">
        <v>4822539000</v>
      </c>
      <c r="OPI11" s="43">
        <v>83692000</v>
      </c>
      <c r="OPJ11" s="43">
        <v>2540954000</v>
      </c>
      <c r="OPK11" s="40">
        <v>0</v>
      </c>
      <c r="OPL11" s="43">
        <v>231912000</v>
      </c>
      <c r="OPM11" s="40" t="s">
        <v>41</v>
      </c>
      <c r="OPN11" s="40" t="s">
        <v>99</v>
      </c>
      <c r="OPO11" s="36">
        <f t="shared" si="1974"/>
        <v>2013</v>
      </c>
      <c r="OPP11" s="37">
        <f t="shared" si="1975"/>
        <v>-4738847000</v>
      </c>
      <c r="OPQ11" s="38">
        <f t="shared" si="1976"/>
        <v>2772866000</v>
      </c>
      <c r="OPR11" s="38">
        <f t="shared" si="1977"/>
        <v>-7511713000</v>
      </c>
      <c r="OPS11" s="39">
        <f t="shared" si="1978"/>
        <v>0.98264565615747224</v>
      </c>
      <c r="OPT11" s="39">
        <f t="shared" si="1979"/>
        <v>1.5576261799023294</v>
      </c>
      <c r="OPU11" s="40" t="s">
        <v>395</v>
      </c>
      <c r="OPV11" s="40" t="s">
        <v>9</v>
      </c>
      <c r="OPW11" s="42">
        <v>41639</v>
      </c>
      <c r="OPX11" s="43">
        <v>4822539000</v>
      </c>
      <c r="OPY11" s="43">
        <v>83692000</v>
      </c>
      <c r="OPZ11" s="43">
        <v>2540954000</v>
      </c>
      <c r="OQA11" s="40">
        <v>0</v>
      </c>
      <c r="OQB11" s="43">
        <v>231912000</v>
      </c>
      <c r="OQC11" s="40" t="s">
        <v>41</v>
      </c>
      <c r="OQD11" s="40" t="s">
        <v>99</v>
      </c>
      <c r="OQE11" s="36">
        <f t="shared" si="1974"/>
        <v>2013</v>
      </c>
      <c r="OQF11" s="37">
        <f t="shared" si="1975"/>
        <v>-4738847000</v>
      </c>
      <c r="OQG11" s="38">
        <f t="shared" si="1976"/>
        <v>2772866000</v>
      </c>
      <c r="OQH11" s="38">
        <f t="shared" si="1977"/>
        <v>-7511713000</v>
      </c>
      <c r="OQI11" s="39">
        <f t="shared" si="1978"/>
        <v>0.98264565615747224</v>
      </c>
      <c r="OQJ11" s="39">
        <f t="shared" si="1979"/>
        <v>1.5576261799023294</v>
      </c>
      <c r="OQK11" s="40" t="s">
        <v>395</v>
      </c>
      <c r="OQL11" s="40" t="s">
        <v>9</v>
      </c>
      <c r="OQM11" s="42">
        <v>41639</v>
      </c>
      <c r="OQN11" s="43">
        <v>4822539000</v>
      </c>
      <c r="OQO11" s="43">
        <v>83692000</v>
      </c>
      <c r="OQP11" s="43">
        <v>2540954000</v>
      </c>
      <c r="OQQ11" s="40">
        <v>0</v>
      </c>
      <c r="OQR11" s="43">
        <v>231912000</v>
      </c>
      <c r="OQS11" s="40" t="s">
        <v>41</v>
      </c>
      <c r="OQT11" s="40" t="s">
        <v>99</v>
      </c>
      <c r="OQU11" s="36">
        <f t="shared" si="1980"/>
        <v>2013</v>
      </c>
      <c r="OQV11" s="37">
        <f t="shared" si="1981"/>
        <v>-4738847000</v>
      </c>
      <c r="OQW11" s="38">
        <f t="shared" si="1982"/>
        <v>2772866000</v>
      </c>
      <c r="OQX11" s="38">
        <f t="shared" si="1983"/>
        <v>-7511713000</v>
      </c>
      <c r="OQY11" s="39">
        <f t="shared" si="1984"/>
        <v>0.98264565615747224</v>
      </c>
      <c r="OQZ11" s="39">
        <f t="shared" si="1985"/>
        <v>1.5576261799023294</v>
      </c>
      <c r="ORA11" s="40" t="s">
        <v>395</v>
      </c>
      <c r="ORB11" s="40" t="s">
        <v>9</v>
      </c>
      <c r="ORC11" s="42">
        <v>41639</v>
      </c>
      <c r="ORD11" s="43">
        <v>4822539000</v>
      </c>
      <c r="ORE11" s="43">
        <v>83692000</v>
      </c>
      <c r="ORF11" s="43">
        <v>2540954000</v>
      </c>
      <c r="ORG11" s="40">
        <v>0</v>
      </c>
      <c r="ORH11" s="43">
        <v>231912000</v>
      </c>
      <c r="ORI11" s="40" t="s">
        <v>41</v>
      </c>
      <c r="ORJ11" s="40" t="s">
        <v>99</v>
      </c>
      <c r="ORK11" s="36">
        <f t="shared" si="1980"/>
        <v>2013</v>
      </c>
      <c r="ORL11" s="37">
        <f t="shared" si="1981"/>
        <v>-4738847000</v>
      </c>
      <c r="ORM11" s="38">
        <f t="shared" si="1982"/>
        <v>2772866000</v>
      </c>
      <c r="ORN11" s="38">
        <f t="shared" si="1983"/>
        <v>-7511713000</v>
      </c>
      <c r="ORO11" s="39">
        <f t="shared" si="1984"/>
        <v>0.98264565615747224</v>
      </c>
      <c r="ORP11" s="39">
        <f t="shared" si="1985"/>
        <v>1.5576261799023294</v>
      </c>
      <c r="ORQ11" s="40" t="s">
        <v>395</v>
      </c>
      <c r="ORR11" s="40" t="s">
        <v>9</v>
      </c>
      <c r="ORS11" s="42">
        <v>41639</v>
      </c>
      <c r="ORT11" s="43">
        <v>4822539000</v>
      </c>
      <c r="ORU11" s="43">
        <v>83692000</v>
      </c>
      <c r="ORV11" s="43">
        <v>2540954000</v>
      </c>
      <c r="ORW11" s="40">
        <v>0</v>
      </c>
      <c r="ORX11" s="43">
        <v>231912000</v>
      </c>
      <c r="ORY11" s="40" t="s">
        <v>41</v>
      </c>
      <c r="ORZ11" s="40" t="s">
        <v>99</v>
      </c>
      <c r="OSA11" s="36">
        <f t="shared" si="1986"/>
        <v>2013</v>
      </c>
      <c r="OSB11" s="37">
        <f t="shared" si="1987"/>
        <v>-4738847000</v>
      </c>
      <c r="OSC11" s="38">
        <f t="shared" si="1988"/>
        <v>2772866000</v>
      </c>
      <c r="OSD11" s="38">
        <f t="shared" si="1989"/>
        <v>-7511713000</v>
      </c>
      <c r="OSE11" s="39">
        <f t="shared" si="1990"/>
        <v>0.98264565615747224</v>
      </c>
      <c r="OSF11" s="39">
        <f t="shared" si="1991"/>
        <v>1.5576261799023294</v>
      </c>
      <c r="OSG11" s="40" t="s">
        <v>395</v>
      </c>
      <c r="OSH11" s="40" t="s">
        <v>9</v>
      </c>
      <c r="OSI11" s="42">
        <v>41639</v>
      </c>
      <c r="OSJ11" s="43">
        <v>4822539000</v>
      </c>
      <c r="OSK11" s="43">
        <v>83692000</v>
      </c>
      <c r="OSL11" s="43">
        <v>2540954000</v>
      </c>
      <c r="OSM11" s="40">
        <v>0</v>
      </c>
      <c r="OSN11" s="43">
        <v>231912000</v>
      </c>
      <c r="OSO11" s="40" t="s">
        <v>41</v>
      </c>
      <c r="OSP11" s="40" t="s">
        <v>99</v>
      </c>
      <c r="OSQ11" s="36">
        <f t="shared" si="1986"/>
        <v>2013</v>
      </c>
      <c r="OSR11" s="37">
        <f t="shared" si="1987"/>
        <v>-4738847000</v>
      </c>
      <c r="OSS11" s="38">
        <f t="shared" si="1988"/>
        <v>2772866000</v>
      </c>
      <c r="OST11" s="38">
        <f t="shared" si="1989"/>
        <v>-7511713000</v>
      </c>
      <c r="OSU11" s="39">
        <f t="shared" si="1990"/>
        <v>0.98264565615747224</v>
      </c>
      <c r="OSV11" s="39">
        <f t="shared" si="1991"/>
        <v>1.5576261799023294</v>
      </c>
      <c r="OSW11" s="40" t="s">
        <v>395</v>
      </c>
      <c r="OSX11" s="40" t="s">
        <v>9</v>
      </c>
      <c r="OSY11" s="42">
        <v>41639</v>
      </c>
      <c r="OSZ11" s="43">
        <v>4822539000</v>
      </c>
      <c r="OTA11" s="43">
        <v>83692000</v>
      </c>
      <c r="OTB11" s="43">
        <v>2540954000</v>
      </c>
      <c r="OTC11" s="40">
        <v>0</v>
      </c>
      <c r="OTD11" s="43">
        <v>231912000</v>
      </c>
      <c r="OTE11" s="40" t="s">
        <v>41</v>
      </c>
      <c r="OTF11" s="40" t="s">
        <v>99</v>
      </c>
      <c r="OTG11" s="36">
        <f t="shared" si="1992"/>
        <v>2013</v>
      </c>
      <c r="OTH11" s="37">
        <f t="shared" si="1993"/>
        <v>-4738847000</v>
      </c>
      <c r="OTI11" s="38">
        <f t="shared" si="1994"/>
        <v>2772866000</v>
      </c>
      <c r="OTJ11" s="38">
        <f t="shared" si="1995"/>
        <v>-7511713000</v>
      </c>
      <c r="OTK11" s="39">
        <f t="shared" si="1996"/>
        <v>0.98264565615747224</v>
      </c>
      <c r="OTL11" s="39">
        <f t="shared" si="1997"/>
        <v>1.5576261799023294</v>
      </c>
      <c r="OTM11" s="40" t="s">
        <v>395</v>
      </c>
      <c r="OTN11" s="40" t="s">
        <v>9</v>
      </c>
      <c r="OTO11" s="42">
        <v>41639</v>
      </c>
      <c r="OTP11" s="43">
        <v>4822539000</v>
      </c>
      <c r="OTQ11" s="43">
        <v>83692000</v>
      </c>
      <c r="OTR11" s="43">
        <v>2540954000</v>
      </c>
      <c r="OTS11" s="40">
        <v>0</v>
      </c>
      <c r="OTT11" s="43">
        <v>231912000</v>
      </c>
      <c r="OTU11" s="40" t="s">
        <v>41</v>
      </c>
      <c r="OTV11" s="40" t="s">
        <v>99</v>
      </c>
      <c r="OTW11" s="36">
        <f t="shared" si="1992"/>
        <v>2013</v>
      </c>
      <c r="OTX11" s="37">
        <f t="shared" si="1993"/>
        <v>-4738847000</v>
      </c>
      <c r="OTY11" s="38">
        <f t="shared" si="1994"/>
        <v>2772866000</v>
      </c>
      <c r="OTZ11" s="38">
        <f t="shared" si="1995"/>
        <v>-7511713000</v>
      </c>
      <c r="OUA11" s="39">
        <f t="shared" si="1996"/>
        <v>0.98264565615747224</v>
      </c>
      <c r="OUB11" s="39">
        <f t="shared" si="1997"/>
        <v>1.5576261799023294</v>
      </c>
      <c r="OUC11" s="40" t="s">
        <v>395</v>
      </c>
      <c r="OUD11" s="40" t="s">
        <v>9</v>
      </c>
      <c r="OUE11" s="42">
        <v>41639</v>
      </c>
      <c r="OUF11" s="43">
        <v>4822539000</v>
      </c>
      <c r="OUG11" s="43">
        <v>83692000</v>
      </c>
      <c r="OUH11" s="43">
        <v>2540954000</v>
      </c>
      <c r="OUI11" s="40">
        <v>0</v>
      </c>
      <c r="OUJ11" s="43">
        <v>231912000</v>
      </c>
      <c r="OUK11" s="40" t="s">
        <v>41</v>
      </c>
      <c r="OUL11" s="40" t="s">
        <v>99</v>
      </c>
      <c r="OUM11" s="36">
        <f t="shared" si="1998"/>
        <v>2013</v>
      </c>
      <c r="OUN11" s="37">
        <f t="shared" si="1999"/>
        <v>-4738847000</v>
      </c>
      <c r="OUO11" s="38">
        <f t="shared" si="2000"/>
        <v>2772866000</v>
      </c>
      <c r="OUP11" s="38">
        <f t="shared" si="2001"/>
        <v>-7511713000</v>
      </c>
      <c r="OUQ11" s="39">
        <f t="shared" si="2002"/>
        <v>0.98264565615747224</v>
      </c>
      <c r="OUR11" s="39">
        <f t="shared" si="2003"/>
        <v>1.5576261799023294</v>
      </c>
      <c r="OUS11" s="40" t="s">
        <v>395</v>
      </c>
      <c r="OUT11" s="40" t="s">
        <v>9</v>
      </c>
      <c r="OUU11" s="42">
        <v>41639</v>
      </c>
      <c r="OUV11" s="43">
        <v>4822539000</v>
      </c>
      <c r="OUW11" s="43">
        <v>83692000</v>
      </c>
      <c r="OUX11" s="43">
        <v>2540954000</v>
      </c>
      <c r="OUY11" s="40">
        <v>0</v>
      </c>
      <c r="OUZ11" s="43">
        <v>231912000</v>
      </c>
      <c r="OVA11" s="40" t="s">
        <v>41</v>
      </c>
      <c r="OVB11" s="40" t="s">
        <v>99</v>
      </c>
      <c r="OVC11" s="36">
        <f t="shared" si="1998"/>
        <v>2013</v>
      </c>
      <c r="OVD11" s="37">
        <f t="shared" si="1999"/>
        <v>-4738847000</v>
      </c>
      <c r="OVE11" s="38">
        <f t="shared" si="2000"/>
        <v>2772866000</v>
      </c>
      <c r="OVF11" s="38">
        <f t="shared" si="2001"/>
        <v>-7511713000</v>
      </c>
      <c r="OVG11" s="39">
        <f t="shared" si="2002"/>
        <v>0.98264565615747224</v>
      </c>
      <c r="OVH11" s="39">
        <f t="shared" si="2003"/>
        <v>1.5576261799023294</v>
      </c>
      <c r="OVI11" s="40" t="s">
        <v>395</v>
      </c>
      <c r="OVJ11" s="40" t="s">
        <v>9</v>
      </c>
      <c r="OVK11" s="42">
        <v>41639</v>
      </c>
      <c r="OVL11" s="43">
        <v>4822539000</v>
      </c>
      <c r="OVM11" s="43">
        <v>83692000</v>
      </c>
      <c r="OVN11" s="43">
        <v>2540954000</v>
      </c>
      <c r="OVO11" s="40">
        <v>0</v>
      </c>
      <c r="OVP11" s="43">
        <v>231912000</v>
      </c>
      <c r="OVQ11" s="40" t="s">
        <v>41</v>
      </c>
      <c r="OVR11" s="40" t="s">
        <v>99</v>
      </c>
      <c r="OVS11" s="36">
        <f t="shared" si="2004"/>
        <v>2013</v>
      </c>
      <c r="OVT11" s="37">
        <f t="shared" si="2005"/>
        <v>-4738847000</v>
      </c>
      <c r="OVU11" s="38">
        <f t="shared" si="2006"/>
        <v>2772866000</v>
      </c>
      <c r="OVV11" s="38">
        <f t="shared" si="2007"/>
        <v>-7511713000</v>
      </c>
      <c r="OVW11" s="39">
        <f t="shared" si="2008"/>
        <v>0.98264565615747224</v>
      </c>
      <c r="OVX11" s="39">
        <f t="shared" si="2009"/>
        <v>1.5576261799023294</v>
      </c>
      <c r="OVY11" s="40" t="s">
        <v>395</v>
      </c>
      <c r="OVZ11" s="40" t="s">
        <v>9</v>
      </c>
      <c r="OWA11" s="42">
        <v>41639</v>
      </c>
      <c r="OWB11" s="43">
        <v>4822539000</v>
      </c>
      <c r="OWC11" s="43">
        <v>83692000</v>
      </c>
      <c r="OWD11" s="43">
        <v>2540954000</v>
      </c>
      <c r="OWE11" s="40">
        <v>0</v>
      </c>
      <c r="OWF11" s="43">
        <v>231912000</v>
      </c>
      <c r="OWG11" s="40" t="s">
        <v>41</v>
      </c>
      <c r="OWH11" s="40" t="s">
        <v>99</v>
      </c>
      <c r="OWI11" s="36">
        <f t="shared" si="2004"/>
        <v>2013</v>
      </c>
      <c r="OWJ11" s="37">
        <f t="shared" si="2005"/>
        <v>-4738847000</v>
      </c>
      <c r="OWK11" s="38">
        <f t="shared" si="2006"/>
        <v>2772866000</v>
      </c>
      <c r="OWL11" s="38">
        <f t="shared" si="2007"/>
        <v>-7511713000</v>
      </c>
      <c r="OWM11" s="39">
        <f t="shared" si="2008"/>
        <v>0.98264565615747224</v>
      </c>
      <c r="OWN11" s="39">
        <f t="shared" si="2009"/>
        <v>1.5576261799023294</v>
      </c>
      <c r="OWO11" s="40" t="s">
        <v>395</v>
      </c>
      <c r="OWP11" s="40" t="s">
        <v>9</v>
      </c>
      <c r="OWQ11" s="42">
        <v>41639</v>
      </c>
      <c r="OWR11" s="43">
        <v>4822539000</v>
      </c>
      <c r="OWS11" s="43">
        <v>83692000</v>
      </c>
      <c r="OWT11" s="43">
        <v>2540954000</v>
      </c>
      <c r="OWU11" s="40">
        <v>0</v>
      </c>
      <c r="OWV11" s="43">
        <v>231912000</v>
      </c>
      <c r="OWW11" s="40" t="s">
        <v>41</v>
      </c>
      <c r="OWX11" s="40" t="s">
        <v>99</v>
      </c>
      <c r="OWY11" s="36">
        <f t="shared" si="2010"/>
        <v>2013</v>
      </c>
      <c r="OWZ11" s="37">
        <f t="shared" si="2011"/>
        <v>-4738847000</v>
      </c>
      <c r="OXA11" s="38">
        <f t="shared" si="2012"/>
        <v>2772866000</v>
      </c>
      <c r="OXB11" s="38">
        <f t="shared" si="2013"/>
        <v>-7511713000</v>
      </c>
      <c r="OXC11" s="39">
        <f t="shared" si="2014"/>
        <v>0.98264565615747224</v>
      </c>
      <c r="OXD11" s="39">
        <f t="shared" si="2015"/>
        <v>1.5576261799023294</v>
      </c>
      <c r="OXE11" s="40" t="s">
        <v>395</v>
      </c>
      <c r="OXF11" s="40" t="s">
        <v>9</v>
      </c>
      <c r="OXG11" s="42">
        <v>41639</v>
      </c>
      <c r="OXH11" s="43">
        <v>4822539000</v>
      </c>
      <c r="OXI11" s="43">
        <v>83692000</v>
      </c>
      <c r="OXJ11" s="43">
        <v>2540954000</v>
      </c>
      <c r="OXK11" s="40">
        <v>0</v>
      </c>
      <c r="OXL11" s="43">
        <v>231912000</v>
      </c>
      <c r="OXM11" s="40" t="s">
        <v>41</v>
      </c>
      <c r="OXN11" s="40" t="s">
        <v>99</v>
      </c>
      <c r="OXO11" s="36">
        <f t="shared" si="2010"/>
        <v>2013</v>
      </c>
      <c r="OXP11" s="37">
        <f t="shared" si="2011"/>
        <v>-4738847000</v>
      </c>
      <c r="OXQ11" s="38">
        <f t="shared" si="2012"/>
        <v>2772866000</v>
      </c>
      <c r="OXR11" s="38">
        <f t="shared" si="2013"/>
        <v>-7511713000</v>
      </c>
      <c r="OXS11" s="39">
        <f t="shared" si="2014"/>
        <v>0.98264565615747224</v>
      </c>
      <c r="OXT11" s="39">
        <f t="shared" si="2015"/>
        <v>1.5576261799023294</v>
      </c>
      <c r="OXU11" s="40" t="s">
        <v>395</v>
      </c>
      <c r="OXV11" s="40" t="s">
        <v>9</v>
      </c>
      <c r="OXW11" s="42">
        <v>41639</v>
      </c>
      <c r="OXX11" s="43">
        <v>4822539000</v>
      </c>
      <c r="OXY11" s="43">
        <v>83692000</v>
      </c>
      <c r="OXZ11" s="43">
        <v>2540954000</v>
      </c>
      <c r="OYA11" s="40">
        <v>0</v>
      </c>
      <c r="OYB11" s="43">
        <v>231912000</v>
      </c>
      <c r="OYC11" s="40" t="s">
        <v>41</v>
      </c>
      <c r="OYD11" s="40" t="s">
        <v>99</v>
      </c>
      <c r="OYE11" s="36">
        <f t="shared" si="2016"/>
        <v>2013</v>
      </c>
      <c r="OYF11" s="37">
        <f t="shared" si="2017"/>
        <v>-4738847000</v>
      </c>
      <c r="OYG11" s="38">
        <f t="shared" si="2018"/>
        <v>2772866000</v>
      </c>
      <c r="OYH11" s="38">
        <f t="shared" si="2019"/>
        <v>-7511713000</v>
      </c>
      <c r="OYI11" s="39">
        <f t="shared" si="2020"/>
        <v>0.98264565615747224</v>
      </c>
      <c r="OYJ11" s="39">
        <f t="shared" si="2021"/>
        <v>1.5576261799023294</v>
      </c>
      <c r="OYK11" s="40" t="s">
        <v>395</v>
      </c>
      <c r="OYL11" s="40" t="s">
        <v>9</v>
      </c>
      <c r="OYM11" s="42">
        <v>41639</v>
      </c>
      <c r="OYN11" s="43">
        <v>4822539000</v>
      </c>
      <c r="OYO11" s="43">
        <v>83692000</v>
      </c>
      <c r="OYP11" s="43">
        <v>2540954000</v>
      </c>
      <c r="OYQ11" s="40">
        <v>0</v>
      </c>
      <c r="OYR11" s="43">
        <v>231912000</v>
      </c>
      <c r="OYS11" s="40" t="s">
        <v>41</v>
      </c>
      <c r="OYT11" s="40" t="s">
        <v>99</v>
      </c>
      <c r="OYU11" s="36">
        <f t="shared" si="2016"/>
        <v>2013</v>
      </c>
      <c r="OYV11" s="37">
        <f t="shared" si="2017"/>
        <v>-4738847000</v>
      </c>
      <c r="OYW11" s="38">
        <f t="shared" si="2018"/>
        <v>2772866000</v>
      </c>
      <c r="OYX11" s="38">
        <f t="shared" si="2019"/>
        <v>-7511713000</v>
      </c>
      <c r="OYY11" s="39">
        <f t="shared" si="2020"/>
        <v>0.98264565615747224</v>
      </c>
      <c r="OYZ11" s="39">
        <f t="shared" si="2021"/>
        <v>1.5576261799023294</v>
      </c>
      <c r="OZA11" s="40" t="s">
        <v>395</v>
      </c>
      <c r="OZB11" s="40" t="s">
        <v>9</v>
      </c>
      <c r="OZC11" s="42">
        <v>41639</v>
      </c>
      <c r="OZD11" s="43">
        <v>4822539000</v>
      </c>
      <c r="OZE11" s="43">
        <v>83692000</v>
      </c>
      <c r="OZF11" s="43">
        <v>2540954000</v>
      </c>
      <c r="OZG11" s="40">
        <v>0</v>
      </c>
      <c r="OZH11" s="43">
        <v>231912000</v>
      </c>
      <c r="OZI11" s="40" t="s">
        <v>41</v>
      </c>
      <c r="OZJ11" s="40" t="s">
        <v>99</v>
      </c>
      <c r="OZK11" s="36">
        <f t="shared" si="2022"/>
        <v>2013</v>
      </c>
      <c r="OZL11" s="37">
        <f t="shared" si="2023"/>
        <v>-4738847000</v>
      </c>
      <c r="OZM11" s="38">
        <f t="shared" si="2024"/>
        <v>2772866000</v>
      </c>
      <c r="OZN11" s="38">
        <f t="shared" si="2025"/>
        <v>-7511713000</v>
      </c>
      <c r="OZO11" s="39">
        <f t="shared" si="2026"/>
        <v>0.98264565615747224</v>
      </c>
      <c r="OZP11" s="39">
        <f t="shared" si="2027"/>
        <v>1.5576261799023294</v>
      </c>
      <c r="OZQ11" s="40" t="s">
        <v>395</v>
      </c>
      <c r="OZR11" s="40" t="s">
        <v>9</v>
      </c>
      <c r="OZS11" s="42">
        <v>41639</v>
      </c>
      <c r="OZT11" s="43">
        <v>4822539000</v>
      </c>
      <c r="OZU11" s="43">
        <v>83692000</v>
      </c>
      <c r="OZV11" s="43">
        <v>2540954000</v>
      </c>
      <c r="OZW11" s="40">
        <v>0</v>
      </c>
      <c r="OZX11" s="43">
        <v>231912000</v>
      </c>
      <c r="OZY11" s="40" t="s">
        <v>41</v>
      </c>
      <c r="OZZ11" s="40" t="s">
        <v>99</v>
      </c>
      <c r="PAA11" s="36">
        <f t="shared" si="2022"/>
        <v>2013</v>
      </c>
      <c r="PAB11" s="37">
        <f t="shared" si="2023"/>
        <v>-4738847000</v>
      </c>
      <c r="PAC11" s="38">
        <f t="shared" si="2024"/>
        <v>2772866000</v>
      </c>
      <c r="PAD11" s="38">
        <f t="shared" si="2025"/>
        <v>-7511713000</v>
      </c>
      <c r="PAE11" s="39">
        <f t="shared" si="2026"/>
        <v>0.98264565615747224</v>
      </c>
      <c r="PAF11" s="39">
        <f t="shared" si="2027"/>
        <v>1.5576261799023294</v>
      </c>
      <c r="PAG11" s="40" t="s">
        <v>395</v>
      </c>
      <c r="PAH11" s="40" t="s">
        <v>9</v>
      </c>
      <c r="PAI11" s="42">
        <v>41639</v>
      </c>
      <c r="PAJ11" s="43">
        <v>4822539000</v>
      </c>
      <c r="PAK11" s="43">
        <v>83692000</v>
      </c>
      <c r="PAL11" s="43">
        <v>2540954000</v>
      </c>
      <c r="PAM11" s="40">
        <v>0</v>
      </c>
      <c r="PAN11" s="43">
        <v>231912000</v>
      </c>
      <c r="PAO11" s="40" t="s">
        <v>41</v>
      </c>
      <c r="PAP11" s="40" t="s">
        <v>99</v>
      </c>
      <c r="PAQ11" s="36">
        <f t="shared" si="2028"/>
        <v>2013</v>
      </c>
      <c r="PAR11" s="37">
        <f t="shared" si="2029"/>
        <v>-4738847000</v>
      </c>
      <c r="PAS11" s="38">
        <f t="shared" si="2030"/>
        <v>2772866000</v>
      </c>
      <c r="PAT11" s="38">
        <f t="shared" si="2031"/>
        <v>-7511713000</v>
      </c>
      <c r="PAU11" s="39">
        <f t="shared" si="2032"/>
        <v>0.98264565615747224</v>
      </c>
      <c r="PAV11" s="39">
        <f t="shared" si="2033"/>
        <v>1.5576261799023294</v>
      </c>
      <c r="PAW11" s="40" t="s">
        <v>395</v>
      </c>
      <c r="PAX11" s="40" t="s">
        <v>9</v>
      </c>
      <c r="PAY11" s="42">
        <v>41639</v>
      </c>
      <c r="PAZ11" s="43">
        <v>4822539000</v>
      </c>
      <c r="PBA11" s="43">
        <v>83692000</v>
      </c>
      <c r="PBB11" s="43">
        <v>2540954000</v>
      </c>
      <c r="PBC11" s="40">
        <v>0</v>
      </c>
      <c r="PBD11" s="43">
        <v>231912000</v>
      </c>
      <c r="PBE11" s="40" t="s">
        <v>41</v>
      </c>
      <c r="PBF11" s="40" t="s">
        <v>99</v>
      </c>
      <c r="PBG11" s="36">
        <f t="shared" si="2028"/>
        <v>2013</v>
      </c>
      <c r="PBH11" s="37">
        <f t="shared" si="2029"/>
        <v>-4738847000</v>
      </c>
      <c r="PBI11" s="38">
        <f t="shared" si="2030"/>
        <v>2772866000</v>
      </c>
      <c r="PBJ11" s="38">
        <f t="shared" si="2031"/>
        <v>-7511713000</v>
      </c>
      <c r="PBK11" s="39">
        <f t="shared" si="2032"/>
        <v>0.98264565615747224</v>
      </c>
      <c r="PBL11" s="39">
        <f t="shared" si="2033"/>
        <v>1.5576261799023294</v>
      </c>
      <c r="PBM11" s="40" t="s">
        <v>395</v>
      </c>
      <c r="PBN11" s="40" t="s">
        <v>9</v>
      </c>
      <c r="PBO11" s="42">
        <v>41639</v>
      </c>
      <c r="PBP11" s="43">
        <v>4822539000</v>
      </c>
      <c r="PBQ11" s="43">
        <v>83692000</v>
      </c>
      <c r="PBR11" s="43">
        <v>2540954000</v>
      </c>
      <c r="PBS11" s="40">
        <v>0</v>
      </c>
      <c r="PBT11" s="43">
        <v>231912000</v>
      </c>
      <c r="PBU11" s="40" t="s">
        <v>41</v>
      </c>
      <c r="PBV11" s="40" t="s">
        <v>99</v>
      </c>
      <c r="PBW11" s="36">
        <f t="shared" si="2034"/>
        <v>2013</v>
      </c>
      <c r="PBX11" s="37">
        <f t="shared" si="2035"/>
        <v>-4738847000</v>
      </c>
      <c r="PBY11" s="38">
        <f t="shared" si="2036"/>
        <v>2772866000</v>
      </c>
      <c r="PBZ11" s="38">
        <f t="shared" si="2037"/>
        <v>-7511713000</v>
      </c>
      <c r="PCA11" s="39">
        <f t="shared" si="2038"/>
        <v>0.98264565615747224</v>
      </c>
      <c r="PCB11" s="39">
        <f t="shared" si="2039"/>
        <v>1.5576261799023294</v>
      </c>
      <c r="PCC11" s="40" t="s">
        <v>395</v>
      </c>
      <c r="PCD11" s="40" t="s">
        <v>9</v>
      </c>
      <c r="PCE11" s="42">
        <v>41639</v>
      </c>
      <c r="PCF11" s="43">
        <v>4822539000</v>
      </c>
      <c r="PCG11" s="43">
        <v>83692000</v>
      </c>
      <c r="PCH11" s="43">
        <v>2540954000</v>
      </c>
      <c r="PCI11" s="40">
        <v>0</v>
      </c>
      <c r="PCJ11" s="43">
        <v>231912000</v>
      </c>
      <c r="PCK11" s="40" t="s">
        <v>41</v>
      </c>
      <c r="PCL11" s="40" t="s">
        <v>99</v>
      </c>
      <c r="PCM11" s="36">
        <f t="shared" si="2034"/>
        <v>2013</v>
      </c>
      <c r="PCN11" s="37">
        <f t="shared" si="2035"/>
        <v>-4738847000</v>
      </c>
      <c r="PCO11" s="38">
        <f t="shared" si="2036"/>
        <v>2772866000</v>
      </c>
      <c r="PCP11" s="38">
        <f t="shared" si="2037"/>
        <v>-7511713000</v>
      </c>
      <c r="PCQ11" s="39">
        <f t="shared" si="2038"/>
        <v>0.98264565615747224</v>
      </c>
      <c r="PCR11" s="39">
        <f t="shared" si="2039"/>
        <v>1.5576261799023294</v>
      </c>
      <c r="PCS11" s="40" t="s">
        <v>395</v>
      </c>
      <c r="PCT11" s="40" t="s">
        <v>9</v>
      </c>
      <c r="PCU11" s="42">
        <v>41639</v>
      </c>
      <c r="PCV11" s="43">
        <v>4822539000</v>
      </c>
      <c r="PCW11" s="43">
        <v>83692000</v>
      </c>
      <c r="PCX11" s="43">
        <v>2540954000</v>
      </c>
      <c r="PCY11" s="40">
        <v>0</v>
      </c>
      <c r="PCZ11" s="43">
        <v>231912000</v>
      </c>
      <c r="PDA11" s="40" t="s">
        <v>41</v>
      </c>
      <c r="PDB11" s="40" t="s">
        <v>99</v>
      </c>
      <c r="PDC11" s="36">
        <f t="shared" si="2040"/>
        <v>2013</v>
      </c>
      <c r="PDD11" s="37">
        <f t="shared" si="2041"/>
        <v>-4738847000</v>
      </c>
      <c r="PDE11" s="38">
        <f t="shared" si="2042"/>
        <v>2772866000</v>
      </c>
      <c r="PDF11" s="38">
        <f t="shared" si="2043"/>
        <v>-7511713000</v>
      </c>
      <c r="PDG11" s="39">
        <f t="shared" si="2044"/>
        <v>0.98264565615747224</v>
      </c>
      <c r="PDH11" s="39">
        <f t="shared" si="2045"/>
        <v>1.5576261799023294</v>
      </c>
      <c r="PDI11" s="40" t="s">
        <v>395</v>
      </c>
      <c r="PDJ11" s="40" t="s">
        <v>9</v>
      </c>
      <c r="PDK11" s="42">
        <v>41639</v>
      </c>
      <c r="PDL11" s="43">
        <v>4822539000</v>
      </c>
      <c r="PDM11" s="43">
        <v>83692000</v>
      </c>
      <c r="PDN11" s="43">
        <v>2540954000</v>
      </c>
      <c r="PDO11" s="40">
        <v>0</v>
      </c>
      <c r="PDP11" s="43">
        <v>231912000</v>
      </c>
      <c r="PDQ11" s="40" t="s">
        <v>41</v>
      </c>
      <c r="PDR11" s="40" t="s">
        <v>99</v>
      </c>
      <c r="PDS11" s="36">
        <f t="shared" si="2040"/>
        <v>2013</v>
      </c>
      <c r="PDT11" s="37">
        <f t="shared" si="2041"/>
        <v>-4738847000</v>
      </c>
      <c r="PDU11" s="38">
        <f t="shared" si="2042"/>
        <v>2772866000</v>
      </c>
      <c r="PDV11" s="38">
        <f t="shared" si="2043"/>
        <v>-7511713000</v>
      </c>
      <c r="PDW11" s="39">
        <f t="shared" si="2044"/>
        <v>0.98264565615747224</v>
      </c>
      <c r="PDX11" s="39">
        <f t="shared" si="2045"/>
        <v>1.5576261799023294</v>
      </c>
      <c r="PDY11" s="40" t="s">
        <v>395</v>
      </c>
      <c r="PDZ11" s="40" t="s">
        <v>9</v>
      </c>
      <c r="PEA11" s="42">
        <v>41639</v>
      </c>
      <c r="PEB11" s="43">
        <v>4822539000</v>
      </c>
      <c r="PEC11" s="43">
        <v>83692000</v>
      </c>
      <c r="PED11" s="43">
        <v>2540954000</v>
      </c>
      <c r="PEE11" s="40">
        <v>0</v>
      </c>
      <c r="PEF11" s="43">
        <v>231912000</v>
      </c>
      <c r="PEG11" s="40" t="s">
        <v>41</v>
      </c>
      <c r="PEH11" s="40" t="s">
        <v>99</v>
      </c>
      <c r="PEI11" s="36">
        <f t="shared" si="2046"/>
        <v>2013</v>
      </c>
      <c r="PEJ11" s="37">
        <f t="shared" si="2047"/>
        <v>-4738847000</v>
      </c>
      <c r="PEK11" s="38">
        <f t="shared" si="2048"/>
        <v>2772866000</v>
      </c>
      <c r="PEL11" s="38">
        <f t="shared" si="2049"/>
        <v>-7511713000</v>
      </c>
      <c r="PEM11" s="39">
        <f t="shared" si="2050"/>
        <v>0.98264565615747224</v>
      </c>
      <c r="PEN11" s="39">
        <f t="shared" si="2051"/>
        <v>1.5576261799023294</v>
      </c>
      <c r="PEO11" s="40" t="s">
        <v>395</v>
      </c>
      <c r="PEP11" s="40" t="s">
        <v>9</v>
      </c>
      <c r="PEQ11" s="42">
        <v>41639</v>
      </c>
      <c r="PER11" s="43">
        <v>4822539000</v>
      </c>
      <c r="PES11" s="43">
        <v>83692000</v>
      </c>
      <c r="PET11" s="43">
        <v>2540954000</v>
      </c>
      <c r="PEU11" s="40">
        <v>0</v>
      </c>
      <c r="PEV11" s="43">
        <v>231912000</v>
      </c>
      <c r="PEW11" s="40" t="s">
        <v>41</v>
      </c>
      <c r="PEX11" s="40" t="s">
        <v>99</v>
      </c>
      <c r="PEY11" s="36">
        <f t="shared" si="2046"/>
        <v>2013</v>
      </c>
      <c r="PEZ11" s="37">
        <f t="shared" si="2047"/>
        <v>-4738847000</v>
      </c>
      <c r="PFA11" s="38">
        <f t="shared" si="2048"/>
        <v>2772866000</v>
      </c>
      <c r="PFB11" s="38">
        <f t="shared" si="2049"/>
        <v>-7511713000</v>
      </c>
      <c r="PFC11" s="39">
        <f t="shared" si="2050"/>
        <v>0.98264565615747224</v>
      </c>
      <c r="PFD11" s="39">
        <f t="shared" si="2051"/>
        <v>1.5576261799023294</v>
      </c>
      <c r="PFE11" s="40" t="s">
        <v>395</v>
      </c>
      <c r="PFF11" s="40" t="s">
        <v>9</v>
      </c>
      <c r="PFG11" s="42">
        <v>41639</v>
      </c>
      <c r="PFH11" s="43">
        <v>4822539000</v>
      </c>
      <c r="PFI11" s="43">
        <v>83692000</v>
      </c>
      <c r="PFJ11" s="43">
        <v>2540954000</v>
      </c>
      <c r="PFK11" s="40">
        <v>0</v>
      </c>
      <c r="PFL11" s="43">
        <v>231912000</v>
      </c>
      <c r="PFM11" s="40" t="s">
        <v>41</v>
      </c>
      <c r="PFN11" s="40" t="s">
        <v>99</v>
      </c>
      <c r="PFO11" s="36">
        <f t="shared" si="2052"/>
        <v>2013</v>
      </c>
      <c r="PFP11" s="37">
        <f t="shared" si="2053"/>
        <v>-4738847000</v>
      </c>
      <c r="PFQ11" s="38">
        <f t="shared" si="2054"/>
        <v>2772866000</v>
      </c>
      <c r="PFR11" s="38">
        <f t="shared" si="2055"/>
        <v>-7511713000</v>
      </c>
      <c r="PFS11" s="39">
        <f t="shared" si="2056"/>
        <v>0.98264565615747224</v>
      </c>
      <c r="PFT11" s="39">
        <f t="shared" si="2057"/>
        <v>1.5576261799023294</v>
      </c>
      <c r="PFU11" s="40" t="s">
        <v>395</v>
      </c>
      <c r="PFV11" s="40" t="s">
        <v>9</v>
      </c>
      <c r="PFW11" s="42">
        <v>41639</v>
      </c>
      <c r="PFX11" s="43">
        <v>4822539000</v>
      </c>
      <c r="PFY11" s="43">
        <v>83692000</v>
      </c>
      <c r="PFZ11" s="43">
        <v>2540954000</v>
      </c>
      <c r="PGA11" s="40">
        <v>0</v>
      </c>
      <c r="PGB11" s="43">
        <v>231912000</v>
      </c>
      <c r="PGC11" s="40" t="s">
        <v>41</v>
      </c>
      <c r="PGD11" s="40" t="s">
        <v>99</v>
      </c>
      <c r="PGE11" s="36">
        <f t="shared" si="2052"/>
        <v>2013</v>
      </c>
      <c r="PGF11" s="37">
        <f t="shared" si="2053"/>
        <v>-4738847000</v>
      </c>
      <c r="PGG11" s="38">
        <f t="shared" si="2054"/>
        <v>2772866000</v>
      </c>
      <c r="PGH11" s="38">
        <f t="shared" si="2055"/>
        <v>-7511713000</v>
      </c>
      <c r="PGI11" s="39">
        <f t="shared" si="2056"/>
        <v>0.98264565615747224</v>
      </c>
      <c r="PGJ11" s="39">
        <f t="shared" si="2057"/>
        <v>1.5576261799023294</v>
      </c>
      <c r="PGK11" s="40" t="s">
        <v>395</v>
      </c>
      <c r="PGL11" s="40" t="s">
        <v>9</v>
      </c>
      <c r="PGM11" s="42">
        <v>41639</v>
      </c>
      <c r="PGN11" s="43">
        <v>4822539000</v>
      </c>
      <c r="PGO11" s="43">
        <v>83692000</v>
      </c>
      <c r="PGP11" s="43">
        <v>2540954000</v>
      </c>
      <c r="PGQ11" s="40">
        <v>0</v>
      </c>
      <c r="PGR11" s="43">
        <v>231912000</v>
      </c>
      <c r="PGS11" s="40" t="s">
        <v>41</v>
      </c>
      <c r="PGT11" s="40" t="s">
        <v>99</v>
      </c>
      <c r="PGU11" s="36">
        <f t="shared" si="2058"/>
        <v>2013</v>
      </c>
      <c r="PGV11" s="37">
        <f t="shared" si="2059"/>
        <v>-4738847000</v>
      </c>
      <c r="PGW11" s="38">
        <f t="shared" si="2060"/>
        <v>2772866000</v>
      </c>
      <c r="PGX11" s="38">
        <f t="shared" si="2061"/>
        <v>-7511713000</v>
      </c>
      <c r="PGY11" s="39">
        <f t="shared" si="2062"/>
        <v>0.98264565615747224</v>
      </c>
      <c r="PGZ11" s="39">
        <f t="shared" si="2063"/>
        <v>1.5576261799023294</v>
      </c>
      <c r="PHA11" s="40" t="s">
        <v>395</v>
      </c>
      <c r="PHB11" s="40" t="s">
        <v>9</v>
      </c>
      <c r="PHC11" s="42">
        <v>41639</v>
      </c>
      <c r="PHD11" s="43">
        <v>4822539000</v>
      </c>
      <c r="PHE11" s="43">
        <v>83692000</v>
      </c>
      <c r="PHF11" s="43">
        <v>2540954000</v>
      </c>
      <c r="PHG11" s="40">
        <v>0</v>
      </c>
      <c r="PHH11" s="43">
        <v>231912000</v>
      </c>
      <c r="PHI11" s="40" t="s">
        <v>41</v>
      </c>
      <c r="PHJ11" s="40" t="s">
        <v>99</v>
      </c>
      <c r="PHK11" s="36">
        <f t="shared" si="2058"/>
        <v>2013</v>
      </c>
      <c r="PHL11" s="37">
        <f t="shared" si="2059"/>
        <v>-4738847000</v>
      </c>
      <c r="PHM11" s="38">
        <f t="shared" si="2060"/>
        <v>2772866000</v>
      </c>
      <c r="PHN11" s="38">
        <f t="shared" si="2061"/>
        <v>-7511713000</v>
      </c>
      <c r="PHO11" s="39">
        <f t="shared" si="2062"/>
        <v>0.98264565615747224</v>
      </c>
      <c r="PHP11" s="39">
        <f t="shared" si="2063"/>
        <v>1.5576261799023294</v>
      </c>
      <c r="PHQ11" s="40" t="s">
        <v>395</v>
      </c>
      <c r="PHR11" s="40" t="s">
        <v>9</v>
      </c>
      <c r="PHS11" s="42">
        <v>41639</v>
      </c>
      <c r="PHT11" s="43">
        <v>4822539000</v>
      </c>
      <c r="PHU11" s="43">
        <v>83692000</v>
      </c>
      <c r="PHV11" s="43">
        <v>2540954000</v>
      </c>
      <c r="PHW11" s="40">
        <v>0</v>
      </c>
      <c r="PHX11" s="43">
        <v>231912000</v>
      </c>
      <c r="PHY11" s="40" t="s">
        <v>41</v>
      </c>
      <c r="PHZ11" s="40" t="s">
        <v>99</v>
      </c>
      <c r="PIA11" s="36">
        <f t="shared" si="2064"/>
        <v>2013</v>
      </c>
      <c r="PIB11" s="37">
        <f t="shared" si="2065"/>
        <v>-4738847000</v>
      </c>
      <c r="PIC11" s="38">
        <f t="shared" si="2066"/>
        <v>2772866000</v>
      </c>
      <c r="PID11" s="38">
        <f t="shared" si="2067"/>
        <v>-7511713000</v>
      </c>
      <c r="PIE11" s="39">
        <f t="shared" si="2068"/>
        <v>0.98264565615747224</v>
      </c>
      <c r="PIF11" s="39">
        <f t="shared" si="2069"/>
        <v>1.5576261799023294</v>
      </c>
      <c r="PIG11" s="40" t="s">
        <v>395</v>
      </c>
      <c r="PIH11" s="40" t="s">
        <v>9</v>
      </c>
      <c r="PII11" s="42">
        <v>41639</v>
      </c>
      <c r="PIJ11" s="43">
        <v>4822539000</v>
      </c>
      <c r="PIK11" s="43">
        <v>83692000</v>
      </c>
      <c r="PIL11" s="43">
        <v>2540954000</v>
      </c>
      <c r="PIM11" s="40">
        <v>0</v>
      </c>
      <c r="PIN11" s="43">
        <v>231912000</v>
      </c>
      <c r="PIO11" s="40" t="s">
        <v>41</v>
      </c>
      <c r="PIP11" s="40" t="s">
        <v>99</v>
      </c>
      <c r="PIQ11" s="36">
        <f t="shared" si="2064"/>
        <v>2013</v>
      </c>
      <c r="PIR11" s="37">
        <f t="shared" si="2065"/>
        <v>-4738847000</v>
      </c>
      <c r="PIS11" s="38">
        <f t="shared" si="2066"/>
        <v>2772866000</v>
      </c>
      <c r="PIT11" s="38">
        <f t="shared" si="2067"/>
        <v>-7511713000</v>
      </c>
      <c r="PIU11" s="39">
        <f t="shared" si="2068"/>
        <v>0.98264565615747224</v>
      </c>
      <c r="PIV11" s="39">
        <f t="shared" si="2069"/>
        <v>1.5576261799023294</v>
      </c>
      <c r="PIW11" s="40" t="s">
        <v>395</v>
      </c>
      <c r="PIX11" s="40" t="s">
        <v>9</v>
      </c>
      <c r="PIY11" s="42">
        <v>41639</v>
      </c>
      <c r="PIZ11" s="43">
        <v>4822539000</v>
      </c>
      <c r="PJA11" s="43">
        <v>83692000</v>
      </c>
      <c r="PJB11" s="43">
        <v>2540954000</v>
      </c>
      <c r="PJC11" s="40">
        <v>0</v>
      </c>
      <c r="PJD11" s="43">
        <v>231912000</v>
      </c>
      <c r="PJE11" s="40" t="s">
        <v>41</v>
      </c>
      <c r="PJF11" s="40" t="s">
        <v>99</v>
      </c>
      <c r="PJG11" s="36">
        <f t="shared" si="2070"/>
        <v>2013</v>
      </c>
      <c r="PJH11" s="37">
        <f t="shared" si="2071"/>
        <v>-4738847000</v>
      </c>
      <c r="PJI11" s="38">
        <f t="shared" si="2072"/>
        <v>2772866000</v>
      </c>
      <c r="PJJ11" s="38">
        <f t="shared" si="2073"/>
        <v>-7511713000</v>
      </c>
      <c r="PJK11" s="39">
        <f t="shared" si="2074"/>
        <v>0.98264565615747224</v>
      </c>
      <c r="PJL11" s="39">
        <f t="shared" si="2075"/>
        <v>1.5576261799023294</v>
      </c>
      <c r="PJM11" s="40" t="s">
        <v>395</v>
      </c>
      <c r="PJN11" s="40" t="s">
        <v>9</v>
      </c>
      <c r="PJO11" s="42">
        <v>41639</v>
      </c>
      <c r="PJP11" s="43">
        <v>4822539000</v>
      </c>
      <c r="PJQ11" s="43">
        <v>83692000</v>
      </c>
      <c r="PJR11" s="43">
        <v>2540954000</v>
      </c>
      <c r="PJS11" s="40">
        <v>0</v>
      </c>
      <c r="PJT11" s="43">
        <v>231912000</v>
      </c>
      <c r="PJU11" s="40" t="s">
        <v>41</v>
      </c>
      <c r="PJV11" s="40" t="s">
        <v>99</v>
      </c>
      <c r="PJW11" s="36">
        <f t="shared" si="2070"/>
        <v>2013</v>
      </c>
      <c r="PJX11" s="37">
        <f t="shared" si="2071"/>
        <v>-4738847000</v>
      </c>
      <c r="PJY11" s="38">
        <f t="shared" si="2072"/>
        <v>2772866000</v>
      </c>
      <c r="PJZ11" s="38">
        <f t="shared" si="2073"/>
        <v>-7511713000</v>
      </c>
      <c r="PKA11" s="39">
        <f t="shared" si="2074"/>
        <v>0.98264565615747224</v>
      </c>
      <c r="PKB11" s="39">
        <f t="shared" si="2075"/>
        <v>1.5576261799023294</v>
      </c>
      <c r="PKC11" s="40" t="s">
        <v>395</v>
      </c>
      <c r="PKD11" s="40" t="s">
        <v>9</v>
      </c>
      <c r="PKE11" s="42">
        <v>41639</v>
      </c>
      <c r="PKF11" s="43">
        <v>4822539000</v>
      </c>
      <c r="PKG11" s="43">
        <v>83692000</v>
      </c>
      <c r="PKH11" s="43">
        <v>2540954000</v>
      </c>
      <c r="PKI11" s="40">
        <v>0</v>
      </c>
      <c r="PKJ11" s="43">
        <v>231912000</v>
      </c>
      <c r="PKK11" s="40" t="s">
        <v>41</v>
      </c>
      <c r="PKL11" s="40" t="s">
        <v>99</v>
      </c>
      <c r="PKM11" s="36">
        <f t="shared" si="2076"/>
        <v>2013</v>
      </c>
      <c r="PKN11" s="37">
        <f t="shared" si="2077"/>
        <v>-4738847000</v>
      </c>
      <c r="PKO11" s="38">
        <f t="shared" si="2078"/>
        <v>2772866000</v>
      </c>
      <c r="PKP11" s="38">
        <f t="shared" si="2079"/>
        <v>-7511713000</v>
      </c>
      <c r="PKQ11" s="39">
        <f t="shared" si="2080"/>
        <v>0.98264565615747224</v>
      </c>
      <c r="PKR11" s="39">
        <f t="shared" si="2081"/>
        <v>1.5576261799023294</v>
      </c>
      <c r="PKS11" s="40" t="s">
        <v>395</v>
      </c>
      <c r="PKT11" s="40" t="s">
        <v>9</v>
      </c>
      <c r="PKU11" s="42">
        <v>41639</v>
      </c>
      <c r="PKV11" s="43">
        <v>4822539000</v>
      </c>
      <c r="PKW11" s="43">
        <v>83692000</v>
      </c>
      <c r="PKX11" s="43">
        <v>2540954000</v>
      </c>
      <c r="PKY11" s="40">
        <v>0</v>
      </c>
      <c r="PKZ11" s="43">
        <v>231912000</v>
      </c>
      <c r="PLA11" s="40" t="s">
        <v>41</v>
      </c>
      <c r="PLB11" s="40" t="s">
        <v>99</v>
      </c>
      <c r="PLC11" s="36">
        <f t="shared" si="2076"/>
        <v>2013</v>
      </c>
      <c r="PLD11" s="37">
        <f t="shared" si="2077"/>
        <v>-4738847000</v>
      </c>
      <c r="PLE11" s="38">
        <f t="shared" si="2078"/>
        <v>2772866000</v>
      </c>
      <c r="PLF11" s="38">
        <f t="shared" si="2079"/>
        <v>-7511713000</v>
      </c>
      <c r="PLG11" s="39">
        <f t="shared" si="2080"/>
        <v>0.98264565615747224</v>
      </c>
      <c r="PLH11" s="39">
        <f t="shared" si="2081"/>
        <v>1.5576261799023294</v>
      </c>
      <c r="PLI11" s="40" t="s">
        <v>395</v>
      </c>
      <c r="PLJ11" s="40" t="s">
        <v>9</v>
      </c>
      <c r="PLK11" s="42">
        <v>41639</v>
      </c>
      <c r="PLL11" s="43">
        <v>4822539000</v>
      </c>
      <c r="PLM11" s="43">
        <v>83692000</v>
      </c>
      <c r="PLN11" s="43">
        <v>2540954000</v>
      </c>
      <c r="PLO11" s="40">
        <v>0</v>
      </c>
      <c r="PLP11" s="43">
        <v>231912000</v>
      </c>
      <c r="PLQ11" s="40" t="s">
        <v>41</v>
      </c>
      <c r="PLR11" s="40" t="s">
        <v>99</v>
      </c>
      <c r="PLS11" s="36">
        <f t="shared" si="2082"/>
        <v>2013</v>
      </c>
      <c r="PLT11" s="37">
        <f t="shared" si="2083"/>
        <v>-4738847000</v>
      </c>
      <c r="PLU11" s="38">
        <f t="shared" si="2084"/>
        <v>2772866000</v>
      </c>
      <c r="PLV11" s="38">
        <f t="shared" si="2085"/>
        <v>-7511713000</v>
      </c>
      <c r="PLW11" s="39">
        <f t="shared" si="2086"/>
        <v>0.98264565615747224</v>
      </c>
      <c r="PLX11" s="39">
        <f t="shared" si="2087"/>
        <v>1.5576261799023294</v>
      </c>
      <c r="PLY11" s="40" t="s">
        <v>395</v>
      </c>
      <c r="PLZ11" s="40" t="s">
        <v>9</v>
      </c>
      <c r="PMA11" s="42">
        <v>41639</v>
      </c>
      <c r="PMB11" s="43">
        <v>4822539000</v>
      </c>
      <c r="PMC11" s="43">
        <v>83692000</v>
      </c>
      <c r="PMD11" s="43">
        <v>2540954000</v>
      </c>
      <c r="PME11" s="40">
        <v>0</v>
      </c>
      <c r="PMF11" s="43">
        <v>231912000</v>
      </c>
      <c r="PMG11" s="40" t="s">
        <v>41</v>
      </c>
      <c r="PMH11" s="40" t="s">
        <v>99</v>
      </c>
      <c r="PMI11" s="36">
        <f t="shared" si="2082"/>
        <v>2013</v>
      </c>
      <c r="PMJ11" s="37">
        <f t="shared" si="2083"/>
        <v>-4738847000</v>
      </c>
      <c r="PMK11" s="38">
        <f t="shared" si="2084"/>
        <v>2772866000</v>
      </c>
      <c r="PML11" s="38">
        <f t="shared" si="2085"/>
        <v>-7511713000</v>
      </c>
      <c r="PMM11" s="39">
        <f t="shared" si="2086"/>
        <v>0.98264565615747224</v>
      </c>
      <c r="PMN11" s="39">
        <f t="shared" si="2087"/>
        <v>1.5576261799023294</v>
      </c>
      <c r="PMO11" s="40" t="s">
        <v>395</v>
      </c>
      <c r="PMP11" s="40" t="s">
        <v>9</v>
      </c>
      <c r="PMQ11" s="42">
        <v>41639</v>
      </c>
      <c r="PMR11" s="43">
        <v>4822539000</v>
      </c>
      <c r="PMS11" s="43">
        <v>83692000</v>
      </c>
      <c r="PMT11" s="43">
        <v>2540954000</v>
      </c>
      <c r="PMU11" s="40">
        <v>0</v>
      </c>
      <c r="PMV11" s="43">
        <v>231912000</v>
      </c>
      <c r="PMW11" s="40" t="s">
        <v>41</v>
      </c>
      <c r="PMX11" s="40" t="s">
        <v>99</v>
      </c>
      <c r="PMY11" s="36">
        <f t="shared" si="2088"/>
        <v>2013</v>
      </c>
      <c r="PMZ11" s="37">
        <f t="shared" si="2089"/>
        <v>-4738847000</v>
      </c>
      <c r="PNA11" s="38">
        <f t="shared" si="2090"/>
        <v>2772866000</v>
      </c>
      <c r="PNB11" s="38">
        <f t="shared" si="2091"/>
        <v>-7511713000</v>
      </c>
      <c r="PNC11" s="39">
        <f t="shared" si="2092"/>
        <v>0.98264565615747224</v>
      </c>
      <c r="PND11" s="39">
        <f t="shared" si="2093"/>
        <v>1.5576261799023294</v>
      </c>
      <c r="PNE11" s="40" t="s">
        <v>395</v>
      </c>
      <c r="PNF11" s="40" t="s">
        <v>9</v>
      </c>
      <c r="PNG11" s="42">
        <v>41639</v>
      </c>
      <c r="PNH11" s="43">
        <v>4822539000</v>
      </c>
      <c r="PNI11" s="43">
        <v>83692000</v>
      </c>
      <c r="PNJ11" s="43">
        <v>2540954000</v>
      </c>
      <c r="PNK11" s="40">
        <v>0</v>
      </c>
      <c r="PNL11" s="43">
        <v>231912000</v>
      </c>
      <c r="PNM11" s="40" t="s">
        <v>41</v>
      </c>
      <c r="PNN11" s="40" t="s">
        <v>99</v>
      </c>
      <c r="PNO11" s="36">
        <f t="shared" si="2088"/>
        <v>2013</v>
      </c>
      <c r="PNP11" s="37">
        <f t="shared" si="2089"/>
        <v>-4738847000</v>
      </c>
      <c r="PNQ11" s="38">
        <f t="shared" si="2090"/>
        <v>2772866000</v>
      </c>
      <c r="PNR11" s="38">
        <f t="shared" si="2091"/>
        <v>-7511713000</v>
      </c>
      <c r="PNS11" s="39">
        <f t="shared" si="2092"/>
        <v>0.98264565615747224</v>
      </c>
      <c r="PNT11" s="39">
        <f t="shared" si="2093"/>
        <v>1.5576261799023294</v>
      </c>
      <c r="PNU11" s="40" t="s">
        <v>395</v>
      </c>
      <c r="PNV11" s="40" t="s">
        <v>9</v>
      </c>
      <c r="PNW11" s="42">
        <v>41639</v>
      </c>
      <c r="PNX11" s="43">
        <v>4822539000</v>
      </c>
      <c r="PNY11" s="43">
        <v>83692000</v>
      </c>
      <c r="PNZ11" s="43">
        <v>2540954000</v>
      </c>
      <c r="POA11" s="40">
        <v>0</v>
      </c>
      <c r="POB11" s="43">
        <v>231912000</v>
      </c>
      <c r="POC11" s="40" t="s">
        <v>41</v>
      </c>
      <c r="POD11" s="40" t="s">
        <v>99</v>
      </c>
      <c r="POE11" s="36">
        <f t="shared" si="2094"/>
        <v>2013</v>
      </c>
      <c r="POF11" s="37">
        <f t="shared" si="2095"/>
        <v>-4738847000</v>
      </c>
      <c r="POG11" s="38">
        <f t="shared" si="2096"/>
        <v>2772866000</v>
      </c>
      <c r="POH11" s="38">
        <f t="shared" si="2097"/>
        <v>-7511713000</v>
      </c>
      <c r="POI11" s="39">
        <f t="shared" si="2098"/>
        <v>0.98264565615747224</v>
      </c>
      <c r="POJ11" s="39">
        <f t="shared" si="2099"/>
        <v>1.5576261799023294</v>
      </c>
      <c r="POK11" s="40" t="s">
        <v>395</v>
      </c>
      <c r="POL11" s="40" t="s">
        <v>9</v>
      </c>
      <c r="POM11" s="42">
        <v>41639</v>
      </c>
      <c r="PON11" s="43">
        <v>4822539000</v>
      </c>
      <c r="POO11" s="43">
        <v>83692000</v>
      </c>
      <c r="POP11" s="43">
        <v>2540954000</v>
      </c>
      <c r="POQ11" s="40">
        <v>0</v>
      </c>
      <c r="POR11" s="43">
        <v>231912000</v>
      </c>
      <c r="POS11" s="40" t="s">
        <v>41</v>
      </c>
      <c r="POT11" s="40" t="s">
        <v>99</v>
      </c>
      <c r="POU11" s="36">
        <f t="shared" si="2094"/>
        <v>2013</v>
      </c>
      <c r="POV11" s="37">
        <f t="shared" si="2095"/>
        <v>-4738847000</v>
      </c>
      <c r="POW11" s="38">
        <f t="shared" si="2096"/>
        <v>2772866000</v>
      </c>
      <c r="POX11" s="38">
        <f t="shared" si="2097"/>
        <v>-7511713000</v>
      </c>
      <c r="POY11" s="39">
        <f t="shared" si="2098"/>
        <v>0.98264565615747224</v>
      </c>
      <c r="POZ11" s="39">
        <f t="shared" si="2099"/>
        <v>1.5576261799023294</v>
      </c>
      <c r="PPA11" s="40" t="s">
        <v>395</v>
      </c>
      <c r="PPB11" s="40" t="s">
        <v>9</v>
      </c>
      <c r="PPC11" s="42">
        <v>41639</v>
      </c>
      <c r="PPD11" s="43">
        <v>4822539000</v>
      </c>
      <c r="PPE11" s="43">
        <v>83692000</v>
      </c>
      <c r="PPF11" s="43">
        <v>2540954000</v>
      </c>
      <c r="PPG11" s="40">
        <v>0</v>
      </c>
      <c r="PPH11" s="43">
        <v>231912000</v>
      </c>
      <c r="PPI11" s="40" t="s">
        <v>41</v>
      </c>
      <c r="PPJ11" s="40" t="s">
        <v>99</v>
      </c>
      <c r="PPK11" s="36">
        <f t="shared" si="2100"/>
        <v>2013</v>
      </c>
      <c r="PPL11" s="37">
        <f t="shared" si="2101"/>
        <v>-4738847000</v>
      </c>
      <c r="PPM11" s="38">
        <f t="shared" si="2102"/>
        <v>2772866000</v>
      </c>
      <c r="PPN11" s="38">
        <f t="shared" si="2103"/>
        <v>-7511713000</v>
      </c>
      <c r="PPO11" s="39">
        <f t="shared" si="2104"/>
        <v>0.98264565615747224</v>
      </c>
      <c r="PPP11" s="39">
        <f t="shared" si="2105"/>
        <v>1.5576261799023294</v>
      </c>
      <c r="PPQ11" s="40" t="s">
        <v>395</v>
      </c>
      <c r="PPR11" s="40" t="s">
        <v>9</v>
      </c>
      <c r="PPS11" s="42">
        <v>41639</v>
      </c>
      <c r="PPT11" s="43">
        <v>4822539000</v>
      </c>
      <c r="PPU11" s="43">
        <v>83692000</v>
      </c>
      <c r="PPV11" s="43">
        <v>2540954000</v>
      </c>
      <c r="PPW11" s="40">
        <v>0</v>
      </c>
      <c r="PPX11" s="43">
        <v>231912000</v>
      </c>
      <c r="PPY11" s="40" t="s">
        <v>41</v>
      </c>
      <c r="PPZ11" s="40" t="s">
        <v>99</v>
      </c>
      <c r="PQA11" s="36">
        <f t="shared" si="2100"/>
        <v>2013</v>
      </c>
      <c r="PQB11" s="37">
        <f t="shared" si="2101"/>
        <v>-4738847000</v>
      </c>
      <c r="PQC11" s="38">
        <f t="shared" si="2102"/>
        <v>2772866000</v>
      </c>
      <c r="PQD11" s="38">
        <f t="shared" si="2103"/>
        <v>-7511713000</v>
      </c>
      <c r="PQE11" s="39">
        <f t="shared" si="2104"/>
        <v>0.98264565615747224</v>
      </c>
      <c r="PQF11" s="39">
        <f t="shared" si="2105"/>
        <v>1.5576261799023294</v>
      </c>
      <c r="PQG11" s="40" t="s">
        <v>395</v>
      </c>
      <c r="PQH11" s="40" t="s">
        <v>9</v>
      </c>
      <c r="PQI11" s="42">
        <v>41639</v>
      </c>
      <c r="PQJ11" s="43">
        <v>4822539000</v>
      </c>
      <c r="PQK11" s="43">
        <v>83692000</v>
      </c>
      <c r="PQL11" s="43">
        <v>2540954000</v>
      </c>
      <c r="PQM11" s="40">
        <v>0</v>
      </c>
      <c r="PQN11" s="43">
        <v>231912000</v>
      </c>
      <c r="PQO11" s="40" t="s">
        <v>41</v>
      </c>
      <c r="PQP11" s="40" t="s">
        <v>99</v>
      </c>
      <c r="PQQ11" s="36">
        <f t="shared" si="2106"/>
        <v>2013</v>
      </c>
      <c r="PQR11" s="37">
        <f t="shared" si="2107"/>
        <v>-4738847000</v>
      </c>
      <c r="PQS11" s="38">
        <f t="shared" si="2108"/>
        <v>2772866000</v>
      </c>
      <c r="PQT11" s="38">
        <f t="shared" si="2109"/>
        <v>-7511713000</v>
      </c>
      <c r="PQU11" s="39">
        <f t="shared" si="2110"/>
        <v>0.98264565615747224</v>
      </c>
      <c r="PQV11" s="39">
        <f t="shared" si="2111"/>
        <v>1.5576261799023294</v>
      </c>
      <c r="PQW11" s="40" t="s">
        <v>395</v>
      </c>
      <c r="PQX11" s="40" t="s">
        <v>9</v>
      </c>
      <c r="PQY11" s="42">
        <v>41639</v>
      </c>
      <c r="PQZ11" s="43">
        <v>4822539000</v>
      </c>
      <c r="PRA11" s="43">
        <v>83692000</v>
      </c>
      <c r="PRB11" s="43">
        <v>2540954000</v>
      </c>
      <c r="PRC11" s="40">
        <v>0</v>
      </c>
      <c r="PRD11" s="43">
        <v>231912000</v>
      </c>
      <c r="PRE11" s="40" t="s">
        <v>41</v>
      </c>
      <c r="PRF11" s="40" t="s">
        <v>99</v>
      </c>
      <c r="PRG11" s="36">
        <f t="shared" si="2106"/>
        <v>2013</v>
      </c>
      <c r="PRH11" s="37">
        <f t="shared" si="2107"/>
        <v>-4738847000</v>
      </c>
      <c r="PRI11" s="38">
        <f t="shared" si="2108"/>
        <v>2772866000</v>
      </c>
      <c r="PRJ11" s="38">
        <f t="shared" si="2109"/>
        <v>-7511713000</v>
      </c>
      <c r="PRK11" s="39">
        <f t="shared" si="2110"/>
        <v>0.98264565615747224</v>
      </c>
      <c r="PRL11" s="39">
        <f t="shared" si="2111"/>
        <v>1.5576261799023294</v>
      </c>
      <c r="PRM11" s="40" t="s">
        <v>395</v>
      </c>
      <c r="PRN11" s="40" t="s">
        <v>9</v>
      </c>
      <c r="PRO11" s="42">
        <v>41639</v>
      </c>
      <c r="PRP11" s="43">
        <v>4822539000</v>
      </c>
      <c r="PRQ11" s="43">
        <v>83692000</v>
      </c>
      <c r="PRR11" s="43">
        <v>2540954000</v>
      </c>
      <c r="PRS11" s="40">
        <v>0</v>
      </c>
      <c r="PRT11" s="43">
        <v>231912000</v>
      </c>
      <c r="PRU11" s="40" t="s">
        <v>41</v>
      </c>
      <c r="PRV11" s="40" t="s">
        <v>99</v>
      </c>
      <c r="PRW11" s="36">
        <f t="shared" si="2112"/>
        <v>2013</v>
      </c>
      <c r="PRX11" s="37">
        <f t="shared" si="2113"/>
        <v>-4738847000</v>
      </c>
      <c r="PRY11" s="38">
        <f t="shared" si="2114"/>
        <v>2772866000</v>
      </c>
      <c r="PRZ11" s="38">
        <f t="shared" si="2115"/>
        <v>-7511713000</v>
      </c>
      <c r="PSA11" s="39">
        <f t="shared" si="2116"/>
        <v>0.98264565615747224</v>
      </c>
      <c r="PSB11" s="39">
        <f t="shared" si="2117"/>
        <v>1.5576261799023294</v>
      </c>
      <c r="PSC11" s="40" t="s">
        <v>395</v>
      </c>
      <c r="PSD11" s="40" t="s">
        <v>9</v>
      </c>
      <c r="PSE11" s="42">
        <v>41639</v>
      </c>
      <c r="PSF11" s="43">
        <v>4822539000</v>
      </c>
      <c r="PSG11" s="43">
        <v>83692000</v>
      </c>
      <c r="PSH11" s="43">
        <v>2540954000</v>
      </c>
      <c r="PSI11" s="40">
        <v>0</v>
      </c>
      <c r="PSJ11" s="43">
        <v>231912000</v>
      </c>
      <c r="PSK11" s="40" t="s">
        <v>41</v>
      </c>
      <c r="PSL11" s="40" t="s">
        <v>99</v>
      </c>
      <c r="PSM11" s="36">
        <f t="shared" si="2112"/>
        <v>2013</v>
      </c>
      <c r="PSN11" s="37">
        <f t="shared" si="2113"/>
        <v>-4738847000</v>
      </c>
      <c r="PSO11" s="38">
        <f t="shared" si="2114"/>
        <v>2772866000</v>
      </c>
      <c r="PSP11" s="38">
        <f t="shared" si="2115"/>
        <v>-7511713000</v>
      </c>
      <c r="PSQ11" s="39">
        <f t="shared" si="2116"/>
        <v>0.98264565615747224</v>
      </c>
      <c r="PSR11" s="39">
        <f t="shared" si="2117"/>
        <v>1.5576261799023294</v>
      </c>
      <c r="PSS11" s="40" t="s">
        <v>395</v>
      </c>
      <c r="PST11" s="40" t="s">
        <v>9</v>
      </c>
      <c r="PSU11" s="42">
        <v>41639</v>
      </c>
      <c r="PSV11" s="43">
        <v>4822539000</v>
      </c>
      <c r="PSW11" s="43">
        <v>83692000</v>
      </c>
      <c r="PSX11" s="43">
        <v>2540954000</v>
      </c>
      <c r="PSY11" s="40">
        <v>0</v>
      </c>
      <c r="PSZ11" s="43">
        <v>231912000</v>
      </c>
      <c r="PTA11" s="40" t="s">
        <v>41</v>
      </c>
      <c r="PTB11" s="40" t="s">
        <v>99</v>
      </c>
      <c r="PTC11" s="36">
        <f t="shared" si="2118"/>
        <v>2013</v>
      </c>
      <c r="PTD11" s="37">
        <f t="shared" si="2119"/>
        <v>-4738847000</v>
      </c>
      <c r="PTE11" s="38">
        <f t="shared" si="2120"/>
        <v>2772866000</v>
      </c>
      <c r="PTF11" s="38">
        <f t="shared" si="2121"/>
        <v>-7511713000</v>
      </c>
      <c r="PTG11" s="39">
        <f t="shared" si="2122"/>
        <v>0.98264565615747224</v>
      </c>
      <c r="PTH11" s="39">
        <f t="shared" si="2123"/>
        <v>1.5576261799023294</v>
      </c>
      <c r="PTI11" s="40" t="s">
        <v>395</v>
      </c>
      <c r="PTJ11" s="40" t="s">
        <v>9</v>
      </c>
      <c r="PTK11" s="42">
        <v>41639</v>
      </c>
      <c r="PTL11" s="43">
        <v>4822539000</v>
      </c>
      <c r="PTM11" s="43">
        <v>83692000</v>
      </c>
      <c r="PTN11" s="43">
        <v>2540954000</v>
      </c>
      <c r="PTO11" s="40">
        <v>0</v>
      </c>
      <c r="PTP11" s="43">
        <v>231912000</v>
      </c>
      <c r="PTQ11" s="40" t="s">
        <v>41</v>
      </c>
      <c r="PTR11" s="40" t="s">
        <v>99</v>
      </c>
      <c r="PTS11" s="36">
        <f t="shared" si="2118"/>
        <v>2013</v>
      </c>
      <c r="PTT11" s="37">
        <f t="shared" si="2119"/>
        <v>-4738847000</v>
      </c>
      <c r="PTU11" s="38">
        <f t="shared" si="2120"/>
        <v>2772866000</v>
      </c>
      <c r="PTV11" s="38">
        <f t="shared" si="2121"/>
        <v>-7511713000</v>
      </c>
      <c r="PTW11" s="39">
        <f t="shared" si="2122"/>
        <v>0.98264565615747224</v>
      </c>
      <c r="PTX11" s="39">
        <f t="shared" si="2123"/>
        <v>1.5576261799023294</v>
      </c>
      <c r="PTY11" s="40" t="s">
        <v>395</v>
      </c>
      <c r="PTZ11" s="40" t="s">
        <v>9</v>
      </c>
      <c r="PUA11" s="42">
        <v>41639</v>
      </c>
      <c r="PUB11" s="43">
        <v>4822539000</v>
      </c>
      <c r="PUC11" s="43">
        <v>83692000</v>
      </c>
      <c r="PUD11" s="43">
        <v>2540954000</v>
      </c>
      <c r="PUE11" s="40">
        <v>0</v>
      </c>
      <c r="PUF11" s="43">
        <v>231912000</v>
      </c>
      <c r="PUG11" s="40" t="s">
        <v>41</v>
      </c>
      <c r="PUH11" s="40" t="s">
        <v>99</v>
      </c>
      <c r="PUI11" s="36">
        <f t="shared" si="2124"/>
        <v>2013</v>
      </c>
      <c r="PUJ11" s="37">
        <f t="shared" si="2125"/>
        <v>-4738847000</v>
      </c>
      <c r="PUK11" s="38">
        <f t="shared" si="2126"/>
        <v>2772866000</v>
      </c>
      <c r="PUL11" s="38">
        <f t="shared" si="2127"/>
        <v>-7511713000</v>
      </c>
      <c r="PUM11" s="39">
        <f t="shared" si="2128"/>
        <v>0.98264565615747224</v>
      </c>
      <c r="PUN11" s="39">
        <f t="shared" si="2129"/>
        <v>1.5576261799023294</v>
      </c>
      <c r="PUO11" s="40" t="s">
        <v>395</v>
      </c>
      <c r="PUP11" s="40" t="s">
        <v>9</v>
      </c>
      <c r="PUQ11" s="42">
        <v>41639</v>
      </c>
      <c r="PUR11" s="43">
        <v>4822539000</v>
      </c>
      <c r="PUS11" s="43">
        <v>83692000</v>
      </c>
      <c r="PUT11" s="43">
        <v>2540954000</v>
      </c>
      <c r="PUU11" s="40">
        <v>0</v>
      </c>
      <c r="PUV11" s="43">
        <v>231912000</v>
      </c>
      <c r="PUW11" s="40" t="s">
        <v>41</v>
      </c>
      <c r="PUX11" s="40" t="s">
        <v>99</v>
      </c>
      <c r="PUY11" s="36">
        <f t="shared" si="2124"/>
        <v>2013</v>
      </c>
      <c r="PUZ11" s="37">
        <f t="shared" si="2125"/>
        <v>-4738847000</v>
      </c>
      <c r="PVA11" s="38">
        <f t="shared" si="2126"/>
        <v>2772866000</v>
      </c>
      <c r="PVB11" s="38">
        <f t="shared" si="2127"/>
        <v>-7511713000</v>
      </c>
      <c r="PVC11" s="39">
        <f t="shared" si="2128"/>
        <v>0.98264565615747224</v>
      </c>
      <c r="PVD11" s="39">
        <f t="shared" si="2129"/>
        <v>1.5576261799023294</v>
      </c>
      <c r="PVE11" s="40" t="s">
        <v>395</v>
      </c>
      <c r="PVF11" s="40" t="s">
        <v>9</v>
      </c>
      <c r="PVG11" s="42">
        <v>41639</v>
      </c>
      <c r="PVH11" s="43">
        <v>4822539000</v>
      </c>
      <c r="PVI11" s="43">
        <v>83692000</v>
      </c>
      <c r="PVJ11" s="43">
        <v>2540954000</v>
      </c>
      <c r="PVK11" s="40">
        <v>0</v>
      </c>
      <c r="PVL11" s="43">
        <v>231912000</v>
      </c>
      <c r="PVM11" s="40" t="s">
        <v>41</v>
      </c>
      <c r="PVN11" s="40" t="s">
        <v>99</v>
      </c>
      <c r="PVO11" s="36">
        <f t="shared" si="2130"/>
        <v>2013</v>
      </c>
      <c r="PVP11" s="37">
        <f t="shared" si="2131"/>
        <v>-4738847000</v>
      </c>
      <c r="PVQ11" s="38">
        <f t="shared" si="2132"/>
        <v>2772866000</v>
      </c>
      <c r="PVR11" s="38">
        <f t="shared" si="2133"/>
        <v>-7511713000</v>
      </c>
      <c r="PVS11" s="39">
        <f t="shared" si="2134"/>
        <v>0.98264565615747224</v>
      </c>
      <c r="PVT11" s="39">
        <f t="shared" si="2135"/>
        <v>1.5576261799023294</v>
      </c>
      <c r="PVU11" s="40" t="s">
        <v>395</v>
      </c>
      <c r="PVV11" s="40" t="s">
        <v>9</v>
      </c>
      <c r="PVW11" s="42">
        <v>41639</v>
      </c>
      <c r="PVX11" s="43">
        <v>4822539000</v>
      </c>
      <c r="PVY11" s="43">
        <v>83692000</v>
      </c>
      <c r="PVZ11" s="43">
        <v>2540954000</v>
      </c>
      <c r="PWA11" s="40">
        <v>0</v>
      </c>
      <c r="PWB11" s="43">
        <v>231912000</v>
      </c>
      <c r="PWC11" s="40" t="s">
        <v>41</v>
      </c>
      <c r="PWD11" s="40" t="s">
        <v>99</v>
      </c>
      <c r="PWE11" s="36">
        <f t="shared" si="2130"/>
        <v>2013</v>
      </c>
      <c r="PWF11" s="37">
        <f t="shared" si="2131"/>
        <v>-4738847000</v>
      </c>
      <c r="PWG11" s="38">
        <f t="shared" si="2132"/>
        <v>2772866000</v>
      </c>
      <c r="PWH11" s="38">
        <f t="shared" si="2133"/>
        <v>-7511713000</v>
      </c>
      <c r="PWI11" s="39">
        <f t="shared" si="2134"/>
        <v>0.98264565615747224</v>
      </c>
      <c r="PWJ11" s="39">
        <f t="shared" si="2135"/>
        <v>1.5576261799023294</v>
      </c>
      <c r="PWK11" s="40" t="s">
        <v>395</v>
      </c>
      <c r="PWL11" s="40" t="s">
        <v>9</v>
      </c>
      <c r="PWM11" s="42">
        <v>41639</v>
      </c>
      <c r="PWN11" s="43">
        <v>4822539000</v>
      </c>
      <c r="PWO11" s="43">
        <v>83692000</v>
      </c>
      <c r="PWP11" s="43">
        <v>2540954000</v>
      </c>
      <c r="PWQ11" s="40">
        <v>0</v>
      </c>
      <c r="PWR11" s="43">
        <v>231912000</v>
      </c>
      <c r="PWS11" s="40" t="s">
        <v>41</v>
      </c>
      <c r="PWT11" s="40" t="s">
        <v>99</v>
      </c>
      <c r="PWU11" s="36">
        <f t="shared" si="2136"/>
        <v>2013</v>
      </c>
      <c r="PWV11" s="37">
        <f t="shared" si="2137"/>
        <v>-4738847000</v>
      </c>
      <c r="PWW11" s="38">
        <f t="shared" si="2138"/>
        <v>2772866000</v>
      </c>
      <c r="PWX11" s="38">
        <f t="shared" si="2139"/>
        <v>-7511713000</v>
      </c>
      <c r="PWY11" s="39">
        <f t="shared" si="2140"/>
        <v>0.98264565615747224</v>
      </c>
      <c r="PWZ11" s="39">
        <f t="shared" si="2141"/>
        <v>1.5576261799023294</v>
      </c>
      <c r="PXA11" s="40" t="s">
        <v>395</v>
      </c>
      <c r="PXB11" s="40" t="s">
        <v>9</v>
      </c>
      <c r="PXC11" s="42">
        <v>41639</v>
      </c>
      <c r="PXD11" s="43">
        <v>4822539000</v>
      </c>
      <c r="PXE11" s="43">
        <v>83692000</v>
      </c>
      <c r="PXF11" s="43">
        <v>2540954000</v>
      </c>
      <c r="PXG11" s="40">
        <v>0</v>
      </c>
      <c r="PXH11" s="43">
        <v>231912000</v>
      </c>
      <c r="PXI11" s="40" t="s">
        <v>41</v>
      </c>
      <c r="PXJ11" s="40" t="s">
        <v>99</v>
      </c>
      <c r="PXK11" s="36">
        <f t="shared" si="2136"/>
        <v>2013</v>
      </c>
      <c r="PXL11" s="37">
        <f t="shared" si="2137"/>
        <v>-4738847000</v>
      </c>
      <c r="PXM11" s="38">
        <f t="shared" si="2138"/>
        <v>2772866000</v>
      </c>
      <c r="PXN11" s="38">
        <f t="shared" si="2139"/>
        <v>-7511713000</v>
      </c>
      <c r="PXO11" s="39">
        <f t="shared" si="2140"/>
        <v>0.98264565615747224</v>
      </c>
      <c r="PXP11" s="39">
        <f t="shared" si="2141"/>
        <v>1.5576261799023294</v>
      </c>
      <c r="PXQ11" s="40" t="s">
        <v>395</v>
      </c>
      <c r="PXR11" s="40" t="s">
        <v>9</v>
      </c>
      <c r="PXS11" s="42">
        <v>41639</v>
      </c>
      <c r="PXT11" s="43">
        <v>4822539000</v>
      </c>
      <c r="PXU11" s="43">
        <v>83692000</v>
      </c>
      <c r="PXV11" s="43">
        <v>2540954000</v>
      </c>
      <c r="PXW11" s="40">
        <v>0</v>
      </c>
      <c r="PXX11" s="43">
        <v>231912000</v>
      </c>
      <c r="PXY11" s="40" t="s">
        <v>41</v>
      </c>
      <c r="PXZ11" s="40" t="s">
        <v>99</v>
      </c>
      <c r="PYA11" s="36">
        <f t="shared" si="2142"/>
        <v>2013</v>
      </c>
      <c r="PYB11" s="37">
        <f t="shared" si="2143"/>
        <v>-4738847000</v>
      </c>
      <c r="PYC11" s="38">
        <f t="shared" si="2144"/>
        <v>2772866000</v>
      </c>
      <c r="PYD11" s="38">
        <f t="shared" si="2145"/>
        <v>-7511713000</v>
      </c>
      <c r="PYE11" s="39">
        <f t="shared" si="2146"/>
        <v>0.98264565615747224</v>
      </c>
      <c r="PYF11" s="39">
        <f t="shared" si="2147"/>
        <v>1.5576261799023294</v>
      </c>
      <c r="PYG11" s="40" t="s">
        <v>395</v>
      </c>
      <c r="PYH11" s="40" t="s">
        <v>9</v>
      </c>
      <c r="PYI11" s="42">
        <v>41639</v>
      </c>
      <c r="PYJ11" s="43">
        <v>4822539000</v>
      </c>
      <c r="PYK11" s="43">
        <v>83692000</v>
      </c>
      <c r="PYL11" s="43">
        <v>2540954000</v>
      </c>
      <c r="PYM11" s="40">
        <v>0</v>
      </c>
      <c r="PYN11" s="43">
        <v>231912000</v>
      </c>
      <c r="PYO11" s="40" t="s">
        <v>41</v>
      </c>
      <c r="PYP11" s="40" t="s">
        <v>99</v>
      </c>
      <c r="PYQ11" s="36">
        <f t="shared" si="2142"/>
        <v>2013</v>
      </c>
      <c r="PYR11" s="37">
        <f t="shared" si="2143"/>
        <v>-4738847000</v>
      </c>
      <c r="PYS11" s="38">
        <f t="shared" si="2144"/>
        <v>2772866000</v>
      </c>
      <c r="PYT11" s="38">
        <f t="shared" si="2145"/>
        <v>-7511713000</v>
      </c>
      <c r="PYU11" s="39">
        <f t="shared" si="2146"/>
        <v>0.98264565615747224</v>
      </c>
      <c r="PYV11" s="39">
        <f t="shared" si="2147"/>
        <v>1.5576261799023294</v>
      </c>
      <c r="PYW11" s="40" t="s">
        <v>395</v>
      </c>
      <c r="PYX11" s="40" t="s">
        <v>9</v>
      </c>
      <c r="PYY11" s="42">
        <v>41639</v>
      </c>
      <c r="PYZ11" s="43">
        <v>4822539000</v>
      </c>
      <c r="PZA11" s="43">
        <v>83692000</v>
      </c>
      <c r="PZB11" s="43">
        <v>2540954000</v>
      </c>
      <c r="PZC11" s="40">
        <v>0</v>
      </c>
      <c r="PZD11" s="43">
        <v>231912000</v>
      </c>
      <c r="PZE11" s="40" t="s">
        <v>41</v>
      </c>
      <c r="PZF11" s="40" t="s">
        <v>99</v>
      </c>
      <c r="PZG11" s="36">
        <f t="shared" si="2148"/>
        <v>2013</v>
      </c>
      <c r="PZH11" s="37">
        <f t="shared" si="2149"/>
        <v>-4738847000</v>
      </c>
      <c r="PZI11" s="38">
        <f t="shared" si="2150"/>
        <v>2772866000</v>
      </c>
      <c r="PZJ11" s="38">
        <f t="shared" si="2151"/>
        <v>-7511713000</v>
      </c>
      <c r="PZK11" s="39">
        <f t="shared" si="2152"/>
        <v>0.98264565615747224</v>
      </c>
      <c r="PZL11" s="39">
        <f t="shared" si="2153"/>
        <v>1.5576261799023294</v>
      </c>
      <c r="PZM11" s="40" t="s">
        <v>395</v>
      </c>
      <c r="PZN11" s="40" t="s">
        <v>9</v>
      </c>
      <c r="PZO11" s="42">
        <v>41639</v>
      </c>
      <c r="PZP11" s="43">
        <v>4822539000</v>
      </c>
      <c r="PZQ11" s="43">
        <v>83692000</v>
      </c>
      <c r="PZR11" s="43">
        <v>2540954000</v>
      </c>
      <c r="PZS11" s="40">
        <v>0</v>
      </c>
      <c r="PZT11" s="43">
        <v>231912000</v>
      </c>
      <c r="PZU11" s="40" t="s">
        <v>41</v>
      </c>
      <c r="PZV11" s="40" t="s">
        <v>99</v>
      </c>
      <c r="PZW11" s="36">
        <f t="shared" si="2148"/>
        <v>2013</v>
      </c>
      <c r="PZX11" s="37">
        <f t="shared" si="2149"/>
        <v>-4738847000</v>
      </c>
      <c r="PZY11" s="38">
        <f t="shared" si="2150"/>
        <v>2772866000</v>
      </c>
      <c r="PZZ11" s="38">
        <f t="shared" si="2151"/>
        <v>-7511713000</v>
      </c>
      <c r="QAA11" s="39">
        <f t="shared" si="2152"/>
        <v>0.98264565615747224</v>
      </c>
      <c r="QAB11" s="39">
        <f t="shared" si="2153"/>
        <v>1.5576261799023294</v>
      </c>
      <c r="QAC11" s="40" t="s">
        <v>395</v>
      </c>
      <c r="QAD11" s="40" t="s">
        <v>9</v>
      </c>
      <c r="QAE11" s="42">
        <v>41639</v>
      </c>
      <c r="QAF11" s="43">
        <v>4822539000</v>
      </c>
      <c r="QAG11" s="43">
        <v>83692000</v>
      </c>
      <c r="QAH11" s="43">
        <v>2540954000</v>
      </c>
      <c r="QAI11" s="40">
        <v>0</v>
      </c>
      <c r="QAJ11" s="43">
        <v>231912000</v>
      </c>
      <c r="QAK11" s="40" t="s">
        <v>41</v>
      </c>
      <c r="QAL11" s="40" t="s">
        <v>99</v>
      </c>
      <c r="QAM11" s="36">
        <f t="shared" si="2154"/>
        <v>2013</v>
      </c>
      <c r="QAN11" s="37">
        <f t="shared" si="2155"/>
        <v>-4738847000</v>
      </c>
      <c r="QAO11" s="38">
        <f t="shared" si="2156"/>
        <v>2772866000</v>
      </c>
      <c r="QAP11" s="38">
        <f t="shared" si="2157"/>
        <v>-7511713000</v>
      </c>
      <c r="QAQ11" s="39">
        <f t="shared" si="2158"/>
        <v>0.98264565615747224</v>
      </c>
      <c r="QAR11" s="39">
        <f t="shared" si="2159"/>
        <v>1.5576261799023294</v>
      </c>
      <c r="QAS11" s="40" t="s">
        <v>395</v>
      </c>
      <c r="QAT11" s="40" t="s">
        <v>9</v>
      </c>
      <c r="QAU11" s="42">
        <v>41639</v>
      </c>
      <c r="QAV11" s="43">
        <v>4822539000</v>
      </c>
      <c r="QAW11" s="43">
        <v>83692000</v>
      </c>
      <c r="QAX11" s="43">
        <v>2540954000</v>
      </c>
      <c r="QAY11" s="40">
        <v>0</v>
      </c>
      <c r="QAZ11" s="43">
        <v>231912000</v>
      </c>
      <c r="QBA11" s="40" t="s">
        <v>41</v>
      </c>
      <c r="QBB11" s="40" t="s">
        <v>99</v>
      </c>
      <c r="QBC11" s="36">
        <f t="shared" si="2154"/>
        <v>2013</v>
      </c>
      <c r="QBD11" s="37">
        <f t="shared" si="2155"/>
        <v>-4738847000</v>
      </c>
      <c r="QBE11" s="38">
        <f t="shared" si="2156"/>
        <v>2772866000</v>
      </c>
      <c r="QBF11" s="38">
        <f t="shared" si="2157"/>
        <v>-7511713000</v>
      </c>
      <c r="QBG11" s="39">
        <f t="shared" si="2158"/>
        <v>0.98264565615747224</v>
      </c>
      <c r="QBH11" s="39">
        <f t="shared" si="2159"/>
        <v>1.5576261799023294</v>
      </c>
      <c r="QBI11" s="40" t="s">
        <v>395</v>
      </c>
      <c r="QBJ11" s="40" t="s">
        <v>9</v>
      </c>
      <c r="QBK11" s="42">
        <v>41639</v>
      </c>
      <c r="QBL11" s="43">
        <v>4822539000</v>
      </c>
      <c r="QBM11" s="43">
        <v>83692000</v>
      </c>
      <c r="QBN11" s="43">
        <v>2540954000</v>
      </c>
      <c r="QBO11" s="40">
        <v>0</v>
      </c>
      <c r="QBP11" s="43">
        <v>231912000</v>
      </c>
      <c r="QBQ11" s="40" t="s">
        <v>41</v>
      </c>
      <c r="QBR11" s="40" t="s">
        <v>99</v>
      </c>
      <c r="QBS11" s="36">
        <f t="shared" si="2160"/>
        <v>2013</v>
      </c>
      <c r="QBT11" s="37">
        <f t="shared" si="2161"/>
        <v>-4738847000</v>
      </c>
      <c r="QBU11" s="38">
        <f t="shared" si="2162"/>
        <v>2772866000</v>
      </c>
      <c r="QBV11" s="38">
        <f t="shared" si="2163"/>
        <v>-7511713000</v>
      </c>
      <c r="QBW11" s="39">
        <f t="shared" si="2164"/>
        <v>0.98264565615747224</v>
      </c>
      <c r="QBX11" s="39">
        <f t="shared" si="2165"/>
        <v>1.5576261799023294</v>
      </c>
      <c r="QBY11" s="40" t="s">
        <v>395</v>
      </c>
      <c r="QBZ11" s="40" t="s">
        <v>9</v>
      </c>
      <c r="QCA11" s="42">
        <v>41639</v>
      </c>
      <c r="QCB11" s="43">
        <v>4822539000</v>
      </c>
      <c r="QCC11" s="43">
        <v>83692000</v>
      </c>
      <c r="QCD11" s="43">
        <v>2540954000</v>
      </c>
      <c r="QCE11" s="40">
        <v>0</v>
      </c>
      <c r="QCF11" s="43">
        <v>231912000</v>
      </c>
      <c r="QCG11" s="40" t="s">
        <v>41</v>
      </c>
      <c r="QCH11" s="40" t="s">
        <v>99</v>
      </c>
      <c r="QCI11" s="36">
        <f t="shared" si="2160"/>
        <v>2013</v>
      </c>
      <c r="QCJ11" s="37">
        <f t="shared" si="2161"/>
        <v>-4738847000</v>
      </c>
      <c r="QCK11" s="38">
        <f t="shared" si="2162"/>
        <v>2772866000</v>
      </c>
      <c r="QCL11" s="38">
        <f t="shared" si="2163"/>
        <v>-7511713000</v>
      </c>
      <c r="QCM11" s="39">
        <f t="shared" si="2164"/>
        <v>0.98264565615747224</v>
      </c>
      <c r="QCN11" s="39">
        <f t="shared" si="2165"/>
        <v>1.5576261799023294</v>
      </c>
      <c r="QCO11" s="40" t="s">
        <v>395</v>
      </c>
      <c r="QCP11" s="40" t="s">
        <v>9</v>
      </c>
      <c r="QCQ11" s="42">
        <v>41639</v>
      </c>
      <c r="QCR11" s="43">
        <v>4822539000</v>
      </c>
      <c r="QCS11" s="43">
        <v>83692000</v>
      </c>
      <c r="QCT11" s="43">
        <v>2540954000</v>
      </c>
      <c r="QCU11" s="40">
        <v>0</v>
      </c>
      <c r="QCV11" s="43">
        <v>231912000</v>
      </c>
      <c r="QCW11" s="40" t="s">
        <v>41</v>
      </c>
      <c r="QCX11" s="40" t="s">
        <v>99</v>
      </c>
      <c r="QCY11" s="36">
        <f t="shared" si="2166"/>
        <v>2013</v>
      </c>
      <c r="QCZ11" s="37">
        <f t="shared" si="2167"/>
        <v>-4738847000</v>
      </c>
      <c r="QDA11" s="38">
        <f t="shared" si="2168"/>
        <v>2772866000</v>
      </c>
      <c r="QDB11" s="38">
        <f t="shared" si="2169"/>
        <v>-7511713000</v>
      </c>
      <c r="QDC11" s="39">
        <f t="shared" si="2170"/>
        <v>0.98264565615747224</v>
      </c>
      <c r="QDD11" s="39">
        <f t="shared" si="2171"/>
        <v>1.5576261799023294</v>
      </c>
      <c r="QDE11" s="40" t="s">
        <v>395</v>
      </c>
      <c r="QDF11" s="40" t="s">
        <v>9</v>
      </c>
      <c r="QDG11" s="42">
        <v>41639</v>
      </c>
      <c r="QDH11" s="43">
        <v>4822539000</v>
      </c>
      <c r="QDI11" s="43">
        <v>83692000</v>
      </c>
      <c r="QDJ11" s="43">
        <v>2540954000</v>
      </c>
      <c r="QDK11" s="40">
        <v>0</v>
      </c>
      <c r="QDL11" s="43">
        <v>231912000</v>
      </c>
      <c r="QDM11" s="40" t="s">
        <v>41</v>
      </c>
      <c r="QDN11" s="40" t="s">
        <v>99</v>
      </c>
      <c r="QDO11" s="36">
        <f t="shared" si="2166"/>
        <v>2013</v>
      </c>
      <c r="QDP11" s="37">
        <f t="shared" si="2167"/>
        <v>-4738847000</v>
      </c>
      <c r="QDQ11" s="38">
        <f t="shared" si="2168"/>
        <v>2772866000</v>
      </c>
      <c r="QDR11" s="38">
        <f t="shared" si="2169"/>
        <v>-7511713000</v>
      </c>
      <c r="QDS11" s="39">
        <f t="shared" si="2170"/>
        <v>0.98264565615747224</v>
      </c>
      <c r="QDT11" s="39">
        <f t="shared" si="2171"/>
        <v>1.5576261799023294</v>
      </c>
      <c r="QDU11" s="40" t="s">
        <v>395</v>
      </c>
      <c r="QDV11" s="40" t="s">
        <v>9</v>
      </c>
      <c r="QDW11" s="42">
        <v>41639</v>
      </c>
      <c r="QDX11" s="43">
        <v>4822539000</v>
      </c>
      <c r="QDY11" s="43">
        <v>83692000</v>
      </c>
      <c r="QDZ11" s="43">
        <v>2540954000</v>
      </c>
      <c r="QEA11" s="40">
        <v>0</v>
      </c>
      <c r="QEB11" s="43">
        <v>231912000</v>
      </c>
      <c r="QEC11" s="40" t="s">
        <v>41</v>
      </c>
      <c r="QED11" s="40" t="s">
        <v>99</v>
      </c>
      <c r="QEE11" s="36">
        <f t="shared" si="2172"/>
        <v>2013</v>
      </c>
      <c r="QEF11" s="37">
        <f t="shared" si="2173"/>
        <v>-4738847000</v>
      </c>
      <c r="QEG11" s="38">
        <f t="shared" si="2174"/>
        <v>2772866000</v>
      </c>
      <c r="QEH11" s="38">
        <f t="shared" si="2175"/>
        <v>-7511713000</v>
      </c>
      <c r="QEI11" s="39">
        <f t="shared" si="2176"/>
        <v>0.98264565615747224</v>
      </c>
      <c r="QEJ11" s="39">
        <f t="shared" si="2177"/>
        <v>1.5576261799023294</v>
      </c>
      <c r="QEK11" s="40" t="s">
        <v>395</v>
      </c>
      <c r="QEL11" s="40" t="s">
        <v>9</v>
      </c>
      <c r="QEM11" s="42">
        <v>41639</v>
      </c>
      <c r="QEN11" s="43">
        <v>4822539000</v>
      </c>
      <c r="QEO11" s="43">
        <v>83692000</v>
      </c>
      <c r="QEP11" s="43">
        <v>2540954000</v>
      </c>
      <c r="QEQ11" s="40">
        <v>0</v>
      </c>
      <c r="QER11" s="43">
        <v>231912000</v>
      </c>
      <c r="QES11" s="40" t="s">
        <v>41</v>
      </c>
      <c r="QET11" s="40" t="s">
        <v>99</v>
      </c>
      <c r="QEU11" s="36">
        <f t="shared" si="2172"/>
        <v>2013</v>
      </c>
      <c r="QEV11" s="37">
        <f t="shared" si="2173"/>
        <v>-4738847000</v>
      </c>
      <c r="QEW11" s="38">
        <f t="shared" si="2174"/>
        <v>2772866000</v>
      </c>
      <c r="QEX11" s="38">
        <f t="shared" si="2175"/>
        <v>-7511713000</v>
      </c>
      <c r="QEY11" s="39">
        <f t="shared" si="2176"/>
        <v>0.98264565615747224</v>
      </c>
      <c r="QEZ11" s="39">
        <f t="shared" si="2177"/>
        <v>1.5576261799023294</v>
      </c>
      <c r="QFA11" s="40" t="s">
        <v>395</v>
      </c>
      <c r="QFB11" s="40" t="s">
        <v>9</v>
      </c>
      <c r="QFC11" s="42">
        <v>41639</v>
      </c>
      <c r="QFD11" s="43">
        <v>4822539000</v>
      </c>
      <c r="QFE11" s="43">
        <v>83692000</v>
      </c>
      <c r="QFF11" s="43">
        <v>2540954000</v>
      </c>
      <c r="QFG11" s="40">
        <v>0</v>
      </c>
      <c r="QFH11" s="43">
        <v>231912000</v>
      </c>
      <c r="QFI11" s="40" t="s">
        <v>41</v>
      </c>
      <c r="QFJ11" s="40" t="s">
        <v>99</v>
      </c>
      <c r="QFK11" s="36">
        <f t="shared" si="2178"/>
        <v>2013</v>
      </c>
      <c r="QFL11" s="37">
        <f t="shared" si="2179"/>
        <v>-4738847000</v>
      </c>
      <c r="QFM11" s="38">
        <f t="shared" si="2180"/>
        <v>2772866000</v>
      </c>
      <c r="QFN11" s="38">
        <f t="shared" si="2181"/>
        <v>-7511713000</v>
      </c>
      <c r="QFO11" s="39">
        <f t="shared" si="2182"/>
        <v>0.98264565615747224</v>
      </c>
      <c r="QFP11" s="39">
        <f t="shared" si="2183"/>
        <v>1.5576261799023294</v>
      </c>
      <c r="QFQ11" s="40" t="s">
        <v>395</v>
      </c>
      <c r="QFR11" s="40" t="s">
        <v>9</v>
      </c>
      <c r="QFS11" s="42">
        <v>41639</v>
      </c>
      <c r="QFT11" s="43">
        <v>4822539000</v>
      </c>
      <c r="QFU11" s="43">
        <v>83692000</v>
      </c>
      <c r="QFV11" s="43">
        <v>2540954000</v>
      </c>
      <c r="QFW11" s="40">
        <v>0</v>
      </c>
      <c r="QFX11" s="43">
        <v>231912000</v>
      </c>
      <c r="QFY11" s="40" t="s">
        <v>41</v>
      </c>
      <c r="QFZ11" s="40" t="s">
        <v>99</v>
      </c>
      <c r="QGA11" s="36">
        <f t="shared" si="2178"/>
        <v>2013</v>
      </c>
      <c r="QGB11" s="37">
        <f t="shared" si="2179"/>
        <v>-4738847000</v>
      </c>
      <c r="QGC11" s="38">
        <f t="shared" si="2180"/>
        <v>2772866000</v>
      </c>
      <c r="QGD11" s="38">
        <f t="shared" si="2181"/>
        <v>-7511713000</v>
      </c>
      <c r="QGE11" s="39">
        <f t="shared" si="2182"/>
        <v>0.98264565615747224</v>
      </c>
      <c r="QGF11" s="39">
        <f t="shared" si="2183"/>
        <v>1.5576261799023294</v>
      </c>
      <c r="QGG11" s="40" t="s">
        <v>395</v>
      </c>
      <c r="QGH11" s="40" t="s">
        <v>9</v>
      </c>
      <c r="QGI11" s="42">
        <v>41639</v>
      </c>
      <c r="QGJ11" s="43">
        <v>4822539000</v>
      </c>
      <c r="QGK11" s="43">
        <v>83692000</v>
      </c>
      <c r="QGL11" s="43">
        <v>2540954000</v>
      </c>
      <c r="QGM11" s="40">
        <v>0</v>
      </c>
      <c r="QGN11" s="43">
        <v>231912000</v>
      </c>
      <c r="QGO11" s="40" t="s">
        <v>41</v>
      </c>
      <c r="QGP11" s="40" t="s">
        <v>99</v>
      </c>
      <c r="QGQ11" s="36">
        <f t="shared" si="2184"/>
        <v>2013</v>
      </c>
      <c r="QGR11" s="37">
        <f t="shared" si="2185"/>
        <v>-4738847000</v>
      </c>
      <c r="QGS11" s="38">
        <f t="shared" si="2186"/>
        <v>2772866000</v>
      </c>
      <c r="QGT11" s="38">
        <f t="shared" si="2187"/>
        <v>-7511713000</v>
      </c>
      <c r="QGU11" s="39">
        <f t="shared" si="2188"/>
        <v>0.98264565615747224</v>
      </c>
      <c r="QGV11" s="39">
        <f t="shared" si="2189"/>
        <v>1.5576261799023294</v>
      </c>
      <c r="QGW11" s="40" t="s">
        <v>395</v>
      </c>
      <c r="QGX11" s="40" t="s">
        <v>9</v>
      </c>
      <c r="QGY11" s="42">
        <v>41639</v>
      </c>
      <c r="QGZ11" s="43">
        <v>4822539000</v>
      </c>
      <c r="QHA11" s="43">
        <v>83692000</v>
      </c>
      <c r="QHB11" s="43">
        <v>2540954000</v>
      </c>
      <c r="QHC11" s="40">
        <v>0</v>
      </c>
      <c r="QHD11" s="43">
        <v>231912000</v>
      </c>
      <c r="QHE11" s="40" t="s">
        <v>41</v>
      </c>
      <c r="QHF11" s="40" t="s">
        <v>99</v>
      </c>
      <c r="QHG11" s="36">
        <f t="shared" si="2184"/>
        <v>2013</v>
      </c>
      <c r="QHH11" s="37">
        <f t="shared" si="2185"/>
        <v>-4738847000</v>
      </c>
      <c r="QHI11" s="38">
        <f t="shared" si="2186"/>
        <v>2772866000</v>
      </c>
      <c r="QHJ11" s="38">
        <f t="shared" si="2187"/>
        <v>-7511713000</v>
      </c>
      <c r="QHK11" s="39">
        <f t="shared" si="2188"/>
        <v>0.98264565615747224</v>
      </c>
      <c r="QHL11" s="39">
        <f t="shared" si="2189"/>
        <v>1.5576261799023294</v>
      </c>
      <c r="QHM11" s="40" t="s">
        <v>395</v>
      </c>
      <c r="QHN11" s="40" t="s">
        <v>9</v>
      </c>
      <c r="QHO11" s="42">
        <v>41639</v>
      </c>
      <c r="QHP11" s="43">
        <v>4822539000</v>
      </c>
      <c r="QHQ11" s="43">
        <v>83692000</v>
      </c>
      <c r="QHR11" s="43">
        <v>2540954000</v>
      </c>
      <c r="QHS11" s="40">
        <v>0</v>
      </c>
      <c r="QHT11" s="43">
        <v>231912000</v>
      </c>
      <c r="QHU11" s="40" t="s">
        <v>41</v>
      </c>
      <c r="QHV11" s="40" t="s">
        <v>99</v>
      </c>
      <c r="QHW11" s="36">
        <f t="shared" si="2190"/>
        <v>2013</v>
      </c>
      <c r="QHX11" s="37">
        <f t="shared" si="2191"/>
        <v>-4738847000</v>
      </c>
      <c r="QHY11" s="38">
        <f t="shared" si="2192"/>
        <v>2772866000</v>
      </c>
      <c r="QHZ11" s="38">
        <f t="shared" si="2193"/>
        <v>-7511713000</v>
      </c>
      <c r="QIA11" s="39">
        <f t="shared" si="2194"/>
        <v>0.98264565615747224</v>
      </c>
      <c r="QIB11" s="39">
        <f t="shared" si="2195"/>
        <v>1.5576261799023294</v>
      </c>
      <c r="QIC11" s="40" t="s">
        <v>395</v>
      </c>
      <c r="QID11" s="40" t="s">
        <v>9</v>
      </c>
      <c r="QIE11" s="42">
        <v>41639</v>
      </c>
      <c r="QIF11" s="43">
        <v>4822539000</v>
      </c>
      <c r="QIG11" s="43">
        <v>83692000</v>
      </c>
      <c r="QIH11" s="43">
        <v>2540954000</v>
      </c>
      <c r="QII11" s="40">
        <v>0</v>
      </c>
      <c r="QIJ11" s="43">
        <v>231912000</v>
      </c>
      <c r="QIK11" s="40" t="s">
        <v>41</v>
      </c>
      <c r="QIL11" s="40" t="s">
        <v>99</v>
      </c>
      <c r="QIM11" s="36">
        <f t="shared" si="2190"/>
        <v>2013</v>
      </c>
      <c r="QIN11" s="37">
        <f t="shared" si="2191"/>
        <v>-4738847000</v>
      </c>
      <c r="QIO11" s="38">
        <f t="shared" si="2192"/>
        <v>2772866000</v>
      </c>
      <c r="QIP11" s="38">
        <f t="shared" si="2193"/>
        <v>-7511713000</v>
      </c>
      <c r="QIQ11" s="39">
        <f t="shared" si="2194"/>
        <v>0.98264565615747224</v>
      </c>
      <c r="QIR11" s="39">
        <f t="shared" si="2195"/>
        <v>1.5576261799023294</v>
      </c>
      <c r="QIS11" s="40" t="s">
        <v>395</v>
      </c>
      <c r="QIT11" s="40" t="s">
        <v>9</v>
      </c>
      <c r="QIU11" s="42">
        <v>41639</v>
      </c>
      <c r="QIV11" s="43">
        <v>4822539000</v>
      </c>
      <c r="QIW11" s="43">
        <v>83692000</v>
      </c>
      <c r="QIX11" s="43">
        <v>2540954000</v>
      </c>
      <c r="QIY11" s="40">
        <v>0</v>
      </c>
      <c r="QIZ11" s="43">
        <v>231912000</v>
      </c>
      <c r="QJA11" s="40" t="s">
        <v>41</v>
      </c>
      <c r="QJB11" s="40" t="s">
        <v>99</v>
      </c>
      <c r="QJC11" s="36">
        <f t="shared" si="2196"/>
        <v>2013</v>
      </c>
      <c r="QJD11" s="37">
        <f t="shared" si="2197"/>
        <v>-4738847000</v>
      </c>
      <c r="QJE11" s="38">
        <f t="shared" si="2198"/>
        <v>2772866000</v>
      </c>
      <c r="QJF11" s="38">
        <f t="shared" si="2199"/>
        <v>-7511713000</v>
      </c>
      <c r="QJG11" s="39">
        <f t="shared" si="2200"/>
        <v>0.98264565615747224</v>
      </c>
      <c r="QJH11" s="39">
        <f t="shared" si="2201"/>
        <v>1.5576261799023294</v>
      </c>
      <c r="QJI11" s="40" t="s">
        <v>395</v>
      </c>
      <c r="QJJ11" s="40" t="s">
        <v>9</v>
      </c>
      <c r="QJK11" s="42">
        <v>41639</v>
      </c>
      <c r="QJL11" s="43">
        <v>4822539000</v>
      </c>
      <c r="QJM11" s="43">
        <v>83692000</v>
      </c>
      <c r="QJN11" s="43">
        <v>2540954000</v>
      </c>
      <c r="QJO11" s="40">
        <v>0</v>
      </c>
      <c r="QJP11" s="43">
        <v>231912000</v>
      </c>
      <c r="QJQ11" s="40" t="s">
        <v>41</v>
      </c>
      <c r="QJR11" s="40" t="s">
        <v>99</v>
      </c>
      <c r="QJS11" s="36">
        <f t="shared" si="2196"/>
        <v>2013</v>
      </c>
      <c r="QJT11" s="37">
        <f t="shared" si="2197"/>
        <v>-4738847000</v>
      </c>
      <c r="QJU11" s="38">
        <f t="shared" si="2198"/>
        <v>2772866000</v>
      </c>
      <c r="QJV11" s="38">
        <f t="shared" si="2199"/>
        <v>-7511713000</v>
      </c>
      <c r="QJW11" s="39">
        <f t="shared" si="2200"/>
        <v>0.98264565615747224</v>
      </c>
      <c r="QJX11" s="39">
        <f t="shared" si="2201"/>
        <v>1.5576261799023294</v>
      </c>
      <c r="QJY11" s="40" t="s">
        <v>395</v>
      </c>
      <c r="QJZ11" s="40" t="s">
        <v>9</v>
      </c>
      <c r="QKA11" s="42">
        <v>41639</v>
      </c>
      <c r="QKB11" s="43">
        <v>4822539000</v>
      </c>
      <c r="QKC11" s="43">
        <v>83692000</v>
      </c>
      <c r="QKD11" s="43">
        <v>2540954000</v>
      </c>
      <c r="QKE11" s="40">
        <v>0</v>
      </c>
      <c r="QKF11" s="43">
        <v>231912000</v>
      </c>
      <c r="QKG11" s="40" t="s">
        <v>41</v>
      </c>
      <c r="QKH11" s="40" t="s">
        <v>99</v>
      </c>
      <c r="QKI11" s="36">
        <f t="shared" si="2202"/>
        <v>2013</v>
      </c>
      <c r="QKJ11" s="37">
        <f t="shared" si="2203"/>
        <v>-4738847000</v>
      </c>
      <c r="QKK11" s="38">
        <f t="shared" si="2204"/>
        <v>2772866000</v>
      </c>
      <c r="QKL11" s="38">
        <f t="shared" si="2205"/>
        <v>-7511713000</v>
      </c>
      <c r="QKM11" s="39">
        <f t="shared" si="2206"/>
        <v>0.98264565615747224</v>
      </c>
      <c r="QKN11" s="39">
        <f t="shared" si="2207"/>
        <v>1.5576261799023294</v>
      </c>
      <c r="QKO11" s="40" t="s">
        <v>395</v>
      </c>
      <c r="QKP11" s="40" t="s">
        <v>9</v>
      </c>
      <c r="QKQ11" s="42">
        <v>41639</v>
      </c>
      <c r="QKR11" s="43">
        <v>4822539000</v>
      </c>
      <c r="QKS11" s="43">
        <v>83692000</v>
      </c>
      <c r="QKT11" s="43">
        <v>2540954000</v>
      </c>
      <c r="QKU11" s="40">
        <v>0</v>
      </c>
      <c r="QKV11" s="43">
        <v>231912000</v>
      </c>
      <c r="QKW11" s="40" t="s">
        <v>41</v>
      </c>
      <c r="QKX11" s="40" t="s">
        <v>99</v>
      </c>
      <c r="QKY11" s="36">
        <f t="shared" si="2202"/>
        <v>2013</v>
      </c>
      <c r="QKZ11" s="37">
        <f t="shared" si="2203"/>
        <v>-4738847000</v>
      </c>
      <c r="QLA11" s="38">
        <f t="shared" si="2204"/>
        <v>2772866000</v>
      </c>
      <c r="QLB11" s="38">
        <f t="shared" si="2205"/>
        <v>-7511713000</v>
      </c>
      <c r="QLC11" s="39">
        <f t="shared" si="2206"/>
        <v>0.98264565615747224</v>
      </c>
      <c r="QLD11" s="39">
        <f t="shared" si="2207"/>
        <v>1.5576261799023294</v>
      </c>
      <c r="QLE11" s="40" t="s">
        <v>395</v>
      </c>
      <c r="QLF11" s="40" t="s">
        <v>9</v>
      </c>
      <c r="QLG11" s="42">
        <v>41639</v>
      </c>
      <c r="QLH11" s="43">
        <v>4822539000</v>
      </c>
      <c r="QLI11" s="43">
        <v>83692000</v>
      </c>
      <c r="QLJ11" s="43">
        <v>2540954000</v>
      </c>
      <c r="QLK11" s="40">
        <v>0</v>
      </c>
      <c r="QLL11" s="43">
        <v>231912000</v>
      </c>
      <c r="QLM11" s="40" t="s">
        <v>41</v>
      </c>
      <c r="QLN11" s="40" t="s">
        <v>99</v>
      </c>
      <c r="QLO11" s="36">
        <f t="shared" si="2208"/>
        <v>2013</v>
      </c>
      <c r="QLP11" s="37">
        <f t="shared" si="2209"/>
        <v>-4738847000</v>
      </c>
      <c r="QLQ11" s="38">
        <f t="shared" si="2210"/>
        <v>2772866000</v>
      </c>
      <c r="QLR11" s="38">
        <f t="shared" si="2211"/>
        <v>-7511713000</v>
      </c>
      <c r="QLS11" s="39">
        <f t="shared" si="2212"/>
        <v>0.98264565615747224</v>
      </c>
      <c r="QLT11" s="39">
        <f t="shared" si="2213"/>
        <v>1.5576261799023294</v>
      </c>
      <c r="QLU11" s="40" t="s">
        <v>395</v>
      </c>
      <c r="QLV11" s="40" t="s">
        <v>9</v>
      </c>
      <c r="QLW11" s="42">
        <v>41639</v>
      </c>
      <c r="QLX11" s="43">
        <v>4822539000</v>
      </c>
      <c r="QLY11" s="43">
        <v>83692000</v>
      </c>
      <c r="QLZ11" s="43">
        <v>2540954000</v>
      </c>
      <c r="QMA11" s="40">
        <v>0</v>
      </c>
      <c r="QMB11" s="43">
        <v>231912000</v>
      </c>
      <c r="QMC11" s="40" t="s">
        <v>41</v>
      </c>
      <c r="QMD11" s="40" t="s">
        <v>99</v>
      </c>
      <c r="QME11" s="36">
        <f t="shared" si="2208"/>
        <v>2013</v>
      </c>
      <c r="QMF11" s="37">
        <f t="shared" si="2209"/>
        <v>-4738847000</v>
      </c>
      <c r="QMG11" s="38">
        <f t="shared" si="2210"/>
        <v>2772866000</v>
      </c>
      <c r="QMH11" s="38">
        <f t="shared" si="2211"/>
        <v>-7511713000</v>
      </c>
      <c r="QMI11" s="39">
        <f t="shared" si="2212"/>
        <v>0.98264565615747224</v>
      </c>
      <c r="QMJ11" s="39">
        <f t="shared" si="2213"/>
        <v>1.5576261799023294</v>
      </c>
      <c r="QMK11" s="40" t="s">
        <v>395</v>
      </c>
      <c r="QML11" s="40" t="s">
        <v>9</v>
      </c>
      <c r="QMM11" s="42">
        <v>41639</v>
      </c>
      <c r="QMN11" s="43">
        <v>4822539000</v>
      </c>
      <c r="QMO11" s="43">
        <v>83692000</v>
      </c>
      <c r="QMP11" s="43">
        <v>2540954000</v>
      </c>
      <c r="QMQ11" s="40">
        <v>0</v>
      </c>
      <c r="QMR11" s="43">
        <v>231912000</v>
      </c>
      <c r="QMS11" s="40" t="s">
        <v>41</v>
      </c>
      <c r="QMT11" s="40" t="s">
        <v>99</v>
      </c>
      <c r="QMU11" s="36">
        <f t="shared" si="2214"/>
        <v>2013</v>
      </c>
      <c r="QMV11" s="37">
        <f t="shared" si="2215"/>
        <v>-4738847000</v>
      </c>
      <c r="QMW11" s="38">
        <f t="shared" si="2216"/>
        <v>2772866000</v>
      </c>
      <c r="QMX11" s="38">
        <f t="shared" si="2217"/>
        <v>-7511713000</v>
      </c>
      <c r="QMY11" s="39">
        <f t="shared" si="2218"/>
        <v>0.98264565615747224</v>
      </c>
      <c r="QMZ11" s="39">
        <f t="shared" si="2219"/>
        <v>1.5576261799023294</v>
      </c>
      <c r="QNA11" s="40" t="s">
        <v>395</v>
      </c>
      <c r="QNB11" s="40" t="s">
        <v>9</v>
      </c>
      <c r="QNC11" s="42">
        <v>41639</v>
      </c>
      <c r="QND11" s="43">
        <v>4822539000</v>
      </c>
      <c r="QNE11" s="43">
        <v>83692000</v>
      </c>
      <c r="QNF11" s="43">
        <v>2540954000</v>
      </c>
      <c r="QNG11" s="40">
        <v>0</v>
      </c>
      <c r="QNH11" s="43">
        <v>231912000</v>
      </c>
      <c r="QNI11" s="40" t="s">
        <v>41</v>
      </c>
      <c r="QNJ11" s="40" t="s">
        <v>99</v>
      </c>
      <c r="QNK11" s="36">
        <f t="shared" si="2214"/>
        <v>2013</v>
      </c>
      <c r="QNL11" s="37">
        <f t="shared" si="2215"/>
        <v>-4738847000</v>
      </c>
      <c r="QNM11" s="38">
        <f t="shared" si="2216"/>
        <v>2772866000</v>
      </c>
      <c r="QNN11" s="38">
        <f t="shared" si="2217"/>
        <v>-7511713000</v>
      </c>
      <c r="QNO11" s="39">
        <f t="shared" si="2218"/>
        <v>0.98264565615747224</v>
      </c>
      <c r="QNP11" s="39">
        <f t="shared" si="2219"/>
        <v>1.5576261799023294</v>
      </c>
      <c r="QNQ11" s="40" t="s">
        <v>395</v>
      </c>
      <c r="QNR11" s="40" t="s">
        <v>9</v>
      </c>
      <c r="QNS11" s="42">
        <v>41639</v>
      </c>
      <c r="QNT11" s="43">
        <v>4822539000</v>
      </c>
      <c r="QNU11" s="43">
        <v>83692000</v>
      </c>
      <c r="QNV11" s="43">
        <v>2540954000</v>
      </c>
      <c r="QNW11" s="40">
        <v>0</v>
      </c>
      <c r="QNX11" s="43">
        <v>231912000</v>
      </c>
      <c r="QNY11" s="40" t="s">
        <v>41</v>
      </c>
      <c r="QNZ11" s="40" t="s">
        <v>99</v>
      </c>
      <c r="QOA11" s="36">
        <f t="shared" si="2220"/>
        <v>2013</v>
      </c>
      <c r="QOB11" s="37">
        <f t="shared" si="2221"/>
        <v>-4738847000</v>
      </c>
      <c r="QOC11" s="38">
        <f t="shared" si="2222"/>
        <v>2772866000</v>
      </c>
      <c r="QOD11" s="38">
        <f t="shared" si="2223"/>
        <v>-7511713000</v>
      </c>
      <c r="QOE11" s="39">
        <f t="shared" si="2224"/>
        <v>0.98264565615747224</v>
      </c>
      <c r="QOF11" s="39">
        <f t="shared" si="2225"/>
        <v>1.5576261799023294</v>
      </c>
      <c r="QOG11" s="40" t="s">
        <v>395</v>
      </c>
      <c r="QOH11" s="40" t="s">
        <v>9</v>
      </c>
      <c r="QOI11" s="42">
        <v>41639</v>
      </c>
      <c r="QOJ11" s="43">
        <v>4822539000</v>
      </c>
      <c r="QOK11" s="43">
        <v>83692000</v>
      </c>
      <c r="QOL11" s="43">
        <v>2540954000</v>
      </c>
      <c r="QOM11" s="40">
        <v>0</v>
      </c>
      <c r="QON11" s="43">
        <v>231912000</v>
      </c>
      <c r="QOO11" s="40" t="s">
        <v>41</v>
      </c>
      <c r="QOP11" s="40" t="s">
        <v>99</v>
      </c>
      <c r="QOQ11" s="36">
        <f t="shared" si="2220"/>
        <v>2013</v>
      </c>
      <c r="QOR11" s="37">
        <f t="shared" si="2221"/>
        <v>-4738847000</v>
      </c>
      <c r="QOS11" s="38">
        <f t="shared" si="2222"/>
        <v>2772866000</v>
      </c>
      <c r="QOT11" s="38">
        <f t="shared" si="2223"/>
        <v>-7511713000</v>
      </c>
      <c r="QOU11" s="39">
        <f t="shared" si="2224"/>
        <v>0.98264565615747224</v>
      </c>
      <c r="QOV11" s="39">
        <f t="shared" si="2225"/>
        <v>1.5576261799023294</v>
      </c>
      <c r="QOW11" s="40" t="s">
        <v>395</v>
      </c>
      <c r="QOX11" s="40" t="s">
        <v>9</v>
      </c>
      <c r="QOY11" s="42">
        <v>41639</v>
      </c>
      <c r="QOZ11" s="43">
        <v>4822539000</v>
      </c>
      <c r="QPA11" s="43">
        <v>83692000</v>
      </c>
      <c r="QPB11" s="43">
        <v>2540954000</v>
      </c>
      <c r="QPC11" s="40">
        <v>0</v>
      </c>
      <c r="QPD11" s="43">
        <v>231912000</v>
      </c>
      <c r="QPE11" s="40" t="s">
        <v>41</v>
      </c>
      <c r="QPF11" s="40" t="s">
        <v>99</v>
      </c>
      <c r="QPG11" s="36">
        <f t="shared" si="2226"/>
        <v>2013</v>
      </c>
      <c r="QPH11" s="37">
        <f t="shared" si="2227"/>
        <v>-4738847000</v>
      </c>
      <c r="QPI11" s="38">
        <f t="shared" si="2228"/>
        <v>2772866000</v>
      </c>
      <c r="QPJ11" s="38">
        <f t="shared" si="2229"/>
        <v>-7511713000</v>
      </c>
      <c r="QPK11" s="39">
        <f t="shared" si="2230"/>
        <v>0.98264565615747224</v>
      </c>
      <c r="QPL11" s="39">
        <f t="shared" si="2231"/>
        <v>1.5576261799023294</v>
      </c>
      <c r="QPM11" s="40" t="s">
        <v>395</v>
      </c>
      <c r="QPN11" s="40" t="s">
        <v>9</v>
      </c>
      <c r="QPO11" s="42">
        <v>41639</v>
      </c>
      <c r="QPP11" s="43">
        <v>4822539000</v>
      </c>
      <c r="QPQ11" s="43">
        <v>83692000</v>
      </c>
      <c r="QPR11" s="43">
        <v>2540954000</v>
      </c>
      <c r="QPS11" s="40">
        <v>0</v>
      </c>
      <c r="QPT11" s="43">
        <v>231912000</v>
      </c>
      <c r="QPU11" s="40" t="s">
        <v>41</v>
      </c>
      <c r="QPV11" s="40" t="s">
        <v>99</v>
      </c>
      <c r="QPW11" s="36">
        <f t="shared" si="2226"/>
        <v>2013</v>
      </c>
      <c r="QPX11" s="37">
        <f t="shared" si="2227"/>
        <v>-4738847000</v>
      </c>
      <c r="QPY11" s="38">
        <f t="shared" si="2228"/>
        <v>2772866000</v>
      </c>
      <c r="QPZ11" s="38">
        <f t="shared" si="2229"/>
        <v>-7511713000</v>
      </c>
      <c r="QQA11" s="39">
        <f t="shared" si="2230"/>
        <v>0.98264565615747224</v>
      </c>
      <c r="QQB11" s="39">
        <f t="shared" si="2231"/>
        <v>1.5576261799023294</v>
      </c>
      <c r="QQC11" s="40" t="s">
        <v>395</v>
      </c>
      <c r="QQD11" s="40" t="s">
        <v>9</v>
      </c>
      <c r="QQE11" s="42">
        <v>41639</v>
      </c>
      <c r="QQF11" s="43">
        <v>4822539000</v>
      </c>
      <c r="QQG11" s="43">
        <v>83692000</v>
      </c>
      <c r="QQH11" s="43">
        <v>2540954000</v>
      </c>
      <c r="QQI11" s="40">
        <v>0</v>
      </c>
      <c r="QQJ11" s="43">
        <v>231912000</v>
      </c>
      <c r="QQK11" s="40" t="s">
        <v>41</v>
      </c>
      <c r="QQL11" s="40" t="s">
        <v>99</v>
      </c>
      <c r="QQM11" s="36">
        <f t="shared" si="2232"/>
        <v>2013</v>
      </c>
      <c r="QQN11" s="37">
        <f t="shared" si="2233"/>
        <v>-4738847000</v>
      </c>
      <c r="QQO11" s="38">
        <f t="shared" si="2234"/>
        <v>2772866000</v>
      </c>
      <c r="QQP11" s="38">
        <f t="shared" si="2235"/>
        <v>-7511713000</v>
      </c>
      <c r="QQQ11" s="39">
        <f t="shared" si="2236"/>
        <v>0.98264565615747224</v>
      </c>
      <c r="QQR11" s="39">
        <f t="shared" si="2237"/>
        <v>1.5576261799023294</v>
      </c>
      <c r="QQS11" s="40" t="s">
        <v>395</v>
      </c>
      <c r="QQT11" s="40" t="s">
        <v>9</v>
      </c>
      <c r="QQU11" s="42">
        <v>41639</v>
      </c>
      <c r="QQV11" s="43">
        <v>4822539000</v>
      </c>
      <c r="QQW11" s="43">
        <v>83692000</v>
      </c>
      <c r="QQX11" s="43">
        <v>2540954000</v>
      </c>
      <c r="QQY11" s="40">
        <v>0</v>
      </c>
      <c r="QQZ11" s="43">
        <v>231912000</v>
      </c>
      <c r="QRA11" s="40" t="s">
        <v>41</v>
      </c>
      <c r="QRB11" s="40" t="s">
        <v>99</v>
      </c>
      <c r="QRC11" s="36">
        <f t="shared" si="2232"/>
        <v>2013</v>
      </c>
      <c r="QRD11" s="37">
        <f t="shared" si="2233"/>
        <v>-4738847000</v>
      </c>
      <c r="QRE11" s="38">
        <f t="shared" si="2234"/>
        <v>2772866000</v>
      </c>
      <c r="QRF11" s="38">
        <f t="shared" si="2235"/>
        <v>-7511713000</v>
      </c>
      <c r="QRG11" s="39">
        <f t="shared" si="2236"/>
        <v>0.98264565615747224</v>
      </c>
      <c r="QRH11" s="39">
        <f t="shared" si="2237"/>
        <v>1.5576261799023294</v>
      </c>
      <c r="QRI11" s="40" t="s">
        <v>395</v>
      </c>
      <c r="QRJ11" s="40" t="s">
        <v>9</v>
      </c>
      <c r="QRK11" s="42">
        <v>41639</v>
      </c>
      <c r="QRL11" s="43">
        <v>4822539000</v>
      </c>
      <c r="QRM11" s="43">
        <v>83692000</v>
      </c>
      <c r="QRN11" s="43">
        <v>2540954000</v>
      </c>
      <c r="QRO11" s="40">
        <v>0</v>
      </c>
      <c r="QRP11" s="43">
        <v>231912000</v>
      </c>
      <c r="QRQ11" s="40" t="s">
        <v>41</v>
      </c>
      <c r="QRR11" s="40" t="s">
        <v>99</v>
      </c>
      <c r="QRS11" s="36">
        <f t="shared" si="2238"/>
        <v>2013</v>
      </c>
      <c r="QRT11" s="37">
        <f t="shared" si="2239"/>
        <v>-4738847000</v>
      </c>
      <c r="QRU11" s="38">
        <f t="shared" si="2240"/>
        <v>2772866000</v>
      </c>
      <c r="QRV11" s="38">
        <f t="shared" si="2241"/>
        <v>-7511713000</v>
      </c>
      <c r="QRW11" s="39">
        <f t="shared" si="2242"/>
        <v>0.98264565615747224</v>
      </c>
      <c r="QRX11" s="39">
        <f t="shared" si="2243"/>
        <v>1.5576261799023294</v>
      </c>
      <c r="QRY11" s="40" t="s">
        <v>395</v>
      </c>
      <c r="QRZ11" s="40" t="s">
        <v>9</v>
      </c>
      <c r="QSA11" s="42">
        <v>41639</v>
      </c>
      <c r="QSB11" s="43">
        <v>4822539000</v>
      </c>
      <c r="QSC11" s="43">
        <v>83692000</v>
      </c>
      <c r="QSD11" s="43">
        <v>2540954000</v>
      </c>
      <c r="QSE11" s="40">
        <v>0</v>
      </c>
      <c r="QSF11" s="43">
        <v>231912000</v>
      </c>
      <c r="QSG11" s="40" t="s">
        <v>41</v>
      </c>
      <c r="QSH11" s="40" t="s">
        <v>99</v>
      </c>
      <c r="QSI11" s="36">
        <f t="shared" si="2238"/>
        <v>2013</v>
      </c>
      <c r="QSJ11" s="37">
        <f t="shared" si="2239"/>
        <v>-4738847000</v>
      </c>
      <c r="QSK11" s="38">
        <f t="shared" si="2240"/>
        <v>2772866000</v>
      </c>
      <c r="QSL11" s="38">
        <f t="shared" si="2241"/>
        <v>-7511713000</v>
      </c>
      <c r="QSM11" s="39">
        <f t="shared" si="2242"/>
        <v>0.98264565615747224</v>
      </c>
      <c r="QSN11" s="39">
        <f t="shared" si="2243"/>
        <v>1.5576261799023294</v>
      </c>
      <c r="QSO11" s="40" t="s">
        <v>395</v>
      </c>
      <c r="QSP11" s="40" t="s">
        <v>9</v>
      </c>
      <c r="QSQ11" s="42">
        <v>41639</v>
      </c>
      <c r="QSR11" s="43">
        <v>4822539000</v>
      </c>
      <c r="QSS11" s="43">
        <v>83692000</v>
      </c>
      <c r="QST11" s="43">
        <v>2540954000</v>
      </c>
      <c r="QSU11" s="40">
        <v>0</v>
      </c>
      <c r="QSV11" s="43">
        <v>231912000</v>
      </c>
      <c r="QSW11" s="40" t="s">
        <v>41</v>
      </c>
      <c r="QSX11" s="40" t="s">
        <v>99</v>
      </c>
      <c r="QSY11" s="36">
        <f t="shared" si="2244"/>
        <v>2013</v>
      </c>
      <c r="QSZ11" s="37">
        <f t="shared" si="2245"/>
        <v>-4738847000</v>
      </c>
      <c r="QTA11" s="38">
        <f t="shared" si="2246"/>
        <v>2772866000</v>
      </c>
      <c r="QTB11" s="38">
        <f t="shared" si="2247"/>
        <v>-7511713000</v>
      </c>
      <c r="QTC11" s="39">
        <f t="shared" si="2248"/>
        <v>0.98264565615747224</v>
      </c>
      <c r="QTD11" s="39">
        <f t="shared" si="2249"/>
        <v>1.5576261799023294</v>
      </c>
      <c r="QTE11" s="40" t="s">
        <v>395</v>
      </c>
      <c r="QTF11" s="40" t="s">
        <v>9</v>
      </c>
      <c r="QTG11" s="42">
        <v>41639</v>
      </c>
      <c r="QTH11" s="43">
        <v>4822539000</v>
      </c>
      <c r="QTI11" s="43">
        <v>83692000</v>
      </c>
      <c r="QTJ11" s="43">
        <v>2540954000</v>
      </c>
      <c r="QTK11" s="40">
        <v>0</v>
      </c>
      <c r="QTL11" s="43">
        <v>231912000</v>
      </c>
      <c r="QTM11" s="40" t="s">
        <v>41</v>
      </c>
      <c r="QTN11" s="40" t="s">
        <v>99</v>
      </c>
      <c r="QTO11" s="36">
        <f t="shared" si="2244"/>
        <v>2013</v>
      </c>
      <c r="QTP11" s="37">
        <f t="shared" si="2245"/>
        <v>-4738847000</v>
      </c>
      <c r="QTQ11" s="38">
        <f t="shared" si="2246"/>
        <v>2772866000</v>
      </c>
      <c r="QTR11" s="38">
        <f t="shared" si="2247"/>
        <v>-7511713000</v>
      </c>
      <c r="QTS11" s="39">
        <f t="shared" si="2248"/>
        <v>0.98264565615747224</v>
      </c>
      <c r="QTT11" s="39">
        <f t="shared" si="2249"/>
        <v>1.5576261799023294</v>
      </c>
      <c r="QTU11" s="40" t="s">
        <v>395</v>
      </c>
      <c r="QTV11" s="40" t="s">
        <v>9</v>
      </c>
      <c r="QTW11" s="42">
        <v>41639</v>
      </c>
      <c r="QTX11" s="43">
        <v>4822539000</v>
      </c>
      <c r="QTY11" s="43">
        <v>83692000</v>
      </c>
      <c r="QTZ11" s="43">
        <v>2540954000</v>
      </c>
      <c r="QUA11" s="40">
        <v>0</v>
      </c>
      <c r="QUB11" s="43">
        <v>231912000</v>
      </c>
      <c r="QUC11" s="40" t="s">
        <v>41</v>
      </c>
      <c r="QUD11" s="40" t="s">
        <v>99</v>
      </c>
      <c r="QUE11" s="36">
        <f t="shared" si="2250"/>
        <v>2013</v>
      </c>
      <c r="QUF11" s="37">
        <f t="shared" si="2251"/>
        <v>-4738847000</v>
      </c>
      <c r="QUG11" s="38">
        <f t="shared" si="2252"/>
        <v>2772866000</v>
      </c>
      <c r="QUH11" s="38">
        <f t="shared" si="2253"/>
        <v>-7511713000</v>
      </c>
      <c r="QUI11" s="39">
        <f t="shared" si="2254"/>
        <v>0.98264565615747224</v>
      </c>
      <c r="QUJ11" s="39">
        <f t="shared" si="2255"/>
        <v>1.5576261799023294</v>
      </c>
      <c r="QUK11" s="40" t="s">
        <v>395</v>
      </c>
      <c r="QUL11" s="40" t="s">
        <v>9</v>
      </c>
      <c r="QUM11" s="42">
        <v>41639</v>
      </c>
      <c r="QUN11" s="43">
        <v>4822539000</v>
      </c>
      <c r="QUO11" s="43">
        <v>83692000</v>
      </c>
      <c r="QUP11" s="43">
        <v>2540954000</v>
      </c>
      <c r="QUQ11" s="40">
        <v>0</v>
      </c>
      <c r="QUR11" s="43">
        <v>231912000</v>
      </c>
      <c r="QUS11" s="40" t="s">
        <v>41</v>
      </c>
      <c r="QUT11" s="40" t="s">
        <v>99</v>
      </c>
      <c r="QUU11" s="36">
        <f t="shared" si="2250"/>
        <v>2013</v>
      </c>
      <c r="QUV11" s="37">
        <f t="shared" si="2251"/>
        <v>-4738847000</v>
      </c>
      <c r="QUW11" s="38">
        <f t="shared" si="2252"/>
        <v>2772866000</v>
      </c>
      <c r="QUX11" s="38">
        <f t="shared" si="2253"/>
        <v>-7511713000</v>
      </c>
      <c r="QUY11" s="39">
        <f t="shared" si="2254"/>
        <v>0.98264565615747224</v>
      </c>
      <c r="QUZ11" s="39">
        <f t="shared" si="2255"/>
        <v>1.5576261799023294</v>
      </c>
      <c r="QVA11" s="40" t="s">
        <v>395</v>
      </c>
      <c r="QVB11" s="40" t="s">
        <v>9</v>
      </c>
      <c r="QVC11" s="42">
        <v>41639</v>
      </c>
      <c r="QVD11" s="43">
        <v>4822539000</v>
      </c>
      <c r="QVE11" s="43">
        <v>83692000</v>
      </c>
      <c r="QVF11" s="43">
        <v>2540954000</v>
      </c>
      <c r="QVG11" s="40">
        <v>0</v>
      </c>
      <c r="QVH11" s="43">
        <v>231912000</v>
      </c>
      <c r="QVI11" s="40" t="s">
        <v>41</v>
      </c>
      <c r="QVJ11" s="40" t="s">
        <v>99</v>
      </c>
      <c r="QVK11" s="36">
        <f t="shared" si="2256"/>
        <v>2013</v>
      </c>
      <c r="QVL11" s="37">
        <f t="shared" si="2257"/>
        <v>-4738847000</v>
      </c>
      <c r="QVM11" s="38">
        <f t="shared" si="2258"/>
        <v>2772866000</v>
      </c>
      <c r="QVN11" s="38">
        <f t="shared" si="2259"/>
        <v>-7511713000</v>
      </c>
      <c r="QVO11" s="39">
        <f t="shared" si="2260"/>
        <v>0.98264565615747224</v>
      </c>
      <c r="QVP11" s="39">
        <f t="shared" si="2261"/>
        <v>1.5576261799023294</v>
      </c>
      <c r="QVQ11" s="40" t="s">
        <v>395</v>
      </c>
      <c r="QVR11" s="40" t="s">
        <v>9</v>
      </c>
      <c r="QVS11" s="42">
        <v>41639</v>
      </c>
      <c r="QVT11" s="43">
        <v>4822539000</v>
      </c>
      <c r="QVU11" s="43">
        <v>83692000</v>
      </c>
      <c r="QVV11" s="43">
        <v>2540954000</v>
      </c>
      <c r="QVW11" s="40">
        <v>0</v>
      </c>
      <c r="QVX11" s="43">
        <v>231912000</v>
      </c>
      <c r="QVY11" s="40" t="s">
        <v>41</v>
      </c>
      <c r="QVZ11" s="40" t="s">
        <v>99</v>
      </c>
      <c r="QWA11" s="36">
        <f t="shared" si="2256"/>
        <v>2013</v>
      </c>
      <c r="QWB11" s="37">
        <f t="shared" si="2257"/>
        <v>-4738847000</v>
      </c>
      <c r="QWC11" s="38">
        <f t="shared" si="2258"/>
        <v>2772866000</v>
      </c>
      <c r="QWD11" s="38">
        <f t="shared" si="2259"/>
        <v>-7511713000</v>
      </c>
      <c r="QWE11" s="39">
        <f t="shared" si="2260"/>
        <v>0.98264565615747224</v>
      </c>
      <c r="QWF11" s="39">
        <f t="shared" si="2261"/>
        <v>1.5576261799023294</v>
      </c>
      <c r="QWG11" s="40" t="s">
        <v>395</v>
      </c>
      <c r="QWH11" s="40" t="s">
        <v>9</v>
      </c>
      <c r="QWI11" s="42">
        <v>41639</v>
      </c>
      <c r="QWJ11" s="43">
        <v>4822539000</v>
      </c>
      <c r="QWK11" s="43">
        <v>83692000</v>
      </c>
      <c r="QWL11" s="43">
        <v>2540954000</v>
      </c>
      <c r="QWM11" s="40">
        <v>0</v>
      </c>
      <c r="QWN11" s="43">
        <v>231912000</v>
      </c>
      <c r="QWO11" s="40" t="s">
        <v>41</v>
      </c>
      <c r="QWP11" s="40" t="s">
        <v>99</v>
      </c>
      <c r="QWQ11" s="36">
        <f t="shared" si="2262"/>
        <v>2013</v>
      </c>
      <c r="QWR11" s="37">
        <f t="shared" si="2263"/>
        <v>-4738847000</v>
      </c>
      <c r="QWS11" s="38">
        <f t="shared" si="2264"/>
        <v>2772866000</v>
      </c>
      <c r="QWT11" s="38">
        <f t="shared" si="2265"/>
        <v>-7511713000</v>
      </c>
      <c r="QWU11" s="39">
        <f t="shared" si="2266"/>
        <v>0.98264565615747224</v>
      </c>
      <c r="QWV11" s="39">
        <f t="shared" si="2267"/>
        <v>1.5576261799023294</v>
      </c>
      <c r="QWW11" s="40" t="s">
        <v>395</v>
      </c>
      <c r="QWX11" s="40" t="s">
        <v>9</v>
      </c>
      <c r="QWY11" s="42">
        <v>41639</v>
      </c>
      <c r="QWZ11" s="43">
        <v>4822539000</v>
      </c>
      <c r="QXA11" s="43">
        <v>83692000</v>
      </c>
      <c r="QXB11" s="43">
        <v>2540954000</v>
      </c>
      <c r="QXC11" s="40">
        <v>0</v>
      </c>
      <c r="QXD11" s="43">
        <v>231912000</v>
      </c>
      <c r="QXE11" s="40" t="s">
        <v>41</v>
      </c>
      <c r="QXF11" s="40" t="s">
        <v>99</v>
      </c>
      <c r="QXG11" s="36">
        <f t="shared" si="2262"/>
        <v>2013</v>
      </c>
      <c r="QXH11" s="37">
        <f t="shared" si="2263"/>
        <v>-4738847000</v>
      </c>
      <c r="QXI11" s="38">
        <f t="shared" si="2264"/>
        <v>2772866000</v>
      </c>
      <c r="QXJ11" s="38">
        <f t="shared" si="2265"/>
        <v>-7511713000</v>
      </c>
      <c r="QXK11" s="39">
        <f t="shared" si="2266"/>
        <v>0.98264565615747224</v>
      </c>
      <c r="QXL11" s="39">
        <f t="shared" si="2267"/>
        <v>1.5576261799023294</v>
      </c>
      <c r="QXM11" s="40" t="s">
        <v>395</v>
      </c>
      <c r="QXN11" s="40" t="s">
        <v>9</v>
      </c>
      <c r="QXO11" s="42">
        <v>41639</v>
      </c>
      <c r="QXP11" s="43">
        <v>4822539000</v>
      </c>
      <c r="QXQ11" s="43">
        <v>83692000</v>
      </c>
      <c r="QXR11" s="43">
        <v>2540954000</v>
      </c>
      <c r="QXS11" s="40">
        <v>0</v>
      </c>
      <c r="QXT11" s="43">
        <v>231912000</v>
      </c>
      <c r="QXU11" s="40" t="s">
        <v>41</v>
      </c>
      <c r="QXV11" s="40" t="s">
        <v>99</v>
      </c>
      <c r="QXW11" s="36">
        <f t="shared" si="2268"/>
        <v>2013</v>
      </c>
      <c r="QXX11" s="37">
        <f t="shared" si="2269"/>
        <v>-4738847000</v>
      </c>
      <c r="QXY11" s="38">
        <f t="shared" si="2270"/>
        <v>2772866000</v>
      </c>
      <c r="QXZ11" s="38">
        <f t="shared" si="2271"/>
        <v>-7511713000</v>
      </c>
      <c r="QYA11" s="39">
        <f t="shared" si="2272"/>
        <v>0.98264565615747224</v>
      </c>
      <c r="QYB11" s="39">
        <f t="shared" si="2273"/>
        <v>1.5576261799023294</v>
      </c>
      <c r="QYC11" s="40" t="s">
        <v>395</v>
      </c>
      <c r="QYD11" s="40" t="s">
        <v>9</v>
      </c>
      <c r="QYE11" s="42">
        <v>41639</v>
      </c>
      <c r="QYF11" s="43">
        <v>4822539000</v>
      </c>
      <c r="QYG11" s="43">
        <v>83692000</v>
      </c>
      <c r="QYH11" s="43">
        <v>2540954000</v>
      </c>
      <c r="QYI11" s="40">
        <v>0</v>
      </c>
      <c r="QYJ11" s="43">
        <v>231912000</v>
      </c>
      <c r="QYK11" s="40" t="s">
        <v>41</v>
      </c>
      <c r="QYL11" s="40" t="s">
        <v>99</v>
      </c>
      <c r="QYM11" s="36">
        <f t="shared" si="2268"/>
        <v>2013</v>
      </c>
      <c r="QYN11" s="37">
        <f t="shared" si="2269"/>
        <v>-4738847000</v>
      </c>
      <c r="QYO11" s="38">
        <f t="shared" si="2270"/>
        <v>2772866000</v>
      </c>
      <c r="QYP11" s="38">
        <f t="shared" si="2271"/>
        <v>-7511713000</v>
      </c>
      <c r="QYQ11" s="39">
        <f t="shared" si="2272"/>
        <v>0.98264565615747224</v>
      </c>
      <c r="QYR11" s="39">
        <f t="shared" si="2273"/>
        <v>1.5576261799023294</v>
      </c>
      <c r="QYS11" s="40" t="s">
        <v>395</v>
      </c>
      <c r="QYT11" s="40" t="s">
        <v>9</v>
      </c>
      <c r="QYU11" s="42">
        <v>41639</v>
      </c>
      <c r="QYV11" s="43">
        <v>4822539000</v>
      </c>
      <c r="QYW11" s="43">
        <v>83692000</v>
      </c>
      <c r="QYX11" s="43">
        <v>2540954000</v>
      </c>
      <c r="QYY11" s="40">
        <v>0</v>
      </c>
      <c r="QYZ11" s="43">
        <v>231912000</v>
      </c>
      <c r="QZA11" s="40" t="s">
        <v>41</v>
      </c>
      <c r="QZB11" s="40" t="s">
        <v>99</v>
      </c>
      <c r="QZC11" s="36">
        <f t="shared" si="2274"/>
        <v>2013</v>
      </c>
      <c r="QZD11" s="37">
        <f t="shared" si="2275"/>
        <v>-4738847000</v>
      </c>
      <c r="QZE11" s="38">
        <f t="shared" si="2276"/>
        <v>2772866000</v>
      </c>
      <c r="QZF11" s="38">
        <f t="shared" si="2277"/>
        <v>-7511713000</v>
      </c>
      <c r="QZG11" s="39">
        <f t="shared" si="2278"/>
        <v>0.98264565615747224</v>
      </c>
      <c r="QZH11" s="39">
        <f t="shared" si="2279"/>
        <v>1.5576261799023294</v>
      </c>
      <c r="QZI11" s="40" t="s">
        <v>395</v>
      </c>
      <c r="QZJ11" s="40" t="s">
        <v>9</v>
      </c>
      <c r="QZK11" s="42">
        <v>41639</v>
      </c>
      <c r="QZL11" s="43">
        <v>4822539000</v>
      </c>
      <c r="QZM11" s="43">
        <v>83692000</v>
      </c>
      <c r="QZN11" s="43">
        <v>2540954000</v>
      </c>
      <c r="QZO11" s="40">
        <v>0</v>
      </c>
      <c r="QZP11" s="43">
        <v>231912000</v>
      </c>
      <c r="QZQ11" s="40" t="s">
        <v>41</v>
      </c>
      <c r="QZR11" s="40" t="s">
        <v>99</v>
      </c>
      <c r="QZS11" s="36">
        <f t="shared" si="2274"/>
        <v>2013</v>
      </c>
      <c r="QZT11" s="37">
        <f t="shared" si="2275"/>
        <v>-4738847000</v>
      </c>
      <c r="QZU11" s="38">
        <f t="shared" si="2276"/>
        <v>2772866000</v>
      </c>
      <c r="QZV11" s="38">
        <f t="shared" si="2277"/>
        <v>-7511713000</v>
      </c>
      <c r="QZW11" s="39">
        <f t="shared" si="2278"/>
        <v>0.98264565615747224</v>
      </c>
      <c r="QZX11" s="39">
        <f t="shared" si="2279"/>
        <v>1.5576261799023294</v>
      </c>
      <c r="QZY11" s="40" t="s">
        <v>395</v>
      </c>
      <c r="QZZ11" s="40" t="s">
        <v>9</v>
      </c>
      <c r="RAA11" s="42">
        <v>41639</v>
      </c>
      <c r="RAB11" s="43">
        <v>4822539000</v>
      </c>
      <c r="RAC11" s="43">
        <v>83692000</v>
      </c>
      <c r="RAD11" s="43">
        <v>2540954000</v>
      </c>
      <c r="RAE11" s="40">
        <v>0</v>
      </c>
      <c r="RAF11" s="43">
        <v>231912000</v>
      </c>
      <c r="RAG11" s="40" t="s">
        <v>41</v>
      </c>
      <c r="RAH11" s="40" t="s">
        <v>99</v>
      </c>
      <c r="RAI11" s="36">
        <f t="shared" si="2280"/>
        <v>2013</v>
      </c>
      <c r="RAJ11" s="37">
        <f t="shared" si="2281"/>
        <v>-4738847000</v>
      </c>
      <c r="RAK11" s="38">
        <f t="shared" si="2282"/>
        <v>2772866000</v>
      </c>
      <c r="RAL11" s="38">
        <f t="shared" si="2283"/>
        <v>-7511713000</v>
      </c>
      <c r="RAM11" s="39">
        <f t="shared" si="2284"/>
        <v>0.98264565615747224</v>
      </c>
      <c r="RAN11" s="39">
        <f t="shared" si="2285"/>
        <v>1.5576261799023294</v>
      </c>
      <c r="RAO11" s="40" t="s">
        <v>395</v>
      </c>
      <c r="RAP11" s="40" t="s">
        <v>9</v>
      </c>
      <c r="RAQ11" s="42">
        <v>41639</v>
      </c>
      <c r="RAR11" s="43">
        <v>4822539000</v>
      </c>
      <c r="RAS11" s="43">
        <v>83692000</v>
      </c>
      <c r="RAT11" s="43">
        <v>2540954000</v>
      </c>
      <c r="RAU11" s="40">
        <v>0</v>
      </c>
      <c r="RAV11" s="43">
        <v>231912000</v>
      </c>
      <c r="RAW11" s="40" t="s">
        <v>41</v>
      </c>
      <c r="RAX11" s="40" t="s">
        <v>99</v>
      </c>
      <c r="RAY11" s="36">
        <f t="shared" si="2280"/>
        <v>2013</v>
      </c>
      <c r="RAZ11" s="37">
        <f t="shared" si="2281"/>
        <v>-4738847000</v>
      </c>
      <c r="RBA11" s="38">
        <f t="shared" si="2282"/>
        <v>2772866000</v>
      </c>
      <c r="RBB11" s="38">
        <f t="shared" si="2283"/>
        <v>-7511713000</v>
      </c>
      <c r="RBC11" s="39">
        <f t="shared" si="2284"/>
        <v>0.98264565615747224</v>
      </c>
      <c r="RBD11" s="39">
        <f t="shared" si="2285"/>
        <v>1.5576261799023294</v>
      </c>
      <c r="RBE11" s="40" t="s">
        <v>395</v>
      </c>
      <c r="RBF11" s="40" t="s">
        <v>9</v>
      </c>
      <c r="RBG11" s="42">
        <v>41639</v>
      </c>
      <c r="RBH11" s="43">
        <v>4822539000</v>
      </c>
      <c r="RBI11" s="43">
        <v>83692000</v>
      </c>
      <c r="RBJ11" s="43">
        <v>2540954000</v>
      </c>
      <c r="RBK11" s="40">
        <v>0</v>
      </c>
      <c r="RBL11" s="43">
        <v>231912000</v>
      </c>
      <c r="RBM11" s="40" t="s">
        <v>41</v>
      </c>
      <c r="RBN11" s="40" t="s">
        <v>99</v>
      </c>
      <c r="RBO11" s="36">
        <f t="shared" si="2286"/>
        <v>2013</v>
      </c>
      <c r="RBP11" s="37">
        <f t="shared" si="2287"/>
        <v>-4738847000</v>
      </c>
      <c r="RBQ11" s="38">
        <f t="shared" si="2288"/>
        <v>2772866000</v>
      </c>
      <c r="RBR11" s="38">
        <f t="shared" si="2289"/>
        <v>-7511713000</v>
      </c>
      <c r="RBS11" s="39">
        <f t="shared" si="2290"/>
        <v>0.98264565615747224</v>
      </c>
      <c r="RBT11" s="39">
        <f t="shared" si="2291"/>
        <v>1.5576261799023294</v>
      </c>
      <c r="RBU11" s="40" t="s">
        <v>395</v>
      </c>
      <c r="RBV11" s="40" t="s">
        <v>9</v>
      </c>
      <c r="RBW11" s="42">
        <v>41639</v>
      </c>
      <c r="RBX11" s="43">
        <v>4822539000</v>
      </c>
      <c r="RBY11" s="43">
        <v>83692000</v>
      </c>
      <c r="RBZ11" s="43">
        <v>2540954000</v>
      </c>
      <c r="RCA11" s="40">
        <v>0</v>
      </c>
      <c r="RCB11" s="43">
        <v>231912000</v>
      </c>
      <c r="RCC11" s="40" t="s">
        <v>41</v>
      </c>
      <c r="RCD11" s="40" t="s">
        <v>99</v>
      </c>
      <c r="RCE11" s="36">
        <f t="shared" si="2286"/>
        <v>2013</v>
      </c>
      <c r="RCF11" s="37">
        <f t="shared" si="2287"/>
        <v>-4738847000</v>
      </c>
      <c r="RCG11" s="38">
        <f t="shared" si="2288"/>
        <v>2772866000</v>
      </c>
      <c r="RCH11" s="38">
        <f t="shared" si="2289"/>
        <v>-7511713000</v>
      </c>
      <c r="RCI11" s="39">
        <f t="shared" si="2290"/>
        <v>0.98264565615747224</v>
      </c>
      <c r="RCJ11" s="39">
        <f t="shared" si="2291"/>
        <v>1.5576261799023294</v>
      </c>
      <c r="RCK11" s="40" t="s">
        <v>395</v>
      </c>
      <c r="RCL11" s="40" t="s">
        <v>9</v>
      </c>
      <c r="RCM11" s="42">
        <v>41639</v>
      </c>
      <c r="RCN11" s="43">
        <v>4822539000</v>
      </c>
      <c r="RCO11" s="43">
        <v>83692000</v>
      </c>
      <c r="RCP11" s="43">
        <v>2540954000</v>
      </c>
      <c r="RCQ11" s="40">
        <v>0</v>
      </c>
      <c r="RCR11" s="43">
        <v>231912000</v>
      </c>
      <c r="RCS11" s="40" t="s">
        <v>41</v>
      </c>
      <c r="RCT11" s="40" t="s">
        <v>99</v>
      </c>
      <c r="RCU11" s="36">
        <f t="shared" si="2292"/>
        <v>2013</v>
      </c>
      <c r="RCV11" s="37">
        <f t="shared" si="2293"/>
        <v>-4738847000</v>
      </c>
      <c r="RCW11" s="38">
        <f t="shared" si="2294"/>
        <v>2772866000</v>
      </c>
      <c r="RCX11" s="38">
        <f t="shared" si="2295"/>
        <v>-7511713000</v>
      </c>
      <c r="RCY11" s="39">
        <f t="shared" si="2296"/>
        <v>0.98264565615747224</v>
      </c>
      <c r="RCZ11" s="39">
        <f t="shared" si="2297"/>
        <v>1.5576261799023294</v>
      </c>
      <c r="RDA11" s="40" t="s">
        <v>395</v>
      </c>
      <c r="RDB11" s="40" t="s">
        <v>9</v>
      </c>
      <c r="RDC11" s="42">
        <v>41639</v>
      </c>
      <c r="RDD11" s="43">
        <v>4822539000</v>
      </c>
      <c r="RDE11" s="43">
        <v>83692000</v>
      </c>
      <c r="RDF11" s="43">
        <v>2540954000</v>
      </c>
      <c r="RDG11" s="40">
        <v>0</v>
      </c>
      <c r="RDH11" s="43">
        <v>231912000</v>
      </c>
      <c r="RDI11" s="40" t="s">
        <v>41</v>
      </c>
      <c r="RDJ11" s="40" t="s">
        <v>99</v>
      </c>
      <c r="RDK11" s="36">
        <f t="shared" si="2292"/>
        <v>2013</v>
      </c>
      <c r="RDL11" s="37">
        <f t="shared" si="2293"/>
        <v>-4738847000</v>
      </c>
      <c r="RDM11" s="38">
        <f t="shared" si="2294"/>
        <v>2772866000</v>
      </c>
      <c r="RDN11" s="38">
        <f t="shared" si="2295"/>
        <v>-7511713000</v>
      </c>
      <c r="RDO11" s="39">
        <f t="shared" si="2296"/>
        <v>0.98264565615747224</v>
      </c>
      <c r="RDP11" s="39">
        <f t="shared" si="2297"/>
        <v>1.5576261799023294</v>
      </c>
      <c r="RDQ11" s="40" t="s">
        <v>395</v>
      </c>
      <c r="RDR11" s="40" t="s">
        <v>9</v>
      </c>
      <c r="RDS11" s="42">
        <v>41639</v>
      </c>
      <c r="RDT11" s="43">
        <v>4822539000</v>
      </c>
      <c r="RDU11" s="43">
        <v>83692000</v>
      </c>
      <c r="RDV11" s="43">
        <v>2540954000</v>
      </c>
      <c r="RDW11" s="40">
        <v>0</v>
      </c>
      <c r="RDX11" s="43">
        <v>231912000</v>
      </c>
      <c r="RDY11" s="40" t="s">
        <v>41</v>
      </c>
      <c r="RDZ11" s="40" t="s">
        <v>99</v>
      </c>
      <c r="REA11" s="36">
        <f t="shared" si="2298"/>
        <v>2013</v>
      </c>
      <c r="REB11" s="37">
        <f t="shared" si="2299"/>
        <v>-4738847000</v>
      </c>
      <c r="REC11" s="38">
        <f t="shared" si="2300"/>
        <v>2772866000</v>
      </c>
      <c r="RED11" s="38">
        <f t="shared" si="2301"/>
        <v>-7511713000</v>
      </c>
      <c r="REE11" s="39">
        <f t="shared" si="2302"/>
        <v>0.98264565615747224</v>
      </c>
      <c r="REF11" s="39">
        <f t="shared" si="2303"/>
        <v>1.5576261799023294</v>
      </c>
      <c r="REG11" s="40" t="s">
        <v>395</v>
      </c>
      <c r="REH11" s="40" t="s">
        <v>9</v>
      </c>
      <c r="REI11" s="42">
        <v>41639</v>
      </c>
      <c r="REJ11" s="43">
        <v>4822539000</v>
      </c>
      <c r="REK11" s="43">
        <v>83692000</v>
      </c>
      <c r="REL11" s="43">
        <v>2540954000</v>
      </c>
      <c r="REM11" s="40">
        <v>0</v>
      </c>
      <c r="REN11" s="43">
        <v>231912000</v>
      </c>
      <c r="REO11" s="40" t="s">
        <v>41</v>
      </c>
      <c r="REP11" s="40" t="s">
        <v>99</v>
      </c>
      <c r="REQ11" s="36">
        <f t="shared" si="2298"/>
        <v>2013</v>
      </c>
      <c r="RER11" s="37">
        <f t="shared" si="2299"/>
        <v>-4738847000</v>
      </c>
      <c r="RES11" s="38">
        <f t="shared" si="2300"/>
        <v>2772866000</v>
      </c>
      <c r="RET11" s="38">
        <f t="shared" si="2301"/>
        <v>-7511713000</v>
      </c>
      <c r="REU11" s="39">
        <f t="shared" si="2302"/>
        <v>0.98264565615747224</v>
      </c>
      <c r="REV11" s="39">
        <f t="shared" si="2303"/>
        <v>1.5576261799023294</v>
      </c>
      <c r="REW11" s="40" t="s">
        <v>395</v>
      </c>
      <c r="REX11" s="40" t="s">
        <v>9</v>
      </c>
      <c r="REY11" s="42">
        <v>41639</v>
      </c>
      <c r="REZ11" s="43">
        <v>4822539000</v>
      </c>
      <c r="RFA11" s="43">
        <v>83692000</v>
      </c>
      <c r="RFB11" s="43">
        <v>2540954000</v>
      </c>
      <c r="RFC11" s="40">
        <v>0</v>
      </c>
      <c r="RFD11" s="43">
        <v>231912000</v>
      </c>
      <c r="RFE11" s="40" t="s">
        <v>41</v>
      </c>
      <c r="RFF11" s="40" t="s">
        <v>99</v>
      </c>
      <c r="RFG11" s="36">
        <f t="shared" si="2304"/>
        <v>2013</v>
      </c>
      <c r="RFH11" s="37">
        <f t="shared" si="2305"/>
        <v>-4738847000</v>
      </c>
      <c r="RFI11" s="38">
        <f t="shared" si="2306"/>
        <v>2772866000</v>
      </c>
      <c r="RFJ11" s="38">
        <f t="shared" si="2307"/>
        <v>-7511713000</v>
      </c>
      <c r="RFK11" s="39">
        <f t="shared" si="2308"/>
        <v>0.98264565615747224</v>
      </c>
      <c r="RFL11" s="39">
        <f t="shared" si="2309"/>
        <v>1.5576261799023294</v>
      </c>
      <c r="RFM11" s="40" t="s">
        <v>395</v>
      </c>
      <c r="RFN11" s="40" t="s">
        <v>9</v>
      </c>
      <c r="RFO11" s="42">
        <v>41639</v>
      </c>
      <c r="RFP11" s="43">
        <v>4822539000</v>
      </c>
      <c r="RFQ11" s="43">
        <v>83692000</v>
      </c>
      <c r="RFR11" s="43">
        <v>2540954000</v>
      </c>
      <c r="RFS11" s="40">
        <v>0</v>
      </c>
      <c r="RFT11" s="43">
        <v>231912000</v>
      </c>
      <c r="RFU11" s="40" t="s">
        <v>41</v>
      </c>
      <c r="RFV11" s="40" t="s">
        <v>99</v>
      </c>
      <c r="RFW11" s="36">
        <f t="shared" si="2304"/>
        <v>2013</v>
      </c>
      <c r="RFX11" s="37">
        <f t="shared" si="2305"/>
        <v>-4738847000</v>
      </c>
      <c r="RFY11" s="38">
        <f t="shared" si="2306"/>
        <v>2772866000</v>
      </c>
      <c r="RFZ11" s="38">
        <f t="shared" si="2307"/>
        <v>-7511713000</v>
      </c>
      <c r="RGA11" s="39">
        <f t="shared" si="2308"/>
        <v>0.98264565615747224</v>
      </c>
      <c r="RGB11" s="39">
        <f t="shared" si="2309"/>
        <v>1.5576261799023294</v>
      </c>
      <c r="RGC11" s="40" t="s">
        <v>395</v>
      </c>
      <c r="RGD11" s="40" t="s">
        <v>9</v>
      </c>
      <c r="RGE11" s="42">
        <v>41639</v>
      </c>
      <c r="RGF11" s="43">
        <v>4822539000</v>
      </c>
      <c r="RGG11" s="43">
        <v>83692000</v>
      </c>
      <c r="RGH11" s="43">
        <v>2540954000</v>
      </c>
      <c r="RGI11" s="40">
        <v>0</v>
      </c>
      <c r="RGJ11" s="43">
        <v>231912000</v>
      </c>
      <c r="RGK11" s="40" t="s">
        <v>41</v>
      </c>
      <c r="RGL11" s="40" t="s">
        <v>99</v>
      </c>
      <c r="RGM11" s="36">
        <f t="shared" si="2310"/>
        <v>2013</v>
      </c>
      <c r="RGN11" s="37">
        <f t="shared" si="2311"/>
        <v>-4738847000</v>
      </c>
      <c r="RGO11" s="38">
        <f t="shared" si="2312"/>
        <v>2772866000</v>
      </c>
      <c r="RGP11" s="38">
        <f t="shared" si="2313"/>
        <v>-7511713000</v>
      </c>
      <c r="RGQ11" s="39">
        <f t="shared" si="2314"/>
        <v>0.98264565615747224</v>
      </c>
      <c r="RGR11" s="39">
        <f t="shared" si="2315"/>
        <v>1.5576261799023294</v>
      </c>
      <c r="RGS11" s="40" t="s">
        <v>395</v>
      </c>
      <c r="RGT11" s="40" t="s">
        <v>9</v>
      </c>
      <c r="RGU11" s="42">
        <v>41639</v>
      </c>
      <c r="RGV11" s="43">
        <v>4822539000</v>
      </c>
      <c r="RGW11" s="43">
        <v>83692000</v>
      </c>
      <c r="RGX11" s="43">
        <v>2540954000</v>
      </c>
      <c r="RGY11" s="40">
        <v>0</v>
      </c>
      <c r="RGZ11" s="43">
        <v>231912000</v>
      </c>
      <c r="RHA11" s="40" t="s">
        <v>41</v>
      </c>
      <c r="RHB11" s="40" t="s">
        <v>99</v>
      </c>
      <c r="RHC11" s="36">
        <f t="shared" si="2310"/>
        <v>2013</v>
      </c>
      <c r="RHD11" s="37">
        <f t="shared" si="2311"/>
        <v>-4738847000</v>
      </c>
      <c r="RHE11" s="38">
        <f t="shared" si="2312"/>
        <v>2772866000</v>
      </c>
      <c r="RHF11" s="38">
        <f t="shared" si="2313"/>
        <v>-7511713000</v>
      </c>
      <c r="RHG11" s="39">
        <f t="shared" si="2314"/>
        <v>0.98264565615747224</v>
      </c>
      <c r="RHH11" s="39">
        <f t="shared" si="2315"/>
        <v>1.5576261799023294</v>
      </c>
      <c r="RHI11" s="40" t="s">
        <v>395</v>
      </c>
      <c r="RHJ11" s="40" t="s">
        <v>9</v>
      </c>
      <c r="RHK11" s="42">
        <v>41639</v>
      </c>
      <c r="RHL11" s="43">
        <v>4822539000</v>
      </c>
      <c r="RHM11" s="43">
        <v>83692000</v>
      </c>
      <c r="RHN11" s="43">
        <v>2540954000</v>
      </c>
      <c r="RHO11" s="40">
        <v>0</v>
      </c>
      <c r="RHP11" s="43">
        <v>231912000</v>
      </c>
      <c r="RHQ11" s="40" t="s">
        <v>41</v>
      </c>
      <c r="RHR11" s="40" t="s">
        <v>99</v>
      </c>
      <c r="RHS11" s="36">
        <f t="shared" si="2316"/>
        <v>2013</v>
      </c>
      <c r="RHT11" s="37">
        <f t="shared" si="2317"/>
        <v>-4738847000</v>
      </c>
      <c r="RHU11" s="38">
        <f t="shared" si="2318"/>
        <v>2772866000</v>
      </c>
      <c r="RHV11" s="38">
        <f t="shared" si="2319"/>
        <v>-7511713000</v>
      </c>
      <c r="RHW11" s="39">
        <f t="shared" si="2320"/>
        <v>0.98264565615747224</v>
      </c>
      <c r="RHX11" s="39">
        <f t="shared" si="2321"/>
        <v>1.5576261799023294</v>
      </c>
      <c r="RHY11" s="40" t="s">
        <v>395</v>
      </c>
      <c r="RHZ11" s="40" t="s">
        <v>9</v>
      </c>
      <c r="RIA11" s="42">
        <v>41639</v>
      </c>
      <c r="RIB11" s="43">
        <v>4822539000</v>
      </c>
      <c r="RIC11" s="43">
        <v>83692000</v>
      </c>
      <c r="RID11" s="43">
        <v>2540954000</v>
      </c>
      <c r="RIE11" s="40">
        <v>0</v>
      </c>
      <c r="RIF11" s="43">
        <v>231912000</v>
      </c>
      <c r="RIG11" s="40" t="s">
        <v>41</v>
      </c>
      <c r="RIH11" s="40" t="s">
        <v>99</v>
      </c>
      <c r="RII11" s="36">
        <f t="shared" si="2316"/>
        <v>2013</v>
      </c>
      <c r="RIJ11" s="37">
        <f t="shared" si="2317"/>
        <v>-4738847000</v>
      </c>
      <c r="RIK11" s="38">
        <f t="shared" si="2318"/>
        <v>2772866000</v>
      </c>
      <c r="RIL11" s="38">
        <f t="shared" si="2319"/>
        <v>-7511713000</v>
      </c>
      <c r="RIM11" s="39">
        <f t="shared" si="2320"/>
        <v>0.98264565615747224</v>
      </c>
      <c r="RIN11" s="39">
        <f t="shared" si="2321"/>
        <v>1.5576261799023294</v>
      </c>
      <c r="RIO11" s="40" t="s">
        <v>395</v>
      </c>
      <c r="RIP11" s="40" t="s">
        <v>9</v>
      </c>
      <c r="RIQ11" s="42">
        <v>41639</v>
      </c>
      <c r="RIR11" s="43">
        <v>4822539000</v>
      </c>
      <c r="RIS11" s="43">
        <v>83692000</v>
      </c>
      <c r="RIT11" s="43">
        <v>2540954000</v>
      </c>
      <c r="RIU11" s="40">
        <v>0</v>
      </c>
      <c r="RIV11" s="43">
        <v>231912000</v>
      </c>
      <c r="RIW11" s="40" t="s">
        <v>41</v>
      </c>
      <c r="RIX11" s="40" t="s">
        <v>99</v>
      </c>
      <c r="RIY11" s="36">
        <f t="shared" si="2322"/>
        <v>2013</v>
      </c>
      <c r="RIZ11" s="37">
        <f t="shared" si="2323"/>
        <v>-4738847000</v>
      </c>
      <c r="RJA11" s="38">
        <f t="shared" si="2324"/>
        <v>2772866000</v>
      </c>
      <c r="RJB11" s="38">
        <f t="shared" si="2325"/>
        <v>-7511713000</v>
      </c>
      <c r="RJC11" s="39">
        <f t="shared" si="2326"/>
        <v>0.98264565615747224</v>
      </c>
      <c r="RJD11" s="39">
        <f t="shared" si="2327"/>
        <v>1.5576261799023294</v>
      </c>
      <c r="RJE11" s="40" t="s">
        <v>395</v>
      </c>
      <c r="RJF11" s="40" t="s">
        <v>9</v>
      </c>
      <c r="RJG11" s="42">
        <v>41639</v>
      </c>
      <c r="RJH11" s="43">
        <v>4822539000</v>
      </c>
      <c r="RJI11" s="43">
        <v>83692000</v>
      </c>
      <c r="RJJ11" s="43">
        <v>2540954000</v>
      </c>
      <c r="RJK11" s="40">
        <v>0</v>
      </c>
      <c r="RJL11" s="43">
        <v>231912000</v>
      </c>
      <c r="RJM11" s="40" t="s">
        <v>41</v>
      </c>
      <c r="RJN11" s="40" t="s">
        <v>99</v>
      </c>
      <c r="RJO11" s="36">
        <f t="shared" si="2322"/>
        <v>2013</v>
      </c>
      <c r="RJP11" s="37">
        <f t="shared" si="2323"/>
        <v>-4738847000</v>
      </c>
      <c r="RJQ11" s="38">
        <f t="shared" si="2324"/>
        <v>2772866000</v>
      </c>
      <c r="RJR11" s="38">
        <f t="shared" si="2325"/>
        <v>-7511713000</v>
      </c>
      <c r="RJS11" s="39">
        <f t="shared" si="2326"/>
        <v>0.98264565615747224</v>
      </c>
      <c r="RJT11" s="39">
        <f t="shared" si="2327"/>
        <v>1.5576261799023294</v>
      </c>
      <c r="RJU11" s="40" t="s">
        <v>395</v>
      </c>
      <c r="RJV11" s="40" t="s">
        <v>9</v>
      </c>
      <c r="RJW11" s="42">
        <v>41639</v>
      </c>
      <c r="RJX11" s="43">
        <v>4822539000</v>
      </c>
      <c r="RJY11" s="43">
        <v>83692000</v>
      </c>
      <c r="RJZ11" s="43">
        <v>2540954000</v>
      </c>
      <c r="RKA11" s="40">
        <v>0</v>
      </c>
      <c r="RKB11" s="43">
        <v>231912000</v>
      </c>
      <c r="RKC11" s="40" t="s">
        <v>41</v>
      </c>
      <c r="RKD11" s="40" t="s">
        <v>99</v>
      </c>
      <c r="RKE11" s="36">
        <f t="shared" si="2328"/>
        <v>2013</v>
      </c>
      <c r="RKF11" s="37">
        <f t="shared" si="2329"/>
        <v>-4738847000</v>
      </c>
      <c r="RKG11" s="38">
        <f t="shared" si="2330"/>
        <v>2772866000</v>
      </c>
      <c r="RKH11" s="38">
        <f t="shared" si="2331"/>
        <v>-7511713000</v>
      </c>
      <c r="RKI11" s="39">
        <f t="shared" si="2332"/>
        <v>0.98264565615747224</v>
      </c>
      <c r="RKJ11" s="39">
        <f t="shared" si="2333"/>
        <v>1.5576261799023294</v>
      </c>
      <c r="RKK11" s="40" t="s">
        <v>395</v>
      </c>
      <c r="RKL11" s="40" t="s">
        <v>9</v>
      </c>
      <c r="RKM11" s="42">
        <v>41639</v>
      </c>
      <c r="RKN11" s="43">
        <v>4822539000</v>
      </c>
      <c r="RKO11" s="43">
        <v>83692000</v>
      </c>
      <c r="RKP11" s="43">
        <v>2540954000</v>
      </c>
      <c r="RKQ11" s="40">
        <v>0</v>
      </c>
      <c r="RKR11" s="43">
        <v>231912000</v>
      </c>
      <c r="RKS11" s="40" t="s">
        <v>41</v>
      </c>
      <c r="RKT11" s="40" t="s">
        <v>99</v>
      </c>
      <c r="RKU11" s="36">
        <f t="shared" si="2328"/>
        <v>2013</v>
      </c>
      <c r="RKV11" s="37">
        <f t="shared" si="2329"/>
        <v>-4738847000</v>
      </c>
      <c r="RKW11" s="38">
        <f t="shared" si="2330"/>
        <v>2772866000</v>
      </c>
      <c r="RKX11" s="38">
        <f t="shared" si="2331"/>
        <v>-7511713000</v>
      </c>
      <c r="RKY11" s="39">
        <f t="shared" si="2332"/>
        <v>0.98264565615747224</v>
      </c>
      <c r="RKZ11" s="39">
        <f t="shared" si="2333"/>
        <v>1.5576261799023294</v>
      </c>
      <c r="RLA11" s="40" t="s">
        <v>395</v>
      </c>
      <c r="RLB11" s="40" t="s">
        <v>9</v>
      </c>
      <c r="RLC11" s="42">
        <v>41639</v>
      </c>
      <c r="RLD11" s="43">
        <v>4822539000</v>
      </c>
      <c r="RLE11" s="43">
        <v>83692000</v>
      </c>
      <c r="RLF11" s="43">
        <v>2540954000</v>
      </c>
      <c r="RLG11" s="40">
        <v>0</v>
      </c>
      <c r="RLH11" s="43">
        <v>231912000</v>
      </c>
      <c r="RLI11" s="40" t="s">
        <v>41</v>
      </c>
      <c r="RLJ11" s="40" t="s">
        <v>99</v>
      </c>
      <c r="RLK11" s="36">
        <f t="shared" si="2334"/>
        <v>2013</v>
      </c>
      <c r="RLL11" s="37">
        <f t="shared" si="2335"/>
        <v>-4738847000</v>
      </c>
      <c r="RLM11" s="38">
        <f t="shared" si="2336"/>
        <v>2772866000</v>
      </c>
      <c r="RLN11" s="38">
        <f t="shared" si="2337"/>
        <v>-7511713000</v>
      </c>
      <c r="RLO11" s="39">
        <f t="shared" si="2338"/>
        <v>0.98264565615747224</v>
      </c>
      <c r="RLP11" s="39">
        <f t="shared" si="2339"/>
        <v>1.5576261799023294</v>
      </c>
      <c r="RLQ11" s="40" t="s">
        <v>395</v>
      </c>
      <c r="RLR11" s="40" t="s">
        <v>9</v>
      </c>
      <c r="RLS11" s="42">
        <v>41639</v>
      </c>
      <c r="RLT11" s="43">
        <v>4822539000</v>
      </c>
      <c r="RLU11" s="43">
        <v>83692000</v>
      </c>
      <c r="RLV11" s="43">
        <v>2540954000</v>
      </c>
      <c r="RLW11" s="40">
        <v>0</v>
      </c>
      <c r="RLX11" s="43">
        <v>231912000</v>
      </c>
      <c r="RLY11" s="40" t="s">
        <v>41</v>
      </c>
      <c r="RLZ11" s="40" t="s">
        <v>99</v>
      </c>
      <c r="RMA11" s="36">
        <f t="shared" si="2334"/>
        <v>2013</v>
      </c>
      <c r="RMB11" s="37">
        <f t="shared" si="2335"/>
        <v>-4738847000</v>
      </c>
      <c r="RMC11" s="38">
        <f t="shared" si="2336"/>
        <v>2772866000</v>
      </c>
      <c r="RMD11" s="38">
        <f t="shared" si="2337"/>
        <v>-7511713000</v>
      </c>
      <c r="RME11" s="39">
        <f t="shared" si="2338"/>
        <v>0.98264565615747224</v>
      </c>
      <c r="RMF11" s="39">
        <f t="shared" si="2339"/>
        <v>1.5576261799023294</v>
      </c>
      <c r="RMG11" s="40" t="s">
        <v>395</v>
      </c>
      <c r="RMH11" s="40" t="s">
        <v>9</v>
      </c>
      <c r="RMI11" s="42">
        <v>41639</v>
      </c>
      <c r="RMJ11" s="43">
        <v>4822539000</v>
      </c>
      <c r="RMK11" s="43">
        <v>83692000</v>
      </c>
      <c r="RML11" s="43">
        <v>2540954000</v>
      </c>
      <c r="RMM11" s="40">
        <v>0</v>
      </c>
      <c r="RMN11" s="43">
        <v>231912000</v>
      </c>
      <c r="RMO11" s="40" t="s">
        <v>41</v>
      </c>
      <c r="RMP11" s="40" t="s">
        <v>99</v>
      </c>
      <c r="RMQ11" s="36">
        <f t="shared" si="2340"/>
        <v>2013</v>
      </c>
      <c r="RMR11" s="37">
        <f t="shared" si="2341"/>
        <v>-4738847000</v>
      </c>
      <c r="RMS11" s="38">
        <f t="shared" si="2342"/>
        <v>2772866000</v>
      </c>
      <c r="RMT11" s="38">
        <f t="shared" si="2343"/>
        <v>-7511713000</v>
      </c>
      <c r="RMU11" s="39">
        <f t="shared" si="2344"/>
        <v>0.98264565615747224</v>
      </c>
      <c r="RMV11" s="39">
        <f t="shared" si="2345"/>
        <v>1.5576261799023294</v>
      </c>
      <c r="RMW11" s="40" t="s">
        <v>395</v>
      </c>
      <c r="RMX11" s="40" t="s">
        <v>9</v>
      </c>
      <c r="RMY11" s="42">
        <v>41639</v>
      </c>
      <c r="RMZ11" s="43">
        <v>4822539000</v>
      </c>
      <c r="RNA11" s="43">
        <v>83692000</v>
      </c>
      <c r="RNB11" s="43">
        <v>2540954000</v>
      </c>
      <c r="RNC11" s="40">
        <v>0</v>
      </c>
      <c r="RND11" s="43">
        <v>231912000</v>
      </c>
      <c r="RNE11" s="40" t="s">
        <v>41</v>
      </c>
      <c r="RNF11" s="40" t="s">
        <v>99</v>
      </c>
      <c r="RNG11" s="36">
        <f t="shared" si="2340"/>
        <v>2013</v>
      </c>
      <c r="RNH11" s="37">
        <f t="shared" si="2341"/>
        <v>-4738847000</v>
      </c>
      <c r="RNI11" s="38">
        <f t="shared" si="2342"/>
        <v>2772866000</v>
      </c>
      <c r="RNJ11" s="38">
        <f t="shared" si="2343"/>
        <v>-7511713000</v>
      </c>
      <c r="RNK11" s="39">
        <f t="shared" si="2344"/>
        <v>0.98264565615747224</v>
      </c>
      <c r="RNL11" s="39">
        <f t="shared" si="2345"/>
        <v>1.5576261799023294</v>
      </c>
      <c r="RNM11" s="40" t="s">
        <v>395</v>
      </c>
      <c r="RNN11" s="40" t="s">
        <v>9</v>
      </c>
      <c r="RNO11" s="42">
        <v>41639</v>
      </c>
      <c r="RNP11" s="43">
        <v>4822539000</v>
      </c>
      <c r="RNQ11" s="43">
        <v>83692000</v>
      </c>
      <c r="RNR11" s="43">
        <v>2540954000</v>
      </c>
      <c r="RNS11" s="40">
        <v>0</v>
      </c>
      <c r="RNT11" s="43">
        <v>231912000</v>
      </c>
      <c r="RNU11" s="40" t="s">
        <v>41</v>
      </c>
      <c r="RNV11" s="40" t="s">
        <v>99</v>
      </c>
      <c r="RNW11" s="36">
        <f t="shared" si="2346"/>
        <v>2013</v>
      </c>
      <c r="RNX11" s="37">
        <f t="shared" si="2347"/>
        <v>-4738847000</v>
      </c>
      <c r="RNY11" s="38">
        <f t="shared" si="2348"/>
        <v>2772866000</v>
      </c>
      <c r="RNZ11" s="38">
        <f t="shared" si="2349"/>
        <v>-7511713000</v>
      </c>
      <c r="ROA11" s="39">
        <f t="shared" si="2350"/>
        <v>0.98264565615747224</v>
      </c>
      <c r="ROB11" s="39">
        <f t="shared" si="2351"/>
        <v>1.5576261799023294</v>
      </c>
      <c r="ROC11" s="40" t="s">
        <v>395</v>
      </c>
      <c r="ROD11" s="40" t="s">
        <v>9</v>
      </c>
      <c r="ROE11" s="42">
        <v>41639</v>
      </c>
      <c r="ROF11" s="43">
        <v>4822539000</v>
      </c>
      <c r="ROG11" s="43">
        <v>83692000</v>
      </c>
      <c r="ROH11" s="43">
        <v>2540954000</v>
      </c>
      <c r="ROI11" s="40">
        <v>0</v>
      </c>
      <c r="ROJ11" s="43">
        <v>231912000</v>
      </c>
      <c r="ROK11" s="40" t="s">
        <v>41</v>
      </c>
      <c r="ROL11" s="40" t="s">
        <v>99</v>
      </c>
      <c r="ROM11" s="36">
        <f t="shared" si="2346"/>
        <v>2013</v>
      </c>
      <c r="RON11" s="37">
        <f t="shared" si="2347"/>
        <v>-4738847000</v>
      </c>
      <c r="ROO11" s="38">
        <f t="shared" si="2348"/>
        <v>2772866000</v>
      </c>
      <c r="ROP11" s="38">
        <f t="shared" si="2349"/>
        <v>-7511713000</v>
      </c>
      <c r="ROQ11" s="39">
        <f t="shared" si="2350"/>
        <v>0.98264565615747224</v>
      </c>
      <c r="ROR11" s="39">
        <f t="shared" si="2351"/>
        <v>1.5576261799023294</v>
      </c>
      <c r="ROS11" s="40" t="s">
        <v>395</v>
      </c>
      <c r="ROT11" s="40" t="s">
        <v>9</v>
      </c>
      <c r="ROU11" s="42">
        <v>41639</v>
      </c>
      <c r="ROV11" s="43">
        <v>4822539000</v>
      </c>
      <c r="ROW11" s="43">
        <v>83692000</v>
      </c>
      <c r="ROX11" s="43">
        <v>2540954000</v>
      </c>
      <c r="ROY11" s="40">
        <v>0</v>
      </c>
      <c r="ROZ11" s="43">
        <v>231912000</v>
      </c>
      <c r="RPA11" s="40" t="s">
        <v>41</v>
      </c>
      <c r="RPB11" s="40" t="s">
        <v>99</v>
      </c>
      <c r="RPC11" s="36">
        <f t="shared" si="2352"/>
        <v>2013</v>
      </c>
      <c r="RPD11" s="37">
        <f t="shared" si="2353"/>
        <v>-4738847000</v>
      </c>
      <c r="RPE11" s="38">
        <f t="shared" si="2354"/>
        <v>2772866000</v>
      </c>
      <c r="RPF11" s="38">
        <f t="shared" si="2355"/>
        <v>-7511713000</v>
      </c>
      <c r="RPG11" s="39">
        <f t="shared" si="2356"/>
        <v>0.98264565615747224</v>
      </c>
      <c r="RPH11" s="39">
        <f t="shared" si="2357"/>
        <v>1.5576261799023294</v>
      </c>
      <c r="RPI11" s="40" t="s">
        <v>395</v>
      </c>
      <c r="RPJ11" s="40" t="s">
        <v>9</v>
      </c>
      <c r="RPK11" s="42">
        <v>41639</v>
      </c>
      <c r="RPL11" s="43">
        <v>4822539000</v>
      </c>
      <c r="RPM11" s="43">
        <v>83692000</v>
      </c>
      <c r="RPN11" s="43">
        <v>2540954000</v>
      </c>
      <c r="RPO11" s="40">
        <v>0</v>
      </c>
      <c r="RPP11" s="43">
        <v>231912000</v>
      </c>
      <c r="RPQ11" s="40" t="s">
        <v>41</v>
      </c>
      <c r="RPR11" s="40" t="s">
        <v>99</v>
      </c>
      <c r="RPS11" s="36">
        <f t="shared" si="2352"/>
        <v>2013</v>
      </c>
      <c r="RPT11" s="37">
        <f t="shared" si="2353"/>
        <v>-4738847000</v>
      </c>
      <c r="RPU11" s="38">
        <f t="shared" si="2354"/>
        <v>2772866000</v>
      </c>
      <c r="RPV11" s="38">
        <f t="shared" si="2355"/>
        <v>-7511713000</v>
      </c>
      <c r="RPW11" s="39">
        <f t="shared" si="2356"/>
        <v>0.98264565615747224</v>
      </c>
      <c r="RPX11" s="39">
        <f t="shared" si="2357"/>
        <v>1.5576261799023294</v>
      </c>
      <c r="RPY11" s="40" t="s">
        <v>395</v>
      </c>
      <c r="RPZ11" s="40" t="s">
        <v>9</v>
      </c>
      <c r="RQA11" s="42">
        <v>41639</v>
      </c>
      <c r="RQB11" s="43">
        <v>4822539000</v>
      </c>
      <c r="RQC11" s="43">
        <v>83692000</v>
      </c>
      <c r="RQD11" s="43">
        <v>2540954000</v>
      </c>
      <c r="RQE11" s="40">
        <v>0</v>
      </c>
      <c r="RQF11" s="43">
        <v>231912000</v>
      </c>
      <c r="RQG11" s="40" t="s">
        <v>41</v>
      </c>
      <c r="RQH11" s="40" t="s">
        <v>99</v>
      </c>
      <c r="RQI11" s="36">
        <f t="shared" si="2358"/>
        <v>2013</v>
      </c>
      <c r="RQJ11" s="37">
        <f t="shared" si="2359"/>
        <v>-4738847000</v>
      </c>
      <c r="RQK11" s="38">
        <f t="shared" si="2360"/>
        <v>2772866000</v>
      </c>
      <c r="RQL11" s="38">
        <f t="shared" si="2361"/>
        <v>-7511713000</v>
      </c>
      <c r="RQM11" s="39">
        <f t="shared" si="2362"/>
        <v>0.98264565615747224</v>
      </c>
      <c r="RQN11" s="39">
        <f t="shared" si="2363"/>
        <v>1.5576261799023294</v>
      </c>
      <c r="RQO11" s="40" t="s">
        <v>395</v>
      </c>
      <c r="RQP11" s="40" t="s">
        <v>9</v>
      </c>
      <c r="RQQ11" s="42">
        <v>41639</v>
      </c>
      <c r="RQR11" s="43">
        <v>4822539000</v>
      </c>
      <c r="RQS11" s="43">
        <v>83692000</v>
      </c>
      <c r="RQT11" s="43">
        <v>2540954000</v>
      </c>
      <c r="RQU11" s="40">
        <v>0</v>
      </c>
      <c r="RQV11" s="43">
        <v>231912000</v>
      </c>
      <c r="RQW11" s="40" t="s">
        <v>41</v>
      </c>
      <c r="RQX11" s="40" t="s">
        <v>99</v>
      </c>
      <c r="RQY11" s="36">
        <f t="shared" si="2358"/>
        <v>2013</v>
      </c>
      <c r="RQZ11" s="37">
        <f t="shared" si="2359"/>
        <v>-4738847000</v>
      </c>
      <c r="RRA11" s="38">
        <f t="shared" si="2360"/>
        <v>2772866000</v>
      </c>
      <c r="RRB11" s="38">
        <f t="shared" si="2361"/>
        <v>-7511713000</v>
      </c>
      <c r="RRC11" s="39">
        <f t="shared" si="2362"/>
        <v>0.98264565615747224</v>
      </c>
      <c r="RRD11" s="39">
        <f t="shared" si="2363"/>
        <v>1.5576261799023294</v>
      </c>
      <c r="RRE11" s="40" t="s">
        <v>395</v>
      </c>
      <c r="RRF11" s="40" t="s">
        <v>9</v>
      </c>
      <c r="RRG11" s="42">
        <v>41639</v>
      </c>
      <c r="RRH11" s="43">
        <v>4822539000</v>
      </c>
      <c r="RRI11" s="43">
        <v>83692000</v>
      </c>
      <c r="RRJ11" s="43">
        <v>2540954000</v>
      </c>
      <c r="RRK11" s="40">
        <v>0</v>
      </c>
      <c r="RRL11" s="43">
        <v>231912000</v>
      </c>
      <c r="RRM11" s="40" t="s">
        <v>41</v>
      </c>
      <c r="RRN11" s="40" t="s">
        <v>99</v>
      </c>
      <c r="RRO11" s="36">
        <f t="shared" si="2364"/>
        <v>2013</v>
      </c>
      <c r="RRP11" s="37">
        <f t="shared" si="2365"/>
        <v>-4738847000</v>
      </c>
      <c r="RRQ11" s="38">
        <f t="shared" si="2366"/>
        <v>2772866000</v>
      </c>
      <c r="RRR11" s="38">
        <f t="shared" si="2367"/>
        <v>-7511713000</v>
      </c>
      <c r="RRS11" s="39">
        <f t="shared" si="2368"/>
        <v>0.98264565615747224</v>
      </c>
      <c r="RRT11" s="39">
        <f t="shared" si="2369"/>
        <v>1.5576261799023294</v>
      </c>
      <c r="RRU11" s="40" t="s">
        <v>395</v>
      </c>
      <c r="RRV11" s="40" t="s">
        <v>9</v>
      </c>
      <c r="RRW11" s="42">
        <v>41639</v>
      </c>
      <c r="RRX11" s="43">
        <v>4822539000</v>
      </c>
      <c r="RRY11" s="43">
        <v>83692000</v>
      </c>
      <c r="RRZ11" s="43">
        <v>2540954000</v>
      </c>
      <c r="RSA11" s="40">
        <v>0</v>
      </c>
      <c r="RSB11" s="43">
        <v>231912000</v>
      </c>
      <c r="RSC11" s="40" t="s">
        <v>41</v>
      </c>
      <c r="RSD11" s="40" t="s">
        <v>99</v>
      </c>
      <c r="RSE11" s="36">
        <f t="shared" si="2364"/>
        <v>2013</v>
      </c>
      <c r="RSF11" s="37">
        <f t="shared" si="2365"/>
        <v>-4738847000</v>
      </c>
      <c r="RSG11" s="38">
        <f t="shared" si="2366"/>
        <v>2772866000</v>
      </c>
      <c r="RSH11" s="38">
        <f t="shared" si="2367"/>
        <v>-7511713000</v>
      </c>
      <c r="RSI11" s="39">
        <f t="shared" si="2368"/>
        <v>0.98264565615747224</v>
      </c>
      <c r="RSJ11" s="39">
        <f t="shared" si="2369"/>
        <v>1.5576261799023294</v>
      </c>
      <c r="RSK11" s="40" t="s">
        <v>395</v>
      </c>
      <c r="RSL11" s="40" t="s">
        <v>9</v>
      </c>
      <c r="RSM11" s="42">
        <v>41639</v>
      </c>
      <c r="RSN11" s="43">
        <v>4822539000</v>
      </c>
      <c r="RSO11" s="43">
        <v>83692000</v>
      </c>
      <c r="RSP11" s="43">
        <v>2540954000</v>
      </c>
      <c r="RSQ11" s="40">
        <v>0</v>
      </c>
      <c r="RSR11" s="43">
        <v>231912000</v>
      </c>
      <c r="RSS11" s="40" t="s">
        <v>41</v>
      </c>
      <c r="RST11" s="40" t="s">
        <v>99</v>
      </c>
      <c r="RSU11" s="36">
        <f t="shared" si="2370"/>
        <v>2013</v>
      </c>
      <c r="RSV11" s="37">
        <f t="shared" si="2371"/>
        <v>-4738847000</v>
      </c>
      <c r="RSW11" s="38">
        <f t="shared" si="2372"/>
        <v>2772866000</v>
      </c>
      <c r="RSX11" s="38">
        <f t="shared" si="2373"/>
        <v>-7511713000</v>
      </c>
      <c r="RSY11" s="39">
        <f t="shared" si="2374"/>
        <v>0.98264565615747224</v>
      </c>
      <c r="RSZ11" s="39">
        <f t="shared" si="2375"/>
        <v>1.5576261799023294</v>
      </c>
      <c r="RTA11" s="40" t="s">
        <v>395</v>
      </c>
      <c r="RTB11" s="40" t="s">
        <v>9</v>
      </c>
      <c r="RTC11" s="42">
        <v>41639</v>
      </c>
      <c r="RTD11" s="43">
        <v>4822539000</v>
      </c>
      <c r="RTE11" s="43">
        <v>83692000</v>
      </c>
      <c r="RTF11" s="43">
        <v>2540954000</v>
      </c>
      <c r="RTG11" s="40">
        <v>0</v>
      </c>
      <c r="RTH11" s="43">
        <v>231912000</v>
      </c>
      <c r="RTI11" s="40" t="s">
        <v>41</v>
      </c>
      <c r="RTJ11" s="40" t="s">
        <v>99</v>
      </c>
      <c r="RTK11" s="36">
        <f t="shared" si="2370"/>
        <v>2013</v>
      </c>
      <c r="RTL11" s="37">
        <f t="shared" si="2371"/>
        <v>-4738847000</v>
      </c>
      <c r="RTM11" s="38">
        <f t="shared" si="2372"/>
        <v>2772866000</v>
      </c>
      <c r="RTN11" s="38">
        <f t="shared" si="2373"/>
        <v>-7511713000</v>
      </c>
      <c r="RTO11" s="39">
        <f t="shared" si="2374"/>
        <v>0.98264565615747224</v>
      </c>
      <c r="RTP11" s="39">
        <f t="shared" si="2375"/>
        <v>1.5576261799023294</v>
      </c>
      <c r="RTQ11" s="40" t="s">
        <v>395</v>
      </c>
      <c r="RTR11" s="40" t="s">
        <v>9</v>
      </c>
      <c r="RTS11" s="42">
        <v>41639</v>
      </c>
      <c r="RTT11" s="43">
        <v>4822539000</v>
      </c>
      <c r="RTU11" s="43">
        <v>83692000</v>
      </c>
      <c r="RTV11" s="43">
        <v>2540954000</v>
      </c>
      <c r="RTW11" s="40">
        <v>0</v>
      </c>
      <c r="RTX11" s="43">
        <v>231912000</v>
      </c>
      <c r="RTY11" s="40" t="s">
        <v>41</v>
      </c>
      <c r="RTZ11" s="40" t="s">
        <v>99</v>
      </c>
      <c r="RUA11" s="36">
        <f t="shared" si="2376"/>
        <v>2013</v>
      </c>
      <c r="RUB11" s="37">
        <f t="shared" si="2377"/>
        <v>-4738847000</v>
      </c>
      <c r="RUC11" s="38">
        <f t="shared" si="2378"/>
        <v>2772866000</v>
      </c>
      <c r="RUD11" s="38">
        <f t="shared" si="2379"/>
        <v>-7511713000</v>
      </c>
      <c r="RUE11" s="39">
        <f t="shared" si="2380"/>
        <v>0.98264565615747224</v>
      </c>
      <c r="RUF11" s="39">
        <f t="shared" si="2381"/>
        <v>1.5576261799023294</v>
      </c>
      <c r="RUG11" s="40" t="s">
        <v>395</v>
      </c>
      <c r="RUH11" s="40" t="s">
        <v>9</v>
      </c>
      <c r="RUI11" s="42">
        <v>41639</v>
      </c>
      <c r="RUJ11" s="43">
        <v>4822539000</v>
      </c>
      <c r="RUK11" s="43">
        <v>83692000</v>
      </c>
      <c r="RUL11" s="43">
        <v>2540954000</v>
      </c>
      <c r="RUM11" s="40">
        <v>0</v>
      </c>
      <c r="RUN11" s="43">
        <v>231912000</v>
      </c>
      <c r="RUO11" s="40" t="s">
        <v>41</v>
      </c>
      <c r="RUP11" s="40" t="s">
        <v>99</v>
      </c>
      <c r="RUQ11" s="36">
        <f t="shared" si="2376"/>
        <v>2013</v>
      </c>
      <c r="RUR11" s="37">
        <f t="shared" si="2377"/>
        <v>-4738847000</v>
      </c>
      <c r="RUS11" s="38">
        <f t="shared" si="2378"/>
        <v>2772866000</v>
      </c>
      <c r="RUT11" s="38">
        <f t="shared" si="2379"/>
        <v>-7511713000</v>
      </c>
      <c r="RUU11" s="39">
        <f t="shared" si="2380"/>
        <v>0.98264565615747224</v>
      </c>
      <c r="RUV11" s="39">
        <f t="shared" si="2381"/>
        <v>1.5576261799023294</v>
      </c>
      <c r="RUW11" s="40" t="s">
        <v>395</v>
      </c>
      <c r="RUX11" s="40" t="s">
        <v>9</v>
      </c>
      <c r="RUY11" s="42">
        <v>41639</v>
      </c>
      <c r="RUZ11" s="43">
        <v>4822539000</v>
      </c>
      <c r="RVA11" s="43">
        <v>83692000</v>
      </c>
      <c r="RVB11" s="43">
        <v>2540954000</v>
      </c>
      <c r="RVC11" s="40">
        <v>0</v>
      </c>
      <c r="RVD11" s="43">
        <v>231912000</v>
      </c>
      <c r="RVE11" s="40" t="s">
        <v>41</v>
      </c>
      <c r="RVF11" s="40" t="s">
        <v>99</v>
      </c>
      <c r="RVG11" s="36">
        <f t="shared" si="2382"/>
        <v>2013</v>
      </c>
      <c r="RVH11" s="37">
        <f t="shared" si="2383"/>
        <v>-4738847000</v>
      </c>
      <c r="RVI11" s="38">
        <f t="shared" si="2384"/>
        <v>2772866000</v>
      </c>
      <c r="RVJ11" s="38">
        <f t="shared" si="2385"/>
        <v>-7511713000</v>
      </c>
      <c r="RVK11" s="39">
        <f t="shared" si="2386"/>
        <v>0.98264565615747224</v>
      </c>
      <c r="RVL11" s="39">
        <f t="shared" si="2387"/>
        <v>1.5576261799023294</v>
      </c>
      <c r="RVM11" s="40" t="s">
        <v>395</v>
      </c>
      <c r="RVN11" s="40" t="s">
        <v>9</v>
      </c>
      <c r="RVO11" s="42">
        <v>41639</v>
      </c>
      <c r="RVP11" s="43">
        <v>4822539000</v>
      </c>
      <c r="RVQ11" s="43">
        <v>83692000</v>
      </c>
      <c r="RVR11" s="43">
        <v>2540954000</v>
      </c>
      <c r="RVS11" s="40">
        <v>0</v>
      </c>
      <c r="RVT11" s="43">
        <v>231912000</v>
      </c>
      <c r="RVU11" s="40" t="s">
        <v>41</v>
      </c>
      <c r="RVV11" s="40" t="s">
        <v>99</v>
      </c>
      <c r="RVW11" s="36">
        <f t="shared" si="2382"/>
        <v>2013</v>
      </c>
      <c r="RVX11" s="37">
        <f t="shared" si="2383"/>
        <v>-4738847000</v>
      </c>
      <c r="RVY11" s="38">
        <f t="shared" si="2384"/>
        <v>2772866000</v>
      </c>
      <c r="RVZ11" s="38">
        <f t="shared" si="2385"/>
        <v>-7511713000</v>
      </c>
      <c r="RWA11" s="39">
        <f t="shared" si="2386"/>
        <v>0.98264565615747224</v>
      </c>
      <c r="RWB11" s="39">
        <f t="shared" si="2387"/>
        <v>1.5576261799023294</v>
      </c>
      <c r="RWC11" s="40" t="s">
        <v>395</v>
      </c>
      <c r="RWD11" s="40" t="s">
        <v>9</v>
      </c>
      <c r="RWE11" s="42">
        <v>41639</v>
      </c>
      <c r="RWF11" s="43">
        <v>4822539000</v>
      </c>
      <c r="RWG11" s="43">
        <v>83692000</v>
      </c>
      <c r="RWH11" s="43">
        <v>2540954000</v>
      </c>
      <c r="RWI11" s="40">
        <v>0</v>
      </c>
      <c r="RWJ11" s="43">
        <v>231912000</v>
      </c>
      <c r="RWK11" s="40" t="s">
        <v>41</v>
      </c>
      <c r="RWL11" s="40" t="s">
        <v>99</v>
      </c>
      <c r="RWM11" s="36">
        <f t="shared" si="2388"/>
        <v>2013</v>
      </c>
      <c r="RWN11" s="37">
        <f t="shared" si="2389"/>
        <v>-4738847000</v>
      </c>
      <c r="RWO11" s="38">
        <f t="shared" si="2390"/>
        <v>2772866000</v>
      </c>
      <c r="RWP11" s="38">
        <f t="shared" si="2391"/>
        <v>-7511713000</v>
      </c>
      <c r="RWQ11" s="39">
        <f t="shared" si="2392"/>
        <v>0.98264565615747224</v>
      </c>
      <c r="RWR11" s="39">
        <f t="shared" si="2393"/>
        <v>1.5576261799023294</v>
      </c>
      <c r="RWS11" s="40" t="s">
        <v>395</v>
      </c>
      <c r="RWT11" s="40" t="s">
        <v>9</v>
      </c>
      <c r="RWU11" s="42">
        <v>41639</v>
      </c>
      <c r="RWV11" s="43">
        <v>4822539000</v>
      </c>
      <c r="RWW11" s="43">
        <v>83692000</v>
      </c>
      <c r="RWX11" s="43">
        <v>2540954000</v>
      </c>
      <c r="RWY11" s="40">
        <v>0</v>
      </c>
      <c r="RWZ11" s="43">
        <v>231912000</v>
      </c>
      <c r="RXA11" s="40" t="s">
        <v>41</v>
      </c>
      <c r="RXB11" s="40" t="s">
        <v>99</v>
      </c>
      <c r="RXC11" s="36">
        <f t="shared" si="2388"/>
        <v>2013</v>
      </c>
      <c r="RXD11" s="37">
        <f t="shared" si="2389"/>
        <v>-4738847000</v>
      </c>
      <c r="RXE11" s="38">
        <f t="shared" si="2390"/>
        <v>2772866000</v>
      </c>
      <c r="RXF11" s="38">
        <f t="shared" si="2391"/>
        <v>-7511713000</v>
      </c>
      <c r="RXG11" s="39">
        <f t="shared" si="2392"/>
        <v>0.98264565615747224</v>
      </c>
      <c r="RXH11" s="39">
        <f t="shared" si="2393"/>
        <v>1.5576261799023294</v>
      </c>
      <c r="RXI11" s="40" t="s">
        <v>395</v>
      </c>
      <c r="RXJ11" s="40" t="s">
        <v>9</v>
      </c>
      <c r="RXK11" s="42">
        <v>41639</v>
      </c>
      <c r="RXL11" s="43">
        <v>4822539000</v>
      </c>
      <c r="RXM11" s="43">
        <v>83692000</v>
      </c>
      <c r="RXN11" s="43">
        <v>2540954000</v>
      </c>
      <c r="RXO11" s="40">
        <v>0</v>
      </c>
      <c r="RXP11" s="43">
        <v>231912000</v>
      </c>
      <c r="RXQ11" s="40" t="s">
        <v>41</v>
      </c>
      <c r="RXR11" s="40" t="s">
        <v>99</v>
      </c>
      <c r="RXS11" s="36">
        <f t="shared" si="2394"/>
        <v>2013</v>
      </c>
      <c r="RXT11" s="37">
        <f t="shared" si="2395"/>
        <v>-4738847000</v>
      </c>
      <c r="RXU11" s="38">
        <f t="shared" si="2396"/>
        <v>2772866000</v>
      </c>
      <c r="RXV11" s="38">
        <f t="shared" si="2397"/>
        <v>-7511713000</v>
      </c>
      <c r="RXW11" s="39">
        <f t="shared" si="2398"/>
        <v>0.98264565615747224</v>
      </c>
      <c r="RXX11" s="39">
        <f t="shared" si="2399"/>
        <v>1.5576261799023294</v>
      </c>
      <c r="RXY11" s="40" t="s">
        <v>395</v>
      </c>
      <c r="RXZ11" s="40" t="s">
        <v>9</v>
      </c>
      <c r="RYA11" s="42">
        <v>41639</v>
      </c>
      <c r="RYB11" s="43">
        <v>4822539000</v>
      </c>
      <c r="RYC11" s="43">
        <v>83692000</v>
      </c>
      <c r="RYD11" s="43">
        <v>2540954000</v>
      </c>
      <c r="RYE11" s="40">
        <v>0</v>
      </c>
      <c r="RYF11" s="43">
        <v>231912000</v>
      </c>
      <c r="RYG11" s="40" t="s">
        <v>41</v>
      </c>
      <c r="RYH11" s="40" t="s">
        <v>99</v>
      </c>
      <c r="RYI11" s="36">
        <f t="shared" si="2394"/>
        <v>2013</v>
      </c>
      <c r="RYJ11" s="37">
        <f t="shared" si="2395"/>
        <v>-4738847000</v>
      </c>
      <c r="RYK11" s="38">
        <f t="shared" si="2396"/>
        <v>2772866000</v>
      </c>
      <c r="RYL11" s="38">
        <f t="shared" si="2397"/>
        <v>-7511713000</v>
      </c>
      <c r="RYM11" s="39">
        <f t="shared" si="2398"/>
        <v>0.98264565615747224</v>
      </c>
      <c r="RYN11" s="39">
        <f t="shared" si="2399"/>
        <v>1.5576261799023294</v>
      </c>
      <c r="RYO11" s="40" t="s">
        <v>395</v>
      </c>
      <c r="RYP11" s="40" t="s">
        <v>9</v>
      </c>
      <c r="RYQ11" s="42">
        <v>41639</v>
      </c>
      <c r="RYR11" s="43">
        <v>4822539000</v>
      </c>
      <c r="RYS11" s="43">
        <v>83692000</v>
      </c>
      <c r="RYT11" s="43">
        <v>2540954000</v>
      </c>
      <c r="RYU11" s="40">
        <v>0</v>
      </c>
      <c r="RYV11" s="43">
        <v>231912000</v>
      </c>
      <c r="RYW11" s="40" t="s">
        <v>41</v>
      </c>
      <c r="RYX11" s="40" t="s">
        <v>99</v>
      </c>
      <c r="RYY11" s="36">
        <f t="shared" si="2400"/>
        <v>2013</v>
      </c>
      <c r="RYZ11" s="37">
        <f t="shared" si="2401"/>
        <v>-4738847000</v>
      </c>
      <c r="RZA11" s="38">
        <f t="shared" si="2402"/>
        <v>2772866000</v>
      </c>
      <c r="RZB11" s="38">
        <f t="shared" si="2403"/>
        <v>-7511713000</v>
      </c>
      <c r="RZC11" s="39">
        <f t="shared" si="2404"/>
        <v>0.98264565615747224</v>
      </c>
      <c r="RZD11" s="39">
        <f t="shared" si="2405"/>
        <v>1.5576261799023294</v>
      </c>
      <c r="RZE11" s="40" t="s">
        <v>395</v>
      </c>
      <c r="RZF11" s="40" t="s">
        <v>9</v>
      </c>
      <c r="RZG11" s="42">
        <v>41639</v>
      </c>
      <c r="RZH11" s="43">
        <v>4822539000</v>
      </c>
      <c r="RZI11" s="43">
        <v>83692000</v>
      </c>
      <c r="RZJ11" s="43">
        <v>2540954000</v>
      </c>
      <c r="RZK11" s="40">
        <v>0</v>
      </c>
      <c r="RZL11" s="43">
        <v>231912000</v>
      </c>
      <c r="RZM11" s="40" t="s">
        <v>41</v>
      </c>
      <c r="RZN11" s="40" t="s">
        <v>99</v>
      </c>
      <c r="RZO11" s="36">
        <f t="shared" si="2400"/>
        <v>2013</v>
      </c>
      <c r="RZP11" s="37">
        <f t="shared" si="2401"/>
        <v>-4738847000</v>
      </c>
      <c r="RZQ11" s="38">
        <f t="shared" si="2402"/>
        <v>2772866000</v>
      </c>
      <c r="RZR11" s="38">
        <f t="shared" si="2403"/>
        <v>-7511713000</v>
      </c>
      <c r="RZS11" s="39">
        <f t="shared" si="2404"/>
        <v>0.98264565615747224</v>
      </c>
      <c r="RZT11" s="39">
        <f t="shared" si="2405"/>
        <v>1.5576261799023294</v>
      </c>
      <c r="RZU11" s="40" t="s">
        <v>395</v>
      </c>
      <c r="RZV11" s="40" t="s">
        <v>9</v>
      </c>
      <c r="RZW11" s="42">
        <v>41639</v>
      </c>
      <c r="RZX11" s="43">
        <v>4822539000</v>
      </c>
      <c r="RZY11" s="43">
        <v>83692000</v>
      </c>
      <c r="RZZ11" s="43">
        <v>2540954000</v>
      </c>
      <c r="SAA11" s="40">
        <v>0</v>
      </c>
      <c r="SAB11" s="43">
        <v>231912000</v>
      </c>
      <c r="SAC11" s="40" t="s">
        <v>41</v>
      </c>
      <c r="SAD11" s="40" t="s">
        <v>99</v>
      </c>
      <c r="SAE11" s="36">
        <f t="shared" si="2406"/>
        <v>2013</v>
      </c>
      <c r="SAF11" s="37">
        <f t="shared" si="2407"/>
        <v>-4738847000</v>
      </c>
      <c r="SAG11" s="38">
        <f t="shared" si="2408"/>
        <v>2772866000</v>
      </c>
      <c r="SAH11" s="38">
        <f t="shared" si="2409"/>
        <v>-7511713000</v>
      </c>
      <c r="SAI11" s="39">
        <f t="shared" si="2410"/>
        <v>0.98264565615747224</v>
      </c>
      <c r="SAJ11" s="39">
        <f t="shared" si="2411"/>
        <v>1.5576261799023294</v>
      </c>
      <c r="SAK11" s="40" t="s">
        <v>395</v>
      </c>
      <c r="SAL11" s="40" t="s">
        <v>9</v>
      </c>
      <c r="SAM11" s="42">
        <v>41639</v>
      </c>
      <c r="SAN11" s="43">
        <v>4822539000</v>
      </c>
      <c r="SAO11" s="43">
        <v>83692000</v>
      </c>
      <c r="SAP11" s="43">
        <v>2540954000</v>
      </c>
      <c r="SAQ11" s="40">
        <v>0</v>
      </c>
      <c r="SAR11" s="43">
        <v>231912000</v>
      </c>
      <c r="SAS11" s="40" t="s">
        <v>41</v>
      </c>
      <c r="SAT11" s="40" t="s">
        <v>99</v>
      </c>
      <c r="SAU11" s="36">
        <f t="shared" si="2406"/>
        <v>2013</v>
      </c>
      <c r="SAV11" s="37">
        <f t="shared" si="2407"/>
        <v>-4738847000</v>
      </c>
      <c r="SAW11" s="38">
        <f t="shared" si="2408"/>
        <v>2772866000</v>
      </c>
      <c r="SAX11" s="38">
        <f t="shared" si="2409"/>
        <v>-7511713000</v>
      </c>
      <c r="SAY11" s="39">
        <f t="shared" si="2410"/>
        <v>0.98264565615747224</v>
      </c>
      <c r="SAZ11" s="39">
        <f t="shared" si="2411"/>
        <v>1.5576261799023294</v>
      </c>
      <c r="SBA11" s="40" t="s">
        <v>395</v>
      </c>
      <c r="SBB11" s="40" t="s">
        <v>9</v>
      </c>
      <c r="SBC11" s="42">
        <v>41639</v>
      </c>
      <c r="SBD11" s="43">
        <v>4822539000</v>
      </c>
      <c r="SBE11" s="43">
        <v>83692000</v>
      </c>
      <c r="SBF11" s="43">
        <v>2540954000</v>
      </c>
      <c r="SBG11" s="40">
        <v>0</v>
      </c>
      <c r="SBH11" s="43">
        <v>231912000</v>
      </c>
      <c r="SBI11" s="40" t="s">
        <v>41</v>
      </c>
      <c r="SBJ11" s="40" t="s">
        <v>99</v>
      </c>
      <c r="SBK11" s="36">
        <f t="shared" si="2412"/>
        <v>2013</v>
      </c>
      <c r="SBL11" s="37">
        <f t="shared" si="2413"/>
        <v>-4738847000</v>
      </c>
      <c r="SBM11" s="38">
        <f t="shared" si="2414"/>
        <v>2772866000</v>
      </c>
      <c r="SBN11" s="38">
        <f t="shared" si="2415"/>
        <v>-7511713000</v>
      </c>
      <c r="SBO11" s="39">
        <f t="shared" si="2416"/>
        <v>0.98264565615747224</v>
      </c>
      <c r="SBP11" s="39">
        <f t="shared" si="2417"/>
        <v>1.5576261799023294</v>
      </c>
      <c r="SBQ11" s="40" t="s">
        <v>395</v>
      </c>
      <c r="SBR11" s="40" t="s">
        <v>9</v>
      </c>
      <c r="SBS11" s="42">
        <v>41639</v>
      </c>
      <c r="SBT11" s="43">
        <v>4822539000</v>
      </c>
      <c r="SBU11" s="43">
        <v>83692000</v>
      </c>
      <c r="SBV11" s="43">
        <v>2540954000</v>
      </c>
      <c r="SBW11" s="40">
        <v>0</v>
      </c>
      <c r="SBX11" s="43">
        <v>231912000</v>
      </c>
      <c r="SBY11" s="40" t="s">
        <v>41</v>
      </c>
      <c r="SBZ11" s="40" t="s">
        <v>99</v>
      </c>
      <c r="SCA11" s="36">
        <f t="shared" si="2412"/>
        <v>2013</v>
      </c>
      <c r="SCB11" s="37">
        <f t="shared" si="2413"/>
        <v>-4738847000</v>
      </c>
      <c r="SCC11" s="38">
        <f t="shared" si="2414"/>
        <v>2772866000</v>
      </c>
      <c r="SCD11" s="38">
        <f t="shared" si="2415"/>
        <v>-7511713000</v>
      </c>
      <c r="SCE11" s="39">
        <f t="shared" si="2416"/>
        <v>0.98264565615747224</v>
      </c>
      <c r="SCF11" s="39">
        <f t="shared" si="2417"/>
        <v>1.5576261799023294</v>
      </c>
      <c r="SCG11" s="40" t="s">
        <v>395</v>
      </c>
      <c r="SCH11" s="40" t="s">
        <v>9</v>
      </c>
      <c r="SCI11" s="42">
        <v>41639</v>
      </c>
      <c r="SCJ11" s="43">
        <v>4822539000</v>
      </c>
      <c r="SCK11" s="43">
        <v>83692000</v>
      </c>
      <c r="SCL11" s="43">
        <v>2540954000</v>
      </c>
      <c r="SCM11" s="40">
        <v>0</v>
      </c>
      <c r="SCN11" s="43">
        <v>231912000</v>
      </c>
      <c r="SCO11" s="40" t="s">
        <v>41</v>
      </c>
      <c r="SCP11" s="40" t="s">
        <v>99</v>
      </c>
      <c r="SCQ11" s="36">
        <f t="shared" si="2418"/>
        <v>2013</v>
      </c>
      <c r="SCR11" s="37">
        <f t="shared" si="2419"/>
        <v>-4738847000</v>
      </c>
      <c r="SCS11" s="38">
        <f t="shared" si="2420"/>
        <v>2772866000</v>
      </c>
      <c r="SCT11" s="38">
        <f t="shared" si="2421"/>
        <v>-7511713000</v>
      </c>
      <c r="SCU11" s="39">
        <f t="shared" si="2422"/>
        <v>0.98264565615747224</v>
      </c>
      <c r="SCV11" s="39">
        <f t="shared" si="2423"/>
        <v>1.5576261799023294</v>
      </c>
      <c r="SCW11" s="40" t="s">
        <v>395</v>
      </c>
      <c r="SCX11" s="40" t="s">
        <v>9</v>
      </c>
      <c r="SCY11" s="42">
        <v>41639</v>
      </c>
      <c r="SCZ11" s="43">
        <v>4822539000</v>
      </c>
      <c r="SDA11" s="43">
        <v>83692000</v>
      </c>
      <c r="SDB11" s="43">
        <v>2540954000</v>
      </c>
      <c r="SDC11" s="40">
        <v>0</v>
      </c>
      <c r="SDD11" s="43">
        <v>231912000</v>
      </c>
      <c r="SDE11" s="40" t="s">
        <v>41</v>
      </c>
      <c r="SDF11" s="40" t="s">
        <v>99</v>
      </c>
      <c r="SDG11" s="36">
        <f t="shared" si="2418"/>
        <v>2013</v>
      </c>
      <c r="SDH11" s="37">
        <f t="shared" si="2419"/>
        <v>-4738847000</v>
      </c>
      <c r="SDI11" s="38">
        <f t="shared" si="2420"/>
        <v>2772866000</v>
      </c>
      <c r="SDJ11" s="38">
        <f t="shared" si="2421"/>
        <v>-7511713000</v>
      </c>
      <c r="SDK11" s="39">
        <f t="shared" si="2422"/>
        <v>0.98264565615747224</v>
      </c>
      <c r="SDL11" s="39">
        <f t="shared" si="2423"/>
        <v>1.5576261799023294</v>
      </c>
      <c r="SDM11" s="40" t="s">
        <v>395</v>
      </c>
      <c r="SDN11" s="40" t="s">
        <v>9</v>
      </c>
      <c r="SDO11" s="42">
        <v>41639</v>
      </c>
      <c r="SDP11" s="43">
        <v>4822539000</v>
      </c>
      <c r="SDQ11" s="43">
        <v>83692000</v>
      </c>
      <c r="SDR11" s="43">
        <v>2540954000</v>
      </c>
      <c r="SDS11" s="40">
        <v>0</v>
      </c>
      <c r="SDT11" s="43">
        <v>231912000</v>
      </c>
      <c r="SDU11" s="40" t="s">
        <v>41</v>
      </c>
      <c r="SDV11" s="40" t="s">
        <v>99</v>
      </c>
      <c r="SDW11" s="36">
        <f t="shared" si="2424"/>
        <v>2013</v>
      </c>
      <c r="SDX11" s="37">
        <f t="shared" si="2425"/>
        <v>-4738847000</v>
      </c>
      <c r="SDY11" s="38">
        <f t="shared" si="2426"/>
        <v>2772866000</v>
      </c>
      <c r="SDZ11" s="38">
        <f t="shared" si="2427"/>
        <v>-7511713000</v>
      </c>
      <c r="SEA11" s="39">
        <f t="shared" si="2428"/>
        <v>0.98264565615747224</v>
      </c>
      <c r="SEB11" s="39">
        <f t="shared" si="2429"/>
        <v>1.5576261799023294</v>
      </c>
      <c r="SEC11" s="40" t="s">
        <v>395</v>
      </c>
      <c r="SED11" s="40" t="s">
        <v>9</v>
      </c>
      <c r="SEE11" s="42">
        <v>41639</v>
      </c>
      <c r="SEF11" s="43">
        <v>4822539000</v>
      </c>
      <c r="SEG11" s="43">
        <v>83692000</v>
      </c>
      <c r="SEH11" s="43">
        <v>2540954000</v>
      </c>
      <c r="SEI11" s="40">
        <v>0</v>
      </c>
      <c r="SEJ11" s="43">
        <v>231912000</v>
      </c>
      <c r="SEK11" s="40" t="s">
        <v>41</v>
      </c>
      <c r="SEL11" s="40" t="s">
        <v>99</v>
      </c>
      <c r="SEM11" s="36">
        <f t="shared" si="2424"/>
        <v>2013</v>
      </c>
      <c r="SEN11" s="37">
        <f t="shared" si="2425"/>
        <v>-4738847000</v>
      </c>
      <c r="SEO11" s="38">
        <f t="shared" si="2426"/>
        <v>2772866000</v>
      </c>
      <c r="SEP11" s="38">
        <f t="shared" si="2427"/>
        <v>-7511713000</v>
      </c>
      <c r="SEQ11" s="39">
        <f t="shared" si="2428"/>
        <v>0.98264565615747224</v>
      </c>
      <c r="SER11" s="39">
        <f t="shared" si="2429"/>
        <v>1.5576261799023294</v>
      </c>
      <c r="SES11" s="40" t="s">
        <v>395</v>
      </c>
      <c r="SET11" s="40" t="s">
        <v>9</v>
      </c>
      <c r="SEU11" s="42">
        <v>41639</v>
      </c>
      <c r="SEV11" s="43">
        <v>4822539000</v>
      </c>
      <c r="SEW11" s="43">
        <v>83692000</v>
      </c>
      <c r="SEX11" s="43">
        <v>2540954000</v>
      </c>
      <c r="SEY11" s="40">
        <v>0</v>
      </c>
      <c r="SEZ11" s="43">
        <v>231912000</v>
      </c>
      <c r="SFA11" s="40" t="s">
        <v>41</v>
      </c>
      <c r="SFB11" s="40" t="s">
        <v>99</v>
      </c>
      <c r="SFC11" s="36">
        <f t="shared" si="2430"/>
        <v>2013</v>
      </c>
      <c r="SFD11" s="37">
        <f t="shared" si="2431"/>
        <v>-4738847000</v>
      </c>
      <c r="SFE11" s="38">
        <f t="shared" si="2432"/>
        <v>2772866000</v>
      </c>
      <c r="SFF11" s="38">
        <f t="shared" si="2433"/>
        <v>-7511713000</v>
      </c>
      <c r="SFG11" s="39">
        <f t="shared" si="2434"/>
        <v>0.98264565615747224</v>
      </c>
      <c r="SFH11" s="39">
        <f t="shared" si="2435"/>
        <v>1.5576261799023294</v>
      </c>
      <c r="SFI11" s="40" t="s">
        <v>395</v>
      </c>
      <c r="SFJ11" s="40" t="s">
        <v>9</v>
      </c>
      <c r="SFK11" s="42">
        <v>41639</v>
      </c>
      <c r="SFL11" s="43">
        <v>4822539000</v>
      </c>
      <c r="SFM11" s="43">
        <v>83692000</v>
      </c>
      <c r="SFN11" s="43">
        <v>2540954000</v>
      </c>
      <c r="SFO11" s="40">
        <v>0</v>
      </c>
      <c r="SFP11" s="43">
        <v>231912000</v>
      </c>
      <c r="SFQ11" s="40" t="s">
        <v>41</v>
      </c>
      <c r="SFR11" s="40" t="s">
        <v>99</v>
      </c>
      <c r="SFS11" s="36">
        <f t="shared" si="2430"/>
        <v>2013</v>
      </c>
      <c r="SFT11" s="37">
        <f t="shared" si="2431"/>
        <v>-4738847000</v>
      </c>
      <c r="SFU11" s="38">
        <f t="shared" si="2432"/>
        <v>2772866000</v>
      </c>
      <c r="SFV11" s="38">
        <f t="shared" si="2433"/>
        <v>-7511713000</v>
      </c>
      <c r="SFW11" s="39">
        <f t="shared" si="2434"/>
        <v>0.98264565615747224</v>
      </c>
      <c r="SFX11" s="39">
        <f t="shared" si="2435"/>
        <v>1.5576261799023294</v>
      </c>
      <c r="SFY11" s="40" t="s">
        <v>395</v>
      </c>
      <c r="SFZ11" s="40" t="s">
        <v>9</v>
      </c>
      <c r="SGA11" s="42">
        <v>41639</v>
      </c>
      <c r="SGB11" s="43">
        <v>4822539000</v>
      </c>
      <c r="SGC11" s="43">
        <v>83692000</v>
      </c>
      <c r="SGD11" s="43">
        <v>2540954000</v>
      </c>
      <c r="SGE11" s="40">
        <v>0</v>
      </c>
      <c r="SGF11" s="43">
        <v>231912000</v>
      </c>
      <c r="SGG11" s="40" t="s">
        <v>41</v>
      </c>
      <c r="SGH11" s="40" t="s">
        <v>99</v>
      </c>
      <c r="SGI11" s="36">
        <f t="shared" si="2436"/>
        <v>2013</v>
      </c>
      <c r="SGJ11" s="37">
        <f t="shared" si="2437"/>
        <v>-4738847000</v>
      </c>
      <c r="SGK11" s="38">
        <f t="shared" si="2438"/>
        <v>2772866000</v>
      </c>
      <c r="SGL11" s="38">
        <f t="shared" si="2439"/>
        <v>-7511713000</v>
      </c>
      <c r="SGM11" s="39">
        <f t="shared" si="2440"/>
        <v>0.98264565615747224</v>
      </c>
      <c r="SGN11" s="39">
        <f t="shared" si="2441"/>
        <v>1.5576261799023294</v>
      </c>
      <c r="SGO11" s="40" t="s">
        <v>395</v>
      </c>
      <c r="SGP11" s="40" t="s">
        <v>9</v>
      </c>
      <c r="SGQ11" s="42">
        <v>41639</v>
      </c>
      <c r="SGR11" s="43">
        <v>4822539000</v>
      </c>
      <c r="SGS11" s="43">
        <v>83692000</v>
      </c>
      <c r="SGT11" s="43">
        <v>2540954000</v>
      </c>
      <c r="SGU11" s="40">
        <v>0</v>
      </c>
      <c r="SGV11" s="43">
        <v>231912000</v>
      </c>
      <c r="SGW11" s="40" t="s">
        <v>41</v>
      </c>
      <c r="SGX11" s="40" t="s">
        <v>99</v>
      </c>
      <c r="SGY11" s="36">
        <f t="shared" si="2436"/>
        <v>2013</v>
      </c>
      <c r="SGZ11" s="37">
        <f t="shared" si="2437"/>
        <v>-4738847000</v>
      </c>
      <c r="SHA11" s="38">
        <f t="shared" si="2438"/>
        <v>2772866000</v>
      </c>
      <c r="SHB11" s="38">
        <f t="shared" si="2439"/>
        <v>-7511713000</v>
      </c>
      <c r="SHC11" s="39">
        <f t="shared" si="2440"/>
        <v>0.98264565615747224</v>
      </c>
      <c r="SHD11" s="39">
        <f t="shared" si="2441"/>
        <v>1.5576261799023294</v>
      </c>
      <c r="SHE11" s="40" t="s">
        <v>395</v>
      </c>
      <c r="SHF11" s="40" t="s">
        <v>9</v>
      </c>
      <c r="SHG11" s="42">
        <v>41639</v>
      </c>
      <c r="SHH11" s="43">
        <v>4822539000</v>
      </c>
      <c r="SHI11" s="43">
        <v>83692000</v>
      </c>
      <c r="SHJ11" s="43">
        <v>2540954000</v>
      </c>
      <c r="SHK11" s="40">
        <v>0</v>
      </c>
      <c r="SHL11" s="43">
        <v>231912000</v>
      </c>
      <c r="SHM11" s="40" t="s">
        <v>41</v>
      </c>
      <c r="SHN11" s="40" t="s">
        <v>99</v>
      </c>
      <c r="SHO11" s="36">
        <f t="shared" si="2442"/>
        <v>2013</v>
      </c>
      <c r="SHP11" s="37">
        <f t="shared" si="2443"/>
        <v>-4738847000</v>
      </c>
      <c r="SHQ11" s="38">
        <f t="shared" si="2444"/>
        <v>2772866000</v>
      </c>
      <c r="SHR11" s="38">
        <f t="shared" si="2445"/>
        <v>-7511713000</v>
      </c>
      <c r="SHS11" s="39">
        <f t="shared" si="2446"/>
        <v>0.98264565615747224</v>
      </c>
      <c r="SHT11" s="39">
        <f t="shared" si="2447"/>
        <v>1.5576261799023294</v>
      </c>
      <c r="SHU11" s="40" t="s">
        <v>395</v>
      </c>
      <c r="SHV11" s="40" t="s">
        <v>9</v>
      </c>
      <c r="SHW11" s="42">
        <v>41639</v>
      </c>
      <c r="SHX11" s="43">
        <v>4822539000</v>
      </c>
      <c r="SHY11" s="43">
        <v>83692000</v>
      </c>
      <c r="SHZ11" s="43">
        <v>2540954000</v>
      </c>
      <c r="SIA11" s="40">
        <v>0</v>
      </c>
      <c r="SIB11" s="43">
        <v>231912000</v>
      </c>
      <c r="SIC11" s="40" t="s">
        <v>41</v>
      </c>
      <c r="SID11" s="40" t="s">
        <v>99</v>
      </c>
      <c r="SIE11" s="36">
        <f t="shared" si="2442"/>
        <v>2013</v>
      </c>
      <c r="SIF11" s="37">
        <f t="shared" si="2443"/>
        <v>-4738847000</v>
      </c>
      <c r="SIG11" s="38">
        <f t="shared" si="2444"/>
        <v>2772866000</v>
      </c>
      <c r="SIH11" s="38">
        <f t="shared" si="2445"/>
        <v>-7511713000</v>
      </c>
      <c r="SII11" s="39">
        <f t="shared" si="2446"/>
        <v>0.98264565615747224</v>
      </c>
      <c r="SIJ11" s="39">
        <f t="shared" si="2447"/>
        <v>1.5576261799023294</v>
      </c>
      <c r="SIK11" s="40" t="s">
        <v>395</v>
      </c>
      <c r="SIL11" s="40" t="s">
        <v>9</v>
      </c>
      <c r="SIM11" s="42">
        <v>41639</v>
      </c>
      <c r="SIN11" s="43">
        <v>4822539000</v>
      </c>
      <c r="SIO11" s="43">
        <v>83692000</v>
      </c>
      <c r="SIP11" s="43">
        <v>2540954000</v>
      </c>
      <c r="SIQ11" s="40">
        <v>0</v>
      </c>
      <c r="SIR11" s="43">
        <v>231912000</v>
      </c>
      <c r="SIS11" s="40" t="s">
        <v>41</v>
      </c>
      <c r="SIT11" s="40" t="s">
        <v>99</v>
      </c>
      <c r="SIU11" s="36">
        <f t="shared" si="2448"/>
        <v>2013</v>
      </c>
      <c r="SIV11" s="37">
        <f t="shared" si="2449"/>
        <v>-4738847000</v>
      </c>
      <c r="SIW11" s="38">
        <f t="shared" si="2450"/>
        <v>2772866000</v>
      </c>
      <c r="SIX11" s="38">
        <f t="shared" si="2451"/>
        <v>-7511713000</v>
      </c>
      <c r="SIY11" s="39">
        <f t="shared" si="2452"/>
        <v>0.98264565615747224</v>
      </c>
      <c r="SIZ11" s="39">
        <f t="shared" si="2453"/>
        <v>1.5576261799023294</v>
      </c>
      <c r="SJA11" s="40" t="s">
        <v>395</v>
      </c>
      <c r="SJB11" s="40" t="s">
        <v>9</v>
      </c>
      <c r="SJC11" s="42">
        <v>41639</v>
      </c>
      <c r="SJD11" s="43">
        <v>4822539000</v>
      </c>
      <c r="SJE11" s="43">
        <v>83692000</v>
      </c>
      <c r="SJF11" s="43">
        <v>2540954000</v>
      </c>
      <c r="SJG11" s="40">
        <v>0</v>
      </c>
      <c r="SJH11" s="43">
        <v>231912000</v>
      </c>
      <c r="SJI11" s="40" t="s">
        <v>41</v>
      </c>
      <c r="SJJ11" s="40" t="s">
        <v>99</v>
      </c>
      <c r="SJK11" s="36">
        <f t="shared" si="2448"/>
        <v>2013</v>
      </c>
      <c r="SJL11" s="37">
        <f t="shared" si="2449"/>
        <v>-4738847000</v>
      </c>
      <c r="SJM11" s="38">
        <f t="shared" si="2450"/>
        <v>2772866000</v>
      </c>
      <c r="SJN11" s="38">
        <f t="shared" si="2451"/>
        <v>-7511713000</v>
      </c>
      <c r="SJO11" s="39">
        <f t="shared" si="2452"/>
        <v>0.98264565615747224</v>
      </c>
      <c r="SJP11" s="39">
        <f t="shared" si="2453"/>
        <v>1.5576261799023294</v>
      </c>
      <c r="SJQ11" s="40" t="s">
        <v>395</v>
      </c>
      <c r="SJR11" s="40" t="s">
        <v>9</v>
      </c>
      <c r="SJS11" s="42">
        <v>41639</v>
      </c>
      <c r="SJT11" s="43">
        <v>4822539000</v>
      </c>
      <c r="SJU11" s="43">
        <v>83692000</v>
      </c>
      <c r="SJV11" s="43">
        <v>2540954000</v>
      </c>
      <c r="SJW11" s="40">
        <v>0</v>
      </c>
      <c r="SJX11" s="43">
        <v>231912000</v>
      </c>
      <c r="SJY11" s="40" t="s">
        <v>41</v>
      </c>
      <c r="SJZ11" s="40" t="s">
        <v>99</v>
      </c>
      <c r="SKA11" s="36">
        <f t="shared" si="2454"/>
        <v>2013</v>
      </c>
      <c r="SKB11" s="37">
        <f t="shared" si="2455"/>
        <v>-4738847000</v>
      </c>
      <c r="SKC11" s="38">
        <f t="shared" si="2456"/>
        <v>2772866000</v>
      </c>
      <c r="SKD11" s="38">
        <f t="shared" si="2457"/>
        <v>-7511713000</v>
      </c>
      <c r="SKE11" s="39">
        <f t="shared" si="2458"/>
        <v>0.98264565615747224</v>
      </c>
      <c r="SKF11" s="39">
        <f t="shared" si="2459"/>
        <v>1.5576261799023294</v>
      </c>
      <c r="SKG11" s="40" t="s">
        <v>395</v>
      </c>
      <c r="SKH11" s="40" t="s">
        <v>9</v>
      </c>
      <c r="SKI11" s="42">
        <v>41639</v>
      </c>
      <c r="SKJ11" s="43">
        <v>4822539000</v>
      </c>
      <c r="SKK11" s="43">
        <v>83692000</v>
      </c>
      <c r="SKL11" s="43">
        <v>2540954000</v>
      </c>
      <c r="SKM11" s="40">
        <v>0</v>
      </c>
      <c r="SKN11" s="43">
        <v>231912000</v>
      </c>
      <c r="SKO11" s="40" t="s">
        <v>41</v>
      </c>
      <c r="SKP11" s="40" t="s">
        <v>99</v>
      </c>
      <c r="SKQ11" s="36">
        <f t="shared" si="2454"/>
        <v>2013</v>
      </c>
      <c r="SKR11" s="37">
        <f t="shared" si="2455"/>
        <v>-4738847000</v>
      </c>
      <c r="SKS11" s="38">
        <f t="shared" si="2456"/>
        <v>2772866000</v>
      </c>
      <c r="SKT11" s="38">
        <f t="shared" si="2457"/>
        <v>-7511713000</v>
      </c>
      <c r="SKU11" s="39">
        <f t="shared" si="2458"/>
        <v>0.98264565615747224</v>
      </c>
      <c r="SKV11" s="39">
        <f t="shared" si="2459"/>
        <v>1.5576261799023294</v>
      </c>
      <c r="SKW11" s="40" t="s">
        <v>395</v>
      </c>
      <c r="SKX11" s="40" t="s">
        <v>9</v>
      </c>
      <c r="SKY11" s="42">
        <v>41639</v>
      </c>
      <c r="SKZ11" s="43">
        <v>4822539000</v>
      </c>
      <c r="SLA11" s="43">
        <v>83692000</v>
      </c>
      <c r="SLB11" s="43">
        <v>2540954000</v>
      </c>
      <c r="SLC11" s="40">
        <v>0</v>
      </c>
      <c r="SLD11" s="43">
        <v>231912000</v>
      </c>
      <c r="SLE11" s="40" t="s">
        <v>41</v>
      </c>
      <c r="SLF11" s="40" t="s">
        <v>99</v>
      </c>
      <c r="SLG11" s="36">
        <f t="shared" si="2460"/>
        <v>2013</v>
      </c>
      <c r="SLH11" s="37">
        <f t="shared" si="2461"/>
        <v>-4738847000</v>
      </c>
      <c r="SLI11" s="38">
        <f t="shared" si="2462"/>
        <v>2772866000</v>
      </c>
      <c r="SLJ11" s="38">
        <f t="shared" si="2463"/>
        <v>-7511713000</v>
      </c>
      <c r="SLK11" s="39">
        <f t="shared" si="2464"/>
        <v>0.98264565615747224</v>
      </c>
      <c r="SLL11" s="39">
        <f t="shared" si="2465"/>
        <v>1.5576261799023294</v>
      </c>
      <c r="SLM11" s="40" t="s">
        <v>395</v>
      </c>
      <c r="SLN11" s="40" t="s">
        <v>9</v>
      </c>
      <c r="SLO11" s="42">
        <v>41639</v>
      </c>
      <c r="SLP11" s="43">
        <v>4822539000</v>
      </c>
      <c r="SLQ11" s="43">
        <v>83692000</v>
      </c>
      <c r="SLR11" s="43">
        <v>2540954000</v>
      </c>
      <c r="SLS11" s="40">
        <v>0</v>
      </c>
      <c r="SLT11" s="43">
        <v>231912000</v>
      </c>
      <c r="SLU11" s="40" t="s">
        <v>41</v>
      </c>
      <c r="SLV11" s="40" t="s">
        <v>99</v>
      </c>
      <c r="SLW11" s="36">
        <f t="shared" si="2460"/>
        <v>2013</v>
      </c>
      <c r="SLX11" s="37">
        <f t="shared" si="2461"/>
        <v>-4738847000</v>
      </c>
      <c r="SLY11" s="38">
        <f t="shared" si="2462"/>
        <v>2772866000</v>
      </c>
      <c r="SLZ11" s="38">
        <f t="shared" si="2463"/>
        <v>-7511713000</v>
      </c>
      <c r="SMA11" s="39">
        <f t="shared" si="2464"/>
        <v>0.98264565615747224</v>
      </c>
      <c r="SMB11" s="39">
        <f t="shared" si="2465"/>
        <v>1.5576261799023294</v>
      </c>
      <c r="SMC11" s="40" t="s">
        <v>395</v>
      </c>
      <c r="SMD11" s="40" t="s">
        <v>9</v>
      </c>
      <c r="SME11" s="42">
        <v>41639</v>
      </c>
      <c r="SMF11" s="43">
        <v>4822539000</v>
      </c>
      <c r="SMG11" s="43">
        <v>83692000</v>
      </c>
      <c r="SMH11" s="43">
        <v>2540954000</v>
      </c>
      <c r="SMI11" s="40">
        <v>0</v>
      </c>
      <c r="SMJ11" s="43">
        <v>231912000</v>
      </c>
      <c r="SMK11" s="40" t="s">
        <v>41</v>
      </c>
      <c r="SML11" s="40" t="s">
        <v>99</v>
      </c>
      <c r="SMM11" s="36">
        <f t="shared" si="2466"/>
        <v>2013</v>
      </c>
      <c r="SMN11" s="37">
        <f t="shared" si="2467"/>
        <v>-4738847000</v>
      </c>
      <c r="SMO11" s="38">
        <f t="shared" si="2468"/>
        <v>2772866000</v>
      </c>
      <c r="SMP11" s="38">
        <f t="shared" si="2469"/>
        <v>-7511713000</v>
      </c>
      <c r="SMQ11" s="39">
        <f t="shared" si="2470"/>
        <v>0.98264565615747224</v>
      </c>
      <c r="SMR11" s="39">
        <f t="shared" si="2471"/>
        <v>1.5576261799023294</v>
      </c>
      <c r="SMS11" s="40" t="s">
        <v>395</v>
      </c>
      <c r="SMT11" s="40" t="s">
        <v>9</v>
      </c>
      <c r="SMU11" s="42">
        <v>41639</v>
      </c>
      <c r="SMV11" s="43">
        <v>4822539000</v>
      </c>
      <c r="SMW11" s="43">
        <v>83692000</v>
      </c>
      <c r="SMX11" s="43">
        <v>2540954000</v>
      </c>
      <c r="SMY11" s="40">
        <v>0</v>
      </c>
      <c r="SMZ11" s="43">
        <v>231912000</v>
      </c>
      <c r="SNA11" s="40" t="s">
        <v>41</v>
      </c>
      <c r="SNB11" s="40" t="s">
        <v>99</v>
      </c>
      <c r="SNC11" s="36">
        <f t="shared" si="2466"/>
        <v>2013</v>
      </c>
      <c r="SND11" s="37">
        <f t="shared" si="2467"/>
        <v>-4738847000</v>
      </c>
      <c r="SNE11" s="38">
        <f t="shared" si="2468"/>
        <v>2772866000</v>
      </c>
      <c r="SNF11" s="38">
        <f t="shared" si="2469"/>
        <v>-7511713000</v>
      </c>
      <c r="SNG11" s="39">
        <f t="shared" si="2470"/>
        <v>0.98264565615747224</v>
      </c>
      <c r="SNH11" s="39">
        <f t="shared" si="2471"/>
        <v>1.5576261799023294</v>
      </c>
      <c r="SNI11" s="40" t="s">
        <v>395</v>
      </c>
      <c r="SNJ11" s="40" t="s">
        <v>9</v>
      </c>
      <c r="SNK11" s="42">
        <v>41639</v>
      </c>
      <c r="SNL11" s="43">
        <v>4822539000</v>
      </c>
      <c r="SNM11" s="43">
        <v>83692000</v>
      </c>
      <c r="SNN11" s="43">
        <v>2540954000</v>
      </c>
      <c r="SNO11" s="40">
        <v>0</v>
      </c>
      <c r="SNP11" s="43">
        <v>231912000</v>
      </c>
      <c r="SNQ11" s="40" t="s">
        <v>41</v>
      </c>
      <c r="SNR11" s="40" t="s">
        <v>99</v>
      </c>
      <c r="SNS11" s="36">
        <f t="shared" si="2472"/>
        <v>2013</v>
      </c>
      <c r="SNT11" s="37">
        <f t="shared" si="2473"/>
        <v>-4738847000</v>
      </c>
      <c r="SNU11" s="38">
        <f t="shared" si="2474"/>
        <v>2772866000</v>
      </c>
      <c r="SNV11" s="38">
        <f t="shared" si="2475"/>
        <v>-7511713000</v>
      </c>
      <c r="SNW11" s="39">
        <f t="shared" si="2476"/>
        <v>0.98264565615747224</v>
      </c>
      <c r="SNX11" s="39">
        <f t="shared" si="2477"/>
        <v>1.5576261799023294</v>
      </c>
      <c r="SNY11" s="40" t="s">
        <v>395</v>
      </c>
      <c r="SNZ11" s="40" t="s">
        <v>9</v>
      </c>
      <c r="SOA11" s="42">
        <v>41639</v>
      </c>
      <c r="SOB11" s="43">
        <v>4822539000</v>
      </c>
      <c r="SOC11" s="43">
        <v>83692000</v>
      </c>
      <c r="SOD11" s="43">
        <v>2540954000</v>
      </c>
      <c r="SOE11" s="40">
        <v>0</v>
      </c>
      <c r="SOF11" s="43">
        <v>231912000</v>
      </c>
      <c r="SOG11" s="40" t="s">
        <v>41</v>
      </c>
      <c r="SOH11" s="40" t="s">
        <v>99</v>
      </c>
      <c r="SOI11" s="36">
        <f t="shared" si="2472"/>
        <v>2013</v>
      </c>
      <c r="SOJ11" s="37">
        <f t="shared" si="2473"/>
        <v>-4738847000</v>
      </c>
      <c r="SOK11" s="38">
        <f t="shared" si="2474"/>
        <v>2772866000</v>
      </c>
      <c r="SOL11" s="38">
        <f t="shared" si="2475"/>
        <v>-7511713000</v>
      </c>
      <c r="SOM11" s="39">
        <f t="shared" si="2476"/>
        <v>0.98264565615747224</v>
      </c>
      <c r="SON11" s="39">
        <f t="shared" si="2477"/>
        <v>1.5576261799023294</v>
      </c>
      <c r="SOO11" s="40" t="s">
        <v>395</v>
      </c>
      <c r="SOP11" s="40" t="s">
        <v>9</v>
      </c>
      <c r="SOQ11" s="42">
        <v>41639</v>
      </c>
      <c r="SOR11" s="43">
        <v>4822539000</v>
      </c>
      <c r="SOS11" s="43">
        <v>83692000</v>
      </c>
      <c r="SOT11" s="43">
        <v>2540954000</v>
      </c>
      <c r="SOU11" s="40">
        <v>0</v>
      </c>
      <c r="SOV11" s="43">
        <v>231912000</v>
      </c>
      <c r="SOW11" s="40" t="s">
        <v>41</v>
      </c>
      <c r="SOX11" s="40" t="s">
        <v>99</v>
      </c>
      <c r="SOY11" s="36">
        <f t="shared" si="2478"/>
        <v>2013</v>
      </c>
      <c r="SOZ11" s="37">
        <f t="shared" si="2479"/>
        <v>-4738847000</v>
      </c>
      <c r="SPA11" s="38">
        <f t="shared" si="2480"/>
        <v>2772866000</v>
      </c>
      <c r="SPB11" s="38">
        <f t="shared" si="2481"/>
        <v>-7511713000</v>
      </c>
      <c r="SPC11" s="39">
        <f t="shared" si="2482"/>
        <v>0.98264565615747224</v>
      </c>
      <c r="SPD11" s="39">
        <f t="shared" si="2483"/>
        <v>1.5576261799023294</v>
      </c>
      <c r="SPE11" s="40" t="s">
        <v>395</v>
      </c>
      <c r="SPF11" s="40" t="s">
        <v>9</v>
      </c>
      <c r="SPG11" s="42">
        <v>41639</v>
      </c>
      <c r="SPH11" s="43">
        <v>4822539000</v>
      </c>
      <c r="SPI11" s="43">
        <v>83692000</v>
      </c>
      <c r="SPJ11" s="43">
        <v>2540954000</v>
      </c>
      <c r="SPK11" s="40">
        <v>0</v>
      </c>
      <c r="SPL11" s="43">
        <v>231912000</v>
      </c>
      <c r="SPM11" s="40" t="s">
        <v>41</v>
      </c>
      <c r="SPN11" s="40" t="s">
        <v>99</v>
      </c>
      <c r="SPO11" s="36">
        <f t="shared" si="2478"/>
        <v>2013</v>
      </c>
      <c r="SPP11" s="37">
        <f t="shared" si="2479"/>
        <v>-4738847000</v>
      </c>
      <c r="SPQ11" s="38">
        <f t="shared" si="2480"/>
        <v>2772866000</v>
      </c>
      <c r="SPR11" s="38">
        <f t="shared" si="2481"/>
        <v>-7511713000</v>
      </c>
      <c r="SPS11" s="39">
        <f t="shared" si="2482"/>
        <v>0.98264565615747224</v>
      </c>
      <c r="SPT11" s="39">
        <f t="shared" si="2483"/>
        <v>1.5576261799023294</v>
      </c>
      <c r="SPU11" s="40" t="s">
        <v>395</v>
      </c>
      <c r="SPV11" s="40" t="s">
        <v>9</v>
      </c>
      <c r="SPW11" s="42">
        <v>41639</v>
      </c>
      <c r="SPX11" s="43">
        <v>4822539000</v>
      </c>
      <c r="SPY11" s="43">
        <v>83692000</v>
      </c>
      <c r="SPZ11" s="43">
        <v>2540954000</v>
      </c>
      <c r="SQA11" s="40">
        <v>0</v>
      </c>
      <c r="SQB11" s="43">
        <v>231912000</v>
      </c>
      <c r="SQC11" s="40" t="s">
        <v>41</v>
      </c>
      <c r="SQD11" s="40" t="s">
        <v>99</v>
      </c>
      <c r="SQE11" s="36">
        <f t="shared" si="2484"/>
        <v>2013</v>
      </c>
      <c r="SQF11" s="37">
        <f t="shared" si="2485"/>
        <v>-4738847000</v>
      </c>
      <c r="SQG11" s="38">
        <f t="shared" si="2486"/>
        <v>2772866000</v>
      </c>
      <c r="SQH11" s="38">
        <f t="shared" si="2487"/>
        <v>-7511713000</v>
      </c>
      <c r="SQI11" s="39">
        <f t="shared" si="2488"/>
        <v>0.98264565615747224</v>
      </c>
      <c r="SQJ11" s="39">
        <f t="shared" si="2489"/>
        <v>1.5576261799023294</v>
      </c>
      <c r="SQK11" s="40" t="s">
        <v>395</v>
      </c>
      <c r="SQL11" s="40" t="s">
        <v>9</v>
      </c>
      <c r="SQM11" s="42">
        <v>41639</v>
      </c>
      <c r="SQN11" s="43">
        <v>4822539000</v>
      </c>
      <c r="SQO11" s="43">
        <v>83692000</v>
      </c>
      <c r="SQP11" s="43">
        <v>2540954000</v>
      </c>
      <c r="SQQ11" s="40">
        <v>0</v>
      </c>
      <c r="SQR11" s="43">
        <v>231912000</v>
      </c>
      <c r="SQS11" s="40" t="s">
        <v>41</v>
      </c>
      <c r="SQT11" s="40" t="s">
        <v>99</v>
      </c>
      <c r="SQU11" s="36">
        <f t="shared" si="2484"/>
        <v>2013</v>
      </c>
      <c r="SQV11" s="37">
        <f t="shared" si="2485"/>
        <v>-4738847000</v>
      </c>
      <c r="SQW11" s="38">
        <f t="shared" si="2486"/>
        <v>2772866000</v>
      </c>
      <c r="SQX11" s="38">
        <f t="shared" si="2487"/>
        <v>-7511713000</v>
      </c>
      <c r="SQY11" s="39">
        <f t="shared" si="2488"/>
        <v>0.98264565615747224</v>
      </c>
      <c r="SQZ11" s="39">
        <f t="shared" si="2489"/>
        <v>1.5576261799023294</v>
      </c>
      <c r="SRA11" s="40" t="s">
        <v>395</v>
      </c>
      <c r="SRB11" s="40" t="s">
        <v>9</v>
      </c>
      <c r="SRC11" s="42">
        <v>41639</v>
      </c>
      <c r="SRD11" s="43">
        <v>4822539000</v>
      </c>
      <c r="SRE11" s="43">
        <v>83692000</v>
      </c>
      <c r="SRF11" s="43">
        <v>2540954000</v>
      </c>
      <c r="SRG11" s="40">
        <v>0</v>
      </c>
      <c r="SRH11" s="43">
        <v>231912000</v>
      </c>
      <c r="SRI11" s="40" t="s">
        <v>41</v>
      </c>
      <c r="SRJ11" s="40" t="s">
        <v>99</v>
      </c>
      <c r="SRK11" s="36">
        <f t="shared" si="2490"/>
        <v>2013</v>
      </c>
      <c r="SRL11" s="37">
        <f t="shared" si="2491"/>
        <v>-4738847000</v>
      </c>
      <c r="SRM11" s="38">
        <f t="shared" si="2492"/>
        <v>2772866000</v>
      </c>
      <c r="SRN11" s="38">
        <f t="shared" si="2493"/>
        <v>-7511713000</v>
      </c>
      <c r="SRO11" s="39">
        <f t="shared" si="2494"/>
        <v>0.98264565615747224</v>
      </c>
      <c r="SRP11" s="39">
        <f t="shared" si="2495"/>
        <v>1.5576261799023294</v>
      </c>
      <c r="SRQ11" s="40" t="s">
        <v>395</v>
      </c>
      <c r="SRR11" s="40" t="s">
        <v>9</v>
      </c>
      <c r="SRS11" s="42">
        <v>41639</v>
      </c>
      <c r="SRT11" s="43">
        <v>4822539000</v>
      </c>
      <c r="SRU11" s="43">
        <v>83692000</v>
      </c>
      <c r="SRV11" s="43">
        <v>2540954000</v>
      </c>
      <c r="SRW11" s="40">
        <v>0</v>
      </c>
      <c r="SRX11" s="43">
        <v>231912000</v>
      </c>
      <c r="SRY11" s="40" t="s">
        <v>41</v>
      </c>
      <c r="SRZ11" s="40" t="s">
        <v>99</v>
      </c>
      <c r="SSA11" s="36">
        <f t="shared" si="2490"/>
        <v>2013</v>
      </c>
      <c r="SSB11" s="37">
        <f t="shared" si="2491"/>
        <v>-4738847000</v>
      </c>
      <c r="SSC11" s="38">
        <f t="shared" si="2492"/>
        <v>2772866000</v>
      </c>
      <c r="SSD11" s="38">
        <f t="shared" si="2493"/>
        <v>-7511713000</v>
      </c>
      <c r="SSE11" s="39">
        <f t="shared" si="2494"/>
        <v>0.98264565615747224</v>
      </c>
      <c r="SSF11" s="39">
        <f t="shared" si="2495"/>
        <v>1.5576261799023294</v>
      </c>
      <c r="SSG11" s="40" t="s">
        <v>395</v>
      </c>
      <c r="SSH11" s="40" t="s">
        <v>9</v>
      </c>
      <c r="SSI11" s="42">
        <v>41639</v>
      </c>
      <c r="SSJ11" s="43">
        <v>4822539000</v>
      </c>
      <c r="SSK11" s="43">
        <v>83692000</v>
      </c>
      <c r="SSL11" s="43">
        <v>2540954000</v>
      </c>
      <c r="SSM11" s="40">
        <v>0</v>
      </c>
      <c r="SSN11" s="43">
        <v>231912000</v>
      </c>
      <c r="SSO11" s="40" t="s">
        <v>41</v>
      </c>
      <c r="SSP11" s="40" t="s">
        <v>99</v>
      </c>
      <c r="SSQ11" s="36">
        <f t="shared" si="2496"/>
        <v>2013</v>
      </c>
      <c r="SSR11" s="37">
        <f t="shared" si="2497"/>
        <v>-4738847000</v>
      </c>
      <c r="SSS11" s="38">
        <f t="shared" si="2498"/>
        <v>2772866000</v>
      </c>
      <c r="SST11" s="38">
        <f t="shared" si="2499"/>
        <v>-7511713000</v>
      </c>
      <c r="SSU11" s="39">
        <f t="shared" si="2500"/>
        <v>0.98264565615747224</v>
      </c>
      <c r="SSV11" s="39">
        <f t="shared" si="2501"/>
        <v>1.5576261799023294</v>
      </c>
      <c r="SSW11" s="40" t="s">
        <v>395</v>
      </c>
      <c r="SSX11" s="40" t="s">
        <v>9</v>
      </c>
      <c r="SSY11" s="42">
        <v>41639</v>
      </c>
      <c r="SSZ11" s="43">
        <v>4822539000</v>
      </c>
      <c r="STA11" s="43">
        <v>83692000</v>
      </c>
      <c r="STB11" s="43">
        <v>2540954000</v>
      </c>
      <c r="STC11" s="40">
        <v>0</v>
      </c>
      <c r="STD11" s="43">
        <v>231912000</v>
      </c>
      <c r="STE11" s="40" t="s">
        <v>41</v>
      </c>
      <c r="STF11" s="40" t="s">
        <v>99</v>
      </c>
      <c r="STG11" s="36">
        <f t="shared" si="2496"/>
        <v>2013</v>
      </c>
      <c r="STH11" s="37">
        <f t="shared" si="2497"/>
        <v>-4738847000</v>
      </c>
      <c r="STI11" s="38">
        <f t="shared" si="2498"/>
        <v>2772866000</v>
      </c>
      <c r="STJ11" s="38">
        <f t="shared" si="2499"/>
        <v>-7511713000</v>
      </c>
      <c r="STK11" s="39">
        <f t="shared" si="2500"/>
        <v>0.98264565615747224</v>
      </c>
      <c r="STL11" s="39">
        <f t="shared" si="2501"/>
        <v>1.5576261799023294</v>
      </c>
      <c r="STM11" s="40" t="s">
        <v>395</v>
      </c>
      <c r="STN11" s="40" t="s">
        <v>9</v>
      </c>
      <c r="STO11" s="42">
        <v>41639</v>
      </c>
      <c r="STP11" s="43">
        <v>4822539000</v>
      </c>
      <c r="STQ11" s="43">
        <v>83692000</v>
      </c>
      <c r="STR11" s="43">
        <v>2540954000</v>
      </c>
      <c r="STS11" s="40">
        <v>0</v>
      </c>
      <c r="STT11" s="43">
        <v>231912000</v>
      </c>
      <c r="STU11" s="40" t="s">
        <v>41</v>
      </c>
      <c r="STV11" s="40" t="s">
        <v>99</v>
      </c>
      <c r="STW11" s="36">
        <f t="shared" si="2502"/>
        <v>2013</v>
      </c>
      <c r="STX11" s="37">
        <f t="shared" si="2503"/>
        <v>-4738847000</v>
      </c>
      <c r="STY11" s="38">
        <f t="shared" si="2504"/>
        <v>2772866000</v>
      </c>
      <c r="STZ11" s="38">
        <f t="shared" si="2505"/>
        <v>-7511713000</v>
      </c>
      <c r="SUA11" s="39">
        <f t="shared" si="2506"/>
        <v>0.98264565615747224</v>
      </c>
      <c r="SUB11" s="39">
        <f t="shared" si="2507"/>
        <v>1.5576261799023294</v>
      </c>
      <c r="SUC11" s="40" t="s">
        <v>395</v>
      </c>
      <c r="SUD11" s="40" t="s">
        <v>9</v>
      </c>
      <c r="SUE11" s="42">
        <v>41639</v>
      </c>
      <c r="SUF11" s="43">
        <v>4822539000</v>
      </c>
      <c r="SUG11" s="43">
        <v>83692000</v>
      </c>
      <c r="SUH11" s="43">
        <v>2540954000</v>
      </c>
      <c r="SUI11" s="40">
        <v>0</v>
      </c>
      <c r="SUJ11" s="43">
        <v>231912000</v>
      </c>
      <c r="SUK11" s="40" t="s">
        <v>41</v>
      </c>
      <c r="SUL11" s="40" t="s">
        <v>99</v>
      </c>
      <c r="SUM11" s="36">
        <f t="shared" si="2502"/>
        <v>2013</v>
      </c>
      <c r="SUN11" s="37">
        <f t="shared" si="2503"/>
        <v>-4738847000</v>
      </c>
      <c r="SUO11" s="38">
        <f t="shared" si="2504"/>
        <v>2772866000</v>
      </c>
      <c r="SUP11" s="38">
        <f t="shared" si="2505"/>
        <v>-7511713000</v>
      </c>
      <c r="SUQ11" s="39">
        <f t="shared" si="2506"/>
        <v>0.98264565615747224</v>
      </c>
      <c r="SUR11" s="39">
        <f t="shared" si="2507"/>
        <v>1.5576261799023294</v>
      </c>
      <c r="SUS11" s="40" t="s">
        <v>395</v>
      </c>
      <c r="SUT11" s="40" t="s">
        <v>9</v>
      </c>
      <c r="SUU11" s="42">
        <v>41639</v>
      </c>
      <c r="SUV11" s="43">
        <v>4822539000</v>
      </c>
      <c r="SUW11" s="43">
        <v>83692000</v>
      </c>
      <c r="SUX11" s="43">
        <v>2540954000</v>
      </c>
      <c r="SUY11" s="40">
        <v>0</v>
      </c>
      <c r="SUZ11" s="43">
        <v>231912000</v>
      </c>
      <c r="SVA11" s="40" t="s">
        <v>41</v>
      </c>
      <c r="SVB11" s="40" t="s">
        <v>99</v>
      </c>
      <c r="SVC11" s="36">
        <f t="shared" si="2508"/>
        <v>2013</v>
      </c>
      <c r="SVD11" s="37">
        <f t="shared" si="2509"/>
        <v>-4738847000</v>
      </c>
      <c r="SVE11" s="38">
        <f t="shared" si="2510"/>
        <v>2772866000</v>
      </c>
      <c r="SVF11" s="38">
        <f t="shared" si="2511"/>
        <v>-7511713000</v>
      </c>
      <c r="SVG11" s="39">
        <f t="shared" si="2512"/>
        <v>0.98264565615747224</v>
      </c>
      <c r="SVH11" s="39">
        <f t="shared" si="2513"/>
        <v>1.5576261799023294</v>
      </c>
      <c r="SVI11" s="40" t="s">
        <v>395</v>
      </c>
      <c r="SVJ11" s="40" t="s">
        <v>9</v>
      </c>
      <c r="SVK11" s="42">
        <v>41639</v>
      </c>
      <c r="SVL11" s="43">
        <v>4822539000</v>
      </c>
      <c r="SVM11" s="43">
        <v>83692000</v>
      </c>
      <c r="SVN11" s="43">
        <v>2540954000</v>
      </c>
      <c r="SVO11" s="40">
        <v>0</v>
      </c>
      <c r="SVP11" s="43">
        <v>231912000</v>
      </c>
      <c r="SVQ11" s="40" t="s">
        <v>41</v>
      </c>
      <c r="SVR11" s="40" t="s">
        <v>99</v>
      </c>
      <c r="SVS11" s="36">
        <f t="shared" si="2508"/>
        <v>2013</v>
      </c>
      <c r="SVT11" s="37">
        <f t="shared" si="2509"/>
        <v>-4738847000</v>
      </c>
      <c r="SVU11" s="38">
        <f t="shared" si="2510"/>
        <v>2772866000</v>
      </c>
      <c r="SVV11" s="38">
        <f t="shared" si="2511"/>
        <v>-7511713000</v>
      </c>
      <c r="SVW11" s="39">
        <f t="shared" si="2512"/>
        <v>0.98264565615747224</v>
      </c>
      <c r="SVX11" s="39">
        <f t="shared" si="2513"/>
        <v>1.5576261799023294</v>
      </c>
      <c r="SVY11" s="40" t="s">
        <v>395</v>
      </c>
      <c r="SVZ11" s="40" t="s">
        <v>9</v>
      </c>
      <c r="SWA11" s="42">
        <v>41639</v>
      </c>
      <c r="SWB11" s="43">
        <v>4822539000</v>
      </c>
      <c r="SWC11" s="43">
        <v>83692000</v>
      </c>
      <c r="SWD11" s="43">
        <v>2540954000</v>
      </c>
      <c r="SWE11" s="40">
        <v>0</v>
      </c>
      <c r="SWF11" s="43">
        <v>231912000</v>
      </c>
      <c r="SWG11" s="40" t="s">
        <v>41</v>
      </c>
      <c r="SWH11" s="40" t="s">
        <v>99</v>
      </c>
      <c r="SWI11" s="36">
        <f t="shared" si="2514"/>
        <v>2013</v>
      </c>
      <c r="SWJ11" s="37">
        <f t="shared" si="2515"/>
        <v>-4738847000</v>
      </c>
      <c r="SWK11" s="38">
        <f t="shared" si="2516"/>
        <v>2772866000</v>
      </c>
      <c r="SWL11" s="38">
        <f t="shared" si="2517"/>
        <v>-7511713000</v>
      </c>
      <c r="SWM11" s="39">
        <f t="shared" si="2518"/>
        <v>0.98264565615747224</v>
      </c>
      <c r="SWN11" s="39">
        <f t="shared" si="2519"/>
        <v>1.5576261799023294</v>
      </c>
      <c r="SWO11" s="40" t="s">
        <v>395</v>
      </c>
      <c r="SWP11" s="40" t="s">
        <v>9</v>
      </c>
      <c r="SWQ11" s="42">
        <v>41639</v>
      </c>
      <c r="SWR11" s="43">
        <v>4822539000</v>
      </c>
      <c r="SWS11" s="43">
        <v>83692000</v>
      </c>
      <c r="SWT11" s="43">
        <v>2540954000</v>
      </c>
      <c r="SWU11" s="40">
        <v>0</v>
      </c>
      <c r="SWV11" s="43">
        <v>231912000</v>
      </c>
      <c r="SWW11" s="40" t="s">
        <v>41</v>
      </c>
      <c r="SWX11" s="40" t="s">
        <v>99</v>
      </c>
      <c r="SWY11" s="36">
        <f t="shared" si="2514"/>
        <v>2013</v>
      </c>
      <c r="SWZ11" s="37">
        <f t="shared" si="2515"/>
        <v>-4738847000</v>
      </c>
      <c r="SXA11" s="38">
        <f t="shared" si="2516"/>
        <v>2772866000</v>
      </c>
      <c r="SXB11" s="38">
        <f t="shared" si="2517"/>
        <v>-7511713000</v>
      </c>
      <c r="SXC11" s="39">
        <f t="shared" si="2518"/>
        <v>0.98264565615747224</v>
      </c>
      <c r="SXD11" s="39">
        <f t="shared" si="2519"/>
        <v>1.5576261799023294</v>
      </c>
      <c r="SXE11" s="40" t="s">
        <v>395</v>
      </c>
      <c r="SXF11" s="40" t="s">
        <v>9</v>
      </c>
      <c r="SXG11" s="42">
        <v>41639</v>
      </c>
      <c r="SXH11" s="43">
        <v>4822539000</v>
      </c>
      <c r="SXI11" s="43">
        <v>83692000</v>
      </c>
      <c r="SXJ11" s="43">
        <v>2540954000</v>
      </c>
      <c r="SXK11" s="40">
        <v>0</v>
      </c>
      <c r="SXL11" s="43">
        <v>231912000</v>
      </c>
      <c r="SXM11" s="40" t="s">
        <v>41</v>
      </c>
      <c r="SXN11" s="40" t="s">
        <v>99</v>
      </c>
      <c r="SXO11" s="36">
        <f t="shared" si="2520"/>
        <v>2013</v>
      </c>
      <c r="SXP11" s="37">
        <f t="shared" si="2521"/>
        <v>-4738847000</v>
      </c>
      <c r="SXQ11" s="38">
        <f t="shared" si="2522"/>
        <v>2772866000</v>
      </c>
      <c r="SXR11" s="38">
        <f t="shared" si="2523"/>
        <v>-7511713000</v>
      </c>
      <c r="SXS11" s="39">
        <f t="shared" si="2524"/>
        <v>0.98264565615747224</v>
      </c>
      <c r="SXT11" s="39">
        <f t="shared" si="2525"/>
        <v>1.5576261799023294</v>
      </c>
      <c r="SXU11" s="40" t="s">
        <v>395</v>
      </c>
      <c r="SXV11" s="40" t="s">
        <v>9</v>
      </c>
      <c r="SXW11" s="42">
        <v>41639</v>
      </c>
      <c r="SXX11" s="43">
        <v>4822539000</v>
      </c>
      <c r="SXY11" s="43">
        <v>83692000</v>
      </c>
      <c r="SXZ11" s="43">
        <v>2540954000</v>
      </c>
      <c r="SYA11" s="40">
        <v>0</v>
      </c>
      <c r="SYB11" s="43">
        <v>231912000</v>
      </c>
      <c r="SYC11" s="40" t="s">
        <v>41</v>
      </c>
      <c r="SYD11" s="40" t="s">
        <v>99</v>
      </c>
      <c r="SYE11" s="36">
        <f t="shared" si="2520"/>
        <v>2013</v>
      </c>
      <c r="SYF11" s="37">
        <f t="shared" si="2521"/>
        <v>-4738847000</v>
      </c>
      <c r="SYG11" s="38">
        <f t="shared" si="2522"/>
        <v>2772866000</v>
      </c>
      <c r="SYH11" s="38">
        <f t="shared" si="2523"/>
        <v>-7511713000</v>
      </c>
      <c r="SYI11" s="39">
        <f t="shared" si="2524"/>
        <v>0.98264565615747224</v>
      </c>
      <c r="SYJ11" s="39">
        <f t="shared" si="2525"/>
        <v>1.5576261799023294</v>
      </c>
      <c r="SYK11" s="40" t="s">
        <v>395</v>
      </c>
      <c r="SYL11" s="40" t="s">
        <v>9</v>
      </c>
      <c r="SYM11" s="42">
        <v>41639</v>
      </c>
      <c r="SYN11" s="43">
        <v>4822539000</v>
      </c>
      <c r="SYO11" s="43">
        <v>83692000</v>
      </c>
      <c r="SYP11" s="43">
        <v>2540954000</v>
      </c>
      <c r="SYQ11" s="40">
        <v>0</v>
      </c>
      <c r="SYR11" s="43">
        <v>231912000</v>
      </c>
      <c r="SYS11" s="40" t="s">
        <v>41</v>
      </c>
      <c r="SYT11" s="40" t="s">
        <v>99</v>
      </c>
      <c r="SYU11" s="36">
        <f t="shared" si="2526"/>
        <v>2013</v>
      </c>
      <c r="SYV11" s="37">
        <f t="shared" si="2527"/>
        <v>-4738847000</v>
      </c>
      <c r="SYW11" s="38">
        <f t="shared" si="2528"/>
        <v>2772866000</v>
      </c>
      <c r="SYX11" s="38">
        <f t="shared" si="2529"/>
        <v>-7511713000</v>
      </c>
      <c r="SYY11" s="39">
        <f t="shared" si="2530"/>
        <v>0.98264565615747224</v>
      </c>
      <c r="SYZ11" s="39">
        <f t="shared" si="2531"/>
        <v>1.5576261799023294</v>
      </c>
      <c r="SZA11" s="40" t="s">
        <v>395</v>
      </c>
      <c r="SZB11" s="40" t="s">
        <v>9</v>
      </c>
      <c r="SZC11" s="42">
        <v>41639</v>
      </c>
      <c r="SZD11" s="43">
        <v>4822539000</v>
      </c>
      <c r="SZE11" s="43">
        <v>83692000</v>
      </c>
      <c r="SZF11" s="43">
        <v>2540954000</v>
      </c>
      <c r="SZG11" s="40">
        <v>0</v>
      </c>
      <c r="SZH11" s="43">
        <v>231912000</v>
      </c>
      <c r="SZI11" s="40" t="s">
        <v>41</v>
      </c>
      <c r="SZJ11" s="40" t="s">
        <v>99</v>
      </c>
      <c r="SZK11" s="36">
        <f t="shared" si="2526"/>
        <v>2013</v>
      </c>
      <c r="SZL11" s="37">
        <f t="shared" si="2527"/>
        <v>-4738847000</v>
      </c>
      <c r="SZM11" s="38">
        <f t="shared" si="2528"/>
        <v>2772866000</v>
      </c>
      <c r="SZN11" s="38">
        <f t="shared" si="2529"/>
        <v>-7511713000</v>
      </c>
      <c r="SZO11" s="39">
        <f t="shared" si="2530"/>
        <v>0.98264565615747224</v>
      </c>
      <c r="SZP11" s="39">
        <f t="shared" si="2531"/>
        <v>1.5576261799023294</v>
      </c>
      <c r="SZQ11" s="40" t="s">
        <v>395</v>
      </c>
      <c r="SZR11" s="40" t="s">
        <v>9</v>
      </c>
      <c r="SZS11" s="42">
        <v>41639</v>
      </c>
      <c r="SZT11" s="43">
        <v>4822539000</v>
      </c>
      <c r="SZU11" s="43">
        <v>83692000</v>
      </c>
      <c r="SZV11" s="43">
        <v>2540954000</v>
      </c>
      <c r="SZW11" s="40">
        <v>0</v>
      </c>
      <c r="SZX11" s="43">
        <v>231912000</v>
      </c>
      <c r="SZY11" s="40" t="s">
        <v>41</v>
      </c>
      <c r="SZZ11" s="40" t="s">
        <v>99</v>
      </c>
      <c r="TAA11" s="36">
        <f t="shared" si="2532"/>
        <v>2013</v>
      </c>
      <c r="TAB11" s="37">
        <f t="shared" si="2533"/>
        <v>-4738847000</v>
      </c>
      <c r="TAC11" s="38">
        <f t="shared" si="2534"/>
        <v>2772866000</v>
      </c>
      <c r="TAD11" s="38">
        <f t="shared" si="2535"/>
        <v>-7511713000</v>
      </c>
      <c r="TAE11" s="39">
        <f t="shared" si="2536"/>
        <v>0.98264565615747224</v>
      </c>
      <c r="TAF11" s="39">
        <f t="shared" si="2537"/>
        <v>1.5576261799023294</v>
      </c>
      <c r="TAG11" s="40" t="s">
        <v>395</v>
      </c>
      <c r="TAH11" s="40" t="s">
        <v>9</v>
      </c>
      <c r="TAI11" s="42">
        <v>41639</v>
      </c>
      <c r="TAJ11" s="43">
        <v>4822539000</v>
      </c>
      <c r="TAK11" s="43">
        <v>83692000</v>
      </c>
      <c r="TAL11" s="43">
        <v>2540954000</v>
      </c>
      <c r="TAM11" s="40">
        <v>0</v>
      </c>
      <c r="TAN11" s="43">
        <v>231912000</v>
      </c>
      <c r="TAO11" s="40" t="s">
        <v>41</v>
      </c>
      <c r="TAP11" s="40" t="s">
        <v>99</v>
      </c>
      <c r="TAQ11" s="36">
        <f t="shared" si="2532"/>
        <v>2013</v>
      </c>
      <c r="TAR11" s="37">
        <f t="shared" si="2533"/>
        <v>-4738847000</v>
      </c>
      <c r="TAS11" s="38">
        <f t="shared" si="2534"/>
        <v>2772866000</v>
      </c>
      <c r="TAT11" s="38">
        <f t="shared" si="2535"/>
        <v>-7511713000</v>
      </c>
      <c r="TAU11" s="39">
        <f t="shared" si="2536"/>
        <v>0.98264565615747224</v>
      </c>
      <c r="TAV11" s="39">
        <f t="shared" si="2537"/>
        <v>1.5576261799023294</v>
      </c>
      <c r="TAW11" s="40" t="s">
        <v>395</v>
      </c>
      <c r="TAX11" s="40" t="s">
        <v>9</v>
      </c>
      <c r="TAY11" s="42">
        <v>41639</v>
      </c>
      <c r="TAZ11" s="43">
        <v>4822539000</v>
      </c>
      <c r="TBA11" s="43">
        <v>83692000</v>
      </c>
      <c r="TBB11" s="43">
        <v>2540954000</v>
      </c>
      <c r="TBC11" s="40">
        <v>0</v>
      </c>
      <c r="TBD11" s="43">
        <v>231912000</v>
      </c>
      <c r="TBE11" s="40" t="s">
        <v>41</v>
      </c>
      <c r="TBF11" s="40" t="s">
        <v>99</v>
      </c>
      <c r="TBG11" s="36">
        <f t="shared" si="2538"/>
        <v>2013</v>
      </c>
      <c r="TBH11" s="37">
        <f t="shared" si="2539"/>
        <v>-4738847000</v>
      </c>
      <c r="TBI11" s="38">
        <f t="shared" si="2540"/>
        <v>2772866000</v>
      </c>
      <c r="TBJ11" s="38">
        <f t="shared" si="2541"/>
        <v>-7511713000</v>
      </c>
      <c r="TBK11" s="39">
        <f t="shared" si="2542"/>
        <v>0.98264565615747224</v>
      </c>
      <c r="TBL11" s="39">
        <f t="shared" si="2543"/>
        <v>1.5576261799023294</v>
      </c>
      <c r="TBM11" s="40" t="s">
        <v>395</v>
      </c>
      <c r="TBN11" s="40" t="s">
        <v>9</v>
      </c>
      <c r="TBO11" s="42">
        <v>41639</v>
      </c>
      <c r="TBP11" s="43">
        <v>4822539000</v>
      </c>
      <c r="TBQ11" s="43">
        <v>83692000</v>
      </c>
      <c r="TBR11" s="43">
        <v>2540954000</v>
      </c>
      <c r="TBS11" s="40">
        <v>0</v>
      </c>
      <c r="TBT11" s="43">
        <v>231912000</v>
      </c>
      <c r="TBU11" s="40" t="s">
        <v>41</v>
      </c>
      <c r="TBV11" s="40" t="s">
        <v>99</v>
      </c>
      <c r="TBW11" s="36">
        <f t="shared" si="2538"/>
        <v>2013</v>
      </c>
      <c r="TBX11" s="37">
        <f t="shared" si="2539"/>
        <v>-4738847000</v>
      </c>
      <c r="TBY11" s="38">
        <f t="shared" si="2540"/>
        <v>2772866000</v>
      </c>
      <c r="TBZ11" s="38">
        <f t="shared" si="2541"/>
        <v>-7511713000</v>
      </c>
      <c r="TCA11" s="39">
        <f t="shared" si="2542"/>
        <v>0.98264565615747224</v>
      </c>
      <c r="TCB11" s="39">
        <f t="shared" si="2543"/>
        <v>1.5576261799023294</v>
      </c>
      <c r="TCC11" s="40" t="s">
        <v>395</v>
      </c>
      <c r="TCD11" s="40" t="s">
        <v>9</v>
      </c>
      <c r="TCE11" s="42">
        <v>41639</v>
      </c>
      <c r="TCF11" s="43">
        <v>4822539000</v>
      </c>
      <c r="TCG11" s="43">
        <v>83692000</v>
      </c>
      <c r="TCH11" s="43">
        <v>2540954000</v>
      </c>
      <c r="TCI11" s="40">
        <v>0</v>
      </c>
      <c r="TCJ11" s="43">
        <v>231912000</v>
      </c>
      <c r="TCK11" s="40" t="s">
        <v>41</v>
      </c>
      <c r="TCL11" s="40" t="s">
        <v>99</v>
      </c>
      <c r="TCM11" s="36">
        <f t="shared" si="2544"/>
        <v>2013</v>
      </c>
      <c r="TCN11" s="37">
        <f t="shared" si="2545"/>
        <v>-4738847000</v>
      </c>
      <c r="TCO11" s="38">
        <f t="shared" si="2546"/>
        <v>2772866000</v>
      </c>
      <c r="TCP11" s="38">
        <f t="shared" si="2547"/>
        <v>-7511713000</v>
      </c>
      <c r="TCQ11" s="39">
        <f t="shared" si="2548"/>
        <v>0.98264565615747224</v>
      </c>
      <c r="TCR11" s="39">
        <f t="shared" si="2549"/>
        <v>1.5576261799023294</v>
      </c>
      <c r="TCS11" s="40" t="s">
        <v>395</v>
      </c>
      <c r="TCT11" s="40" t="s">
        <v>9</v>
      </c>
      <c r="TCU11" s="42">
        <v>41639</v>
      </c>
      <c r="TCV11" s="43">
        <v>4822539000</v>
      </c>
      <c r="TCW11" s="43">
        <v>83692000</v>
      </c>
      <c r="TCX11" s="43">
        <v>2540954000</v>
      </c>
      <c r="TCY11" s="40">
        <v>0</v>
      </c>
      <c r="TCZ11" s="43">
        <v>231912000</v>
      </c>
      <c r="TDA11" s="40" t="s">
        <v>41</v>
      </c>
      <c r="TDB11" s="40" t="s">
        <v>99</v>
      </c>
      <c r="TDC11" s="36">
        <f t="shared" si="2544"/>
        <v>2013</v>
      </c>
      <c r="TDD11" s="37">
        <f t="shared" si="2545"/>
        <v>-4738847000</v>
      </c>
      <c r="TDE11" s="38">
        <f t="shared" si="2546"/>
        <v>2772866000</v>
      </c>
      <c r="TDF11" s="38">
        <f t="shared" si="2547"/>
        <v>-7511713000</v>
      </c>
      <c r="TDG11" s="39">
        <f t="shared" si="2548"/>
        <v>0.98264565615747224</v>
      </c>
      <c r="TDH11" s="39">
        <f t="shared" si="2549"/>
        <v>1.5576261799023294</v>
      </c>
      <c r="TDI11" s="40" t="s">
        <v>395</v>
      </c>
      <c r="TDJ11" s="40" t="s">
        <v>9</v>
      </c>
      <c r="TDK11" s="42">
        <v>41639</v>
      </c>
      <c r="TDL11" s="43">
        <v>4822539000</v>
      </c>
      <c r="TDM11" s="43">
        <v>83692000</v>
      </c>
      <c r="TDN11" s="43">
        <v>2540954000</v>
      </c>
      <c r="TDO11" s="40">
        <v>0</v>
      </c>
      <c r="TDP11" s="43">
        <v>231912000</v>
      </c>
      <c r="TDQ11" s="40" t="s">
        <v>41</v>
      </c>
      <c r="TDR11" s="40" t="s">
        <v>99</v>
      </c>
      <c r="TDS11" s="36">
        <f t="shared" si="2550"/>
        <v>2013</v>
      </c>
      <c r="TDT11" s="37">
        <f t="shared" si="2551"/>
        <v>-4738847000</v>
      </c>
      <c r="TDU11" s="38">
        <f t="shared" si="2552"/>
        <v>2772866000</v>
      </c>
      <c r="TDV11" s="38">
        <f t="shared" si="2553"/>
        <v>-7511713000</v>
      </c>
      <c r="TDW11" s="39">
        <f t="shared" si="2554"/>
        <v>0.98264565615747224</v>
      </c>
      <c r="TDX11" s="39">
        <f t="shared" si="2555"/>
        <v>1.5576261799023294</v>
      </c>
      <c r="TDY11" s="40" t="s">
        <v>395</v>
      </c>
      <c r="TDZ11" s="40" t="s">
        <v>9</v>
      </c>
      <c r="TEA11" s="42">
        <v>41639</v>
      </c>
      <c r="TEB11" s="43">
        <v>4822539000</v>
      </c>
      <c r="TEC11" s="43">
        <v>83692000</v>
      </c>
      <c r="TED11" s="43">
        <v>2540954000</v>
      </c>
      <c r="TEE11" s="40">
        <v>0</v>
      </c>
      <c r="TEF11" s="43">
        <v>231912000</v>
      </c>
      <c r="TEG11" s="40" t="s">
        <v>41</v>
      </c>
      <c r="TEH11" s="40" t="s">
        <v>99</v>
      </c>
      <c r="TEI11" s="36">
        <f t="shared" si="2550"/>
        <v>2013</v>
      </c>
      <c r="TEJ11" s="37">
        <f t="shared" si="2551"/>
        <v>-4738847000</v>
      </c>
      <c r="TEK11" s="38">
        <f t="shared" si="2552"/>
        <v>2772866000</v>
      </c>
      <c r="TEL11" s="38">
        <f t="shared" si="2553"/>
        <v>-7511713000</v>
      </c>
      <c r="TEM11" s="39">
        <f t="shared" si="2554"/>
        <v>0.98264565615747224</v>
      </c>
      <c r="TEN11" s="39">
        <f t="shared" si="2555"/>
        <v>1.5576261799023294</v>
      </c>
      <c r="TEO11" s="40" t="s">
        <v>395</v>
      </c>
      <c r="TEP11" s="40" t="s">
        <v>9</v>
      </c>
      <c r="TEQ11" s="42">
        <v>41639</v>
      </c>
      <c r="TER11" s="43">
        <v>4822539000</v>
      </c>
      <c r="TES11" s="43">
        <v>83692000</v>
      </c>
      <c r="TET11" s="43">
        <v>2540954000</v>
      </c>
      <c r="TEU11" s="40">
        <v>0</v>
      </c>
      <c r="TEV11" s="43">
        <v>231912000</v>
      </c>
      <c r="TEW11" s="40" t="s">
        <v>41</v>
      </c>
      <c r="TEX11" s="40" t="s">
        <v>99</v>
      </c>
      <c r="TEY11" s="36">
        <f t="shared" si="2556"/>
        <v>2013</v>
      </c>
      <c r="TEZ11" s="37">
        <f t="shared" si="2557"/>
        <v>-4738847000</v>
      </c>
      <c r="TFA11" s="38">
        <f t="shared" si="2558"/>
        <v>2772866000</v>
      </c>
      <c r="TFB11" s="38">
        <f t="shared" si="2559"/>
        <v>-7511713000</v>
      </c>
      <c r="TFC11" s="39">
        <f t="shared" si="2560"/>
        <v>0.98264565615747224</v>
      </c>
      <c r="TFD11" s="39">
        <f t="shared" si="2561"/>
        <v>1.5576261799023294</v>
      </c>
      <c r="TFE11" s="40" t="s">
        <v>395</v>
      </c>
      <c r="TFF11" s="40" t="s">
        <v>9</v>
      </c>
      <c r="TFG11" s="42">
        <v>41639</v>
      </c>
      <c r="TFH11" s="43">
        <v>4822539000</v>
      </c>
      <c r="TFI11" s="43">
        <v>83692000</v>
      </c>
      <c r="TFJ11" s="43">
        <v>2540954000</v>
      </c>
      <c r="TFK11" s="40">
        <v>0</v>
      </c>
      <c r="TFL11" s="43">
        <v>231912000</v>
      </c>
      <c r="TFM11" s="40" t="s">
        <v>41</v>
      </c>
      <c r="TFN11" s="40" t="s">
        <v>99</v>
      </c>
      <c r="TFO11" s="36">
        <f t="shared" si="2556"/>
        <v>2013</v>
      </c>
      <c r="TFP11" s="37">
        <f t="shared" si="2557"/>
        <v>-4738847000</v>
      </c>
      <c r="TFQ11" s="38">
        <f t="shared" si="2558"/>
        <v>2772866000</v>
      </c>
      <c r="TFR11" s="38">
        <f t="shared" si="2559"/>
        <v>-7511713000</v>
      </c>
      <c r="TFS11" s="39">
        <f t="shared" si="2560"/>
        <v>0.98264565615747224</v>
      </c>
      <c r="TFT11" s="39">
        <f t="shared" si="2561"/>
        <v>1.5576261799023294</v>
      </c>
      <c r="TFU11" s="40" t="s">
        <v>395</v>
      </c>
      <c r="TFV11" s="40" t="s">
        <v>9</v>
      </c>
      <c r="TFW11" s="42">
        <v>41639</v>
      </c>
      <c r="TFX11" s="43">
        <v>4822539000</v>
      </c>
      <c r="TFY11" s="43">
        <v>83692000</v>
      </c>
      <c r="TFZ11" s="43">
        <v>2540954000</v>
      </c>
      <c r="TGA11" s="40">
        <v>0</v>
      </c>
      <c r="TGB11" s="43">
        <v>231912000</v>
      </c>
      <c r="TGC11" s="40" t="s">
        <v>41</v>
      </c>
      <c r="TGD11" s="40" t="s">
        <v>99</v>
      </c>
      <c r="TGE11" s="36">
        <f t="shared" si="2562"/>
        <v>2013</v>
      </c>
      <c r="TGF11" s="37">
        <f t="shared" si="2563"/>
        <v>-4738847000</v>
      </c>
      <c r="TGG11" s="38">
        <f t="shared" si="2564"/>
        <v>2772866000</v>
      </c>
      <c r="TGH11" s="38">
        <f t="shared" si="2565"/>
        <v>-7511713000</v>
      </c>
      <c r="TGI11" s="39">
        <f t="shared" si="2566"/>
        <v>0.98264565615747224</v>
      </c>
      <c r="TGJ11" s="39">
        <f t="shared" si="2567"/>
        <v>1.5576261799023294</v>
      </c>
      <c r="TGK11" s="40" t="s">
        <v>395</v>
      </c>
      <c r="TGL11" s="40" t="s">
        <v>9</v>
      </c>
      <c r="TGM11" s="42">
        <v>41639</v>
      </c>
      <c r="TGN11" s="43">
        <v>4822539000</v>
      </c>
      <c r="TGO11" s="43">
        <v>83692000</v>
      </c>
      <c r="TGP11" s="43">
        <v>2540954000</v>
      </c>
      <c r="TGQ11" s="40">
        <v>0</v>
      </c>
      <c r="TGR11" s="43">
        <v>231912000</v>
      </c>
      <c r="TGS11" s="40" t="s">
        <v>41</v>
      </c>
      <c r="TGT11" s="40" t="s">
        <v>99</v>
      </c>
      <c r="TGU11" s="36">
        <f t="shared" si="2562"/>
        <v>2013</v>
      </c>
      <c r="TGV11" s="37">
        <f t="shared" si="2563"/>
        <v>-4738847000</v>
      </c>
      <c r="TGW11" s="38">
        <f t="shared" si="2564"/>
        <v>2772866000</v>
      </c>
      <c r="TGX11" s="38">
        <f t="shared" si="2565"/>
        <v>-7511713000</v>
      </c>
      <c r="TGY11" s="39">
        <f t="shared" si="2566"/>
        <v>0.98264565615747224</v>
      </c>
      <c r="TGZ11" s="39">
        <f t="shared" si="2567"/>
        <v>1.5576261799023294</v>
      </c>
      <c r="THA11" s="40" t="s">
        <v>395</v>
      </c>
      <c r="THB11" s="40" t="s">
        <v>9</v>
      </c>
      <c r="THC11" s="42">
        <v>41639</v>
      </c>
      <c r="THD11" s="43">
        <v>4822539000</v>
      </c>
      <c r="THE11" s="43">
        <v>83692000</v>
      </c>
      <c r="THF11" s="43">
        <v>2540954000</v>
      </c>
      <c r="THG11" s="40">
        <v>0</v>
      </c>
      <c r="THH11" s="43">
        <v>231912000</v>
      </c>
      <c r="THI11" s="40" t="s">
        <v>41</v>
      </c>
      <c r="THJ11" s="40" t="s">
        <v>99</v>
      </c>
      <c r="THK11" s="36">
        <f t="shared" si="2568"/>
        <v>2013</v>
      </c>
      <c r="THL11" s="37">
        <f t="shared" si="2569"/>
        <v>-4738847000</v>
      </c>
      <c r="THM11" s="38">
        <f t="shared" si="2570"/>
        <v>2772866000</v>
      </c>
      <c r="THN11" s="38">
        <f t="shared" si="2571"/>
        <v>-7511713000</v>
      </c>
      <c r="THO11" s="39">
        <f t="shared" si="2572"/>
        <v>0.98264565615747224</v>
      </c>
      <c r="THP11" s="39">
        <f t="shared" si="2573"/>
        <v>1.5576261799023294</v>
      </c>
      <c r="THQ11" s="40" t="s">
        <v>395</v>
      </c>
      <c r="THR11" s="40" t="s">
        <v>9</v>
      </c>
      <c r="THS11" s="42">
        <v>41639</v>
      </c>
      <c r="THT11" s="43">
        <v>4822539000</v>
      </c>
      <c r="THU11" s="43">
        <v>83692000</v>
      </c>
      <c r="THV11" s="43">
        <v>2540954000</v>
      </c>
      <c r="THW11" s="40">
        <v>0</v>
      </c>
      <c r="THX11" s="43">
        <v>231912000</v>
      </c>
      <c r="THY11" s="40" t="s">
        <v>41</v>
      </c>
      <c r="THZ11" s="40" t="s">
        <v>99</v>
      </c>
      <c r="TIA11" s="36">
        <f t="shared" si="2568"/>
        <v>2013</v>
      </c>
      <c r="TIB11" s="37">
        <f t="shared" si="2569"/>
        <v>-4738847000</v>
      </c>
      <c r="TIC11" s="38">
        <f t="shared" si="2570"/>
        <v>2772866000</v>
      </c>
      <c r="TID11" s="38">
        <f t="shared" si="2571"/>
        <v>-7511713000</v>
      </c>
      <c r="TIE11" s="39">
        <f t="shared" si="2572"/>
        <v>0.98264565615747224</v>
      </c>
      <c r="TIF11" s="39">
        <f t="shared" si="2573"/>
        <v>1.5576261799023294</v>
      </c>
      <c r="TIG11" s="40" t="s">
        <v>395</v>
      </c>
      <c r="TIH11" s="40" t="s">
        <v>9</v>
      </c>
      <c r="TII11" s="42">
        <v>41639</v>
      </c>
      <c r="TIJ11" s="43">
        <v>4822539000</v>
      </c>
      <c r="TIK11" s="43">
        <v>83692000</v>
      </c>
      <c r="TIL11" s="43">
        <v>2540954000</v>
      </c>
      <c r="TIM11" s="40">
        <v>0</v>
      </c>
      <c r="TIN11" s="43">
        <v>231912000</v>
      </c>
      <c r="TIO11" s="40" t="s">
        <v>41</v>
      </c>
      <c r="TIP11" s="40" t="s">
        <v>99</v>
      </c>
      <c r="TIQ11" s="36">
        <f t="shared" si="2574"/>
        <v>2013</v>
      </c>
      <c r="TIR11" s="37">
        <f t="shared" si="2575"/>
        <v>-4738847000</v>
      </c>
      <c r="TIS11" s="38">
        <f t="shared" si="2576"/>
        <v>2772866000</v>
      </c>
      <c r="TIT11" s="38">
        <f t="shared" si="2577"/>
        <v>-7511713000</v>
      </c>
      <c r="TIU11" s="39">
        <f t="shared" si="2578"/>
        <v>0.98264565615747224</v>
      </c>
      <c r="TIV11" s="39">
        <f t="shared" si="2579"/>
        <v>1.5576261799023294</v>
      </c>
      <c r="TIW11" s="40" t="s">
        <v>395</v>
      </c>
      <c r="TIX11" s="40" t="s">
        <v>9</v>
      </c>
      <c r="TIY11" s="42">
        <v>41639</v>
      </c>
      <c r="TIZ11" s="43">
        <v>4822539000</v>
      </c>
      <c r="TJA11" s="43">
        <v>83692000</v>
      </c>
      <c r="TJB11" s="43">
        <v>2540954000</v>
      </c>
      <c r="TJC11" s="40">
        <v>0</v>
      </c>
      <c r="TJD11" s="43">
        <v>231912000</v>
      </c>
      <c r="TJE11" s="40" t="s">
        <v>41</v>
      </c>
      <c r="TJF11" s="40" t="s">
        <v>99</v>
      </c>
      <c r="TJG11" s="36">
        <f t="shared" si="2574"/>
        <v>2013</v>
      </c>
      <c r="TJH11" s="37">
        <f t="shared" si="2575"/>
        <v>-4738847000</v>
      </c>
      <c r="TJI11" s="38">
        <f t="shared" si="2576"/>
        <v>2772866000</v>
      </c>
      <c r="TJJ11" s="38">
        <f t="shared" si="2577"/>
        <v>-7511713000</v>
      </c>
      <c r="TJK11" s="39">
        <f t="shared" si="2578"/>
        <v>0.98264565615747224</v>
      </c>
      <c r="TJL11" s="39">
        <f t="shared" si="2579"/>
        <v>1.5576261799023294</v>
      </c>
      <c r="TJM11" s="40" t="s">
        <v>395</v>
      </c>
      <c r="TJN11" s="40" t="s">
        <v>9</v>
      </c>
      <c r="TJO11" s="42">
        <v>41639</v>
      </c>
      <c r="TJP11" s="43">
        <v>4822539000</v>
      </c>
      <c r="TJQ11" s="43">
        <v>83692000</v>
      </c>
      <c r="TJR11" s="43">
        <v>2540954000</v>
      </c>
      <c r="TJS11" s="40">
        <v>0</v>
      </c>
      <c r="TJT11" s="43">
        <v>231912000</v>
      </c>
      <c r="TJU11" s="40" t="s">
        <v>41</v>
      </c>
      <c r="TJV11" s="40" t="s">
        <v>99</v>
      </c>
      <c r="TJW11" s="36">
        <f t="shared" si="2580"/>
        <v>2013</v>
      </c>
      <c r="TJX11" s="37">
        <f t="shared" si="2581"/>
        <v>-4738847000</v>
      </c>
      <c r="TJY11" s="38">
        <f t="shared" si="2582"/>
        <v>2772866000</v>
      </c>
      <c r="TJZ11" s="38">
        <f t="shared" si="2583"/>
        <v>-7511713000</v>
      </c>
      <c r="TKA11" s="39">
        <f t="shared" si="2584"/>
        <v>0.98264565615747224</v>
      </c>
      <c r="TKB11" s="39">
        <f t="shared" si="2585"/>
        <v>1.5576261799023294</v>
      </c>
      <c r="TKC11" s="40" t="s">
        <v>395</v>
      </c>
      <c r="TKD11" s="40" t="s">
        <v>9</v>
      </c>
      <c r="TKE11" s="42">
        <v>41639</v>
      </c>
      <c r="TKF11" s="43">
        <v>4822539000</v>
      </c>
      <c r="TKG11" s="43">
        <v>83692000</v>
      </c>
      <c r="TKH11" s="43">
        <v>2540954000</v>
      </c>
      <c r="TKI11" s="40">
        <v>0</v>
      </c>
      <c r="TKJ11" s="43">
        <v>231912000</v>
      </c>
      <c r="TKK11" s="40" t="s">
        <v>41</v>
      </c>
      <c r="TKL11" s="40" t="s">
        <v>99</v>
      </c>
      <c r="TKM11" s="36">
        <f t="shared" si="2580"/>
        <v>2013</v>
      </c>
      <c r="TKN11" s="37">
        <f t="shared" si="2581"/>
        <v>-4738847000</v>
      </c>
      <c r="TKO11" s="38">
        <f t="shared" si="2582"/>
        <v>2772866000</v>
      </c>
      <c r="TKP11" s="38">
        <f t="shared" si="2583"/>
        <v>-7511713000</v>
      </c>
      <c r="TKQ11" s="39">
        <f t="shared" si="2584"/>
        <v>0.98264565615747224</v>
      </c>
      <c r="TKR11" s="39">
        <f t="shared" si="2585"/>
        <v>1.5576261799023294</v>
      </c>
      <c r="TKS11" s="40" t="s">
        <v>395</v>
      </c>
      <c r="TKT11" s="40" t="s">
        <v>9</v>
      </c>
      <c r="TKU11" s="42">
        <v>41639</v>
      </c>
      <c r="TKV11" s="43">
        <v>4822539000</v>
      </c>
      <c r="TKW11" s="43">
        <v>83692000</v>
      </c>
      <c r="TKX11" s="43">
        <v>2540954000</v>
      </c>
      <c r="TKY11" s="40">
        <v>0</v>
      </c>
      <c r="TKZ11" s="43">
        <v>231912000</v>
      </c>
      <c r="TLA11" s="40" t="s">
        <v>41</v>
      </c>
      <c r="TLB11" s="40" t="s">
        <v>99</v>
      </c>
      <c r="TLC11" s="36">
        <f t="shared" si="2586"/>
        <v>2013</v>
      </c>
      <c r="TLD11" s="37">
        <f t="shared" si="2587"/>
        <v>-4738847000</v>
      </c>
      <c r="TLE11" s="38">
        <f t="shared" si="2588"/>
        <v>2772866000</v>
      </c>
      <c r="TLF11" s="38">
        <f t="shared" si="2589"/>
        <v>-7511713000</v>
      </c>
      <c r="TLG11" s="39">
        <f t="shared" si="2590"/>
        <v>0.98264565615747224</v>
      </c>
      <c r="TLH11" s="39">
        <f t="shared" si="2591"/>
        <v>1.5576261799023294</v>
      </c>
      <c r="TLI11" s="40" t="s">
        <v>395</v>
      </c>
      <c r="TLJ11" s="40" t="s">
        <v>9</v>
      </c>
      <c r="TLK11" s="42">
        <v>41639</v>
      </c>
      <c r="TLL11" s="43">
        <v>4822539000</v>
      </c>
      <c r="TLM11" s="43">
        <v>83692000</v>
      </c>
      <c r="TLN11" s="43">
        <v>2540954000</v>
      </c>
      <c r="TLO11" s="40">
        <v>0</v>
      </c>
      <c r="TLP11" s="43">
        <v>231912000</v>
      </c>
      <c r="TLQ11" s="40" t="s">
        <v>41</v>
      </c>
      <c r="TLR11" s="40" t="s">
        <v>99</v>
      </c>
      <c r="TLS11" s="36">
        <f t="shared" si="2586"/>
        <v>2013</v>
      </c>
      <c r="TLT11" s="37">
        <f t="shared" si="2587"/>
        <v>-4738847000</v>
      </c>
      <c r="TLU11" s="38">
        <f t="shared" si="2588"/>
        <v>2772866000</v>
      </c>
      <c r="TLV11" s="38">
        <f t="shared" si="2589"/>
        <v>-7511713000</v>
      </c>
      <c r="TLW11" s="39">
        <f t="shared" si="2590"/>
        <v>0.98264565615747224</v>
      </c>
      <c r="TLX11" s="39">
        <f t="shared" si="2591"/>
        <v>1.5576261799023294</v>
      </c>
      <c r="TLY11" s="40" t="s">
        <v>395</v>
      </c>
      <c r="TLZ11" s="40" t="s">
        <v>9</v>
      </c>
      <c r="TMA11" s="42">
        <v>41639</v>
      </c>
      <c r="TMB11" s="43">
        <v>4822539000</v>
      </c>
      <c r="TMC11" s="43">
        <v>83692000</v>
      </c>
      <c r="TMD11" s="43">
        <v>2540954000</v>
      </c>
      <c r="TME11" s="40">
        <v>0</v>
      </c>
      <c r="TMF11" s="43">
        <v>231912000</v>
      </c>
      <c r="TMG11" s="40" t="s">
        <v>41</v>
      </c>
      <c r="TMH11" s="40" t="s">
        <v>99</v>
      </c>
      <c r="TMI11" s="36">
        <f t="shared" si="2592"/>
        <v>2013</v>
      </c>
      <c r="TMJ11" s="37">
        <f t="shared" si="2593"/>
        <v>-4738847000</v>
      </c>
      <c r="TMK11" s="38">
        <f t="shared" si="2594"/>
        <v>2772866000</v>
      </c>
      <c r="TML11" s="38">
        <f t="shared" si="2595"/>
        <v>-7511713000</v>
      </c>
      <c r="TMM11" s="39">
        <f t="shared" si="2596"/>
        <v>0.98264565615747224</v>
      </c>
      <c r="TMN11" s="39">
        <f t="shared" si="2597"/>
        <v>1.5576261799023294</v>
      </c>
      <c r="TMO11" s="40" t="s">
        <v>395</v>
      </c>
      <c r="TMP11" s="40" t="s">
        <v>9</v>
      </c>
      <c r="TMQ11" s="42">
        <v>41639</v>
      </c>
      <c r="TMR11" s="43">
        <v>4822539000</v>
      </c>
      <c r="TMS11" s="43">
        <v>83692000</v>
      </c>
      <c r="TMT11" s="43">
        <v>2540954000</v>
      </c>
      <c r="TMU11" s="40">
        <v>0</v>
      </c>
      <c r="TMV11" s="43">
        <v>231912000</v>
      </c>
      <c r="TMW11" s="40" t="s">
        <v>41</v>
      </c>
      <c r="TMX11" s="40" t="s">
        <v>99</v>
      </c>
      <c r="TMY11" s="36">
        <f t="shared" si="2592"/>
        <v>2013</v>
      </c>
      <c r="TMZ11" s="37">
        <f t="shared" si="2593"/>
        <v>-4738847000</v>
      </c>
      <c r="TNA11" s="38">
        <f t="shared" si="2594"/>
        <v>2772866000</v>
      </c>
      <c r="TNB11" s="38">
        <f t="shared" si="2595"/>
        <v>-7511713000</v>
      </c>
      <c r="TNC11" s="39">
        <f t="shared" si="2596"/>
        <v>0.98264565615747224</v>
      </c>
      <c r="TND11" s="39">
        <f t="shared" si="2597"/>
        <v>1.5576261799023294</v>
      </c>
      <c r="TNE11" s="40" t="s">
        <v>395</v>
      </c>
      <c r="TNF11" s="40" t="s">
        <v>9</v>
      </c>
      <c r="TNG11" s="42">
        <v>41639</v>
      </c>
      <c r="TNH11" s="43">
        <v>4822539000</v>
      </c>
      <c r="TNI11" s="43">
        <v>83692000</v>
      </c>
      <c r="TNJ11" s="43">
        <v>2540954000</v>
      </c>
      <c r="TNK11" s="40">
        <v>0</v>
      </c>
      <c r="TNL11" s="43">
        <v>231912000</v>
      </c>
      <c r="TNM11" s="40" t="s">
        <v>41</v>
      </c>
      <c r="TNN11" s="40" t="s">
        <v>99</v>
      </c>
      <c r="TNO11" s="36">
        <f t="shared" si="2598"/>
        <v>2013</v>
      </c>
      <c r="TNP11" s="37">
        <f t="shared" si="2599"/>
        <v>-4738847000</v>
      </c>
      <c r="TNQ11" s="38">
        <f t="shared" si="2600"/>
        <v>2772866000</v>
      </c>
      <c r="TNR11" s="38">
        <f t="shared" si="2601"/>
        <v>-7511713000</v>
      </c>
      <c r="TNS11" s="39">
        <f t="shared" si="2602"/>
        <v>0.98264565615747224</v>
      </c>
      <c r="TNT11" s="39">
        <f t="shared" si="2603"/>
        <v>1.5576261799023294</v>
      </c>
      <c r="TNU11" s="40" t="s">
        <v>395</v>
      </c>
      <c r="TNV11" s="40" t="s">
        <v>9</v>
      </c>
      <c r="TNW11" s="42">
        <v>41639</v>
      </c>
      <c r="TNX11" s="43">
        <v>4822539000</v>
      </c>
      <c r="TNY11" s="43">
        <v>83692000</v>
      </c>
      <c r="TNZ11" s="43">
        <v>2540954000</v>
      </c>
      <c r="TOA11" s="40">
        <v>0</v>
      </c>
      <c r="TOB11" s="43">
        <v>231912000</v>
      </c>
      <c r="TOC11" s="40" t="s">
        <v>41</v>
      </c>
      <c r="TOD11" s="40" t="s">
        <v>99</v>
      </c>
      <c r="TOE11" s="36">
        <f t="shared" si="2598"/>
        <v>2013</v>
      </c>
      <c r="TOF11" s="37">
        <f t="shared" si="2599"/>
        <v>-4738847000</v>
      </c>
      <c r="TOG11" s="38">
        <f t="shared" si="2600"/>
        <v>2772866000</v>
      </c>
      <c r="TOH11" s="38">
        <f t="shared" si="2601"/>
        <v>-7511713000</v>
      </c>
      <c r="TOI11" s="39">
        <f t="shared" si="2602"/>
        <v>0.98264565615747224</v>
      </c>
      <c r="TOJ11" s="39">
        <f t="shared" si="2603"/>
        <v>1.5576261799023294</v>
      </c>
      <c r="TOK11" s="40" t="s">
        <v>395</v>
      </c>
      <c r="TOL11" s="40" t="s">
        <v>9</v>
      </c>
      <c r="TOM11" s="42">
        <v>41639</v>
      </c>
      <c r="TON11" s="43">
        <v>4822539000</v>
      </c>
      <c r="TOO11" s="43">
        <v>83692000</v>
      </c>
      <c r="TOP11" s="43">
        <v>2540954000</v>
      </c>
      <c r="TOQ11" s="40">
        <v>0</v>
      </c>
      <c r="TOR11" s="43">
        <v>231912000</v>
      </c>
      <c r="TOS11" s="40" t="s">
        <v>41</v>
      </c>
      <c r="TOT11" s="40" t="s">
        <v>99</v>
      </c>
      <c r="TOU11" s="36">
        <f t="shared" si="2604"/>
        <v>2013</v>
      </c>
      <c r="TOV11" s="37">
        <f t="shared" si="2605"/>
        <v>-4738847000</v>
      </c>
      <c r="TOW11" s="38">
        <f t="shared" si="2606"/>
        <v>2772866000</v>
      </c>
      <c r="TOX11" s="38">
        <f t="shared" si="2607"/>
        <v>-7511713000</v>
      </c>
      <c r="TOY11" s="39">
        <f t="shared" si="2608"/>
        <v>0.98264565615747224</v>
      </c>
      <c r="TOZ11" s="39">
        <f t="shared" si="2609"/>
        <v>1.5576261799023294</v>
      </c>
      <c r="TPA11" s="40" t="s">
        <v>395</v>
      </c>
      <c r="TPB11" s="40" t="s">
        <v>9</v>
      </c>
      <c r="TPC11" s="42">
        <v>41639</v>
      </c>
      <c r="TPD11" s="43">
        <v>4822539000</v>
      </c>
      <c r="TPE11" s="43">
        <v>83692000</v>
      </c>
      <c r="TPF11" s="43">
        <v>2540954000</v>
      </c>
      <c r="TPG11" s="40">
        <v>0</v>
      </c>
      <c r="TPH11" s="43">
        <v>231912000</v>
      </c>
      <c r="TPI11" s="40" t="s">
        <v>41</v>
      </c>
      <c r="TPJ11" s="40" t="s">
        <v>99</v>
      </c>
      <c r="TPK11" s="36">
        <f t="shared" si="2604"/>
        <v>2013</v>
      </c>
      <c r="TPL11" s="37">
        <f t="shared" si="2605"/>
        <v>-4738847000</v>
      </c>
      <c r="TPM11" s="38">
        <f t="shared" si="2606"/>
        <v>2772866000</v>
      </c>
      <c r="TPN11" s="38">
        <f t="shared" si="2607"/>
        <v>-7511713000</v>
      </c>
      <c r="TPO11" s="39">
        <f t="shared" si="2608"/>
        <v>0.98264565615747224</v>
      </c>
      <c r="TPP11" s="39">
        <f t="shared" si="2609"/>
        <v>1.5576261799023294</v>
      </c>
      <c r="TPQ11" s="40" t="s">
        <v>395</v>
      </c>
      <c r="TPR11" s="40" t="s">
        <v>9</v>
      </c>
      <c r="TPS11" s="42">
        <v>41639</v>
      </c>
      <c r="TPT11" s="43">
        <v>4822539000</v>
      </c>
      <c r="TPU11" s="43">
        <v>83692000</v>
      </c>
      <c r="TPV11" s="43">
        <v>2540954000</v>
      </c>
      <c r="TPW11" s="40">
        <v>0</v>
      </c>
      <c r="TPX11" s="43">
        <v>231912000</v>
      </c>
      <c r="TPY11" s="40" t="s">
        <v>41</v>
      </c>
      <c r="TPZ11" s="40" t="s">
        <v>99</v>
      </c>
      <c r="TQA11" s="36">
        <f t="shared" si="2610"/>
        <v>2013</v>
      </c>
      <c r="TQB11" s="37">
        <f t="shared" si="2611"/>
        <v>-4738847000</v>
      </c>
      <c r="TQC11" s="38">
        <f t="shared" si="2612"/>
        <v>2772866000</v>
      </c>
      <c r="TQD11" s="38">
        <f t="shared" si="2613"/>
        <v>-7511713000</v>
      </c>
      <c r="TQE11" s="39">
        <f t="shared" si="2614"/>
        <v>0.98264565615747224</v>
      </c>
      <c r="TQF11" s="39">
        <f t="shared" si="2615"/>
        <v>1.5576261799023294</v>
      </c>
      <c r="TQG11" s="40" t="s">
        <v>395</v>
      </c>
      <c r="TQH11" s="40" t="s">
        <v>9</v>
      </c>
      <c r="TQI11" s="42">
        <v>41639</v>
      </c>
      <c r="TQJ11" s="43">
        <v>4822539000</v>
      </c>
      <c r="TQK11" s="43">
        <v>83692000</v>
      </c>
      <c r="TQL11" s="43">
        <v>2540954000</v>
      </c>
      <c r="TQM11" s="40">
        <v>0</v>
      </c>
      <c r="TQN11" s="43">
        <v>231912000</v>
      </c>
      <c r="TQO11" s="40" t="s">
        <v>41</v>
      </c>
      <c r="TQP11" s="40" t="s">
        <v>99</v>
      </c>
      <c r="TQQ11" s="36">
        <f t="shared" si="2610"/>
        <v>2013</v>
      </c>
      <c r="TQR11" s="37">
        <f t="shared" si="2611"/>
        <v>-4738847000</v>
      </c>
      <c r="TQS11" s="38">
        <f t="shared" si="2612"/>
        <v>2772866000</v>
      </c>
      <c r="TQT11" s="38">
        <f t="shared" si="2613"/>
        <v>-7511713000</v>
      </c>
      <c r="TQU11" s="39">
        <f t="shared" si="2614"/>
        <v>0.98264565615747224</v>
      </c>
      <c r="TQV11" s="39">
        <f t="shared" si="2615"/>
        <v>1.5576261799023294</v>
      </c>
      <c r="TQW11" s="40" t="s">
        <v>395</v>
      </c>
      <c r="TQX11" s="40" t="s">
        <v>9</v>
      </c>
      <c r="TQY11" s="42">
        <v>41639</v>
      </c>
      <c r="TQZ11" s="43">
        <v>4822539000</v>
      </c>
      <c r="TRA11" s="43">
        <v>83692000</v>
      </c>
      <c r="TRB11" s="43">
        <v>2540954000</v>
      </c>
      <c r="TRC11" s="40">
        <v>0</v>
      </c>
      <c r="TRD11" s="43">
        <v>231912000</v>
      </c>
      <c r="TRE11" s="40" t="s">
        <v>41</v>
      </c>
      <c r="TRF11" s="40" t="s">
        <v>99</v>
      </c>
      <c r="TRG11" s="36">
        <f t="shared" si="2616"/>
        <v>2013</v>
      </c>
      <c r="TRH11" s="37">
        <f t="shared" si="2617"/>
        <v>-4738847000</v>
      </c>
      <c r="TRI11" s="38">
        <f t="shared" si="2618"/>
        <v>2772866000</v>
      </c>
      <c r="TRJ11" s="38">
        <f t="shared" si="2619"/>
        <v>-7511713000</v>
      </c>
      <c r="TRK11" s="39">
        <f t="shared" si="2620"/>
        <v>0.98264565615747224</v>
      </c>
      <c r="TRL11" s="39">
        <f t="shared" si="2621"/>
        <v>1.5576261799023294</v>
      </c>
      <c r="TRM11" s="40" t="s">
        <v>395</v>
      </c>
      <c r="TRN11" s="40" t="s">
        <v>9</v>
      </c>
      <c r="TRO11" s="42">
        <v>41639</v>
      </c>
      <c r="TRP11" s="43">
        <v>4822539000</v>
      </c>
      <c r="TRQ11" s="43">
        <v>83692000</v>
      </c>
      <c r="TRR11" s="43">
        <v>2540954000</v>
      </c>
      <c r="TRS11" s="40">
        <v>0</v>
      </c>
      <c r="TRT11" s="43">
        <v>231912000</v>
      </c>
      <c r="TRU11" s="40" t="s">
        <v>41</v>
      </c>
      <c r="TRV11" s="40" t="s">
        <v>99</v>
      </c>
      <c r="TRW11" s="36">
        <f t="shared" si="2616"/>
        <v>2013</v>
      </c>
      <c r="TRX11" s="37">
        <f t="shared" si="2617"/>
        <v>-4738847000</v>
      </c>
      <c r="TRY11" s="38">
        <f t="shared" si="2618"/>
        <v>2772866000</v>
      </c>
      <c r="TRZ11" s="38">
        <f t="shared" si="2619"/>
        <v>-7511713000</v>
      </c>
      <c r="TSA11" s="39">
        <f t="shared" si="2620"/>
        <v>0.98264565615747224</v>
      </c>
      <c r="TSB11" s="39">
        <f t="shared" si="2621"/>
        <v>1.5576261799023294</v>
      </c>
      <c r="TSC11" s="40" t="s">
        <v>395</v>
      </c>
      <c r="TSD11" s="40" t="s">
        <v>9</v>
      </c>
      <c r="TSE11" s="42">
        <v>41639</v>
      </c>
      <c r="TSF11" s="43">
        <v>4822539000</v>
      </c>
      <c r="TSG11" s="43">
        <v>83692000</v>
      </c>
      <c r="TSH11" s="43">
        <v>2540954000</v>
      </c>
      <c r="TSI11" s="40">
        <v>0</v>
      </c>
      <c r="TSJ11" s="43">
        <v>231912000</v>
      </c>
      <c r="TSK11" s="40" t="s">
        <v>41</v>
      </c>
      <c r="TSL11" s="40" t="s">
        <v>99</v>
      </c>
      <c r="TSM11" s="36">
        <f t="shared" si="2622"/>
        <v>2013</v>
      </c>
      <c r="TSN11" s="37">
        <f t="shared" si="2623"/>
        <v>-4738847000</v>
      </c>
      <c r="TSO11" s="38">
        <f t="shared" si="2624"/>
        <v>2772866000</v>
      </c>
      <c r="TSP11" s="38">
        <f t="shared" si="2625"/>
        <v>-7511713000</v>
      </c>
      <c r="TSQ11" s="39">
        <f t="shared" si="2626"/>
        <v>0.98264565615747224</v>
      </c>
      <c r="TSR11" s="39">
        <f t="shared" si="2627"/>
        <v>1.5576261799023294</v>
      </c>
      <c r="TSS11" s="40" t="s">
        <v>395</v>
      </c>
      <c r="TST11" s="40" t="s">
        <v>9</v>
      </c>
      <c r="TSU11" s="42">
        <v>41639</v>
      </c>
      <c r="TSV11" s="43">
        <v>4822539000</v>
      </c>
      <c r="TSW11" s="43">
        <v>83692000</v>
      </c>
      <c r="TSX11" s="43">
        <v>2540954000</v>
      </c>
      <c r="TSY11" s="40">
        <v>0</v>
      </c>
      <c r="TSZ11" s="43">
        <v>231912000</v>
      </c>
      <c r="TTA11" s="40" t="s">
        <v>41</v>
      </c>
      <c r="TTB11" s="40" t="s">
        <v>99</v>
      </c>
      <c r="TTC11" s="36">
        <f t="shared" si="2622"/>
        <v>2013</v>
      </c>
      <c r="TTD11" s="37">
        <f t="shared" si="2623"/>
        <v>-4738847000</v>
      </c>
      <c r="TTE11" s="38">
        <f t="shared" si="2624"/>
        <v>2772866000</v>
      </c>
      <c r="TTF11" s="38">
        <f t="shared" si="2625"/>
        <v>-7511713000</v>
      </c>
      <c r="TTG11" s="39">
        <f t="shared" si="2626"/>
        <v>0.98264565615747224</v>
      </c>
      <c r="TTH11" s="39">
        <f t="shared" si="2627"/>
        <v>1.5576261799023294</v>
      </c>
      <c r="TTI11" s="40" t="s">
        <v>395</v>
      </c>
      <c r="TTJ11" s="40" t="s">
        <v>9</v>
      </c>
      <c r="TTK11" s="42">
        <v>41639</v>
      </c>
      <c r="TTL11" s="43">
        <v>4822539000</v>
      </c>
      <c r="TTM11" s="43">
        <v>83692000</v>
      </c>
      <c r="TTN11" s="43">
        <v>2540954000</v>
      </c>
      <c r="TTO11" s="40">
        <v>0</v>
      </c>
      <c r="TTP11" s="43">
        <v>231912000</v>
      </c>
      <c r="TTQ11" s="40" t="s">
        <v>41</v>
      </c>
      <c r="TTR11" s="40" t="s">
        <v>99</v>
      </c>
      <c r="TTS11" s="36">
        <f t="shared" si="2628"/>
        <v>2013</v>
      </c>
      <c r="TTT11" s="37">
        <f t="shared" si="2629"/>
        <v>-4738847000</v>
      </c>
      <c r="TTU11" s="38">
        <f t="shared" si="2630"/>
        <v>2772866000</v>
      </c>
      <c r="TTV11" s="38">
        <f t="shared" si="2631"/>
        <v>-7511713000</v>
      </c>
      <c r="TTW11" s="39">
        <f t="shared" si="2632"/>
        <v>0.98264565615747224</v>
      </c>
      <c r="TTX11" s="39">
        <f t="shared" si="2633"/>
        <v>1.5576261799023294</v>
      </c>
      <c r="TTY11" s="40" t="s">
        <v>395</v>
      </c>
      <c r="TTZ11" s="40" t="s">
        <v>9</v>
      </c>
      <c r="TUA11" s="42">
        <v>41639</v>
      </c>
      <c r="TUB11" s="43">
        <v>4822539000</v>
      </c>
      <c r="TUC11" s="43">
        <v>83692000</v>
      </c>
      <c r="TUD11" s="43">
        <v>2540954000</v>
      </c>
      <c r="TUE11" s="40">
        <v>0</v>
      </c>
      <c r="TUF11" s="43">
        <v>231912000</v>
      </c>
      <c r="TUG11" s="40" t="s">
        <v>41</v>
      </c>
      <c r="TUH11" s="40" t="s">
        <v>99</v>
      </c>
      <c r="TUI11" s="36">
        <f t="shared" si="2628"/>
        <v>2013</v>
      </c>
      <c r="TUJ11" s="37">
        <f t="shared" si="2629"/>
        <v>-4738847000</v>
      </c>
      <c r="TUK11" s="38">
        <f t="shared" si="2630"/>
        <v>2772866000</v>
      </c>
      <c r="TUL11" s="38">
        <f t="shared" si="2631"/>
        <v>-7511713000</v>
      </c>
      <c r="TUM11" s="39">
        <f t="shared" si="2632"/>
        <v>0.98264565615747224</v>
      </c>
      <c r="TUN11" s="39">
        <f t="shared" si="2633"/>
        <v>1.5576261799023294</v>
      </c>
      <c r="TUO11" s="40" t="s">
        <v>395</v>
      </c>
      <c r="TUP11" s="40" t="s">
        <v>9</v>
      </c>
      <c r="TUQ11" s="42">
        <v>41639</v>
      </c>
      <c r="TUR11" s="43">
        <v>4822539000</v>
      </c>
      <c r="TUS11" s="43">
        <v>83692000</v>
      </c>
      <c r="TUT11" s="43">
        <v>2540954000</v>
      </c>
      <c r="TUU11" s="40">
        <v>0</v>
      </c>
      <c r="TUV11" s="43">
        <v>231912000</v>
      </c>
      <c r="TUW11" s="40" t="s">
        <v>41</v>
      </c>
      <c r="TUX11" s="40" t="s">
        <v>99</v>
      </c>
      <c r="TUY11" s="36">
        <f t="shared" si="2634"/>
        <v>2013</v>
      </c>
      <c r="TUZ11" s="37">
        <f t="shared" si="2635"/>
        <v>-4738847000</v>
      </c>
      <c r="TVA11" s="38">
        <f t="shared" si="2636"/>
        <v>2772866000</v>
      </c>
      <c r="TVB11" s="38">
        <f t="shared" si="2637"/>
        <v>-7511713000</v>
      </c>
      <c r="TVC11" s="39">
        <f t="shared" si="2638"/>
        <v>0.98264565615747224</v>
      </c>
      <c r="TVD11" s="39">
        <f t="shared" si="2639"/>
        <v>1.5576261799023294</v>
      </c>
      <c r="TVE11" s="40" t="s">
        <v>395</v>
      </c>
      <c r="TVF11" s="40" t="s">
        <v>9</v>
      </c>
      <c r="TVG11" s="42">
        <v>41639</v>
      </c>
      <c r="TVH11" s="43">
        <v>4822539000</v>
      </c>
      <c r="TVI11" s="43">
        <v>83692000</v>
      </c>
      <c r="TVJ11" s="43">
        <v>2540954000</v>
      </c>
      <c r="TVK11" s="40">
        <v>0</v>
      </c>
      <c r="TVL11" s="43">
        <v>231912000</v>
      </c>
      <c r="TVM11" s="40" t="s">
        <v>41</v>
      </c>
      <c r="TVN11" s="40" t="s">
        <v>99</v>
      </c>
      <c r="TVO11" s="36">
        <f t="shared" si="2634"/>
        <v>2013</v>
      </c>
      <c r="TVP11" s="37">
        <f t="shared" si="2635"/>
        <v>-4738847000</v>
      </c>
      <c r="TVQ11" s="38">
        <f t="shared" si="2636"/>
        <v>2772866000</v>
      </c>
      <c r="TVR11" s="38">
        <f t="shared" si="2637"/>
        <v>-7511713000</v>
      </c>
      <c r="TVS11" s="39">
        <f t="shared" si="2638"/>
        <v>0.98264565615747224</v>
      </c>
      <c r="TVT11" s="39">
        <f t="shared" si="2639"/>
        <v>1.5576261799023294</v>
      </c>
      <c r="TVU11" s="40" t="s">
        <v>395</v>
      </c>
      <c r="TVV11" s="40" t="s">
        <v>9</v>
      </c>
      <c r="TVW11" s="42">
        <v>41639</v>
      </c>
      <c r="TVX11" s="43">
        <v>4822539000</v>
      </c>
      <c r="TVY11" s="43">
        <v>83692000</v>
      </c>
      <c r="TVZ11" s="43">
        <v>2540954000</v>
      </c>
      <c r="TWA11" s="40">
        <v>0</v>
      </c>
      <c r="TWB11" s="43">
        <v>231912000</v>
      </c>
      <c r="TWC11" s="40" t="s">
        <v>41</v>
      </c>
      <c r="TWD11" s="40" t="s">
        <v>99</v>
      </c>
      <c r="TWE11" s="36">
        <f t="shared" si="2640"/>
        <v>2013</v>
      </c>
      <c r="TWF11" s="37">
        <f t="shared" si="2641"/>
        <v>-4738847000</v>
      </c>
      <c r="TWG11" s="38">
        <f t="shared" si="2642"/>
        <v>2772866000</v>
      </c>
      <c r="TWH11" s="38">
        <f t="shared" si="2643"/>
        <v>-7511713000</v>
      </c>
      <c r="TWI11" s="39">
        <f t="shared" si="2644"/>
        <v>0.98264565615747224</v>
      </c>
      <c r="TWJ11" s="39">
        <f t="shared" si="2645"/>
        <v>1.5576261799023294</v>
      </c>
      <c r="TWK11" s="40" t="s">
        <v>395</v>
      </c>
      <c r="TWL11" s="40" t="s">
        <v>9</v>
      </c>
      <c r="TWM11" s="42">
        <v>41639</v>
      </c>
      <c r="TWN11" s="43">
        <v>4822539000</v>
      </c>
      <c r="TWO11" s="43">
        <v>83692000</v>
      </c>
      <c r="TWP11" s="43">
        <v>2540954000</v>
      </c>
      <c r="TWQ11" s="40">
        <v>0</v>
      </c>
      <c r="TWR11" s="43">
        <v>231912000</v>
      </c>
      <c r="TWS11" s="40" t="s">
        <v>41</v>
      </c>
      <c r="TWT11" s="40" t="s">
        <v>99</v>
      </c>
      <c r="TWU11" s="36">
        <f t="shared" si="2640"/>
        <v>2013</v>
      </c>
      <c r="TWV11" s="37">
        <f t="shared" si="2641"/>
        <v>-4738847000</v>
      </c>
      <c r="TWW11" s="38">
        <f t="shared" si="2642"/>
        <v>2772866000</v>
      </c>
      <c r="TWX11" s="38">
        <f t="shared" si="2643"/>
        <v>-7511713000</v>
      </c>
      <c r="TWY11" s="39">
        <f t="shared" si="2644"/>
        <v>0.98264565615747224</v>
      </c>
      <c r="TWZ11" s="39">
        <f t="shared" si="2645"/>
        <v>1.5576261799023294</v>
      </c>
      <c r="TXA11" s="40" t="s">
        <v>395</v>
      </c>
      <c r="TXB11" s="40" t="s">
        <v>9</v>
      </c>
      <c r="TXC11" s="42">
        <v>41639</v>
      </c>
      <c r="TXD11" s="43">
        <v>4822539000</v>
      </c>
      <c r="TXE11" s="43">
        <v>83692000</v>
      </c>
      <c r="TXF11" s="43">
        <v>2540954000</v>
      </c>
      <c r="TXG11" s="40">
        <v>0</v>
      </c>
      <c r="TXH11" s="43">
        <v>231912000</v>
      </c>
      <c r="TXI11" s="40" t="s">
        <v>41</v>
      </c>
      <c r="TXJ11" s="40" t="s">
        <v>99</v>
      </c>
      <c r="TXK11" s="36">
        <f t="shared" si="2646"/>
        <v>2013</v>
      </c>
      <c r="TXL11" s="37">
        <f t="shared" si="2647"/>
        <v>-4738847000</v>
      </c>
      <c r="TXM11" s="38">
        <f t="shared" si="2648"/>
        <v>2772866000</v>
      </c>
      <c r="TXN11" s="38">
        <f t="shared" si="2649"/>
        <v>-7511713000</v>
      </c>
      <c r="TXO11" s="39">
        <f t="shared" si="2650"/>
        <v>0.98264565615747224</v>
      </c>
      <c r="TXP11" s="39">
        <f t="shared" si="2651"/>
        <v>1.5576261799023294</v>
      </c>
      <c r="TXQ11" s="40" t="s">
        <v>395</v>
      </c>
      <c r="TXR11" s="40" t="s">
        <v>9</v>
      </c>
      <c r="TXS11" s="42">
        <v>41639</v>
      </c>
      <c r="TXT11" s="43">
        <v>4822539000</v>
      </c>
      <c r="TXU11" s="43">
        <v>83692000</v>
      </c>
      <c r="TXV11" s="43">
        <v>2540954000</v>
      </c>
      <c r="TXW11" s="40">
        <v>0</v>
      </c>
      <c r="TXX11" s="43">
        <v>231912000</v>
      </c>
      <c r="TXY11" s="40" t="s">
        <v>41</v>
      </c>
      <c r="TXZ11" s="40" t="s">
        <v>99</v>
      </c>
      <c r="TYA11" s="36">
        <f t="shared" si="2646"/>
        <v>2013</v>
      </c>
      <c r="TYB11" s="37">
        <f t="shared" si="2647"/>
        <v>-4738847000</v>
      </c>
      <c r="TYC11" s="38">
        <f t="shared" si="2648"/>
        <v>2772866000</v>
      </c>
      <c r="TYD11" s="38">
        <f t="shared" si="2649"/>
        <v>-7511713000</v>
      </c>
      <c r="TYE11" s="39">
        <f t="shared" si="2650"/>
        <v>0.98264565615747224</v>
      </c>
      <c r="TYF11" s="39">
        <f t="shared" si="2651"/>
        <v>1.5576261799023294</v>
      </c>
      <c r="TYG11" s="40" t="s">
        <v>395</v>
      </c>
      <c r="TYH11" s="40" t="s">
        <v>9</v>
      </c>
      <c r="TYI11" s="42">
        <v>41639</v>
      </c>
      <c r="TYJ11" s="43">
        <v>4822539000</v>
      </c>
      <c r="TYK11" s="43">
        <v>83692000</v>
      </c>
      <c r="TYL11" s="43">
        <v>2540954000</v>
      </c>
      <c r="TYM11" s="40">
        <v>0</v>
      </c>
      <c r="TYN11" s="43">
        <v>231912000</v>
      </c>
      <c r="TYO11" s="40" t="s">
        <v>41</v>
      </c>
      <c r="TYP11" s="40" t="s">
        <v>99</v>
      </c>
      <c r="TYQ11" s="36">
        <f t="shared" si="2652"/>
        <v>2013</v>
      </c>
      <c r="TYR11" s="37">
        <f t="shared" si="2653"/>
        <v>-4738847000</v>
      </c>
      <c r="TYS11" s="38">
        <f t="shared" si="2654"/>
        <v>2772866000</v>
      </c>
      <c r="TYT11" s="38">
        <f t="shared" si="2655"/>
        <v>-7511713000</v>
      </c>
      <c r="TYU11" s="39">
        <f t="shared" si="2656"/>
        <v>0.98264565615747224</v>
      </c>
      <c r="TYV11" s="39">
        <f t="shared" si="2657"/>
        <v>1.5576261799023294</v>
      </c>
      <c r="TYW11" s="40" t="s">
        <v>395</v>
      </c>
      <c r="TYX11" s="40" t="s">
        <v>9</v>
      </c>
      <c r="TYY11" s="42">
        <v>41639</v>
      </c>
      <c r="TYZ11" s="43">
        <v>4822539000</v>
      </c>
      <c r="TZA11" s="43">
        <v>83692000</v>
      </c>
      <c r="TZB11" s="43">
        <v>2540954000</v>
      </c>
      <c r="TZC11" s="40">
        <v>0</v>
      </c>
      <c r="TZD11" s="43">
        <v>231912000</v>
      </c>
      <c r="TZE11" s="40" t="s">
        <v>41</v>
      </c>
      <c r="TZF11" s="40" t="s">
        <v>99</v>
      </c>
      <c r="TZG11" s="36">
        <f t="shared" si="2652"/>
        <v>2013</v>
      </c>
      <c r="TZH11" s="37">
        <f t="shared" si="2653"/>
        <v>-4738847000</v>
      </c>
      <c r="TZI11" s="38">
        <f t="shared" si="2654"/>
        <v>2772866000</v>
      </c>
      <c r="TZJ11" s="38">
        <f t="shared" si="2655"/>
        <v>-7511713000</v>
      </c>
      <c r="TZK11" s="39">
        <f t="shared" si="2656"/>
        <v>0.98264565615747224</v>
      </c>
      <c r="TZL11" s="39">
        <f t="shared" si="2657"/>
        <v>1.5576261799023294</v>
      </c>
      <c r="TZM11" s="40" t="s">
        <v>395</v>
      </c>
      <c r="TZN11" s="40" t="s">
        <v>9</v>
      </c>
      <c r="TZO11" s="42">
        <v>41639</v>
      </c>
      <c r="TZP11" s="43">
        <v>4822539000</v>
      </c>
      <c r="TZQ11" s="43">
        <v>83692000</v>
      </c>
      <c r="TZR11" s="43">
        <v>2540954000</v>
      </c>
      <c r="TZS11" s="40">
        <v>0</v>
      </c>
      <c r="TZT11" s="43">
        <v>231912000</v>
      </c>
      <c r="TZU11" s="40" t="s">
        <v>41</v>
      </c>
      <c r="TZV11" s="40" t="s">
        <v>99</v>
      </c>
      <c r="TZW11" s="36">
        <f t="shared" si="2658"/>
        <v>2013</v>
      </c>
      <c r="TZX11" s="37">
        <f t="shared" si="2659"/>
        <v>-4738847000</v>
      </c>
      <c r="TZY11" s="38">
        <f t="shared" si="2660"/>
        <v>2772866000</v>
      </c>
      <c r="TZZ11" s="38">
        <f t="shared" si="2661"/>
        <v>-7511713000</v>
      </c>
      <c r="UAA11" s="39">
        <f t="shared" si="2662"/>
        <v>0.98264565615747224</v>
      </c>
      <c r="UAB11" s="39">
        <f t="shared" si="2663"/>
        <v>1.5576261799023294</v>
      </c>
      <c r="UAC11" s="40" t="s">
        <v>395</v>
      </c>
      <c r="UAD11" s="40" t="s">
        <v>9</v>
      </c>
      <c r="UAE11" s="42">
        <v>41639</v>
      </c>
      <c r="UAF11" s="43">
        <v>4822539000</v>
      </c>
      <c r="UAG11" s="43">
        <v>83692000</v>
      </c>
      <c r="UAH11" s="43">
        <v>2540954000</v>
      </c>
      <c r="UAI11" s="40">
        <v>0</v>
      </c>
      <c r="UAJ11" s="43">
        <v>231912000</v>
      </c>
      <c r="UAK11" s="40" t="s">
        <v>41</v>
      </c>
      <c r="UAL11" s="40" t="s">
        <v>99</v>
      </c>
      <c r="UAM11" s="36">
        <f t="shared" si="2658"/>
        <v>2013</v>
      </c>
      <c r="UAN11" s="37">
        <f t="shared" si="2659"/>
        <v>-4738847000</v>
      </c>
      <c r="UAO11" s="38">
        <f t="shared" si="2660"/>
        <v>2772866000</v>
      </c>
      <c r="UAP11" s="38">
        <f t="shared" si="2661"/>
        <v>-7511713000</v>
      </c>
      <c r="UAQ11" s="39">
        <f t="shared" si="2662"/>
        <v>0.98264565615747224</v>
      </c>
      <c r="UAR11" s="39">
        <f t="shared" si="2663"/>
        <v>1.5576261799023294</v>
      </c>
      <c r="UAS11" s="40" t="s">
        <v>395</v>
      </c>
      <c r="UAT11" s="40" t="s">
        <v>9</v>
      </c>
      <c r="UAU11" s="42">
        <v>41639</v>
      </c>
      <c r="UAV11" s="43">
        <v>4822539000</v>
      </c>
      <c r="UAW11" s="43">
        <v>83692000</v>
      </c>
      <c r="UAX11" s="43">
        <v>2540954000</v>
      </c>
      <c r="UAY11" s="40">
        <v>0</v>
      </c>
      <c r="UAZ11" s="43">
        <v>231912000</v>
      </c>
      <c r="UBA11" s="40" t="s">
        <v>41</v>
      </c>
      <c r="UBB11" s="40" t="s">
        <v>99</v>
      </c>
      <c r="UBC11" s="36">
        <f t="shared" si="2664"/>
        <v>2013</v>
      </c>
      <c r="UBD11" s="37">
        <f t="shared" si="2665"/>
        <v>-4738847000</v>
      </c>
      <c r="UBE11" s="38">
        <f t="shared" si="2666"/>
        <v>2772866000</v>
      </c>
      <c r="UBF11" s="38">
        <f t="shared" si="2667"/>
        <v>-7511713000</v>
      </c>
      <c r="UBG11" s="39">
        <f t="shared" si="2668"/>
        <v>0.98264565615747224</v>
      </c>
      <c r="UBH11" s="39">
        <f t="shared" si="2669"/>
        <v>1.5576261799023294</v>
      </c>
      <c r="UBI11" s="40" t="s">
        <v>395</v>
      </c>
      <c r="UBJ11" s="40" t="s">
        <v>9</v>
      </c>
      <c r="UBK11" s="42">
        <v>41639</v>
      </c>
      <c r="UBL11" s="43">
        <v>4822539000</v>
      </c>
      <c r="UBM11" s="43">
        <v>83692000</v>
      </c>
      <c r="UBN11" s="43">
        <v>2540954000</v>
      </c>
      <c r="UBO11" s="40">
        <v>0</v>
      </c>
      <c r="UBP11" s="43">
        <v>231912000</v>
      </c>
      <c r="UBQ11" s="40" t="s">
        <v>41</v>
      </c>
      <c r="UBR11" s="40" t="s">
        <v>99</v>
      </c>
      <c r="UBS11" s="36">
        <f t="shared" si="2664"/>
        <v>2013</v>
      </c>
      <c r="UBT11" s="37">
        <f t="shared" si="2665"/>
        <v>-4738847000</v>
      </c>
      <c r="UBU11" s="38">
        <f t="shared" si="2666"/>
        <v>2772866000</v>
      </c>
      <c r="UBV11" s="38">
        <f t="shared" si="2667"/>
        <v>-7511713000</v>
      </c>
      <c r="UBW11" s="39">
        <f t="shared" si="2668"/>
        <v>0.98264565615747224</v>
      </c>
      <c r="UBX11" s="39">
        <f t="shared" si="2669"/>
        <v>1.5576261799023294</v>
      </c>
      <c r="UBY11" s="40" t="s">
        <v>395</v>
      </c>
      <c r="UBZ11" s="40" t="s">
        <v>9</v>
      </c>
      <c r="UCA11" s="42">
        <v>41639</v>
      </c>
      <c r="UCB11" s="43">
        <v>4822539000</v>
      </c>
      <c r="UCC11" s="43">
        <v>83692000</v>
      </c>
      <c r="UCD11" s="43">
        <v>2540954000</v>
      </c>
      <c r="UCE11" s="40">
        <v>0</v>
      </c>
      <c r="UCF11" s="43">
        <v>231912000</v>
      </c>
      <c r="UCG11" s="40" t="s">
        <v>41</v>
      </c>
      <c r="UCH11" s="40" t="s">
        <v>99</v>
      </c>
      <c r="UCI11" s="36">
        <f t="shared" si="2670"/>
        <v>2013</v>
      </c>
      <c r="UCJ11" s="37">
        <f t="shared" si="2671"/>
        <v>-4738847000</v>
      </c>
      <c r="UCK11" s="38">
        <f t="shared" si="2672"/>
        <v>2772866000</v>
      </c>
      <c r="UCL11" s="38">
        <f t="shared" si="2673"/>
        <v>-7511713000</v>
      </c>
      <c r="UCM11" s="39">
        <f t="shared" si="2674"/>
        <v>0.98264565615747224</v>
      </c>
      <c r="UCN11" s="39">
        <f t="shared" si="2675"/>
        <v>1.5576261799023294</v>
      </c>
      <c r="UCO11" s="40" t="s">
        <v>395</v>
      </c>
      <c r="UCP11" s="40" t="s">
        <v>9</v>
      </c>
      <c r="UCQ11" s="42">
        <v>41639</v>
      </c>
      <c r="UCR11" s="43">
        <v>4822539000</v>
      </c>
      <c r="UCS11" s="43">
        <v>83692000</v>
      </c>
      <c r="UCT11" s="43">
        <v>2540954000</v>
      </c>
      <c r="UCU11" s="40">
        <v>0</v>
      </c>
      <c r="UCV11" s="43">
        <v>231912000</v>
      </c>
      <c r="UCW11" s="40" t="s">
        <v>41</v>
      </c>
      <c r="UCX11" s="40" t="s">
        <v>99</v>
      </c>
      <c r="UCY11" s="36">
        <f t="shared" si="2670"/>
        <v>2013</v>
      </c>
      <c r="UCZ11" s="37">
        <f t="shared" si="2671"/>
        <v>-4738847000</v>
      </c>
      <c r="UDA11" s="38">
        <f t="shared" si="2672"/>
        <v>2772866000</v>
      </c>
      <c r="UDB11" s="38">
        <f t="shared" si="2673"/>
        <v>-7511713000</v>
      </c>
      <c r="UDC11" s="39">
        <f t="shared" si="2674"/>
        <v>0.98264565615747224</v>
      </c>
      <c r="UDD11" s="39">
        <f t="shared" si="2675"/>
        <v>1.5576261799023294</v>
      </c>
      <c r="UDE11" s="40" t="s">
        <v>395</v>
      </c>
      <c r="UDF11" s="40" t="s">
        <v>9</v>
      </c>
      <c r="UDG11" s="42">
        <v>41639</v>
      </c>
      <c r="UDH11" s="43">
        <v>4822539000</v>
      </c>
      <c r="UDI11" s="43">
        <v>83692000</v>
      </c>
      <c r="UDJ11" s="43">
        <v>2540954000</v>
      </c>
      <c r="UDK11" s="40">
        <v>0</v>
      </c>
      <c r="UDL11" s="43">
        <v>231912000</v>
      </c>
      <c r="UDM11" s="40" t="s">
        <v>41</v>
      </c>
      <c r="UDN11" s="40" t="s">
        <v>99</v>
      </c>
      <c r="UDO11" s="36">
        <f t="shared" si="2676"/>
        <v>2013</v>
      </c>
      <c r="UDP11" s="37">
        <f t="shared" si="2677"/>
        <v>-4738847000</v>
      </c>
      <c r="UDQ11" s="38">
        <f t="shared" si="2678"/>
        <v>2772866000</v>
      </c>
      <c r="UDR11" s="38">
        <f t="shared" si="2679"/>
        <v>-7511713000</v>
      </c>
      <c r="UDS11" s="39">
        <f t="shared" si="2680"/>
        <v>0.98264565615747224</v>
      </c>
      <c r="UDT11" s="39">
        <f t="shared" si="2681"/>
        <v>1.5576261799023294</v>
      </c>
      <c r="UDU11" s="40" t="s">
        <v>395</v>
      </c>
      <c r="UDV11" s="40" t="s">
        <v>9</v>
      </c>
      <c r="UDW11" s="42">
        <v>41639</v>
      </c>
      <c r="UDX11" s="43">
        <v>4822539000</v>
      </c>
      <c r="UDY11" s="43">
        <v>83692000</v>
      </c>
      <c r="UDZ11" s="43">
        <v>2540954000</v>
      </c>
      <c r="UEA11" s="40">
        <v>0</v>
      </c>
      <c r="UEB11" s="43">
        <v>231912000</v>
      </c>
      <c r="UEC11" s="40" t="s">
        <v>41</v>
      </c>
      <c r="UED11" s="40" t="s">
        <v>99</v>
      </c>
      <c r="UEE11" s="36">
        <f t="shared" si="2676"/>
        <v>2013</v>
      </c>
      <c r="UEF11" s="37">
        <f t="shared" si="2677"/>
        <v>-4738847000</v>
      </c>
      <c r="UEG11" s="38">
        <f t="shared" si="2678"/>
        <v>2772866000</v>
      </c>
      <c r="UEH11" s="38">
        <f t="shared" si="2679"/>
        <v>-7511713000</v>
      </c>
      <c r="UEI11" s="39">
        <f t="shared" si="2680"/>
        <v>0.98264565615747224</v>
      </c>
      <c r="UEJ11" s="39">
        <f t="shared" si="2681"/>
        <v>1.5576261799023294</v>
      </c>
      <c r="UEK11" s="40" t="s">
        <v>395</v>
      </c>
      <c r="UEL11" s="40" t="s">
        <v>9</v>
      </c>
      <c r="UEM11" s="42">
        <v>41639</v>
      </c>
      <c r="UEN11" s="43">
        <v>4822539000</v>
      </c>
      <c r="UEO11" s="43">
        <v>83692000</v>
      </c>
      <c r="UEP11" s="43">
        <v>2540954000</v>
      </c>
      <c r="UEQ11" s="40">
        <v>0</v>
      </c>
      <c r="UER11" s="43">
        <v>231912000</v>
      </c>
      <c r="UES11" s="40" t="s">
        <v>41</v>
      </c>
      <c r="UET11" s="40" t="s">
        <v>99</v>
      </c>
      <c r="UEU11" s="36">
        <f t="shared" si="2682"/>
        <v>2013</v>
      </c>
      <c r="UEV11" s="37">
        <f t="shared" si="2683"/>
        <v>-4738847000</v>
      </c>
      <c r="UEW11" s="38">
        <f t="shared" si="2684"/>
        <v>2772866000</v>
      </c>
      <c r="UEX11" s="38">
        <f t="shared" si="2685"/>
        <v>-7511713000</v>
      </c>
      <c r="UEY11" s="39">
        <f t="shared" si="2686"/>
        <v>0.98264565615747224</v>
      </c>
      <c r="UEZ11" s="39">
        <f t="shared" si="2687"/>
        <v>1.5576261799023294</v>
      </c>
      <c r="UFA11" s="40" t="s">
        <v>395</v>
      </c>
      <c r="UFB11" s="40" t="s">
        <v>9</v>
      </c>
      <c r="UFC11" s="42">
        <v>41639</v>
      </c>
      <c r="UFD11" s="43">
        <v>4822539000</v>
      </c>
      <c r="UFE11" s="43">
        <v>83692000</v>
      </c>
      <c r="UFF11" s="43">
        <v>2540954000</v>
      </c>
      <c r="UFG11" s="40">
        <v>0</v>
      </c>
      <c r="UFH11" s="43">
        <v>231912000</v>
      </c>
      <c r="UFI11" s="40" t="s">
        <v>41</v>
      </c>
      <c r="UFJ11" s="40" t="s">
        <v>99</v>
      </c>
      <c r="UFK11" s="36">
        <f t="shared" si="2682"/>
        <v>2013</v>
      </c>
      <c r="UFL11" s="37">
        <f t="shared" si="2683"/>
        <v>-4738847000</v>
      </c>
      <c r="UFM11" s="38">
        <f t="shared" si="2684"/>
        <v>2772866000</v>
      </c>
      <c r="UFN11" s="38">
        <f t="shared" si="2685"/>
        <v>-7511713000</v>
      </c>
      <c r="UFO11" s="39">
        <f t="shared" si="2686"/>
        <v>0.98264565615747224</v>
      </c>
      <c r="UFP11" s="39">
        <f t="shared" si="2687"/>
        <v>1.5576261799023294</v>
      </c>
      <c r="UFQ11" s="40" t="s">
        <v>395</v>
      </c>
      <c r="UFR11" s="40" t="s">
        <v>9</v>
      </c>
      <c r="UFS11" s="42">
        <v>41639</v>
      </c>
      <c r="UFT11" s="43">
        <v>4822539000</v>
      </c>
      <c r="UFU11" s="43">
        <v>83692000</v>
      </c>
      <c r="UFV11" s="43">
        <v>2540954000</v>
      </c>
      <c r="UFW11" s="40">
        <v>0</v>
      </c>
      <c r="UFX11" s="43">
        <v>231912000</v>
      </c>
      <c r="UFY11" s="40" t="s">
        <v>41</v>
      </c>
      <c r="UFZ11" s="40" t="s">
        <v>99</v>
      </c>
      <c r="UGA11" s="36">
        <f t="shared" si="2688"/>
        <v>2013</v>
      </c>
      <c r="UGB11" s="37">
        <f t="shared" si="2689"/>
        <v>-4738847000</v>
      </c>
      <c r="UGC11" s="38">
        <f t="shared" si="2690"/>
        <v>2772866000</v>
      </c>
      <c r="UGD11" s="38">
        <f t="shared" si="2691"/>
        <v>-7511713000</v>
      </c>
      <c r="UGE11" s="39">
        <f t="shared" si="2692"/>
        <v>0.98264565615747224</v>
      </c>
      <c r="UGF11" s="39">
        <f t="shared" si="2693"/>
        <v>1.5576261799023294</v>
      </c>
      <c r="UGG11" s="40" t="s">
        <v>395</v>
      </c>
      <c r="UGH11" s="40" t="s">
        <v>9</v>
      </c>
      <c r="UGI11" s="42">
        <v>41639</v>
      </c>
      <c r="UGJ11" s="43">
        <v>4822539000</v>
      </c>
      <c r="UGK11" s="43">
        <v>83692000</v>
      </c>
      <c r="UGL11" s="43">
        <v>2540954000</v>
      </c>
      <c r="UGM11" s="40">
        <v>0</v>
      </c>
      <c r="UGN11" s="43">
        <v>231912000</v>
      </c>
      <c r="UGO11" s="40" t="s">
        <v>41</v>
      </c>
      <c r="UGP11" s="40" t="s">
        <v>99</v>
      </c>
      <c r="UGQ11" s="36">
        <f t="shared" si="2688"/>
        <v>2013</v>
      </c>
      <c r="UGR11" s="37">
        <f t="shared" si="2689"/>
        <v>-4738847000</v>
      </c>
      <c r="UGS11" s="38">
        <f t="shared" si="2690"/>
        <v>2772866000</v>
      </c>
      <c r="UGT11" s="38">
        <f t="shared" si="2691"/>
        <v>-7511713000</v>
      </c>
      <c r="UGU11" s="39">
        <f t="shared" si="2692"/>
        <v>0.98264565615747224</v>
      </c>
      <c r="UGV11" s="39">
        <f t="shared" si="2693"/>
        <v>1.5576261799023294</v>
      </c>
      <c r="UGW11" s="40" t="s">
        <v>395</v>
      </c>
      <c r="UGX11" s="40" t="s">
        <v>9</v>
      </c>
      <c r="UGY11" s="42">
        <v>41639</v>
      </c>
      <c r="UGZ11" s="43">
        <v>4822539000</v>
      </c>
      <c r="UHA11" s="43">
        <v>83692000</v>
      </c>
      <c r="UHB11" s="43">
        <v>2540954000</v>
      </c>
      <c r="UHC11" s="40">
        <v>0</v>
      </c>
      <c r="UHD11" s="43">
        <v>231912000</v>
      </c>
      <c r="UHE11" s="40" t="s">
        <v>41</v>
      </c>
      <c r="UHF11" s="40" t="s">
        <v>99</v>
      </c>
      <c r="UHG11" s="36">
        <f t="shared" si="2694"/>
        <v>2013</v>
      </c>
      <c r="UHH11" s="37">
        <f t="shared" si="2695"/>
        <v>-4738847000</v>
      </c>
      <c r="UHI11" s="38">
        <f t="shared" si="2696"/>
        <v>2772866000</v>
      </c>
      <c r="UHJ11" s="38">
        <f t="shared" si="2697"/>
        <v>-7511713000</v>
      </c>
      <c r="UHK11" s="39">
        <f t="shared" si="2698"/>
        <v>0.98264565615747224</v>
      </c>
      <c r="UHL11" s="39">
        <f t="shared" si="2699"/>
        <v>1.5576261799023294</v>
      </c>
      <c r="UHM11" s="40" t="s">
        <v>395</v>
      </c>
      <c r="UHN11" s="40" t="s">
        <v>9</v>
      </c>
      <c r="UHO11" s="42">
        <v>41639</v>
      </c>
      <c r="UHP11" s="43">
        <v>4822539000</v>
      </c>
      <c r="UHQ11" s="43">
        <v>83692000</v>
      </c>
      <c r="UHR11" s="43">
        <v>2540954000</v>
      </c>
      <c r="UHS11" s="40">
        <v>0</v>
      </c>
      <c r="UHT11" s="43">
        <v>231912000</v>
      </c>
      <c r="UHU11" s="40" t="s">
        <v>41</v>
      </c>
      <c r="UHV11" s="40" t="s">
        <v>99</v>
      </c>
      <c r="UHW11" s="36">
        <f t="shared" si="2694"/>
        <v>2013</v>
      </c>
      <c r="UHX11" s="37">
        <f t="shared" si="2695"/>
        <v>-4738847000</v>
      </c>
      <c r="UHY11" s="38">
        <f t="shared" si="2696"/>
        <v>2772866000</v>
      </c>
      <c r="UHZ11" s="38">
        <f t="shared" si="2697"/>
        <v>-7511713000</v>
      </c>
      <c r="UIA11" s="39">
        <f t="shared" si="2698"/>
        <v>0.98264565615747224</v>
      </c>
      <c r="UIB11" s="39">
        <f t="shared" si="2699"/>
        <v>1.5576261799023294</v>
      </c>
      <c r="UIC11" s="40" t="s">
        <v>395</v>
      </c>
      <c r="UID11" s="40" t="s">
        <v>9</v>
      </c>
      <c r="UIE11" s="42">
        <v>41639</v>
      </c>
      <c r="UIF11" s="43">
        <v>4822539000</v>
      </c>
      <c r="UIG11" s="43">
        <v>83692000</v>
      </c>
      <c r="UIH11" s="43">
        <v>2540954000</v>
      </c>
      <c r="UII11" s="40">
        <v>0</v>
      </c>
      <c r="UIJ11" s="43">
        <v>231912000</v>
      </c>
      <c r="UIK11" s="40" t="s">
        <v>41</v>
      </c>
      <c r="UIL11" s="40" t="s">
        <v>99</v>
      </c>
      <c r="UIM11" s="36">
        <f t="shared" si="2700"/>
        <v>2013</v>
      </c>
      <c r="UIN11" s="37">
        <f t="shared" si="2701"/>
        <v>-4738847000</v>
      </c>
      <c r="UIO11" s="38">
        <f t="shared" si="2702"/>
        <v>2772866000</v>
      </c>
      <c r="UIP11" s="38">
        <f t="shared" si="2703"/>
        <v>-7511713000</v>
      </c>
      <c r="UIQ11" s="39">
        <f t="shared" si="2704"/>
        <v>0.98264565615747224</v>
      </c>
      <c r="UIR11" s="39">
        <f t="shared" si="2705"/>
        <v>1.5576261799023294</v>
      </c>
      <c r="UIS11" s="40" t="s">
        <v>395</v>
      </c>
      <c r="UIT11" s="40" t="s">
        <v>9</v>
      </c>
      <c r="UIU11" s="42">
        <v>41639</v>
      </c>
      <c r="UIV11" s="43">
        <v>4822539000</v>
      </c>
      <c r="UIW11" s="43">
        <v>83692000</v>
      </c>
      <c r="UIX11" s="43">
        <v>2540954000</v>
      </c>
      <c r="UIY11" s="40">
        <v>0</v>
      </c>
      <c r="UIZ11" s="43">
        <v>231912000</v>
      </c>
      <c r="UJA11" s="40" t="s">
        <v>41</v>
      </c>
      <c r="UJB11" s="40" t="s">
        <v>99</v>
      </c>
      <c r="UJC11" s="36">
        <f t="shared" si="2700"/>
        <v>2013</v>
      </c>
      <c r="UJD11" s="37">
        <f t="shared" si="2701"/>
        <v>-4738847000</v>
      </c>
      <c r="UJE11" s="38">
        <f t="shared" si="2702"/>
        <v>2772866000</v>
      </c>
      <c r="UJF11" s="38">
        <f t="shared" si="2703"/>
        <v>-7511713000</v>
      </c>
      <c r="UJG11" s="39">
        <f t="shared" si="2704"/>
        <v>0.98264565615747224</v>
      </c>
      <c r="UJH11" s="39">
        <f t="shared" si="2705"/>
        <v>1.5576261799023294</v>
      </c>
      <c r="UJI11" s="40" t="s">
        <v>395</v>
      </c>
      <c r="UJJ11" s="40" t="s">
        <v>9</v>
      </c>
      <c r="UJK11" s="42">
        <v>41639</v>
      </c>
      <c r="UJL11" s="43">
        <v>4822539000</v>
      </c>
      <c r="UJM11" s="43">
        <v>83692000</v>
      </c>
      <c r="UJN11" s="43">
        <v>2540954000</v>
      </c>
      <c r="UJO11" s="40">
        <v>0</v>
      </c>
      <c r="UJP11" s="43">
        <v>231912000</v>
      </c>
      <c r="UJQ11" s="40" t="s">
        <v>41</v>
      </c>
      <c r="UJR11" s="40" t="s">
        <v>99</v>
      </c>
      <c r="UJS11" s="36">
        <f t="shared" si="2706"/>
        <v>2013</v>
      </c>
      <c r="UJT11" s="37">
        <f t="shared" si="2707"/>
        <v>-4738847000</v>
      </c>
      <c r="UJU11" s="38">
        <f t="shared" si="2708"/>
        <v>2772866000</v>
      </c>
      <c r="UJV11" s="38">
        <f t="shared" si="2709"/>
        <v>-7511713000</v>
      </c>
      <c r="UJW11" s="39">
        <f t="shared" si="2710"/>
        <v>0.98264565615747224</v>
      </c>
      <c r="UJX11" s="39">
        <f t="shared" si="2711"/>
        <v>1.5576261799023294</v>
      </c>
      <c r="UJY11" s="40" t="s">
        <v>395</v>
      </c>
      <c r="UJZ11" s="40" t="s">
        <v>9</v>
      </c>
      <c r="UKA11" s="42">
        <v>41639</v>
      </c>
      <c r="UKB11" s="43">
        <v>4822539000</v>
      </c>
      <c r="UKC11" s="43">
        <v>83692000</v>
      </c>
      <c r="UKD11" s="43">
        <v>2540954000</v>
      </c>
      <c r="UKE11" s="40">
        <v>0</v>
      </c>
      <c r="UKF11" s="43">
        <v>231912000</v>
      </c>
      <c r="UKG11" s="40" t="s">
        <v>41</v>
      </c>
      <c r="UKH11" s="40" t="s">
        <v>99</v>
      </c>
      <c r="UKI11" s="36">
        <f t="shared" si="2706"/>
        <v>2013</v>
      </c>
      <c r="UKJ11" s="37">
        <f t="shared" si="2707"/>
        <v>-4738847000</v>
      </c>
      <c r="UKK11" s="38">
        <f t="shared" si="2708"/>
        <v>2772866000</v>
      </c>
      <c r="UKL11" s="38">
        <f t="shared" si="2709"/>
        <v>-7511713000</v>
      </c>
      <c r="UKM11" s="39">
        <f t="shared" si="2710"/>
        <v>0.98264565615747224</v>
      </c>
      <c r="UKN11" s="39">
        <f t="shared" si="2711"/>
        <v>1.5576261799023294</v>
      </c>
      <c r="UKO11" s="40" t="s">
        <v>395</v>
      </c>
      <c r="UKP11" s="40" t="s">
        <v>9</v>
      </c>
      <c r="UKQ11" s="42">
        <v>41639</v>
      </c>
      <c r="UKR11" s="43">
        <v>4822539000</v>
      </c>
      <c r="UKS11" s="43">
        <v>83692000</v>
      </c>
      <c r="UKT11" s="43">
        <v>2540954000</v>
      </c>
      <c r="UKU11" s="40">
        <v>0</v>
      </c>
      <c r="UKV11" s="43">
        <v>231912000</v>
      </c>
      <c r="UKW11" s="40" t="s">
        <v>41</v>
      </c>
      <c r="UKX11" s="40" t="s">
        <v>99</v>
      </c>
      <c r="UKY11" s="36">
        <f t="shared" si="2712"/>
        <v>2013</v>
      </c>
      <c r="UKZ11" s="37">
        <f t="shared" si="2713"/>
        <v>-4738847000</v>
      </c>
      <c r="ULA11" s="38">
        <f t="shared" si="2714"/>
        <v>2772866000</v>
      </c>
      <c r="ULB11" s="38">
        <f t="shared" si="2715"/>
        <v>-7511713000</v>
      </c>
      <c r="ULC11" s="39">
        <f t="shared" si="2716"/>
        <v>0.98264565615747224</v>
      </c>
      <c r="ULD11" s="39">
        <f t="shared" si="2717"/>
        <v>1.5576261799023294</v>
      </c>
      <c r="ULE11" s="40" t="s">
        <v>395</v>
      </c>
      <c r="ULF11" s="40" t="s">
        <v>9</v>
      </c>
      <c r="ULG11" s="42">
        <v>41639</v>
      </c>
      <c r="ULH11" s="43">
        <v>4822539000</v>
      </c>
      <c r="ULI11" s="43">
        <v>83692000</v>
      </c>
      <c r="ULJ11" s="43">
        <v>2540954000</v>
      </c>
      <c r="ULK11" s="40">
        <v>0</v>
      </c>
      <c r="ULL11" s="43">
        <v>231912000</v>
      </c>
      <c r="ULM11" s="40" t="s">
        <v>41</v>
      </c>
      <c r="ULN11" s="40" t="s">
        <v>99</v>
      </c>
      <c r="ULO11" s="36">
        <f t="shared" si="2712"/>
        <v>2013</v>
      </c>
      <c r="ULP11" s="37">
        <f t="shared" si="2713"/>
        <v>-4738847000</v>
      </c>
      <c r="ULQ11" s="38">
        <f t="shared" si="2714"/>
        <v>2772866000</v>
      </c>
      <c r="ULR11" s="38">
        <f t="shared" si="2715"/>
        <v>-7511713000</v>
      </c>
      <c r="ULS11" s="39">
        <f t="shared" si="2716"/>
        <v>0.98264565615747224</v>
      </c>
      <c r="ULT11" s="39">
        <f t="shared" si="2717"/>
        <v>1.5576261799023294</v>
      </c>
      <c r="ULU11" s="40" t="s">
        <v>395</v>
      </c>
      <c r="ULV11" s="40" t="s">
        <v>9</v>
      </c>
      <c r="ULW11" s="42">
        <v>41639</v>
      </c>
      <c r="ULX11" s="43">
        <v>4822539000</v>
      </c>
      <c r="ULY11" s="43">
        <v>83692000</v>
      </c>
      <c r="ULZ11" s="43">
        <v>2540954000</v>
      </c>
      <c r="UMA11" s="40">
        <v>0</v>
      </c>
      <c r="UMB11" s="43">
        <v>231912000</v>
      </c>
      <c r="UMC11" s="40" t="s">
        <v>41</v>
      </c>
      <c r="UMD11" s="40" t="s">
        <v>99</v>
      </c>
      <c r="UME11" s="36">
        <f t="shared" si="2718"/>
        <v>2013</v>
      </c>
      <c r="UMF11" s="37">
        <f t="shared" si="2719"/>
        <v>-4738847000</v>
      </c>
      <c r="UMG11" s="38">
        <f t="shared" si="2720"/>
        <v>2772866000</v>
      </c>
      <c r="UMH11" s="38">
        <f t="shared" si="2721"/>
        <v>-7511713000</v>
      </c>
      <c r="UMI11" s="39">
        <f t="shared" si="2722"/>
        <v>0.98264565615747224</v>
      </c>
      <c r="UMJ11" s="39">
        <f t="shared" si="2723"/>
        <v>1.5576261799023294</v>
      </c>
      <c r="UMK11" s="40" t="s">
        <v>395</v>
      </c>
      <c r="UML11" s="40" t="s">
        <v>9</v>
      </c>
      <c r="UMM11" s="42">
        <v>41639</v>
      </c>
      <c r="UMN11" s="43">
        <v>4822539000</v>
      </c>
      <c r="UMO11" s="43">
        <v>83692000</v>
      </c>
      <c r="UMP11" s="43">
        <v>2540954000</v>
      </c>
      <c r="UMQ11" s="40">
        <v>0</v>
      </c>
      <c r="UMR11" s="43">
        <v>231912000</v>
      </c>
      <c r="UMS11" s="40" t="s">
        <v>41</v>
      </c>
      <c r="UMT11" s="40" t="s">
        <v>99</v>
      </c>
      <c r="UMU11" s="36">
        <f t="shared" si="2718"/>
        <v>2013</v>
      </c>
      <c r="UMV11" s="37">
        <f t="shared" si="2719"/>
        <v>-4738847000</v>
      </c>
      <c r="UMW11" s="38">
        <f t="shared" si="2720"/>
        <v>2772866000</v>
      </c>
      <c r="UMX11" s="38">
        <f t="shared" si="2721"/>
        <v>-7511713000</v>
      </c>
      <c r="UMY11" s="39">
        <f t="shared" si="2722"/>
        <v>0.98264565615747224</v>
      </c>
      <c r="UMZ11" s="39">
        <f t="shared" si="2723"/>
        <v>1.5576261799023294</v>
      </c>
      <c r="UNA11" s="40" t="s">
        <v>395</v>
      </c>
      <c r="UNB11" s="40" t="s">
        <v>9</v>
      </c>
      <c r="UNC11" s="42">
        <v>41639</v>
      </c>
      <c r="UND11" s="43">
        <v>4822539000</v>
      </c>
      <c r="UNE11" s="43">
        <v>83692000</v>
      </c>
      <c r="UNF11" s="43">
        <v>2540954000</v>
      </c>
      <c r="UNG11" s="40">
        <v>0</v>
      </c>
      <c r="UNH11" s="43">
        <v>231912000</v>
      </c>
      <c r="UNI11" s="40" t="s">
        <v>41</v>
      </c>
      <c r="UNJ11" s="40" t="s">
        <v>99</v>
      </c>
      <c r="UNK11" s="36">
        <f t="shared" si="2724"/>
        <v>2013</v>
      </c>
      <c r="UNL11" s="37">
        <f t="shared" si="2725"/>
        <v>-4738847000</v>
      </c>
      <c r="UNM11" s="38">
        <f t="shared" si="2726"/>
        <v>2772866000</v>
      </c>
      <c r="UNN11" s="38">
        <f t="shared" si="2727"/>
        <v>-7511713000</v>
      </c>
      <c r="UNO11" s="39">
        <f t="shared" si="2728"/>
        <v>0.98264565615747224</v>
      </c>
      <c r="UNP11" s="39">
        <f t="shared" si="2729"/>
        <v>1.5576261799023294</v>
      </c>
      <c r="UNQ11" s="40" t="s">
        <v>395</v>
      </c>
      <c r="UNR11" s="40" t="s">
        <v>9</v>
      </c>
      <c r="UNS11" s="42">
        <v>41639</v>
      </c>
      <c r="UNT11" s="43">
        <v>4822539000</v>
      </c>
      <c r="UNU11" s="43">
        <v>83692000</v>
      </c>
      <c r="UNV11" s="43">
        <v>2540954000</v>
      </c>
      <c r="UNW11" s="40">
        <v>0</v>
      </c>
      <c r="UNX11" s="43">
        <v>231912000</v>
      </c>
      <c r="UNY11" s="40" t="s">
        <v>41</v>
      </c>
      <c r="UNZ11" s="40" t="s">
        <v>99</v>
      </c>
      <c r="UOA11" s="36">
        <f t="shared" si="2724"/>
        <v>2013</v>
      </c>
      <c r="UOB11" s="37">
        <f t="shared" si="2725"/>
        <v>-4738847000</v>
      </c>
      <c r="UOC11" s="38">
        <f t="shared" si="2726"/>
        <v>2772866000</v>
      </c>
      <c r="UOD11" s="38">
        <f t="shared" si="2727"/>
        <v>-7511713000</v>
      </c>
      <c r="UOE11" s="39">
        <f t="shared" si="2728"/>
        <v>0.98264565615747224</v>
      </c>
      <c r="UOF11" s="39">
        <f t="shared" si="2729"/>
        <v>1.5576261799023294</v>
      </c>
      <c r="UOG11" s="40" t="s">
        <v>395</v>
      </c>
      <c r="UOH11" s="40" t="s">
        <v>9</v>
      </c>
      <c r="UOI11" s="42">
        <v>41639</v>
      </c>
      <c r="UOJ11" s="43">
        <v>4822539000</v>
      </c>
      <c r="UOK11" s="43">
        <v>83692000</v>
      </c>
      <c r="UOL11" s="43">
        <v>2540954000</v>
      </c>
      <c r="UOM11" s="40">
        <v>0</v>
      </c>
      <c r="UON11" s="43">
        <v>231912000</v>
      </c>
      <c r="UOO11" s="40" t="s">
        <v>41</v>
      </c>
      <c r="UOP11" s="40" t="s">
        <v>99</v>
      </c>
      <c r="UOQ11" s="36">
        <f t="shared" si="2730"/>
        <v>2013</v>
      </c>
      <c r="UOR11" s="37">
        <f t="shared" si="2731"/>
        <v>-4738847000</v>
      </c>
      <c r="UOS11" s="38">
        <f t="shared" si="2732"/>
        <v>2772866000</v>
      </c>
      <c r="UOT11" s="38">
        <f t="shared" si="2733"/>
        <v>-7511713000</v>
      </c>
      <c r="UOU11" s="39">
        <f t="shared" si="2734"/>
        <v>0.98264565615747224</v>
      </c>
      <c r="UOV11" s="39">
        <f t="shared" si="2735"/>
        <v>1.5576261799023294</v>
      </c>
      <c r="UOW11" s="40" t="s">
        <v>395</v>
      </c>
      <c r="UOX11" s="40" t="s">
        <v>9</v>
      </c>
      <c r="UOY11" s="42">
        <v>41639</v>
      </c>
      <c r="UOZ11" s="43">
        <v>4822539000</v>
      </c>
      <c r="UPA11" s="43">
        <v>83692000</v>
      </c>
      <c r="UPB11" s="43">
        <v>2540954000</v>
      </c>
      <c r="UPC11" s="40">
        <v>0</v>
      </c>
      <c r="UPD11" s="43">
        <v>231912000</v>
      </c>
      <c r="UPE11" s="40" t="s">
        <v>41</v>
      </c>
      <c r="UPF11" s="40" t="s">
        <v>99</v>
      </c>
      <c r="UPG11" s="36">
        <f t="shared" si="2730"/>
        <v>2013</v>
      </c>
      <c r="UPH11" s="37">
        <f t="shared" si="2731"/>
        <v>-4738847000</v>
      </c>
      <c r="UPI11" s="38">
        <f t="shared" si="2732"/>
        <v>2772866000</v>
      </c>
      <c r="UPJ11" s="38">
        <f t="shared" si="2733"/>
        <v>-7511713000</v>
      </c>
      <c r="UPK11" s="39">
        <f t="shared" si="2734"/>
        <v>0.98264565615747224</v>
      </c>
      <c r="UPL11" s="39">
        <f t="shared" si="2735"/>
        <v>1.5576261799023294</v>
      </c>
      <c r="UPM11" s="40" t="s">
        <v>395</v>
      </c>
      <c r="UPN11" s="40" t="s">
        <v>9</v>
      </c>
      <c r="UPO11" s="42">
        <v>41639</v>
      </c>
      <c r="UPP11" s="43">
        <v>4822539000</v>
      </c>
      <c r="UPQ11" s="43">
        <v>83692000</v>
      </c>
      <c r="UPR11" s="43">
        <v>2540954000</v>
      </c>
      <c r="UPS11" s="40">
        <v>0</v>
      </c>
      <c r="UPT11" s="43">
        <v>231912000</v>
      </c>
      <c r="UPU11" s="40" t="s">
        <v>41</v>
      </c>
      <c r="UPV11" s="40" t="s">
        <v>99</v>
      </c>
      <c r="UPW11" s="36">
        <f t="shared" si="2736"/>
        <v>2013</v>
      </c>
      <c r="UPX11" s="37">
        <f t="shared" si="2737"/>
        <v>-4738847000</v>
      </c>
      <c r="UPY11" s="38">
        <f t="shared" si="2738"/>
        <v>2772866000</v>
      </c>
      <c r="UPZ11" s="38">
        <f t="shared" si="2739"/>
        <v>-7511713000</v>
      </c>
      <c r="UQA11" s="39">
        <f t="shared" si="2740"/>
        <v>0.98264565615747224</v>
      </c>
      <c r="UQB11" s="39">
        <f t="shared" si="2741"/>
        <v>1.5576261799023294</v>
      </c>
      <c r="UQC11" s="40" t="s">
        <v>395</v>
      </c>
      <c r="UQD11" s="40" t="s">
        <v>9</v>
      </c>
      <c r="UQE11" s="42">
        <v>41639</v>
      </c>
      <c r="UQF11" s="43">
        <v>4822539000</v>
      </c>
      <c r="UQG11" s="43">
        <v>83692000</v>
      </c>
      <c r="UQH11" s="43">
        <v>2540954000</v>
      </c>
      <c r="UQI11" s="40">
        <v>0</v>
      </c>
      <c r="UQJ11" s="43">
        <v>231912000</v>
      </c>
      <c r="UQK11" s="40" t="s">
        <v>41</v>
      </c>
      <c r="UQL11" s="40" t="s">
        <v>99</v>
      </c>
      <c r="UQM11" s="36">
        <f t="shared" si="2736"/>
        <v>2013</v>
      </c>
      <c r="UQN11" s="37">
        <f t="shared" si="2737"/>
        <v>-4738847000</v>
      </c>
      <c r="UQO11" s="38">
        <f t="shared" si="2738"/>
        <v>2772866000</v>
      </c>
      <c r="UQP11" s="38">
        <f t="shared" si="2739"/>
        <v>-7511713000</v>
      </c>
      <c r="UQQ11" s="39">
        <f t="shared" si="2740"/>
        <v>0.98264565615747224</v>
      </c>
      <c r="UQR11" s="39">
        <f t="shared" si="2741"/>
        <v>1.5576261799023294</v>
      </c>
      <c r="UQS11" s="40" t="s">
        <v>395</v>
      </c>
      <c r="UQT11" s="40" t="s">
        <v>9</v>
      </c>
      <c r="UQU11" s="42">
        <v>41639</v>
      </c>
      <c r="UQV11" s="43">
        <v>4822539000</v>
      </c>
      <c r="UQW11" s="43">
        <v>83692000</v>
      </c>
      <c r="UQX11" s="43">
        <v>2540954000</v>
      </c>
      <c r="UQY11" s="40">
        <v>0</v>
      </c>
      <c r="UQZ11" s="43">
        <v>231912000</v>
      </c>
      <c r="URA11" s="40" t="s">
        <v>41</v>
      </c>
      <c r="URB11" s="40" t="s">
        <v>99</v>
      </c>
      <c r="URC11" s="36">
        <f t="shared" si="2742"/>
        <v>2013</v>
      </c>
      <c r="URD11" s="37">
        <f t="shared" si="2743"/>
        <v>-4738847000</v>
      </c>
      <c r="URE11" s="38">
        <f t="shared" si="2744"/>
        <v>2772866000</v>
      </c>
      <c r="URF11" s="38">
        <f t="shared" si="2745"/>
        <v>-7511713000</v>
      </c>
      <c r="URG11" s="39">
        <f t="shared" si="2746"/>
        <v>0.98264565615747224</v>
      </c>
      <c r="URH11" s="39">
        <f t="shared" si="2747"/>
        <v>1.5576261799023294</v>
      </c>
      <c r="URI11" s="40" t="s">
        <v>395</v>
      </c>
      <c r="URJ11" s="40" t="s">
        <v>9</v>
      </c>
      <c r="URK11" s="42">
        <v>41639</v>
      </c>
      <c r="URL11" s="43">
        <v>4822539000</v>
      </c>
      <c r="URM11" s="43">
        <v>83692000</v>
      </c>
      <c r="URN11" s="43">
        <v>2540954000</v>
      </c>
      <c r="URO11" s="40">
        <v>0</v>
      </c>
      <c r="URP11" s="43">
        <v>231912000</v>
      </c>
      <c r="URQ11" s="40" t="s">
        <v>41</v>
      </c>
      <c r="URR11" s="40" t="s">
        <v>99</v>
      </c>
      <c r="URS11" s="36">
        <f t="shared" si="2742"/>
        <v>2013</v>
      </c>
      <c r="URT11" s="37">
        <f t="shared" si="2743"/>
        <v>-4738847000</v>
      </c>
      <c r="URU11" s="38">
        <f t="shared" si="2744"/>
        <v>2772866000</v>
      </c>
      <c r="URV11" s="38">
        <f t="shared" si="2745"/>
        <v>-7511713000</v>
      </c>
      <c r="URW11" s="39">
        <f t="shared" si="2746"/>
        <v>0.98264565615747224</v>
      </c>
      <c r="URX11" s="39">
        <f t="shared" si="2747"/>
        <v>1.5576261799023294</v>
      </c>
      <c r="URY11" s="40" t="s">
        <v>395</v>
      </c>
      <c r="URZ11" s="40" t="s">
        <v>9</v>
      </c>
      <c r="USA11" s="42">
        <v>41639</v>
      </c>
      <c r="USB11" s="43">
        <v>4822539000</v>
      </c>
      <c r="USC11" s="43">
        <v>83692000</v>
      </c>
      <c r="USD11" s="43">
        <v>2540954000</v>
      </c>
      <c r="USE11" s="40">
        <v>0</v>
      </c>
      <c r="USF11" s="43">
        <v>231912000</v>
      </c>
      <c r="USG11" s="40" t="s">
        <v>41</v>
      </c>
      <c r="USH11" s="40" t="s">
        <v>99</v>
      </c>
      <c r="USI11" s="36">
        <f t="shared" si="2748"/>
        <v>2013</v>
      </c>
      <c r="USJ11" s="37">
        <f t="shared" si="2749"/>
        <v>-4738847000</v>
      </c>
      <c r="USK11" s="38">
        <f t="shared" si="2750"/>
        <v>2772866000</v>
      </c>
      <c r="USL11" s="38">
        <f t="shared" si="2751"/>
        <v>-7511713000</v>
      </c>
      <c r="USM11" s="39">
        <f t="shared" si="2752"/>
        <v>0.98264565615747224</v>
      </c>
      <c r="USN11" s="39">
        <f t="shared" si="2753"/>
        <v>1.5576261799023294</v>
      </c>
      <c r="USO11" s="40" t="s">
        <v>395</v>
      </c>
      <c r="USP11" s="40" t="s">
        <v>9</v>
      </c>
      <c r="USQ11" s="42">
        <v>41639</v>
      </c>
      <c r="USR11" s="43">
        <v>4822539000</v>
      </c>
      <c r="USS11" s="43">
        <v>83692000</v>
      </c>
      <c r="UST11" s="43">
        <v>2540954000</v>
      </c>
      <c r="USU11" s="40">
        <v>0</v>
      </c>
      <c r="USV11" s="43">
        <v>231912000</v>
      </c>
      <c r="USW11" s="40" t="s">
        <v>41</v>
      </c>
      <c r="USX11" s="40" t="s">
        <v>99</v>
      </c>
      <c r="USY11" s="36">
        <f t="shared" si="2748"/>
        <v>2013</v>
      </c>
      <c r="USZ11" s="37">
        <f t="shared" si="2749"/>
        <v>-4738847000</v>
      </c>
      <c r="UTA11" s="38">
        <f t="shared" si="2750"/>
        <v>2772866000</v>
      </c>
      <c r="UTB11" s="38">
        <f t="shared" si="2751"/>
        <v>-7511713000</v>
      </c>
      <c r="UTC11" s="39">
        <f t="shared" si="2752"/>
        <v>0.98264565615747224</v>
      </c>
      <c r="UTD11" s="39">
        <f t="shared" si="2753"/>
        <v>1.5576261799023294</v>
      </c>
      <c r="UTE11" s="40" t="s">
        <v>395</v>
      </c>
      <c r="UTF11" s="40" t="s">
        <v>9</v>
      </c>
      <c r="UTG11" s="42">
        <v>41639</v>
      </c>
      <c r="UTH11" s="43">
        <v>4822539000</v>
      </c>
      <c r="UTI11" s="43">
        <v>83692000</v>
      </c>
      <c r="UTJ11" s="43">
        <v>2540954000</v>
      </c>
      <c r="UTK11" s="40">
        <v>0</v>
      </c>
      <c r="UTL11" s="43">
        <v>231912000</v>
      </c>
      <c r="UTM11" s="40" t="s">
        <v>41</v>
      </c>
      <c r="UTN11" s="40" t="s">
        <v>99</v>
      </c>
      <c r="UTO11" s="36">
        <f t="shared" si="2754"/>
        <v>2013</v>
      </c>
      <c r="UTP11" s="37">
        <f t="shared" si="2755"/>
        <v>-4738847000</v>
      </c>
      <c r="UTQ11" s="38">
        <f t="shared" si="2756"/>
        <v>2772866000</v>
      </c>
      <c r="UTR11" s="38">
        <f t="shared" si="2757"/>
        <v>-7511713000</v>
      </c>
      <c r="UTS11" s="39">
        <f t="shared" si="2758"/>
        <v>0.98264565615747224</v>
      </c>
      <c r="UTT11" s="39">
        <f t="shared" si="2759"/>
        <v>1.5576261799023294</v>
      </c>
      <c r="UTU11" s="40" t="s">
        <v>395</v>
      </c>
      <c r="UTV11" s="40" t="s">
        <v>9</v>
      </c>
      <c r="UTW11" s="42">
        <v>41639</v>
      </c>
      <c r="UTX11" s="43">
        <v>4822539000</v>
      </c>
      <c r="UTY11" s="43">
        <v>83692000</v>
      </c>
      <c r="UTZ11" s="43">
        <v>2540954000</v>
      </c>
      <c r="UUA11" s="40">
        <v>0</v>
      </c>
      <c r="UUB11" s="43">
        <v>231912000</v>
      </c>
      <c r="UUC11" s="40" t="s">
        <v>41</v>
      </c>
      <c r="UUD11" s="40" t="s">
        <v>99</v>
      </c>
      <c r="UUE11" s="36">
        <f t="shared" si="2754"/>
        <v>2013</v>
      </c>
      <c r="UUF11" s="37">
        <f t="shared" si="2755"/>
        <v>-4738847000</v>
      </c>
      <c r="UUG11" s="38">
        <f t="shared" si="2756"/>
        <v>2772866000</v>
      </c>
      <c r="UUH11" s="38">
        <f t="shared" si="2757"/>
        <v>-7511713000</v>
      </c>
      <c r="UUI11" s="39">
        <f t="shared" si="2758"/>
        <v>0.98264565615747224</v>
      </c>
      <c r="UUJ11" s="39">
        <f t="shared" si="2759"/>
        <v>1.5576261799023294</v>
      </c>
      <c r="UUK11" s="40" t="s">
        <v>395</v>
      </c>
      <c r="UUL11" s="40" t="s">
        <v>9</v>
      </c>
      <c r="UUM11" s="42">
        <v>41639</v>
      </c>
      <c r="UUN11" s="43">
        <v>4822539000</v>
      </c>
      <c r="UUO11" s="43">
        <v>83692000</v>
      </c>
      <c r="UUP11" s="43">
        <v>2540954000</v>
      </c>
      <c r="UUQ11" s="40">
        <v>0</v>
      </c>
      <c r="UUR11" s="43">
        <v>231912000</v>
      </c>
      <c r="UUS11" s="40" t="s">
        <v>41</v>
      </c>
      <c r="UUT11" s="40" t="s">
        <v>99</v>
      </c>
      <c r="UUU11" s="36">
        <f t="shared" si="2760"/>
        <v>2013</v>
      </c>
      <c r="UUV11" s="37">
        <f t="shared" si="2761"/>
        <v>-4738847000</v>
      </c>
      <c r="UUW11" s="38">
        <f t="shared" si="2762"/>
        <v>2772866000</v>
      </c>
      <c r="UUX11" s="38">
        <f t="shared" si="2763"/>
        <v>-7511713000</v>
      </c>
      <c r="UUY11" s="39">
        <f t="shared" si="2764"/>
        <v>0.98264565615747224</v>
      </c>
      <c r="UUZ11" s="39">
        <f t="shared" si="2765"/>
        <v>1.5576261799023294</v>
      </c>
      <c r="UVA11" s="40" t="s">
        <v>395</v>
      </c>
      <c r="UVB11" s="40" t="s">
        <v>9</v>
      </c>
      <c r="UVC11" s="42">
        <v>41639</v>
      </c>
      <c r="UVD11" s="43">
        <v>4822539000</v>
      </c>
      <c r="UVE11" s="43">
        <v>83692000</v>
      </c>
      <c r="UVF11" s="43">
        <v>2540954000</v>
      </c>
      <c r="UVG11" s="40">
        <v>0</v>
      </c>
      <c r="UVH11" s="43">
        <v>231912000</v>
      </c>
      <c r="UVI11" s="40" t="s">
        <v>41</v>
      </c>
      <c r="UVJ11" s="40" t="s">
        <v>99</v>
      </c>
      <c r="UVK11" s="36">
        <f t="shared" si="2760"/>
        <v>2013</v>
      </c>
      <c r="UVL11" s="37">
        <f t="shared" si="2761"/>
        <v>-4738847000</v>
      </c>
      <c r="UVM11" s="38">
        <f t="shared" si="2762"/>
        <v>2772866000</v>
      </c>
      <c r="UVN11" s="38">
        <f t="shared" si="2763"/>
        <v>-7511713000</v>
      </c>
      <c r="UVO11" s="39">
        <f t="shared" si="2764"/>
        <v>0.98264565615747224</v>
      </c>
      <c r="UVP11" s="39">
        <f t="shared" si="2765"/>
        <v>1.5576261799023294</v>
      </c>
      <c r="UVQ11" s="40" t="s">
        <v>395</v>
      </c>
      <c r="UVR11" s="40" t="s">
        <v>9</v>
      </c>
      <c r="UVS11" s="42">
        <v>41639</v>
      </c>
      <c r="UVT11" s="43">
        <v>4822539000</v>
      </c>
      <c r="UVU11" s="43">
        <v>83692000</v>
      </c>
      <c r="UVV11" s="43">
        <v>2540954000</v>
      </c>
      <c r="UVW11" s="40">
        <v>0</v>
      </c>
      <c r="UVX11" s="43">
        <v>231912000</v>
      </c>
      <c r="UVY11" s="40" t="s">
        <v>41</v>
      </c>
      <c r="UVZ11" s="40" t="s">
        <v>99</v>
      </c>
      <c r="UWA11" s="36">
        <f t="shared" si="2766"/>
        <v>2013</v>
      </c>
      <c r="UWB11" s="37">
        <f t="shared" si="2767"/>
        <v>-4738847000</v>
      </c>
      <c r="UWC11" s="38">
        <f t="shared" si="2768"/>
        <v>2772866000</v>
      </c>
      <c r="UWD11" s="38">
        <f t="shared" si="2769"/>
        <v>-7511713000</v>
      </c>
      <c r="UWE11" s="39">
        <f t="shared" si="2770"/>
        <v>0.98264565615747224</v>
      </c>
      <c r="UWF11" s="39">
        <f t="shared" si="2771"/>
        <v>1.5576261799023294</v>
      </c>
      <c r="UWG11" s="40" t="s">
        <v>395</v>
      </c>
      <c r="UWH11" s="40" t="s">
        <v>9</v>
      </c>
      <c r="UWI11" s="42">
        <v>41639</v>
      </c>
      <c r="UWJ11" s="43">
        <v>4822539000</v>
      </c>
      <c r="UWK11" s="43">
        <v>83692000</v>
      </c>
      <c r="UWL11" s="43">
        <v>2540954000</v>
      </c>
      <c r="UWM11" s="40">
        <v>0</v>
      </c>
      <c r="UWN11" s="43">
        <v>231912000</v>
      </c>
      <c r="UWO11" s="40" t="s">
        <v>41</v>
      </c>
      <c r="UWP11" s="40" t="s">
        <v>99</v>
      </c>
      <c r="UWQ11" s="36">
        <f t="shared" si="2766"/>
        <v>2013</v>
      </c>
      <c r="UWR11" s="37">
        <f t="shared" si="2767"/>
        <v>-4738847000</v>
      </c>
      <c r="UWS11" s="38">
        <f t="shared" si="2768"/>
        <v>2772866000</v>
      </c>
      <c r="UWT11" s="38">
        <f t="shared" si="2769"/>
        <v>-7511713000</v>
      </c>
      <c r="UWU11" s="39">
        <f t="shared" si="2770"/>
        <v>0.98264565615747224</v>
      </c>
      <c r="UWV11" s="39">
        <f t="shared" si="2771"/>
        <v>1.5576261799023294</v>
      </c>
      <c r="UWW11" s="40" t="s">
        <v>395</v>
      </c>
      <c r="UWX11" s="40" t="s">
        <v>9</v>
      </c>
      <c r="UWY11" s="42">
        <v>41639</v>
      </c>
      <c r="UWZ11" s="43">
        <v>4822539000</v>
      </c>
      <c r="UXA11" s="43">
        <v>83692000</v>
      </c>
      <c r="UXB11" s="43">
        <v>2540954000</v>
      </c>
      <c r="UXC11" s="40">
        <v>0</v>
      </c>
      <c r="UXD11" s="43">
        <v>231912000</v>
      </c>
      <c r="UXE11" s="40" t="s">
        <v>41</v>
      </c>
      <c r="UXF11" s="40" t="s">
        <v>99</v>
      </c>
      <c r="UXG11" s="36">
        <f t="shared" si="2772"/>
        <v>2013</v>
      </c>
      <c r="UXH11" s="37">
        <f t="shared" si="2773"/>
        <v>-4738847000</v>
      </c>
      <c r="UXI11" s="38">
        <f t="shared" si="2774"/>
        <v>2772866000</v>
      </c>
      <c r="UXJ11" s="38">
        <f t="shared" si="2775"/>
        <v>-7511713000</v>
      </c>
      <c r="UXK11" s="39">
        <f t="shared" si="2776"/>
        <v>0.98264565615747224</v>
      </c>
      <c r="UXL11" s="39">
        <f t="shared" si="2777"/>
        <v>1.5576261799023294</v>
      </c>
      <c r="UXM11" s="40" t="s">
        <v>395</v>
      </c>
      <c r="UXN11" s="40" t="s">
        <v>9</v>
      </c>
      <c r="UXO11" s="42">
        <v>41639</v>
      </c>
      <c r="UXP11" s="43">
        <v>4822539000</v>
      </c>
      <c r="UXQ11" s="43">
        <v>83692000</v>
      </c>
      <c r="UXR11" s="43">
        <v>2540954000</v>
      </c>
      <c r="UXS11" s="40">
        <v>0</v>
      </c>
      <c r="UXT11" s="43">
        <v>231912000</v>
      </c>
      <c r="UXU11" s="40" t="s">
        <v>41</v>
      </c>
      <c r="UXV11" s="40" t="s">
        <v>99</v>
      </c>
      <c r="UXW11" s="36">
        <f t="shared" si="2772"/>
        <v>2013</v>
      </c>
      <c r="UXX11" s="37">
        <f t="shared" si="2773"/>
        <v>-4738847000</v>
      </c>
      <c r="UXY11" s="38">
        <f t="shared" si="2774"/>
        <v>2772866000</v>
      </c>
      <c r="UXZ11" s="38">
        <f t="shared" si="2775"/>
        <v>-7511713000</v>
      </c>
      <c r="UYA11" s="39">
        <f t="shared" si="2776"/>
        <v>0.98264565615747224</v>
      </c>
      <c r="UYB11" s="39">
        <f t="shared" si="2777"/>
        <v>1.5576261799023294</v>
      </c>
      <c r="UYC11" s="40" t="s">
        <v>395</v>
      </c>
      <c r="UYD11" s="40" t="s">
        <v>9</v>
      </c>
      <c r="UYE11" s="42">
        <v>41639</v>
      </c>
      <c r="UYF11" s="43">
        <v>4822539000</v>
      </c>
      <c r="UYG11" s="43">
        <v>83692000</v>
      </c>
      <c r="UYH11" s="43">
        <v>2540954000</v>
      </c>
      <c r="UYI11" s="40">
        <v>0</v>
      </c>
      <c r="UYJ11" s="43">
        <v>231912000</v>
      </c>
      <c r="UYK11" s="40" t="s">
        <v>41</v>
      </c>
      <c r="UYL11" s="40" t="s">
        <v>99</v>
      </c>
      <c r="UYM11" s="36">
        <f t="shared" si="2778"/>
        <v>2013</v>
      </c>
      <c r="UYN11" s="37">
        <f t="shared" si="2779"/>
        <v>-4738847000</v>
      </c>
      <c r="UYO11" s="38">
        <f t="shared" si="2780"/>
        <v>2772866000</v>
      </c>
      <c r="UYP11" s="38">
        <f t="shared" si="2781"/>
        <v>-7511713000</v>
      </c>
      <c r="UYQ11" s="39">
        <f t="shared" si="2782"/>
        <v>0.98264565615747224</v>
      </c>
      <c r="UYR11" s="39">
        <f t="shared" si="2783"/>
        <v>1.5576261799023294</v>
      </c>
      <c r="UYS11" s="40" t="s">
        <v>395</v>
      </c>
      <c r="UYT11" s="40" t="s">
        <v>9</v>
      </c>
      <c r="UYU11" s="42">
        <v>41639</v>
      </c>
      <c r="UYV11" s="43">
        <v>4822539000</v>
      </c>
      <c r="UYW11" s="43">
        <v>83692000</v>
      </c>
      <c r="UYX11" s="43">
        <v>2540954000</v>
      </c>
      <c r="UYY11" s="40">
        <v>0</v>
      </c>
      <c r="UYZ11" s="43">
        <v>231912000</v>
      </c>
      <c r="UZA11" s="40" t="s">
        <v>41</v>
      </c>
      <c r="UZB11" s="40" t="s">
        <v>99</v>
      </c>
      <c r="UZC11" s="36">
        <f t="shared" si="2778"/>
        <v>2013</v>
      </c>
      <c r="UZD11" s="37">
        <f t="shared" si="2779"/>
        <v>-4738847000</v>
      </c>
      <c r="UZE11" s="38">
        <f t="shared" si="2780"/>
        <v>2772866000</v>
      </c>
      <c r="UZF11" s="38">
        <f t="shared" si="2781"/>
        <v>-7511713000</v>
      </c>
      <c r="UZG11" s="39">
        <f t="shared" si="2782"/>
        <v>0.98264565615747224</v>
      </c>
      <c r="UZH11" s="39">
        <f t="shared" si="2783"/>
        <v>1.5576261799023294</v>
      </c>
      <c r="UZI11" s="40" t="s">
        <v>395</v>
      </c>
      <c r="UZJ11" s="40" t="s">
        <v>9</v>
      </c>
      <c r="UZK11" s="42">
        <v>41639</v>
      </c>
      <c r="UZL11" s="43">
        <v>4822539000</v>
      </c>
      <c r="UZM11" s="43">
        <v>83692000</v>
      </c>
      <c r="UZN11" s="43">
        <v>2540954000</v>
      </c>
      <c r="UZO11" s="40">
        <v>0</v>
      </c>
      <c r="UZP11" s="43">
        <v>231912000</v>
      </c>
      <c r="UZQ11" s="40" t="s">
        <v>41</v>
      </c>
      <c r="UZR11" s="40" t="s">
        <v>99</v>
      </c>
      <c r="UZS11" s="36">
        <f t="shared" si="2784"/>
        <v>2013</v>
      </c>
      <c r="UZT11" s="37">
        <f t="shared" si="2785"/>
        <v>-4738847000</v>
      </c>
      <c r="UZU11" s="38">
        <f t="shared" si="2786"/>
        <v>2772866000</v>
      </c>
      <c r="UZV11" s="38">
        <f t="shared" si="2787"/>
        <v>-7511713000</v>
      </c>
      <c r="UZW11" s="39">
        <f t="shared" si="2788"/>
        <v>0.98264565615747224</v>
      </c>
      <c r="UZX11" s="39">
        <f t="shared" si="2789"/>
        <v>1.5576261799023294</v>
      </c>
      <c r="UZY11" s="40" t="s">
        <v>395</v>
      </c>
      <c r="UZZ11" s="40" t="s">
        <v>9</v>
      </c>
      <c r="VAA11" s="42">
        <v>41639</v>
      </c>
      <c r="VAB11" s="43">
        <v>4822539000</v>
      </c>
      <c r="VAC11" s="43">
        <v>83692000</v>
      </c>
      <c r="VAD11" s="43">
        <v>2540954000</v>
      </c>
      <c r="VAE11" s="40">
        <v>0</v>
      </c>
      <c r="VAF11" s="43">
        <v>231912000</v>
      </c>
      <c r="VAG11" s="40" t="s">
        <v>41</v>
      </c>
      <c r="VAH11" s="40" t="s">
        <v>99</v>
      </c>
      <c r="VAI11" s="36">
        <f t="shared" si="2784"/>
        <v>2013</v>
      </c>
      <c r="VAJ11" s="37">
        <f t="shared" si="2785"/>
        <v>-4738847000</v>
      </c>
      <c r="VAK11" s="38">
        <f t="shared" si="2786"/>
        <v>2772866000</v>
      </c>
      <c r="VAL11" s="38">
        <f t="shared" si="2787"/>
        <v>-7511713000</v>
      </c>
      <c r="VAM11" s="39">
        <f t="shared" si="2788"/>
        <v>0.98264565615747224</v>
      </c>
      <c r="VAN11" s="39">
        <f t="shared" si="2789"/>
        <v>1.5576261799023294</v>
      </c>
      <c r="VAO11" s="40" t="s">
        <v>395</v>
      </c>
      <c r="VAP11" s="40" t="s">
        <v>9</v>
      </c>
      <c r="VAQ11" s="42">
        <v>41639</v>
      </c>
      <c r="VAR11" s="43">
        <v>4822539000</v>
      </c>
      <c r="VAS11" s="43">
        <v>83692000</v>
      </c>
      <c r="VAT11" s="43">
        <v>2540954000</v>
      </c>
      <c r="VAU11" s="40">
        <v>0</v>
      </c>
      <c r="VAV11" s="43">
        <v>231912000</v>
      </c>
      <c r="VAW11" s="40" t="s">
        <v>41</v>
      </c>
      <c r="VAX11" s="40" t="s">
        <v>99</v>
      </c>
      <c r="VAY11" s="36">
        <f t="shared" si="2790"/>
        <v>2013</v>
      </c>
      <c r="VAZ11" s="37">
        <f t="shared" si="2791"/>
        <v>-4738847000</v>
      </c>
      <c r="VBA11" s="38">
        <f t="shared" si="2792"/>
        <v>2772866000</v>
      </c>
      <c r="VBB11" s="38">
        <f t="shared" si="2793"/>
        <v>-7511713000</v>
      </c>
      <c r="VBC11" s="39">
        <f t="shared" si="2794"/>
        <v>0.98264565615747224</v>
      </c>
      <c r="VBD11" s="39">
        <f t="shared" si="2795"/>
        <v>1.5576261799023294</v>
      </c>
      <c r="VBE11" s="40" t="s">
        <v>395</v>
      </c>
      <c r="VBF11" s="40" t="s">
        <v>9</v>
      </c>
      <c r="VBG11" s="42">
        <v>41639</v>
      </c>
      <c r="VBH11" s="43">
        <v>4822539000</v>
      </c>
      <c r="VBI11" s="43">
        <v>83692000</v>
      </c>
      <c r="VBJ11" s="43">
        <v>2540954000</v>
      </c>
      <c r="VBK11" s="40">
        <v>0</v>
      </c>
      <c r="VBL11" s="43">
        <v>231912000</v>
      </c>
      <c r="VBM11" s="40" t="s">
        <v>41</v>
      </c>
      <c r="VBN11" s="40" t="s">
        <v>99</v>
      </c>
      <c r="VBO11" s="36">
        <f t="shared" si="2790"/>
        <v>2013</v>
      </c>
      <c r="VBP11" s="37">
        <f t="shared" si="2791"/>
        <v>-4738847000</v>
      </c>
      <c r="VBQ11" s="38">
        <f t="shared" si="2792"/>
        <v>2772866000</v>
      </c>
      <c r="VBR11" s="38">
        <f t="shared" si="2793"/>
        <v>-7511713000</v>
      </c>
      <c r="VBS11" s="39">
        <f t="shared" si="2794"/>
        <v>0.98264565615747224</v>
      </c>
      <c r="VBT11" s="39">
        <f t="shared" si="2795"/>
        <v>1.5576261799023294</v>
      </c>
      <c r="VBU11" s="40" t="s">
        <v>395</v>
      </c>
      <c r="VBV11" s="40" t="s">
        <v>9</v>
      </c>
      <c r="VBW11" s="42">
        <v>41639</v>
      </c>
      <c r="VBX11" s="43">
        <v>4822539000</v>
      </c>
      <c r="VBY11" s="43">
        <v>83692000</v>
      </c>
      <c r="VBZ11" s="43">
        <v>2540954000</v>
      </c>
      <c r="VCA11" s="40">
        <v>0</v>
      </c>
      <c r="VCB11" s="43">
        <v>231912000</v>
      </c>
      <c r="VCC11" s="40" t="s">
        <v>41</v>
      </c>
      <c r="VCD11" s="40" t="s">
        <v>99</v>
      </c>
      <c r="VCE11" s="36">
        <f t="shared" si="2796"/>
        <v>2013</v>
      </c>
      <c r="VCF11" s="37">
        <f t="shared" si="2797"/>
        <v>-4738847000</v>
      </c>
      <c r="VCG11" s="38">
        <f t="shared" si="2798"/>
        <v>2772866000</v>
      </c>
      <c r="VCH11" s="38">
        <f t="shared" si="2799"/>
        <v>-7511713000</v>
      </c>
      <c r="VCI11" s="39">
        <f t="shared" si="2800"/>
        <v>0.98264565615747224</v>
      </c>
      <c r="VCJ11" s="39">
        <f t="shared" si="2801"/>
        <v>1.5576261799023294</v>
      </c>
      <c r="VCK11" s="40" t="s">
        <v>395</v>
      </c>
      <c r="VCL11" s="40" t="s">
        <v>9</v>
      </c>
      <c r="VCM11" s="42">
        <v>41639</v>
      </c>
      <c r="VCN11" s="43">
        <v>4822539000</v>
      </c>
      <c r="VCO11" s="43">
        <v>83692000</v>
      </c>
      <c r="VCP11" s="43">
        <v>2540954000</v>
      </c>
      <c r="VCQ11" s="40">
        <v>0</v>
      </c>
      <c r="VCR11" s="43">
        <v>231912000</v>
      </c>
      <c r="VCS11" s="40" t="s">
        <v>41</v>
      </c>
      <c r="VCT11" s="40" t="s">
        <v>99</v>
      </c>
      <c r="VCU11" s="36">
        <f t="shared" si="2796"/>
        <v>2013</v>
      </c>
      <c r="VCV11" s="37">
        <f t="shared" si="2797"/>
        <v>-4738847000</v>
      </c>
      <c r="VCW11" s="38">
        <f t="shared" si="2798"/>
        <v>2772866000</v>
      </c>
      <c r="VCX11" s="38">
        <f t="shared" si="2799"/>
        <v>-7511713000</v>
      </c>
      <c r="VCY11" s="39">
        <f t="shared" si="2800"/>
        <v>0.98264565615747224</v>
      </c>
      <c r="VCZ11" s="39">
        <f t="shared" si="2801"/>
        <v>1.5576261799023294</v>
      </c>
      <c r="VDA11" s="40" t="s">
        <v>395</v>
      </c>
      <c r="VDB11" s="40" t="s">
        <v>9</v>
      </c>
      <c r="VDC11" s="42">
        <v>41639</v>
      </c>
      <c r="VDD11" s="43">
        <v>4822539000</v>
      </c>
      <c r="VDE11" s="43">
        <v>83692000</v>
      </c>
      <c r="VDF11" s="43">
        <v>2540954000</v>
      </c>
      <c r="VDG11" s="40">
        <v>0</v>
      </c>
      <c r="VDH11" s="43">
        <v>231912000</v>
      </c>
      <c r="VDI11" s="40" t="s">
        <v>41</v>
      </c>
      <c r="VDJ11" s="40" t="s">
        <v>99</v>
      </c>
      <c r="VDK11" s="36">
        <f t="shared" si="2802"/>
        <v>2013</v>
      </c>
      <c r="VDL11" s="37">
        <f t="shared" si="2803"/>
        <v>-4738847000</v>
      </c>
      <c r="VDM11" s="38">
        <f t="shared" si="2804"/>
        <v>2772866000</v>
      </c>
      <c r="VDN11" s="38">
        <f t="shared" si="2805"/>
        <v>-7511713000</v>
      </c>
      <c r="VDO11" s="39">
        <f t="shared" si="2806"/>
        <v>0.98264565615747224</v>
      </c>
      <c r="VDP11" s="39">
        <f t="shared" si="2807"/>
        <v>1.5576261799023294</v>
      </c>
      <c r="VDQ11" s="40" t="s">
        <v>395</v>
      </c>
      <c r="VDR11" s="40" t="s">
        <v>9</v>
      </c>
      <c r="VDS11" s="42">
        <v>41639</v>
      </c>
      <c r="VDT11" s="43">
        <v>4822539000</v>
      </c>
      <c r="VDU11" s="43">
        <v>83692000</v>
      </c>
      <c r="VDV11" s="43">
        <v>2540954000</v>
      </c>
      <c r="VDW11" s="40">
        <v>0</v>
      </c>
      <c r="VDX11" s="43">
        <v>231912000</v>
      </c>
      <c r="VDY11" s="40" t="s">
        <v>41</v>
      </c>
      <c r="VDZ11" s="40" t="s">
        <v>99</v>
      </c>
      <c r="VEA11" s="36">
        <f t="shared" si="2802"/>
        <v>2013</v>
      </c>
      <c r="VEB11" s="37">
        <f t="shared" si="2803"/>
        <v>-4738847000</v>
      </c>
      <c r="VEC11" s="38">
        <f t="shared" si="2804"/>
        <v>2772866000</v>
      </c>
      <c r="VED11" s="38">
        <f t="shared" si="2805"/>
        <v>-7511713000</v>
      </c>
      <c r="VEE11" s="39">
        <f t="shared" si="2806"/>
        <v>0.98264565615747224</v>
      </c>
      <c r="VEF11" s="39">
        <f t="shared" si="2807"/>
        <v>1.5576261799023294</v>
      </c>
      <c r="VEG11" s="40" t="s">
        <v>395</v>
      </c>
      <c r="VEH11" s="40" t="s">
        <v>9</v>
      </c>
      <c r="VEI11" s="42">
        <v>41639</v>
      </c>
      <c r="VEJ11" s="43">
        <v>4822539000</v>
      </c>
      <c r="VEK11" s="43">
        <v>83692000</v>
      </c>
      <c r="VEL11" s="43">
        <v>2540954000</v>
      </c>
      <c r="VEM11" s="40">
        <v>0</v>
      </c>
      <c r="VEN11" s="43">
        <v>231912000</v>
      </c>
      <c r="VEO11" s="40" t="s">
        <v>41</v>
      </c>
      <c r="VEP11" s="40" t="s">
        <v>99</v>
      </c>
      <c r="VEQ11" s="36">
        <f t="shared" si="2808"/>
        <v>2013</v>
      </c>
      <c r="VER11" s="37">
        <f t="shared" si="2809"/>
        <v>-4738847000</v>
      </c>
      <c r="VES11" s="38">
        <f t="shared" si="2810"/>
        <v>2772866000</v>
      </c>
      <c r="VET11" s="38">
        <f t="shared" si="2811"/>
        <v>-7511713000</v>
      </c>
      <c r="VEU11" s="39">
        <f t="shared" si="2812"/>
        <v>0.98264565615747224</v>
      </c>
      <c r="VEV11" s="39">
        <f t="shared" si="2813"/>
        <v>1.5576261799023294</v>
      </c>
      <c r="VEW11" s="40" t="s">
        <v>395</v>
      </c>
      <c r="VEX11" s="40" t="s">
        <v>9</v>
      </c>
      <c r="VEY11" s="42">
        <v>41639</v>
      </c>
      <c r="VEZ11" s="43">
        <v>4822539000</v>
      </c>
      <c r="VFA11" s="43">
        <v>83692000</v>
      </c>
      <c r="VFB11" s="43">
        <v>2540954000</v>
      </c>
      <c r="VFC11" s="40">
        <v>0</v>
      </c>
      <c r="VFD11" s="43">
        <v>231912000</v>
      </c>
      <c r="VFE11" s="40" t="s">
        <v>41</v>
      </c>
      <c r="VFF11" s="40" t="s">
        <v>99</v>
      </c>
      <c r="VFG11" s="36">
        <f t="shared" si="2808"/>
        <v>2013</v>
      </c>
      <c r="VFH11" s="37">
        <f t="shared" si="2809"/>
        <v>-4738847000</v>
      </c>
      <c r="VFI11" s="38">
        <f t="shared" si="2810"/>
        <v>2772866000</v>
      </c>
      <c r="VFJ11" s="38">
        <f t="shared" si="2811"/>
        <v>-7511713000</v>
      </c>
      <c r="VFK11" s="39">
        <f t="shared" si="2812"/>
        <v>0.98264565615747224</v>
      </c>
      <c r="VFL11" s="39">
        <f t="shared" si="2813"/>
        <v>1.5576261799023294</v>
      </c>
      <c r="VFM11" s="40" t="s">
        <v>395</v>
      </c>
      <c r="VFN11" s="40" t="s">
        <v>9</v>
      </c>
      <c r="VFO11" s="42">
        <v>41639</v>
      </c>
      <c r="VFP11" s="43">
        <v>4822539000</v>
      </c>
      <c r="VFQ11" s="43">
        <v>83692000</v>
      </c>
      <c r="VFR11" s="43">
        <v>2540954000</v>
      </c>
      <c r="VFS11" s="40">
        <v>0</v>
      </c>
      <c r="VFT11" s="43">
        <v>231912000</v>
      </c>
      <c r="VFU11" s="40" t="s">
        <v>41</v>
      </c>
      <c r="VFV11" s="40" t="s">
        <v>99</v>
      </c>
      <c r="VFW11" s="36">
        <f t="shared" si="2814"/>
        <v>2013</v>
      </c>
      <c r="VFX11" s="37">
        <f t="shared" si="2815"/>
        <v>-4738847000</v>
      </c>
      <c r="VFY11" s="38">
        <f t="shared" si="2816"/>
        <v>2772866000</v>
      </c>
      <c r="VFZ11" s="38">
        <f t="shared" si="2817"/>
        <v>-7511713000</v>
      </c>
      <c r="VGA11" s="39">
        <f t="shared" si="2818"/>
        <v>0.98264565615747224</v>
      </c>
      <c r="VGB11" s="39">
        <f t="shared" si="2819"/>
        <v>1.5576261799023294</v>
      </c>
      <c r="VGC11" s="40" t="s">
        <v>395</v>
      </c>
      <c r="VGD11" s="40" t="s">
        <v>9</v>
      </c>
      <c r="VGE11" s="42">
        <v>41639</v>
      </c>
      <c r="VGF11" s="43">
        <v>4822539000</v>
      </c>
      <c r="VGG11" s="43">
        <v>83692000</v>
      </c>
      <c r="VGH11" s="43">
        <v>2540954000</v>
      </c>
      <c r="VGI11" s="40">
        <v>0</v>
      </c>
      <c r="VGJ11" s="43">
        <v>231912000</v>
      </c>
      <c r="VGK11" s="40" t="s">
        <v>41</v>
      </c>
      <c r="VGL11" s="40" t="s">
        <v>99</v>
      </c>
      <c r="VGM11" s="36">
        <f t="shared" si="2814"/>
        <v>2013</v>
      </c>
      <c r="VGN11" s="37">
        <f t="shared" si="2815"/>
        <v>-4738847000</v>
      </c>
      <c r="VGO11" s="38">
        <f t="shared" si="2816"/>
        <v>2772866000</v>
      </c>
      <c r="VGP11" s="38">
        <f t="shared" si="2817"/>
        <v>-7511713000</v>
      </c>
      <c r="VGQ11" s="39">
        <f t="shared" si="2818"/>
        <v>0.98264565615747224</v>
      </c>
      <c r="VGR11" s="39">
        <f t="shared" si="2819"/>
        <v>1.5576261799023294</v>
      </c>
      <c r="VGS11" s="40" t="s">
        <v>395</v>
      </c>
      <c r="VGT11" s="40" t="s">
        <v>9</v>
      </c>
      <c r="VGU11" s="42">
        <v>41639</v>
      </c>
      <c r="VGV11" s="43">
        <v>4822539000</v>
      </c>
      <c r="VGW11" s="43">
        <v>83692000</v>
      </c>
      <c r="VGX11" s="43">
        <v>2540954000</v>
      </c>
      <c r="VGY11" s="40">
        <v>0</v>
      </c>
      <c r="VGZ11" s="43">
        <v>231912000</v>
      </c>
      <c r="VHA11" s="40" t="s">
        <v>41</v>
      </c>
      <c r="VHB11" s="40" t="s">
        <v>99</v>
      </c>
      <c r="VHC11" s="36">
        <f t="shared" si="2820"/>
        <v>2013</v>
      </c>
      <c r="VHD11" s="37">
        <f t="shared" si="2821"/>
        <v>-4738847000</v>
      </c>
      <c r="VHE11" s="38">
        <f t="shared" si="2822"/>
        <v>2772866000</v>
      </c>
      <c r="VHF11" s="38">
        <f t="shared" si="2823"/>
        <v>-7511713000</v>
      </c>
      <c r="VHG11" s="39">
        <f t="shared" si="2824"/>
        <v>0.98264565615747224</v>
      </c>
      <c r="VHH11" s="39">
        <f t="shared" si="2825"/>
        <v>1.5576261799023294</v>
      </c>
      <c r="VHI11" s="40" t="s">
        <v>395</v>
      </c>
      <c r="VHJ11" s="40" t="s">
        <v>9</v>
      </c>
      <c r="VHK11" s="42">
        <v>41639</v>
      </c>
      <c r="VHL11" s="43">
        <v>4822539000</v>
      </c>
      <c r="VHM11" s="43">
        <v>83692000</v>
      </c>
      <c r="VHN11" s="43">
        <v>2540954000</v>
      </c>
      <c r="VHO11" s="40">
        <v>0</v>
      </c>
      <c r="VHP11" s="43">
        <v>231912000</v>
      </c>
      <c r="VHQ11" s="40" t="s">
        <v>41</v>
      </c>
      <c r="VHR11" s="40" t="s">
        <v>99</v>
      </c>
      <c r="VHS11" s="36">
        <f t="shared" si="2820"/>
        <v>2013</v>
      </c>
      <c r="VHT11" s="37">
        <f t="shared" si="2821"/>
        <v>-4738847000</v>
      </c>
      <c r="VHU11" s="38">
        <f t="shared" si="2822"/>
        <v>2772866000</v>
      </c>
      <c r="VHV11" s="38">
        <f t="shared" si="2823"/>
        <v>-7511713000</v>
      </c>
      <c r="VHW11" s="39">
        <f t="shared" si="2824"/>
        <v>0.98264565615747224</v>
      </c>
      <c r="VHX11" s="39">
        <f t="shared" si="2825"/>
        <v>1.5576261799023294</v>
      </c>
      <c r="VHY11" s="40" t="s">
        <v>395</v>
      </c>
      <c r="VHZ11" s="40" t="s">
        <v>9</v>
      </c>
      <c r="VIA11" s="42">
        <v>41639</v>
      </c>
      <c r="VIB11" s="43">
        <v>4822539000</v>
      </c>
      <c r="VIC11" s="43">
        <v>83692000</v>
      </c>
      <c r="VID11" s="43">
        <v>2540954000</v>
      </c>
      <c r="VIE11" s="40">
        <v>0</v>
      </c>
      <c r="VIF11" s="43">
        <v>231912000</v>
      </c>
      <c r="VIG11" s="40" t="s">
        <v>41</v>
      </c>
      <c r="VIH11" s="40" t="s">
        <v>99</v>
      </c>
      <c r="VII11" s="36">
        <f t="shared" si="2826"/>
        <v>2013</v>
      </c>
      <c r="VIJ11" s="37">
        <f t="shared" si="2827"/>
        <v>-4738847000</v>
      </c>
      <c r="VIK11" s="38">
        <f t="shared" si="2828"/>
        <v>2772866000</v>
      </c>
      <c r="VIL11" s="38">
        <f t="shared" si="2829"/>
        <v>-7511713000</v>
      </c>
      <c r="VIM11" s="39">
        <f t="shared" si="2830"/>
        <v>0.98264565615747224</v>
      </c>
      <c r="VIN11" s="39">
        <f t="shared" si="2831"/>
        <v>1.5576261799023294</v>
      </c>
      <c r="VIO11" s="40" t="s">
        <v>395</v>
      </c>
      <c r="VIP11" s="40" t="s">
        <v>9</v>
      </c>
      <c r="VIQ11" s="42">
        <v>41639</v>
      </c>
      <c r="VIR11" s="43">
        <v>4822539000</v>
      </c>
      <c r="VIS11" s="43">
        <v>83692000</v>
      </c>
      <c r="VIT11" s="43">
        <v>2540954000</v>
      </c>
      <c r="VIU11" s="40">
        <v>0</v>
      </c>
      <c r="VIV11" s="43">
        <v>231912000</v>
      </c>
      <c r="VIW11" s="40" t="s">
        <v>41</v>
      </c>
      <c r="VIX11" s="40" t="s">
        <v>99</v>
      </c>
      <c r="VIY11" s="36">
        <f t="shared" si="2826"/>
        <v>2013</v>
      </c>
      <c r="VIZ11" s="37">
        <f t="shared" si="2827"/>
        <v>-4738847000</v>
      </c>
      <c r="VJA11" s="38">
        <f t="shared" si="2828"/>
        <v>2772866000</v>
      </c>
      <c r="VJB11" s="38">
        <f t="shared" si="2829"/>
        <v>-7511713000</v>
      </c>
      <c r="VJC11" s="39">
        <f t="shared" si="2830"/>
        <v>0.98264565615747224</v>
      </c>
      <c r="VJD11" s="39">
        <f t="shared" si="2831"/>
        <v>1.5576261799023294</v>
      </c>
      <c r="VJE11" s="40" t="s">
        <v>395</v>
      </c>
      <c r="VJF11" s="40" t="s">
        <v>9</v>
      </c>
      <c r="VJG11" s="42">
        <v>41639</v>
      </c>
      <c r="VJH11" s="43">
        <v>4822539000</v>
      </c>
      <c r="VJI11" s="43">
        <v>83692000</v>
      </c>
      <c r="VJJ11" s="43">
        <v>2540954000</v>
      </c>
      <c r="VJK11" s="40">
        <v>0</v>
      </c>
      <c r="VJL11" s="43">
        <v>231912000</v>
      </c>
      <c r="VJM11" s="40" t="s">
        <v>41</v>
      </c>
      <c r="VJN11" s="40" t="s">
        <v>99</v>
      </c>
      <c r="VJO11" s="36">
        <f t="shared" si="2832"/>
        <v>2013</v>
      </c>
      <c r="VJP11" s="37">
        <f t="shared" si="2833"/>
        <v>-4738847000</v>
      </c>
      <c r="VJQ11" s="38">
        <f t="shared" si="2834"/>
        <v>2772866000</v>
      </c>
      <c r="VJR11" s="38">
        <f t="shared" si="2835"/>
        <v>-7511713000</v>
      </c>
      <c r="VJS11" s="39">
        <f t="shared" si="2836"/>
        <v>0.98264565615747224</v>
      </c>
      <c r="VJT11" s="39">
        <f t="shared" si="2837"/>
        <v>1.5576261799023294</v>
      </c>
      <c r="VJU11" s="40" t="s">
        <v>395</v>
      </c>
      <c r="VJV11" s="40" t="s">
        <v>9</v>
      </c>
      <c r="VJW11" s="42">
        <v>41639</v>
      </c>
      <c r="VJX11" s="43">
        <v>4822539000</v>
      </c>
      <c r="VJY11" s="43">
        <v>83692000</v>
      </c>
      <c r="VJZ11" s="43">
        <v>2540954000</v>
      </c>
      <c r="VKA11" s="40">
        <v>0</v>
      </c>
      <c r="VKB11" s="43">
        <v>231912000</v>
      </c>
      <c r="VKC11" s="40" t="s">
        <v>41</v>
      </c>
      <c r="VKD11" s="40" t="s">
        <v>99</v>
      </c>
      <c r="VKE11" s="36">
        <f t="shared" si="2832"/>
        <v>2013</v>
      </c>
      <c r="VKF11" s="37">
        <f t="shared" si="2833"/>
        <v>-4738847000</v>
      </c>
      <c r="VKG11" s="38">
        <f t="shared" si="2834"/>
        <v>2772866000</v>
      </c>
      <c r="VKH11" s="38">
        <f t="shared" si="2835"/>
        <v>-7511713000</v>
      </c>
      <c r="VKI11" s="39">
        <f t="shared" si="2836"/>
        <v>0.98264565615747224</v>
      </c>
      <c r="VKJ11" s="39">
        <f t="shared" si="2837"/>
        <v>1.5576261799023294</v>
      </c>
      <c r="VKK11" s="40" t="s">
        <v>395</v>
      </c>
      <c r="VKL11" s="40" t="s">
        <v>9</v>
      </c>
      <c r="VKM11" s="42">
        <v>41639</v>
      </c>
      <c r="VKN11" s="43">
        <v>4822539000</v>
      </c>
      <c r="VKO11" s="43">
        <v>83692000</v>
      </c>
      <c r="VKP11" s="43">
        <v>2540954000</v>
      </c>
      <c r="VKQ11" s="40">
        <v>0</v>
      </c>
      <c r="VKR11" s="43">
        <v>231912000</v>
      </c>
      <c r="VKS11" s="40" t="s">
        <v>41</v>
      </c>
      <c r="VKT11" s="40" t="s">
        <v>99</v>
      </c>
      <c r="VKU11" s="36">
        <f t="shared" si="2838"/>
        <v>2013</v>
      </c>
      <c r="VKV11" s="37">
        <f t="shared" si="2839"/>
        <v>-4738847000</v>
      </c>
      <c r="VKW11" s="38">
        <f t="shared" si="2840"/>
        <v>2772866000</v>
      </c>
      <c r="VKX11" s="38">
        <f t="shared" si="2841"/>
        <v>-7511713000</v>
      </c>
      <c r="VKY11" s="39">
        <f t="shared" si="2842"/>
        <v>0.98264565615747224</v>
      </c>
      <c r="VKZ11" s="39">
        <f t="shared" si="2843"/>
        <v>1.5576261799023294</v>
      </c>
      <c r="VLA11" s="40" t="s">
        <v>395</v>
      </c>
      <c r="VLB11" s="40" t="s">
        <v>9</v>
      </c>
      <c r="VLC11" s="42">
        <v>41639</v>
      </c>
      <c r="VLD11" s="43">
        <v>4822539000</v>
      </c>
      <c r="VLE11" s="43">
        <v>83692000</v>
      </c>
      <c r="VLF11" s="43">
        <v>2540954000</v>
      </c>
      <c r="VLG11" s="40">
        <v>0</v>
      </c>
      <c r="VLH11" s="43">
        <v>231912000</v>
      </c>
      <c r="VLI11" s="40" t="s">
        <v>41</v>
      </c>
      <c r="VLJ11" s="40" t="s">
        <v>99</v>
      </c>
      <c r="VLK11" s="36">
        <f t="shared" si="2838"/>
        <v>2013</v>
      </c>
      <c r="VLL11" s="37">
        <f t="shared" si="2839"/>
        <v>-4738847000</v>
      </c>
      <c r="VLM11" s="38">
        <f t="shared" si="2840"/>
        <v>2772866000</v>
      </c>
      <c r="VLN11" s="38">
        <f t="shared" si="2841"/>
        <v>-7511713000</v>
      </c>
      <c r="VLO11" s="39">
        <f t="shared" si="2842"/>
        <v>0.98264565615747224</v>
      </c>
      <c r="VLP11" s="39">
        <f t="shared" si="2843"/>
        <v>1.5576261799023294</v>
      </c>
      <c r="VLQ11" s="40" t="s">
        <v>395</v>
      </c>
      <c r="VLR11" s="40" t="s">
        <v>9</v>
      </c>
      <c r="VLS11" s="42">
        <v>41639</v>
      </c>
      <c r="VLT11" s="43">
        <v>4822539000</v>
      </c>
      <c r="VLU11" s="43">
        <v>83692000</v>
      </c>
      <c r="VLV11" s="43">
        <v>2540954000</v>
      </c>
      <c r="VLW11" s="40">
        <v>0</v>
      </c>
      <c r="VLX11" s="43">
        <v>231912000</v>
      </c>
      <c r="VLY11" s="40" t="s">
        <v>41</v>
      </c>
      <c r="VLZ11" s="40" t="s">
        <v>99</v>
      </c>
      <c r="VMA11" s="36">
        <f t="shared" si="2844"/>
        <v>2013</v>
      </c>
      <c r="VMB11" s="37">
        <f t="shared" si="2845"/>
        <v>-4738847000</v>
      </c>
      <c r="VMC11" s="38">
        <f t="shared" si="2846"/>
        <v>2772866000</v>
      </c>
      <c r="VMD11" s="38">
        <f t="shared" si="2847"/>
        <v>-7511713000</v>
      </c>
      <c r="VME11" s="39">
        <f t="shared" si="2848"/>
        <v>0.98264565615747224</v>
      </c>
      <c r="VMF11" s="39">
        <f t="shared" si="2849"/>
        <v>1.5576261799023294</v>
      </c>
      <c r="VMG11" s="40" t="s">
        <v>395</v>
      </c>
      <c r="VMH11" s="40" t="s">
        <v>9</v>
      </c>
      <c r="VMI11" s="42">
        <v>41639</v>
      </c>
      <c r="VMJ11" s="43">
        <v>4822539000</v>
      </c>
      <c r="VMK11" s="43">
        <v>83692000</v>
      </c>
      <c r="VML11" s="43">
        <v>2540954000</v>
      </c>
      <c r="VMM11" s="40">
        <v>0</v>
      </c>
      <c r="VMN11" s="43">
        <v>231912000</v>
      </c>
      <c r="VMO11" s="40" t="s">
        <v>41</v>
      </c>
      <c r="VMP11" s="40" t="s">
        <v>99</v>
      </c>
      <c r="VMQ11" s="36">
        <f t="shared" si="2844"/>
        <v>2013</v>
      </c>
      <c r="VMR11" s="37">
        <f t="shared" si="2845"/>
        <v>-4738847000</v>
      </c>
      <c r="VMS11" s="38">
        <f t="shared" si="2846"/>
        <v>2772866000</v>
      </c>
      <c r="VMT11" s="38">
        <f t="shared" si="2847"/>
        <v>-7511713000</v>
      </c>
      <c r="VMU11" s="39">
        <f t="shared" si="2848"/>
        <v>0.98264565615747224</v>
      </c>
      <c r="VMV11" s="39">
        <f t="shared" si="2849"/>
        <v>1.5576261799023294</v>
      </c>
      <c r="VMW11" s="40" t="s">
        <v>395</v>
      </c>
      <c r="VMX11" s="40" t="s">
        <v>9</v>
      </c>
      <c r="VMY11" s="42">
        <v>41639</v>
      </c>
      <c r="VMZ11" s="43">
        <v>4822539000</v>
      </c>
      <c r="VNA11" s="43">
        <v>83692000</v>
      </c>
      <c r="VNB11" s="43">
        <v>2540954000</v>
      </c>
      <c r="VNC11" s="40">
        <v>0</v>
      </c>
      <c r="VND11" s="43">
        <v>231912000</v>
      </c>
      <c r="VNE11" s="40" t="s">
        <v>41</v>
      </c>
      <c r="VNF11" s="40" t="s">
        <v>99</v>
      </c>
      <c r="VNG11" s="36">
        <f t="shared" si="2850"/>
        <v>2013</v>
      </c>
      <c r="VNH11" s="37">
        <f t="shared" si="2851"/>
        <v>-4738847000</v>
      </c>
      <c r="VNI11" s="38">
        <f t="shared" si="2852"/>
        <v>2772866000</v>
      </c>
      <c r="VNJ11" s="38">
        <f t="shared" si="2853"/>
        <v>-7511713000</v>
      </c>
      <c r="VNK11" s="39">
        <f t="shared" si="2854"/>
        <v>0.98264565615747224</v>
      </c>
      <c r="VNL11" s="39">
        <f t="shared" si="2855"/>
        <v>1.5576261799023294</v>
      </c>
      <c r="VNM11" s="40" t="s">
        <v>395</v>
      </c>
      <c r="VNN11" s="40" t="s">
        <v>9</v>
      </c>
      <c r="VNO11" s="42">
        <v>41639</v>
      </c>
      <c r="VNP11" s="43">
        <v>4822539000</v>
      </c>
      <c r="VNQ11" s="43">
        <v>83692000</v>
      </c>
      <c r="VNR11" s="43">
        <v>2540954000</v>
      </c>
      <c r="VNS11" s="40">
        <v>0</v>
      </c>
      <c r="VNT11" s="43">
        <v>231912000</v>
      </c>
      <c r="VNU11" s="40" t="s">
        <v>41</v>
      </c>
      <c r="VNV11" s="40" t="s">
        <v>99</v>
      </c>
      <c r="VNW11" s="36">
        <f t="shared" si="2850"/>
        <v>2013</v>
      </c>
      <c r="VNX11" s="37">
        <f t="shared" si="2851"/>
        <v>-4738847000</v>
      </c>
      <c r="VNY11" s="38">
        <f t="shared" si="2852"/>
        <v>2772866000</v>
      </c>
      <c r="VNZ11" s="38">
        <f t="shared" si="2853"/>
        <v>-7511713000</v>
      </c>
      <c r="VOA11" s="39">
        <f t="shared" si="2854"/>
        <v>0.98264565615747224</v>
      </c>
      <c r="VOB11" s="39">
        <f t="shared" si="2855"/>
        <v>1.5576261799023294</v>
      </c>
      <c r="VOC11" s="40" t="s">
        <v>395</v>
      </c>
      <c r="VOD11" s="40" t="s">
        <v>9</v>
      </c>
      <c r="VOE11" s="42">
        <v>41639</v>
      </c>
      <c r="VOF11" s="43">
        <v>4822539000</v>
      </c>
      <c r="VOG11" s="43">
        <v>83692000</v>
      </c>
      <c r="VOH11" s="43">
        <v>2540954000</v>
      </c>
      <c r="VOI11" s="40">
        <v>0</v>
      </c>
      <c r="VOJ11" s="43">
        <v>231912000</v>
      </c>
      <c r="VOK11" s="40" t="s">
        <v>41</v>
      </c>
      <c r="VOL11" s="40" t="s">
        <v>99</v>
      </c>
      <c r="VOM11" s="36">
        <f t="shared" si="2856"/>
        <v>2013</v>
      </c>
      <c r="VON11" s="37">
        <f t="shared" si="2857"/>
        <v>-4738847000</v>
      </c>
      <c r="VOO11" s="38">
        <f t="shared" si="2858"/>
        <v>2772866000</v>
      </c>
      <c r="VOP11" s="38">
        <f t="shared" si="2859"/>
        <v>-7511713000</v>
      </c>
      <c r="VOQ11" s="39">
        <f t="shared" si="2860"/>
        <v>0.98264565615747224</v>
      </c>
      <c r="VOR11" s="39">
        <f t="shared" si="2861"/>
        <v>1.5576261799023294</v>
      </c>
      <c r="VOS11" s="40" t="s">
        <v>395</v>
      </c>
      <c r="VOT11" s="40" t="s">
        <v>9</v>
      </c>
      <c r="VOU11" s="42">
        <v>41639</v>
      </c>
      <c r="VOV11" s="43">
        <v>4822539000</v>
      </c>
      <c r="VOW11" s="43">
        <v>83692000</v>
      </c>
      <c r="VOX11" s="43">
        <v>2540954000</v>
      </c>
      <c r="VOY11" s="40">
        <v>0</v>
      </c>
      <c r="VOZ11" s="43">
        <v>231912000</v>
      </c>
      <c r="VPA11" s="40" t="s">
        <v>41</v>
      </c>
      <c r="VPB11" s="40" t="s">
        <v>99</v>
      </c>
      <c r="VPC11" s="36">
        <f t="shared" si="2856"/>
        <v>2013</v>
      </c>
      <c r="VPD11" s="37">
        <f t="shared" si="2857"/>
        <v>-4738847000</v>
      </c>
      <c r="VPE11" s="38">
        <f t="shared" si="2858"/>
        <v>2772866000</v>
      </c>
      <c r="VPF11" s="38">
        <f t="shared" si="2859"/>
        <v>-7511713000</v>
      </c>
      <c r="VPG11" s="39">
        <f t="shared" si="2860"/>
        <v>0.98264565615747224</v>
      </c>
      <c r="VPH11" s="39">
        <f t="shared" si="2861"/>
        <v>1.5576261799023294</v>
      </c>
      <c r="VPI11" s="40" t="s">
        <v>395</v>
      </c>
      <c r="VPJ11" s="40" t="s">
        <v>9</v>
      </c>
      <c r="VPK11" s="42">
        <v>41639</v>
      </c>
      <c r="VPL11" s="43">
        <v>4822539000</v>
      </c>
      <c r="VPM11" s="43">
        <v>83692000</v>
      </c>
      <c r="VPN11" s="43">
        <v>2540954000</v>
      </c>
      <c r="VPO11" s="40">
        <v>0</v>
      </c>
      <c r="VPP11" s="43">
        <v>231912000</v>
      </c>
      <c r="VPQ11" s="40" t="s">
        <v>41</v>
      </c>
      <c r="VPR11" s="40" t="s">
        <v>99</v>
      </c>
      <c r="VPS11" s="36">
        <f t="shared" si="2862"/>
        <v>2013</v>
      </c>
      <c r="VPT11" s="37">
        <f t="shared" si="2863"/>
        <v>-4738847000</v>
      </c>
      <c r="VPU11" s="38">
        <f t="shared" si="2864"/>
        <v>2772866000</v>
      </c>
      <c r="VPV11" s="38">
        <f t="shared" si="2865"/>
        <v>-7511713000</v>
      </c>
      <c r="VPW11" s="39">
        <f t="shared" si="2866"/>
        <v>0.98264565615747224</v>
      </c>
      <c r="VPX11" s="39">
        <f t="shared" si="2867"/>
        <v>1.5576261799023294</v>
      </c>
      <c r="VPY11" s="40" t="s">
        <v>395</v>
      </c>
      <c r="VPZ11" s="40" t="s">
        <v>9</v>
      </c>
      <c r="VQA11" s="42">
        <v>41639</v>
      </c>
      <c r="VQB11" s="43">
        <v>4822539000</v>
      </c>
      <c r="VQC11" s="43">
        <v>83692000</v>
      </c>
      <c r="VQD11" s="43">
        <v>2540954000</v>
      </c>
      <c r="VQE11" s="40">
        <v>0</v>
      </c>
      <c r="VQF11" s="43">
        <v>231912000</v>
      </c>
      <c r="VQG11" s="40" t="s">
        <v>41</v>
      </c>
      <c r="VQH11" s="40" t="s">
        <v>99</v>
      </c>
      <c r="VQI11" s="36">
        <f t="shared" si="2862"/>
        <v>2013</v>
      </c>
      <c r="VQJ11" s="37">
        <f t="shared" si="2863"/>
        <v>-4738847000</v>
      </c>
      <c r="VQK11" s="38">
        <f t="shared" si="2864"/>
        <v>2772866000</v>
      </c>
      <c r="VQL11" s="38">
        <f t="shared" si="2865"/>
        <v>-7511713000</v>
      </c>
      <c r="VQM11" s="39">
        <f t="shared" si="2866"/>
        <v>0.98264565615747224</v>
      </c>
      <c r="VQN11" s="39">
        <f t="shared" si="2867"/>
        <v>1.5576261799023294</v>
      </c>
      <c r="VQO11" s="40" t="s">
        <v>395</v>
      </c>
      <c r="VQP11" s="40" t="s">
        <v>9</v>
      </c>
      <c r="VQQ11" s="42">
        <v>41639</v>
      </c>
      <c r="VQR11" s="43">
        <v>4822539000</v>
      </c>
      <c r="VQS11" s="43">
        <v>83692000</v>
      </c>
      <c r="VQT11" s="43">
        <v>2540954000</v>
      </c>
      <c r="VQU11" s="40">
        <v>0</v>
      </c>
      <c r="VQV11" s="43">
        <v>231912000</v>
      </c>
      <c r="VQW11" s="40" t="s">
        <v>41</v>
      </c>
      <c r="VQX11" s="40" t="s">
        <v>99</v>
      </c>
      <c r="VQY11" s="36">
        <f t="shared" si="2868"/>
        <v>2013</v>
      </c>
      <c r="VQZ11" s="37">
        <f t="shared" si="2869"/>
        <v>-4738847000</v>
      </c>
      <c r="VRA11" s="38">
        <f t="shared" si="2870"/>
        <v>2772866000</v>
      </c>
      <c r="VRB11" s="38">
        <f t="shared" si="2871"/>
        <v>-7511713000</v>
      </c>
      <c r="VRC11" s="39">
        <f t="shared" si="2872"/>
        <v>0.98264565615747224</v>
      </c>
      <c r="VRD11" s="39">
        <f t="shared" si="2873"/>
        <v>1.5576261799023294</v>
      </c>
      <c r="VRE11" s="40" t="s">
        <v>395</v>
      </c>
      <c r="VRF11" s="40" t="s">
        <v>9</v>
      </c>
      <c r="VRG11" s="42">
        <v>41639</v>
      </c>
      <c r="VRH11" s="43">
        <v>4822539000</v>
      </c>
      <c r="VRI11" s="43">
        <v>83692000</v>
      </c>
      <c r="VRJ11" s="43">
        <v>2540954000</v>
      </c>
      <c r="VRK11" s="40">
        <v>0</v>
      </c>
      <c r="VRL11" s="43">
        <v>231912000</v>
      </c>
      <c r="VRM11" s="40" t="s">
        <v>41</v>
      </c>
      <c r="VRN11" s="40" t="s">
        <v>99</v>
      </c>
      <c r="VRO11" s="36">
        <f t="shared" si="2868"/>
        <v>2013</v>
      </c>
      <c r="VRP11" s="37">
        <f t="shared" si="2869"/>
        <v>-4738847000</v>
      </c>
      <c r="VRQ11" s="38">
        <f t="shared" si="2870"/>
        <v>2772866000</v>
      </c>
      <c r="VRR11" s="38">
        <f t="shared" si="2871"/>
        <v>-7511713000</v>
      </c>
      <c r="VRS11" s="39">
        <f t="shared" si="2872"/>
        <v>0.98264565615747224</v>
      </c>
      <c r="VRT11" s="39">
        <f t="shared" si="2873"/>
        <v>1.5576261799023294</v>
      </c>
      <c r="VRU11" s="40" t="s">
        <v>395</v>
      </c>
      <c r="VRV11" s="40" t="s">
        <v>9</v>
      </c>
      <c r="VRW11" s="42">
        <v>41639</v>
      </c>
      <c r="VRX11" s="43">
        <v>4822539000</v>
      </c>
      <c r="VRY11" s="43">
        <v>83692000</v>
      </c>
      <c r="VRZ11" s="43">
        <v>2540954000</v>
      </c>
      <c r="VSA11" s="40">
        <v>0</v>
      </c>
      <c r="VSB11" s="43">
        <v>231912000</v>
      </c>
      <c r="VSC11" s="40" t="s">
        <v>41</v>
      </c>
      <c r="VSD11" s="40" t="s">
        <v>99</v>
      </c>
      <c r="VSE11" s="36">
        <f t="shared" si="2874"/>
        <v>2013</v>
      </c>
      <c r="VSF11" s="37">
        <f t="shared" si="2875"/>
        <v>-4738847000</v>
      </c>
      <c r="VSG11" s="38">
        <f t="shared" si="2876"/>
        <v>2772866000</v>
      </c>
      <c r="VSH11" s="38">
        <f t="shared" si="2877"/>
        <v>-7511713000</v>
      </c>
      <c r="VSI11" s="39">
        <f t="shared" si="2878"/>
        <v>0.98264565615747224</v>
      </c>
      <c r="VSJ11" s="39">
        <f t="shared" si="2879"/>
        <v>1.5576261799023294</v>
      </c>
      <c r="VSK11" s="40" t="s">
        <v>395</v>
      </c>
      <c r="VSL11" s="40" t="s">
        <v>9</v>
      </c>
      <c r="VSM11" s="42">
        <v>41639</v>
      </c>
      <c r="VSN11" s="43">
        <v>4822539000</v>
      </c>
      <c r="VSO11" s="43">
        <v>83692000</v>
      </c>
      <c r="VSP11" s="43">
        <v>2540954000</v>
      </c>
      <c r="VSQ11" s="40">
        <v>0</v>
      </c>
      <c r="VSR11" s="43">
        <v>231912000</v>
      </c>
      <c r="VSS11" s="40" t="s">
        <v>41</v>
      </c>
      <c r="VST11" s="40" t="s">
        <v>99</v>
      </c>
      <c r="VSU11" s="36">
        <f t="shared" si="2874"/>
        <v>2013</v>
      </c>
      <c r="VSV11" s="37">
        <f t="shared" si="2875"/>
        <v>-4738847000</v>
      </c>
      <c r="VSW11" s="38">
        <f t="shared" si="2876"/>
        <v>2772866000</v>
      </c>
      <c r="VSX11" s="38">
        <f t="shared" si="2877"/>
        <v>-7511713000</v>
      </c>
      <c r="VSY11" s="39">
        <f t="shared" si="2878"/>
        <v>0.98264565615747224</v>
      </c>
      <c r="VSZ11" s="39">
        <f t="shared" si="2879"/>
        <v>1.5576261799023294</v>
      </c>
      <c r="VTA11" s="40" t="s">
        <v>395</v>
      </c>
      <c r="VTB11" s="40" t="s">
        <v>9</v>
      </c>
      <c r="VTC11" s="42">
        <v>41639</v>
      </c>
      <c r="VTD11" s="43">
        <v>4822539000</v>
      </c>
      <c r="VTE11" s="43">
        <v>83692000</v>
      </c>
      <c r="VTF11" s="43">
        <v>2540954000</v>
      </c>
      <c r="VTG11" s="40">
        <v>0</v>
      </c>
      <c r="VTH11" s="43">
        <v>231912000</v>
      </c>
      <c r="VTI11" s="40" t="s">
        <v>41</v>
      </c>
      <c r="VTJ11" s="40" t="s">
        <v>99</v>
      </c>
      <c r="VTK11" s="36">
        <f t="shared" si="2880"/>
        <v>2013</v>
      </c>
      <c r="VTL11" s="37">
        <f t="shared" si="2881"/>
        <v>-4738847000</v>
      </c>
      <c r="VTM11" s="38">
        <f t="shared" si="2882"/>
        <v>2772866000</v>
      </c>
      <c r="VTN11" s="38">
        <f t="shared" si="2883"/>
        <v>-7511713000</v>
      </c>
      <c r="VTO11" s="39">
        <f t="shared" si="2884"/>
        <v>0.98264565615747224</v>
      </c>
      <c r="VTP11" s="39">
        <f t="shared" si="2885"/>
        <v>1.5576261799023294</v>
      </c>
      <c r="VTQ11" s="40" t="s">
        <v>395</v>
      </c>
      <c r="VTR11" s="40" t="s">
        <v>9</v>
      </c>
      <c r="VTS11" s="42">
        <v>41639</v>
      </c>
      <c r="VTT11" s="43">
        <v>4822539000</v>
      </c>
      <c r="VTU11" s="43">
        <v>83692000</v>
      </c>
      <c r="VTV11" s="43">
        <v>2540954000</v>
      </c>
      <c r="VTW11" s="40">
        <v>0</v>
      </c>
      <c r="VTX11" s="43">
        <v>231912000</v>
      </c>
      <c r="VTY11" s="40" t="s">
        <v>41</v>
      </c>
      <c r="VTZ11" s="40" t="s">
        <v>99</v>
      </c>
      <c r="VUA11" s="36">
        <f t="shared" si="2880"/>
        <v>2013</v>
      </c>
      <c r="VUB11" s="37">
        <f t="shared" si="2881"/>
        <v>-4738847000</v>
      </c>
      <c r="VUC11" s="38">
        <f t="shared" si="2882"/>
        <v>2772866000</v>
      </c>
      <c r="VUD11" s="38">
        <f t="shared" si="2883"/>
        <v>-7511713000</v>
      </c>
      <c r="VUE11" s="39">
        <f t="shared" si="2884"/>
        <v>0.98264565615747224</v>
      </c>
      <c r="VUF11" s="39">
        <f t="shared" si="2885"/>
        <v>1.5576261799023294</v>
      </c>
      <c r="VUG11" s="40" t="s">
        <v>395</v>
      </c>
      <c r="VUH11" s="40" t="s">
        <v>9</v>
      </c>
      <c r="VUI11" s="42">
        <v>41639</v>
      </c>
      <c r="VUJ11" s="43">
        <v>4822539000</v>
      </c>
      <c r="VUK11" s="43">
        <v>83692000</v>
      </c>
      <c r="VUL11" s="43">
        <v>2540954000</v>
      </c>
      <c r="VUM11" s="40">
        <v>0</v>
      </c>
      <c r="VUN11" s="43">
        <v>231912000</v>
      </c>
      <c r="VUO11" s="40" t="s">
        <v>41</v>
      </c>
      <c r="VUP11" s="40" t="s">
        <v>99</v>
      </c>
      <c r="VUQ11" s="36">
        <f t="shared" si="2886"/>
        <v>2013</v>
      </c>
      <c r="VUR11" s="37">
        <f t="shared" si="2887"/>
        <v>-4738847000</v>
      </c>
      <c r="VUS11" s="38">
        <f t="shared" si="2888"/>
        <v>2772866000</v>
      </c>
      <c r="VUT11" s="38">
        <f t="shared" si="2889"/>
        <v>-7511713000</v>
      </c>
      <c r="VUU11" s="39">
        <f t="shared" si="2890"/>
        <v>0.98264565615747224</v>
      </c>
      <c r="VUV11" s="39">
        <f t="shared" si="2891"/>
        <v>1.5576261799023294</v>
      </c>
      <c r="VUW11" s="40" t="s">
        <v>395</v>
      </c>
      <c r="VUX11" s="40" t="s">
        <v>9</v>
      </c>
      <c r="VUY11" s="42">
        <v>41639</v>
      </c>
      <c r="VUZ11" s="43">
        <v>4822539000</v>
      </c>
      <c r="VVA11" s="43">
        <v>83692000</v>
      </c>
      <c r="VVB11" s="43">
        <v>2540954000</v>
      </c>
      <c r="VVC11" s="40">
        <v>0</v>
      </c>
      <c r="VVD11" s="43">
        <v>231912000</v>
      </c>
      <c r="VVE11" s="40" t="s">
        <v>41</v>
      </c>
      <c r="VVF11" s="40" t="s">
        <v>99</v>
      </c>
      <c r="VVG11" s="36">
        <f t="shared" si="2886"/>
        <v>2013</v>
      </c>
      <c r="VVH11" s="37">
        <f t="shared" si="2887"/>
        <v>-4738847000</v>
      </c>
      <c r="VVI11" s="38">
        <f t="shared" si="2888"/>
        <v>2772866000</v>
      </c>
      <c r="VVJ11" s="38">
        <f t="shared" si="2889"/>
        <v>-7511713000</v>
      </c>
      <c r="VVK11" s="39">
        <f t="shared" si="2890"/>
        <v>0.98264565615747224</v>
      </c>
      <c r="VVL11" s="39">
        <f t="shared" si="2891"/>
        <v>1.5576261799023294</v>
      </c>
      <c r="VVM11" s="40" t="s">
        <v>395</v>
      </c>
      <c r="VVN11" s="40" t="s">
        <v>9</v>
      </c>
      <c r="VVO11" s="42">
        <v>41639</v>
      </c>
      <c r="VVP11" s="43">
        <v>4822539000</v>
      </c>
      <c r="VVQ11" s="43">
        <v>83692000</v>
      </c>
      <c r="VVR11" s="43">
        <v>2540954000</v>
      </c>
      <c r="VVS11" s="40">
        <v>0</v>
      </c>
      <c r="VVT11" s="43">
        <v>231912000</v>
      </c>
      <c r="VVU11" s="40" t="s">
        <v>41</v>
      </c>
      <c r="VVV11" s="40" t="s">
        <v>99</v>
      </c>
      <c r="VVW11" s="36">
        <f t="shared" si="2892"/>
        <v>2013</v>
      </c>
      <c r="VVX11" s="37">
        <f t="shared" si="2893"/>
        <v>-4738847000</v>
      </c>
      <c r="VVY11" s="38">
        <f t="shared" si="2894"/>
        <v>2772866000</v>
      </c>
      <c r="VVZ11" s="38">
        <f t="shared" si="2895"/>
        <v>-7511713000</v>
      </c>
      <c r="VWA11" s="39">
        <f t="shared" si="2896"/>
        <v>0.98264565615747224</v>
      </c>
      <c r="VWB11" s="39">
        <f t="shared" si="2897"/>
        <v>1.5576261799023294</v>
      </c>
      <c r="VWC11" s="40" t="s">
        <v>395</v>
      </c>
      <c r="VWD11" s="40" t="s">
        <v>9</v>
      </c>
      <c r="VWE11" s="42">
        <v>41639</v>
      </c>
      <c r="VWF11" s="43">
        <v>4822539000</v>
      </c>
      <c r="VWG11" s="43">
        <v>83692000</v>
      </c>
      <c r="VWH11" s="43">
        <v>2540954000</v>
      </c>
      <c r="VWI11" s="40">
        <v>0</v>
      </c>
      <c r="VWJ11" s="43">
        <v>231912000</v>
      </c>
      <c r="VWK11" s="40" t="s">
        <v>41</v>
      </c>
      <c r="VWL11" s="40" t="s">
        <v>99</v>
      </c>
      <c r="VWM11" s="36">
        <f t="shared" si="2892"/>
        <v>2013</v>
      </c>
      <c r="VWN11" s="37">
        <f t="shared" si="2893"/>
        <v>-4738847000</v>
      </c>
      <c r="VWO11" s="38">
        <f t="shared" si="2894"/>
        <v>2772866000</v>
      </c>
      <c r="VWP11" s="38">
        <f t="shared" si="2895"/>
        <v>-7511713000</v>
      </c>
      <c r="VWQ11" s="39">
        <f t="shared" si="2896"/>
        <v>0.98264565615747224</v>
      </c>
      <c r="VWR11" s="39">
        <f t="shared" si="2897"/>
        <v>1.5576261799023294</v>
      </c>
      <c r="VWS11" s="40" t="s">
        <v>395</v>
      </c>
      <c r="VWT11" s="40" t="s">
        <v>9</v>
      </c>
      <c r="VWU11" s="42">
        <v>41639</v>
      </c>
      <c r="VWV11" s="43">
        <v>4822539000</v>
      </c>
      <c r="VWW11" s="43">
        <v>83692000</v>
      </c>
      <c r="VWX11" s="43">
        <v>2540954000</v>
      </c>
      <c r="VWY11" s="40">
        <v>0</v>
      </c>
      <c r="VWZ11" s="43">
        <v>231912000</v>
      </c>
      <c r="VXA11" s="40" t="s">
        <v>41</v>
      </c>
      <c r="VXB11" s="40" t="s">
        <v>99</v>
      </c>
      <c r="VXC11" s="36">
        <f t="shared" si="2898"/>
        <v>2013</v>
      </c>
      <c r="VXD11" s="37">
        <f t="shared" si="2899"/>
        <v>-4738847000</v>
      </c>
      <c r="VXE11" s="38">
        <f t="shared" si="2900"/>
        <v>2772866000</v>
      </c>
      <c r="VXF11" s="38">
        <f t="shared" si="2901"/>
        <v>-7511713000</v>
      </c>
      <c r="VXG11" s="39">
        <f t="shared" si="2902"/>
        <v>0.98264565615747224</v>
      </c>
      <c r="VXH11" s="39">
        <f t="shared" si="2903"/>
        <v>1.5576261799023294</v>
      </c>
      <c r="VXI11" s="40" t="s">
        <v>395</v>
      </c>
      <c r="VXJ11" s="40" t="s">
        <v>9</v>
      </c>
      <c r="VXK11" s="42">
        <v>41639</v>
      </c>
      <c r="VXL11" s="43">
        <v>4822539000</v>
      </c>
      <c r="VXM11" s="43">
        <v>83692000</v>
      </c>
      <c r="VXN11" s="43">
        <v>2540954000</v>
      </c>
      <c r="VXO11" s="40">
        <v>0</v>
      </c>
      <c r="VXP11" s="43">
        <v>231912000</v>
      </c>
      <c r="VXQ11" s="40" t="s">
        <v>41</v>
      </c>
      <c r="VXR11" s="40" t="s">
        <v>99</v>
      </c>
      <c r="VXS11" s="36">
        <f t="shared" si="2898"/>
        <v>2013</v>
      </c>
      <c r="VXT11" s="37">
        <f t="shared" si="2899"/>
        <v>-4738847000</v>
      </c>
      <c r="VXU11" s="38">
        <f t="shared" si="2900"/>
        <v>2772866000</v>
      </c>
      <c r="VXV11" s="38">
        <f t="shared" si="2901"/>
        <v>-7511713000</v>
      </c>
      <c r="VXW11" s="39">
        <f t="shared" si="2902"/>
        <v>0.98264565615747224</v>
      </c>
      <c r="VXX11" s="39">
        <f t="shared" si="2903"/>
        <v>1.5576261799023294</v>
      </c>
      <c r="VXY11" s="40" t="s">
        <v>395</v>
      </c>
      <c r="VXZ11" s="40" t="s">
        <v>9</v>
      </c>
      <c r="VYA11" s="42">
        <v>41639</v>
      </c>
      <c r="VYB11" s="43">
        <v>4822539000</v>
      </c>
      <c r="VYC11" s="43">
        <v>83692000</v>
      </c>
      <c r="VYD11" s="43">
        <v>2540954000</v>
      </c>
      <c r="VYE11" s="40">
        <v>0</v>
      </c>
      <c r="VYF11" s="43">
        <v>231912000</v>
      </c>
      <c r="VYG11" s="40" t="s">
        <v>41</v>
      </c>
      <c r="VYH11" s="40" t="s">
        <v>99</v>
      </c>
      <c r="VYI11" s="36">
        <f t="shared" si="2904"/>
        <v>2013</v>
      </c>
      <c r="VYJ11" s="37">
        <f t="shared" si="2905"/>
        <v>-4738847000</v>
      </c>
      <c r="VYK11" s="38">
        <f t="shared" si="2906"/>
        <v>2772866000</v>
      </c>
      <c r="VYL11" s="38">
        <f t="shared" si="2907"/>
        <v>-7511713000</v>
      </c>
      <c r="VYM11" s="39">
        <f t="shared" si="2908"/>
        <v>0.98264565615747224</v>
      </c>
      <c r="VYN11" s="39">
        <f t="shared" si="2909"/>
        <v>1.5576261799023294</v>
      </c>
      <c r="VYO11" s="40" t="s">
        <v>395</v>
      </c>
      <c r="VYP11" s="40" t="s">
        <v>9</v>
      </c>
      <c r="VYQ11" s="42">
        <v>41639</v>
      </c>
      <c r="VYR11" s="43">
        <v>4822539000</v>
      </c>
      <c r="VYS11" s="43">
        <v>83692000</v>
      </c>
      <c r="VYT11" s="43">
        <v>2540954000</v>
      </c>
      <c r="VYU11" s="40">
        <v>0</v>
      </c>
      <c r="VYV11" s="43">
        <v>231912000</v>
      </c>
      <c r="VYW11" s="40" t="s">
        <v>41</v>
      </c>
      <c r="VYX11" s="40" t="s">
        <v>99</v>
      </c>
      <c r="VYY11" s="36">
        <f t="shared" si="2904"/>
        <v>2013</v>
      </c>
      <c r="VYZ11" s="37">
        <f t="shared" si="2905"/>
        <v>-4738847000</v>
      </c>
      <c r="VZA11" s="38">
        <f t="shared" si="2906"/>
        <v>2772866000</v>
      </c>
      <c r="VZB11" s="38">
        <f t="shared" si="2907"/>
        <v>-7511713000</v>
      </c>
      <c r="VZC11" s="39">
        <f t="shared" si="2908"/>
        <v>0.98264565615747224</v>
      </c>
      <c r="VZD11" s="39">
        <f t="shared" si="2909"/>
        <v>1.5576261799023294</v>
      </c>
      <c r="VZE11" s="40" t="s">
        <v>395</v>
      </c>
      <c r="VZF11" s="40" t="s">
        <v>9</v>
      </c>
      <c r="VZG11" s="42">
        <v>41639</v>
      </c>
      <c r="VZH11" s="43">
        <v>4822539000</v>
      </c>
      <c r="VZI11" s="43">
        <v>83692000</v>
      </c>
      <c r="VZJ11" s="43">
        <v>2540954000</v>
      </c>
      <c r="VZK11" s="40">
        <v>0</v>
      </c>
      <c r="VZL11" s="43">
        <v>231912000</v>
      </c>
      <c r="VZM11" s="40" t="s">
        <v>41</v>
      </c>
      <c r="VZN11" s="40" t="s">
        <v>99</v>
      </c>
      <c r="VZO11" s="36">
        <f t="shared" si="2910"/>
        <v>2013</v>
      </c>
      <c r="VZP11" s="37">
        <f t="shared" si="2911"/>
        <v>-4738847000</v>
      </c>
      <c r="VZQ11" s="38">
        <f t="shared" si="2912"/>
        <v>2772866000</v>
      </c>
      <c r="VZR11" s="38">
        <f t="shared" si="2913"/>
        <v>-7511713000</v>
      </c>
      <c r="VZS11" s="39">
        <f t="shared" si="2914"/>
        <v>0.98264565615747224</v>
      </c>
      <c r="VZT11" s="39">
        <f t="shared" si="2915"/>
        <v>1.5576261799023294</v>
      </c>
      <c r="VZU11" s="40" t="s">
        <v>395</v>
      </c>
      <c r="VZV11" s="40" t="s">
        <v>9</v>
      </c>
      <c r="VZW11" s="42">
        <v>41639</v>
      </c>
      <c r="VZX11" s="43">
        <v>4822539000</v>
      </c>
      <c r="VZY11" s="43">
        <v>83692000</v>
      </c>
      <c r="VZZ11" s="43">
        <v>2540954000</v>
      </c>
      <c r="WAA11" s="40">
        <v>0</v>
      </c>
      <c r="WAB11" s="43">
        <v>231912000</v>
      </c>
      <c r="WAC11" s="40" t="s">
        <v>41</v>
      </c>
      <c r="WAD11" s="40" t="s">
        <v>99</v>
      </c>
      <c r="WAE11" s="36">
        <f t="shared" si="2910"/>
        <v>2013</v>
      </c>
      <c r="WAF11" s="37">
        <f t="shared" si="2911"/>
        <v>-4738847000</v>
      </c>
      <c r="WAG11" s="38">
        <f t="shared" si="2912"/>
        <v>2772866000</v>
      </c>
      <c r="WAH11" s="38">
        <f t="shared" si="2913"/>
        <v>-7511713000</v>
      </c>
      <c r="WAI11" s="39">
        <f t="shared" si="2914"/>
        <v>0.98264565615747224</v>
      </c>
      <c r="WAJ11" s="39">
        <f t="shared" si="2915"/>
        <v>1.5576261799023294</v>
      </c>
      <c r="WAK11" s="40" t="s">
        <v>395</v>
      </c>
      <c r="WAL11" s="40" t="s">
        <v>9</v>
      </c>
      <c r="WAM11" s="42">
        <v>41639</v>
      </c>
      <c r="WAN11" s="43">
        <v>4822539000</v>
      </c>
      <c r="WAO11" s="43">
        <v>83692000</v>
      </c>
      <c r="WAP11" s="43">
        <v>2540954000</v>
      </c>
      <c r="WAQ11" s="40">
        <v>0</v>
      </c>
      <c r="WAR11" s="43">
        <v>231912000</v>
      </c>
      <c r="WAS11" s="40" t="s">
        <v>41</v>
      </c>
      <c r="WAT11" s="40" t="s">
        <v>99</v>
      </c>
      <c r="WAU11" s="36">
        <f t="shared" si="2916"/>
        <v>2013</v>
      </c>
      <c r="WAV11" s="37">
        <f t="shared" si="2917"/>
        <v>-4738847000</v>
      </c>
      <c r="WAW11" s="38">
        <f t="shared" si="2918"/>
        <v>2772866000</v>
      </c>
      <c r="WAX11" s="38">
        <f t="shared" si="2919"/>
        <v>-7511713000</v>
      </c>
      <c r="WAY11" s="39">
        <f t="shared" si="2920"/>
        <v>0.98264565615747224</v>
      </c>
      <c r="WAZ11" s="39">
        <f t="shared" si="2921"/>
        <v>1.5576261799023294</v>
      </c>
      <c r="WBA11" s="40" t="s">
        <v>395</v>
      </c>
      <c r="WBB11" s="40" t="s">
        <v>9</v>
      </c>
      <c r="WBC11" s="42">
        <v>41639</v>
      </c>
      <c r="WBD11" s="43">
        <v>4822539000</v>
      </c>
      <c r="WBE11" s="43">
        <v>83692000</v>
      </c>
      <c r="WBF11" s="43">
        <v>2540954000</v>
      </c>
      <c r="WBG11" s="40">
        <v>0</v>
      </c>
      <c r="WBH11" s="43">
        <v>231912000</v>
      </c>
      <c r="WBI11" s="40" t="s">
        <v>41</v>
      </c>
      <c r="WBJ11" s="40" t="s">
        <v>99</v>
      </c>
      <c r="WBK11" s="36">
        <f t="shared" si="2916"/>
        <v>2013</v>
      </c>
      <c r="WBL11" s="37">
        <f t="shared" si="2917"/>
        <v>-4738847000</v>
      </c>
      <c r="WBM11" s="38">
        <f t="shared" si="2918"/>
        <v>2772866000</v>
      </c>
      <c r="WBN11" s="38">
        <f t="shared" si="2919"/>
        <v>-7511713000</v>
      </c>
      <c r="WBO11" s="39">
        <f t="shared" si="2920"/>
        <v>0.98264565615747224</v>
      </c>
      <c r="WBP11" s="39">
        <f t="shared" si="2921"/>
        <v>1.5576261799023294</v>
      </c>
      <c r="WBQ11" s="40" t="s">
        <v>395</v>
      </c>
      <c r="WBR11" s="40" t="s">
        <v>9</v>
      </c>
      <c r="WBS11" s="42">
        <v>41639</v>
      </c>
      <c r="WBT11" s="43">
        <v>4822539000</v>
      </c>
      <c r="WBU11" s="43">
        <v>83692000</v>
      </c>
      <c r="WBV11" s="43">
        <v>2540954000</v>
      </c>
      <c r="WBW11" s="40">
        <v>0</v>
      </c>
      <c r="WBX11" s="43">
        <v>231912000</v>
      </c>
      <c r="WBY11" s="40" t="s">
        <v>41</v>
      </c>
      <c r="WBZ11" s="40" t="s">
        <v>99</v>
      </c>
      <c r="WCA11" s="36">
        <f t="shared" si="2922"/>
        <v>2013</v>
      </c>
      <c r="WCB11" s="37">
        <f t="shared" si="2923"/>
        <v>-4738847000</v>
      </c>
      <c r="WCC11" s="38">
        <f t="shared" si="2924"/>
        <v>2772866000</v>
      </c>
      <c r="WCD11" s="38">
        <f t="shared" si="2925"/>
        <v>-7511713000</v>
      </c>
      <c r="WCE11" s="39">
        <f t="shared" si="2926"/>
        <v>0.98264565615747224</v>
      </c>
      <c r="WCF11" s="39">
        <f t="shared" si="2927"/>
        <v>1.5576261799023294</v>
      </c>
      <c r="WCG11" s="40" t="s">
        <v>395</v>
      </c>
      <c r="WCH11" s="40" t="s">
        <v>9</v>
      </c>
      <c r="WCI11" s="42">
        <v>41639</v>
      </c>
      <c r="WCJ11" s="43">
        <v>4822539000</v>
      </c>
      <c r="WCK11" s="43">
        <v>83692000</v>
      </c>
      <c r="WCL11" s="43">
        <v>2540954000</v>
      </c>
      <c r="WCM11" s="40">
        <v>0</v>
      </c>
      <c r="WCN11" s="43">
        <v>231912000</v>
      </c>
      <c r="WCO11" s="40" t="s">
        <v>41</v>
      </c>
      <c r="WCP11" s="40" t="s">
        <v>99</v>
      </c>
      <c r="WCQ11" s="36">
        <f t="shared" si="2922"/>
        <v>2013</v>
      </c>
      <c r="WCR11" s="37">
        <f t="shared" si="2923"/>
        <v>-4738847000</v>
      </c>
      <c r="WCS11" s="38">
        <f t="shared" si="2924"/>
        <v>2772866000</v>
      </c>
      <c r="WCT11" s="38">
        <f t="shared" si="2925"/>
        <v>-7511713000</v>
      </c>
      <c r="WCU11" s="39">
        <f t="shared" si="2926"/>
        <v>0.98264565615747224</v>
      </c>
      <c r="WCV11" s="39">
        <f t="shared" si="2927"/>
        <v>1.5576261799023294</v>
      </c>
      <c r="WCW11" s="40" t="s">
        <v>395</v>
      </c>
      <c r="WCX11" s="40" t="s">
        <v>9</v>
      </c>
      <c r="WCY11" s="42">
        <v>41639</v>
      </c>
      <c r="WCZ11" s="43">
        <v>4822539000</v>
      </c>
      <c r="WDA11" s="43">
        <v>83692000</v>
      </c>
      <c r="WDB11" s="43">
        <v>2540954000</v>
      </c>
      <c r="WDC11" s="40">
        <v>0</v>
      </c>
      <c r="WDD11" s="43">
        <v>231912000</v>
      </c>
      <c r="WDE11" s="40" t="s">
        <v>41</v>
      </c>
      <c r="WDF11" s="40" t="s">
        <v>99</v>
      </c>
      <c r="WDG11" s="36">
        <f t="shared" si="2928"/>
        <v>2013</v>
      </c>
      <c r="WDH11" s="37">
        <f t="shared" si="2929"/>
        <v>-4738847000</v>
      </c>
      <c r="WDI11" s="38">
        <f t="shared" si="2930"/>
        <v>2772866000</v>
      </c>
      <c r="WDJ11" s="38">
        <f t="shared" si="2931"/>
        <v>-7511713000</v>
      </c>
      <c r="WDK11" s="39">
        <f t="shared" si="2932"/>
        <v>0.98264565615747224</v>
      </c>
      <c r="WDL11" s="39">
        <f t="shared" si="2933"/>
        <v>1.5576261799023294</v>
      </c>
      <c r="WDM11" s="40" t="s">
        <v>395</v>
      </c>
      <c r="WDN11" s="40" t="s">
        <v>9</v>
      </c>
      <c r="WDO11" s="42">
        <v>41639</v>
      </c>
      <c r="WDP11" s="43">
        <v>4822539000</v>
      </c>
      <c r="WDQ11" s="43">
        <v>83692000</v>
      </c>
      <c r="WDR11" s="43">
        <v>2540954000</v>
      </c>
      <c r="WDS11" s="40">
        <v>0</v>
      </c>
      <c r="WDT11" s="43">
        <v>231912000</v>
      </c>
      <c r="WDU11" s="40" t="s">
        <v>41</v>
      </c>
      <c r="WDV11" s="40" t="s">
        <v>99</v>
      </c>
      <c r="WDW11" s="36">
        <f t="shared" si="2928"/>
        <v>2013</v>
      </c>
      <c r="WDX11" s="37">
        <f t="shared" si="2929"/>
        <v>-4738847000</v>
      </c>
      <c r="WDY11" s="38">
        <f t="shared" si="2930"/>
        <v>2772866000</v>
      </c>
      <c r="WDZ11" s="38">
        <f t="shared" si="2931"/>
        <v>-7511713000</v>
      </c>
      <c r="WEA11" s="39">
        <f t="shared" si="2932"/>
        <v>0.98264565615747224</v>
      </c>
      <c r="WEB11" s="39">
        <f t="shared" si="2933"/>
        <v>1.5576261799023294</v>
      </c>
      <c r="WEC11" s="40" t="s">
        <v>395</v>
      </c>
      <c r="WED11" s="40" t="s">
        <v>9</v>
      </c>
      <c r="WEE11" s="42">
        <v>41639</v>
      </c>
      <c r="WEF11" s="43">
        <v>4822539000</v>
      </c>
      <c r="WEG11" s="43">
        <v>83692000</v>
      </c>
      <c r="WEH11" s="43">
        <v>2540954000</v>
      </c>
      <c r="WEI11" s="40">
        <v>0</v>
      </c>
      <c r="WEJ11" s="43">
        <v>231912000</v>
      </c>
      <c r="WEK11" s="40" t="s">
        <v>41</v>
      </c>
      <c r="WEL11" s="40" t="s">
        <v>99</v>
      </c>
      <c r="WEM11" s="36">
        <f t="shared" si="2934"/>
        <v>2013</v>
      </c>
      <c r="WEN11" s="37">
        <f t="shared" si="2935"/>
        <v>-4738847000</v>
      </c>
      <c r="WEO11" s="38">
        <f t="shared" si="2936"/>
        <v>2772866000</v>
      </c>
      <c r="WEP11" s="38">
        <f t="shared" si="2937"/>
        <v>-7511713000</v>
      </c>
      <c r="WEQ11" s="39">
        <f t="shared" si="2938"/>
        <v>0.98264565615747224</v>
      </c>
      <c r="WER11" s="39">
        <f t="shared" si="2939"/>
        <v>1.5576261799023294</v>
      </c>
      <c r="WES11" s="40" t="s">
        <v>395</v>
      </c>
      <c r="WET11" s="40" t="s">
        <v>9</v>
      </c>
      <c r="WEU11" s="42">
        <v>41639</v>
      </c>
      <c r="WEV11" s="43">
        <v>4822539000</v>
      </c>
      <c r="WEW11" s="43">
        <v>83692000</v>
      </c>
      <c r="WEX11" s="43">
        <v>2540954000</v>
      </c>
      <c r="WEY11" s="40">
        <v>0</v>
      </c>
      <c r="WEZ11" s="43">
        <v>231912000</v>
      </c>
      <c r="WFA11" s="40" t="s">
        <v>41</v>
      </c>
      <c r="WFB11" s="40" t="s">
        <v>99</v>
      </c>
      <c r="WFC11" s="36">
        <f t="shared" si="2934"/>
        <v>2013</v>
      </c>
      <c r="WFD11" s="37">
        <f t="shared" si="2935"/>
        <v>-4738847000</v>
      </c>
      <c r="WFE11" s="38">
        <f t="shared" si="2936"/>
        <v>2772866000</v>
      </c>
      <c r="WFF11" s="38">
        <f t="shared" si="2937"/>
        <v>-7511713000</v>
      </c>
      <c r="WFG11" s="39">
        <f t="shared" si="2938"/>
        <v>0.98264565615747224</v>
      </c>
      <c r="WFH11" s="39">
        <f t="shared" si="2939"/>
        <v>1.5576261799023294</v>
      </c>
      <c r="WFI11" s="40" t="s">
        <v>395</v>
      </c>
      <c r="WFJ11" s="40" t="s">
        <v>9</v>
      </c>
      <c r="WFK11" s="42">
        <v>41639</v>
      </c>
      <c r="WFL11" s="43">
        <v>4822539000</v>
      </c>
      <c r="WFM11" s="43">
        <v>83692000</v>
      </c>
      <c r="WFN11" s="43">
        <v>2540954000</v>
      </c>
      <c r="WFO11" s="40">
        <v>0</v>
      </c>
      <c r="WFP11" s="43">
        <v>231912000</v>
      </c>
      <c r="WFQ11" s="40" t="s">
        <v>41</v>
      </c>
      <c r="WFR11" s="40" t="s">
        <v>99</v>
      </c>
      <c r="WFS11" s="36">
        <f t="shared" si="2940"/>
        <v>2013</v>
      </c>
      <c r="WFT11" s="37">
        <f t="shared" si="2941"/>
        <v>-4738847000</v>
      </c>
      <c r="WFU11" s="38">
        <f t="shared" si="2942"/>
        <v>2772866000</v>
      </c>
      <c r="WFV11" s="38">
        <f t="shared" si="2943"/>
        <v>-7511713000</v>
      </c>
      <c r="WFW11" s="39">
        <f t="shared" si="2944"/>
        <v>0.98264565615747224</v>
      </c>
      <c r="WFX11" s="39">
        <f t="shared" si="2945"/>
        <v>1.5576261799023294</v>
      </c>
      <c r="WFY11" s="40" t="s">
        <v>395</v>
      </c>
      <c r="WFZ11" s="40" t="s">
        <v>9</v>
      </c>
      <c r="WGA11" s="42">
        <v>41639</v>
      </c>
      <c r="WGB11" s="43">
        <v>4822539000</v>
      </c>
      <c r="WGC11" s="43">
        <v>83692000</v>
      </c>
      <c r="WGD11" s="43">
        <v>2540954000</v>
      </c>
      <c r="WGE11" s="40">
        <v>0</v>
      </c>
      <c r="WGF11" s="43">
        <v>231912000</v>
      </c>
      <c r="WGG11" s="40" t="s">
        <v>41</v>
      </c>
      <c r="WGH11" s="40" t="s">
        <v>99</v>
      </c>
      <c r="WGI11" s="36">
        <f t="shared" si="2940"/>
        <v>2013</v>
      </c>
      <c r="WGJ11" s="37">
        <f t="shared" si="2941"/>
        <v>-4738847000</v>
      </c>
      <c r="WGK11" s="38">
        <f t="shared" si="2942"/>
        <v>2772866000</v>
      </c>
      <c r="WGL11" s="38">
        <f t="shared" si="2943"/>
        <v>-7511713000</v>
      </c>
      <c r="WGM11" s="39">
        <f t="shared" si="2944"/>
        <v>0.98264565615747224</v>
      </c>
      <c r="WGN11" s="39">
        <f t="shared" si="2945"/>
        <v>1.5576261799023294</v>
      </c>
      <c r="WGO11" s="40" t="s">
        <v>395</v>
      </c>
      <c r="WGP11" s="40" t="s">
        <v>9</v>
      </c>
      <c r="WGQ11" s="42">
        <v>41639</v>
      </c>
      <c r="WGR11" s="43">
        <v>4822539000</v>
      </c>
      <c r="WGS11" s="43">
        <v>83692000</v>
      </c>
      <c r="WGT11" s="43">
        <v>2540954000</v>
      </c>
      <c r="WGU11" s="40">
        <v>0</v>
      </c>
      <c r="WGV11" s="43">
        <v>231912000</v>
      </c>
      <c r="WGW11" s="40" t="s">
        <v>41</v>
      </c>
      <c r="WGX11" s="40" t="s">
        <v>99</v>
      </c>
      <c r="WGY11" s="36">
        <f t="shared" si="2946"/>
        <v>2013</v>
      </c>
      <c r="WGZ11" s="37">
        <f t="shared" si="2947"/>
        <v>-4738847000</v>
      </c>
      <c r="WHA11" s="38">
        <f t="shared" si="2948"/>
        <v>2772866000</v>
      </c>
      <c r="WHB11" s="38">
        <f t="shared" si="2949"/>
        <v>-7511713000</v>
      </c>
      <c r="WHC11" s="39">
        <f t="shared" si="2950"/>
        <v>0.98264565615747224</v>
      </c>
      <c r="WHD11" s="39">
        <f t="shared" si="2951"/>
        <v>1.5576261799023294</v>
      </c>
      <c r="WHE11" s="40" t="s">
        <v>395</v>
      </c>
      <c r="WHF11" s="40" t="s">
        <v>9</v>
      </c>
      <c r="WHG11" s="42">
        <v>41639</v>
      </c>
      <c r="WHH11" s="43">
        <v>4822539000</v>
      </c>
      <c r="WHI11" s="43">
        <v>83692000</v>
      </c>
      <c r="WHJ11" s="43">
        <v>2540954000</v>
      </c>
      <c r="WHK11" s="40">
        <v>0</v>
      </c>
      <c r="WHL11" s="43">
        <v>231912000</v>
      </c>
      <c r="WHM11" s="40" t="s">
        <v>41</v>
      </c>
      <c r="WHN11" s="40" t="s">
        <v>99</v>
      </c>
      <c r="WHO11" s="36">
        <f t="shared" si="2946"/>
        <v>2013</v>
      </c>
      <c r="WHP11" s="37">
        <f t="shared" si="2947"/>
        <v>-4738847000</v>
      </c>
      <c r="WHQ11" s="38">
        <f t="shared" si="2948"/>
        <v>2772866000</v>
      </c>
      <c r="WHR11" s="38">
        <f t="shared" si="2949"/>
        <v>-7511713000</v>
      </c>
      <c r="WHS11" s="39">
        <f t="shared" si="2950"/>
        <v>0.98264565615747224</v>
      </c>
      <c r="WHT11" s="39">
        <f t="shared" si="2951"/>
        <v>1.5576261799023294</v>
      </c>
      <c r="WHU11" s="40" t="s">
        <v>395</v>
      </c>
      <c r="WHV11" s="40" t="s">
        <v>9</v>
      </c>
      <c r="WHW11" s="42">
        <v>41639</v>
      </c>
      <c r="WHX11" s="43">
        <v>4822539000</v>
      </c>
      <c r="WHY11" s="43">
        <v>83692000</v>
      </c>
      <c r="WHZ11" s="43">
        <v>2540954000</v>
      </c>
      <c r="WIA11" s="40">
        <v>0</v>
      </c>
      <c r="WIB11" s="43">
        <v>231912000</v>
      </c>
      <c r="WIC11" s="40" t="s">
        <v>41</v>
      </c>
      <c r="WID11" s="40" t="s">
        <v>99</v>
      </c>
      <c r="WIE11" s="36">
        <f t="shared" si="2952"/>
        <v>2013</v>
      </c>
      <c r="WIF11" s="37">
        <f t="shared" si="2953"/>
        <v>-4738847000</v>
      </c>
      <c r="WIG11" s="38">
        <f t="shared" si="2954"/>
        <v>2772866000</v>
      </c>
      <c r="WIH11" s="38">
        <f t="shared" si="2955"/>
        <v>-7511713000</v>
      </c>
      <c r="WII11" s="39">
        <f t="shared" si="2956"/>
        <v>0.98264565615747224</v>
      </c>
      <c r="WIJ11" s="39">
        <f t="shared" si="2957"/>
        <v>1.5576261799023294</v>
      </c>
      <c r="WIK11" s="40" t="s">
        <v>395</v>
      </c>
      <c r="WIL11" s="40" t="s">
        <v>9</v>
      </c>
      <c r="WIM11" s="42">
        <v>41639</v>
      </c>
      <c r="WIN11" s="43">
        <v>4822539000</v>
      </c>
      <c r="WIO11" s="43">
        <v>83692000</v>
      </c>
      <c r="WIP11" s="43">
        <v>2540954000</v>
      </c>
      <c r="WIQ11" s="40">
        <v>0</v>
      </c>
      <c r="WIR11" s="43">
        <v>231912000</v>
      </c>
      <c r="WIS11" s="40" t="s">
        <v>41</v>
      </c>
      <c r="WIT11" s="40" t="s">
        <v>99</v>
      </c>
      <c r="WIU11" s="36">
        <f t="shared" si="2952"/>
        <v>2013</v>
      </c>
      <c r="WIV11" s="37">
        <f t="shared" si="2953"/>
        <v>-4738847000</v>
      </c>
      <c r="WIW11" s="38">
        <f t="shared" si="2954"/>
        <v>2772866000</v>
      </c>
      <c r="WIX11" s="38">
        <f t="shared" si="2955"/>
        <v>-7511713000</v>
      </c>
      <c r="WIY11" s="39">
        <f t="shared" si="2956"/>
        <v>0.98264565615747224</v>
      </c>
      <c r="WIZ11" s="39">
        <f t="shared" si="2957"/>
        <v>1.5576261799023294</v>
      </c>
      <c r="WJA11" s="40" t="s">
        <v>395</v>
      </c>
      <c r="WJB11" s="40" t="s">
        <v>9</v>
      </c>
      <c r="WJC11" s="42">
        <v>41639</v>
      </c>
      <c r="WJD11" s="43">
        <v>4822539000</v>
      </c>
      <c r="WJE11" s="43">
        <v>83692000</v>
      </c>
      <c r="WJF11" s="43">
        <v>2540954000</v>
      </c>
      <c r="WJG11" s="40">
        <v>0</v>
      </c>
      <c r="WJH11" s="43">
        <v>231912000</v>
      </c>
      <c r="WJI11" s="40" t="s">
        <v>41</v>
      </c>
      <c r="WJJ11" s="40" t="s">
        <v>99</v>
      </c>
      <c r="WJK11" s="36">
        <f t="shared" si="2958"/>
        <v>2013</v>
      </c>
      <c r="WJL11" s="37">
        <f t="shared" si="2959"/>
        <v>-4738847000</v>
      </c>
      <c r="WJM11" s="38">
        <f t="shared" si="2960"/>
        <v>2772866000</v>
      </c>
      <c r="WJN11" s="38">
        <f t="shared" si="2961"/>
        <v>-7511713000</v>
      </c>
      <c r="WJO11" s="39">
        <f t="shared" si="2962"/>
        <v>0.98264565615747224</v>
      </c>
      <c r="WJP11" s="39">
        <f t="shared" si="2963"/>
        <v>1.5576261799023294</v>
      </c>
      <c r="WJQ11" s="40" t="s">
        <v>395</v>
      </c>
      <c r="WJR11" s="40" t="s">
        <v>9</v>
      </c>
      <c r="WJS11" s="42">
        <v>41639</v>
      </c>
      <c r="WJT11" s="43">
        <v>4822539000</v>
      </c>
      <c r="WJU11" s="43">
        <v>83692000</v>
      </c>
      <c r="WJV11" s="43">
        <v>2540954000</v>
      </c>
      <c r="WJW11" s="40">
        <v>0</v>
      </c>
      <c r="WJX11" s="43">
        <v>231912000</v>
      </c>
      <c r="WJY11" s="40" t="s">
        <v>41</v>
      </c>
      <c r="WJZ11" s="40" t="s">
        <v>99</v>
      </c>
      <c r="WKA11" s="36">
        <f t="shared" si="2958"/>
        <v>2013</v>
      </c>
      <c r="WKB11" s="37">
        <f t="shared" si="2959"/>
        <v>-4738847000</v>
      </c>
      <c r="WKC11" s="38">
        <f t="shared" si="2960"/>
        <v>2772866000</v>
      </c>
      <c r="WKD11" s="38">
        <f t="shared" si="2961"/>
        <v>-7511713000</v>
      </c>
      <c r="WKE11" s="39">
        <f t="shared" si="2962"/>
        <v>0.98264565615747224</v>
      </c>
      <c r="WKF11" s="39">
        <f t="shared" si="2963"/>
        <v>1.5576261799023294</v>
      </c>
      <c r="WKG11" s="40" t="s">
        <v>395</v>
      </c>
      <c r="WKH11" s="40" t="s">
        <v>9</v>
      </c>
      <c r="WKI11" s="42">
        <v>41639</v>
      </c>
      <c r="WKJ11" s="43">
        <v>4822539000</v>
      </c>
      <c r="WKK11" s="43">
        <v>83692000</v>
      </c>
      <c r="WKL11" s="43">
        <v>2540954000</v>
      </c>
      <c r="WKM11" s="40">
        <v>0</v>
      </c>
      <c r="WKN11" s="43">
        <v>231912000</v>
      </c>
      <c r="WKO11" s="40" t="s">
        <v>41</v>
      </c>
      <c r="WKP11" s="40" t="s">
        <v>99</v>
      </c>
      <c r="WKQ11" s="36">
        <f t="shared" si="2964"/>
        <v>2013</v>
      </c>
      <c r="WKR11" s="37">
        <f t="shared" si="2965"/>
        <v>-4738847000</v>
      </c>
      <c r="WKS11" s="38">
        <f t="shared" si="2966"/>
        <v>2772866000</v>
      </c>
      <c r="WKT11" s="38">
        <f t="shared" si="2967"/>
        <v>-7511713000</v>
      </c>
      <c r="WKU11" s="39">
        <f t="shared" si="2968"/>
        <v>0.98264565615747224</v>
      </c>
      <c r="WKV11" s="39">
        <f t="shared" si="2969"/>
        <v>1.5576261799023294</v>
      </c>
      <c r="WKW11" s="40" t="s">
        <v>395</v>
      </c>
      <c r="WKX11" s="40" t="s">
        <v>9</v>
      </c>
      <c r="WKY11" s="42">
        <v>41639</v>
      </c>
      <c r="WKZ11" s="43">
        <v>4822539000</v>
      </c>
      <c r="WLA11" s="43">
        <v>83692000</v>
      </c>
      <c r="WLB11" s="43">
        <v>2540954000</v>
      </c>
      <c r="WLC11" s="40">
        <v>0</v>
      </c>
      <c r="WLD11" s="43">
        <v>231912000</v>
      </c>
      <c r="WLE11" s="40" t="s">
        <v>41</v>
      </c>
      <c r="WLF11" s="40" t="s">
        <v>99</v>
      </c>
      <c r="WLG11" s="36">
        <f t="shared" si="2964"/>
        <v>2013</v>
      </c>
      <c r="WLH11" s="37">
        <f t="shared" si="2965"/>
        <v>-4738847000</v>
      </c>
      <c r="WLI11" s="38">
        <f t="shared" si="2966"/>
        <v>2772866000</v>
      </c>
      <c r="WLJ11" s="38">
        <f t="shared" si="2967"/>
        <v>-7511713000</v>
      </c>
      <c r="WLK11" s="39">
        <f t="shared" si="2968"/>
        <v>0.98264565615747224</v>
      </c>
      <c r="WLL11" s="39">
        <f t="shared" si="2969"/>
        <v>1.5576261799023294</v>
      </c>
      <c r="WLM11" s="40" t="s">
        <v>395</v>
      </c>
      <c r="WLN11" s="40" t="s">
        <v>9</v>
      </c>
      <c r="WLO11" s="42">
        <v>41639</v>
      </c>
      <c r="WLP11" s="43">
        <v>4822539000</v>
      </c>
      <c r="WLQ11" s="43">
        <v>83692000</v>
      </c>
      <c r="WLR11" s="43">
        <v>2540954000</v>
      </c>
      <c r="WLS11" s="40">
        <v>0</v>
      </c>
      <c r="WLT11" s="43">
        <v>231912000</v>
      </c>
      <c r="WLU11" s="40" t="s">
        <v>41</v>
      </c>
      <c r="WLV11" s="40" t="s">
        <v>99</v>
      </c>
      <c r="WLW11" s="36">
        <f t="shared" si="2970"/>
        <v>2013</v>
      </c>
      <c r="WLX11" s="37">
        <f t="shared" si="2971"/>
        <v>-4738847000</v>
      </c>
      <c r="WLY11" s="38">
        <f t="shared" si="2972"/>
        <v>2772866000</v>
      </c>
      <c r="WLZ11" s="38">
        <f t="shared" si="2973"/>
        <v>-7511713000</v>
      </c>
      <c r="WMA11" s="39">
        <f t="shared" si="2974"/>
        <v>0.98264565615747224</v>
      </c>
      <c r="WMB11" s="39">
        <f t="shared" si="2975"/>
        <v>1.5576261799023294</v>
      </c>
      <c r="WMC11" s="40" t="s">
        <v>395</v>
      </c>
      <c r="WMD11" s="40" t="s">
        <v>9</v>
      </c>
      <c r="WME11" s="42">
        <v>41639</v>
      </c>
      <c r="WMF11" s="43">
        <v>4822539000</v>
      </c>
      <c r="WMG11" s="43">
        <v>83692000</v>
      </c>
      <c r="WMH11" s="43">
        <v>2540954000</v>
      </c>
      <c r="WMI11" s="40">
        <v>0</v>
      </c>
      <c r="WMJ11" s="43">
        <v>231912000</v>
      </c>
      <c r="WMK11" s="40" t="s">
        <v>41</v>
      </c>
      <c r="WML11" s="40" t="s">
        <v>99</v>
      </c>
      <c r="WMM11" s="36">
        <f t="shared" si="2970"/>
        <v>2013</v>
      </c>
      <c r="WMN11" s="37">
        <f t="shared" si="2971"/>
        <v>-4738847000</v>
      </c>
      <c r="WMO11" s="38">
        <f t="shared" si="2972"/>
        <v>2772866000</v>
      </c>
      <c r="WMP11" s="38">
        <f t="shared" si="2973"/>
        <v>-7511713000</v>
      </c>
      <c r="WMQ11" s="39">
        <f t="shared" si="2974"/>
        <v>0.98264565615747224</v>
      </c>
      <c r="WMR11" s="39">
        <f t="shared" si="2975"/>
        <v>1.5576261799023294</v>
      </c>
      <c r="WMS11" s="40" t="s">
        <v>395</v>
      </c>
      <c r="WMT11" s="40" t="s">
        <v>9</v>
      </c>
      <c r="WMU11" s="42">
        <v>41639</v>
      </c>
      <c r="WMV11" s="43">
        <v>4822539000</v>
      </c>
      <c r="WMW11" s="43">
        <v>83692000</v>
      </c>
      <c r="WMX11" s="43">
        <v>2540954000</v>
      </c>
      <c r="WMY11" s="40">
        <v>0</v>
      </c>
      <c r="WMZ11" s="43">
        <v>231912000</v>
      </c>
      <c r="WNA11" s="40" t="s">
        <v>41</v>
      </c>
      <c r="WNB11" s="40" t="s">
        <v>99</v>
      </c>
      <c r="WNC11" s="36">
        <f t="shared" si="2976"/>
        <v>2013</v>
      </c>
      <c r="WND11" s="37">
        <f t="shared" si="2977"/>
        <v>-4738847000</v>
      </c>
      <c r="WNE11" s="38">
        <f t="shared" si="2978"/>
        <v>2772866000</v>
      </c>
      <c r="WNF11" s="38">
        <f t="shared" si="2979"/>
        <v>-7511713000</v>
      </c>
      <c r="WNG11" s="39">
        <f t="shared" si="2980"/>
        <v>0.98264565615747224</v>
      </c>
      <c r="WNH11" s="39">
        <f t="shared" si="2981"/>
        <v>1.5576261799023294</v>
      </c>
      <c r="WNI11" s="40" t="s">
        <v>395</v>
      </c>
      <c r="WNJ11" s="40" t="s">
        <v>9</v>
      </c>
      <c r="WNK11" s="42">
        <v>41639</v>
      </c>
      <c r="WNL11" s="43">
        <v>4822539000</v>
      </c>
      <c r="WNM11" s="43">
        <v>83692000</v>
      </c>
      <c r="WNN11" s="43">
        <v>2540954000</v>
      </c>
      <c r="WNO11" s="40">
        <v>0</v>
      </c>
      <c r="WNP11" s="43">
        <v>231912000</v>
      </c>
      <c r="WNQ11" s="40" t="s">
        <v>41</v>
      </c>
      <c r="WNR11" s="40" t="s">
        <v>99</v>
      </c>
      <c r="WNS11" s="36">
        <f t="shared" si="2976"/>
        <v>2013</v>
      </c>
      <c r="WNT11" s="37">
        <f t="shared" si="2977"/>
        <v>-4738847000</v>
      </c>
      <c r="WNU11" s="38">
        <f t="shared" si="2978"/>
        <v>2772866000</v>
      </c>
      <c r="WNV11" s="38">
        <f t="shared" si="2979"/>
        <v>-7511713000</v>
      </c>
      <c r="WNW11" s="39">
        <f t="shared" si="2980"/>
        <v>0.98264565615747224</v>
      </c>
      <c r="WNX11" s="39">
        <f t="shared" si="2981"/>
        <v>1.5576261799023294</v>
      </c>
      <c r="WNY11" s="40" t="s">
        <v>395</v>
      </c>
      <c r="WNZ11" s="40" t="s">
        <v>9</v>
      </c>
      <c r="WOA11" s="42">
        <v>41639</v>
      </c>
      <c r="WOB11" s="43">
        <v>4822539000</v>
      </c>
      <c r="WOC11" s="43">
        <v>83692000</v>
      </c>
      <c r="WOD11" s="43">
        <v>2540954000</v>
      </c>
      <c r="WOE11" s="40">
        <v>0</v>
      </c>
      <c r="WOF11" s="43">
        <v>231912000</v>
      </c>
      <c r="WOG11" s="40" t="s">
        <v>41</v>
      </c>
      <c r="WOH11" s="40" t="s">
        <v>99</v>
      </c>
      <c r="WOI11" s="36">
        <f t="shared" si="2982"/>
        <v>2013</v>
      </c>
      <c r="WOJ11" s="37">
        <f t="shared" si="2983"/>
        <v>-4738847000</v>
      </c>
      <c r="WOK11" s="38">
        <f t="shared" si="2984"/>
        <v>2772866000</v>
      </c>
      <c r="WOL11" s="38">
        <f t="shared" si="2985"/>
        <v>-7511713000</v>
      </c>
      <c r="WOM11" s="39">
        <f t="shared" si="2986"/>
        <v>0.98264565615747224</v>
      </c>
      <c r="WON11" s="39">
        <f t="shared" si="2987"/>
        <v>1.5576261799023294</v>
      </c>
      <c r="WOO11" s="40" t="s">
        <v>395</v>
      </c>
      <c r="WOP11" s="40" t="s">
        <v>9</v>
      </c>
      <c r="WOQ11" s="42">
        <v>41639</v>
      </c>
      <c r="WOR11" s="43">
        <v>4822539000</v>
      </c>
      <c r="WOS11" s="43">
        <v>83692000</v>
      </c>
      <c r="WOT11" s="43">
        <v>2540954000</v>
      </c>
      <c r="WOU11" s="40">
        <v>0</v>
      </c>
      <c r="WOV11" s="43">
        <v>231912000</v>
      </c>
      <c r="WOW11" s="40" t="s">
        <v>41</v>
      </c>
      <c r="WOX11" s="40" t="s">
        <v>99</v>
      </c>
      <c r="WOY11" s="36">
        <f t="shared" si="2982"/>
        <v>2013</v>
      </c>
      <c r="WOZ11" s="37">
        <f t="shared" si="2983"/>
        <v>-4738847000</v>
      </c>
      <c r="WPA11" s="38">
        <f t="shared" si="2984"/>
        <v>2772866000</v>
      </c>
      <c r="WPB11" s="38">
        <f t="shared" si="2985"/>
        <v>-7511713000</v>
      </c>
      <c r="WPC11" s="39">
        <f t="shared" si="2986"/>
        <v>0.98264565615747224</v>
      </c>
      <c r="WPD11" s="39">
        <f t="shared" si="2987"/>
        <v>1.5576261799023294</v>
      </c>
      <c r="WPE11" s="40" t="s">
        <v>395</v>
      </c>
      <c r="WPF11" s="40" t="s">
        <v>9</v>
      </c>
      <c r="WPG11" s="42">
        <v>41639</v>
      </c>
      <c r="WPH11" s="43">
        <v>4822539000</v>
      </c>
      <c r="WPI11" s="43">
        <v>83692000</v>
      </c>
      <c r="WPJ11" s="43">
        <v>2540954000</v>
      </c>
      <c r="WPK11" s="40">
        <v>0</v>
      </c>
      <c r="WPL11" s="43">
        <v>231912000</v>
      </c>
      <c r="WPM11" s="40" t="s">
        <v>41</v>
      </c>
      <c r="WPN11" s="40" t="s">
        <v>99</v>
      </c>
      <c r="WPO11" s="36">
        <f t="shared" si="2988"/>
        <v>2013</v>
      </c>
      <c r="WPP11" s="37">
        <f t="shared" si="2989"/>
        <v>-4738847000</v>
      </c>
      <c r="WPQ11" s="38">
        <f t="shared" si="2990"/>
        <v>2772866000</v>
      </c>
      <c r="WPR11" s="38">
        <f t="shared" si="2991"/>
        <v>-7511713000</v>
      </c>
      <c r="WPS11" s="39">
        <f t="shared" si="2992"/>
        <v>0.98264565615747224</v>
      </c>
      <c r="WPT11" s="39">
        <f t="shared" si="2993"/>
        <v>1.5576261799023294</v>
      </c>
      <c r="WPU11" s="40" t="s">
        <v>395</v>
      </c>
      <c r="WPV11" s="40" t="s">
        <v>9</v>
      </c>
      <c r="WPW11" s="42">
        <v>41639</v>
      </c>
      <c r="WPX11" s="43">
        <v>4822539000</v>
      </c>
      <c r="WPY11" s="43">
        <v>83692000</v>
      </c>
      <c r="WPZ11" s="43">
        <v>2540954000</v>
      </c>
      <c r="WQA11" s="40">
        <v>0</v>
      </c>
      <c r="WQB11" s="43">
        <v>231912000</v>
      </c>
      <c r="WQC11" s="40" t="s">
        <v>41</v>
      </c>
      <c r="WQD11" s="40" t="s">
        <v>99</v>
      </c>
      <c r="WQE11" s="36">
        <f t="shared" si="2988"/>
        <v>2013</v>
      </c>
      <c r="WQF11" s="37">
        <f t="shared" si="2989"/>
        <v>-4738847000</v>
      </c>
      <c r="WQG11" s="38">
        <f t="shared" si="2990"/>
        <v>2772866000</v>
      </c>
      <c r="WQH11" s="38">
        <f t="shared" si="2991"/>
        <v>-7511713000</v>
      </c>
      <c r="WQI11" s="39">
        <f t="shared" si="2992"/>
        <v>0.98264565615747224</v>
      </c>
      <c r="WQJ11" s="39">
        <f t="shared" si="2993"/>
        <v>1.5576261799023294</v>
      </c>
      <c r="WQK11" s="40" t="s">
        <v>395</v>
      </c>
      <c r="WQL11" s="40" t="s">
        <v>9</v>
      </c>
      <c r="WQM11" s="42">
        <v>41639</v>
      </c>
      <c r="WQN11" s="43">
        <v>4822539000</v>
      </c>
      <c r="WQO11" s="43">
        <v>83692000</v>
      </c>
      <c r="WQP11" s="43">
        <v>2540954000</v>
      </c>
      <c r="WQQ11" s="40">
        <v>0</v>
      </c>
      <c r="WQR11" s="43">
        <v>231912000</v>
      </c>
      <c r="WQS11" s="40" t="s">
        <v>41</v>
      </c>
      <c r="WQT11" s="40" t="s">
        <v>99</v>
      </c>
      <c r="WQU11" s="36">
        <f t="shared" si="2994"/>
        <v>2013</v>
      </c>
      <c r="WQV11" s="37">
        <f t="shared" si="2995"/>
        <v>-4738847000</v>
      </c>
      <c r="WQW11" s="38">
        <f t="shared" si="2996"/>
        <v>2772866000</v>
      </c>
      <c r="WQX11" s="38">
        <f t="shared" si="2997"/>
        <v>-7511713000</v>
      </c>
      <c r="WQY11" s="39">
        <f t="shared" si="2998"/>
        <v>0.98264565615747224</v>
      </c>
      <c r="WQZ11" s="39">
        <f t="shared" si="2999"/>
        <v>1.5576261799023294</v>
      </c>
      <c r="WRA11" s="40" t="s">
        <v>395</v>
      </c>
      <c r="WRB11" s="40" t="s">
        <v>9</v>
      </c>
      <c r="WRC11" s="42">
        <v>41639</v>
      </c>
      <c r="WRD11" s="43">
        <v>4822539000</v>
      </c>
      <c r="WRE11" s="43">
        <v>83692000</v>
      </c>
      <c r="WRF11" s="43">
        <v>2540954000</v>
      </c>
      <c r="WRG11" s="40">
        <v>0</v>
      </c>
      <c r="WRH11" s="43">
        <v>231912000</v>
      </c>
      <c r="WRI11" s="40" t="s">
        <v>41</v>
      </c>
      <c r="WRJ11" s="40" t="s">
        <v>99</v>
      </c>
      <c r="WRK11" s="36">
        <f t="shared" si="2994"/>
        <v>2013</v>
      </c>
      <c r="WRL11" s="37">
        <f t="shared" si="2995"/>
        <v>-4738847000</v>
      </c>
      <c r="WRM11" s="38">
        <f t="shared" si="2996"/>
        <v>2772866000</v>
      </c>
      <c r="WRN11" s="38">
        <f t="shared" si="2997"/>
        <v>-7511713000</v>
      </c>
      <c r="WRO11" s="39">
        <f t="shared" si="2998"/>
        <v>0.98264565615747224</v>
      </c>
      <c r="WRP11" s="39">
        <f t="shared" si="2999"/>
        <v>1.5576261799023294</v>
      </c>
      <c r="WRQ11" s="40" t="s">
        <v>395</v>
      </c>
      <c r="WRR11" s="40" t="s">
        <v>9</v>
      </c>
      <c r="WRS11" s="42">
        <v>41639</v>
      </c>
      <c r="WRT11" s="43">
        <v>4822539000</v>
      </c>
      <c r="WRU11" s="43">
        <v>83692000</v>
      </c>
      <c r="WRV11" s="43">
        <v>2540954000</v>
      </c>
      <c r="WRW11" s="40">
        <v>0</v>
      </c>
      <c r="WRX11" s="43">
        <v>231912000</v>
      </c>
      <c r="WRY11" s="40" t="s">
        <v>41</v>
      </c>
      <c r="WRZ11" s="40" t="s">
        <v>99</v>
      </c>
      <c r="WSA11" s="36">
        <f t="shared" si="3000"/>
        <v>2013</v>
      </c>
      <c r="WSB11" s="37">
        <f t="shared" si="3001"/>
        <v>-4738847000</v>
      </c>
      <c r="WSC11" s="38">
        <f t="shared" si="3002"/>
        <v>2772866000</v>
      </c>
      <c r="WSD11" s="38">
        <f t="shared" si="3003"/>
        <v>-7511713000</v>
      </c>
      <c r="WSE11" s="39">
        <f t="shared" si="3004"/>
        <v>0.98264565615747224</v>
      </c>
      <c r="WSF11" s="39">
        <f t="shared" si="3005"/>
        <v>1.5576261799023294</v>
      </c>
      <c r="WSG11" s="40" t="s">
        <v>395</v>
      </c>
      <c r="WSH11" s="40" t="s">
        <v>9</v>
      </c>
      <c r="WSI11" s="42">
        <v>41639</v>
      </c>
      <c r="WSJ11" s="43">
        <v>4822539000</v>
      </c>
      <c r="WSK11" s="43">
        <v>83692000</v>
      </c>
      <c r="WSL11" s="43">
        <v>2540954000</v>
      </c>
      <c r="WSM11" s="40">
        <v>0</v>
      </c>
      <c r="WSN11" s="43">
        <v>231912000</v>
      </c>
      <c r="WSO11" s="40" t="s">
        <v>41</v>
      </c>
      <c r="WSP11" s="40" t="s">
        <v>99</v>
      </c>
      <c r="WSQ11" s="36">
        <f t="shared" si="3000"/>
        <v>2013</v>
      </c>
      <c r="WSR11" s="37">
        <f t="shared" si="3001"/>
        <v>-4738847000</v>
      </c>
      <c r="WSS11" s="38">
        <f t="shared" si="3002"/>
        <v>2772866000</v>
      </c>
      <c r="WST11" s="38">
        <f t="shared" si="3003"/>
        <v>-7511713000</v>
      </c>
      <c r="WSU11" s="39">
        <f t="shared" si="3004"/>
        <v>0.98264565615747224</v>
      </c>
      <c r="WSV11" s="39">
        <f t="shared" si="3005"/>
        <v>1.5576261799023294</v>
      </c>
      <c r="WSW11" s="40" t="s">
        <v>395</v>
      </c>
      <c r="WSX11" s="40" t="s">
        <v>9</v>
      </c>
      <c r="WSY11" s="42">
        <v>41639</v>
      </c>
      <c r="WSZ11" s="43">
        <v>4822539000</v>
      </c>
      <c r="WTA11" s="43">
        <v>83692000</v>
      </c>
      <c r="WTB11" s="43">
        <v>2540954000</v>
      </c>
      <c r="WTC11" s="40">
        <v>0</v>
      </c>
      <c r="WTD11" s="43">
        <v>231912000</v>
      </c>
      <c r="WTE11" s="40" t="s">
        <v>41</v>
      </c>
      <c r="WTF11" s="40" t="s">
        <v>99</v>
      </c>
      <c r="WTG11" s="36">
        <f t="shared" si="3006"/>
        <v>2013</v>
      </c>
      <c r="WTH11" s="37">
        <f t="shared" si="3007"/>
        <v>-4738847000</v>
      </c>
      <c r="WTI11" s="38">
        <f t="shared" si="3008"/>
        <v>2772866000</v>
      </c>
      <c r="WTJ11" s="38">
        <f t="shared" si="3009"/>
        <v>-7511713000</v>
      </c>
      <c r="WTK11" s="39">
        <f t="shared" si="3010"/>
        <v>0.98264565615747224</v>
      </c>
      <c r="WTL11" s="39">
        <f t="shared" si="3011"/>
        <v>1.5576261799023294</v>
      </c>
      <c r="WTM11" s="40" t="s">
        <v>395</v>
      </c>
      <c r="WTN11" s="40" t="s">
        <v>9</v>
      </c>
      <c r="WTO11" s="42">
        <v>41639</v>
      </c>
      <c r="WTP11" s="43">
        <v>4822539000</v>
      </c>
      <c r="WTQ11" s="43">
        <v>83692000</v>
      </c>
      <c r="WTR11" s="43">
        <v>2540954000</v>
      </c>
      <c r="WTS11" s="40">
        <v>0</v>
      </c>
      <c r="WTT11" s="43">
        <v>231912000</v>
      </c>
      <c r="WTU11" s="40" t="s">
        <v>41</v>
      </c>
      <c r="WTV11" s="40" t="s">
        <v>99</v>
      </c>
      <c r="WTW11" s="36">
        <f t="shared" si="3006"/>
        <v>2013</v>
      </c>
      <c r="WTX11" s="37">
        <f t="shared" si="3007"/>
        <v>-4738847000</v>
      </c>
      <c r="WTY11" s="38">
        <f t="shared" si="3008"/>
        <v>2772866000</v>
      </c>
      <c r="WTZ11" s="38">
        <f t="shared" si="3009"/>
        <v>-7511713000</v>
      </c>
      <c r="WUA11" s="39">
        <f t="shared" si="3010"/>
        <v>0.98264565615747224</v>
      </c>
      <c r="WUB11" s="39">
        <f t="shared" si="3011"/>
        <v>1.5576261799023294</v>
      </c>
      <c r="WUC11" s="40" t="s">
        <v>395</v>
      </c>
      <c r="WUD11" s="40" t="s">
        <v>9</v>
      </c>
      <c r="WUE11" s="42">
        <v>41639</v>
      </c>
      <c r="WUF11" s="43">
        <v>4822539000</v>
      </c>
      <c r="WUG11" s="43">
        <v>83692000</v>
      </c>
      <c r="WUH11" s="43">
        <v>2540954000</v>
      </c>
      <c r="WUI11" s="40">
        <v>0</v>
      </c>
      <c r="WUJ11" s="43">
        <v>231912000</v>
      </c>
      <c r="WUK11" s="40" t="s">
        <v>41</v>
      </c>
      <c r="WUL11" s="40" t="s">
        <v>99</v>
      </c>
      <c r="WUM11" s="36">
        <f t="shared" si="3012"/>
        <v>2013</v>
      </c>
      <c r="WUN11" s="37">
        <f t="shared" si="3013"/>
        <v>-4738847000</v>
      </c>
      <c r="WUO11" s="38">
        <f t="shared" si="3014"/>
        <v>2772866000</v>
      </c>
      <c r="WUP11" s="38">
        <f t="shared" si="3015"/>
        <v>-7511713000</v>
      </c>
      <c r="WUQ11" s="39">
        <f t="shared" si="3016"/>
        <v>0.98264565615747224</v>
      </c>
      <c r="WUR11" s="39">
        <f t="shared" si="3017"/>
        <v>1.5576261799023294</v>
      </c>
      <c r="WUS11" s="40" t="s">
        <v>395</v>
      </c>
      <c r="WUT11" s="40" t="s">
        <v>9</v>
      </c>
      <c r="WUU11" s="42">
        <v>41639</v>
      </c>
      <c r="WUV11" s="43">
        <v>4822539000</v>
      </c>
      <c r="WUW11" s="43">
        <v>83692000</v>
      </c>
      <c r="WUX11" s="43">
        <v>2540954000</v>
      </c>
      <c r="WUY11" s="40">
        <v>0</v>
      </c>
      <c r="WUZ11" s="43">
        <v>231912000</v>
      </c>
      <c r="WVA11" s="40" t="s">
        <v>41</v>
      </c>
      <c r="WVB11" s="40" t="s">
        <v>99</v>
      </c>
      <c r="WVC11" s="36">
        <f t="shared" si="3012"/>
        <v>2013</v>
      </c>
      <c r="WVD11" s="37">
        <f t="shared" si="3013"/>
        <v>-4738847000</v>
      </c>
      <c r="WVE11" s="38">
        <f t="shared" si="3014"/>
        <v>2772866000</v>
      </c>
      <c r="WVF11" s="38">
        <f t="shared" si="3015"/>
        <v>-7511713000</v>
      </c>
      <c r="WVG11" s="39">
        <f t="shared" si="3016"/>
        <v>0.98264565615747224</v>
      </c>
      <c r="WVH11" s="39">
        <f t="shared" si="3017"/>
        <v>1.5576261799023294</v>
      </c>
      <c r="WVI11" s="40" t="s">
        <v>395</v>
      </c>
      <c r="WVJ11" s="40" t="s">
        <v>9</v>
      </c>
      <c r="WVK11" s="42">
        <v>41639</v>
      </c>
      <c r="WVL11" s="43">
        <v>4822539000</v>
      </c>
      <c r="WVM11" s="43">
        <v>83692000</v>
      </c>
      <c r="WVN11" s="43">
        <v>2540954000</v>
      </c>
      <c r="WVO11" s="40">
        <v>0</v>
      </c>
      <c r="WVP11" s="43">
        <v>231912000</v>
      </c>
      <c r="WVQ11" s="40" t="s">
        <v>41</v>
      </c>
      <c r="WVR11" s="40" t="s">
        <v>99</v>
      </c>
      <c r="WVS11" s="36">
        <f t="shared" si="3018"/>
        <v>2013</v>
      </c>
      <c r="WVT11" s="37">
        <f t="shared" si="3019"/>
        <v>-4738847000</v>
      </c>
      <c r="WVU11" s="38">
        <f t="shared" si="3020"/>
        <v>2772866000</v>
      </c>
      <c r="WVV11" s="38">
        <f t="shared" si="3021"/>
        <v>-7511713000</v>
      </c>
      <c r="WVW11" s="39">
        <f t="shared" si="3022"/>
        <v>0.98264565615747224</v>
      </c>
      <c r="WVX11" s="39">
        <f t="shared" si="3023"/>
        <v>1.5576261799023294</v>
      </c>
      <c r="WVY11" s="40" t="s">
        <v>395</v>
      </c>
      <c r="WVZ11" s="40" t="s">
        <v>9</v>
      </c>
      <c r="WWA11" s="42">
        <v>41639</v>
      </c>
      <c r="WWB11" s="43">
        <v>4822539000</v>
      </c>
      <c r="WWC11" s="43">
        <v>83692000</v>
      </c>
      <c r="WWD11" s="43">
        <v>2540954000</v>
      </c>
      <c r="WWE11" s="40">
        <v>0</v>
      </c>
      <c r="WWF11" s="43">
        <v>231912000</v>
      </c>
      <c r="WWG11" s="40" t="s">
        <v>41</v>
      </c>
      <c r="WWH11" s="40" t="s">
        <v>99</v>
      </c>
      <c r="WWI11" s="36">
        <f t="shared" si="3018"/>
        <v>2013</v>
      </c>
      <c r="WWJ11" s="37">
        <f t="shared" si="3019"/>
        <v>-4738847000</v>
      </c>
      <c r="WWK11" s="38">
        <f t="shared" si="3020"/>
        <v>2772866000</v>
      </c>
      <c r="WWL11" s="38">
        <f t="shared" si="3021"/>
        <v>-7511713000</v>
      </c>
      <c r="WWM11" s="39">
        <f t="shared" si="3022"/>
        <v>0.98264565615747224</v>
      </c>
      <c r="WWN11" s="39">
        <f t="shared" si="3023"/>
        <v>1.5576261799023294</v>
      </c>
      <c r="WWO11" s="40" t="s">
        <v>395</v>
      </c>
      <c r="WWP11" s="40" t="s">
        <v>9</v>
      </c>
      <c r="WWQ11" s="42">
        <v>41639</v>
      </c>
      <c r="WWR11" s="43">
        <v>4822539000</v>
      </c>
      <c r="WWS11" s="43">
        <v>83692000</v>
      </c>
      <c r="WWT11" s="43">
        <v>2540954000</v>
      </c>
      <c r="WWU11" s="40">
        <v>0</v>
      </c>
      <c r="WWV11" s="43">
        <v>231912000</v>
      </c>
      <c r="WWW11" s="40" t="s">
        <v>41</v>
      </c>
      <c r="WWX11" s="40" t="s">
        <v>99</v>
      </c>
      <c r="WWY11" s="36">
        <f t="shared" si="3024"/>
        <v>2013</v>
      </c>
      <c r="WWZ11" s="37">
        <f t="shared" si="3025"/>
        <v>-4738847000</v>
      </c>
      <c r="WXA11" s="38">
        <f t="shared" si="3026"/>
        <v>2772866000</v>
      </c>
      <c r="WXB11" s="38">
        <f t="shared" si="3027"/>
        <v>-7511713000</v>
      </c>
      <c r="WXC11" s="39">
        <f t="shared" si="3028"/>
        <v>0.98264565615747224</v>
      </c>
      <c r="WXD11" s="39">
        <f t="shared" si="3029"/>
        <v>1.5576261799023294</v>
      </c>
      <c r="WXE11" s="40" t="s">
        <v>395</v>
      </c>
      <c r="WXF11" s="40" t="s">
        <v>9</v>
      </c>
      <c r="WXG11" s="42">
        <v>41639</v>
      </c>
      <c r="WXH11" s="43">
        <v>4822539000</v>
      </c>
      <c r="WXI11" s="43">
        <v>83692000</v>
      </c>
      <c r="WXJ11" s="43">
        <v>2540954000</v>
      </c>
      <c r="WXK11" s="40">
        <v>0</v>
      </c>
      <c r="WXL11" s="43">
        <v>231912000</v>
      </c>
      <c r="WXM11" s="40" t="s">
        <v>41</v>
      </c>
      <c r="WXN11" s="40" t="s">
        <v>99</v>
      </c>
      <c r="WXO11" s="36">
        <f t="shared" si="3024"/>
        <v>2013</v>
      </c>
      <c r="WXP11" s="37">
        <f t="shared" si="3025"/>
        <v>-4738847000</v>
      </c>
      <c r="WXQ11" s="38">
        <f t="shared" si="3026"/>
        <v>2772866000</v>
      </c>
      <c r="WXR11" s="38">
        <f t="shared" si="3027"/>
        <v>-7511713000</v>
      </c>
      <c r="WXS11" s="39">
        <f t="shared" si="3028"/>
        <v>0.98264565615747224</v>
      </c>
      <c r="WXT11" s="39">
        <f t="shared" si="3029"/>
        <v>1.5576261799023294</v>
      </c>
      <c r="WXU11" s="40" t="s">
        <v>395</v>
      </c>
      <c r="WXV11" s="40" t="s">
        <v>9</v>
      </c>
      <c r="WXW11" s="42">
        <v>41639</v>
      </c>
      <c r="WXX11" s="43">
        <v>4822539000</v>
      </c>
      <c r="WXY11" s="43">
        <v>83692000</v>
      </c>
      <c r="WXZ11" s="43">
        <v>2540954000</v>
      </c>
      <c r="WYA11" s="40">
        <v>0</v>
      </c>
      <c r="WYB11" s="43">
        <v>231912000</v>
      </c>
      <c r="WYC11" s="40" t="s">
        <v>41</v>
      </c>
      <c r="WYD11" s="40" t="s">
        <v>99</v>
      </c>
      <c r="WYE11" s="36">
        <f t="shared" si="3030"/>
        <v>2013</v>
      </c>
      <c r="WYF11" s="37">
        <f t="shared" si="3031"/>
        <v>-4738847000</v>
      </c>
      <c r="WYG11" s="38">
        <f t="shared" si="3032"/>
        <v>2772866000</v>
      </c>
      <c r="WYH11" s="38">
        <f t="shared" si="3033"/>
        <v>-7511713000</v>
      </c>
      <c r="WYI11" s="39">
        <f t="shared" si="3034"/>
        <v>0.98264565615747224</v>
      </c>
      <c r="WYJ11" s="39">
        <f t="shared" si="3035"/>
        <v>1.5576261799023294</v>
      </c>
      <c r="WYK11" s="40" t="s">
        <v>395</v>
      </c>
      <c r="WYL11" s="40" t="s">
        <v>9</v>
      </c>
      <c r="WYM11" s="42">
        <v>41639</v>
      </c>
      <c r="WYN11" s="43">
        <v>4822539000</v>
      </c>
      <c r="WYO11" s="43">
        <v>83692000</v>
      </c>
      <c r="WYP11" s="43">
        <v>2540954000</v>
      </c>
      <c r="WYQ11" s="40">
        <v>0</v>
      </c>
      <c r="WYR11" s="43">
        <v>231912000</v>
      </c>
      <c r="WYS11" s="40" t="s">
        <v>41</v>
      </c>
      <c r="WYT11" s="40" t="s">
        <v>99</v>
      </c>
      <c r="WYU11" s="36">
        <f t="shared" si="3030"/>
        <v>2013</v>
      </c>
      <c r="WYV11" s="37">
        <f t="shared" si="3031"/>
        <v>-4738847000</v>
      </c>
      <c r="WYW11" s="38">
        <f t="shared" si="3032"/>
        <v>2772866000</v>
      </c>
      <c r="WYX11" s="38">
        <f t="shared" si="3033"/>
        <v>-7511713000</v>
      </c>
      <c r="WYY11" s="39">
        <f t="shared" si="3034"/>
        <v>0.98264565615747224</v>
      </c>
      <c r="WYZ11" s="39">
        <f t="shared" si="3035"/>
        <v>1.5576261799023294</v>
      </c>
      <c r="WZA11" s="40" t="s">
        <v>395</v>
      </c>
      <c r="WZB11" s="40" t="s">
        <v>9</v>
      </c>
      <c r="WZC11" s="42">
        <v>41639</v>
      </c>
      <c r="WZD11" s="43">
        <v>4822539000</v>
      </c>
      <c r="WZE11" s="43">
        <v>83692000</v>
      </c>
      <c r="WZF11" s="43">
        <v>2540954000</v>
      </c>
      <c r="WZG11" s="40">
        <v>0</v>
      </c>
      <c r="WZH11" s="43">
        <v>231912000</v>
      </c>
      <c r="WZI11" s="40" t="s">
        <v>41</v>
      </c>
      <c r="WZJ11" s="40" t="s">
        <v>99</v>
      </c>
      <c r="WZK11" s="36">
        <f t="shared" si="3036"/>
        <v>2013</v>
      </c>
      <c r="WZL11" s="37">
        <f t="shared" si="3037"/>
        <v>-4738847000</v>
      </c>
      <c r="WZM11" s="38">
        <f t="shared" si="3038"/>
        <v>2772866000</v>
      </c>
      <c r="WZN11" s="38">
        <f t="shared" si="3039"/>
        <v>-7511713000</v>
      </c>
      <c r="WZO11" s="39">
        <f t="shared" si="3040"/>
        <v>0.98264565615747224</v>
      </c>
      <c r="WZP11" s="39">
        <f t="shared" si="3041"/>
        <v>1.5576261799023294</v>
      </c>
      <c r="WZQ11" s="40" t="s">
        <v>395</v>
      </c>
      <c r="WZR11" s="40" t="s">
        <v>9</v>
      </c>
      <c r="WZS11" s="42">
        <v>41639</v>
      </c>
      <c r="WZT11" s="43">
        <v>4822539000</v>
      </c>
      <c r="WZU11" s="43">
        <v>83692000</v>
      </c>
      <c r="WZV11" s="43">
        <v>2540954000</v>
      </c>
      <c r="WZW11" s="40">
        <v>0</v>
      </c>
      <c r="WZX11" s="43">
        <v>231912000</v>
      </c>
      <c r="WZY11" s="40" t="s">
        <v>41</v>
      </c>
      <c r="WZZ11" s="40" t="s">
        <v>99</v>
      </c>
      <c r="XAA11" s="36">
        <f t="shared" si="3036"/>
        <v>2013</v>
      </c>
      <c r="XAB11" s="37">
        <f t="shared" si="3037"/>
        <v>-4738847000</v>
      </c>
      <c r="XAC11" s="38">
        <f t="shared" si="3038"/>
        <v>2772866000</v>
      </c>
      <c r="XAD11" s="38">
        <f t="shared" si="3039"/>
        <v>-7511713000</v>
      </c>
      <c r="XAE11" s="39">
        <f t="shared" si="3040"/>
        <v>0.98264565615747224</v>
      </c>
      <c r="XAF11" s="39">
        <f t="shared" si="3041"/>
        <v>1.5576261799023294</v>
      </c>
      <c r="XAG11" s="40" t="s">
        <v>395</v>
      </c>
      <c r="XAH11" s="40" t="s">
        <v>9</v>
      </c>
      <c r="XAI11" s="42">
        <v>41639</v>
      </c>
      <c r="XAJ11" s="43">
        <v>4822539000</v>
      </c>
      <c r="XAK11" s="43">
        <v>83692000</v>
      </c>
      <c r="XAL11" s="43">
        <v>2540954000</v>
      </c>
      <c r="XAM11" s="40">
        <v>0</v>
      </c>
      <c r="XAN11" s="43">
        <v>231912000</v>
      </c>
      <c r="XAO11" s="40" t="s">
        <v>41</v>
      </c>
      <c r="XAP11" s="40" t="s">
        <v>99</v>
      </c>
      <c r="XAQ11" s="36">
        <f t="shared" si="3042"/>
        <v>2013</v>
      </c>
      <c r="XAR11" s="37">
        <f t="shared" si="3043"/>
        <v>-4738847000</v>
      </c>
      <c r="XAS11" s="38">
        <f t="shared" si="3044"/>
        <v>2772866000</v>
      </c>
      <c r="XAT11" s="38">
        <f t="shared" si="3045"/>
        <v>-7511713000</v>
      </c>
      <c r="XAU11" s="39">
        <f t="shared" si="3046"/>
        <v>0.98264565615747224</v>
      </c>
      <c r="XAV11" s="39">
        <f t="shared" si="3047"/>
        <v>1.5576261799023294</v>
      </c>
      <c r="XAW11" s="40" t="s">
        <v>395</v>
      </c>
      <c r="XAX11" s="40" t="s">
        <v>9</v>
      </c>
      <c r="XAY11" s="42">
        <v>41639</v>
      </c>
      <c r="XAZ11" s="43">
        <v>4822539000</v>
      </c>
      <c r="XBA11" s="43">
        <v>83692000</v>
      </c>
      <c r="XBB11" s="43">
        <v>2540954000</v>
      </c>
      <c r="XBC11" s="40">
        <v>0</v>
      </c>
      <c r="XBD11" s="43">
        <v>231912000</v>
      </c>
      <c r="XBE11" s="40" t="s">
        <v>41</v>
      </c>
      <c r="XBF11" s="40" t="s">
        <v>99</v>
      </c>
      <c r="XBG11" s="36">
        <f t="shared" si="3042"/>
        <v>2013</v>
      </c>
      <c r="XBH11" s="37">
        <f t="shared" si="3043"/>
        <v>-4738847000</v>
      </c>
      <c r="XBI11" s="38">
        <f t="shared" si="3044"/>
        <v>2772866000</v>
      </c>
      <c r="XBJ11" s="38">
        <f t="shared" si="3045"/>
        <v>-7511713000</v>
      </c>
      <c r="XBK11" s="39">
        <f t="shared" si="3046"/>
        <v>0.98264565615747224</v>
      </c>
      <c r="XBL11" s="39">
        <f t="shared" si="3047"/>
        <v>1.5576261799023294</v>
      </c>
      <c r="XBM11" s="40" t="s">
        <v>395</v>
      </c>
      <c r="XBN11" s="40" t="s">
        <v>9</v>
      </c>
      <c r="XBO11" s="42">
        <v>41639</v>
      </c>
      <c r="XBP11" s="43">
        <v>4822539000</v>
      </c>
      <c r="XBQ11" s="43">
        <v>83692000</v>
      </c>
      <c r="XBR11" s="43">
        <v>2540954000</v>
      </c>
      <c r="XBS11" s="40">
        <v>0</v>
      </c>
      <c r="XBT11" s="43">
        <v>231912000</v>
      </c>
      <c r="XBU11" s="40" t="s">
        <v>41</v>
      </c>
      <c r="XBV11" s="40" t="s">
        <v>99</v>
      </c>
      <c r="XBW11" s="36">
        <f t="shared" si="3048"/>
        <v>2013</v>
      </c>
      <c r="XBX11" s="37">
        <f t="shared" si="3049"/>
        <v>-4738847000</v>
      </c>
      <c r="XBY11" s="38">
        <f t="shared" si="3050"/>
        <v>2772866000</v>
      </c>
      <c r="XBZ11" s="38">
        <f t="shared" si="3051"/>
        <v>-7511713000</v>
      </c>
      <c r="XCA11" s="39">
        <f t="shared" si="3052"/>
        <v>0.98264565615747224</v>
      </c>
      <c r="XCB11" s="39">
        <f t="shared" si="3053"/>
        <v>1.5576261799023294</v>
      </c>
      <c r="XCC11" s="40" t="s">
        <v>395</v>
      </c>
      <c r="XCD11" s="40" t="s">
        <v>9</v>
      </c>
      <c r="XCE11" s="42">
        <v>41639</v>
      </c>
      <c r="XCF11" s="43">
        <v>4822539000</v>
      </c>
      <c r="XCG11" s="43">
        <v>83692000</v>
      </c>
      <c r="XCH11" s="43">
        <v>2540954000</v>
      </c>
      <c r="XCI11" s="40">
        <v>0</v>
      </c>
      <c r="XCJ11" s="43">
        <v>231912000</v>
      </c>
      <c r="XCK11" s="40" t="s">
        <v>41</v>
      </c>
      <c r="XCL11" s="40" t="s">
        <v>99</v>
      </c>
      <c r="XCM11" s="36">
        <f t="shared" si="3048"/>
        <v>2013</v>
      </c>
      <c r="XCN11" s="37">
        <f t="shared" si="3049"/>
        <v>-4738847000</v>
      </c>
      <c r="XCO11" s="38">
        <f t="shared" si="3050"/>
        <v>2772866000</v>
      </c>
      <c r="XCP11" s="38">
        <f t="shared" si="3051"/>
        <v>-7511713000</v>
      </c>
      <c r="XCQ11" s="39">
        <f t="shared" si="3052"/>
        <v>0.98264565615747224</v>
      </c>
      <c r="XCR11" s="39">
        <f t="shared" si="3053"/>
        <v>1.5576261799023294</v>
      </c>
      <c r="XCS11" s="40" t="s">
        <v>395</v>
      </c>
      <c r="XCT11" s="40" t="s">
        <v>9</v>
      </c>
      <c r="XCU11" s="42">
        <v>41639</v>
      </c>
      <c r="XCV11" s="43">
        <v>4822539000</v>
      </c>
      <c r="XCW11" s="43">
        <v>83692000</v>
      </c>
      <c r="XCX11" s="43">
        <v>2540954000</v>
      </c>
      <c r="XCY11" s="40">
        <v>0</v>
      </c>
      <c r="XCZ11" s="43">
        <v>231912000</v>
      </c>
      <c r="XDA11" s="40" t="s">
        <v>41</v>
      </c>
      <c r="XDB11" s="40" t="s">
        <v>99</v>
      </c>
      <c r="XDC11" s="36">
        <f t="shared" si="3054"/>
        <v>2013</v>
      </c>
      <c r="XDD11" s="37">
        <f t="shared" si="3055"/>
        <v>-4738847000</v>
      </c>
      <c r="XDE11" s="38">
        <f t="shared" si="3056"/>
        <v>2772866000</v>
      </c>
      <c r="XDF11" s="38">
        <f t="shared" si="3057"/>
        <v>-7511713000</v>
      </c>
      <c r="XDG11" s="39">
        <f t="shared" si="3058"/>
        <v>0.98264565615747224</v>
      </c>
      <c r="XDH11" s="39">
        <f t="shared" si="3059"/>
        <v>1.5576261799023294</v>
      </c>
      <c r="XDI11" s="40" t="s">
        <v>395</v>
      </c>
      <c r="XDJ11" s="40" t="s">
        <v>9</v>
      </c>
      <c r="XDK11" s="42">
        <v>41639</v>
      </c>
      <c r="XDL11" s="43">
        <v>4822539000</v>
      </c>
      <c r="XDM11" s="43">
        <v>83692000</v>
      </c>
      <c r="XDN11" s="43">
        <v>2540954000</v>
      </c>
      <c r="XDO11" s="40">
        <v>0</v>
      </c>
      <c r="XDP11" s="43">
        <v>231912000</v>
      </c>
      <c r="XDQ11" s="40" t="s">
        <v>41</v>
      </c>
      <c r="XDR11" s="40" t="s">
        <v>99</v>
      </c>
      <c r="XDS11" s="36">
        <f t="shared" si="3054"/>
        <v>2013</v>
      </c>
      <c r="XDT11" s="37">
        <f t="shared" si="3055"/>
        <v>-4738847000</v>
      </c>
      <c r="XDU11" s="38">
        <f t="shared" si="3056"/>
        <v>2772866000</v>
      </c>
      <c r="XDV11" s="38">
        <f t="shared" si="3057"/>
        <v>-7511713000</v>
      </c>
      <c r="XDW11" s="39">
        <f t="shared" si="3058"/>
        <v>0.98264565615747224</v>
      </c>
      <c r="XDX11" s="39">
        <f t="shared" si="3059"/>
        <v>1.5576261799023294</v>
      </c>
      <c r="XDY11" s="40" t="s">
        <v>395</v>
      </c>
      <c r="XDZ11" s="40" t="s">
        <v>9</v>
      </c>
      <c r="XEA11" s="42">
        <v>41639</v>
      </c>
      <c r="XEB11" s="43">
        <v>4822539000</v>
      </c>
      <c r="XEC11" s="43">
        <v>83692000</v>
      </c>
      <c r="XED11" s="43">
        <v>2540954000</v>
      </c>
      <c r="XEE11" s="40">
        <v>0</v>
      </c>
      <c r="XEF11" s="43">
        <v>231912000</v>
      </c>
      <c r="XEG11" s="40" t="s">
        <v>41</v>
      </c>
      <c r="XEH11" s="40" t="s">
        <v>99</v>
      </c>
      <c r="XEI11" s="36">
        <f t="shared" si="3060"/>
        <v>2013</v>
      </c>
      <c r="XEJ11" s="37">
        <f t="shared" si="3061"/>
        <v>-4738847000</v>
      </c>
      <c r="XEK11" s="38">
        <f t="shared" si="3062"/>
        <v>2772866000</v>
      </c>
      <c r="XEL11" s="38">
        <f t="shared" si="3063"/>
        <v>-7511713000</v>
      </c>
      <c r="XEM11" s="39">
        <f t="shared" si="3064"/>
        <v>0.98264565615747224</v>
      </c>
      <c r="XEN11" s="39">
        <f t="shared" si="3065"/>
        <v>1.5576261799023294</v>
      </c>
      <c r="XEO11" s="40" t="s">
        <v>395</v>
      </c>
      <c r="XEP11" s="40" t="s">
        <v>9</v>
      </c>
      <c r="XEQ11" s="42">
        <v>41639</v>
      </c>
      <c r="XER11" s="43">
        <v>4822539000</v>
      </c>
      <c r="XES11" s="43">
        <v>83692000</v>
      </c>
      <c r="XET11" s="43">
        <v>2540954000</v>
      </c>
      <c r="XEU11" s="40">
        <v>0</v>
      </c>
      <c r="XEV11" s="43">
        <v>231912000</v>
      </c>
      <c r="XEW11" s="40" t="s">
        <v>41</v>
      </c>
      <c r="XEX11" s="40" t="s">
        <v>99</v>
      </c>
      <c r="XEY11" s="36">
        <f t="shared" si="3060"/>
        <v>2013</v>
      </c>
      <c r="XEZ11" s="37">
        <f t="shared" si="3061"/>
        <v>-4738847000</v>
      </c>
      <c r="XFA11" s="38">
        <f t="shared" si="3062"/>
        <v>2772866000</v>
      </c>
      <c r="XFB11" s="38">
        <f t="shared" si="3063"/>
        <v>-7511713000</v>
      </c>
      <c r="XFC11" s="39">
        <f t="shared" si="3064"/>
        <v>0.98264565615747224</v>
      </c>
      <c r="XFD11" s="39">
        <f t="shared" si="3065"/>
        <v>1.5576261799023294</v>
      </c>
    </row>
    <row r="12" spans="1:16384" s="40" customFormat="1" ht="34" customHeight="1" x14ac:dyDescent="0.3">
      <c r="A12" s="33" t="s">
        <v>395</v>
      </c>
      <c r="B12" s="33" t="s">
        <v>10</v>
      </c>
      <c r="C12" s="34">
        <v>4736150000</v>
      </c>
      <c r="D12" s="34">
        <v>63083000</v>
      </c>
      <c r="E12" s="34">
        <v>2655650000</v>
      </c>
      <c r="F12" s="34">
        <v>157824000</v>
      </c>
      <c r="G12" s="33" t="s">
        <v>41</v>
      </c>
      <c r="H12" s="41">
        <v>4673067000</v>
      </c>
      <c r="I12" s="41">
        <v>2813474000</v>
      </c>
      <c r="J12" s="41">
        <v>7486541000</v>
      </c>
      <c r="K12" s="36"/>
      <c r="L12" s="37"/>
      <c r="M12" s="138"/>
      <c r="N12" s="157" t="s">
        <v>98</v>
      </c>
      <c r="O12" s="157" t="s">
        <v>10</v>
      </c>
      <c r="P12" s="158">
        <v>95181000000</v>
      </c>
      <c r="Q12" s="157" t="s">
        <v>41</v>
      </c>
      <c r="R12" s="157" t="s">
        <v>99</v>
      </c>
      <c r="S12" s="159">
        <v>0</v>
      </c>
      <c r="T12" s="43"/>
      <c r="U12" s="43"/>
      <c r="V12" s="43"/>
      <c r="X12" s="43"/>
      <c r="AA12" s="36"/>
      <c r="AB12" s="37"/>
      <c r="AC12" s="38"/>
      <c r="AD12" s="38"/>
      <c r="AE12" s="39"/>
      <c r="AF12" s="39"/>
      <c r="AI12" s="42"/>
      <c r="AJ12" s="43"/>
      <c r="AK12" s="43"/>
      <c r="AL12" s="43"/>
      <c r="AN12" s="43"/>
      <c r="AQ12" s="36"/>
      <c r="AR12" s="37"/>
      <c r="AS12" s="38"/>
      <c r="AT12" s="38"/>
      <c r="AU12" s="39"/>
      <c r="AV12" s="39"/>
      <c r="AY12" s="42"/>
      <c r="AZ12" s="43"/>
      <c r="BA12" s="43"/>
      <c r="BB12" s="43"/>
      <c r="BD12" s="43"/>
      <c r="BG12" s="36">
        <f t="shared" si="0"/>
        <v>1900</v>
      </c>
      <c r="BH12" s="37">
        <f t="shared" si="1"/>
        <v>0</v>
      </c>
      <c r="BI12" s="38">
        <f t="shared" si="2"/>
        <v>0</v>
      </c>
      <c r="BJ12" s="38">
        <f t="shared" si="3"/>
        <v>0</v>
      </c>
      <c r="BK12" s="39" t="e">
        <f t="shared" si="4"/>
        <v>#DIV/0!</v>
      </c>
      <c r="BL12" s="39" t="e">
        <f t="shared" si="5"/>
        <v>#DIV/0!</v>
      </c>
      <c r="BM12" s="40" t="s">
        <v>395</v>
      </c>
      <c r="BN12" s="40" t="s">
        <v>10</v>
      </c>
      <c r="BO12" s="42">
        <v>42004</v>
      </c>
      <c r="BP12" s="43">
        <v>4736150000</v>
      </c>
      <c r="BQ12" s="43">
        <v>63083000</v>
      </c>
      <c r="BR12" s="43">
        <v>2655650000</v>
      </c>
      <c r="BS12" s="40">
        <v>0</v>
      </c>
      <c r="BT12" s="43">
        <v>157824000</v>
      </c>
      <c r="BU12" s="40" t="s">
        <v>41</v>
      </c>
      <c r="BV12" s="40" t="s">
        <v>99</v>
      </c>
      <c r="BW12" s="36">
        <f t="shared" si="6"/>
        <v>2014</v>
      </c>
      <c r="BX12" s="37">
        <f t="shared" si="7"/>
        <v>-4673067000</v>
      </c>
      <c r="BY12" s="38">
        <f t="shared" si="8"/>
        <v>2813474000</v>
      </c>
      <c r="BZ12" s="38">
        <f t="shared" si="9"/>
        <v>-7486541000</v>
      </c>
      <c r="CA12" s="39">
        <f t="shared" si="10"/>
        <v>0.98668053165545855</v>
      </c>
      <c r="CB12" s="39">
        <f t="shared" si="11"/>
        <v>1.5807229500754834</v>
      </c>
      <c r="CC12" s="40" t="s">
        <v>395</v>
      </c>
      <c r="CD12" s="40" t="s">
        <v>10</v>
      </c>
      <c r="CE12" s="42">
        <v>42004</v>
      </c>
      <c r="CF12" s="43">
        <v>4736150000</v>
      </c>
      <c r="CG12" s="43">
        <v>63083000</v>
      </c>
      <c r="CH12" s="43">
        <v>2655650000</v>
      </c>
      <c r="CI12" s="40">
        <v>0</v>
      </c>
      <c r="CJ12" s="43">
        <v>157824000</v>
      </c>
      <c r="CK12" s="40" t="s">
        <v>41</v>
      </c>
      <c r="CL12" s="40" t="s">
        <v>99</v>
      </c>
      <c r="CM12" s="36">
        <f t="shared" si="6"/>
        <v>2014</v>
      </c>
      <c r="CN12" s="37">
        <f t="shared" si="7"/>
        <v>-4673067000</v>
      </c>
      <c r="CO12" s="38">
        <f t="shared" si="8"/>
        <v>2813474000</v>
      </c>
      <c r="CP12" s="38">
        <f t="shared" si="9"/>
        <v>-7486541000</v>
      </c>
      <c r="CQ12" s="39">
        <f t="shared" si="10"/>
        <v>0.98668053165545855</v>
      </c>
      <c r="CR12" s="39">
        <f t="shared" si="11"/>
        <v>1.5807229500754834</v>
      </c>
      <c r="CS12" s="40" t="s">
        <v>395</v>
      </c>
      <c r="CT12" s="40" t="s">
        <v>10</v>
      </c>
      <c r="CU12" s="42">
        <v>42004</v>
      </c>
      <c r="CV12" s="43">
        <v>4736150000</v>
      </c>
      <c r="CW12" s="43">
        <v>63083000</v>
      </c>
      <c r="CX12" s="43">
        <v>2655650000</v>
      </c>
      <c r="CY12" s="40">
        <v>0</v>
      </c>
      <c r="CZ12" s="43">
        <v>157824000</v>
      </c>
      <c r="DA12" s="40" t="s">
        <v>41</v>
      </c>
      <c r="DB12" s="40" t="s">
        <v>99</v>
      </c>
      <c r="DC12" s="36">
        <f t="shared" si="12"/>
        <v>2014</v>
      </c>
      <c r="DD12" s="37">
        <f t="shared" si="13"/>
        <v>-4673067000</v>
      </c>
      <c r="DE12" s="38">
        <f t="shared" si="14"/>
        <v>2813474000</v>
      </c>
      <c r="DF12" s="38">
        <f t="shared" si="15"/>
        <v>-7486541000</v>
      </c>
      <c r="DG12" s="39">
        <f t="shared" si="16"/>
        <v>0.98668053165545855</v>
      </c>
      <c r="DH12" s="39">
        <f t="shared" si="17"/>
        <v>1.5807229500754834</v>
      </c>
      <c r="DI12" s="40" t="s">
        <v>395</v>
      </c>
      <c r="DJ12" s="40" t="s">
        <v>10</v>
      </c>
      <c r="DK12" s="42">
        <v>42004</v>
      </c>
      <c r="DL12" s="43">
        <v>4736150000</v>
      </c>
      <c r="DM12" s="43">
        <v>63083000</v>
      </c>
      <c r="DN12" s="43">
        <v>2655650000</v>
      </c>
      <c r="DO12" s="40">
        <v>0</v>
      </c>
      <c r="DP12" s="43">
        <v>157824000</v>
      </c>
      <c r="DQ12" s="40" t="s">
        <v>41</v>
      </c>
      <c r="DR12" s="40" t="s">
        <v>99</v>
      </c>
      <c r="DS12" s="36">
        <f t="shared" si="12"/>
        <v>2014</v>
      </c>
      <c r="DT12" s="37">
        <f t="shared" si="13"/>
        <v>-4673067000</v>
      </c>
      <c r="DU12" s="38">
        <f t="shared" si="14"/>
        <v>2813474000</v>
      </c>
      <c r="DV12" s="38">
        <f t="shared" si="15"/>
        <v>-7486541000</v>
      </c>
      <c r="DW12" s="39">
        <f t="shared" si="16"/>
        <v>0.98668053165545855</v>
      </c>
      <c r="DX12" s="39">
        <f t="shared" si="17"/>
        <v>1.5807229500754834</v>
      </c>
      <c r="DY12" s="40" t="s">
        <v>395</v>
      </c>
      <c r="DZ12" s="40" t="s">
        <v>10</v>
      </c>
      <c r="EA12" s="42">
        <v>42004</v>
      </c>
      <c r="EB12" s="43">
        <v>4736150000</v>
      </c>
      <c r="EC12" s="43">
        <v>63083000</v>
      </c>
      <c r="ED12" s="43">
        <v>2655650000</v>
      </c>
      <c r="EE12" s="40">
        <v>0</v>
      </c>
      <c r="EF12" s="43">
        <v>157824000</v>
      </c>
      <c r="EG12" s="40" t="s">
        <v>41</v>
      </c>
      <c r="EH12" s="40" t="s">
        <v>99</v>
      </c>
      <c r="EI12" s="36">
        <f t="shared" si="18"/>
        <v>2014</v>
      </c>
      <c r="EJ12" s="37">
        <f t="shared" si="19"/>
        <v>-4673067000</v>
      </c>
      <c r="EK12" s="38">
        <f t="shared" si="20"/>
        <v>2813474000</v>
      </c>
      <c r="EL12" s="38">
        <f t="shared" si="21"/>
        <v>-7486541000</v>
      </c>
      <c r="EM12" s="39">
        <f t="shared" si="22"/>
        <v>0.98668053165545855</v>
      </c>
      <c r="EN12" s="39">
        <f t="shared" si="23"/>
        <v>1.5807229500754834</v>
      </c>
      <c r="EO12" s="40" t="s">
        <v>395</v>
      </c>
      <c r="EP12" s="40" t="s">
        <v>10</v>
      </c>
      <c r="EQ12" s="42">
        <v>42004</v>
      </c>
      <c r="ER12" s="43">
        <v>4736150000</v>
      </c>
      <c r="ES12" s="43">
        <v>63083000</v>
      </c>
      <c r="ET12" s="43">
        <v>2655650000</v>
      </c>
      <c r="EU12" s="40">
        <v>0</v>
      </c>
      <c r="EV12" s="43">
        <v>157824000</v>
      </c>
      <c r="EW12" s="40" t="s">
        <v>41</v>
      </c>
      <c r="EX12" s="40" t="s">
        <v>99</v>
      </c>
      <c r="EY12" s="36">
        <f t="shared" si="18"/>
        <v>2014</v>
      </c>
      <c r="EZ12" s="37">
        <f t="shared" si="19"/>
        <v>-4673067000</v>
      </c>
      <c r="FA12" s="38">
        <f t="shared" si="20"/>
        <v>2813474000</v>
      </c>
      <c r="FB12" s="38">
        <f t="shared" si="21"/>
        <v>-7486541000</v>
      </c>
      <c r="FC12" s="39">
        <f t="shared" si="22"/>
        <v>0.98668053165545855</v>
      </c>
      <c r="FD12" s="39">
        <f t="shared" si="23"/>
        <v>1.5807229500754834</v>
      </c>
      <c r="FE12" s="40" t="s">
        <v>395</v>
      </c>
      <c r="FF12" s="40" t="s">
        <v>10</v>
      </c>
      <c r="FG12" s="42">
        <v>42004</v>
      </c>
      <c r="FH12" s="43">
        <v>4736150000</v>
      </c>
      <c r="FI12" s="43">
        <v>63083000</v>
      </c>
      <c r="FJ12" s="43">
        <v>2655650000</v>
      </c>
      <c r="FK12" s="40">
        <v>0</v>
      </c>
      <c r="FL12" s="43">
        <v>157824000</v>
      </c>
      <c r="FM12" s="40" t="s">
        <v>41</v>
      </c>
      <c r="FN12" s="40" t="s">
        <v>99</v>
      </c>
      <c r="FO12" s="36">
        <f t="shared" si="24"/>
        <v>2014</v>
      </c>
      <c r="FP12" s="37">
        <f t="shared" si="25"/>
        <v>-4673067000</v>
      </c>
      <c r="FQ12" s="38">
        <f t="shared" si="26"/>
        <v>2813474000</v>
      </c>
      <c r="FR12" s="38">
        <f t="shared" si="27"/>
        <v>-7486541000</v>
      </c>
      <c r="FS12" s="39">
        <f t="shared" si="28"/>
        <v>0.98668053165545855</v>
      </c>
      <c r="FT12" s="39">
        <f t="shared" si="29"/>
        <v>1.5807229500754834</v>
      </c>
      <c r="FU12" s="40" t="s">
        <v>395</v>
      </c>
      <c r="FV12" s="40" t="s">
        <v>10</v>
      </c>
      <c r="FW12" s="42">
        <v>42004</v>
      </c>
      <c r="FX12" s="43">
        <v>4736150000</v>
      </c>
      <c r="FY12" s="43">
        <v>63083000</v>
      </c>
      <c r="FZ12" s="43">
        <v>2655650000</v>
      </c>
      <c r="GA12" s="40">
        <v>0</v>
      </c>
      <c r="GB12" s="43">
        <v>157824000</v>
      </c>
      <c r="GC12" s="40" t="s">
        <v>41</v>
      </c>
      <c r="GD12" s="40" t="s">
        <v>99</v>
      </c>
      <c r="GE12" s="36">
        <f t="shared" si="24"/>
        <v>2014</v>
      </c>
      <c r="GF12" s="37">
        <f t="shared" si="25"/>
        <v>-4673067000</v>
      </c>
      <c r="GG12" s="38">
        <f t="shared" si="26"/>
        <v>2813474000</v>
      </c>
      <c r="GH12" s="38">
        <f t="shared" si="27"/>
        <v>-7486541000</v>
      </c>
      <c r="GI12" s="39">
        <f t="shared" si="28"/>
        <v>0.98668053165545855</v>
      </c>
      <c r="GJ12" s="39">
        <f t="shared" si="29"/>
        <v>1.5807229500754834</v>
      </c>
      <c r="GK12" s="40" t="s">
        <v>395</v>
      </c>
      <c r="GL12" s="40" t="s">
        <v>10</v>
      </c>
      <c r="GM12" s="42">
        <v>42004</v>
      </c>
      <c r="GN12" s="43">
        <v>4736150000</v>
      </c>
      <c r="GO12" s="43">
        <v>63083000</v>
      </c>
      <c r="GP12" s="43">
        <v>2655650000</v>
      </c>
      <c r="GQ12" s="40">
        <v>0</v>
      </c>
      <c r="GR12" s="43">
        <v>157824000</v>
      </c>
      <c r="GS12" s="40" t="s">
        <v>41</v>
      </c>
      <c r="GT12" s="40" t="s">
        <v>99</v>
      </c>
      <c r="GU12" s="36">
        <f t="shared" si="30"/>
        <v>2014</v>
      </c>
      <c r="GV12" s="37">
        <f t="shared" si="31"/>
        <v>-4673067000</v>
      </c>
      <c r="GW12" s="38">
        <f t="shared" si="32"/>
        <v>2813474000</v>
      </c>
      <c r="GX12" s="38">
        <f t="shared" si="33"/>
        <v>-7486541000</v>
      </c>
      <c r="GY12" s="39">
        <f t="shared" si="34"/>
        <v>0.98668053165545855</v>
      </c>
      <c r="GZ12" s="39">
        <f t="shared" si="35"/>
        <v>1.5807229500754834</v>
      </c>
      <c r="HA12" s="40" t="s">
        <v>395</v>
      </c>
      <c r="HB12" s="40" t="s">
        <v>10</v>
      </c>
      <c r="HC12" s="42">
        <v>42004</v>
      </c>
      <c r="HD12" s="43">
        <v>4736150000</v>
      </c>
      <c r="HE12" s="43">
        <v>63083000</v>
      </c>
      <c r="HF12" s="43">
        <v>2655650000</v>
      </c>
      <c r="HG12" s="40">
        <v>0</v>
      </c>
      <c r="HH12" s="43">
        <v>157824000</v>
      </c>
      <c r="HI12" s="40" t="s">
        <v>41</v>
      </c>
      <c r="HJ12" s="40" t="s">
        <v>99</v>
      </c>
      <c r="HK12" s="36">
        <f t="shared" si="30"/>
        <v>2014</v>
      </c>
      <c r="HL12" s="37">
        <f t="shared" si="31"/>
        <v>-4673067000</v>
      </c>
      <c r="HM12" s="38">
        <f t="shared" si="32"/>
        <v>2813474000</v>
      </c>
      <c r="HN12" s="38">
        <f t="shared" si="33"/>
        <v>-7486541000</v>
      </c>
      <c r="HO12" s="39">
        <f t="shared" si="34"/>
        <v>0.98668053165545855</v>
      </c>
      <c r="HP12" s="39">
        <f t="shared" si="35"/>
        <v>1.5807229500754834</v>
      </c>
      <c r="HQ12" s="40" t="s">
        <v>395</v>
      </c>
      <c r="HR12" s="40" t="s">
        <v>10</v>
      </c>
      <c r="HS12" s="42">
        <v>42004</v>
      </c>
      <c r="HT12" s="43">
        <v>4736150000</v>
      </c>
      <c r="HU12" s="43">
        <v>63083000</v>
      </c>
      <c r="HV12" s="43">
        <v>2655650000</v>
      </c>
      <c r="HW12" s="40">
        <v>0</v>
      </c>
      <c r="HX12" s="43">
        <v>157824000</v>
      </c>
      <c r="HY12" s="40" t="s">
        <v>41</v>
      </c>
      <c r="HZ12" s="40" t="s">
        <v>99</v>
      </c>
      <c r="IA12" s="36">
        <f t="shared" si="36"/>
        <v>2014</v>
      </c>
      <c r="IB12" s="37">
        <f t="shared" si="37"/>
        <v>-4673067000</v>
      </c>
      <c r="IC12" s="38">
        <f t="shared" si="38"/>
        <v>2813474000</v>
      </c>
      <c r="ID12" s="38">
        <f t="shared" si="39"/>
        <v>-7486541000</v>
      </c>
      <c r="IE12" s="39">
        <f t="shared" si="40"/>
        <v>0.98668053165545855</v>
      </c>
      <c r="IF12" s="39">
        <f t="shared" si="41"/>
        <v>1.5807229500754834</v>
      </c>
      <c r="IG12" s="40" t="s">
        <v>395</v>
      </c>
      <c r="IH12" s="40" t="s">
        <v>10</v>
      </c>
      <c r="II12" s="42">
        <v>42004</v>
      </c>
      <c r="IJ12" s="43">
        <v>4736150000</v>
      </c>
      <c r="IK12" s="43">
        <v>63083000</v>
      </c>
      <c r="IL12" s="43">
        <v>2655650000</v>
      </c>
      <c r="IM12" s="40">
        <v>0</v>
      </c>
      <c r="IN12" s="43">
        <v>157824000</v>
      </c>
      <c r="IO12" s="40" t="s">
        <v>41</v>
      </c>
      <c r="IP12" s="40" t="s">
        <v>99</v>
      </c>
      <c r="IQ12" s="36">
        <f t="shared" si="36"/>
        <v>2014</v>
      </c>
      <c r="IR12" s="37">
        <f t="shared" si="37"/>
        <v>-4673067000</v>
      </c>
      <c r="IS12" s="38">
        <f t="shared" si="38"/>
        <v>2813474000</v>
      </c>
      <c r="IT12" s="38">
        <f t="shared" si="39"/>
        <v>-7486541000</v>
      </c>
      <c r="IU12" s="39">
        <f t="shared" si="40"/>
        <v>0.98668053165545855</v>
      </c>
      <c r="IV12" s="39">
        <f t="shared" si="41"/>
        <v>1.5807229500754834</v>
      </c>
      <c r="IW12" s="40" t="s">
        <v>395</v>
      </c>
      <c r="IX12" s="40" t="s">
        <v>10</v>
      </c>
      <c r="IY12" s="42">
        <v>42004</v>
      </c>
      <c r="IZ12" s="43">
        <v>4736150000</v>
      </c>
      <c r="JA12" s="43">
        <v>63083000</v>
      </c>
      <c r="JB12" s="43">
        <v>2655650000</v>
      </c>
      <c r="JC12" s="40">
        <v>0</v>
      </c>
      <c r="JD12" s="43">
        <v>157824000</v>
      </c>
      <c r="JE12" s="40" t="s">
        <v>41</v>
      </c>
      <c r="JF12" s="40" t="s">
        <v>99</v>
      </c>
      <c r="JG12" s="36">
        <f t="shared" si="42"/>
        <v>2014</v>
      </c>
      <c r="JH12" s="37">
        <f t="shared" si="43"/>
        <v>-4673067000</v>
      </c>
      <c r="JI12" s="38">
        <f t="shared" si="44"/>
        <v>2813474000</v>
      </c>
      <c r="JJ12" s="38">
        <f t="shared" si="45"/>
        <v>-7486541000</v>
      </c>
      <c r="JK12" s="39">
        <f t="shared" si="46"/>
        <v>0.98668053165545855</v>
      </c>
      <c r="JL12" s="39">
        <f t="shared" si="47"/>
        <v>1.5807229500754834</v>
      </c>
      <c r="JM12" s="40" t="s">
        <v>395</v>
      </c>
      <c r="JN12" s="40" t="s">
        <v>10</v>
      </c>
      <c r="JO12" s="42">
        <v>42004</v>
      </c>
      <c r="JP12" s="43">
        <v>4736150000</v>
      </c>
      <c r="JQ12" s="43">
        <v>63083000</v>
      </c>
      <c r="JR12" s="43">
        <v>2655650000</v>
      </c>
      <c r="JS12" s="40">
        <v>0</v>
      </c>
      <c r="JT12" s="43">
        <v>157824000</v>
      </c>
      <c r="JU12" s="40" t="s">
        <v>41</v>
      </c>
      <c r="JV12" s="40" t="s">
        <v>99</v>
      </c>
      <c r="JW12" s="36">
        <f t="shared" si="42"/>
        <v>2014</v>
      </c>
      <c r="JX12" s="37">
        <f t="shared" si="43"/>
        <v>-4673067000</v>
      </c>
      <c r="JY12" s="38">
        <f t="shared" si="44"/>
        <v>2813474000</v>
      </c>
      <c r="JZ12" s="38">
        <f t="shared" si="45"/>
        <v>-7486541000</v>
      </c>
      <c r="KA12" s="39">
        <f t="shared" si="46"/>
        <v>0.98668053165545855</v>
      </c>
      <c r="KB12" s="39">
        <f t="shared" si="47"/>
        <v>1.5807229500754834</v>
      </c>
      <c r="KC12" s="40" t="s">
        <v>395</v>
      </c>
      <c r="KD12" s="40" t="s">
        <v>10</v>
      </c>
      <c r="KE12" s="42">
        <v>42004</v>
      </c>
      <c r="KF12" s="43">
        <v>4736150000</v>
      </c>
      <c r="KG12" s="43">
        <v>63083000</v>
      </c>
      <c r="KH12" s="43">
        <v>2655650000</v>
      </c>
      <c r="KI12" s="40">
        <v>0</v>
      </c>
      <c r="KJ12" s="43">
        <v>157824000</v>
      </c>
      <c r="KK12" s="40" t="s">
        <v>41</v>
      </c>
      <c r="KL12" s="40" t="s">
        <v>99</v>
      </c>
      <c r="KM12" s="36">
        <f t="shared" si="48"/>
        <v>2014</v>
      </c>
      <c r="KN12" s="37">
        <f t="shared" si="49"/>
        <v>-4673067000</v>
      </c>
      <c r="KO12" s="38">
        <f t="shared" si="50"/>
        <v>2813474000</v>
      </c>
      <c r="KP12" s="38">
        <f t="shared" si="51"/>
        <v>-7486541000</v>
      </c>
      <c r="KQ12" s="39">
        <f t="shared" si="52"/>
        <v>0.98668053165545855</v>
      </c>
      <c r="KR12" s="39">
        <f t="shared" si="53"/>
        <v>1.5807229500754834</v>
      </c>
      <c r="KS12" s="40" t="s">
        <v>395</v>
      </c>
      <c r="KT12" s="40" t="s">
        <v>10</v>
      </c>
      <c r="KU12" s="42">
        <v>42004</v>
      </c>
      <c r="KV12" s="43">
        <v>4736150000</v>
      </c>
      <c r="KW12" s="43">
        <v>63083000</v>
      </c>
      <c r="KX12" s="43">
        <v>2655650000</v>
      </c>
      <c r="KY12" s="40">
        <v>0</v>
      </c>
      <c r="KZ12" s="43">
        <v>157824000</v>
      </c>
      <c r="LA12" s="40" t="s">
        <v>41</v>
      </c>
      <c r="LB12" s="40" t="s">
        <v>99</v>
      </c>
      <c r="LC12" s="36">
        <f t="shared" si="48"/>
        <v>2014</v>
      </c>
      <c r="LD12" s="37">
        <f t="shared" si="49"/>
        <v>-4673067000</v>
      </c>
      <c r="LE12" s="38">
        <f t="shared" si="50"/>
        <v>2813474000</v>
      </c>
      <c r="LF12" s="38">
        <f t="shared" si="51"/>
        <v>-7486541000</v>
      </c>
      <c r="LG12" s="39">
        <f t="shared" si="52"/>
        <v>0.98668053165545855</v>
      </c>
      <c r="LH12" s="39">
        <f t="shared" si="53"/>
        <v>1.5807229500754834</v>
      </c>
      <c r="LI12" s="40" t="s">
        <v>395</v>
      </c>
      <c r="LJ12" s="40" t="s">
        <v>10</v>
      </c>
      <c r="LK12" s="42">
        <v>42004</v>
      </c>
      <c r="LL12" s="43">
        <v>4736150000</v>
      </c>
      <c r="LM12" s="43">
        <v>63083000</v>
      </c>
      <c r="LN12" s="43">
        <v>2655650000</v>
      </c>
      <c r="LO12" s="40">
        <v>0</v>
      </c>
      <c r="LP12" s="43">
        <v>157824000</v>
      </c>
      <c r="LQ12" s="40" t="s">
        <v>41</v>
      </c>
      <c r="LR12" s="40" t="s">
        <v>99</v>
      </c>
      <c r="LS12" s="36">
        <f t="shared" si="54"/>
        <v>2014</v>
      </c>
      <c r="LT12" s="37">
        <f t="shared" si="55"/>
        <v>-4673067000</v>
      </c>
      <c r="LU12" s="38">
        <f t="shared" si="56"/>
        <v>2813474000</v>
      </c>
      <c r="LV12" s="38">
        <f t="shared" si="57"/>
        <v>-7486541000</v>
      </c>
      <c r="LW12" s="39">
        <f t="shared" si="58"/>
        <v>0.98668053165545855</v>
      </c>
      <c r="LX12" s="39">
        <f t="shared" si="59"/>
        <v>1.5807229500754834</v>
      </c>
      <c r="LY12" s="40" t="s">
        <v>395</v>
      </c>
      <c r="LZ12" s="40" t="s">
        <v>10</v>
      </c>
      <c r="MA12" s="42">
        <v>42004</v>
      </c>
      <c r="MB12" s="43">
        <v>4736150000</v>
      </c>
      <c r="MC12" s="43">
        <v>63083000</v>
      </c>
      <c r="MD12" s="43">
        <v>2655650000</v>
      </c>
      <c r="ME12" s="40">
        <v>0</v>
      </c>
      <c r="MF12" s="43">
        <v>157824000</v>
      </c>
      <c r="MG12" s="40" t="s">
        <v>41</v>
      </c>
      <c r="MH12" s="40" t="s">
        <v>99</v>
      </c>
      <c r="MI12" s="36">
        <f t="shared" si="54"/>
        <v>2014</v>
      </c>
      <c r="MJ12" s="37">
        <f t="shared" si="55"/>
        <v>-4673067000</v>
      </c>
      <c r="MK12" s="38">
        <f t="shared" si="56"/>
        <v>2813474000</v>
      </c>
      <c r="ML12" s="38">
        <f t="shared" si="57"/>
        <v>-7486541000</v>
      </c>
      <c r="MM12" s="39">
        <f t="shared" si="58"/>
        <v>0.98668053165545855</v>
      </c>
      <c r="MN12" s="39">
        <f t="shared" si="59"/>
        <v>1.5807229500754834</v>
      </c>
      <c r="MO12" s="40" t="s">
        <v>395</v>
      </c>
      <c r="MP12" s="40" t="s">
        <v>10</v>
      </c>
      <c r="MQ12" s="42">
        <v>42004</v>
      </c>
      <c r="MR12" s="43">
        <v>4736150000</v>
      </c>
      <c r="MS12" s="43">
        <v>63083000</v>
      </c>
      <c r="MT12" s="43">
        <v>2655650000</v>
      </c>
      <c r="MU12" s="40">
        <v>0</v>
      </c>
      <c r="MV12" s="43">
        <v>157824000</v>
      </c>
      <c r="MW12" s="40" t="s">
        <v>41</v>
      </c>
      <c r="MX12" s="40" t="s">
        <v>99</v>
      </c>
      <c r="MY12" s="36">
        <f t="shared" si="60"/>
        <v>2014</v>
      </c>
      <c r="MZ12" s="37">
        <f t="shared" si="61"/>
        <v>-4673067000</v>
      </c>
      <c r="NA12" s="38">
        <f t="shared" si="62"/>
        <v>2813474000</v>
      </c>
      <c r="NB12" s="38">
        <f t="shared" si="63"/>
        <v>-7486541000</v>
      </c>
      <c r="NC12" s="39">
        <f t="shared" si="64"/>
        <v>0.98668053165545855</v>
      </c>
      <c r="ND12" s="39">
        <f t="shared" si="65"/>
        <v>1.5807229500754834</v>
      </c>
      <c r="NE12" s="40" t="s">
        <v>395</v>
      </c>
      <c r="NF12" s="40" t="s">
        <v>10</v>
      </c>
      <c r="NG12" s="42">
        <v>42004</v>
      </c>
      <c r="NH12" s="43">
        <v>4736150000</v>
      </c>
      <c r="NI12" s="43">
        <v>63083000</v>
      </c>
      <c r="NJ12" s="43">
        <v>2655650000</v>
      </c>
      <c r="NK12" s="40">
        <v>0</v>
      </c>
      <c r="NL12" s="43">
        <v>157824000</v>
      </c>
      <c r="NM12" s="40" t="s">
        <v>41</v>
      </c>
      <c r="NN12" s="40" t="s">
        <v>99</v>
      </c>
      <c r="NO12" s="36">
        <f t="shared" si="60"/>
        <v>2014</v>
      </c>
      <c r="NP12" s="37">
        <f t="shared" si="61"/>
        <v>-4673067000</v>
      </c>
      <c r="NQ12" s="38">
        <f t="shared" si="62"/>
        <v>2813474000</v>
      </c>
      <c r="NR12" s="38">
        <f t="shared" si="63"/>
        <v>-7486541000</v>
      </c>
      <c r="NS12" s="39">
        <f t="shared" si="64"/>
        <v>0.98668053165545855</v>
      </c>
      <c r="NT12" s="39">
        <f t="shared" si="65"/>
        <v>1.5807229500754834</v>
      </c>
      <c r="NU12" s="40" t="s">
        <v>395</v>
      </c>
      <c r="NV12" s="40" t="s">
        <v>10</v>
      </c>
      <c r="NW12" s="42">
        <v>42004</v>
      </c>
      <c r="NX12" s="43">
        <v>4736150000</v>
      </c>
      <c r="NY12" s="43">
        <v>63083000</v>
      </c>
      <c r="NZ12" s="43">
        <v>2655650000</v>
      </c>
      <c r="OA12" s="40">
        <v>0</v>
      </c>
      <c r="OB12" s="43">
        <v>157824000</v>
      </c>
      <c r="OC12" s="40" t="s">
        <v>41</v>
      </c>
      <c r="OD12" s="40" t="s">
        <v>99</v>
      </c>
      <c r="OE12" s="36">
        <f t="shared" si="66"/>
        <v>2014</v>
      </c>
      <c r="OF12" s="37">
        <f t="shared" si="67"/>
        <v>-4673067000</v>
      </c>
      <c r="OG12" s="38">
        <f t="shared" si="68"/>
        <v>2813474000</v>
      </c>
      <c r="OH12" s="38">
        <f t="shared" si="69"/>
        <v>-7486541000</v>
      </c>
      <c r="OI12" s="39">
        <f t="shared" si="70"/>
        <v>0.98668053165545855</v>
      </c>
      <c r="OJ12" s="39">
        <f t="shared" si="71"/>
        <v>1.5807229500754834</v>
      </c>
      <c r="OK12" s="40" t="s">
        <v>395</v>
      </c>
      <c r="OL12" s="40" t="s">
        <v>10</v>
      </c>
      <c r="OM12" s="42">
        <v>42004</v>
      </c>
      <c r="ON12" s="43">
        <v>4736150000</v>
      </c>
      <c r="OO12" s="43">
        <v>63083000</v>
      </c>
      <c r="OP12" s="43">
        <v>2655650000</v>
      </c>
      <c r="OQ12" s="40">
        <v>0</v>
      </c>
      <c r="OR12" s="43">
        <v>157824000</v>
      </c>
      <c r="OS12" s="40" t="s">
        <v>41</v>
      </c>
      <c r="OT12" s="40" t="s">
        <v>99</v>
      </c>
      <c r="OU12" s="36">
        <f t="shared" si="66"/>
        <v>2014</v>
      </c>
      <c r="OV12" s="37">
        <f t="shared" si="67"/>
        <v>-4673067000</v>
      </c>
      <c r="OW12" s="38">
        <f t="shared" si="68"/>
        <v>2813474000</v>
      </c>
      <c r="OX12" s="38">
        <f t="shared" si="69"/>
        <v>-7486541000</v>
      </c>
      <c r="OY12" s="39">
        <f t="shared" si="70"/>
        <v>0.98668053165545855</v>
      </c>
      <c r="OZ12" s="39">
        <f t="shared" si="71"/>
        <v>1.5807229500754834</v>
      </c>
      <c r="PA12" s="40" t="s">
        <v>395</v>
      </c>
      <c r="PB12" s="40" t="s">
        <v>10</v>
      </c>
      <c r="PC12" s="42">
        <v>42004</v>
      </c>
      <c r="PD12" s="43">
        <v>4736150000</v>
      </c>
      <c r="PE12" s="43">
        <v>63083000</v>
      </c>
      <c r="PF12" s="43">
        <v>2655650000</v>
      </c>
      <c r="PG12" s="40">
        <v>0</v>
      </c>
      <c r="PH12" s="43">
        <v>157824000</v>
      </c>
      <c r="PI12" s="40" t="s">
        <v>41</v>
      </c>
      <c r="PJ12" s="40" t="s">
        <v>99</v>
      </c>
      <c r="PK12" s="36">
        <f t="shared" si="72"/>
        <v>2014</v>
      </c>
      <c r="PL12" s="37">
        <f t="shared" si="73"/>
        <v>-4673067000</v>
      </c>
      <c r="PM12" s="38">
        <f t="shared" si="74"/>
        <v>2813474000</v>
      </c>
      <c r="PN12" s="38">
        <f t="shared" si="75"/>
        <v>-7486541000</v>
      </c>
      <c r="PO12" s="39">
        <f t="shared" si="76"/>
        <v>0.98668053165545855</v>
      </c>
      <c r="PP12" s="39">
        <f t="shared" si="77"/>
        <v>1.5807229500754834</v>
      </c>
      <c r="PQ12" s="40" t="s">
        <v>395</v>
      </c>
      <c r="PR12" s="40" t="s">
        <v>10</v>
      </c>
      <c r="PS12" s="42">
        <v>42004</v>
      </c>
      <c r="PT12" s="43">
        <v>4736150000</v>
      </c>
      <c r="PU12" s="43">
        <v>63083000</v>
      </c>
      <c r="PV12" s="43">
        <v>2655650000</v>
      </c>
      <c r="PW12" s="40">
        <v>0</v>
      </c>
      <c r="PX12" s="43">
        <v>157824000</v>
      </c>
      <c r="PY12" s="40" t="s">
        <v>41</v>
      </c>
      <c r="PZ12" s="40" t="s">
        <v>99</v>
      </c>
      <c r="QA12" s="36">
        <f t="shared" si="72"/>
        <v>2014</v>
      </c>
      <c r="QB12" s="37">
        <f t="shared" si="73"/>
        <v>-4673067000</v>
      </c>
      <c r="QC12" s="38">
        <f t="shared" si="74"/>
        <v>2813474000</v>
      </c>
      <c r="QD12" s="38">
        <f t="shared" si="75"/>
        <v>-7486541000</v>
      </c>
      <c r="QE12" s="39">
        <f t="shared" si="76"/>
        <v>0.98668053165545855</v>
      </c>
      <c r="QF12" s="39">
        <f t="shared" si="77"/>
        <v>1.5807229500754834</v>
      </c>
      <c r="QG12" s="40" t="s">
        <v>395</v>
      </c>
      <c r="QH12" s="40" t="s">
        <v>10</v>
      </c>
      <c r="QI12" s="42">
        <v>42004</v>
      </c>
      <c r="QJ12" s="43">
        <v>4736150000</v>
      </c>
      <c r="QK12" s="43">
        <v>63083000</v>
      </c>
      <c r="QL12" s="43">
        <v>2655650000</v>
      </c>
      <c r="QM12" s="40">
        <v>0</v>
      </c>
      <c r="QN12" s="43">
        <v>157824000</v>
      </c>
      <c r="QO12" s="40" t="s">
        <v>41</v>
      </c>
      <c r="QP12" s="40" t="s">
        <v>99</v>
      </c>
      <c r="QQ12" s="36">
        <f t="shared" si="78"/>
        <v>2014</v>
      </c>
      <c r="QR12" s="37">
        <f t="shared" si="79"/>
        <v>-4673067000</v>
      </c>
      <c r="QS12" s="38">
        <f t="shared" si="80"/>
        <v>2813474000</v>
      </c>
      <c r="QT12" s="38">
        <f t="shared" si="81"/>
        <v>-7486541000</v>
      </c>
      <c r="QU12" s="39">
        <f t="shared" si="82"/>
        <v>0.98668053165545855</v>
      </c>
      <c r="QV12" s="39">
        <f t="shared" si="83"/>
        <v>1.5807229500754834</v>
      </c>
      <c r="QW12" s="40" t="s">
        <v>395</v>
      </c>
      <c r="QX12" s="40" t="s">
        <v>10</v>
      </c>
      <c r="QY12" s="42">
        <v>42004</v>
      </c>
      <c r="QZ12" s="43">
        <v>4736150000</v>
      </c>
      <c r="RA12" s="43">
        <v>63083000</v>
      </c>
      <c r="RB12" s="43">
        <v>2655650000</v>
      </c>
      <c r="RC12" s="40">
        <v>0</v>
      </c>
      <c r="RD12" s="43">
        <v>157824000</v>
      </c>
      <c r="RE12" s="40" t="s">
        <v>41</v>
      </c>
      <c r="RF12" s="40" t="s">
        <v>99</v>
      </c>
      <c r="RG12" s="36">
        <f t="shared" si="78"/>
        <v>2014</v>
      </c>
      <c r="RH12" s="37">
        <f t="shared" si="79"/>
        <v>-4673067000</v>
      </c>
      <c r="RI12" s="38">
        <f t="shared" si="80"/>
        <v>2813474000</v>
      </c>
      <c r="RJ12" s="38">
        <f t="shared" si="81"/>
        <v>-7486541000</v>
      </c>
      <c r="RK12" s="39">
        <f t="shared" si="82"/>
        <v>0.98668053165545855</v>
      </c>
      <c r="RL12" s="39">
        <f t="shared" si="83"/>
        <v>1.5807229500754834</v>
      </c>
      <c r="RM12" s="40" t="s">
        <v>395</v>
      </c>
      <c r="RN12" s="40" t="s">
        <v>10</v>
      </c>
      <c r="RO12" s="42">
        <v>42004</v>
      </c>
      <c r="RP12" s="43">
        <v>4736150000</v>
      </c>
      <c r="RQ12" s="43">
        <v>63083000</v>
      </c>
      <c r="RR12" s="43">
        <v>2655650000</v>
      </c>
      <c r="RS12" s="40">
        <v>0</v>
      </c>
      <c r="RT12" s="43">
        <v>157824000</v>
      </c>
      <c r="RU12" s="40" t="s">
        <v>41</v>
      </c>
      <c r="RV12" s="40" t="s">
        <v>99</v>
      </c>
      <c r="RW12" s="36">
        <f t="shared" si="84"/>
        <v>2014</v>
      </c>
      <c r="RX12" s="37">
        <f t="shared" si="85"/>
        <v>-4673067000</v>
      </c>
      <c r="RY12" s="38">
        <f t="shared" si="86"/>
        <v>2813474000</v>
      </c>
      <c r="RZ12" s="38">
        <f t="shared" si="87"/>
        <v>-7486541000</v>
      </c>
      <c r="SA12" s="39">
        <f t="shared" si="88"/>
        <v>0.98668053165545855</v>
      </c>
      <c r="SB12" s="39">
        <f t="shared" si="89"/>
        <v>1.5807229500754834</v>
      </c>
      <c r="SC12" s="40" t="s">
        <v>395</v>
      </c>
      <c r="SD12" s="40" t="s">
        <v>10</v>
      </c>
      <c r="SE12" s="42">
        <v>42004</v>
      </c>
      <c r="SF12" s="43">
        <v>4736150000</v>
      </c>
      <c r="SG12" s="43">
        <v>63083000</v>
      </c>
      <c r="SH12" s="43">
        <v>2655650000</v>
      </c>
      <c r="SI12" s="40">
        <v>0</v>
      </c>
      <c r="SJ12" s="43">
        <v>157824000</v>
      </c>
      <c r="SK12" s="40" t="s">
        <v>41</v>
      </c>
      <c r="SL12" s="40" t="s">
        <v>99</v>
      </c>
      <c r="SM12" s="36">
        <f t="shared" si="84"/>
        <v>2014</v>
      </c>
      <c r="SN12" s="37">
        <f t="shared" si="85"/>
        <v>-4673067000</v>
      </c>
      <c r="SO12" s="38">
        <f t="shared" si="86"/>
        <v>2813474000</v>
      </c>
      <c r="SP12" s="38">
        <f t="shared" si="87"/>
        <v>-7486541000</v>
      </c>
      <c r="SQ12" s="39">
        <f t="shared" si="88"/>
        <v>0.98668053165545855</v>
      </c>
      <c r="SR12" s="39">
        <f t="shared" si="89"/>
        <v>1.5807229500754834</v>
      </c>
      <c r="SS12" s="40" t="s">
        <v>395</v>
      </c>
      <c r="ST12" s="40" t="s">
        <v>10</v>
      </c>
      <c r="SU12" s="42">
        <v>42004</v>
      </c>
      <c r="SV12" s="43">
        <v>4736150000</v>
      </c>
      <c r="SW12" s="43">
        <v>63083000</v>
      </c>
      <c r="SX12" s="43">
        <v>2655650000</v>
      </c>
      <c r="SY12" s="40">
        <v>0</v>
      </c>
      <c r="SZ12" s="43">
        <v>157824000</v>
      </c>
      <c r="TA12" s="40" t="s">
        <v>41</v>
      </c>
      <c r="TB12" s="40" t="s">
        <v>99</v>
      </c>
      <c r="TC12" s="36">
        <f t="shared" si="90"/>
        <v>2014</v>
      </c>
      <c r="TD12" s="37">
        <f t="shared" si="91"/>
        <v>-4673067000</v>
      </c>
      <c r="TE12" s="38">
        <f t="shared" si="92"/>
        <v>2813474000</v>
      </c>
      <c r="TF12" s="38">
        <f t="shared" si="93"/>
        <v>-7486541000</v>
      </c>
      <c r="TG12" s="39">
        <f t="shared" si="94"/>
        <v>0.98668053165545855</v>
      </c>
      <c r="TH12" s="39">
        <f t="shared" si="95"/>
        <v>1.5807229500754834</v>
      </c>
      <c r="TI12" s="40" t="s">
        <v>395</v>
      </c>
      <c r="TJ12" s="40" t="s">
        <v>10</v>
      </c>
      <c r="TK12" s="42">
        <v>42004</v>
      </c>
      <c r="TL12" s="43">
        <v>4736150000</v>
      </c>
      <c r="TM12" s="43">
        <v>63083000</v>
      </c>
      <c r="TN12" s="43">
        <v>2655650000</v>
      </c>
      <c r="TO12" s="40">
        <v>0</v>
      </c>
      <c r="TP12" s="43">
        <v>157824000</v>
      </c>
      <c r="TQ12" s="40" t="s">
        <v>41</v>
      </c>
      <c r="TR12" s="40" t="s">
        <v>99</v>
      </c>
      <c r="TS12" s="36">
        <f t="shared" si="90"/>
        <v>2014</v>
      </c>
      <c r="TT12" s="37">
        <f t="shared" si="91"/>
        <v>-4673067000</v>
      </c>
      <c r="TU12" s="38">
        <f t="shared" si="92"/>
        <v>2813474000</v>
      </c>
      <c r="TV12" s="38">
        <f t="shared" si="93"/>
        <v>-7486541000</v>
      </c>
      <c r="TW12" s="39">
        <f t="shared" si="94"/>
        <v>0.98668053165545855</v>
      </c>
      <c r="TX12" s="39">
        <f t="shared" si="95"/>
        <v>1.5807229500754834</v>
      </c>
      <c r="TY12" s="40" t="s">
        <v>395</v>
      </c>
      <c r="TZ12" s="40" t="s">
        <v>10</v>
      </c>
      <c r="UA12" s="42">
        <v>42004</v>
      </c>
      <c r="UB12" s="43">
        <v>4736150000</v>
      </c>
      <c r="UC12" s="43">
        <v>63083000</v>
      </c>
      <c r="UD12" s="43">
        <v>2655650000</v>
      </c>
      <c r="UE12" s="40">
        <v>0</v>
      </c>
      <c r="UF12" s="43">
        <v>157824000</v>
      </c>
      <c r="UG12" s="40" t="s">
        <v>41</v>
      </c>
      <c r="UH12" s="40" t="s">
        <v>99</v>
      </c>
      <c r="UI12" s="36">
        <f t="shared" si="96"/>
        <v>2014</v>
      </c>
      <c r="UJ12" s="37">
        <f t="shared" si="97"/>
        <v>-4673067000</v>
      </c>
      <c r="UK12" s="38">
        <f t="shared" si="98"/>
        <v>2813474000</v>
      </c>
      <c r="UL12" s="38">
        <f t="shared" si="99"/>
        <v>-7486541000</v>
      </c>
      <c r="UM12" s="39">
        <f t="shared" si="100"/>
        <v>0.98668053165545855</v>
      </c>
      <c r="UN12" s="39">
        <f t="shared" si="101"/>
        <v>1.5807229500754834</v>
      </c>
      <c r="UO12" s="40" t="s">
        <v>395</v>
      </c>
      <c r="UP12" s="40" t="s">
        <v>10</v>
      </c>
      <c r="UQ12" s="42">
        <v>42004</v>
      </c>
      <c r="UR12" s="43">
        <v>4736150000</v>
      </c>
      <c r="US12" s="43">
        <v>63083000</v>
      </c>
      <c r="UT12" s="43">
        <v>2655650000</v>
      </c>
      <c r="UU12" s="40">
        <v>0</v>
      </c>
      <c r="UV12" s="43">
        <v>157824000</v>
      </c>
      <c r="UW12" s="40" t="s">
        <v>41</v>
      </c>
      <c r="UX12" s="40" t="s">
        <v>99</v>
      </c>
      <c r="UY12" s="36">
        <f t="shared" si="96"/>
        <v>2014</v>
      </c>
      <c r="UZ12" s="37">
        <f t="shared" si="97"/>
        <v>-4673067000</v>
      </c>
      <c r="VA12" s="38">
        <f t="shared" si="98"/>
        <v>2813474000</v>
      </c>
      <c r="VB12" s="38">
        <f t="shared" si="99"/>
        <v>-7486541000</v>
      </c>
      <c r="VC12" s="39">
        <f t="shared" si="100"/>
        <v>0.98668053165545855</v>
      </c>
      <c r="VD12" s="39">
        <f t="shared" si="101"/>
        <v>1.5807229500754834</v>
      </c>
      <c r="VE12" s="40" t="s">
        <v>395</v>
      </c>
      <c r="VF12" s="40" t="s">
        <v>10</v>
      </c>
      <c r="VG12" s="42">
        <v>42004</v>
      </c>
      <c r="VH12" s="43">
        <v>4736150000</v>
      </c>
      <c r="VI12" s="43">
        <v>63083000</v>
      </c>
      <c r="VJ12" s="43">
        <v>2655650000</v>
      </c>
      <c r="VK12" s="40">
        <v>0</v>
      </c>
      <c r="VL12" s="43">
        <v>157824000</v>
      </c>
      <c r="VM12" s="40" t="s">
        <v>41</v>
      </c>
      <c r="VN12" s="40" t="s">
        <v>99</v>
      </c>
      <c r="VO12" s="36">
        <f t="shared" si="102"/>
        <v>2014</v>
      </c>
      <c r="VP12" s="37">
        <f t="shared" si="103"/>
        <v>-4673067000</v>
      </c>
      <c r="VQ12" s="38">
        <f t="shared" si="104"/>
        <v>2813474000</v>
      </c>
      <c r="VR12" s="38">
        <f t="shared" si="105"/>
        <v>-7486541000</v>
      </c>
      <c r="VS12" s="39">
        <f t="shared" si="106"/>
        <v>0.98668053165545855</v>
      </c>
      <c r="VT12" s="39">
        <f t="shared" si="107"/>
        <v>1.5807229500754834</v>
      </c>
      <c r="VU12" s="40" t="s">
        <v>395</v>
      </c>
      <c r="VV12" s="40" t="s">
        <v>10</v>
      </c>
      <c r="VW12" s="42">
        <v>42004</v>
      </c>
      <c r="VX12" s="43">
        <v>4736150000</v>
      </c>
      <c r="VY12" s="43">
        <v>63083000</v>
      </c>
      <c r="VZ12" s="43">
        <v>2655650000</v>
      </c>
      <c r="WA12" s="40">
        <v>0</v>
      </c>
      <c r="WB12" s="43">
        <v>157824000</v>
      </c>
      <c r="WC12" s="40" t="s">
        <v>41</v>
      </c>
      <c r="WD12" s="40" t="s">
        <v>99</v>
      </c>
      <c r="WE12" s="36">
        <f t="shared" si="102"/>
        <v>2014</v>
      </c>
      <c r="WF12" s="37">
        <f t="shared" si="103"/>
        <v>-4673067000</v>
      </c>
      <c r="WG12" s="38">
        <f t="shared" si="104"/>
        <v>2813474000</v>
      </c>
      <c r="WH12" s="38">
        <f t="shared" si="105"/>
        <v>-7486541000</v>
      </c>
      <c r="WI12" s="39">
        <f t="shared" si="106"/>
        <v>0.98668053165545855</v>
      </c>
      <c r="WJ12" s="39">
        <f t="shared" si="107"/>
        <v>1.5807229500754834</v>
      </c>
      <c r="WK12" s="40" t="s">
        <v>395</v>
      </c>
      <c r="WL12" s="40" t="s">
        <v>10</v>
      </c>
      <c r="WM12" s="42">
        <v>42004</v>
      </c>
      <c r="WN12" s="43">
        <v>4736150000</v>
      </c>
      <c r="WO12" s="43">
        <v>63083000</v>
      </c>
      <c r="WP12" s="43">
        <v>2655650000</v>
      </c>
      <c r="WQ12" s="40">
        <v>0</v>
      </c>
      <c r="WR12" s="43">
        <v>157824000</v>
      </c>
      <c r="WS12" s="40" t="s">
        <v>41</v>
      </c>
      <c r="WT12" s="40" t="s">
        <v>99</v>
      </c>
      <c r="WU12" s="36">
        <f t="shared" si="108"/>
        <v>2014</v>
      </c>
      <c r="WV12" s="37">
        <f t="shared" si="109"/>
        <v>-4673067000</v>
      </c>
      <c r="WW12" s="38">
        <f t="shared" si="110"/>
        <v>2813474000</v>
      </c>
      <c r="WX12" s="38">
        <f t="shared" si="111"/>
        <v>-7486541000</v>
      </c>
      <c r="WY12" s="39">
        <f t="shared" si="112"/>
        <v>0.98668053165545855</v>
      </c>
      <c r="WZ12" s="39">
        <f t="shared" si="113"/>
        <v>1.5807229500754834</v>
      </c>
      <c r="XA12" s="40" t="s">
        <v>395</v>
      </c>
      <c r="XB12" s="40" t="s">
        <v>10</v>
      </c>
      <c r="XC12" s="42">
        <v>42004</v>
      </c>
      <c r="XD12" s="43">
        <v>4736150000</v>
      </c>
      <c r="XE12" s="43">
        <v>63083000</v>
      </c>
      <c r="XF12" s="43">
        <v>2655650000</v>
      </c>
      <c r="XG12" s="40">
        <v>0</v>
      </c>
      <c r="XH12" s="43">
        <v>157824000</v>
      </c>
      <c r="XI12" s="40" t="s">
        <v>41</v>
      </c>
      <c r="XJ12" s="40" t="s">
        <v>99</v>
      </c>
      <c r="XK12" s="36">
        <f t="shared" si="108"/>
        <v>2014</v>
      </c>
      <c r="XL12" s="37">
        <f t="shared" si="109"/>
        <v>-4673067000</v>
      </c>
      <c r="XM12" s="38">
        <f t="shared" si="110"/>
        <v>2813474000</v>
      </c>
      <c r="XN12" s="38">
        <f t="shared" si="111"/>
        <v>-7486541000</v>
      </c>
      <c r="XO12" s="39">
        <f t="shared" si="112"/>
        <v>0.98668053165545855</v>
      </c>
      <c r="XP12" s="39">
        <f t="shared" si="113"/>
        <v>1.5807229500754834</v>
      </c>
      <c r="XQ12" s="40" t="s">
        <v>395</v>
      </c>
      <c r="XR12" s="40" t="s">
        <v>10</v>
      </c>
      <c r="XS12" s="42">
        <v>42004</v>
      </c>
      <c r="XT12" s="43">
        <v>4736150000</v>
      </c>
      <c r="XU12" s="43">
        <v>63083000</v>
      </c>
      <c r="XV12" s="43">
        <v>2655650000</v>
      </c>
      <c r="XW12" s="40">
        <v>0</v>
      </c>
      <c r="XX12" s="43">
        <v>157824000</v>
      </c>
      <c r="XY12" s="40" t="s">
        <v>41</v>
      </c>
      <c r="XZ12" s="40" t="s">
        <v>99</v>
      </c>
      <c r="YA12" s="36">
        <f t="shared" si="114"/>
        <v>2014</v>
      </c>
      <c r="YB12" s="37">
        <f t="shared" si="115"/>
        <v>-4673067000</v>
      </c>
      <c r="YC12" s="38">
        <f t="shared" si="116"/>
        <v>2813474000</v>
      </c>
      <c r="YD12" s="38">
        <f t="shared" si="117"/>
        <v>-7486541000</v>
      </c>
      <c r="YE12" s="39">
        <f t="shared" si="118"/>
        <v>0.98668053165545855</v>
      </c>
      <c r="YF12" s="39">
        <f t="shared" si="119"/>
        <v>1.5807229500754834</v>
      </c>
      <c r="YG12" s="40" t="s">
        <v>395</v>
      </c>
      <c r="YH12" s="40" t="s">
        <v>10</v>
      </c>
      <c r="YI12" s="42">
        <v>42004</v>
      </c>
      <c r="YJ12" s="43">
        <v>4736150000</v>
      </c>
      <c r="YK12" s="43">
        <v>63083000</v>
      </c>
      <c r="YL12" s="43">
        <v>2655650000</v>
      </c>
      <c r="YM12" s="40">
        <v>0</v>
      </c>
      <c r="YN12" s="43">
        <v>157824000</v>
      </c>
      <c r="YO12" s="40" t="s">
        <v>41</v>
      </c>
      <c r="YP12" s="40" t="s">
        <v>99</v>
      </c>
      <c r="YQ12" s="36">
        <f t="shared" si="114"/>
        <v>2014</v>
      </c>
      <c r="YR12" s="37">
        <f t="shared" si="115"/>
        <v>-4673067000</v>
      </c>
      <c r="YS12" s="38">
        <f t="shared" si="116"/>
        <v>2813474000</v>
      </c>
      <c r="YT12" s="38">
        <f t="shared" si="117"/>
        <v>-7486541000</v>
      </c>
      <c r="YU12" s="39">
        <f t="shared" si="118"/>
        <v>0.98668053165545855</v>
      </c>
      <c r="YV12" s="39">
        <f t="shared" si="119"/>
        <v>1.5807229500754834</v>
      </c>
      <c r="YW12" s="40" t="s">
        <v>395</v>
      </c>
      <c r="YX12" s="40" t="s">
        <v>10</v>
      </c>
      <c r="YY12" s="42">
        <v>42004</v>
      </c>
      <c r="YZ12" s="43">
        <v>4736150000</v>
      </c>
      <c r="ZA12" s="43">
        <v>63083000</v>
      </c>
      <c r="ZB12" s="43">
        <v>2655650000</v>
      </c>
      <c r="ZC12" s="40">
        <v>0</v>
      </c>
      <c r="ZD12" s="43">
        <v>157824000</v>
      </c>
      <c r="ZE12" s="40" t="s">
        <v>41</v>
      </c>
      <c r="ZF12" s="40" t="s">
        <v>99</v>
      </c>
      <c r="ZG12" s="36">
        <f t="shared" si="120"/>
        <v>2014</v>
      </c>
      <c r="ZH12" s="37">
        <f t="shared" si="121"/>
        <v>-4673067000</v>
      </c>
      <c r="ZI12" s="38">
        <f t="shared" si="122"/>
        <v>2813474000</v>
      </c>
      <c r="ZJ12" s="38">
        <f t="shared" si="123"/>
        <v>-7486541000</v>
      </c>
      <c r="ZK12" s="39">
        <f t="shared" si="124"/>
        <v>0.98668053165545855</v>
      </c>
      <c r="ZL12" s="39">
        <f t="shared" si="125"/>
        <v>1.5807229500754834</v>
      </c>
      <c r="ZM12" s="40" t="s">
        <v>395</v>
      </c>
      <c r="ZN12" s="40" t="s">
        <v>10</v>
      </c>
      <c r="ZO12" s="42">
        <v>42004</v>
      </c>
      <c r="ZP12" s="43">
        <v>4736150000</v>
      </c>
      <c r="ZQ12" s="43">
        <v>63083000</v>
      </c>
      <c r="ZR12" s="43">
        <v>2655650000</v>
      </c>
      <c r="ZS12" s="40">
        <v>0</v>
      </c>
      <c r="ZT12" s="43">
        <v>157824000</v>
      </c>
      <c r="ZU12" s="40" t="s">
        <v>41</v>
      </c>
      <c r="ZV12" s="40" t="s">
        <v>99</v>
      </c>
      <c r="ZW12" s="36">
        <f t="shared" si="120"/>
        <v>2014</v>
      </c>
      <c r="ZX12" s="37">
        <f t="shared" si="121"/>
        <v>-4673067000</v>
      </c>
      <c r="ZY12" s="38">
        <f t="shared" si="122"/>
        <v>2813474000</v>
      </c>
      <c r="ZZ12" s="38">
        <f t="shared" si="123"/>
        <v>-7486541000</v>
      </c>
      <c r="AAA12" s="39">
        <f t="shared" si="124"/>
        <v>0.98668053165545855</v>
      </c>
      <c r="AAB12" s="39">
        <f t="shared" si="125"/>
        <v>1.5807229500754834</v>
      </c>
      <c r="AAC12" s="40" t="s">
        <v>395</v>
      </c>
      <c r="AAD12" s="40" t="s">
        <v>10</v>
      </c>
      <c r="AAE12" s="42">
        <v>42004</v>
      </c>
      <c r="AAF12" s="43">
        <v>4736150000</v>
      </c>
      <c r="AAG12" s="43">
        <v>63083000</v>
      </c>
      <c r="AAH12" s="43">
        <v>2655650000</v>
      </c>
      <c r="AAI12" s="40">
        <v>0</v>
      </c>
      <c r="AAJ12" s="43">
        <v>157824000</v>
      </c>
      <c r="AAK12" s="40" t="s">
        <v>41</v>
      </c>
      <c r="AAL12" s="40" t="s">
        <v>99</v>
      </c>
      <c r="AAM12" s="36">
        <f t="shared" si="126"/>
        <v>2014</v>
      </c>
      <c r="AAN12" s="37">
        <f t="shared" si="127"/>
        <v>-4673067000</v>
      </c>
      <c r="AAO12" s="38">
        <f t="shared" si="128"/>
        <v>2813474000</v>
      </c>
      <c r="AAP12" s="38">
        <f t="shared" si="129"/>
        <v>-7486541000</v>
      </c>
      <c r="AAQ12" s="39">
        <f t="shared" si="130"/>
        <v>0.98668053165545855</v>
      </c>
      <c r="AAR12" s="39">
        <f t="shared" si="131"/>
        <v>1.5807229500754834</v>
      </c>
      <c r="AAS12" s="40" t="s">
        <v>395</v>
      </c>
      <c r="AAT12" s="40" t="s">
        <v>10</v>
      </c>
      <c r="AAU12" s="42">
        <v>42004</v>
      </c>
      <c r="AAV12" s="43">
        <v>4736150000</v>
      </c>
      <c r="AAW12" s="43">
        <v>63083000</v>
      </c>
      <c r="AAX12" s="43">
        <v>2655650000</v>
      </c>
      <c r="AAY12" s="40">
        <v>0</v>
      </c>
      <c r="AAZ12" s="43">
        <v>157824000</v>
      </c>
      <c r="ABA12" s="40" t="s">
        <v>41</v>
      </c>
      <c r="ABB12" s="40" t="s">
        <v>99</v>
      </c>
      <c r="ABC12" s="36">
        <f t="shared" si="126"/>
        <v>2014</v>
      </c>
      <c r="ABD12" s="37">
        <f t="shared" si="127"/>
        <v>-4673067000</v>
      </c>
      <c r="ABE12" s="38">
        <f t="shared" si="128"/>
        <v>2813474000</v>
      </c>
      <c r="ABF12" s="38">
        <f t="shared" si="129"/>
        <v>-7486541000</v>
      </c>
      <c r="ABG12" s="39">
        <f t="shared" si="130"/>
        <v>0.98668053165545855</v>
      </c>
      <c r="ABH12" s="39">
        <f t="shared" si="131"/>
        <v>1.5807229500754834</v>
      </c>
      <c r="ABI12" s="40" t="s">
        <v>395</v>
      </c>
      <c r="ABJ12" s="40" t="s">
        <v>10</v>
      </c>
      <c r="ABK12" s="42">
        <v>42004</v>
      </c>
      <c r="ABL12" s="43">
        <v>4736150000</v>
      </c>
      <c r="ABM12" s="43">
        <v>63083000</v>
      </c>
      <c r="ABN12" s="43">
        <v>2655650000</v>
      </c>
      <c r="ABO12" s="40">
        <v>0</v>
      </c>
      <c r="ABP12" s="43">
        <v>157824000</v>
      </c>
      <c r="ABQ12" s="40" t="s">
        <v>41</v>
      </c>
      <c r="ABR12" s="40" t="s">
        <v>99</v>
      </c>
      <c r="ABS12" s="36">
        <f t="shared" si="132"/>
        <v>2014</v>
      </c>
      <c r="ABT12" s="37">
        <f t="shared" si="133"/>
        <v>-4673067000</v>
      </c>
      <c r="ABU12" s="38">
        <f t="shared" si="134"/>
        <v>2813474000</v>
      </c>
      <c r="ABV12" s="38">
        <f t="shared" si="135"/>
        <v>-7486541000</v>
      </c>
      <c r="ABW12" s="39">
        <f t="shared" si="136"/>
        <v>0.98668053165545855</v>
      </c>
      <c r="ABX12" s="39">
        <f t="shared" si="137"/>
        <v>1.5807229500754834</v>
      </c>
      <c r="ABY12" s="40" t="s">
        <v>395</v>
      </c>
      <c r="ABZ12" s="40" t="s">
        <v>10</v>
      </c>
      <c r="ACA12" s="42">
        <v>42004</v>
      </c>
      <c r="ACB12" s="43">
        <v>4736150000</v>
      </c>
      <c r="ACC12" s="43">
        <v>63083000</v>
      </c>
      <c r="ACD12" s="43">
        <v>2655650000</v>
      </c>
      <c r="ACE12" s="40">
        <v>0</v>
      </c>
      <c r="ACF12" s="43">
        <v>157824000</v>
      </c>
      <c r="ACG12" s="40" t="s">
        <v>41</v>
      </c>
      <c r="ACH12" s="40" t="s">
        <v>99</v>
      </c>
      <c r="ACI12" s="36">
        <f t="shared" si="132"/>
        <v>2014</v>
      </c>
      <c r="ACJ12" s="37">
        <f t="shared" si="133"/>
        <v>-4673067000</v>
      </c>
      <c r="ACK12" s="38">
        <f t="shared" si="134"/>
        <v>2813474000</v>
      </c>
      <c r="ACL12" s="38">
        <f t="shared" si="135"/>
        <v>-7486541000</v>
      </c>
      <c r="ACM12" s="39">
        <f t="shared" si="136"/>
        <v>0.98668053165545855</v>
      </c>
      <c r="ACN12" s="39">
        <f t="shared" si="137"/>
        <v>1.5807229500754834</v>
      </c>
      <c r="ACO12" s="40" t="s">
        <v>395</v>
      </c>
      <c r="ACP12" s="40" t="s">
        <v>10</v>
      </c>
      <c r="ACQ12" s="42">
        <v>42004</v>
      </c>
      <c r="ACR12" s="43">
        <v>4736150000</v>
      </c>
      <c r="ACS12" s="43">
        <v>63083000</v>
      </c>
      <c r="ACT12" s="43">
        <v>2655650000</v>
      </c>
      <c r="ACU12" s="40">
        <v>0</v>
      </c>
      <c r="ACV12" s="43">
        <v>157824000</v>
      </c>
      <c r="ACW12" s="40" t="s">
        <v>41</v>
      </c>
      <c r="ACX12" s="40" t="s">
        <v>99</v>
      </c>
      <c r="ACY12" s="36">
        <f t="shared" si="138"/>
        <v>2014</v>
      </c>
      <c r="ACZ12" s="37">
        <f t="shared" si="139"/>
        <v>-4673067000</v>
      </c>
      <c r="ADA12" s="38">
        <f t="shared" si="140"/>
        <v>2813474000</v>
      </c>
      <c r="ADB12" s="38">
        <f t="shared" si="141"/>
        <v>-7486541000</v>
      </c>
      <c r="ADC12" s="39">
        <f t="shared" si="142"/>
        <v>0.98668053165545855</v>
      </c>
      <c r="ADD12" s="39">
        <f t="shared" si="143"/>
        <v>1.5807229500754834</v>
      </c>
      <c r="ADE12" s="40" t="s">
        <v>395</v>
      </c>
      <c r="ADF12" s="40" t="s">
        <v>10</v>
      </c>
      <c r="ADG12" s="42">
        <v>42004</v>
      </c>
      <c r="ADH12" s="43">
        <v>4736150000</v>
      </c>
      <c r="ADI12" s="43">
        <v>63083000</v>
      </c>
      <c r="ADJ12" s="43">
        <v>2655650000</v>
      </c>
      <c r="ADK12" s="40">
        <v>0</v>
      </c>
      <c r="ADL12" s="43">
        <v>157824000</v>
      </c>
      <c r="ADM12" s="40" t="s">
        <v>41</v>
      </c>
      <c r="ADN12" s="40" t="s">
        <v>99</v>
      </c>
      <c r="ADO12" s="36">
        <f t="shared" si="138"/>
        <v>2014</v>
      </c>
      <c r="ADP12" s="37">
        <f t="shared" si="139"/>
        <v>-4673067000</v>
      </c>
      <c r="ADQ12" s="38">
        <f t="shared" si="140"/>
        <v>2813474000</v>
      </c>
      <c r="ADR12" s="38">
        <f t="shared" si="141"/>
        <v>-7486541000</v>
      </c>
      <c r="ADS12" s="39">
        <f t="shared" si="142"/>
        <v>0.98668053165545855</v>
      </c>
      <c r="ADT12" s="39">
        <f t="shared" si="143"/>
        <v>1.5807229500754834</v>
      </c>
      <c r="ADU12" s="40" t="s">
        <v>395</v>
      </c>
      <c r="ADV12" s="40" t="s">
        <v>10</v>
      </c>
      <c r="ADW12" s="42">
        <v>42004</v>
      </c>
      <c r="ADX12" s="43">
        <v>4736150000</v>
      </c>
      <c r="ADY12" s="43">
        <v>63083000</v>
      </c>
      <c r="ADZ12" s="43">
        <v>2655650000</v>
      </c>
      <c r="AEA12" s="40">
        <v>0</v>
      </c>
      <c r="AEB12" s="43">
        <v>157824000</v>
      </c>
      <c r="AEC12" s="40" t="s">
        <v>41</v>
      </c>
      <c r="AED12" s="40" t="s">
        <v>99</v>
      </c>
      <c r="AEE12" s="36">
        <f t="shared" si="144"/>
        <v>2014</v>
      </c>
      <c r="AEF12" s="37">
        <f t="shared" si="145"/>
        <v>-4673067000</v>
      </c>
      <c r="AEG12" s="38">
        <f t="shared" si="146"/>
        <v>2813474000</v>
      </c>
      <c r="AEH12" s="38">
        <f t="shared" si="147"/>
        <v>-7486541000</v>
      </c>
      <c r="AEI12" s="39">
        <f t="shared" si="148"/>
        <v>0.98668053165545855</v>
      </c>
      <c r="AEJ12" s="39">
        <f t="shared" si="149"/>
        <v>1.5807229500754834</v>
      </c>
      <c r="AEK12" s="40" t="s">
        <v>395</v>
      </c>
      <c r="AEL12" s="40" t="s">
        <v>10</v>
      </c>
      <c r="AEM12" s="42">
        <v>42004</v>
      </c>
      <c r="AEN12" s="43">
        <v>4736150000</v>
      </c>
      <c r="AEO12" s="43">
        <v>63083000</v>
      </c>
      <c r="AEP12" s="43">
        <v>2655650000</v>
      </c>
      <c r="AEQ12" s="40">
        <v>0</v>
      </c>
      <c r="AER12" s="43">
        <v>157824000</v>
      </c>
      <c r="AES12" s="40" t="s">
        <v>41</v>
      </c>
      <c r="AET12" s="40" t="s">
        <v>99</v>
      </c>
      <c r="AEU12" s="36">
        <f t="shared" si="144"/>
        <v>2014</v>
      </c>
      <c r="AEV12" s="37">
        <f t="shared" si="145"/>
        <v>-4673067000</v>
      </c>
      <c r="AEW12" s="38">
        <f t="shared" si="146"/>
        <v>2813474000</v>
      </c>
      <c r="AEX12" s="38">
        <f t="shared" si="147"/>
        <v>-7486541000</v>
      </c>
      <c r="AEY12" s="39">
        <f t="shared" si="148"/>
        <v>0.98668053165545855</v>
      </c>
      <c r="AEZ12" s="39">
        <f t="shared" si="149"/>
        <v>1.5807229500754834</v>
      </c>
      <c r="AFA12" s="40" t="s">
        <v>395</v>
      </c>
      <c r="AFB12" s="40" t="s">
        <v>10</v>
      </c>
      <c r="AFC12" s="42">
        <v>42004</v>
      </c>
      <c r="AFD12" s="43">
        <v>4736150000</v>
      </c>
      <c r="AFE12" s="43">
        <v>63083000</v>
      </c>
      <c r="AFF12" s="43">
        <v>2655650000</v>
      </c>
      <c r="AFG12" s="40">
        <v>0</v>
      </c>
      <c r="AFH12" s="43">
        <v>157824000</v>
      </c>
      <c r="AFI12" s="40" t="s">
        <v>41</v>
      </c>
      <c r="AFJ12" s="40" t="s">
        <v>99</v>
      </c>
      <c r="AFK12" s="36">
        <f t="shared" si="150"/>
        <v>2014</v>
      </c>
      <c r="AFL12" s="37">
        <f t="shared" si="151"/>
        <v>-4673067000</v>
      </c>
      <c r="AFM12" s="38">
        <f t="shared" si="152"/>
        <v>2813474000</v>
      </c>
      <c r="AFN12" s="38">
        <f t="shared" si="153"/>
        <v>-7486541000</v>
      </c>
      <c r="AFO12" s="39">
        <f t="shared" si="154"/>
        <v>0.98668053165545855</v>
      </c>
      <c r="AFP12" s="39">
        <f t="shared" si="155"/>
        <v>1.5807229500754834</v>
      </c>
      <c r="AFQ12" s="40" t="s">
        <v>395</v>
      </c>
      <c r="AFR12" s="40" t="s">
        <v>10</v>
      </c>
      <c r="AFS12" s="42">
        <v>42004</v>
      </c>
      <c r="AFT12" s="43">
        <v>4736150000</v>
      </c>
      <c r="AFU12" s="43">
        <v>63083000</v>
      </c>
      <c r="AFV12" s="43">
        <v>2655650000</v>
      </c>
      <c r="AFW12" s="40">
        <v>0</v>
      </c>
      <c r="AFX12" s="43">
        <v>157824000</v>
      </c>
      <c r="AFY12" s="40" t="s">
        <v>41</v>
      </c>
      <c r="AFZ12" s="40" t="s">
        <v>99</v>
      </c>
      <c r="AGA12" s="36">
        <f t="shared" si="150"/>
        <v>2014</v>
      </c>
      <c r="AGB12" s="37">
        <f t="shared" si="151"/>
        <v>-4673067000</v>
      </c>
      <c r="AGC12" s="38">
        <f t="shared" si="152"/>
        <v>2813474000</v>
      </c>
      <c r="AGD12" s="38">
        <f t="shared" si="153"/>
        <v>-7486541000</v>
      </c>
      <c r="AGE12" s="39">
        <f t="shared" si="154"/>
        <v>0.98668053165545855</v>
      </c>
      <c r="AGF12" s="39">
        <f t="shared" si="155"/>
        <v>1.5807229500754834</v>
      </c>
      <c r="AGG12" s="40" t="s">
        <v>395</v>
      </c>
      <c r="AGH12" s="40" t="s">
        <v>10</v>
      </c>
      <c r="AGI12" s="42">
        <v>42004</v>
      </c>
      <c r="AGJ12" s="43">
        <v>4736150000</v>
      </c>
      <c r="AGK12" s="43">
        <v>63083000</v>
      </c>
      <c r="AGL12" s="43">
        <v>2655650000</v>
      </c>
      <c r="AGM12" s="40">
        <v>0</v>
      </c>
      <c r="AGN12" s="43">
        <v>157824000</v>
      </c>
      <c r="AGO12" s="40" t="s">
        <v>41</v>
      </c>
      <c r="AGP12" s="40" t="s">
        <v>99</v>
      </c>
      <c r="AGQ12" s="36">
        <f t="shared" si="156"/>
        <v>2014</v>
      </c>
      <c r="AGR12" s="37">
        <f t="shared" si="157"/>
        <v>-4673067000</v>
      </c>
      <c r="AGS12" s="38">
        <f t="shared" si="158"/>
        <v>2813474000</v>
      </c>
      <c r="AGT12" s="38">
        <f t="shared" si="159"/>
        <v>-7486541000</v>
      </c>
      <c r="AGU12" s="39">
        <f t="shared" si="160"/>
        <v>0.98668053165545855</v>
      </c>
      <c r="AGV12" s="39">
        <f t="shared" si="161"/>
        <v>1.5807229500754834</v>
      </c>
      <c r="AGW12" s="40" t="s">
        <v>395</v>
      </c>
      <c r="AGX12" s="40" t="s">
        <v>10</v>
      </c>
      <c r="AGY12" s="42">
        <v>42004</v>
      </c>
      <c r="AGZ12" s="43">
        <v>4736150000</v>
      </c>
      <c r="AHA12" s="43">
        <v>63083000</v>
      </c>
      <c r="AHB12" s="43">
        <v>2655650000</v>
      </c>
      <c r="AHC12" s="40">
        <v>0</v>
      </c>
      <c r="AHD12" s="43">
        <v>157824000</v>
      </c>
      <c r="AHE12" s="40" t="s">
        <v>41</v>
      </c>
      <c r="AHF12" s="40" t="s">
        <v>99</v>
      </c>
      <c r="AHG12" s="36">
        <f t="shared" si="156"/>
        <v>2014</v>
      </c>
      <c r="AHH12" s="37">
        <f t="shared" si="157"/>
        <v>-4673067000</v>
      </c>
      <c r="AHI12" s="38">
        <f t="shared" si="158"/>
        <v>2813474000</v>
      </c>
      <c r="AHJ12" s="38">
        <f t="shared" si="159"/>
        <v>-7486541000</v>
      </c>
      <c r="AHK12" s="39">
        <f t="shared" si="160"/>
        <v>0.98668053165545855</v>
      </c>
      <c r="AHL12" s="39">
        <f t="shared" si="161"/>
        <v>1.5807229500754834</v>
      </c>
      <c r="AHM12" s="40" t="s">
        <v>395</v>
      </c>
      <c r="AHN12" s="40" t="s">
        <v>10</v>
      </c>
      <c r="AHO12" s="42">
        <v>42004</v>
      </c>
      <c r="AHP12" s="43">
        <v>4736150000</v>
      </c>
      <c r="AHQ12" s="43">
        <v>63083000</v>
      </c>
      <c r="AHR12" s="43">
        <v>2655650000</v>
      </c>
      <c r="AHS12" s="40">
        <v>0</v>
      </c>
      <c r="AHT12" s="43">
        <v>157824000</v>
      </c>
      <c r="AHU12" s="40" t="s">
        <v>41</v>
      </c>
      <c r="AHV12" s="40" t="s">
        <v>99</v>
      </c>
      <c r="AHW12" s="36">
        <f t="shared" si="162"/>
        <v>2014</v>
      </c>
      <c r="AHX12" s="37">
        <f t="shared" si="163"/>
        <v>-4673067000</v>
      </c>
      <c r="AHY12" s="38">
        <f t="shared" si="164"/>
        <v>2813474000</v>
      </c>
      <c r="AHZ12" s="38">
        <f t="shared" si="165"/>
        <v>-7486541000</v>
      </c>
      <c r="AIA12" s="39">
        <f t="shared" si="166"/>
        <v>0.98668053165545855</v>
      </c>
      <c r="AIB12" s="39">
        <f t="shared" si="167"/>
        <v>1.5807229500754834</v>
      </c>
      <c r="AIC12" s="40" t="s">
        <v>395</v>
      </c>
      <c r="AID12" s="40" t="s">
        <v>10</v>
      </c>
      <c r="AIE12" s="42">
        <v>42004</v>
      </c>
      <c r="AIF12" s="43">
        <v>4736150000</v>
      </c>
      <c r="AIG12" s="43">
        <v>63083000</v>
      </c>
      <c r="AIH12" s="43">
        <v>2655650000</v>
      </c>
      <c r="AII12" s="40">
        <v>0</v>
      </c>
      <c r="AIJ12" s="43">
        <v>157824000</v>
      </c>
      <c r="AIK12" s="40" t="s">
        <v>41</v>
      </c>
      <c r="AIL12" s="40" t="s">
        <v>99</v>
      </c>
      <c r="AIM12" s="36">
        <f t="shared" si="162"/>
        <v>2014</v>
      </c>
      <c r="AIN12" s="37">
        <f t="shared" si="163"/>
        <v>-4673067000</v>
      </c>
      <c r="AIO12" s="38">
        <f t="shared" si="164"/>
        <v>2813474000</v>
      </c>
      <c r="AIP12" s="38">
        <f t="shared" si="165"/>
        <v>-7486541000</v>
      </c>
      <c r="AIQ12" s="39">
        <f t="shared" si="166"/>
        <v>0.98668053165545855</v>
      </c>
      <c r="AIR12" s="39">
        <f t="shared" si="167"/>
        <v>1.5807229500754834</v>
      </c>
      <c r="AIS12" s="40" t="s">
        <v>395</v>
      </c>
      <c r="AIT12" s="40" t="s">
        <v>10</v>
      </c>
      <c r="AIU12" s="42">
        <v>42004</v>
      </c>
      <c r="AIV12" s="43">
        <v>4736150000</v>
      </c>
      <c r="AIW12" s="43">
        <v>63083000</v>
      </c>
      <c r="AIX12" s="43">
        <v>2655650000</v>
      </c>
      <c r="AIY12" s="40">
        <v>0</v>
      </c>
      <c r="AIZ12" s="43">
        <v>157824000</v>
      </c>
      <c r="AJA12" s="40" t="s">
        <v>41</v>
      </c>
      <c r="AJB12" s="40" t="s">
        <v>99</v>
      </c>
      <c r="AJC12" s="36">
        <f t="shared" si="168"/>
        <v>2014</v>
      </c>
      <c r="AJD12" s="37">
        <f t="shared" si="169"/>
        <v>-4673067000</v>
      </c>
      <c r="AJE12" s="38">
        <f t="shared" si="170"/>
        <v>2813474000</v>
      </c>
      <c r="AJF12" s="38">
        <f t="shared" si="171"/>
        <v>-7486541000</v>
      </c>
      <c r="AJG12" s="39">
        <f t="shared" si="172"/>
        <v>0.98668053165545855</v>
      </c>
      <c r="AJH12" s="39">
        <f t="shared" si="173"/>
        <v>1.5807229500754834</v>
      </c>
      <c r="AJI12" s="40" t="s">
        <v>395</v>
      </c>
      <c r="AJJ12" s="40" t="s">
        <v>10</v>
      </c>
      <c r="AJK12" s="42">
        <v>42004</v>
      </c>
      <c r="AJL12" s="43">
        <v>4736150000</v>
      </c>
      <c r="AJM12" s="43">
        <v>63083000</v>
      </c>
      <c r="AJN12" s="43">
        <v>2655650000</v>
      </c>
      <c r="AJO12" s="40">
        <v>0</v>
      </c>
      <c r="AJP12" s="43">
        <v>157824000</v>
      </c>
      <c r="AJQ12" s="40" t="s">
        <v>41</v>
      </c>
      <c r="AJR12" s="40" t="s">
        <v>99</v>
      </c>
      <c r="AJS12" s="36">
        <f t="shared" si="168"/>
        <v>2014</v>
      </c>
      <c r="AJT12" s="37">
        <f t="shared" si="169"/>
        <v>-4673067000</v>
      </c>
      <c r="AJU12" s="38">
        <f t="shared" si="170"/>
        <v>2813474000</v>
      </c>
      <c r="AJV12" s="38">
        <f t="shared" si="171"/>
        <v>-7486541000</v>
      </c>
      <c r="AJW12" s="39">
        <f t="shared" si="172"/>
        <v>0.98668053165545855</v>
      </c>
      <c r="AJX12" s="39">
        <f t="shared" si="173"/>
        <v>1.5807229500754834</v>
      </c>
      <c r="AJY12" s="40" t="s">
        <v>395</v>
      </c>
      <c r="AJZ12" s="40" t="s">
        <v>10</v>
      </c>
      <c r="AKA12" s="42">
        <v>42004</v>
      </c>
      <c r="AKB12" s="43">
        <v>4736150000</v>
      </c>
      <c r="AKC12" s="43">
        <v>63083000</v>
      </c>
      <c r="AKD12" s="43">
        <v>2655650000</v>
      </c>
      <c r="AKE12" s="40">
        <v>0</v>
      </c>
      <c r="AKF12" s="43">
        <v>157824000</v>
      </c>
      <c r="AKG12" s="40" t="s">
        <v>41</v>
      </c>
      <c r="AKH12" s="40" t="s">
        <v>99</v>
      </c>
      <c r="AKI12" s="36">
        <f t="shared" si="174"/>
        <v>2014</v>
      </c>
      <c r="AKJ12" s="37">
        <f t="shared" si="175"/>
        <v>-4673067000</v>
      </c>
      <c r="AKK12" s="38">
        <f t="shared" si="176"/>
        <v>2813474000</v>
      </c>
      <c r="AKL12" s="38">
        <f t="shared" si="177"/>
        <v>-7486541000</v>
      </c>
      <c r="AKM12" s="39">
        <f t="shared" si="178"/>
        <v>0.98668053165545855</v>
      </c>
      <c r="AKN12" s="39">
        <f t="shared" si="179"/>
        <v>1.5807229500754834</v>
      </c>
      <c r="AKO12" s="40" t="s">
        <v>395</v>
      </c>
      <c r="AKP12" s="40" t="s">
        <v>10</v>
      </c>
      <c r="AKQ12" s="42">
        <v>42004</v>
      </c>
      <c r="AKR12" s="43">
        <v>4736150000</v>
      </c>
      <c r="AKS12" s="43">
        <v>63083000</v>
      </c>
      <c r="AKT12" s="43">
        <v>2655650000</v>
      </c>
      <c r="AKU12" s="40">
        <v>0</v>
      </c>
      <c r="AKV12" s="43">
        <v>157824000</v>
      </c>
      <c r="AKW12" s="40" t="s">
        <v>41</v>
      </c>
      <c r="AKX12" s="40" t="s">
        <v>99</v>
      </c>
      <c r="AKY12" s="36">
        <f t="shared" si="174"/>
        <v>2014</v>
      </c>
      <c r="AKZ12" s="37">
        <f t="shared" si="175"/>
        <v>-4673067000</v>
      </c>
      <c r="ALA12" s="38">
        <f t="shared" si="176"/>
        <v>2813474000</v>
      </c>
      <c r="ALB12" s="38">
        <f t="shared" si="177"/>
        <v>-7486541000</v>
      </c>
      <c r="ALC12" s="39">
        <f t="shared" si="178"/>
        <v>0.98668053165545855</v>
      </c>
      <c r="ALD12" s="39">
        <f t="shared" si="179"/>
        <v>1.5807229500754834</v>
      </c>
      <c r="ALE12" s="40" t="s">
        <v>395</v>
      </c>
      <c r="ALF12" s="40" t="s">
        <v>10</v>
      </c>
      <c r="ALG12" s="42">
        <v>42004</v>
      </c>
      <c r="ALH12" s="43">
        <v>4736150000</v>
      </c>
      <c r="ALI12" s="43">
        <v>63083000</v>
      </c>
      <c r="ALJ12" s="43">
        <v>2655650000</v>
      </c>
      <c r="ALK12" s="40">
        <v>0</v>
      </c>
      <c r="ALL12" s="43">
        <v>157824000</v>
      </c>
      <c r="ALM12" s="40" t="s">
        <v>41</v>
      </c>
      <c r="ALN12" s="40" t="s">
        <v>99</v>
      </c>
      <c r="ALO12" s="36">
        <f t="shared" si="180"/>
        <v>2014</v>
      </c>
      <c r="ALP12" s="37">
        <f t="shared" si="181"/>
        <v>-4673067000</v>
      </c>
      <c r="ALQ12" s="38">
        <f t="shared" si="182"/>
        <v>2813474000</v>
      </c>
      <c r="ALR12" s="38">
        <f t="shared" si="183"/>
        <v>-7486541000</v>
      </c>
      <c r="ALS12" s="39">
        <f t="shared" si="184"/>
        <v>0.98668053165545855</v>
      </c>
      <c r="ALT12" s="39">
        <f t="shared" si="185"/>
        <v>1.5807229500754834</v>
      </c>
      <c r="ALU12" s="40" t="s">
        <v>395</v>
      </c>
      <c r="ALV12" s="40" t="s">
        <v>10</v>
      </c>
      <c r="ALW12" s="42">
        <v>42004</v>
      </c>
      <c r="ALX12" s="43">
        <v>4736150000</v>
      </c>
      <c r="ALY12" s="43">
        <v>63083000</v>
      </c>
      <c r="ALZ12" s="43">
        <v>2655650000</v>
      </c>
      <c r="AMA12" s="40">
        <v>0</v>
      </c>
      <c r="AMB12" s="43">
        <v>157824000</v>
      </c>
      <c r="AMC12" s="40" t="s">
        <v>41</v>
      </c>
      <c r="AMD12" s="40" t="s">
        <v>99</v>
      </c>
      <c r="AME12" s="36">
        <f t="shared" si="180"/>
        <v>2014</v>
      </c>
      <c r="AMF12" s="37">
        <f t="shared" si="181"/>
        <v>-4673067000</v>
      </c>
      <c r="AMG12" s="38">
        <f t="shared" si="182"/>
        <v>2813474000</v>
      </c>
      <c r="AMH12" s="38">
        <f t="shared" si="183"/>
        <v>-7486541000</v>
      </c>
      <c r="AMI12" s="39">
        <f t="shared" si="184"/>
        <v>0.98668053165545855</v>
      </c>
      <c r="AMJ12" s="39">
        <f t="shared" si="185"/>
        <v>1.5807229500754834</v>
      </c>
      <c r="AMK12" s="40" t="s">
        <v>395</v>
      </c>
      <c r="AML12" s="40" t="s">
        <v>10</v>
      </c>
      <c r="AMM12" s="42">
        <v>42004</v>
      </c>
      <c r="AMN12" s="43">
        <v>4736150000</v>
      </c>
      <c r="AMO12" s="43">
        <v>63083000</v>
      </c>
      <c r="AMP12" s="43">
        <v>2655650000</v>
      </c>
      <c r="AMQ12" s="40">
        <v>0</v>
      </c>
      <c r="AMR12" s="43">
        <v>157824000</v>
      </c>
      <c r="AMS12" s="40" t="s">
        <v>41</v>
      </c>
      <c r="AMT12" s="40" t="s">
        <v>99</v>
      </c>
      <c r="AMU12" s="36">
        <f t="shared" si="186"/>
        <v>2014</v>
      </c>
      <c r="AMV12" s="37">
        <f t="shared" si="187"/>
        <v>-4673067000</v>
      </c>
      <c r="AMW12" s="38">
        <f t="shared" si="188"/>
        <v>2813474000</v>
      </c>
      <c r="AMX12" s="38">
        <f t="shared" si="189"/>
        <v>-7486541000</v>
      </c>
      <c r="AMY12" s="39">
        <f t="shared" si="190"/>
        <v>0.98668053165545855</v>
      </c>
      <c r="AMZ12" s="39">
        <f t="shared" si="191"/>
        <v>1.5807229500754834</v>
      </c>
      <c r="ANA12" s="40" t="s">
        <v>395</v>
      </c>
      <c r="ANB12" s="40" t="s">
        <v>10</v>
      </c>
      <c r="ANC12" s="42">
        <v>42004</v>
      </c>
      <c r="AND12" s="43">
        <v>4736150000</v>
      </c>
      <c r="ANE12" s="43">
        <v>63083000</v>
      </c>
      <c r="ANF12" s="43">
        <v>2655650000</v>
      </c>
      <c r="ANG12" s="40">
        <v>0</v>
      </c>
      <c r="ANH12" s="43">
        <v>157824000</v>
      </c>
      <c r="ANI12" s="40" t="s">
        <v>41</v>
      </c>
      <c r="ANJ12" s="40" t="s">
        <v>99</v>
      </c>
      <c r="ANK12" s="36">
        <f t="shared" si="186"/>
        <v>2014</v>
      </c>
      <c r="ANL12" s="37">
        <f t="shared" si="187"/>
        <v>-4673067000</v>
      </c>
      <c r="ANM12" s="38">
        <f t="shared" si="188"/>
        <v>2813474000</v>
      </c>
      <c r="ANN12" s="38">
        <f t="shared" si="189"/>
        <v>-7486541000</v>
      </c>
      <c r="ANO12" s="39">
        <f t="shared" si="190"/>
        <v>0.98668053165545855</v>
      </c>
      <c r="ANP12" s="39">
        <f t="shared" si="191"/>
        <v>1.5807229500754834</v>
      </c>
      <c r="ANQ12" s="40" t="s">
        <v>395</v>
      </c>
      <c r="ANR12" s="40" t="s">
        <v>10</v>
      </c>
      <c r="ANS12" s="42">
        <v>42004</v>
      </c>
      <c r="ANT12" s="43">
        <v>4736150000</v>
      </c>
      <c r="ANU12" s="43">
        <v>63083000</v>
      </c>
      <c r="ANV12" s="43">
        <v>2655650000</v>
      </c>
      <c r="ANW12" s="40">
        <v>0</v>
      </c>
      <c r="ANX12" s="43">
        <v>157824000</v>
      </c>
      <c r="ANY12" s="40" t="s">
        <v>41</v>
      </c>
      <c r="ANZ12" s="40" t="s">
        <v>99</v>
      </c>
      <c r="AOA12" s="36">
        <f t="shared" si="192"/>
        <v>2014</v>
      </c>
      <c r="AOB12" s="37">
        <f t="shared" si="193"/>
        <v>-4673067000</v>
      </c>
      <c r="AOC12" s="38">
        <f t="shared" si="194"/>
        <v>2813474000</v>
      </c>
      <c r="AOD12" s="38">
        <f t="shared" si="195"/>
        <v>-7486541000</v>
      </c>
      <c r="AOE12" s="39">
        <f t="shared" si="196"/>
        <v>0.98668053165545855</v>
      </c>
      <c r="AOF12" s="39">
        <f t="shared" si="197"/>
        <v>1.5807229500754834</v>
      </c>
      <c r="AOG12" s="40" t="s">
        <v>395</v>
      </c>
      <c r="AOH12" s="40" t="s">
        <v>10</v>
      </c>
      <c r="AOI12" s="42">
        <v>42004</v>
      </c>
      <c r="AOJ12" s="43">
        <v>4736150000</v>
      </c>
      <c r="AOK12" s="43">
        <v>63083000</v>
      </c>
      <c r="AOL12" s="43">
        <v>2655650000</v>
      </c>
      <c r="AOM12" s="40">
        <v>0</v>
      </c>
      <c r="AON12" s="43">
        <v>157824000</v>
      </c>
      <c r="AOO12" s="40" t="s">
        <v>41</v>
      </c>
      <c r="AOP12" s="40" t="s">
        <v>99</v>
      </c>
      <c r="AOQ12" s="36">
        <f t="shared" si="192"/>
        <v>2014</v>
      </c>
      <c r="AOR12" s="37">
        <f t="shared" si="193"/>
        <v>-4673067000</v>
      </c>
      <c r="AOS12" s="38">
        <f t="shared" si="194"/>
        <v>2813474000</v>
      </c>
      <c r="AOT12" s="38">
        <f t="shared" si="195"/>
        <v>-7486541000</v>
      </c>
      <c r="AOU12" s="39">
        <f t="shared" si="196"/>
        <v>0.98668053165545855</v>
      </c>
      <c r="AOV12" s="39">
        <f t="shared" si="197"/>
        <v>1.5807229500754834</v>
      </c>
      <c r="AOW12" s="40" t="s">
        <v>395</v>
      </c>
      <c r="AOX12" s="40" t="s">
        <v>10</v>
      </c>
      <c r="AOY12" s="42">
        <v>42004</v>
      </c>
      <c r="AOZ12" s="43">
        <v>4736150000</v>
      </c>
      <c r="APA12" s="43">
        <v>63083000</v>
      </c>
      <c r="APB12" s="43">
        <v>2655650000</v>
      </c>
      <c r="APC12" s="40">
        <v>0</v>
      </c>
      <c r="APD12" s="43">
        <v>157824000</v>
      </c>
      <c r="APE12" s="40" t="s">
        <v>41</v>
      </c>
      <c r="APF12" s="40" t="s">
        <v>99</v>
      </c>
      <c r="APG12" s="36">
        <f t="shared" si="198"/>
        <v>2014</v>
      </c>
      <c r="APH12" s="37">
        <f t="shared" si="199"/>
        <v>-4673067000</v>
      </c>
      <c r="API12" s="38">
        <f t="shared" si="200"/>
        <v>2813474000</v>
      </c>
      <c r="APJ12" s="38">
        <f t="shared" si="201"/>
        <v>-7486541000</v>
      </c>
      <c r="APK12" s="39">
        <f t="shared" si="202"/>
        <v>0.98668053165545855</v>
      </c>
      <c r="APL12" s="39">
        <f t="shared" si="203"/>
        <v>1.5807229500754834</v>
      </c>
      <c r="APM12" s="40" t="s">
        <v>395</v>
      </c>
      <c r="APN12" s="40" t="s">
        <v>10</v>
      </c>
      <c r="APO12" s="42">
        <v>42004</v>
      </c>
      <c r="APP12" s="43">
        <v>4736150000</v>
      </c>
      <c r="APQ12" s="43">
        <v>63083000</v>
      </c>
      <c r="APR12" s="43">
        <v>2655650000</v>
      </c>
      <c r="APS12" s="40">
        <v>0</v>
      </c>
      <c r="APT12" s="43">
        <v>157824000</v>
      </c>
      <c r="APU12" s="40" t="s">
        <v>41</v>
      </c>
      <c r="APV12" s="40" t="s">
        <v>99</v>
      </c>
      <c r="APW12" s="36">
        <f t="shared" si="198"/>
        <v>2014</v>
      </c>
      <c r="APX12" s="37">
        <f t="shared" si="199"/>
        <v>-4673067000</v>
      </c>
      <c r="APY12" s="38">
        <f t="shared" si="200"/>
        <v>2813474000</v>
      </c>
      <c r="APZ12" s="38">
        <f t="shared" si="201"/>
        <v>-7486541000</v>
      </c>
      <c r="AQA12" s="39">
        <f t="shared" si="202"/>
        <v>0.98668053165545855</v>
      </c>
      <c r="AQB12" s="39">
        <f t="shared" si="203"/>
        <v>1.5807229500754834</v>
      </c>
      <c r="AQC12" s="40" t="s">
        <v>395</v>
      </c>
      <c r="AQD12" s="40" t="s">
        <v>10</v>
      </c>
      <c r="AQE12" s="42">
        <v>42004</v>
      </c>
      <c r="AQF12" s="43">
        <v>4736150000</v>
      </c>
      <c r="AQG12" s="43">
        <v>63083000</v>
      </c>
      <c r="AQH12" s="43">
        <v>2655650000</v>
      </c>
      <c r="AQI12" s="40">
        <v>0</v>
      </c>
      <c r="AQJ12" s="43">
        <v>157824000</v>
      </c>
      <c r="AQK12" s="40" t="s">
        <v>41</v>
      </c>
      <c r="AQL12" s="40" t="s">
        <v>99</v>
      </c>
      <c r="AQM12" s="36">
        <f t="shared" si="204"/>
        <v>2014</v>
      </c>
      <c r="AQN12" s="37">
        <f t="shared" si="205"/>
        <v>-4673067000</v>
      </c>
      <c r="AQO12" s="38">
        <f t="shared" si="206"/>
        <v>2813474000</v>
      </c>
      <c r="AQP12" s="38">
        <f t="shared" si="207"/>
        <v>-7486541000</v>
      </c>
      <c r="AQQ12" s="39">
        <f t="shared" si="208"/>
        <v>0.98668053165545855</v>
      </c>
      <c r="AQR12" s="39">
        <f t="shared" si="209"/>
        <v>1.5807229500754834</v>
      </c>
      <c r="AQS12" s="40" t="s">
        <v>395</v>
      </c>
      <c r="AQT12" s="40" t="s">
        <v>10</v>
      </c>
      <c r="AQU12" s="42">
        <v>42004</v>
      </c>
      <c r="AQV12" s="43">
        <v>4736150000</v>
      </c>
      <c r="AQW12" s="43">
        <v>63083000</v>
      </c>
      <c r="AQX12" s="43">
        <v>2655650000</v>
      </c>
      <c r="AQY12" s="40">
        <v>0</v>
      </c>
      <c r="AQZ12" s="43">
        <v>157824000</v>
      </c>
      <c r="ARA12" s="40" t="s">
        <v>41</v>
      </c>
      <c r="ARB12" s="40" t="s">
        <v>99</v>
      </c>
      <c r="ARC12" s="36">
        <f t="shared" si="204"/>
        <v>2014</v>
      </c>
      <c r="ARD12" s="37">
        <f t="shared" si="205"/>
        <v>-4673067000</v>
      </c>
      <c r="ARE12" s="38">
        <f t="shared" si="206"/>
        <v>2813474000</v>
      </c>
      <c r="ARF12" s="38">
        <f t="shared" si="207"/>
        <v>-7486541000</v>
      </c>
      <c r="ARG12" s="39">
        <f t="shared" si="208"/>
        <v>0.98668053165545855</v>
      </c>
      <c r="ARH12" s="39">
        <f t="shared" si="209"/>
        <v>1.5807229500754834</v>
      </c>
      <c r="ARI12" s="40" t="s">
        <v>395</v>
      </c>
      <c r="ARJ12" s="40" t="s">
        <v>10</v>
      </c>
      <c r="ARK12" s="42">
        <v>42004</v>
      </c>
      <c r="ARL12" s="43">
        <v>4736150000</v>
      </c>
      <c r="ARM12" s="43">
        <v>63083000</v>
      </c>
      <c r="ARN12" s="43">
        <v>2655650000</v>
      </c>
      <c r="ARO12" s="40">
        <v>0</v>
      </c>
      <c r="ARP12" s="43">
        <v>157824000</v>
      </c>
      <c r="ARQ12" s="40" t="s">
        <v>41</v>
      </c>
      <c r="ARR12" s="40" t="s">
        <v>99</v>
      </c>
      <c r="ARS12" s="36">
        <f t="shared" si="210"/>
        <v>2014</v>
      </c>
      <c r="ART12" s="37">
        <f t="shared" si="211"/>
        <v>-4673067000</v>
      </c>
      <c r="ARU12" s="38">
        <f t="shared" si="212"/>
        <v>2813474000</v>
      </c>
      <c r="ARV12" s="38">
        <f t="shared" si="213"/>
        <v>-7486541000</v>
      </c>
      <c r="ARW12" s="39">
        <f t="shared" si="214"/>
        <v>0.98668053165545855</v>
      </c>
      <c r="ARX12" s="39">
        <f t="shared" si="215"/>
        <v>1.5807229500754834</v>
      </c>
      <c r="ARY12" s="40" t="s">
        <v>395</v>
      </c>
      <c r="ARZ12" s="40" t="s">
        <v>10</v>
      </c>
      <c r="ASA12" s="42">
        <v>42004</v>
      </c>
      <c r="ASB12" s="43">
        <v>4736150000</v>
      </c>
      <c r="ASC12" s="43">
        <v>63083000</v>
      </c>
      <c r="ASD12" s="43">
        <v>2655650000</v>
      </c>
      <c r="ASE12" s="40">
        <v>0</v>
      </c>
      <c r="ASF12" s="43">
        <v>157824000</v>
      </c>
      <c r="ASG12" s="40" t="s">
        <v>41</v>
      </c>
      <c r="ASH12" s="40" t="s">
        <v>99</v>
      </c>
      <c r="ASI12" s="36">
        <f t="shared" si="210"/>
        <v>2014</v>
      </c>
      <c r="ASJ12" s="37">
        <f t="shared" si="211"/>
        <v>-4673067000</v>
      </c>
      <c r="ASK12" s="38">
        <f t="shared" si="212"/>
        <v>2813474000</v>
      </c>
      <c r="ASL12" s="38">
        <f t="shared" si="213"/>
        <v>-7486541000</v>
      </c>
      <c r="ASM12" s="39">
        <f t="shared" si="214"/>
        <v>0.98668053165545855</v>
      </c>
      <c r="ASN12" s="39">
        <f t="shared" si="215"/>
        <v>1.5807229500754834</v>
      </c>
      <c r="ASO12" s="40" t="s">
        <v>395</v>
      </c>
      <c r="ASP12" s="40" t="s">
        <v>10</v>
      </c>
      <c r="ASQ12" s="42">
        <v>42004</v>
      </c>
      <c r="ASR12" s="43">
        <v>4736150000</v>
      </c>
      <c r="ASS12" s="43">
        <v>63083000</v>
      </c>
      <c r="AST12" s="43">
        <v>2655650000</v>
      </c>
      <c r="ASU12" s="40">
        <v>0</v>
      </c>
      <c r="ASV12" s="43">
        <v>157824000</v>
      </c>
      <c r="ASW12" s="40" t="s">
        <v>41</v>
      </c>
      <c r="ASX12" s="40" t="s">
        <v>99</v>
      </c>
      <c r="ASY12" s="36">
        <f t="shared" si="216"/>
        <v>2014</v>
      </c>
      <c r="ASZ12" s="37">
        <f t="shared" si="217"/>
        <v>-4673067000</v>
      </c>
      <c r="ATA12" s="38">
        <f t="shared" si="218"/>
        <v>2813474000</v>
      </c>
      <c r="ATB12" s="38">
        <f t="shared" si="219"/>
        <v>-7486541000</v>
      </c>
      <c r="ATC12" s="39">
        <f t="shared" si="220"/>
        <v>0.98668053165545855</v>
      </c>
      <c r="ATD12" s="39">
        <f t="shared" si="221"/>
        <v>1.5807229500754834</v>
      </c>
      <c r="ATE12" s="40" t="s">
        <v>395</v>
      </c>
      <c r="ATF12" s="40" t="s">
        <v>10</v>
      </c>
      <c r="ATG12" s="42">
        <v>42004</v>
      </c>
      <c r="ATH12" s="43">
        <v>4736150000</v>
      </c>
      <c r="ATI12" s="43">
        <v>63083000</v>
      </c>
      <c r="ATJ12" s="43">
        <v>2655650000</v>
      </c>
      <c r="ATK12" s="40">
        <v>0</v>
      </c>
      <c r="ATL12" s="43">
        <v>157824000</v>
      </c>
      <c r="ATM12" s="40" t="s">
        <v>41</v>
      </c>
      <c r="ATN12" s="40" t="s">
        <v>99</v>
      </c>
      <c r="ATO12" s="36">
        <f t="shared" si="216"/>
        <v>2014</v>
      </c>
      <c r="ATP12" s="37">
        <f t="shared" si="217"/>
        <v>-4673067000</v>
      </c>
      <c r="ATQ12" s="38">
        <f t="shared" si="218"/>
        <v>2813474000</v>
      </c>
      <c r="ATR12" s="38">
        <f t="shared" si="219"/>
        <v>-7486541000</v>
      </c>
      <c r="ATS12" s="39">
        <f t="shared" si="220"/>
        <v>0.98668053165545855</v>
      </c>
      <c r="ATT12" s="39">
        <f t="shared" si="221"/>
        <v>1.5807229500754834</v>
      </c>
      <c r="ATU12" s="40" t="s">
        <v>395</v>
      </c>
      <c r="ATV12" s="40" t="s">
        <v>10</v>
      </c>
      <c r="ATW12" s="42">
        <v>42004</v>
      </c>
      <c r="ATX12" s="43">
        <v>4736150000</v>
      </c>
      <c r="ATY12" s="43">
        <v>63083000</v>
      </c>
      <c r="ATZ12" s="43">
        <v>2655650000</v>
      </c>
      <c r="AUA12" s="40">
        <v>0</v>
      </c>
      <c r="AUB12" s="43">
        <v>157824000</v>
      </c>
      <c r="AUC12" s="40" t="s">
        <v>41</v>
      </c>
      <c r="AUD12" s="40" t="s">
        <v>99</v>
      </c>
      <c r="AUE12" s="36">
        <f t="shared" si="222"/>
        <v>2014</v>
      </c>
      <c r="AUF12" s="37">
        <f t="shared" si="223"/>
        <v>-4673067000</v>
      </c>
      <c r="AUG12" s="38">
        <f t="shared" si="224"/>
        <v>2813474000</v>
      </c>
      <c r="AUH12" s="38">
        <f t="shared" si="225"/>
        <v>-7486541000</v>
      </c>
      <c r="AUI12" s="39">
        <f t="shared" si="226"/>
        <v>0.98668053165545855</v>
      </c>
      <c r="AUJ12" s="39">
        <f t="shared" si="227"/>
        <v>1.5807229500754834</v>
      </c>
      <c r="AUK12" s="40" t="s">
        <v>395</v>
      </c>
      <c r="AUL12" s="40" t="s">
        <v>10</v>
      </c>
      <c r="AUM12" s="42">
        <v>42004</v>
      </c>
      <c r="AUN12" s="43">
        <v>4736150000</v>
      </c>
      <c r="AUO12" s="43">
        <v>63083000</v>
      </c>
      <c r="AUP12" s="43">
        <v>2655650000</v>
      </c>
      <c r="AUQ12" s="40">
        <v>0</v>
      </c>
      <c r="AUR12" s="43">
        <v>157824000</v>
      </c>
      <c r="AUS12" s="40" t="s">
        <v>41</v>
      </c>
      <c r="AUT12" s="40" t="s">
        <v>99</v>
      </c>
      <c r="AUU12" s="36">
        <f t="shared" si="222"/>
        <v>2014</v>
      </c>
      <c r="AUV12" s="37">
        <f t="shared" si="223"/>
        <v>-4673067000</v>
      </c>
      <c r="AUW12" s="38">
        <f t="shared" si="224"/>
        <v>2813474000</v>
      </c>
      <c r="AUX12" s="38">
        <f t="shared" si="225"/>
        <v>-7486541000</v>
      </c>
      <c r="AUY12" s="39">
        <f t="shared" si="226"/>
        <v>0.98668053165545855</v>
      </c>
      <c r="AUZ12" s="39">
        <f t="shared" si="227"/>
        <v>1.5807229500754834</v>
      </c>
      <c r="AVA12" s="40" t="s">
        <v>395</v>
      </c>
      <c r="AVB12" s="40" t="s">
        <v>10</v>
      </c>
      <c r="AVC12" s="42">
        <v>42004</v>
      </c>
      <c r="AVD12" s="43">
        <v>4736150000</v>
      </c>
      <c r="AVE12" s="43">
        <v>63083000</v>
      </c>
      <c r="AVF12" s="43">
        <v>2655650000</v>
      </c>
      <c r="AVG12" s="40">
        <v>0</v>
      </c>
      <c r="AVH12" s="43">
        <v>157824000</v>
      </c>
      <c r="AVI12" s="40" t="s">
        <v>41</v>
      </c>
      <c r="AVJ12" s="40" t="s">
        <v>99</v>
      </c>
      <c r="AVK12" s="36">
        <f t="shared" si="228"/>
        <v>2014</v>
      </c>
      <c r="AVL12" s="37">
        <f t="shared" si="229"/>
        <v>-4673067000</v>
      </c>
      <c r="AVM12" s="38">
        <f t="shared" si="230"/>
        <v>2813474000</v>
      </c>
      <c r="AVN12" s="38">
        <f t="shared" si="231"/>
        <v>-7486541000</v>
      </c>
      <c r="AVO12" s="39">
        <f t="shared" si="232"/>
        <v>0.98668053165545855</v>
      </c>
      <c r="AVP12" s="39">
        <f t="shared" si="233"/>
        <v>1.5807229500754834</v>
      </c>
      <c r="AVQ12" s="40" t="s">
        <v>395</v>
      </c>
      <c r="AVR12" s="40" t="s">
        <v>10</v>
      </c>
      <c r="AVS12" s="42">
        <v>42004</v>
      </c>
      <c r="AVT12" s="43">
        <v>4736150000</v>
      </c>
      <c r="AVU12" s="43">
        <v>63083000</v>
      </c>
      <c r="AVV12" s="43">
        <v>2655650000</v>
      </c>
      <c r="AVW12" s="40">
        <v>0</v>
      </c>
      <c r="AVX12" s="43">
        <v>157824000</v>
      </c>
      <c r="AVY12" s="40" t="s">
        <v>41</v>
      </c>
      <c r="AVZ12" s="40" t="s">
        <v>99</v>
      </c>
      <c r="AWA12" s="36">
        <f t="shared" si="228"/>
        <v>2014</v>
      </c>
      <c r="AWB12" s="37">
        <f t="shared" si="229"/>
        <v>-4673067000</v>
      </c>
      <c r="AWC12" s="38">
        <f t="shared" si="230"/>
        <v>2813474000</v>
      </c>
      <c r="AWD12" s="38">
        <f t="shared" si="231"/>
        <v>-7486541000</v>
      </c>
      <c r="AWE12" s="39">
        <f t="shared" si="232"/>
        <v>0.98668053165545855</v>
      </c>
      <c r="AWF12" s="39">
        <f t="shared" si="233"/>
        <v>1.5807229500754834</v>
      </c>
      <c r="AWG12" s="40" t="s">
        <v>395</v>
      </c>
      <c r="AWH12" s="40" t="s">
        <v>10</v>
      </c>
      <c r="AWI12" s="42">
        <v>42004</v>
      </c>
      <c r="AWJ12" s="43">
        <v>4736150000</v>
      </c>
      <c r="AWK12" s="43">
        <v>63083000</v>
      </c>
      <c r="AWL12" s="43">
        <v>2655650000</v>
      </c>
      <c r="AWM12" s="40">
        <v>0</v>
      </c>
      <c r="AWN12" s="43">
        <v>157824000</v>
      </c>
      <c r="AWO12" s="40" t="s">
        <v>41</v>
      </c>
      <c r="AWP12" s="40" t="s">
        <v>99</v>
      </c>
      <c r="AWQ12" s="36">
        <f t="shared" si="234"/>
        <v>2014</v>
      </c>
      <c r="AWR12" s="37">
        <f t="shared" si="235"/>
        <v>-4673067000</v>
      </c>
      <c r="AWS12" s="38">
        <f t="shared" si="236"/>
        <v>2813474000</v>
      </c>
      <c r="AWT12" s="38">
        <f t="shared" si="237"/>
        <v>-7486541000</v>
      </c>
      <c r="AWU12" s="39">
        <f t="shared" si="238"/>
        <v>0.98668053165545855</v>
      </c>
      <c r="AWV12" s="39">
        <f t="shared" si="239"/>
        <v>1.5807229500754834</v>
      </c>
      <c r="AWW12" s="40" t="s">
        <v>395</v>
      </c>
      <c r="AWX12" s="40" t="s">
        <v>10</v>
      </c>
      <c r="AWY12" s="42">
        <v>42004</v>
      </c>
      <c r="AWZ12" s="43">
        <v>4736150000</v>
      </c>
      <c r="AXA12" s="43">
        <v>63083000</v>
      </c>
      <c r="AXB12" s="43">
        <v>2655650000</v>
      </c>
      <c r="AXC12" s="40">
        <v>0</v>
      </c>
      <c r="AXD12" s="43">
        <v>157824000</v>
      </c>
      <c r="AXE12" s="40" t="s">
        <v>41</v>
      </c>
      <c r="AXF12" s="40" t="s">
        <v>99</v>
      </c>
      <c r="AXG12" s="36">
        <f t="shared" si="234"/>
        <v>2014</v>
      </c>
      <c r="AXH12" s="37">
        <f t="shared" si="235"/>
        <v>-4673067000</v>
      </c>
      <c r="AXI12" s="38">
        <f t="shared" si="236"/>
        <v>2813474000</v>
      </c>
      <c r="AXJ12" s="38">
        <f t="shared" si="237"/>
        <v>-7486541000</v>
      </c>
      <c r="AXK12" s="39">
        <f t="shared" si="238"/>
        <v>0.98668053165545855</v>
      </c>
      <c r="AXL12" s="39">
        <f t="shared" si="239"/>
        <v>1.5807229500754834</v>
      </c>
      <c r="AXM12" s="40" t="s">
        <v>395</v>
      </c>
      <c r="AXN12" s="40" t="s">
        <v>10</v>
      </c>
      <c r="AXO12" s="42">
        <v>42004</v>
      </c>
      <c r="AXP12" s="43">
        <v>4736150000</v>
      </c>
      <c r="AXQ12" s="43">
        <v>63083000</v>
      </c>
      <c r="AXR12" s="43">
        <v>2655650000</v>
      </c>
      <c r="AXS12" s="40">
        <v>0</v>
      </c>
      <c r="AXT12" s="43">
        <v>157824000</v>
      </c>
      <c r="AXU12" s="40" t="s">
        <v>41</v>
      </c>
      <c r="AXV12" s="40" t="s">
        <v>99</v>
      </c>
      <c r="AXW12" s="36">
        <f t="shared" si="240"/>
        <v>2014</v>
      </c>
      <c r="AXX12" s="37">
        <f t="shared" si="241"/>
        <v>-4673067000</v>
      </c>
      <c r="AXY12" s="38">
        <f t="shared" si="242"/>
        <v>2813474000</v>
      </c>
      <c r="AXZ12" s="38">
        <f t="shared" si="243"/>
        <v>-7486541000</v>
      </c>
      <c r="AYA12" s="39">
        <f t="shared" si="244"/>
        <v>0.98668053165545855</v>
      </c>
      <c r="AYB12" s="39">
        <f t="shared" si="245"/>
        <v>1.5807229500754834</v>
      </c>
      <c r="AYC12" s="40" t="s">
        <v>395</v>
      </c>
      <c r="AYD12" s="40" t="s">
        <v>10</v>
      </c>
      <c r="AYE12" s="42">
        <v>42004</v>
      </c>
      <c r="AYF12" s="43">
        <v>4736150000</v>
      </c>
      <c r="AYG12" s="43">
        <v>63083000</v>
      </c>
      <c r="AYH12" s="43">
        <v>2655650000</v>
      </c>
      <c r="AYI12" s="40">
        <v>0</v>
      </c>
      <c r="AYJ12" s="43">
        <v>157824000</v>
      </c>
      <c r="AYK12" s="40" t="s">
        <v>41</v>
      </c>
      <c r="AYL12" s="40" t="s">
        <v>99</v>
      </c>
      <c r="AYM12" s="36">
        <f t="shared" si="240"/>
        <v>2014</v>
      </c>
      <c r="AYN12" s="37">
        <f t="shared" si="241"/>
        <v>-4673067000</v>
      </c>
      <c r="AYO12" s="38">
        <f t="shared" si="242"/>
        <v>2813474000</v>
      </c>
      <c r="AYP12" s="38">
        <f t="shared" si="243"/>
        <v>-7486541000</v>
      </c>
      <c r="AYQ12" s="39">
        <f t="shared" si="244"/>
        <v>0.98668053165545855</v>
      </c>
      <c r="AYR12" s="39">
        <f t="shared" si="245"/>
        <v>1.5807229500754834</v>
      </c>
      <c r="AYS12" s="40" t="s">
        <v>395</v>
      </c>
      <c r="AYT12" s="40" t="s">
        <v>10</v>
      </c>
      <c r="AYU12" s="42">
        <v>42004</v>
      </c>
      <c r="AYV12" s="43">
        <v>4736150000</v>
      </c>
      <c r="AYW12" s="43">
        <v>63083000</v>
      </c>
      <c r="AYX12" s="43">
        <v>2655650000</v>
      </c>
      <c r="AYY12" s="40">
        <v>0</v>
      </c>
      <c r="AYZ12" s="43">
        <v>157824000</v>
      </c>
      <c r="AZA12" s="40" t="s">
        <v>41</v>
      </c>
      <c r="AZB12" s="40" t="s">
        <v>99</v>
      </c>
      <c r="AZC12" s="36">
        <f t="shared" si="246"/>
        <v>2014</v>
      </c>
      <c r="AZD12" s="37">
        <f t="shared" si="247"/>
        <v>-4673067000</v>
      </c>
      <c r="AZE12" s="38">
        <f t="shared" si="248"/>
        <v>2813474000</v>
      </c>
      <c r="AZF12" s="38">
        <f t="shared" si="249"/>
        <v>-7486541000</v>
      </c>
      <c r="AZG12" s="39">
        <f t="shared" si="250"/>
        <v>0.98668053165545855</v>
      </c>
      <c r="AZH12" s="39">
        <f t="shared" si="251"/>
        <v>1.5807229500754834</v>
      </c>
      <c r="AZI12" s="40" t="s">
        <v>395</v>
      </c>
      <c r="AZJ12" s="40" t="s">
        <v>10</v>
      </c>
      <c r="AZK12" s="42">
        <v>42004</v>
      </c>
      <c r="AZL12" s="43">
        <v>4736150000</v>
      </c>
      <c r="AZM12" s="43">
        <v>63083000</v>
      </c>
      <c r="AZN12" s="43">
        <v>2655650000</v>
      </c>
      <c r="AZO12" s="40">
        <v>0</v>
      </c>
      <c r="AZP12" s="43">
        <v>157824000</v>
      </c>
      <c r="AZQ12" s="40" t="s">
        <v>41</v>
      </c>
      <c r="AZR12" s="40" t="s">
        <v>99</v>
      </c>
      <c r="AZS12" s="36">
        <f t="shared" si="246"/>
        <v>2014</v>
      </c>
      <c r="AZT12" s="37">
        <f t="shared" si="247"/>
        <v>-4673067000</v>
      </c>
      <c r="AZU12" s="38">
        <f t="shared" si="248"/>
        <v>2813474000</v>
      </c>
      <c r="AZV12" s="38">
        <f t="shared" si="249"/>
        <v>-7486541000</v>
      </c>
      <c r="AZW12" s="39">
        <f t="shared" si="250"/>
        <v>0.98668053165545855</v>
      </c>
      <c r="AZX12" s="39">
        <f t="shared" si="251"/>
        <v>1.5807229500754834</v>
      </c>
      <c r="AZY12" s="40" t="s">
        <v>395</v>
      </c>
      <c r="AZZ12" s="40" t="s">
        <v>10</v>
      </c>
      <c r="BAA12" s="42">
        <v>42004</v>
      </c>
      <c r="BAB12" s="43">
        <v>4736150000</v>
      </c>
      <c r="BAC12" s="43">
        <v>63083000</v>
      </c>
      <c r="BAD12" s="43">
        <v>2655650000</v>
      </c>
      <c r="BAE12" s="40">
        <v>0</v>
      </c>
      <c r="BAF12" s="43">
        <v>157824000</v>
      </c>
      <c r="BAG12" s="40" t="s">
        <v>41</v>
      </c>
      <c r="BAH12" s="40" t="s">
        <v>99</v>
      </c>
      <c r="BAI12" s="36">
        <f t="shared" si="252"/>
        <v>2014</v>
      </c>
      <c r="BAJ12" s="37">
        <f t="shared" si="253"/>
        <v>-4673067000</v>
      </c>
      <c r="BAK12" s="38">
        <f t="shared" si="254"/>
        <v>2813474000</v>
      </c>
      <c r="BAL12" s="38">
        <f t="shared" si="255"/>
        <v>-7486541000</v>
      </c>
      <c r="BAM12" s="39">
        <f t="shared" si="256"/>
        <v>0.98668053165545855</v>
      </c>
      <c r="BAN12" s="39">
        <f t="shared" si="257"/>
        <v>1.5807229500754834</v>
      </c>
      <c r="BAO12" s="40" t="s">
        <v>395</v>
      </c>
      <c r="BAP12" s="40" t="s">
        <v>10</v>
      </c>
      <c r="BAQ12" s="42">
        <v>42004</v>
      </c>
      <c r="BAR12" s="43">
        <v>4736150000</v>
      </c>
      <c r="BAS12" s="43">
        <v>63083000</v>
      </c>
      <c r="BAT12" s="43">
        <v>2655650000</v>
      </c>
      <c r="BAU12" s="40">
        <v>0</v>
      </c>
      <c r="BAV12" s="43">
        <v>157824000</v>
      </c>
      <c r="BAW12" s="40" t="s">
        <v>41</v>
      </c>
      <c r="BAX12" s="40" t="s">
        <v>99</v>
      </c>
      <c r="BAY12" s="36">
        <f t="shared" si="252"/>
        <v>2014</v>
      </c>
      <c r="BAZ12" s="37">
        <f t="shared" si="253"/>
        <v>-4673067000</v>
      </c>
      <c r="BBA12" s="38">
        <f t="shared" si="254"/>
        <v>2813474000</v>
      </c>
      <c r="BBB12" s="38">
        <f t="shared" si="255"/>
        <v>-7486541000</v>
      </c>
      <c r="BBC12" s="39">
        <f t="shared" si="256"/>
        <v>0.98668053165545855</v>
      </c>
      <c r="BBD12" s="39">
        <f t="shared" si="257"/>
        <v>1.5807229500754834</v>
      </c>
      <c r="BBE12" s="40" t="s">
        <v>395</v>
      </c>
      <c r="BBF12" s="40" t="s">
        <v>10</v>
      </c>
      <c r="BBG12" s="42">
        <v>42004</v>
      </c>
      <c r="BBH12" s="43">
        <v>4736150000</v>
      </c>
      <c r="BBI12" s="43">
        <v>63083000</v>
      </c>
      <c r="BBJ12" s="43">
        <v>2655650000</v>
      </c>
      <c r="BBK12" s="40">
        <v>0</v>
      </c>
      <c r="BBL12" s="43">
        <v>157824000</v>
      </c>
      <c r="BBM12" s="40" t="s">
        <v>41</v>
      </c>
      <c r="BBN12" s="40" t="s">
        <v>99</v>
      </c>
      <c r="BBO12" s="36">
        <f t="shared" si="258"/>
        <v>2014</v>
      </c>
      <c r="BBP12" s="37">
        <f t="shared" si="259"/>
        <v>-4673067000</v>
      </c>
      <c r="BBQ12" s="38">
        <f t="shared" si="260"/>
        <v>2813474000</v>
      </c>
      <c r="BBR12" s="38">
        <f t="shared" si="261"/>
        <v>-7486541000</v>
      </c>
      <c r="BBS12" s="39">
        <f t="shared" si="262"/>
        <v>0.98668053165545855</v>
      </c>
      <c r="BBT12" s="39">
        <f t="shared" si="263"/>
        <v>1.5807229500754834</v>
      </c>
      <c r="BBU12" s="40" t="s">
        <v>395</v>
      </c>
      <c r="BBV12" s="40" t="s">
        <v>10</v>
      </c>
      <c r="BBW12" s="42">
        <v>42004</v>
      </c>
      <c r="BBX12" s="43">
        <v>4736150000</v>
      </c>
      <c r="BBY12" s="43">
        <v>63083000</v>
      </c>
      <c r="BBZ12" s="43">
        <v>2655650000</v>
      </c>
      <c r="BCA12" s="40">
        <v>0</v>
      </c>
      <c r="BCB12" s="43">
        <v>157824000</v>
      </c>
      <c r="BCC12" s="40" t="s">
        <v>41</v>
      </c>
      <c r="BCD12" s="40" t="s">
        <v>99</v>
      </c>
      <c r="BCE12" s="36">
        <f t="shared" si="258"/>
        <v>2014</v>
      </c>
      <c r="BCF12" s="37">
        <f t="shared" si="259"/>
        <v>-4673067000</v>
      </c>
      <c r="BCG12" s="38">
        <f t="shared" si="260"/>
        <v>2813474000</v>
      </c>
      <c r="BCH12" s="38">
        <f t="shared" si="261"/>
        <v>-7486541000</v>
      </c>
      <c r="BCI12" s="39">
        <f t="shared" si="262"/>
        <v>0.98668053165545855</v>
      </c>
      <c r="BCJ12" s="39">
        <f t="shared" si="263"/>
        <v>1.5807229500754834</v>
      </c>
      <c r="BCK12" s="40" t="s">
        <v>395</v>
      </c>
      <c r="BCL12" s="40" t="s">
        <v>10</v>
      </c>
      <c r="BCM12" s="42">
        <v>42004</v>
      </c>
      <c r="BCN12" s="43">
        <v>4736150000</v>
      </c>
      <c r="BCO12" s="43">
        <v>63083000</v>
      </c>
      <c r="BCP12" s="43">
        <v>2655650000</v>
      </c>
      <c r="BCQ12" s="40">
        <v>0</v>
      </c>
      <c r="BCR12" s="43">
        <v>157824000</v>
      </c>
      <c r="BCS12" s="40" t="s">
        <v>41</v>
      </c>
      <c r="BCT12" s="40" t="s">
        <v>99</v>
      </c>
      <c r="BCU12" s="36">
        <f t="shared" si="264"/>
        <v>2014</v>
      </c>
      <c r="BCV12" s="37">
        <f t="shared" si="265"/>
        <v>-4673067000</v>
      </c>
      <c r="BCW12" s="38">
        <f t="shared" si="266"/>
        <v>2813474000</v>
      </c>
      <c r="BCX12" s="38">
        <f t="shared" si="267"/>
        <v>-7486541000</v>
      </c>
      <c r="BCY12" s="39">
        <f t="shared" si="268"/>
        <v>0.98668053165545855</v>
      </c>
      <c r="BCZ12" s="39">
        <f t="shared" si="269"/>
        <v>1.5807229500754834</v>
      </c>
      <c r="BDA12" s="40" t="s">
        <v>395</v>
      </c>
      <c r="BDB12" s="40" t="s">
        <v>10</v>
      </c>
      <c r="BDC12" s="42">
        <v>42004</v>
      </c>
      <c r="BDD12" s="43">
        <v>4736150000</v>
      </c>
      <c r="BDE12" s="43">
        <v>63083000</v>
      </c>
      <c r="BDF12" s="43">
        <v>2655650000</v>
      </c>
      <c r="BDG12" s="40">
        <v>0</v>
      </c>
      <c r="BDH12" s="43">
        <v>157824000</v>
      </c>
      <c r="BDI12" s="40" t="s">
        <v>41</v>
      </c>
      <c r="BDJ12" s="40" t="s">
        <v>99</v>
      </c>
      <c r="BDK12" s="36">
        <f t="shared" si="264"/>
        <v>2014</v>
      </c>
      <c r="BDL12" s="37">
        <f t="shared" si="265"/>
        <v>-4673067000</v>
      </c>
      <c r="BDM12" s="38">
        <f t="shared" si="266"/>
        <v>2813474000</v>
      </c>
      <c r="BDN12" s="38">
        <f t="shared" si="267"/>
        <v>-7486541000</v>
      </c>
      <c r="BDO12" s="39">
        <f t="shared" si="268"/>
        <v>0.98668053165545855</v>
      </c>
      <c r="BDP12" s="39">
        <f t="shared" si="269"/>
        <v>1.5807229500754834</v>
      </c>
      <c r="BDQ12" s="40" t="s">
        <v>395</v>
      </c>
      <c r="BDR12" s="40" t="s">
        <v>10</v>
      </c>
      <c r="BDS12" s="42">
        <v>42004</v>
      </c>
      <c r="BDT12" s="43">
        <v>4736150000</v>
      </c>
      <c r="BDU12" s="43">
        <v>63083000</v>
      </c>
      <c r="BDV12" s="43">
        <v>2655650000</v>
      </c>
      <c r="BDW12" s="40">
        <v>0</v>
      </c>
      <c r="BDX12" s="43">
        <v>157824000</v>
      </c>
      <c r="BDY12" s="40" t="s">
        <v>41</v>
      </c>
      <c r="BDZ12" s="40" t="s">
        <v>99</v>
      </c>
      <c r="BEA12" s="36">
        <f t="shared" si="270"/>
        <v>2014</v>
      </c>
      <c r="BEB12" s="37">
        <f t="shared" si="271"/>
        <v>-4673067000</v>
      </c>
      <c r="BEC12" s="38">
        <f t="shared" si="272"/>
        <v>2813474000</v>
      </c>
      <c r="BED12" s="38">
        <f t="shared" si="273"/>
        <v>-7486541000</v>
      </c>
      <c r="BEE12" s="39">
        <f t="shared" si="274"/>
        <v>0.98668053165545855</v>
      </c>
      <c r="BEF12" s="39">
        <f t="shared" si="275"/>
        <v>1.5807229500754834</v>
      </c>
      <c r="BEG12" s="40" t="s">
        <v>395</v>
      </c>
      <c r="BEH12" s="40" t="s">
        <v>10</v>
      </c>
      <c r="BEI12" s="42">
        <v>42004</v>
      </c>
      <c r="BEJ12" s="43">
        <v>4736150000</v>
      </c>
      <c r="BEK12" s="43">
        <v>63083000</v>
      </c>
      <c r="BEL12" s="43">
        <v>2655650000</v>
      </c>
      <c r="BEM12" s="40">
        <v>0</v>
      </c>
      <c r="BEN12" s="43">
        <v>157824000</v>
      </c>
      <c r="BEO12" s="40" t="s">
        <v>41</v>
      </c>
      <c r="BEP12" s="40" t="s">
        <v>99</v>
      </c>
      <c r="BEQ12" s="36">
        <f t="shared" si="270"/>
        <v>2014</v>
      </c>
      <c r="BER12" s="37">
        <f t="shared" si="271"/>
        <v>-4673067000</v>
      </c>
      <c r="BES12" s="38">
        <f t="shared" si="272"/>
        <v>2813474000</v>
      </c>
      <c r="BET12" s="38">
        <f t="shared" si="273"/>
        <v>-7486541000</v>
      </c>
      <c r="BEU12" s="39">
        <f t="shared" si="274"/>
        <v>0.98668053165545855</v>
      </c>
      <c r="BEV12" s="39">
        <f t="shared" si="275"/>
        <v>1.5807229500754834</v>
      </c>
      <c r="BEW12" s="40" t="s">
        <v>395</v>
      </c>
      <c r="BEX12" s="40" t="s">
        <v>10</v>
      </c>
      <c r="BEY12" s="42">
        <v>42004</v>
      </c>
      <c r="BEZ12" s="43">
        <v>4736150000</v>
      </c>
      <c r="BFA12" s="43">
        <v>63083000</v>
      </c>
      <c r="BFB12" s="43">
        <v>2655650000</v>
      </c>
      <c r="BFC12" s="40">
        <v>0</v>
      </c>
      <c r="BFD12" s="43">
        <v>157824000</v>
      </c>
      <c r="BFE12" s="40" t="s">
        <v>41</v>
      </c>
      <c r="BFF12" s="40" t="s">
        <v>99</v>
      </c>
      <c r="BFG12" s="36">
        <f t="shared" si="276"/>
        <v>2014</v>
      </c>
      <c r="BFH12" s="37">
        <f t="shared" si="277"/>
        <v>-4673067000</v>
      </c>
      <c r="BFI12" s="38">
        <f t="shared" si="278"/>
        <v>2813474000</v>
      </c>
      <c r="BFJ12" s="38">
        <f t="shared" si="279"/>
        <v>-7486541000</v>
      </c>
      <c r="BFK12" s="39">
        <f t="shared" si="280"/>
        <v>0.98668053165545855</v>
      </c>
      <c r="BFL12" s="39">
        <f t="shared" si="281"/>
        <v>1.5807229500754834</v>
      </c>
      <c r="BFM12" s="40" t="s">
        <v>395</v>
      </c>
      <c r="BFN12" s="40" t="s">
        <v>10</v>
      </c>
      <c r="BFO12" s="42">
        <v>42004</v>
      </c>
      <c r="BFP12" s="43">
        <v>4736150000</v>
      </c>
      <c r="BFQ12" s="43">
        <v>63083000</v>
      </c>
      <c r="BFR12" s="43">
        <v>2655650000</v>
      </c>
      <c r="BFS12" s="40">
        <v>0</v>
      </c>
      <c r="BFT12" s="43">
        <v>157824000</v>
      </c>
      <c r="BFU12" s="40" t="s">
        <v>41</v>
      </c>
      <c r="BFV12" s="40" t="s">
        <v>99</v>
      </c>
      <c r="BFW12" s="36">
        <f t="shared" si="276"/>
        <v>2014</v>
      </c>
      <c r="BFX12" s="37">
        <f t="shared" si="277"/>
        <v>-4673067000</v>
      </c>
      <c r="BFY12" s="38">
        <f t="shared" si="278"/>
        <v>2813474000</v>
      </c>
      <c r="BFZ12" s="38">
        <f t="shared" si="279"/>
        <v>-7486541000</v>
      </c>
      <c r="BGA12" s="39">
        <f t="shared" si="280"/>
        <v>0.98668053165545855</v>
      </c>
      <c r="BGB12" s="39">
        <f t="shared" si="281"/>
        <v>1.5807229500754834</v>
      </c>
      <c r="BGC12" s="40" t="s">
        <v>395</v>
      </c>
      <c r="BGD12" s="40" t="s">
        <v>10</v>
      </c>
      <c r="BGE12" s="42">
        <v>42004</v>
      </c>
      <c r="BGF12" s="43">
        <v>4736150000</v>
      </c>
      <c r="BGG12" s="43">
        <v>63083000</v>
      </c>
      <c r="BGH12" s="43">
        <v>2655650000</v>
      </c>
      <c r="BGI12" s="40">
        <v>0</v>
      </c>
      <c r="BGJ12" s="43">
        <v>157824000</v>
      </c>
      <c r="BGK12" s="40" t="s">
        <v>41</v>
      </c>
      <c r="BGL12" s="40" t="s">
        <v>99</v>
      </c>
      <c r="BGM12" s="36">
        <f t="shared" si="282"/>
        <v>2014</v>
      </c>
      <c r="BGN12" s="37">
        <f t="shared" si="283"/>
        <v>-4673067000</v>
      </c>
      <c r="BGO12" s="38">
        <f t="shared" si="284"/>
        <v>2813474000</v>
      </c>
      <c r="BGP12" s="38">
        <f t="shared" si="285"/>
        <v>-7486541000</v>
      </c>
      <c r="BGQ12" s="39">
        <f t="shared" si="286"/>
        <v>0.98668053165545855</v>
      </c>
      <c r="BGR12" s="39">
        <f t="shared" si="287"/>
        <v>1.5807229500754834</v>
      </c>
      <c r="BGS12" s="40" t="s">
        <v>395</v>
      </c>
      <c r="BGT12" s="40" t="s">
        <v>10</v>
      </c>
      <c r="BGU12" s="42">
        <v>42004</v>
      </c>
      <c r="BGV12" s="43">
        <v>4736150000</v>
      </c>
      <c r="BGW12" s="43">
        <v>63083000</v>
      </c>
      <c r="BGX12" s="43">
        <v>2655650000</v>
      </c>
      <c r="BGY12" s="40">
        <v>0</v>
      </c>
      <c r="BGZ12" s="43">
        <v>157824000</v>
      </c>
      <c r="BHA12" s="40" t="s">
        <v>41</v>
      </c>
      <c r="BHB12" s="40" t="s">
        <v>99</v>
      </c>
      <c r="BHC12" s="36">
        <f t="shared" si="282"/>
        <v>2014</v>
      </c>
      <c r="BHD12" s="37">
        <f t="shared" si="283"/>
        <v>-4673067000</v>
      </c>
      <c r="BHE12" s="38">
        <f t="shared" si="284"/>
        <v>2813474000</v>
      </c>
      <c r="BHF12" s="38">
        <f t="shared" si="285"/>
        <v>-7486541000</v>
      </c>
      <c r="BHG12" s="39">
        <f t="shared" si="286"/>
        <v>0.98668053165545855</v>
      </c>
      <c r="BHH12" s="39">
        <f t="shared" si="287"/>
        <v>1.5807229500754834</v>
      </c>
      <c r="BHI12" s="40" t="s">
        <v>395</v>
      </c>
      <c r="BHJ12" s="40" t="s">
        <v>10</v>
      </c>
      <c r="BHK12" s="42">
        <v>42004</v>
      </c>
      <c r="BHL12" s="43">
        <v>4736150000</v>
      </c>
      <c r="BHM12" s="43">
        <v>63083000</v>
      </c>
      <c r="BHN12" s="43">
        <v>2655650000</v>
      </c>
      <c r="BHO12" s="40">
        <v>0</v>
      </c>
      <c r="BHP12" s="43">
        <v>157824000</v>
      </c>
      <c r="BHQ12" s="40" t="s">
        <v>41</v>
      </c>
      <c r="BHR12" s="40" t="s">
        <v>99</v>
      </c>
      <c r="BHS12" s="36">
        <f t="shared" si="288"/>
        <v>2014</v>
      </c>
      <c r="BHT12" s="37">
        <f t="shared" si="289"/>
        <v>-4673067000</v>
      </c>
      <c r="BHU12" s="38">
        <f t="shared" si="290"/>
        <v>2813474000</v>
      </c>
      <c r="BHV12" s="38">
        <f t="shared" si="291"/>
        <v>-7486541000</v>
      </c>
      <c r="BHW12" s="39">
        <f t="shared" si="292"/>
        <v>0.98668053165545855</v>
      </c>
      <c r="BHX12" s="39">
        <f t="shared" si="293"/>
        <v>1.5807229500754834</v>
      </c>
      <c r="BHY12" s="40" t="s">
        <v>395</v>
      </c>
      <c r="BHZ12" s="40" t="s">
        <v>10</v>
      </c>
      <c r="BIA12" s="42">
        <v>42004</v>
      </c>
      <c r="BIB12" s="43">
        <v>4736150000</v>
      </c>
      <c r="BIC12" s="43">
        <v>63083000</v>
      </c>
      <c r="BID12" s="43">
        <v>2655650000</v>
      </c>
      <c r="BIE12" s="40">
        <v>0</v>
      </c>
      <c r="BIF12" s="43">
        <v>157824000</v>
      </c>
      <c r="BIG12" s="40" t="s">
        <v>41</v>
      </c>
      <c r="BIH12" s="40" t="s">
        <v>99</v>
      </c>
      <c r="BII12" s="36">
        <f t="shared" si="288"/>
        <v>2014</v>
      </c>
      <c r="BIJ12" s="37">
        <f t="shared" si="289"/>
        <v>-4673067000</v>
      </c>
      <c r="BIK12" s="38">
        <f t="shared" si="290"/>
        <v>2813474000</v>
      </c>
      <c r="BIL12" s="38">
        <f t="shared" si="291"/>
        <v>-7486541000</v>
      </c>
      <c r="BIM12" s="39">
        <f t="shared" si="292"/>
        <v>0.98668053165545855</v>
      </c>
      <c r="BIN12" s="39">
        <f t="shared" si="293"/>
        <v>1.5807229500754834</v>
      </c>
      <c r="BIO12" s="40" t="s">
        <v>395</v>
      </c>
      <c r="BIP12" s="40" t="s">
        <v>10</v>
      </c>
      <c r="BIQ12" s="42">
        <v>42004</v>
      </c>
      <c r="BIR12" s="43">
        <v>4736150000</v>
      </c>
      <c r="BIS12" s="43">
        <v>63083000</v>
      </c>
      <c r="BIT12" s="43">
        <v>2655650000</v>
      </c>
      <c r="BIU12" s="40">
        <v>0</v>
      </c>
      <c r="BIV12" s="43">
        <v>157824000</v>
      </c>
      <c r="BIW12" s="40" t="s">
        <v>41</v>
      </c>
      <c r="BIX12" s="40" t="s">
        <v>99</v>
      </c>
      <c r="BIY12" s="36">
        <f t="shared" si="294"/>
        <v>2014</v>
      </c>
      <c r="BIZ12" s="37">
        <f t="shared" si="295"/>
        <v>-4673067000</v>
      </c>
      <c r="BJA12" s="38">
        <f t="shared" si="296"/>
        <v>2813474000</v>
      </c>
      <c r="BJB12" s="38">
        <f t="shared" si="297"/>
        <v>-7486541000</v>
      </c>
      <c r="BJC12" s="39">
        <f t="shared" si="298"/>
        <v>0.98668053165545855</v>
      </c>
      <c r="BJD12" s="39">
        <f t="shared" si="299"/>
        <v>1.5807229500754834</v>
      </c>
      <c r="BJE12" s="40" t="s">
        <v>395</v>
      </c>
      <c r="BJF12" s="40" t="s">
        <v>10</v>
      </c>
      <c r="BJG12" s="42">
        <v>42004</v>
      </c>
      <c r="BJH12" s="43">
        <v>4736150000</v>
      </c>
      <c r="BJI12" s="43">
        <v>63083000</v>
      </c>
      <c r="BJJ12" s="43">
        <v>2655650000</v>
      </c>
      <c r="BJK12" s="40">
        <v>0</v>
      </c>
      <c r="BJL12" s="43">
        <v>157824000</v>
      </c>
      <c r="BJM12" s="40" t="s">
        <v>41</v>
      </c>
      <c r="BJN12" s="40" t="s">
        <v>99</v>
      </c>
      <c r="BJO12" s="36">
        <f t="shared" si="294"/>
        <v>2014</v>
      </c>
      <c r="BJP12" s="37">
        <f t="shared" si="295"/>
        <v>-4673067000</v>
      </c>
      <c r="BJQ12" s="38">
        <f t="shared" si="296"/>
        <v>2813474000</v>
      </c>
      <c r="BJR12" s="38">
        <f t="shared" si="297"/>
        <v>-7486541000</v>
      </c>
      <c r="BJS12" s="39">
        <f t="shared" si="298"/>
        <v>0.98668053165545855</v>
      </c>
      <c r="BJT12" s="39">
        <f t="shared" si="299"/>
        <v>1.5807229500754834</v>
      </c>
      <c r="BJU12" s="40" t="s">
        <v>395</v>
      </c>
      <c r="BJV12" s="40" t="s">
        <v>10</v>
      </c>
      <c r="BJW12" s="42">
        <v>42004</v>
      </c>
      <c r="BJX12" s="43">
        <v>4736150000</v>
      </c>
      <c r="BJY12" s="43">
        <v>63083000</v>
      </c>
      <c r="BJZ12" s="43">
        <v>2655650000</v>
      </c>
      <c r="BKA12" s="40">
        <v>0</v>
      </c>
      <c r="BKB12" s="43">
        <v>157824000</v>
      </c>
      <c r="BKC12" s="40" t="s">
        <v>41</v>
      </c>
      <c r="BKD12" s="40" t="s">
        <v>99</v>
      </c>
      <c r="BKE12" s="36">
        <f t="shared" si="300"/>
        <v>2014</v>
      </c>
      <c r="BKF12" s="37">
        <f t="shared" si="301"/>
        <v>-4673067000</v>
      </c>
      <c r="BKG12" s="38">
        <f t="shared" si="302"/>
        <v>2813474000</v>
      </c>
      <c r="BKH12" s="38">
        <f t="shared" si="303"/>
        <v>-7486541000</v>
      </c>
      <c r="BKI12" s="39">
        <f t="shared" si="304"/>
        <v>0.98668053165545855</v>
      </c>
      <c r="BKJ12" s="39">
        <f t="shared" si="305"/>
        <v>1.5807229500754834</v>
      </c>
      <c r="BKK12" s="40" t="s">
        <v>395</v>
      </c>
      <c r="BKL12" s="40" t="s">
        <v>10</v>
      </c>
      <c r="BKM12" s="42">
        <v>42004</v>
      </c>
      <c r="BKN12" s="43">
        <v>4736150000</v>
      </c>
      <c r="BKO12" s="43">
        <v>63083000</v>
      </c>
      <c r="BKP12" s="43">
        <v>2655650000</v>
      </c>
      <c r="BKQ12" s="40">
        <v>0</v>
      </c>
      <c r="BKR12" s="43">
        <v>157824000</v>
      </c>
      <c r="BKS12" s="40" t="s">
        <v>41</v>
      </c>
      <c r="BKT12" s="40" t="s">
        <v>99</v>
      </c>
      <c r="BKU12" s="36">
        <f t="shared" si="300"/>
        <v>2014</v>
      </c>
      <c r="BKV12" s="37">
        <f t="shared" si="301"/>
        <v>-4673067000</v>
      </c>
      <c r="BKW12" s="38">
        <f t="shared" si="302"/>
        <v>2813474000</v>
      </c>
      <c r="BKX12" s="38">
        <f t="shared" si="303"/>
        <v>-7486541000</v>
      </c>
      <c r="BKY12" s="39">
        <f t="shared" si="304"/>
        <v>0.98668053165545855</v>
      </c>
      <c r="BKZ12" s="39">
        <f t="shared" si="305"/>
        <v>1.5807229500754834</v>
      </c>
      <c r="BLA12" s="40" t="s">
        <v>395</v>
      </c>
      <c r="BLB12" s="40" t="s">
        <v>10</v>
      </c>
      <c r="BLC12" s="42">
        <v>42004</v>
      </c>
      <c r="BLD12" s="43">
        <v>4736150000</v>
      </c>
      <c r="BLE12" s="43">
        <v>63083000</v>
      </c>
      <c r="BLF12" s="43">
        <v>2655650000</v>
      </c>
      <c r="BLG12" s="40">
        <v>0</v>
      </c>
      <c r="BLH12" s="43">
        <v>157824000</v>
      </c>
      <c r="BLI12" s="40" t="s">
        <v>41</v>
      </c>
      <c r="BLJ12" s="40" t="s">
        <v>99</v>
      </c>
      <c r="BLK12" s="36">
        <f t="shared" si="306"/>
        <v>2014</v>
      </c>
      <c r="BLL12" s="37">
        <f t="shared" si="307"/>
        <v>-4673067000</v>
      </c>
      <c r="BLM12" s="38">
        <f t="shared" si="308"/>
        <v>2813474000</v>
      </c>
      <c r="BLN12" s="38">
        <f t="shared" si="309"/>
        <v>-7486541000</v>
      </c>
      <c r="BLO12" s="39">
        <f t="shared" si="310"/>
        <v>0.98668053165545855</v>
      </c>
      <c r="BLP12" s="39">
        <f t="shared" si="311"/>
        <v>1.5807229500754834</v>
      </c>
      <c r="BLQ12" s="40" t="s">
        <v>395</v>
      </c>
      <c r="BLR12" s="40" t="s">
        <v>10</v>
      </c>
      <c r="BLS12" s="42">
        <v>42004</v>
      </c>
      <c r="BLT12" s="43">
        <v>4736150000</v>
      </c>
      <c r="BLU12" s="43">
        <v>63083000</v>
      </c>
      <c r="BLV12" s="43">
        <v>2655650000</v>
      </c>
      <c r="BLW12" s="40">
        <v>0</v>
      </c>
      <c r="BLX12" s="43">
        <v>157824000</v>
      </c>
      <c r="BLY12" s="40" t="s">
        <v>41</v>
      </c>
      <c r="BLZ12" s="40" t="s">
        <v>99</v>
      </c>
      <c r="BMA12" s="36">
        <f t="shared" si="306"/>
        <v>2014</v>
      </c>
      <c r="BMB12" s="37">
        <f t="shared" si="307"/>
        <v>-4673067000</v>
      </c>
      <c r="BMC12" s="38">
        <f t="shared" si="308"/>
        <v>2813474000</v>
      </c>
      <c r="BMD12" s="38">
        <f t="shared" si="309"/>
        <v>-7486541000</v>
      </c>
      <c r="BME12" s="39">
        <f t="shared" si="310"/>
        <v>0.98668053165545855</v>
      </c>
      <c r="BMF12" s="39">
        <f t="shared" si="311"/>
        <v>1.5807229500754834</v>
      </c>
      <c r="BMG12" s="40" t="s">
        <v>395</v>
      </c>
      <c r="BMH12" s="40" t="s">
        <v>10</v>
      </c>
      <c r="BMI12" s="42">
        <v>42004</v>
      </c>
      <c r="BMJ12" s="43">
        <v>4736150000</v>
      </c>
      <c r="BMK12" s="43">
        <v>63083000</v>
      </c>
      <c r="BML12" s="43">
        <v>2655650000</v>
      </c>
      <c r="BMM12" s="40">
        <v>0</v>
      </c>
      <c r="BMN12" s="43">
        <v>157824000</v>
      </c>
      <c r="BMO12" s="40" t="s">
        <v>41</v>
      </c>
      <c r="BMP12" s="40" t="s">
        <v>99</v>
      </c>
      <c r="BMQ12" s="36">
        <f t="shared" si="312"/>
        <v>2014</v>
      </c>
      <c r="BMR12" s="37">
        <f t="shared" si="313"/>
        <v>-4673067000</v>
      </c>
      <c r="BMS12" s="38">
        <f t="shared" si="314"/>
        <v>2813474000</v>
      </c>
      <c r="BMT12" s="38">
        <f t="shared" si="315"/>
        <v>-7486541000</v>
      </c>
      <c r="BMU12" s="39">
        <f t="shared" si="316"/>
        <v>0.98668053165545855</v>
      </c>
      <c r="BMV12" s="39">
        <f t="shared" si="317"/>
        <v>1.5807229500754834</v>
      </c>
      <c r="BMW12" s="40" t="s">
        <v>395</v>
      </c>
      <c r="BMX12" s="40" t="s">
        <v>10</v>
      </c>
      <c r="BMY12" s="42">
        <v>42004</v>
      </c>
      <c r="BMZ12" s="43">
        <v>4736150000</v>
      </c>
      <c r="BNA12" s="43">
        <v>63083000</v>
      </c>
      <c r="BNB12" s="43">
        <v>2655650000</v>
      </c>
      <c r="BNC12" s="40">
        <v>0</v>
      </c>
      <c r="BND12" s="43">
        <v>157824000</v>
      </c>
      <c r="BNE12" s="40" t="s">
        <v>41</v>
      </c>
      <c r="BNF12" s="40" t="s">
        <v>99</v>
      </c>
      <c r="BNG12" s="36">
        <f t="shared" si="312"/>
        <v>2014</v>
      </c>
      <c r="BNH12" s="37">
        <f t="shared" si="313"/>
        <v>-4673067000</v>
      </c>
      <c r="BNI12" s="38">
        <f t="shared" si="314"/>
        <v>2813474000</v>
      </c>
      <c r="BNJ12" s="38">
        <f t="shared" si="315"/>
        <v>-7486541000</v>
      </c>
      <c r="BNK12" s="39">
        <f t="shared" si="316"/>
        <v>0.98668053165545855</v>
      </c>
      <c r="BNL12" s="39">
        <f t="shared" si="317"/>
        <v>1.5807229500754834</v>
      </c>
      <c r="BNM12" s="40" t="s">
        <v>395</v>
      </c>
      <c r="BNN12" s="40" t="s">
        <v>10</v>
      </c>
      <c r="BNO12" s="42">
        <v>42004</v>
      </c>
      <c r="BNP12" s="43">
        <v>4736150000</v>
      </c>
      <c r="BNQ12" s="43">
        <v>63083000</v>
      </c>
      <c r="BNR12" s="43">
        <v>2655650000</v>
      </c>
      <c r="BNS12" s="40">
        <v>0</v>
      </c>
      <c r="BNT12" s="43">
        <v>157824000</v>
      </c>
      <c r="BNU12" s="40" t="s">
        <v>41</v>
      </c>
      <c r="BNV12" s="40" t="s">
        <v>99</v>
      </c>
      <c r="BNW12" s="36">
        <f t="shared" si="318"/>
        <v>2014</v>
      </c>
      <c r="BNX12" s="37">
        <f t="shared" si="319"/>
        <v>-4673067000</v>
      </c>
      <c r="BNY12" s="38">
        <f t="shared" si="320"/>
        <v>2813474000</v>
      </c>
      <c r="BNZ12" s="38">
        <f t="shared" si="321"/>
        <v>-7486541000</v>
      </c>
      <c r="BOA12" s="39">
        <f t="shared" si="322"/>
        <v>0.98668053165545855</v>
      </c>
      <c r="BOB12" s="39">
        <f t="shared" si="323"/>
        <v>1.5807229500754834</v>
      </c>
      <c r="BOC12" s="40" t="s">
        <v>395</v>
      </c>
      <c r="BOD12" s="40" t="s">
        <v>10</v>
      </c>
      <c r="BOE12" s="42">
        <v>42004</v>
      </c>
      <c r="BOF12" s="43">
        <v>4736150000</v>
      </c>
      <c r="BOG12" s="43">
        <v>63083000</v>
      </c>
      <c r="BOH12" s="43">
        <v>2655650000</v>
      </c>
      <c r="BOI12" s="40">
        <v>0</v>
      </c>
      <c r="BOJ12" s="43">
        <v>157824000</v>
      </c>
      <c r="BOK12" s="40" t="s">
        <v>41</v>
      </c>
      <c r="BOL12" s="40" t="s">
        <v>99</v>
      </c>
      <c r="BOM12" s="36">
        <f t="shared" si="318"/>
        <v>2014</v>
      </c>
      <c r="BON12" s="37">
        <f t="shared" si="319"/>
        <v>-4673067000</v>
      </c>
      <c r="BOO12" s="38">
        <f t="shared" si="320"/>
        <v>2813474000</v>
      </c>
      <c r="BOP12" s="38">
        <f t="shared" si="321"/>
        <v>-7486541000</v>
      </c>
      <c r="BOQ12" s="39">
        <f t="shared" si="322"/>
        <v>0.98668053165545855</v>
      </c>
      <c r="BOR12" s="39">
        <f t="shared" si="323"/>
        <v>1.5807229500754834</v>
      </c>
      <c r="BOS12" s="40" t="s">
        <v>395</v>
      </c>
      <c r="BOT12" s="40" t="s">
        <v>10</v>
      </c>
      <c r="BOU12" s="42">
        <v>42004</v>
      </c>
      <c r="BOV12" s="43">
        <v>4736150000</v>
      </c>
      <c r="BOW12" s="43">
        <v>63083000</v>
      </c>
      <c r="BOX12" s="43">
        <v>2655650000</v>
      </c>
      <c r="BOY12" s="40">
        <v>0</v>
      </c>
      <c r="BOZ12" s="43">
        <v>157824000</v>
      </c>
      <c r="BPA12" s="40" t="s">
        <v>41</v>
      </c>
      <c r="BPB12" s="40" t="s">
        <v>99</v>
      </c>
      <c r="BPC12" s="36">
        <f t="shared" si="324"/>
        <v>2014</v>
      </c>
      <c r="BPD12" s="37">
        <f t="shared" si="325"/>
        <v>-4673067000</v>
      </c>
      <c r="BPE12" s="38">
        <f t="shared" si="326"/>
        <v>2813474000</v>
      </c>
      <c r="BPF12" s="38">
        <f t="shared" si="327"/>
        <v>-7486541000</v>
      </c>
      <c r="BPG12" s="39">
        <f t="shared" si="328"/>
        <v>0.98668053165545855</v>
      </c>
      <c r="BPH12" s="39">
        <f t="shared" si="329"/>
        <v>1.5807229500754834</v>
      </c>
      <c r="BPI12" s="40" t="s">
        <v>395</v>
      </c>
      <c r="BPJ12" s="40" t="s">
        <v>10</v>
      </c>
      <c r="BPK12" s="42">
        <v>42004</v>
      </c>
      <c r="BPL12" s="43">
        <v>4736150000</v>
      </c>
      <c r="BPM12" s="43">
        <v>63083000</v>
      </c>
      <c r="BPN12" s="43">
        <v>2655650000</v>
      </c>
      <c r="BPO12" s="40">
        <v>0</v>
      </c>
      <c r="BPP12" s="43">
        <v>157824000</v>
      </c>
      <c r="BPQ12" s="40" t="s">
        <v>41</v>
      </c>
      <c r="BPR12" s="40" t="s">
        <v>99</v>
      </c>
      <c r="BPS12" s="36">
        <f t="shared" si="324"/>
        <v>2014</v>
      </c>
      <c r="BPT12" s="37">
        <f t="shared" si="325"/>
        <v>-4673067000</v>
      </c>
      <c r="BPU12" s="38">
        <f t="shared" si="326"/>
        <v>2813474000</v>
      </c>
      <c r="BPV12" s="38">
        <f t="shared" si="327"/>
        <v>-7486541000</v>
      </c>
      <c r="BPW12" s="39">
        <f t="shared" si="328"/>
        <v>0.98668053165545855</v>
      </c>
      <c r="BPX12" s="39">
        <f t="shared" si="329"/>
        <v>1.5807229500754834</v>
      </c>
      <c r="BPY12" s="40" t="s">
        <v>395</v>
      </c>
      <c r="BPZ12" s="40" t="s">
        <v>10</v>
      </c>
      <c r="BQA12" s="42">
        <v>42004</v>
      </c>
      <c r="BQB12" s="43">
        <v>4736150000</v>
      </c>
      <c r="BQC12" s="43">
        <v>63083000</v>
      </c>
      <c r="BQD12" s="43">
        <v>2655650000</v>
      </c>
      <c r="BQE12" s="40">
        <v>0</v>
      </c>
      <c r="BQF12" s="43">
        <v>157824000</v>
      </c>
      <c r="BQG12" s="40" t="s">
        <v>41</v>
      </c>
      <c r="BQH12" s="40" t="s">
        <v>99</v>
      </c>
      <c r="BQI12" s="36">
        <f t="shared" si="330"/>
        <v>2014</v>
      </c>
      <c r="BQJ12" s="37">
        <f t="shared" si="331"/>
        <v>-4673067000</v>
      </c>
      <c r="BQK12" s="38">
        <f t="shared" si="332"/>
        <v>2813474000</v>
      </c>
      <c r="BQL12" s="38">
        <f t="shared" si="333"/>
        <v>-7486541000</v>
      </c>
      <c r="BQM12" s="39">
        <f t="shared" si="334"/>
        <v>0.98668053165545855</v>
      </c>
      <c r="BQN12" s="39">
        <f t="shared" si="335"/>
        <v>1.5807229500754834</v>
      </c>
      <c r="BQO12" s="40" t="s">
        <v>395</v>
      </c>
      <c r="BQP12" s="40" t="s">
        <v>10</v>
      </c>
      <c r="BQQ12" s="42">
        <v>42004</v>
      </c>
      <c r="BQR12" s="43">
        <v>4736150000</v>
      </c>
      <c r="BQS12" s="43">
        <v>63083000</v>
      </c>
      <c r="BQT12" s="43">
        <v>2655650000</v>
      </c>
      <c r="BQU12" s="40">
        <v>0</v>
      </c>
      <c r="BQV12" s="43">
        <v>157824000</v>
      </c>
      <c r="BQW12" s="40" t="s">
        <v>41</v>
      </c>
      <c r="BQX12" s="40" t="s">
        <v>99</v>
      </c>
      <c r="BQY12" s="36">
        <f t="shared" si="330"/>
        <v>2014</v>
      </c>
      <c r="BQZ12" s="37">
        <f t="shared" si="331"/>
        <v>-4673067000</v>
      </c>
      <c r="BRA12" s="38">
        <f t="shared" si="332"/>
        <v>2813474000</v>
      </c>
      <c r="BRB12" s="38">
        <f t="shared" si="333"/>
        <v>-7486541000</v>
      </c>
      <c r="BRC12" s="39">
        <f t="shared" si="334"/>
        <v>0.98668053165545855</v>
      </c>
      <c r="BRD12" s="39">
        <f t="shared" si="335"/>
        <v>1.5807229500754834</v>
      </c>
      <c r="BRE12" s="40" t="s">
        <v>395</v>
      </c>
      <c r="BRF12" s="40" t="s">
        <v>10</v>
      </c>
      <c r="BRG12" s="42">
        <v>42004</v>
      </c>
      <c r="BRH12" s="43">
        <v>4736150000</v>
      </c>
      <c r="BRI12" s="43">
        <v>63083000</v>
      </c>
      <c r="BRJ12" s="43">
        <v>2655650000</v>
      </c>
      <c r="BRK12" s="40">
        <v>0</v>
      </c>
      <c r="BRL12" s="43">
        <v>157824000</v>
      </c>
      <c r="BRM12" s="40" t="s">
        <v>41</v>
      </c>
      <c r="BRN12" s="40" t="s">
        <v>99</v>
      </c>
      <c r="BRO12" s="36">
        <f t="shared" si="336"/>
        <v>2014</v>
      </c>
      <c r="BRP12" s="37">
        <f t="shared" si="337"/>
        <v>-4673067000</v>
      </c>
      <c r="BRQ12" s="38">
        <f t="shared" si="338"/>
        <v>2813474000</v>
      </c>
      <c r="BRR12" s="38">
        <f t="shared" si="339"/>
        <v>-7486541000</v>
      </c>
      <c r="BRS12" s="39">
        <f t="shared" si="340"/>
        <v>0.98668053165545855</v>
      </c>
      <c r="BRT12" s="39">
        <f t="shared" si="341"/>
        <v>1.5807229500754834</v>
      </c>
      <c r="BRU12" s="40" t="s">
        <v>395</v>
      </c>
      <c r="BRV12" s="40" t="s">
        <v>10</v>
      </c>
      <c r="BRW12" s="42">
        <v>42004</v>
      </c>
      <c r="BRX12" s="43">
        <v>4736150000</v>
      </c>
      <c r="BRY12" s="43">
        <v>63083000</v>
      </c>
      <c r="BRZ12" s="43">
        <v>2655650000</v>
      </c>
      <c r="BSA12" s="40">
        <v>0</v>
      </c>
      <c r="BSB12" s="43">
        <v>157824000</v>
      </c>
      <c r="BSC12" s="40" t="s">
        <v>41</v>
      </c>
      <c r="BSD12" s="40" t="s">
        <v>99</v>
      </c>
      <c r="BSE12" s="36">
        <f t="shared" si="336"/>
        <v>2014</v>
      </c>
      <c r="BSF12" s="37">
        <f t="shared" si="337"/>
        <v>-4673067000</v>
      </c>
      <c r="BSG12" s="38">
        <f t="shared" si="338"/>
        <v>2813474000</v>
      </c>
      <c r="BSH12" s="38">
        <f t="shared" si="339"/>
        <v>-7486541000</v>
      </c>
      <c r="BSI12" s="39">
        <f t="shared" si="340"/>
        <v>0.98668053165545855</v>
      </c>
      <c r="BSJ12" s="39">
        <f t="shared" si="341"/>
        <v>1.5807229500754834</v>
      </c>
      <c r="BSK12" s="40" t="s">
        <v>395</v>
      </c>
      <c r="BSL12" s="40" t="s">
        <v>10</v>
      </c>
      <c r="BSM12" s="42">
        <v>42004</v>
      </c>
      <c r="BSN12" s="43">
        <v>4736150000</v>
      </c>
      <c r="BSO12" s="43">
        <v>63083000</v>
      </c>
      <c r="BSP12" s="43">
        <v>2655650000</v>
      </c>
      <c r="BSQ12" s="40">
        <v>0</v>
      </c>
      <c r="BSR12" s="43">
        <v>157824000</v>
      </c>
      <c r="BSS12" s="40" t="s">
        <v>41</v>
      </c>
      <c r="BST12" s="40" t="s">
        <v>99</v>
      </c>
      <c r="BSU12" s="36">
        <f t="shared" si="342"/>
        <v>2014</v>
      </c>
      <c r="BSV12" s="37">
        <f t="shared" si="343"/>
        <v>-4673067000</v>
      </c>
      <c r="BSW12" s="38">
        <f t="shared" si="344"/>
        <v>2813474000</v>
      </c>
      <c r="BSX12" s="38">
        <f t="shared" si="345"/>
        <v>-7486541000</v>
      </c>
      <c r="BSY12" s="39">
        <f t="shared" si="346"/>
        <v>0.98668053165545855</v>
      </c>
      <c r="BSZ12" s="39">
        <f t="shared" si="347"/>
        <v>1.5807229500754834</v>
      </c>
      <c r="BTA12" s="40" t="s">
        <v>395</v>
      </c>
      <c r="BTB12" s="40" t="s">
        <v>10</v>
      </c>
      <c r="BTC12" s="42">
        <v>42004</v>
      </c>
      <c r="BTD12" s="43">
        <v>4736150000</v>
      </c>
      <c r="BTE12" s="43">
        <v>63083000</v>
      </c>
      <c r="BTF12" s="43">
        <v>2655650000</v>
      </c>
      <c r="BTG12" s="40">
        <v>0</v>
      </c>
      <c r="BTH12" s="43">
        <v>157824000</v>
      </c>
      <c r="BTI12" s="40" t="s">
        <v>41</v>
      </c>
      <c r="BTJ12" s="40" t="s">
        <v>99</v>
      </c>
      <c r="BTK12" s="36">
        <f t="shared" si="342"/>
        <v>2014</v>
      </c>
      <c r="BTL12" s="37">
        <f t="shared" si="343"/>
        <v>-4673067000</v>
      </c>
      <c r="BTM12" s="38">
        <f t="shared" si="344"/>
        <v>2813474000</v>
      </c>
      <c r="BTN12" s="38">
        <f t="shared" si="345"/>
        <v>-7486541000</v>
      </c>
      <c r="BTO12" s="39">
        <f t="shared" si="346"/>
        <v>0.98668053165545855</v>
      </c>
      <c r="BTP12" s="39">
        <f t="shared" si="347"/>
        <v>1.5807229500754834</v>
      </c>
      <c r="BTQ12" s="40" t="s">
        <v>395</v>
      </c>
      <c r="BTR12" s="40" t="s">
        <v>10</v>
      </c>
      <c r="BTS12" s="42">
        <v>42004</v>
      </c>
      <c r="BTT12" s="43">
        <v>4736150000</v>
      </c>
      <c r="BTU12" s="43">
        <v>63083000</v>
      </c>
      <c r="BTV12" s="43">
        <v>2655650000</v>
      </c>
      <c r="BTW12" s="40">
        <v>0</v>
      </c>
      <c r="BTX12" s="43">
        <v>157824000</v>
      </c>
      <c r="BTY12" s="40" t="s">
        <v>41</v>
      </c>
      <c r="BTZ12" s="40" t="s">
        <v>99</v>
      </c>
      <c r="BUA12" s="36">
        <f t="shared" si="348"/>
        <v>2014</v>
      </c>
      <c r="BUB12" s="37">
        <f t="shared" si="349"/>
        <v>-4673067000</v>
      </c>
      <c r="BUC12" s="38">
        <f t="shared" si="350"/>
        <v>2813474000</v>
      </c>
      <c r="BUD12" s="38">
        <f t="shared" si="351"/>
        <v>-7486541000</v>
      </c>
      <c r="BUE12" s="39">
        <f t="shared" si="352"/>
        <v>0.98668053165545855</v>
      </c>
      <c r="BUF12" s="39">
        <f t="shared" si="353"/>
        <v>1.5807229500754834</v>
      </c>
      <c r="BUG12" s="40" t="s">
        <v>395</v>
      </c>
      <c r="BUH12" s="40" t="s">
        <v>10</v>
      </c>
      <c r="BUI12" s="42">
        <v>42004</v>
      </c>
      <c r="BUJ12" s="43">
        <v>4736150000</v>
      </c>
      <c r="BUK12" s="43">
        <v>63083000</v>
      </c>
      <c r="BUL12" s="43">
        <v>2655650000</v>
      </c>
      <c r="BUM12" s="40">
        <v>0</v>
      </c>
      <c r="BUN12" s="43">
        <v>157824000</v>
      </c>
      <c r="BUO12" s="40" t="s">
        <v>41</v>
      </c>
      <c r="BUP12" s="40" t="s">
        <v>99</v>
      </c>
      <c r="BUQ12" s="36">
        <f t="shared" si="348"/>
        <v>2014</v>
      </c>
      <c r="BUR12" s="37">
        <f t="shared" si="349"/>
        <v>-4673067000</v>
      </c>
      <c r="BUS12" s="38">
        <f t="shared" si="350"/>
        <v>2813474000</v>
      </c>
      <c r="BUT12" s="38">
        <f t="shared" si="351"/>
        <v>-7486541000</v>
      </c>
      <c r="BUU12" s="39">
        <f t="shared" si="352"/>
        <v>0.98668053165545855</v>
      </c>
      <c r="BUV12" s="39">
        <f t="shared" si="353"/>
        <v>1.5807229500754834</v>
      </c>
      <c r="BUW12" s="40" t="s">
        <v>395</v>
      </c>
      <c r="BUX12" s="40" t="s">
        <v>10</v>
      </c>
      <c r="BUY12" s="42">
        <v>42004</v>
      </c>
      <c r="BUZ12" s="43">
        <v>4736150000</v>
      </c>
      <c r="BVA12" s="43">
        <v>63083000</v>
      </c>
      <c r="BVB12" s="43">
        <v>2655650000</v>
      </c>
      <c r="BVC12" s="40">
        <v>0</v>
      </c>
      <c r="BVD12" s="43">
        <v>157824000</v>
      </c>
      <c r="BVE12" s="40" t="s">
        <v>41</v>
      </c>
      <c r="BVF12" s="40" t="s">
        <v>99</v>
      </c>
      <c r="BVG12" s="36">
        <f t="shared" si="354"/>
        <v>2014</v>
      </c>
      <c r="BVH12" s="37">
        <f t="shared" si="355"/>
        <v>-4673067000</v>
      </c>
      <c r="BVI12" s="38">
        <f t="shared" si="356"/>
        <v>2813474000</v>
      </c>
      <c r="BVJ12" s="38">
        <f t="shared" si="357"/>
        <v>-7486541000</v>
      </c>
      <c r="BVK12" s="39">
        <f t="shared" si="358"/>
        <v>0.98668053165545855</v>
      </c>
      <c r="BVL12" s="39">
        <f t="shared" si="359"/>
        <v>1.5807229500754834</v>
      </c>
      <c r="BVM12" s="40" t="s">
        <v>395</v>
      </c>
      <c r="BVN12" s="40" t="s">
        <v>10</v>
      </c>
      <c r="BVO12" s="42">
        <v>42004</v>
      </c>
      <c r="BVP12" s="43">
        <v>4736150000</v>
      </c>
      <c r="BVQ12" s="43">
        <v>63083000</v>
      </c>
      <c r="BVR12" s="43">
        <v>2655650000</v>
      </c>
      <c r="BVS12" s="40">
        <v>0</v>
      </c>
      <c r="BVT12" s="43">
        <v>157824000</v>
      </c>
      <c r="BVU12" s="40" t="s">
        <v>41</v>
      </c>
      <c r="BVV12" s="40" t="s">
        <v>99</v>
      </c>
      <c r="BVW12" s="36">
        <f t="shared" si="354"/>
        <v>2014</v>
      </c>
      <c r="BVX12" s="37">
        <f t="shared" si="355"/>
        <v>-4673067000</v>
      </c>
      <c r="BVY12" s="38">
        <f t="shared" si="356"/>
        <v>2813474000</v>
      </c>
      <c r="BVZ12" s="38">
        <f t="shared" si="357"/>
        <v>-7486541000</v>
      </c>
      <c r="BWA12" s="39">
        <f t="shared" si="358"/>
        <v>0.98668053165545855</v>
      </c>
      <c r="BWB12" s="39">
        <f t="shared" si="359"/>
        <v>1.5807229500754834</v>
      </c>
      <c r="BWC12" s="40" t="s">
        <v>395</v>
      </c>
      <c r="BWD12" s="40" t="s">
        <v>10</v>
      </c>
      <c r="BWE12" s="42">
        <v>42004</v>
      </c>
      <c r="BWF12" s="43">
        <v>4736150000</v>
      </c>
      <c r="BWG12" s="43">
        <v>63083000</v>
      </c>
      <c r="BWH12" s="43">
        <v>2655650000</v>
      </c>
      <c r="BWI12" s="40">
        <v>0</v>
      </c>
      <c r="BWJ12" s="43">
        <v>157824000</v>
      </c>
      <c r="BWK12" s="40" t="s">
        <v>41</v>
      </c>
      <c r="BWL12" s="40" t="s">
        <v>99</v>
      </c>
      <c r="BWM12" s="36">
        <f t="shared" si="360"/>
        <v>2014</v>
      </c>
      <c r="BWN12" s="37">
        <f t="shared" si="361"/>
        <v>-4673067000</v>
      </c>
      <c r="BWO12" s="38">
        <f t="shared" si="362"/>
        <v>2813474000</v>
      </c>
      <c r="BWP12" s="38">
        <f t="shared" si="363"/>
        <v>-7486541000</v>
      </c>
      <c r="BWQ12" s="39">
        <f t="shared" si="364"/>
        <v>0.98668053165545855</v>
      </c>
      <c r="BWR12" s="39">
        <f t="shared" si="365"/>
        <v>1.5807229500754834</v>
      </c>
      <c r="BWS12" s="40" t="s">
        <v>395</v>
      </c>
      <c r="BWT12" s="40" t="s">
        <v>10</v>
      </c>
      <c r="BWU12" s="42">
        <v>42004</v>
      </c>
      <c r="BWV12" s="43">
        <v>4736150000</v>
      </c>
      <c r="BWW12" s="43">
        <v>63083000</v>
      </c>
      <c r="BWX12" s="43">
        <v>2655650000</v>
      </c>
      <c r="BWY12" s="40">
        <v>0</v>
      </c>
      <c r="BWZ12" s="43">
        <v>157824000</v>
      </c>
      <c r="BXA12" s="40" t="s">
        <v>41</v>
      </c>
      <c r="BXB12" s="40" t="s">
        <v>99</v>
      </c>
      <c r="BXC12" s="36">
        <f t="shared" si="360"/>
        <v>2014</v>
      </c>
      <c r="BXD12" s="37">
        <f t="shared" si="361"/>
        <v>-4673067000</v>
      </c>
      <c r="BXE12" s="38">
        <f t="shared" si="362"/>
        <v>2813474000</v>
      </c>
      <c r="BXF12" s="38">
        <f t="shared" si="363"/>
        <v>-7486541000</v>
      </c>
      <c r="BXG12" s="39">
        <f t="shared" si="364"/>
        <v>0.98668053165545855</v>
      </c>
      <c r="BXH12" s="39">
        <f t="shared" si="365"/>
        <v>1.5807229500754834</v>
      </c>
      <c r="BXI12" s="40" t="s">
        <v>395</v>
      </c>
      <c r="BXJ12" s="40" t="s">
        <v>10</v>
      </c>
      <c r="BXK12" s="42">
        <v>42004</v>
      </c>
      <c r="BXL12" s="43">
        <v>4736150000</v>
      </c>
      <c r="BXM12" s="43">
        <v>63083000</v>
      </c>
      <c r="BXN12" s="43">
        <v>2655650000</v>
      </c>
      <c r="BXO12" s="40">
        <v>0</v>
      </c>
      <c r="BXP12" s="43">
        <v>157824000</v>
      </c>
      <c r="BXQ12" s="40" t="s">
        <v>41</v>
      </c>
      <c r="BXR12" s="40" t="s">
        <v>99</v>
      </c>
      <c r="BXS12" s="36">
        <f t="shared" si="366"/>
        <v>2014</v>
      </c>
      <c r="BXT12" s="37">
        <f t="shared" si="367"/>
        <v>-4673067000</v>
      </c>
      <c r="BXU12" s="38">
        <f t="shared" si="368"/>
        <v>2813474000</v>
      </c>
      <c r="BXV12" s="38">
        <f t="shared" si="369"/>
        <v>-7486541000</v>
      </c>
      <c r="BXW12" s="39">
        <f t="shared" si="370"/>
        <v>0.98668053165545855</v>
      </c>
      <c r="BXX12" s="39">
        <f t="shared" si="371"/>
        <v>1.5807229500754834</v>
      </c>
      <c r="BXY12" s="40" t="s">
        <v>395</v>
      </c>
      <c r="BXZ12" s="40" t="s">
        <v>10</v>
      </c>
      <c r="BYA12" s="42">
        <v>42004</v>
      </c>
      <c r="BYB12" s="43">
        <v>4736150000</v>
      </c>
      <c r="BYC12" s="43">
        <v>63083000</v>
      </c>
      <c r="BYD12" s="43">
        <v>2655650000</v>
      </c>
      <c r="BYE12" s="40">
        <v>0</v>
      </c>
      <c r="BYF12" s="43">
        <v>157824000</v>
      </c>
      <c r="BYG12" s="40" t="s">
        <v>41</v>
      </c>
      <c r="BYH12" s="40" t="s">
        <v>99</v>
      </c>
      <c r="BYI12" s="36">
        <f t="shared" si="366"/>
        <v>2014</v>
      </c>
      <c r="BYJ12" s="37">
        <f t="shared" si="367"/>
        <v>-4673067000</v>
      </c>
      <c r="BYK12" s="38">
        <f t="shared" si="368"/>
        <v>2813474000</v>
      </c>
      <c r="BYL12" s="38">
        <f t="shared" si="369"/>
        <v>-7486541000</v>
      </c>
      <c r="BYM12" s="39">
        <f t="shared" si="370"/>
        <v>0.98668053165545855</v>
      </c>
      <c r="BYN12" s="39">
        <f t="shared" si="371"/>
        <v>1.5807229500754834</v>
      </c>
      <c r="BYO12" s="40" t="s">
        <v>395</v>
      </c>
      <c r="BYP12" s="40" t="s">
        <v>10</v>
      </c>
      <c r="BYQ12" s="42">
        <v>42004</v>
      </c>
      <c r="BYR12" s="43">
        <v>4736150000</v>
      </c>
      <c r="BYS12" s="43">
        <v>63083000</v>
      </c>
      <c r="BYT12" s="43">
        <v>2655650000</v>
      </c>
      <c r="BYU12" s="40">
        <v>0</v>
      </c>
      <c r="BYV12" s="43">
        <v>157824000</v>
      </c>
      <c r="BYW12" s="40" t="s">
        <v>41</v>
      </c>
      <c r="BYX12" s="40" t="s">
        <v>99</v>
      </c>
      <c r="BYY12" s="36">
        <f t="shared" si="372"/>
        <v>2014</v>
      </c>
      <c r="BYZ12" s="37">
        <f t="shared" si="373"/>
        <v>-4673067000</v>
      </c>
      <c r="BZA12" s="38">
        <f t="shared" si="374"/>
        <v>2813474000</v>
      </c>
      <c r="BZB12" s="38">
        <f t="shared" si="375"/>
        <v>-7486541000</v>
      </c>
      <c r="BZC12" s="39">
        <f t="shared" si="376"/>
        <v>0.98668053165545855</v>
      </c>
      <c r="BZD12" s="39">
        <f t="shared" si="377"/>
        <v>1.5807229500754834</v>
      </c>
      <c r="BZE12" s="40" t="s">
        <v>395</v>
      </c>
      <c r="BZF12" s="40" t="s">
        <v>10</v>
      </c>
      <c r="BZG12" s="42">
        <v>42004</v>
      </c>
      <c r="BZH12" s="43">
        <v>4736150000</v>
      </c>
      <c r="BZI12" s="43">
        <v>63083000</v>
      </c>
      <c r="BZJ12" s="43">
        <v>2655650000</v>
      </c>
      <c r="BZK12" s="40">
        <v>0</v>
      </c>
      <c r="BZL12" s="43">
        <v>157824000</v>
      </c>
      <c r="BZM12" s="40" t="s">
        <v>41</v>
      </c>
      <c r="BZN12" s="40" t="s">
        <v>99</v>
      </c>
      <c r="BZO12" s="36">
        <f t="shared" si="372"/>
        <v>2014</v>
      </c>
      <c r="BZP12" s="37">
        <f t="shared" si="373"/>
        <v>-4673067000</v>
      </c>
      <c r="BZQ12" s="38">
        <f t="shared" si="374"/>
        <v>2813474000</v>
      </c>
      <c r="BZR12" s="38">
        <f t="shared" si="375"/>
        <v>-7486541000</v>
      </c>
      <c r="BZS12" s="39">
        <f t="shared" si="376"/>
        <v>0.98668053165545855</v>
      </c>
      <c r="BZT12" s="39">
        <f t="shared" si="377"/>
        <v>1.5807229500754834</v>
      </c>
      <c r="BZU12" s="40" t="s">
        <v>395</v>
      </c>
      <c r="BZV12" s="40" t="s">
        <v>10</v>
      </c>
      <c r="BZW12" s="42">
        <v>42004</v>
      </c>
      <c r="BZX12" s="43">
        <v>4736150000</v>
      </c>
      <c r="BZY12" s="43">
        <v>63083000</v>
      </c>
      <c r="BZZ12" s="43">
        <v>2655650000</v>
      </c>
      <c r="CAA12" s="40">
        <v>0</v>
      </c>
      <c r="CAB12" s="43">
        <v>157824000</v>
      </c>
      <c r="CAC12" s="40" t="s">
        <v>41</v>
      </c>
      <c r="CAD12" s="40" t="s">
        <v>99</v>
      </c>
      <c r="CAE12" s="36">
        <f t="shared" si="378"/>
        <v>2014</v>
      </c>
      <c r="CAF12" s="37">
        <f t="shared" si="379"/>
        <v>-4673067000</v>
      </c>
      <c r="CAG12" s="38">
        <f t="shared" si="380"/>
        <v>2813474000</v>
      </c>
      <c r="CAH12" s="38">
        <f t="shared" si="381"/>
        <v>-7486541000</v>
      </c>
      <c r="CAI12" s="39">
        <f t="shared" si="382"/>
        <v>0.98668053165545855</v>
      </c>
      <c r="CAJ12" s="39">
        <f t="shared" si="383"/>
        <v>1.5807229500754834</v>
      </c>
      <c r="CAK12" s="40" t="s">
        <v>395</v>
      </c>
      <c r="CAL12" s="40" t="s">
        <v>10</v>
      </c>
      <c r="CAM12" s="42">
        <v>42004</v>
      </c>
      <c r="CAN12" s="43">
        <v>4736150000</v>
      </c>
      <c r="CAO12" s="43">
        <v>63083000</v>
      </c>
      <c r="CAP12" s="43">
        <v>2655650000</v>
      </c>
      <c r="CAQ12" s="40">
        <v>0</v>
      </c>
      <c r="CAR12" s="43">
        <v>157824000</v>
      </c>
      <c r="CAS12" s="40" t="s">
        <v>41</v>
      </c>
      <c r="CAT12" s="40" t="s">
        <v>99</v>
      </c>
      <c r="CAU12" s="36">
        <f t="shared" si="378"/>
        <v>2014</v>
      </c>
      <c r="CAV12" s="37">
        <f t="shared" si="379"/>
        <v>-4673067000</v>
      </c>
      <c r="CAW12" s="38">
        <f t="shared" si="380"/>
        <v>2813474000</v>
      </c>
      <c r="CAX12" s="38">
        <f t="shared" si="381"/>
        <v>-7486541000</v>
      </c>
      <c r="CAY12" s="39">
        <f t="shared" si="382"/>
        <v>0.98668053165545855</v>
      </c>
      <c r="CAZ12" s="39">
        <f t="shared" si="383"/>
        <v>1.5807229500754834</v>
      </c>
      <c r="CBA12" s="40" t="s">
        <v>395</v>
      </c>
      <c r="CBB12" s="40" t="s">
        <v>10</v>
      </c>
      <c r="CBC12" s="42">
        <v>42004</v>
      </c>
      <c r="CBD12" s="43">
        <v>4736150000</v>
      </c>
      <c r="CBE12" s="43">
        <v>63083000</v>
      </c>
      <c r="CBF12" s="43">
        <v>2655650000</v>
      </c>
      <c r="CBG12" s="40">
        <v>0</v>
      </c>
      <c r="CBH12" s="43">
        <v>157824000</v>
      </c>
      <c r="CBI12" s="40" t="s">
        <v>41</v>
      </c>
      <c r="CBJ12" s="40" t="s">
        <v>99</v>
      </c>
      <c r="CBK12" s="36">
        <f t="shared" si="384"/>
        <v>2014</v>
      </c>
      <c r="CBL12" s="37">
        <f t="shared" si="385"/>
        <v>-4673067000</v>
      </c>
      <c r="CBM12" s="38">
        <f t="shared" si="386"/>
        <v>2813474000</v>
      </c>
      <c r="CBN12" s="38">
        <f t="shared" si="387"/>
        <v>-7486541000</v>
      </c>
      <c r="CBO12" s="39">
        <f t="shared" si="388"/>
        <v>0.98668053165545855</v>
      </c>
      <c r="CBP12" s="39">
        <f t="shared" si="389"/>
        <v>1.5807229500754834</v>
      </c>
      <c r="CBQ12" s="40" t="s">
        <v>395</v>
      </c>
      <c r="CBR12" s="40" t="s">
        <v>10</v>
      </c>
      <c r="CBS12" s="42">
        <v>42004</v>
      </c>
      <c r="CBT12" s="43">
        <v>4736150000</v>
      </c>
      <c r="CBU12" s="43">
        <v>63083000</v>
      </c>
      <c r="CBV12" s="43">
        <v>2655650000</v>
      </c>
      <c r="CBW12" s="40">
        <v>0</v>
      </c>
      <c r="CBX12" s="43">
        <v>157824000</v>
      </c>
      <c r="CBY12" s="40" t="s">
        <v>41</v>
      </c>
      <c r="CBZ12" s="40" t="s">
        <v>99</v>
      </c>
      <c r="CCA12" s="36">
        <f t="shared" si="384"/>
        <v>2014</v>
      </c>
      <c r="CCB12" s="37">
        <f t="shared" si="385"/>
        <v>-4673067000</v>
      </c>
      <c r="CCC12" s="38">
        <f t="shared" si="386"/>
        <v>2813474000</v>
      </c>
      <c r="CCD12" s="38">
        <f t="shared" si="387"/>
        <v>-7486541000</v>
      </c>
      <c r="CCE12" s="39">
        <f t="shared" si="388"/>
        <v>0.98668053165545855</v>
      </c>
      <c r="CCF12" s="39">
        <f t="shared" si="389"/>
        <v>1.5807229500754834</v>
      </c>
      <c r="CCG12" s="40" t="s">
        <v>395</v>
      </c>
      <c r="CCH12" s="40" t="s">
        <v>10</v>
      </c>
      <c r="CCI12" s="42">
        <v>42004</v>
      </c>
      <c r="CCJ12" s="43">
        <v>4736150000</v>
      </c>
      <c r="CCK12" s="43">
        <v>63083000</v>
      </c>
      <c r="CCL12" s="43">
        <v>2655650000</v>
      </c>
      <c r="CCM12" s="40">
        <v>0</v>
      </c>
      <c r="CCN12" s="43">
        <v>157824000</v>
      </c>
      <c r="CCO12" s="40" t="s">
        <v>41</v>
      </c>
      <c r="CCP12" s="40" t="s">
        <v>99</v>
      </c>
      <c r="CCQ12" s="36">
        <f t="shared" si="390"/>
        <v>2014</v>
      </c>
      <c r="CCR12" s="37">
        <f t="shared" si="391"/>
        <v>-4673067000</v>
      </c>
      <c r="CCS12" s="38">
        <f t="shared" si="392"/>
        <v>2813474000</v>
      </c>
      <c r="CCT12" s="38">
        <f t="shared" si="393"/>
        <v>-7486541000</v>
      </c>
      <c r="CCU12" s="39">
        <f t="shared" si="394"/>
        <v>0.98668053165545855</v>
      </c>
      <c r="CCV12" s="39">
        <f t="shared" si="395"/>
        <v>1.5807229500754834</v>
      </c>
      <c r="CCW12" s="40" t="s">
        <v>395</v>
      </c>
      <c r="CCX12" s="40" t="s">
        <v>10</v>
      </c>
      <c r="CCY12" s="42">
        <v>42004</v>
      </c>
      <c r="CCZ12" s="43">
        <v>4736150000</v>
      </c>
      <c r="CDA12" s="43">
        <v>63083000</v>
      </c>
      <c r="CDB12" s="43">
        <v>2655650000</v>
      </c>
      <c r="CDC12" s="40">
        <v>0</v>
      </c>
      <c r="CDD12" s="43">
        <v>157824000</v>
      </c>
      <c r="CDE12" s="40" t="s">
        <v>41</v>
      </c>
      <c r="CDF12" s="40" t="s">
        <v>99</v>
      </c>
      <c r="CDG12" s="36">
        <f t="shared" si="390"/>
        <v>2014</v>
      </c>
      <c r="CDH12" s="37">
        <f t="shared" si="391"/>
        <v>-4673067000</v>
      </c>
      <c r="CDI12" s="38">
        <f t="shared" si="392"/>
        <v>2813474000</v>
      </c>
      <c r="CDJ12" s="38">
        <f t="shared" si="393"/>
        <v>-7486541000</v>
      </c>
      <c r="CDK12" s="39">
        <f t="shared" si="394"/>
        <v>0.98668053165545855</v>
      </c>
      <c r="CDL12" s="39">
        <f t="shared" si="395"/>
        <v>1.5807229500754834</v>
      </c>
      <c r="CDM12" s="40" t="s">
        <v>395</v>
      </c>
      <c r="CDN12" s="40" t="s">
        <v>10</v>
      </c>
      <c r="CDO12" s="42">
        <v>42004</v>
      </c>
      <c r="CDP12" s="43">
        <v>4736150000</v>
      </c>
      <c r="CDQ12" s="43">
        <v>63083000</v>
      </c>
      <c r="CDR12" s="43">
        <v>2655650000</v>
      </c>
      <c r="CDS12" s="40">
        <v>0</v>
      </c>
      <c r="CDT12" s="43">
        <v>157824000</v>
      </c>
      <c r="CDU12" s="40" t="s">
        <v>41</v>
      </c>
      <c r="CDV12" s="40" t="s">
        <v>99</v>
      </c>
      <c r="CDW12" s="36">
        <f t="shared" si="396"/>
        <v>2014</v>
      </c>
      <c r="CDX12" s="37">
        <f t="shared" si="397"/>
        <v>-4673067000</v>
      </c>
      <c r="CDY12" s="38">
        <f t="shared" si="398"/>
        <v>2813474000</v>
      </c>
      <c r="CDZ12" s="38">
        <f t="shared" si="399"/>
        <v>-7486541000</v>
      </c>
      <c r="CEA12" s="39">
        <f t="shared" si="400"/>
        <v>0.98668053165545855</v>
      </c>
      <c r="CEB12" s="39">
        <f t="shared" si="401"/>
        <v>1.5807229500754834</v>
      </c>
      <c r="CEC12" s="40" t="s">
        <v>395</v>
      </c>
      <c r="CED12" s="40" t="s">
        <v>10</v>
      </c>
      <c r="CEE12" s="42">
        <v>42004</v>
      </c>
      <c r="CEF12" s="43">
        <v>4736150000</v>
      </c>
      <c r="CEG12" s="43">
        <v>63083000</v>
      </c>
      <c r="CEH12" s="43">
        <v>2655650000</v>
      </c>
      <c r="CEI12" s="40">
        <v>0</v>
      </c>
      <c r="CEJ12" s="43">
        <v>157824000</v>
      </c>
      <c r="CEK12" s="40" t="s">
        <v>41</v>
      </c>
      <c r="CEL12" s="40" t="s">
        <v>99</v>
      </c>
      <c r="CEM12" s="36">
        <f t="shared" si="396"/>
        <v>2014</v>
      </c>
      <c r="CEN12" s="37">
        <f t="shared" si="397"/>
        <v>-4673067000</v>
      </c>
      <c r="CEO12" s="38">
        <f t="shared" si="398"/>
        <v>2813474000</v>
      </c>
      <c r="CEP12" s="38">
        <f t="shared" si="399"/>
        <v>-7486541000</v>
      </c>
      <c r="CEQ12" s="39">
        <f t="shared" si="400"/>
        <v>0.98668053165545855</v>
      </c>
      <c r="CER12" s="39">
        <f t="shared" si="401"/>
        <v>1.5807229500754834</v>
      </c>
      <c r="CES12" s="40" t="s">
        <v>395</v>
      </c>
      <c r="CET12" s="40" t="s">
        <v>10</v>
      </c>
      <c r="CEU12" s="42">
        <v>42004</v>
      </c>
      <c r="CEV12" s="43">
        <v>4736150000</v>
      </c>
      <c r="CEW12" s="43">
        <v>63083000</v>
      </c>
      <c r="CEX12" s="43">
        <v>2655650000</v>
      </c>
      <c r="CEY12" s="40">
        <v>0</v>
      </c>
      <c r="CEZ12" s="43">
        <v>157824000</v>
      </c>
      <c r="CFA12" s="40" t="s">
        <v>41</v>
      </c>
      <c r="CFB12" s="40" t="s">
        <v>99</v>
      </c>
      <c r="CFC12" s="36">
        <f t="shared" si="402"/>
        <v>2014</v>
      </c>
      <c r="CFD12" s="37">
        <f t="shared" si="403"/>
        <v>-4673067000</v>
      </c>
      <c r="CFE12" s="38">
        <f t="shared" si="404"/>
        <v>2813474000</v>
      </c>
      <c r="CFF12" s="38">
        <f t="shared" si="405"/>
        <v>-7486541000</v>
      </c>
      <c r="CFG12" s="39">
        <f t="shared" si="406"/>
        <v>0.98668053165545855</v>
      </c>
      <c r="CFH12" s="39">
        <f t="shared" si="407"/>
        <v>1.5807229500754834</v>
      </c>
      <c r="CFI12" s="40" t="s">
        <v>395</v>
      </c>
      <c r="CFJ12" s="40" t="s">
        <v>10</v>
      </c>
      <c r="CFK12" s="42">
        <v>42004</v>
      </c>
      <c r="CFL12" s="43">
        <v>4736150000</v>
      </c>
      <c r="CFM12" s="43">
        <v>63083000</v>
      </c>
      <c r="CFN12" s="43">
        <v>2655650000</v>
      </c>
      <c r="CFO12" s="40">
        <v>0</v>
      </c>
      <c r="CFP12" s="43">
        <v>157824000</v>
      </c>
      <c r="CFQ12" s="40" t="s">
        <v>41</v>
      </c>
      <c r="CFR12" s="40" t="s">
        <v>99</v>
      </c>
      <c r="CFS12" s="36">
        <f t="shared" si="402"/>
        <v>2014</v>
      </c>
      <c r="CFT12" s="37">
        <f t="shared" si="403"/>
        <v>-4673067000</v>
      </c>
      <c r="CFU12" s="38">
        <f t="shared" si="404"/>
        <v>2813474000</v>
      </c>
      <c r="CFV12" s="38">
        <f t="shared" si="405"/>
        <v>-7486541000</v>
      </c>
      <c r="CFW12" s="39">
        <f t="shared" si="406"/>
        <v>0.98668053165545855</v>
      </c>
      <c r="CFX12" s="39">
        <f t="shared" si="407"/>
        <v>1.5807229500754834</v>
      </c>
      <c r="CFY12" s="40" t="s">
        <v>395</v>
      </c>
      <c r="CFZ12" s="40" t="s">
        <v>10</v>
      </c>
      <c r="CGA12" s="42">
        <v>42004</v>
      </c>
      <c r="CGB12" s="43">
        <v>4736150000</v>
      </c>
      <c r="CGC12" s="43">
        <v>63083000</v>
      </c>
      <c r="CGD12" s="43">
        <v>2655650000</v>
      </c>
      <c r="CGE12" s="40">
        <v>0</v>
      </c>
      <c r="CGF12" s="43">
        <v>157824000</v>
      </c>
      <c r="CGG12" s="40" t="s">
        <v>41</v>
      </c>
      <c r="CGH12" s="40" t="s">
        <v>99</v>
      </c>
      <c r="CGI12" s="36">
        <f t="shared" si="408"/>
        <v>2014</v>
      </c>
      <c r="CGJ12" s="37">
        <f t="shared" si="409"/>
        <v>-4673067000</v>
      </c>
      <c r="CGK12" s="38">
        <f t="shared" si="410"/>
        <v>2813474000</v>
      </c>
      <c r="CGL12" s="38">
        <f t="shared" si="411"/>
        <v>-7486541000</v>
      </c>
      <c r="CGM12" s="39">
        <f t="shared" si="412"/>
        <v>0.98668053165545855</v>
      </c>
      <c r="CGN12" s="39">
        <f t="shared" si="413"/>
        <v>1.5807229500754834</v>
      </c>
      <c r="CGO12" s="40" t="s">
        <v>395</v>
      </c>
      <c r="CGP12" s="40" t="s">
        <v>10</v>
      </c>
      <c r="CGQ12" s="42">
        <v>42004</v>
      </c>
      <c r="CGR12" s="43">
        <v>4736150000</v>
      </c>
      <c r="CGS12" s="43">
        <v>63083000</v>
      </c>
      <c r="CGT12" s="43">
        <v>2655650000</v>
      </c>
      <c r="CGU12" s="40">
        <v>0</v>
      </c>
      <c r="CGV12" s="43">
        <v>157824000</v>
      </c>
      <c r="CGW12" s="40" t="s">
        <v>41</v>
      </c>
      <c r="CGX12" s="40" t="s">
        <v>99</v>
      </c>
      <c r="CGY12" s="36">
        <f t="shared" si="408"/>
        <v>2014</v>
      </c>
      <c r="CGZ12" s="37">
        <f t="shared" si="409"/>
        <v>-4673067000</v>
      </c>
      <c r="CHA12" s="38">
        <f t="shared" si="410"/>
        <v>2813474000</v>
      </c>
      <c r="CHB12" s="38">
        <f t="shared" si="411"/>
        <v>-7486541000</v>
      </c>
      <c r="CHC12" s="39">
        <f t="shared" si="412"/>
        <v>0.98668053165545855</v>
      </c>
      <c r="CHD12" s="39">
        <f t="shared" si="413"/>
        <v>1.5807229500754834</v>
      </c>
      <c r="CHE12" s="40" t="s">
        <v>395</v>
      </c>
      <c r="CHF12" s="40" t="s">
        <v>10</v>
      </c>
      <c r="CHG12" s="42">
        <v>42004</v>
      </c>
      <c r="CHH12" s="43">
        <v>4736150000</v>
      </c>
      <c r="CHI12" s="43">
        <v>63083000</v>
      </c>
      <c r="CHJ12" s="43">
        <v>2655650000</v>
      </c>
      <c r="CHK12" s="40">
        <v>0</v>
      </c>
      <c r="CHL12" s="43">
        <v>157824000</v>
      </c>
      <c r="CHM12" s="40" t="s">
        <v>41</v>
      </c>
      <c r="CHN12" s="40" t="s">
        <v>99</v>
      </c>
      <c r="CHO12" s="36">
        <f t="shared" si="414"/>
        <v>2014</v>
      </c>
      <c r="CHP12" s="37">
        <f t="shared" si="415"/>
        <v>-4673067000</v>
      </c>
      <c r="CHQ12" s="38">
        <f t="shared" si="416"/>
        <v>2813474000</v>
      </c>
      <c r="CHR12" s="38">
        <f t="shared" si="417"/>
        <v>-7486541000</v>
      </c>
      <c r="CHS12" s="39">
        <f t="shared" si="418"/>
        <v>0.98668053165545855</v>
      </c>
      <c r="CHT12" s="39">
        <f t="shared" si="419"/>
        <v>1.5807229500754834</v>
      </c>
      <c r="CHU12" s="40" t="s">
        <v>395</v>
      </c>
      <c r="CHV12" s="40" t="s">
        <v>10</v>
      </c>
      <c r="CHW12" s="42">
        <v>42004</v>
      </c>
      <c r="CHX12" s="43">
        <v>4736150000</v>
      </c>
      <c r="CHY12" s="43">
        <v>63083000</v>
      </c>
      <c r="CHZ12" s="43">
        <v>2655650000</v>
      </c>
      <c r="CIA12" s="40">
        <v>0</v>
      </c>
      <c r="CIB12" s="43">
        <v>157824000</v>
      </c>
      <c r="CIC12" s="40" t="s">
        <v>41</v>
      </c>
      <c r="CID12" s="40" t="s">
        <v>99</v>
      </c>
      <c r="CIE12" s="36">
        <f t="shared" si="414"/>
        <v>2014</v>
      </c>
      <c r="CIF12" s="37">
        <f t="shared" si="415"/>
        <v>-4673067000</v>
      </c>
      <c r="CIG12" s="38">
        <f t="shared" si="416"/>
        <v>2813474000</v>
      </c>
      <c r="CIH12" s="38">
        <f t="shared" si="417"/>
        <v>-7486541000</v>
      </c>
      <c r="CII12" s="39">
        <f t="shared" si="418"/>
        <v>0.98668053165545855</v>
      </c>
      <c r="CIJ12" s="39">
        <f t="shared" si="419"/>
        <v>1.5807229500754834</v>
      </c>
      <c r="CIK12" s="40" t="s">
        <v>395</v>
      </c>
      <c r="CIL12" s="40" t="s">
        <v>10</v>
      </c>
      <c r="CIM12" s="42">
        <v>42004</v>
      </c>
      <c r="CIN12" s="43">
        <v>4736150000</v>
      </c>
      <c r="CIO12" s="43">
        <v>63083000</v>
      </c>
      <c r="CIP12" s="43">
        <v>2655650000</v>
      </c>
      <c r="CIQ12" s="40">
        <v>0</v>
      </c>
      <c r="CIR12" s="43">
        <v>157824000</v>
      </c>
      <c r="CIS12" s="40" t="s">
        <v>41</v>
      </c>
      <c r="CIT12" s="40" t="s">
        <v>99</v>
      </c>
      <c r="CIU12" s="36">
        <f t="shared" si="420"/>
        <v>2014</v>
      </c>
      <c r="CIV12" s="37">
        <f t="shared" si="421"/>
        <v>-4673067000</v>
      </c>
      <c r="CIW12" s="38">
        <f t="shared" si="422"/>
        <v>2813474000</v>
      </c>
      <c r="CIX12" s="38">
        <f t="shared" si="423"/>
        <v>-7486541000</v>
      </c>
      <c r="CIY12" s="39">
        <f t="shared" si="424"/>
        <v>0.98668053165545855</v>
      </c>
      <c r="CIZ12" s="39">
        <f t="shared" si="425"/>
        <v>1.5807229500754834</v>
      </c>
      <c r="CJA12" s="40" t="s">
        <v>395</v>
      </c>
      <c r="CJB12" s="40" t="s">
        <v>10</v>
      </c>
      <c r="CJC12" s="42">
        <v>42004</v>
      </c>
      <c r="CJD12" s="43">
        <v>4736150000</v>
      </c>
      <c r="CJE12" s="43">
        <v>63083000</v>
      </c>
      <c r="CJF12" s="43">
        <v>2655650000</v>
      </c>
      <c r="CJG12" s="40">
        <v>0</v>
      </c>
      <c r="CJH12" s="43">
        <v>157824000</v>
      </c>
      <c r="CJI12" s="40" t="s">
        <v>41</v>
      </c>
      <c r="CJJ12" s="40" t="s">
        <v>99</v>
      </c>
      <c r="CJK12" s="36">
        <f t="shared" si="420"/>
        <v>2014</v>
      </c>
      <c r="CJL12" s="37">
        <f t="shared" si="421"/>
        <v>-4673067000</v>
      </c>
      <c r="CJM12" s="38">
        <f t="shared" si="422"/>
        <v>2813474000</v>
      </c>
      <c r="CJN12" s="38">
        <f t="shared" si="423"/>
        <v>-7486541000</v>
      </c>
      <c r="CJO12" s="39">
        <f t="shared" si="424"/>
        <v>0.98668053165545855</v>
      </c>
      <c r="CJP12" s="39">
        <f t="shared" si="425"/>
        <v>1.5807229500754834</v>
      </c>
      <c r="CJQ12" s="40" t="s">
        <v>395</v>
      </c>
      <c r="CJR12" s="40" t="s">
        <v>10</v>
      </c>
      <c r="CJS12" s="42">
        <v>42004</v>
      </c>
      <c r="CJT12" s="43">
        <v>4736150000</v>
      </c>
      <c r="CJU12" s="43">
        <v>63083000</v>
      </c>
      <c r="CJV12" s="43">
        <v>2655650000</v>
      </c>
      <c r="CJW12" s="40">
        <v>0</v>
      </c>
      <c r="CJX12" s="43">
        <v>157824000</v>
      </c>
      <c r="CJY12" s="40" t="s">
        <v>41</v>
      </c>
      <c r="CJZ12" s="40" t="s">
        <v>99</v>
      </c>
      <c r="CKA12" s="36">
        <f t="shared" si="426"/>
        <v>2014</v>
      </c>
      <c r="CKB12" s="37">
        <f t="shared" si="427"/>
        <v>-4673067000</v>
      </c>
      <c r="CKC12" s="38">
        <f t="shared" si="428"/>
        <v>2813474000</v>
      </c>
      <c r="CKD12" s="38">
        <f t="shared" si="429"/>
        <v>-7486541000</v>
      </c>
      <c r="CKE12" s="39">
        <f t="shared" si="430"/>
        <v>0.98668053165545855</v>
      </c>
      <c r="CKF12" s="39">
        <f t="shared" si="431"/>
        <v>1.5807229500754834</v>
      </c>
      <c r="CKG12" s="40" t="s">
        <v>395</v>
      </c>
      <c r="CKH12" s="40" t="s">
        <v>10</v>
      </c>
      <c r="CKI12" s="42">
        <v>42004</v>
      </c>
      <c r="CKJ12" s="43">
        <v>4736150000</v>
      </c>
      <c r="CKK12" s="43">
        <v>63083000</v>
      </c>
      <c r="CKL12" s="43">
        <v>2655650000</v>
      </c>
      <c r="CKM12" s="40">
        <v>0</v>
      </c>
      <c r="CKN12" s="43">
        <v>157824000</v>
      </c>
      <c r="CKO12" s="40" t="s">
        <v>41</v>
      </c>
      <c r="CKP12" s="40" t="s">
        <v>99</v>
      </c>
      <c r="CKQ12" s="36">
        <f t="shared" si="426"/>
        <v>2014</v>
      </c>
      <c r="CKR12" s="37">
        <f t="shared" si="427"/>
        <v>-4673067000</v>
      </c>
      <c r="CKS12" s="38">
        <f t="shared" si="428"/>
        <v>2813474000</v>
      </c>
      <c r="CKT12" s="38">
        <f t="shared" si="429"/>
        <v>-7486541000</v>
      </c>
      <c r="CKU12" s="39">
        <f t="shared" si="430"/>
        <v>0.98668053165545855</v>
      </c>
      <c r="CKV12" s="39">
        <f t="shared" si="431"/>
        <v>1.5807229500754834</v>
      </c>
      <c r="CKW12" s="40" t="s">
        <v>395</v>
      </c>
      <c r="CKX12" s="40" t="s">
        <v>10</v>
      </c>
      <c r="CKY12" s="42">
        <v>42004</v>
      </c>
      <c r="CKZ12" s="43">
        <v>4736150000</v>
      </c>
      <c r="CLA12" s="43">
        <v>63083000</v>
      </c>
      <c r="CLB12" s="43">
        <v>2655650000</v>
      </c>
      <c r="CLC12" s="40">
        <v>0</v>
      </c>
      <c r="CLD12" s="43">
        <v>157824000</v>
      </c>
      <c r="CLE12" s="40" t="s">
        <v>41</v>
      </c>
      <c r="CLF12" s="40" t="s">
        <v>99</v>
      </c>
      <c r="CLG12" s="36">
        <f t="shared" si="432"/>
        <v>2014</v>
      </c>
      <c r="CLH12" s="37">
        <f t="shared" si="433"/>
        <v>-4673067000</v>
      </c>
      <c r="CLI12" s="38">
        <f t="shared" si="434"/>
        <v>2813474000</v>
      </c>
      <c r="CLJ12" s="38">
        <f t="shared" si="435"/>
        <v>-7486541000</v>
      </c>
      <c r="CLK12" s="39">
        <f t="shared" si="436"/>
        <v>0.98668053165545855</v>
      </c>
      <c r="CLL12" s="39">
        <f t="shared" si="437"/>
        <v>1.5807229500754834</v>
      </c>
      <c r="CLM12" s="40" t="s">
        <v>395</v>
      </c>
      <c r="CLN12" s="40" t="s">
        <v>10</v>
      </c>
      <c r="CLO12" s="42">
        <v>42004</v>
      </c>
      <c r="CLP12" s="43">
        <v>4736150000</v>
      </c>
      <c r="CLQ12" s="43">
        <v>63083000</v>
      </c>
      <c r="CLR12" s="43">
        <v>2655650000</v>
      </c>
      <c r="CLS12" s="40">
        <v>0</v>
      </c>
      <c r="CLT12" s="43">
        <v>157824000</v>
      </c>
      <c r="CLU12" s="40" t="s">
        <v>41</v>
      </c>
      <c r="CLV12" s="40" t="s">
        <v>99</v>
      </c>
      <c r="CLW12" s="36">
        <f t="shared" si="432"/>
        <v>2014</v>
      </c>
      <c r="CLX12" s="37">
        <f t="shared" si="433"/>
        <v>-4673067000</v>
      </c>
      <c r="CLY12" s="38">
        <f t="shared" si="434"/>
        <v>2813474000</v>
      </c>
      <c r="CLZ12" s="38">
        <f t="shared" si="435"/>
        <v>-7486541000</v>
      </c>
      <c r="CMA12" s="39">
        <f t="shared" si="436"/>
        <v>0.98668053165545855</v>
      </c>
      <c r="CMB12" s="39">
        <f t="shared" si="437"/>
        <v>1.5807229500754834</v>
      </c>
      <c r="CMC12" s="40" t="s">
        <v>395</v>
      </c>
      <c r="CMD12" s="40" t="s">
        <v>10</v>
      </c>
      <c r="CME12" s="42">
        <v>42004</v>
      </c>
      <c r="CMF12" s="43">
        <v>4736150000</v>
      </c>
      <c r="CMG12" s="43">
        <v>63083000</v>
      </c>
      <c r="CMH12" s="43">
        <v>2655650000</v>
      </c>
      <c r="CMI12" s="40">
        <v>0</v>
      </c>
      <c r="CMJ12" s="43">
        <v>157824000</v>
      </c>
      <c r="CMK12" s="40" t="s">
        <v>41</v>
      </c>
      <c r="CML12" s="40" t="s">
        <v>99</v>
      </c>
      <c r="CMM12" s="36">
        <f t="shared" si="438"/>
        <v>2014</v>
      </c>
      <c r="CMN12" s="37">
        <f t="shared" si="439"/>
        <v>-4673067000</v>
      </c>
      <c r="CMO12" s="38">
        <f t="shared" si="440"/>
        <v>2813474000</v>
      </c>
      <c r="CMP12" s="38">
        <f t="shared" si="441"/>
        <v>-7486541000</v>
      </c>
      <c r="CMQ12" s="39">
        <f t="shared" si="442"/>
        <v>0.98668053165545855</v>
      </c>
      <c r="CMR12" s="39">
        <f t="shared" si="443"/>
        <v>1.5807229500754834</v>
      </c>
      <c r="CMS12" s="40" t="s">
        <v>395</v>
      </c>
      <c r="CMT12" s="40" t="s">
        <v>10</v>
      </c>
      <c r="CMU12" s="42">
        <v>42004</v>
      </c>
      <c r="CMV12" s="43">
        <v>4736150000</v>
      </c>
      <c r="CMW12" s="43">
        <v>63083000</v>
      </c>
      <c r="CMX12" s="43">
        <v>2655650000</v>
      </c>
      <c r="CMY12" s="40">
        <v>0</v>
      </c>
      <c r="CMZ12" s="43">
        <v>157824000</v>
      </c>
      <c r="CNA12" s="40" t="s">
        <v>41</v>
      </c>
      <c r="CNB12" s="40" t="s">
        <v>99</v>
      </c>
      <c r="CNC12" s="36">
        <f t="shared" si="438"/>
        <v>2014</v>
      </c>
      <c r="CND12" s="37">
        <f t="shared" si="439"/>
        <v>-4673067000</v>
      </c>
      <c r="CNE12" s="38">
        <f t="shared" si="440"/>
        <v>2813474000</v>
      </c>
      <c r="CNF12" s="38">
        <f t="shared" si="441"/>
        <v>-7486541000</v>
      </c>
      <c r="CNG12" s="39">
        <f t="shared" si="442"/>
        <v>0.98668053165545855</v>
      </c>
      <c r="CNH12" s="39">
        <f t="shared" si="443"/>
        <v>1.5807229500754834</v>
      </c>
      <c r="CNI12" s="40" t="s">
        <v>395</v>
      </c>
      <c r="CNJ12" s="40" t="s">
        <v>10</v>
      </c>
      <c r="CNK12" s="42">
        <v>42004</v>
      </c>
      <c r="CNL12" s="43">
        <v>4736150000</v>
      </c>
      <c r="CNM12" s="43">
        <v>63083000</v>
      </c>
      <c r="CNN12" s="43">
        <v>2655650000</v>
      </c>
      <c r="CNO12" s="40">
        <v>0</v>
      </c>
      <c r="CNP12" s="43">
        <v>157824000</v>
      </c>
      <c r="CNQ12" s="40" t="s">
        <v>41</v>
      </c>
      <c r="CNR12" s="40" t="s">
        <v>99</v>
      </c>
      <c r="CNS12" s="36">
        <f t="shared" si="444"/>
        <v>2014</v>
      </c>
      <c r="CNT12" s="37">
        <f t="shared" si="445"/>
        <v>-4673067000</v>
      </c>
      <c r="CNU12" s="38">
        <f t="shared" si="446"/>
        <v>2813474000</v>
      </c>
      <c r="CNV12" s="38">
        <f t="shared" si="447"/>
        <v>-7486541000</v>
      </c>
      <c r="CNW12" s="39">
        <f t="shared" si="448"/>
        <v>0.98668053165545855</v>
      </c>
      <c r="CNX12" s="39">
        <f t="shared" si="449"/>
        <v>1.5807229500754834</v>
      </c>
      <c r="CNY12" s="40" t="s">
        <v>395</v>
      </c>
      <c r="CNZ12" s="40" t="s">
        <v>10</v>
      </c>
      <c r="COA12" s="42">
        <v>42004</v>
      </c>
      <c r="COB12" s="43">
        <v>4736150000</v>
      </c>
      <c r="COC12" s="43">
        <v>63083000</v>
      </c>
      <c r="COD12" s="43">
        <v>2655650000</v>
      </c>
      <c r="COE12" s="40">
        <v>0</v>
      </c>
      <c r="COF12" s="43">
        <v>157824000</v>
      </c>
      <c r="COG12" s="40" t="s">
        <v>41</v>
      </c>
      <c r="COH12" s="40" t="s">
        <v>99</v>
      </c>
      <c r="COI12" s="36">
        <f t="shared" si="444"/>
        <v>2014</v>
      </c>
      <c r="COJ12" s="37">
        <f t="shared" si="445"/>
        <v>-4673067000</v>
      </c>
      <c r="COK12" s="38">
        <f t="shared" si="446"/>
        <v>2813474000</v>
      </c>
      <c r="COL12" s="38">
        <f t="shared" si="447"/>
        <v>-7486541000</v>
      </c>
      <c r="COM12" s="39">
        <f t="shared" si="448"/>
        <v>0.98668053165545855</v>
      </c>
      <c r="CON12" s="39">
        <f t="shared" si="449"/>
        <v>1.5807229500754834</v>
      </c>
      <c r="COO12" s="40" t="s">
        <v>395</v>
      </c>
      <c r="COP12" s="40" t="s">
        <v>10</v>
      </c>
      <c r="COQ12" s="42">
        <v>42004</v>
      </c>
      <c r="COR12" s="43">
        <v>4736150000</v>
      </c>
      <c r="COS12" s="43">
        <v>63083000</v>
      </c>
      <c r="COT12" s="43">
        <v>2655650000</v>
      </c>
      <c r="COU12" s="40">
        <v>0</v>
      </c>
      <c r="COV12" s="43">
        <v>157824000</v>
      </c>
      <c r="COW12" s="40" t="s">
        <v>41</v>
      </c>
      <c r="COX12" s="40" t="s">
        <v>99</v>
      </c>
      <c r="COY12" s="36">
        <f t="shared" si="450"/>
        <v>2014</v>
      </c>
      <c r="COZ12" s="37">
        <f t="shared" si="451"/>
        <v>-4673067000</v>
      </c>
      <c r="CPA12" s="38">
        <f t="shared" si="452"/>
        <v>2813474000</v>
      </c>
      <c r="CPB12" s="38">
        <f t="shared" si="453"/>
        <v>-7486541000</v>
      </c>
      <c r="CPC12" s="39">
        <f t="shared" si="454"/>
        <v>0.98668053165545855</v>
      </c>
      <c r="CPD12" s="39">
        <f t="shared" si="455"/>
        <v>1.5807229500754834</v>
      </c>
      <c r="CPE12" s="40" t="s">
        <v>395</v>
      </c>
      <c r="CPF12" s="40" t="s">
        <v>10</v>
      </c>
      <c r="CPG12" s="42">
        <v>42004</v>
      </c>
      <c r="CPH12" s="43">
        <v>4736150000</v>
      </c>
      <c r="CPI12" s="43">
        <v>63083000</v>
      </c>
      <c r="CPJ12" s="43">
        <v>2655650000</v>
      </c>
      <c r="CPK12" s="40">
        <v>0</v>
      </c>
      <c r="CPL12" s="43">
        <v>157824000</v>
      </c>
      <c r="CPM12" s="40" t="s">
        <v>41</v>
      </c>
      <c r="CPN12" s="40" t="s">
        <v>99</v>
      </c>
      <c r="CPO12" s="36">
        <f t="shared" si="450"/>
        <v>2014</v>
      </c>
      <c r="CPP12" s="37">
        <f t="shared" si="451"/>
        <v>-4673067000</v>
      </c>
      <c r="CPQ12" s="38">
        <f t="shared" si="452"/>
        <v>2813474000</v>
      </c>
      <c r="CPR12" s="38">
        <f t="shared" si="453"/>
        <v>-7486541000</v>
      </c>
      <c r="CPS12" s="39">
        <f t="shared" si="454"/>
        <v>0.98668053165545855</v>
      </c>
      <c r="CPT12" s="39">
        <f t="shared" si="455"/>
        <v>1.5807229500754834</v>
      </c>
      <c r="CPU12" s="40" t="s">
        <v>395</v>
      </c>
      <c r="CPV12" s="40" t="s">
        <v>10</v>
      </c>
      <c r="CPW12" s="42">
        <v>42004</v>
      </c>
      <c r="CPX12" s="43">
        <v>4736150000</v>
      </c>
      <c r="CPY12" s="43">
        <v>63083000</v>
      </c>
      <c r="CPZ12" s="43">
        <v>2655650000</v>
      </c>
      <c r="CQA12" s="40">
        <v>0</v>
      </c>
      <c r="CQB12" s="43">
        <v>157824000</v>
      </c>
      <c r="CQC12" s="40" t="s">
        <v>41</v>
      </c>
      <c r="CQD12" s="40" t="s">
        <v>99</v>
      </c>
      <c r="CQE12" s="36">
        <f t="shared" si="456"/>
        <v>2014</v>
      </c>
      <c r="CQF12" s="37">
        <f t="shared" si="457"/>
        <v>-4673067000</v>
      </c>
      <c r="CQG12" s="38">
        <f t="shared" si="458"/>
        <v>2813474000</v>
      </c>
      <c r="CQH12" s="38">
        <f t="shared" si="459"/>
        <v>-7486541000</v>
      </c>
      <c r="CQI12" s="39">
        <f t="shared" si="460"/>
        <v>0.98668053165545855</v>
      </c>
      <c r="CQJ12" s="39">
        <f t="shared" si="461"/>
        <v>1.5807229500754834</v>
      </c>
      <c r="CQK12" s="40" t="s">
        <v>395</v>
      </c>
      <c r="CQL12" s="40" t="s">
        <v>10</v>
      </c>
      <c r="CQM12" s="42">
        <v>42004</v>
      </c>
      <c r="CQN12" s="43">
        <v>4736150000</v>
      </c>
      <c r="CQO12" s="43">
        <v>63083000</v>
      </c>
      <c r="CQP12" s="43">
        <v>2655650000</v>
      </c>
      <c r="CQQ12" s="40">
        <v>0</v>
      </c>
      <c r="CQR12" s="43">
        <v>157824000</v>
      </c>
      <c r="CQS12" s="40" t="s">
        <v>41</v>
      </c>
      <c r="CQT12" s="40" t="s">
        <v>99</v>
      </c>
      <c r="CQU12" s="36">
        <f t="shared" si="456"/>
        <v>2014</v>
      </c>
      <c r="CQV12" s="37">
        <f t="shared" si="457"/>
        <v>-4673067000</v>
      </c>
      <c r="CQW12" s="38">
        <f t="shared" si="458"/>
        <v>2813474000</v>
      </c>
      <c r="CQX12" s="38">
        <f t="shared" si="459"/>
        <v>-7486541000</v>
      </c>
      <c r="CQY12" s="39">
        <f t="shared" si="460"/>
        <v>0.98668053165545855</v>
      </c>
      <c r="CQZ12" s="39">
        <f t="shared" si="461"/>
        <v>1.5807229500754834</v>
      </c>
      <c r="CRA12" s="40" t="s">
        <v>395</v>
      </c>
      <c r="CRB12" s="40" t="s">
        <v>10</v>
      </c>
      <c r="CRC12" s="42">
        <v>42004</v>
      </c>
      <c r="CRD12" s="43">
        <v>4736150000</v>
      </c>
      <c r="CRE12" s="43">
        <v>63083000</v>
      </c>
      <c r="CRF12" s="43">
        <v>2655650000</v>
      </c>
      <c r="CRG12" s="40">
        <v>0</v>
      </c>
      <c r="CRH12" s="43">
        <v>157824000</v>
      </c>
      <c r="CRI12" s="40" t="s">
        <v>41</v>
      </c>
      <c r="CRJ12" s="40" t="s">
        <v>99</v>
      </c>
      <c r="CRK12" s="36">
        <f t="shared" si="462"/>
        <v>2014</v>
      </c>
      <c r="CRL12" s="37">
        <f t="shared" si="463"/>
        <v>-4673067000</v>
      </c>
      <c r="CRM12" s="38">
        <f t="shared" si="464"/>
        <v>2813474000</v>
      </c>
      <c r="CRN12" s="38">
        <f t="shared" si="465"/>
        <v>-7486541000</v>
      </c>
      <c r="CRO12" s="39">
        <f t="shared" si="466"/>
        <v>0.98668053165545855</v>
      </c>
      <c r="CRP12" s="39">
        <f t="shared" si="467"/>
        <v>1.5807229500754834</v>
      </c>
      <c r="CRQ12" s="40" t="s">
        <v>395</v>
      </c>
      <c r="CRR12" s="40" t="s">
        <v>10</v>
      </c>
      <c r="CRS12" s="42">
        <v>42004</v>
      </c>
      <c r="CRT12" s="43">
        <v>4736150000</v>
      </c>
      <c r="CRU12" s="43">
        <v>63083000</v>
      </c>
      <c r="CRV12" s="43">
        <v>2655650000</v>
      </c>
      <c r="CRW12" s="40">
        <v>0</v>
      </c>
      <c r="CRX12" s="43">
        <v>157824000</v>
      </c>
      <c r="CRY12" s="40" t="s">
        <v>41</v>
      </c>
      <c r="CRZ12" s="40" t="s">
        <v>99</v>
      </c>
      <c r="CSA12" s="36">
        <f t="shared" si="462"/>
        <v>2014</v>
      </c>
      <c r="CSB12" s="37">
        <f t="shared" si="463"/>
        <v>-4673067000</v>
      </c>
      <c r="CSC12" s="38">
        <f t="shared" si="464"/>
        <v>2813474000</v>
      </c>
      <c r="CSD12" s="38">
        <f t="shared" si="465"/>
        <v>-7486541000</v>
      </c>
      <c r="CSE12" s="39">
        <f t="shared" si="466"/>
        <v>0.98668053165545855</v>
      </c>
      <c r="CSF12" s="39">
        <f t="shared" si="467"/>
        <v>1.5807229500754834</v>
      </c>
      <c r="CSG12" s="40" t="s">
        <v>395</v>
      </c>
      <c r="CSH12" s="40" t="s">
        <v>10</v>
      </c>
      <c r="CSI12" s="42">
        <v>42004</v>
      </c>
      <c r="CSJ12" s="43">
        <v>4736150000</v>
      </c>
      <c r="CSK12" s="43">
        <v>63083000</v>
      </c>
      <c r="CSL12" s="43">
        <v>2655650000</v>
      </c>
      <c r="CSM12" s="40">
        <v>0</v>
      </c>
      <c r="CSN12" s="43">
        <v>157824000</v>
      </c>
      <c r="CSO12" s="40" t="s">
        <v>41</v>
      </c>
      <c r="CSP12" s="40" t="s">
        <v>99</v>
      </c>
      <c r="CSQ12" s="36">
        <f t="shared" si="468"/>
        <v>2014</v>
      </c>
      <c r="CSR12" s="37">
        <f t="shared" si="469"/>
        <v>-4673067000</v>
      </c>
      <c r="CSS12" s="38">
        <f t="shared" si="470"/>
        <v>2813474000</v>
      </c>
      <c r="CST12" s="38">
        <f t="shared" si="471"/>
        <v>-7486541000</v>
      </c>
      <c r="CSU12" s="39">
        <f t="shared" si="472"/>
        <v>0.98668053165545855</v>
      </c>
      <c r="CSV12" s="39">
        <f t="shared" si="473"/>
        <v>1.5807229500754834</v>
      </c>
      <c r="CSW12" s="40" t="s">
        <v>395</v>
      </c>
      <c r="CSX12" s="40" t="s">
        <v>10</v>
      </c>
      <c r="CSY12" s="42">
        <v>42004</v>
      </c>
      <c r="CSZ12" s="43">
        <v>4736150000</v>
      </c>
      <c r="CTA12" s="43">
        <v>63083000</v>
      </c>
      <c r="CTB12" s="43">
        <v>2655650000</v>
      </c>
      <c r="CTC12" s="40">
        <v>0</v>
      </c>
      <c r="CTD12" s="43">
        <v>157824000</v>
      </c>
      <c r="CTE12" s="40" t="s">
        <v>41</v>
      </c>
      <c r="CTF12" s="40" t="s">
        <v>99</v>
      </c>
      <c r="CTG12" s="36">
        <f t="shared" si="468"/>
        <v>2014</v>
      </c>
      <c r="CTH12" s="37">
        <f t="shared" si="469"/>
        <v>-4673067000</v>
      </c>
      <c r="CTI12" s="38">
        <f t="shared" si="470"/>
        <v>2813474000</v>
      </c>
      <c r="CTJ12" s="38">
        <f t="shared" si="471"/>
        <v>-7486541000</v>
      </c>
      <c r="CTK12" s="39">
        <f t="shared" si="472"/>
        <v>0.98668053165545855</v>
      </c>
      <c r="CTL12" s="39">
        <f t="shared" si="473"/>
        <v>1.5807229500754834</v>
      </c>
      <c r="CTM12" s="40" t="s">
        <v>395</v>
      </c>
      <c r="CTN12" s="40" t="s">
        <v>10</v>
      </c>
      <c r="CTO12" s="42">
        <v>42004</v>
      </c>
      <c r="CTP12" s="43">
        <v>4736150000</v>
      </c>
      <c r="CTQ12" s="43">
        <v>63083000</v>
      </c>
      <c r="CTR12" s="43">
        <v>2655650000</v>
      </c>
      <c r="CTS12" s="40">
        <v>0</v>
      </c>
      <c r="CTT12" s="43">
        <v>157824000</v>
      </c>
      <c r="CTU12" s="40" t="s">
        <v>41</v>
      </c>
      <c r="CTV12" s="40" t="s">
        <v>99</v>
      </c>
      <c r="CTW12" s="36">
        <f t="shared" si="474"/>
        <v>2014</v>
      </c>
      <c r="CTX12" s="37">
        <f t="shared" si="475"/>
        <v>-4673067000</v>
      </c>
      <c r="CTY12" s="38">
        <f t="shared" si="476"/>
        <v>2813474000</v>
      </c>
      <c r="CTZ12" s="38">
        <f t="shared" si="477"/>
        <v>-7486541000</v>
      </c>
      <c r="CUA12" s="39">
        <f t="shared" si="478"/>
        <v>0.98668053165545855</v>
      </c>
      <c r="CUB12" s="39">
        <f t="shared" si="479"/>
        <v>1.5807229500754834</v>
      </c>
      <c r="CUC12" s="40" t="s">
        <v>395</v>
      </c>
      <c r="CUD12" s="40" t="s">
        <v>10</v>
      </c>
      <c r="CUE12" s="42">
        <v>42004</v>
      </c>
      <c r="CUF12" s="43">
        <v>4736150000</v>
      </c>
      <c r="CUG12" s="43">
        <v>63083000</v>
      </c>
      <c r="CUH12" s="43">
        <v>2655650000</v>
      </c>
      <c r="CUI12" s="40">
        <v>0</v>
      </c>
      <c r="CUJ12" s="43">
        <v>157824000</v>
      </c>
      <c r="CUK12" s="40" t="s">
        <v>41</v>
      </c>
      <c r="CUL12" s="40" t="s">
        <v>99</v>
      </c>
      <c r="CUM12" s="36">
        <f t="shared" si="474"/>
        <v>2014</v>
      </c>
      <c r="CUN12" s="37">
        <f t="shared" si="475"/>
        <v>-4673067000</v>
      </c>
      <c r="CUO12" s="38">
        <f t="shared" si="476"/>
        <v>2813474000</v>
      </c>
      <c r="CUP12" s="38">
        <f t="shared" si="477"/>
        <v>-7486541000</v>
      </c>
      <c r="CUQ12" s="39">
        <f t="shared" si="478"/>
        <v>0.98668053165545855</v>
      </c>
      <c r="CUR12" s="39">
        <f t="shared" si="479"/>
        <v>1.5807229500754834</v>
      </c>
      <c r="CUS12" s="40" t="s">
        <v>395</v>
      </c>
      <c r="CUT12" s="40" t="s">
        <v>10</v>
      </c>
      <c r="CUU12" s="42">
        <v>42004</v>
      </c>
      <c r="CUV12" s="43">
        <v>4736150000</v>
      </c>
      <c r="CUW12" s="43">
        <v>63083000</v>
      </c>
      <c r="CUX12" s="43">
        <v>2655650000</v>
      </c>
      <c r="CUY12" s="40">
        <v>0</v>
      </c>
      <c r="CUZ12" s="43">
        <v>157824000</v>
      </c>
      <c r="CVA12" s="40" t="s">
        <v>41</v>
      </c>
      <c r="CVB12" s="40" t="s">
        <v>99</v>
      </c>
      <c r="CVC12" s="36">
        <f t="shared" si="480"/>
        <v>2014</v>
      </c>
      <c r="CVD12" s="37">
        <f t="shared" si="481"/>
        <v>-4673067000</v>
      </c>
      <c r="CVE12" s="38">
        <f t="shared" si="482"/>
        <v>2813474000</v>
      </c>
      <c r="CVF12" s="38">
        <f t="shared" si="483"/>
        <v>-7486541000</v>
      </c>
      <c r="CVG12" s="39">
        <f t="shared" si="484"/>
        <v>0.98668053165545855</v>
      </c>
      <c r="CVH12" s="39">
        <f t="shared" si="485"/>
        <v>1.5807229500754834</v>
      </c>
      <c r="CVI12" s="40" t="s">
        <v>395</v>
      </c>
      <c r="CVJ12" s="40" t="s">
        <v>10</v>
      </c>
      <c r="CVK12" s="42">
        <v>42004</v>
      </c>
      <c r="CVL12" s="43">
        <v>4736150000</v>
      </c>
      <c r="CVM12" s="43">
        <v>63083000</v>
      </c>
      <c r="CVN12" s="43">
        <v>2655650000</v>
      </c>
      <c r="CVO12" s="40">
        <v>0</v>
      </c>
      <c r="CVP12" s="43">
        <v>157824000</v>
      </c>
      <c r="CVQ12" s="40" t="s">
        <v>41</v>
      </c>
      <c r="CVR12" s="40" t="s">
        <v>99</v>
      </c>
      <c r="CVS12" s="36">
        <f t="shared" si="480"/>
        <v>2014</v>
      </c>
      <c r="CVT12" s="37">
        <f t="shared" si="481"/>
        <v>-4673067000</v>
      </c>
      <c r="CVU12" s="38">
        <f t="shared" si="482"/>
        <v>2813474000</v>
      </c>
      <c r="CVV12" s="38">
        <f t="shared" si="483"/>
        <v>-7486541000</v>
      </c>
      <c r="CVW12" s="39">
        <f t="shared" si="484"/>
        <v>0.98668053165545855</v>
      </c>
      <c r="CVX12" s="39">
        <f t="shared" si="485"/>
        <v>1.5807229500754834</v>
      </c>
      <c r="CVY12" s="40" t="s">
        <v>395</v>
      </c>
      <c r="CVZ12" s="40" t="s">
        <v>10</v>
      </c>
      <c r="CWA12" s="42">
        <v>42004</v>
      </c>
      <c r="CWB12" s="43">
        <v>4736150000</v>
      </c>
      <c r="CWC12" s="43">
        <v>63083000</v>
      </c>
      <c r="CWD12" s="43">
        <v>2655650000</v>
      </c>
      <c r="CWE12" s="40">
        <v>0</v>
      </c>
      <c r="CWF12" s="43">
        <v>157824000</v>
      </c>
      <c r="CWG12" s="40" t="s">
        <v>41</v>
      </c>
      <c r="CWH12" s="40" t="s">
        <v>99</v>
      </c>
      <c r="CWI12" s="36">
        <f t="shared" si="486"/>
        <v>2014</v>
      </c>
      <c r="CWJ12" s="37">
        <f t="shared" si="487"/>
        <v>-4673067000</v>
      </c>
      <c r="CWK12" s="38">
        <f t="shared" si="488"/>
        <v>2813474000</v>
      </c>
      <c r="CWL12" s="38">
        <f t="shared" si="489"/>
        <v>-7486541000</v>
      </c>
      <c r="CWM12" s="39">
        <f t="shared" si="490"/>
        <v>0.98668053165545855</v>
      </c>
      <c r="CWN12" s="39">
        <f t="shared" si="491"/>
        <v>1.5807229500754834</v>
      </c>
      <c r="CWO12" s="40" t="s">
        <v>395</v>
      </c>
      <c r="CWP12" s="40" t="s">
        <v>10</v>
      </c>
      <c r="CWQ12" s="42">
        <v>42004</v>
      </c>
      <c r="CWR12" s="43">
        <v>4736150000</v>
      </c>
      <c r="CWS12" s="43">
        <v>63083000</v>
      </c>
      <c r="CWT12" s="43">
        <v>2655650000</v>
      </c>
      <c r="CWU12" s="40">
        <v>0</v>
      </c>
      <c r="CWV12" s="43">
        <v>157824000</v>
      </c>
      <c r="CWW12" s="40" t="s">
        <v>41</v>
      </c>
      <c r="CWX12" s="40" t="s">
        <v>99</v>
      </c>
      <c r="CWY12" s="36">
        <f t="shared" si="486"/>
        <v>2014</v>
      </c>
      <c r="CWZ12" s="37">
        <f t="shared" si="487"/>
        <v>-4673067000</v>
      </c>
      <c r="CXA12" s="38">
        <f t="shared" si="488"/>
        <v>2813474000</v>
      </c>
      <c r="CXB12" s="38">
        <f t="shared" si="489"/>
        <v>-7486541000</v>
      </c>
      <c r="CXC12" s="39">
        <f t="shared" si="490"/>
        <v>0.98668053165545855</v>
      </c>
      <c r="CXD12" s="39">
        <f t="shared" si="491"/>
        <v>1.5807229500754834</v>
      </c>
      <c r="CXE12" s="40" t="s">
        <v>395</v>
      </c>
      <c r="CXF12" s="40" t="s">
        <v>10</v>
      </c>
      <c r="CXG12" s="42">
        <v>42004</v>
      </c>
      <c r="CXH12" s="43">
        <v>4736150000</v>
      </c>
      <c r="CXI12" s="43">
        <v>63083000</v>
      </c>
      <c r="CXJ12" s="43">
        <v>2655650000</v>
      </c>
      <c r="CXK12" s="40">
        <v>0</v>
      </c>
      <c r="CXL12" s="43">
        <v>157824000</v>
      </c>
      <c r="CXM12" s="40" t="s">
        <v>41</v>
      </c>
      <c r="CXN12" s="40" t="s">
        <v>99</v>
      </c>
      <c r="CXO12" s="36">
        <f t="shared" si="492"/>
        <v>2014</v>
      </c>
      <c r="CXP12" s="37">
        <f t="shared" si="493"/>
        <v>-4673067000</v>
      </c>
      <c r="CXQ12" s="38">
        <f t="shared" si="494"/>
        <v>2813474000</v>
      </c>
      <c r="CXR12" s="38">
        <f t="shared" si="495"/>
        <v>-7486541000</v>
      </c>
      <c r="CXS12" s="39">
        <f t="shared" si="496"/>
        <v>0.98668053165545855</v>
      </c>
      <c r="CXT12" s="39">
        <f t="shared" si="497"/>
        <v>1.5807229500754834</v>
      </c>
      <c r="CXU12" s="40" t="s">
        <v>395</v>
      </c>
      <c r="CXV12" s="40" t="s">
        <v>10</v>
      </c>
      <c r="CXW12" s="42">
        <v>42004</v>
      </c>
      <c r="CXX12" s="43">
        <v>4736150000</v>
      </c>
      <c r="CXY12" s="43">
        <v>63083000</v>
      </c>
      <c r="CXZ12" s="43">
        <v>2655650000</v>
      </c>
      <c r="CYA12" s="40">
        <v>0</v>
      </c>
      <c r="CYB12" s="43">
        <v>157824000</v>
      </c>
      <c r="CYC12" s="40" t="s">
        <v>41</v>
      </c>
      <c r="CYD12" s="40" t="s">
        <v>99</v>
      </c>
      <c r="CYE12" s="36">
        <f t="shared" si="492"/>
        <v>2014</v>
      </c>
      <c r="CYF12" s="37">
        <f t="shared" si="493"/>
        <v>-4673067000</v>
      </c>
      <c r="CYG12" s="38">
        <f t="shared" si="494"/>
        <v>2813474000</v>
      </c>
      <c r="CYH12" s="38">
        <f t="shared" si="495"/>
        <v>-7486541000</v>
      </c>
      <c r="CYI12" s="39">
        <f t="shared" si="496"/>
        <v>0.98668053165545855</v>
      </c>
      <c r="CYJ12" s="39">
        <f t="shared" si="497"/>
        <v>1.5807229500754834</v>
      </c>
      <c r="CYK12" s="40" t="s">
        <v>395</v>
      </c>
      <c r="CYL12" s="40" t="s">
        <v>10</v>
      </c>
      <c r="CYM12" s="42">
        <v>42004</v>
      </c>
      <c r="CYN12" s="43">
        <v>4736150000</v>
      </c>
      <c r="CYO12" s="43">
        <v>63083000</v>
      </c>
      <c r="CYP12" s="43">
        <v>2655650000</v>
      </c>
      <c r="CYQ12" s="40">
        <v>0</v>
      </c>
      <c r="CYR12" s="43">
        <v>157824000</v>
      </c>
      <c r="CYS12" s="40" t="s">
        <v>41</v>
      </c>
      <c r="CYT12" s="40" t="s">
        <v>99</v>
      </c>
      <c r="CYU12" s="36">
        <f t="shared" si="498"/>
        <v>2014</v>
      </c>
      <c r="CYV12" s="37">
        <f t="shared" si="499"/>
        <v>-4673067000</v>
      </c>
      <c r="CYW12" s="38">
        <f t="shared" si="500"/>
        <v>2813474000</v>
      </c>
      <c r="CYX12" s="38">
        <f t="shared" si="501"/>
        <v>-7486541000</v>
      </c>
      <c r="CYY12" s="39">
        <f t="shared" si="502"/>
        <v>0.98668053165545855</v>
      </c>
      <c r="CYZ12" s="39">
        <f t="shared" si="503"/>
        <v>1.5807229500754834</v>
      </c>
      <c r="CZA12" s="40" t="s">
        <v>395</v>
      </c>
      <c r="CZB12" s="40" t="s">
        <v>10</v>
      </c>
      <c r="CZC12" s="42">
        <v>42004</v>
      </c>
      <c r="CZD12" s="43">
        <v>4736150000</v>
      </c>
      <c r="CZE12" s="43">
        <v>63083000</v>
      </c>
      <c r="CZF12" s="43">
        <v>2655650000</v>
      </c>
      <c r="CZG12" s="40">
        <v>0</v>
      </c>
      <c r="CZH12" s="43">
        <v>157824000</v>
      </c>
      <c r="CZI12" s="40" t="s">
        <v>41</v>
      </c>
      <c r="CZJ12" s="40" t="s">
        <v>99</v>
      </c>
      <c r="CZK12" s="36">
        <f t="shared" si="498"/>
        <v>2014</v>
      </c>
      <c r="CZL12" s="37">
        <f t="shared" si="499"/>
        <v>-4673067000</v>
      </c>
      <c r="CZM12" s="38">
        <f t="shared" si="500"/>
        <v>2813474000</v>
      </c>
      <c r="CZN12" s="38">
        <f t="shared" si="501"/>
        <v>-7486541000</v>
      </c>
      <c r="CZO12" s="39">
        <f t="shared" si="502"/>
        <v>0.98668053165545855</v>
      </c>
      <c r="CZP12" s="39">
        <f t="shared" si="503"/>
        <v>1.5807229500754834</v>
      </c>
      <c r="CZQ12" s="40" t="s">
        <v>395</v>
      </c>
      <c r="CZR12" s="40" t="s">
        <v>10</v>
      </c>
      <c r="CZS12" s="42">
        <v>42004</v>
      </c>
      <c r="CZT12" s="43">
        <v>4736150000</v>
      </c>
      <c r="CZU12" s="43">
        <v>63083000</v>
      </c>
      <c r="CZV12" s="43">
        <v>2655650000</v>
      </c>
      <c r="CZW12" s="40">
        <v>0</v>
      </c>
      <c r="CZX12" s="43">
        <v>157824000</v>
      </c>
      <c r="CZY12" s="40" t="s">
        <v>41</v>
      </c>
      <c r="CZZ12" s="40" t="s">
        <v>99</v>
      </c>
      <c r="DAA12" s="36">
        <f t="shared" si="504"/>
        <v>2014</v>
      </c>
      <c r="DAB12" s="37">
        <f t="shared" si="505"/>
        <v>-4673067000</v>
      </c>
      <c r="DAC12" s="38">
        <f t="shared" si="506"/>
        <v>2813474000</v>
      </c>
      <c r="DAD12" s="38">
        <f t="shared" si="507"/>
        <v>-7486541000</v>
      </c>
      <c r="DAE12" s="39">
        <f t="shared" si="508"/>
        <v>0.98668053165545855</v>
      </c>
      <c r="DAF12" s="39">
        <f t="shared" si="509"/>
        <v>1.5807229500754834</v>
      </c>
      <c r="DAG12" s="40" t="s">
        <v>395</v>
      </c>
      <c r="DAH12" s="40" t="s">
        <v>10</v>
      </c>
      <c r="DAI12" s="42">
        <v>42004</v>
      </c>
      <c r="DAJ12" s="43">
        <v>4736150000</v>
      </c>
      <c r="DAK12" s="43">
        <v>63083000</v>
      </c>
      <c r="DAL12" s="43">
        <v>2655650000</v>
      </c>
      <c r="DAM12" s="40">
        <v>0</v>
      </c>
      <c r="DAN12" s="43">
        <v>157824000</v>
      </c>
      <c r="DAO12" s="40" t="s">
        <v>41</v>
      </c>
      <c r="DAP12" s="40" t="s">
        <v>99</v>
      </c>
      <c r="DAQ12" s="36">
        <f t="shared" si="504"/>
        <v>2014</v>
      </c>
      <c r="DAR12" s="37">
        <f t="shared" si="505"/>
        <v>-4673067000</v>
      </c>
      <c r="DAS12" s="38">
        <f t="shared" si="506"/>
        <v>2813474000</v>
      </c>
      <c r="DAT12" s="38">
        <f t="shared" si="507"/>
        <v>-7486541000</v>
      </c>
      <c r="DAU12" s="39">
        <f t="shared" si="508"/>
        <v>0.98668053165545855</v>
      </c>
      <c r="DAV12" s="39">
        <f t="shared" si="509"/>
        <v>1.5807229500754834</v>
      </c>
      <c r="DAW12" s="40" t="s">
        <v>395</v>
      </c>
      <c r="DAX12" s="40" t="s">
        <v>10</v>
      </c>
      <c r="DAY12" s="42">
        <v>42004</v>
      </c>
      <c r="DAZ12" s="43">
        <v>4736150000</v>
      </c>
      <c r="DBA12" s="43">
        <v>63083000</v>
      </c>
      <c r="DBB12" s="43">
        <v>2655650000</v>
      </c>
      <c r="DBC12" s="40">
        <v>0</v>
      </c>
      <c r="DBD12" s="43">
        <v>157824000</v>
      </c>
      <c r="DBE12" s="40" t="s">
        <v>41</v>
      </c>
      <c r="DBF12" s="40" t="s">
        <v>99</v>
      </c>
      <c r="DBG12" s="36">
        <f t="shared" si="510"/>
        <v>2014</v>
      </c>
      <c r="DBH12" s="37">
        <f t="shared" si="511"/>
        <v>-4673067000</v>
      </c>
      <c r="DBI12" s="38">
        <f t="shared" si="512"/>
        <v>2813474000</v>
      </c>
      <c r="DBJ12" s="38">
        <f t="shared" si="513"/>
        <v>-7486541000</v>
      </c>
      <c r="DBK12" s="39">
        <f t="shared" si="514"/>
        <v>0.98668053165545855</v>
      </c>
      <c r="DBL12" s="39">
        <f t="shared" si="515"/>
        <v>1.5807229500754834</v>
      </c>
      <c r="DBM12" s="40" t="s">
        <v>395</v>
      </c>
      <c r="DBN12" s="40" t="s">
        <v>10</v>
      </c>
      <c r="DBO12" s="42">
        <v>42004</v>
      </c>
      <c r="DBP12" s="43">
        <v>4736150000</v>
      </c>
      <c r="DBQ12" s="43">
        <v>63083000</v>
      </c>
      <c r="DBR12" s="43">
        <v>2655650000</v>
      </c>
      <c r="DBS12" s="40">
        <v>0</v>
      </c>
      <c r="DBT12" s="43">
        <v>157824000</v>
      </c>
      <c r="DBU12" s="40" t="s">
        <v>41</v>
      </c>
      <c r="DBV12" s="40" t="s">
        <v>99</v>
      </c>
      <c r="DBW12" s="36">
        <f t="shared" si="510"/>
        <v>2014</v>
      </c>
      <c r="DBX12" s="37">
        <f t="shared" si="511"/>
        <v>-4673067000</v>
      </c>
      <c r="DBY12" s="38">
        <f t="shared" si="512"/>
        <v>2813474000</v>
      </c>
      <c r="DBZ12" s="38">
        <f t="shared" si="513"/>
        <v>-7486541000</v>
      </c>
      <c r="DCA12" s="39">
        <f t="shared" si="514"/>
        <v>0.98668053165545855</v>
      </c>
      <c r="DCB12" s="39">
        <f t="shared" si="515"/>
        <v>1.5807229500754834</v>
      </c>
      <c r="DCC12" s="40" t="s">
        <v>395</v>
      </c>
      <c r="DCD12" s="40" t="s">
        <v>10</v>
      </c>
      <c r="DCE12" s="42">
        <v>42004</v>
      </c>
      <c r="DCF12" s="43">
        <v>4736150000</v>
      </c>
      <c r="DCG12" s="43">
        <v>63083000</v>
      </c>
      <c r="DCH12" s="43">
        <v>2655650000</v>
      </c>
      <c r="DCI12" s="40">
        <v>0</v>
      </c>
      <c r="DCJ12" s="43">
        <v>157824000</v>
      </c>
      <c r="DCK12" s="40" t="s">
        <v>41</v>
      </c>
      <c r="DCL12" s="40" t="s">
        <v>99</v>
      </c>
      <c r="DCM12" s="36">
        <f t="shared" si="516"/>
        <v>2014</v>
      </c>
      <c r="DCN12" s="37">
        <f t="shared" si="517"/>
        <v>-4673067000</v>
      </c>
      <c r="DCO12" s="38">
        <f t="shared" si="518"/>
        <v>2813474000</v>
      </c>
      <c r="DCP12" s="38">
        <f t="shared" si="519"/>
        <v>-7486541000</v>
      </c>
      <c r="DCQ12" s="39">
        <f t="shared" si="520"/>
        <v>0.98668053165545855</v>
      </c>
      <c r="DCR12" s="39">
        <f t="shared" si="521"/>
        <v>1.5807229500754834</v>
      </c>
      <c r="DCS12" s="40" t="s">
        <v>395</v>
      </c>
      <c r="DCT12" s="40" t="s">
        <v>10</v>
      </c>
      <c r="DCU12" s="42">
        <v>42004</v>
      </c>
      <c r="DCV12" s="43">
        <v>4736150000</v>
      </c>
      <c r="DCW12" s="43">
        <v>63083000</v>
      </c>
      <c r="DCX12" s="43">
        <v>2655650000</v>
      </c>
      <c r="DCY12" s="40">
        <v>0</v>
      </c>
      <c r="DCZ12" s="43">
        <v>157824000</v>
      </c>
      <c r="DDA12" s="40" t="s">
        <v>41</v>
      </c>
      <c r="DDB12" s="40" t="s">
        <v>99</v>
      </c>
      <c r="DDC12" s="36">
        <f t="shared" si="516"/>
        <v>2014</v>
      </c>
      <c r="DDD12" s="37">
        <f t="shared" si="517"/>
        <v>-4673067000</v>
      </c>
      <c r="DDE12" s="38">
        <f t="shared" si="518"/>
        <v>2813474000</v>
      </c>
      <c r="DDF12" s="38">
        <f t="shared" si="519"/>
        <v>-7486541000</v>
      </c>
      <c r="DDG12" s="39">
        <f t="shared" si="520"/>
        <v>0.98668053165545855</v>
      </c>
      <c r="DDH12" s="39">
        <f t="shared" si="521"/>
        <v>1.5807229500754834</v>
      </c>
      <c r="DDI12" s="40" t="s">
        <v>395</v>
      </c>
      <c r="DDJ12" s="40" t="s">
        <v>10</v>
      </c>
      <c r="DDK12" s="42">
        <v>42004</v>
      </c>
      <c r="DDL12" s="43">
        <v>4736150000</v>
      </c>
      <c r="DDM12" s="43">
        <v>63083000</v>
      </c>
      <c r="DDN12" s="43">
        <v>2655650000</v>
      </c>
      <c r="DDO12" s="40">
        <v>0</v>
      </c>
      <c r="DDP12" s="43">
        <v>157824000</v>
      </c>
      <c r="DDQ12" s="40" t="s">
        <v>41</v>
      </c>
      <c r="DDR12" s="40" t="s">
        <v>99</v>
      </c>
      <c r="DDS12" s="36">
        <f t="shared" si="522"/>
        <v>2014</v>
      </c>
      <c r="DDT12" s="37">
        <f t="shared" si="523"/>
        <v>-4673067000</v>
      </c>
      <c r="DDU12" s="38">
        <f t="shared" si="524"/>
        <v>2813474000</v>
      </c>
      <c r="DDV12" s="38">
        <f t="shared" si="525"/>
        <v>-7486541000</v>
      </c>
      <c r="DDW12" s="39">
        <f t="shared" si="526"/>
        <v>0.98668053165545855</v>
      </c>
      <c r="DDX12" s="39">
        <f t="shared" si="527"/>
        <v>1.5807229500754834</v>
      </c>
      <c r="DDY12" s="40" t="s">
        <v>395</v>
      </c>
      <c r="DDZ12" s="40" t="s">
        <v>10</v>
      </c>
      <c r="DEA12" s="42">
        <v>42004</v>
      </c>
      <c r="DEB12" s="43">
        <v>4736150000</v>
      </c>
      <c r="DEC12" s="43">
        <v>63083000</v>
      </c>
      <c r="DED12" s="43">
        <v>2655650000</v>
      </c>
      <c r="DEE12" s="40">
        <v>0</v>
      </c>
      <c r="DEF12" s="43">
        <v>157824000</v>
      </c>
      <c r="DEG12" s="40" t="s">
        <v>41</v>
      </c>
      <c r="DEH12" s="40" t="s">
        <v>99</v>
      </c>
      <c r="DEI12" s="36">
        <f t="shared" si="522"/>
        <v>2014</v>
      </c>
      <c r="DEJ12" s="37">
        <f t="shared" si="523"/>
        <v>-4673067000</v>
      </c>
      <c r="DEK12" s="38">
        <f t="shared" si="524"/>
        <v>2813474000</v>
      </c>
      <c r="DEL12" s="38">
        <f t="shared" si="525"/>
        <v>-7486541000</v>
      </c>
      <c r="DEM12" s="39">
        <f t="shared" si="526"/>
        <v>0.98668053165545855</v>
      </c>
      <c r="DEN12" s="39">
        <f t="shared" si="527"/>
        <v>1.5807229500754834</v>
      </c>
      <c r="DEO12" s="40" t="s">
        <v>395</v>
      </c>
      <c r="DEP12" s="40" t="s">
        <v>10</v>
      </c>
      <c r="DEQ12" s="42">
        <v>42004</v>
      </c>
      <c r="DER12" s="43">
        <v>4736150000</v>
      </c>
      <c r="DES12" s="43">
        <v>63083000</v>
      </c>
      <c r="DET12" s="43">
        <v>2655650000</v>
      </c>
      <c r="DEU12" s="40">
        <v>0</v>
      </c>
      <c r="DEV12" s="43">
        <v>157824000</v>
      </c>
      <c r="DEW12" s="40" t="s">
        <v>41</v>
      </c>
      <c r="DEX12" s="40" t="s">
        <v>99</v>
      </c>
      <c r="DEY12" s="36">
        <f t="shared" si="528"/>
        <v>2014</v>
      </c>
      <c r="DEZ12" s="37">
        <f t="shared" si="529"/>
        <v>-4673067000</v>
      </c>
      <c r="DFA12" s="38">
        <f t="shared" si="530"/>
        <v>2813474000</v>
      </c>
      <c r="DFB12" s="38">
        <f t="shared" si="531"/>
        <v>-7486541000</v>
      </c>
      <c r="DFC12" s="39">
        <f t="shared" si="532"/>
        <v>0.98668053165545855</v>
      </c>
      <c r="DFD12" s="39">
        <f t="shared" si="533"/>
        <v>1.5807229500754834</v>
      </c>
      <c r="DFE12" s="40" t="s">
        <v>395</v>
      </c>
      <c r="DFF12" s="40" t="s">
        <v>10</v>
      </c>
      <c r="DFG12" s="42">
        <v>42004</v>
      </c>
      <c r="DFH12" s="43">
        <v>4736150000</v>
      </c>
      <c r="DFI12" s="43">
        <v>63083000</v>
      </c>
      <c r="DFJ12" s="43">
        <v>2655650000</v>
      </c>
      <c r="DFK12" s="40">
        <v>0</v>
      </c>
      <c r="DFL12" s="43">
        <v>157824000</v>
      </c>
      <c r="DFM12" s="40" t="s">
        <v>41</v>
      </c>
      <c r="DFN12" s="40" t="s">
        <v>99</v>
      </c>
      <c r="DFO12" s="36">
        <f t="shared" si="528"/>
        <v>2014</v>
      </c>
      <c r="DFP12" s="37">
        <f t="shared" si="529"/>
        <v>-4673067000</v>
      </c>
      <c r="DFQ12" s="38">
        <f t="shared" si="530"/>
        <v>2813474000</v>
      </c>
      <c r="DFR12" s="38">
        <f t="shared" si="531"/>
        <v>-7486541000</v>
      </c>
      <c r="DFS12" s="39">
        <f t="shared" si="532"/>
        <v>0.98668053165545855</v>
      </c>
      <c r="DFT12" s="39">
        <f t="shared" si="533"/>
        <v>1.5807229500754834</v>
      </c>
      <c r="DFU12" s="40" t="s">
        <v>395</v>
      </c>
      <c r="DFV12" s="40" t="s">
        <v>10</v>
      </c>
      <c r="DFW12" s="42">
        <v>42004</v>
      </c>
      <c r="DFX12" s="43">
        <v>4736150000</v>
      </c>
      <c r="DFY12" s="43">
        <v>63083000</v>
      </c>
      <c r="DFZ12" s="43">
        <v>2655650000</v>
      </c>
      <c r="DGA12" s="40">
        <v>0</v>
      </c>
      <c r="DGB12" s="43">
        <v>157824000</v>
      </c>
      <c r="DGC12" s="40" t="s">
        <v>41</v>
      </c>
      <c r="DGD12" s="40" t="s">
        <v>99</v>
      </c>
      <c r="DGE12" s="36">
        <f t="shared" si="534"/>
        <v>2014</v>
      </c>
      <c r="DGF12" s="37">
        <f t="shared" si="535"/>
        <v>-4673067000</v>
      </c>
      <c r="DGG12" s="38">
        <f t="shared" si="536"/>
        <v>2813474000</v>
      </c>
      <c r="DGH12" s="38">
        <f t="shared" si="537"/>
        <v>-7486541000</v>
      </c>
      <c r="DGI12" s="39">
        <f t="shared" si="538"/>
        <v>0.98668053165545855</v>
      </c>
      <c r="DGJ12" s="39">
        <f t="shared" si="539"/>
        <v>1.5807229500754834</v>
      </c>
      <c r="DGK12" s="40" t="s">
        <v>395</v>
      </c>
      <c r="DGL12" s="40" t="s">
        <v>10</v>
      </c>
      <c r="DGM12" s="42">
        <v>42004</v>
      </c>
      <c r="DGN12" s="43">
        <v>4736150000</v>
      </c>
      <c r="DGO12" s="43">
        <v>63083000</v>
      </c>
      <c r="DGP12" s="43">
        <v>2655650000</v>
      </c>
      <c r="DGQ12" s="40">
        <v>0</v>
      </c>
      <c r="DGR12" s="43">
        <v>157824000</v>
      </c>
      <c r="DGS12" s="40" t="s">
        <v>41</v>
      </c>
      <c r="DGT12" s="40" t="s">
        <v>99</v>
      </c>
      <c r="DGU12" s="36">
        <f t="shared" si="534"/>
        <v>2014</v>
      </c>
      <c r="DGV12" s="37">
        <f t="shared" si="535"/>
        <v>-4673067000</v>
      </c>
      <c r="DGW12" s="38">
        <f t="shared" si="536"/>
        <v>2813474000</v>
      </c>
      <c r="DGX12" s="38">
        <f t="shared" si="537"/>
        <v>-7486541000</v>
      </c>
      <c r="DGY12" s="39">
        <f t="shared" si="538"/>
        <v>0.98668053165545855</v>
      </c>
      <c r="DGZ12" s="39">
        <f t="shared" si="539"/>
        <v>1.5807229500754834</v>
      </c>
      <c r="DHA12" s="40" t="s">
        <v>395</v>
      </c>
      <c r="DHB12" s="40" t="s">
        <v>10</v>
      </c>
      <c r="DHC12" s="42">
        <v>42004</v>
      </c>
      <c r="DHD12" s="43">
        <v>4736150000</v>
      </c>
      <c r="DHE12" s="43">
        <v>63083000</v>
      </c>
      <c r="DHF12" s="43">
        <v>2655650000</v>
      </c>
      <c r="DHG12" s="40">
        <v>0</v>
      </c>
      <c r="DHH12" s="43">
        <v>157824000</v>
      </c>
      <c r="DHI12" s="40" t="s">
        <v>41</v>
      </c>
      <c r="DHJ12" s="40" t="s">
        <v>99</v>
      </c>
      <c r="DHK12" s="36">
        <f t="shared" si="540"/>
        <v>2014</v>
      </c>
      <c r="DHL12" s="37">
        <f t="shared" si="541"/>
        <v>-4673067000</v>
      </c>
      <c r="DHM12" s="38">
        <f t="shared" si="542"/>
        <v>2813474000</v>
      </c>
      <c r="DHN12" s="38">
        <f t="shared" si="543"/>
        <v>-7486541000</v>
      </c>
      <c r="DHO12" s="39">
        <f t="shared" si="544"/>
        <v>0.98668053165545855</v>
      </c>
      <c r="DHP12" s="39">
        <f t="shared" si="545"/>
        <v>1.5807229500754834</v>
      </c>
      <c r="DHQ12" s="40" t="s">
        <v>395</v>
      </c>
      <c r="DHR12" s="40" t="s">
        <v>10</v>
      </c>
      <c r="DHS12" s="42">
        <v>42004</v>
      </c>
      <c r="DHT12" s="43">
        <v>4736150000</v>
      </c>
      <c r="DHU12" s="43">
        <v>63083000</v>
      </c>
      <c r="DHV12" s="43">
        <v>2655650000</v>
      </c>
      <c r="DHW12" s="40">
        <v>0</v>
      </c>
      <c r="DHX12" s="43">
        <v>157824000</v>
      </c>
      <c r="DHY12" s="40" t="s">
        <v>41</v>
      </c>
      <c r="DHZ12" s="40" t="s">
        <v>99</v>
      </c>
      <c r="DIA12" s="36">
        <f t="shared" si="540"/>
        <v>2014</v>
      </c>
      <c r="DIB12" s="37">
        <f t="shared" si="541"/>
        <v>-4673067000</v>
      </c>
      <c r="DIC12" s="38">
        <f t="shared" si="542"/>
        <v>2813474000</v>
      </c>
      <c r="DID12" s="38">
        <f t="shared" si="543"/>
        <v>-7486541000</v>
      </c>
      <c r="DIE12" s="39">
        <f t="shared" si="544"/>
        <v>0.98668053165545855</v>
      </c>
      <c r="DIF12" s="39">
        <f t="shared" si="545"/>
        <v>1.5807229500754834</v>
      </c>
      <c r="DIG12" s="40" t="s">
        <v>395</v>
      </c>
      <c r="DIH12" s="40" t="s">
        <v>10</v>
      </c>
      <c r="DII12" s="42">
        <v>42004</v>
      </c>
      <c r="DIJ12" s="43">
        <v>4736150000</v>
      </c>
      <c r="DIK12" s="43">
        <v>63083000</v>
      </c>
      <c r="DIL12" s="43">
        <v>2655650000</v>
      </c>
      <c r="DIM12" s="40">
        <v>0</v>
      </c>
      <c r="DIN12" s="43">
        <v>157824000</v>
      </c>
      <c r="DIO12" s="40" t="s">
        <v>41</v>
      </c>
      <c r="DIP12" s="40" t="s">
        <v>99</v>
      </c>
      <c r="DIQ12" s="36">
        <f t="shared" si="546"/>
        <v>2014</v>
      </c>
      <c r="DIR12" s="37">
        <f t="shared" si="547"/>
        <v>-4673067000</v>
      </c>
      <c r="DIS12" s="38">
        <f t="shared" si="548"/>
        <v>2813474000</v>
      </c>
      <c r="DIT12" s="38">
        <f t="shared" si="549"/>
        <v>-7486541000</v>
      </c>
      <c r="DIU12" s="39">
        <f t="shared" si="550"/>
        <v>0.98668053165545855</v>
      </c>
      <c r="DIV12" s="39">
        <f t="shared" si="551"/>
        <v>1.5807229500754834</v>
      </c>
      <c r="DIW12" s="40" t="s">
        <v>395</v>
      </c>
      <c r="DIX12" s="40" t="s">
        <v>10</v>
      </c>
      <c r="DIY12" s="42">
        <v>42004</v>
      </c>
      <c r="DIZ12" s="43">
        <v>4736150000</v>
      </c>
      <c r="DJA12" s="43">
        <v>63083000</v>
      </c>
      <c r="DJB12" s="43">
        <v>2655650000</v>
      </c>
      <c r="DJC12" s="40">
        <v>0</v>
      </c>
      <c r="DJD12" s="43">
        <v>157824000</v>
      </c>
      <c r="DJE12" s="40" t="s">
        <v>41</v>
      </c>
      <c r="DJF12" s="40" t="s">
        <v>99</v>
      </c>
      <c r="DJG12" s="36">
        <f t="shared" si="546"/>
        <v>2014</v>
      </c>
      <c r="DJH12" s="37">
        <f t="shared" si="547"/>
        <v>-4673067000</v>
      </c>
      <c r="DJI12" s="38">
        <f t="shared" si="548"/>
        <v>2813474000</v>
      </c>
      <c r="DJJ12" s="38">
        <f t="shared" si="549"/>
        <v>-7486541000</v>
      </c>
      <c r="DJK12" s="39">
        <f t="shared" si="550"/>
        <v>0.98668053165545855</v>
      </c>
      <c r="DJL12" s="39">
        <f t="shared" si="551"/>
        <v>1.5807229500754834</v>
      </c>
      <c r="DJM12" s="40" t="s">
        <v>395</v>
      </c>
      <c r="DJN12" s="40" t="s">
        <v>10</v>
      </c>
      <c r="DJO12" s="42">
        <v>42004</v>
      </c>
      <c r="DJP12" s="43">
        <v>4736150000</v>
      </c>
      <c r="DJQ12" s="43">
        <v>63083000</v>
      </c>
      <c r="DJR12" s="43">
        <v>2655650000</v>
      </c>
      <c r="DJS12" s="40">
        <v>0</v>
      </c>
      <c r="DJT12" s="43">
        <v>157824000</v>
      </c>
      <c r="DJU12" s="40" t="s">
        <v>41</v>
      </c>
      <c r="DJV12" s="40" t="s">
        <v>99</v>
      </c>
      <c r="DJW12" s="36">
        <f t="shared" si="552"/>
        <v>2014</v>
      </c>
      <c r="DJX12" s="37">
        <f t="shared" si="553"/>
        <v>-4673067000</v>
      </c>
      <c r="DJY12" s="38">
        <f t="shared" si="554"/>
        <v>2813474000</v>
      </c>
      <c r="DJZ12" s="38">
        <f t="shared" si="555"/>
        <v>-7486541000</v>
      </c>
      <c r="DKA12" s="39">
        <f t="shared" si="556"/>
        <v>0.98668053165545855</v>
      </c>
      <c r="DKB12" s="39">
        <f t="shared" si="557"/>
        <v>1.5807229500754834</v>
      </c>
      <c r="DKC12" s="40" t="s">
        <v>395</v>
      </c>
      <c r="DKD12" s="40" t="s">
        <v>10</v>
      </c>
      <c r="DKE12" s="42">
        <v>42004</v>
      </c>
      <c r="DKF12" s="43">
        <v>4736150000</v>
      </c>
      <c r="DKG12" s="43">
        <v>63083000</v>
      </c>
      <c r="DKH12" s="43">
        <v>2655650000</v>
      </c>
      <c r="DKI12" s="40">
        <v>0</v>
      </c>
      <c r="DKJ12" s="43">
        <v>157824000</v>
      </c>
      <c r="DKK12" s="40" t="s">
        <v>41</v>
      </c>
      <c r="DKL12" s="40" t="s">
        <v>99</v>
      </c>
      <c r="DKM12" s="36">
        <f t="shared" si="552"/>
        <v>2014</v>
      </c>
      <c r="DKN12" s="37">
        <f t="shared" si="553"/>
        <v>-4673067000</v>
      </c>
      <c r="DKO12" s="38">
        <f t="shared" si="554"/>
        <v>2813474000</v>
      </c>
      <c r="DKP12" s="38">
        <f t="shared" si="555"/>
        <v>-7486541000</v>
      </c>
      <c r="DKQ12" s="39">
        <f t="shared" si="556"/>
        <v>0.98668053165545855</v>
      </c>
      <c r="DKR12" s="39">
        <f t="shared" si="557"/>
        <v>1.5807229500754834</v>
      </c>
      <c r="DKS12" s="40" t="s">
        <v>395</v>
      </c>
      <c r="DKT12" s="40" t="s">
        <v>10</v>
      </c>
      <c r="DKU12" s="42">
        <v>42004</v>
      </c>
      <c r="DKV12" s="43">
        <v>4736150000</v>
      </c>
      <c r="DKW12" s="43">
        <v>63083000</v>
      </c>
      <c r="DKX12" s="43">
        <v>2655650000</v>
      </c>
      <c r="DKY12" s="40">
        <v>0</v>
      </c>
      <c r="DKZ12" s="43">
        <v>157824000</v>
      </c>
      <c r="DLA12" s="40" t="s">
        <v>41</v>
      </c>
      <c r="DLB12" s="40" t="s">
        <v>99</v>
      </c>
      <c r="DLC12" s="36">
        <f t="shared" si="558"/>
        <v>2014</v>
      </c>
      <c r="DLD12" s="37">
        <f t="shared" si="559"/>
        <v>-4673067000</v>
      </c>
      <c r="DLE12" s="38">
        <f t="shared" si="560"/>
        <v>2813474000</v>
      </c>
      <c r="DLF12" s="38">
        <f t="shared" si="561"/>
        <v>-7486541000</v>
      </c>
      <c r="DLG12" s="39">
        <f t="shared" si="562"/>
        <v>0.98668053165545855</v>
      </c>
      <c r="DLH12" s="39">
        <f t="shared" si="563"/>
        <v>1.5807229500754834</v>
      </c>
      <c r="DLI12" s="40" t="s">
        <v>395</v>
      </c>
      <c r="DLJ12" s="40" t="s">
        <v>10</v>
      </c>
      <c r="DLK12" s="42">
        <v>42004</v>
      </c>
      <c r="DLL12" s="43">
        <v>4736150000</v>
      </c>
      <c r="DLM12" s="43">
        <v>63083000</v>
      </c>
      <c r="DLN12" s="43">
        <v>2655650000</v>
      </c>
      <c r="DLO12" s="40">
        <v>0</v>
      </c>
      <c r="DLP12" s="43">
        <v>157824000</v>
      </c>
      <c r="DLQ12" s="40" t="s">
        <v>41</v>
      </c>
      <c r="DLR12" s="40" t="s">
        <v>99</v>
      </c>
      <c r="DLS12" s="36">
        <f t="shared" si="558"/>
        <v>2014</v>
      </c>
      <c r="DLT12" s="37">
        <f t="shared" si="559"/>
        <v>-4673067000</v>
      </c>
      <c r="DLU12" s="38">
        <f t="shared" si="560"/>
        <v>2813474000</v>
      </c>
      <c r="DLV12" s="38">
        <f t="shared" si="561"/>
        <v>-7486541000</v>
      </c>
      <c r="DLW12" s="39">
        <f t="shared" si="562"/>
        <v>0.98668053165545855</v>
      </c>
      <c r="DLX12" s="39">
        <f t="shared" si="563"/>
        <v>1.5807229500754834</v>
      </c>
      <c r="DLY12" s="40" t="s">
        <v>395</v>
      </c>
      <c r="DLZ12" s="40" t="s">
        <v>10</v>
      </c>
      <c r="DMA12" s="42">
        <v>42004</v>
      </c>
      <c r="DMB12" s="43">
        <v>4736150000</v>
      </c>
      <c r="DMC12" s="43">
        <v>63083000</v>
      </c>
      <c r="DMD12" s="43">
        <v>2655650000</v>
      </c>
      <c r="DME12" s="40">
        <v>0</v>
      </c>
      <c r="DMF12" s="43">
        <v>157824000</v>
      </c>
      <c r="DMG12" s="40" t="s">
        <v>41</v>
      </c>
      <c r="DMH12" s="40" t="s">
        <v>99</v>
      </c>
      <c r="DMI12" s="36">
        <f t="shared" si="564"/>
        <v>2014</v>
      </c>
      <c r="DMJ12" s="37">
        <f t="shared" si="565"/>
        <v>-4673067000</v>
      </c>
      <c r="DMK12" s="38">
        <f t="shared" si="566"/>
        <v>2813474000</v>
      </c>
      <c r="DML12" s="38">
        <f t="shared" si="567"/>
        <v>-7486541000</v>
      </c>
      <c r="DMM12" s="39">
        <f t="shared" si="568"/>
        <v>0.98668053165545855</v>
      </c>
      <c r="DMN12" s="39">
        <f t="shared" si="569"/>
        <v>1.5807229500754834</v>
      </c>
      <c r="DMO12" s="40" t="s">
        <v>395</v>
      </c>
      <c r="DMP12" s="40" t="s">
        <v>10</v>
      </c>
      <c r="DMQ12" s="42">
        <v>42004</v>
      </c>
      <c r="DMR12" s="43">
        <v>4736150000</v>
      </c>
      <c r="DMS12" s="43">
        <v>63083000</v>
      </c>
      <c r="DMT12" s="43">
        <v>2655650000</v>
      </c>
      <c r="DMU12" s="40">
        <v>0</v>
      </c>
      <c r="DMV12" s="43">
        <v>157824000</v>
      </c>
      <c r="DMW12" s="40" t="s">
        <v>41</v>
      </c>
      <c r="DMX12" s="40" t="s">
        <v>99</v>
      </c>
      <c r="DMY12" s="36">
        <f t="shared" si="564"/>
        <v>2014</v>
      </c>
      <c r="DMZ12" s="37">
        <f t="shared" si="565"/>
        <v>-4673067000</v>
      </c>
      <c r="DNA12" s="38">
        <f t="shared" si="566"/>
        <v>2813474000</v>
      </c>
      <c r="DNB12" s="38">
        <f t="shared" si="567"/>
        <v>-7486541000</v>
      </c>
      <c r="DNC12" s="39">
        <f t="shared" si="568"/>
        <v>0.98668053165545855</v>
      </c>
      <c r="DND12" s="39">
        <f t="shared" si="569"/>
        <v>1.5807229500754834</v>
      </c>
      <c r="DNE12" s="40" t="s">
        <v>395</v>
      </c>
      <c r="DNF12" s="40" t="s">
        <v>10</v>
      </c>
      <c r="DNG12" s="42">
        <v>42004</v>
      </c>
      <c r="DNH12" s="43">
        <v>4736150000</v>
      </c>
      <c r="DNI12" s="43">
        <v>63083000</v>
      </c>
      <c r="DNJ12" s="43">
        <v>2655650000</v>
      </c>
      <c r="DNK12" s="40">
        <v>0</v>
      </c>
      <c r="DNL12" s="43">
        <v>157824000</v>
      </c>
      <c r="DNM12" s="40" t="s">
        <v>41</v>
      </c>
      <c r="DNN12" s="40" t="s">
        <v>99</v>
      </c>
      <c r="DNO12" s="36">
        <f t="shared" si="570"/>
        <v>2014</v>
      </c>
      <c r="DNP12" s="37">
        <f t="shared" si="571"/>
        <v>-4673067000</v>
      </c>
      <c r="DNQ12" s="38">
        <f t="shared" si="572"/>
        <v>2813474000</v>
      </c>
      <c r="DNR12" s="38">
        <f t="shared" si="573"/>
        <v>-7486541000</v>
      </c>
      <c r="DNS12" s="39">
        <f t="shared" si="574"/>
        <v>0.98668053165545855</v>
      </c>
      <c r="DNT12" s="39">
        <f t="shared" si="575"/>
        <v>1.5807229500754834</v>
      </c>
      <c r="DNU12" s="40" t="s">
        <v>395</v>
      </c>
      <c r="DNV12" s="40" t="s">
        <v>10</v>
      </c>
      <c r="DNW12" s="42">
        <v>42004</v>
      </c>
      <c r="DNX12" s="43">
        <v>4736150000</v>
      </c>
      <c r="DNY12" s="43">
        <v>63083000</v>
      </c>
      <c r="DNZ12" s="43">
        <v>2655650000</v>
      </c>
      <c r="DOA12" s="40">
        <v>0</v>
      </c>
      <c r="DOB12" s="43">
        <v>157824000</v>
      </c>
      <c r="DOC12" s="40" t="s">
        <v>41</v>
      </c>
      <c r="DOD12" s="40" t="s">
        <v>99</v>
      </c>
      <c r="DOE12" s="36">
        <f t="shared" si="570"/>
        <v>2014</v>
      </c>
      <c r="DOF12" s="37">
        <f t="shared" si="571"/>
        <v>-4673067000</v>
      </c>
      <c r="DOG12" s="38">
        <f t="shared" si="572"/>
        <v>2813474000</v>
      </c>
      <c r="DOH12" s="38">
        <f t="shared" si="573"/>
        <v>-7486541000</v>
      </c>
      <c r="DOI12" s="39">
        <f t="shared" si="574"/>
        <v>0.98668053165545855</v>
      </c>
      <c r="DOJ12" s="39">
        <f t="shared" si="575"/>
        <v>1.5807229500754834</v>
      </c>
      <c r="DOK12" s="40" t="s">
        <v>395</v>
      </c>
      <c r="DOL12" s="40" t="s">
        <v>10</v>
      </c>
      <c r="DOM12" s="42">
        <v>42004</v>
      </c>
      <c r="DON12" s="43">
        <v>4736150000</v>
      </c>
      <c r="DOO12" s="43">
        <v>63083000</v>
      </c>
      <c r="DOP12" s="43">
        <v>2655650000</v>
      </c>
      <c r="DOQ12" s="40">
        <v>0</v>
      </c>
      <c r="DOR12" s="43">
        <v>157824000</v>
      </c>
      <c r="DOS12" s="40" t="s">
        <v>41</v>
      </c>
      <c r="DOT12" s="40" t="s">
        <v>99</v>
      </c>
      <c r="DOU12" s="36">
        <f t="shared" si="576"/>
        <v>2014</v>
      </c>
      <c r="DOV12" s="37">
        <f t="shared" si="577"/>
        <v>-4673067000</v>
      </c>
      <c r="DOW12" s="38">
        <f t="shared" si="578"/>
        <v>2813474000</v>
      </c>
      <c r="DOX12" s="38">
        <f t="shared" si="579"/>
        <v>-7486541000</v>
      </c>
      <c r="DOY12" s="39">
        <f t="shared" si="580"/>
        <v>0.98668053165545855</v>
      </c>
      <c r="DOZ12" s="39">
        <f t="shared" si="581"/>
        <v>1.5807229500754834</v>
      </c>
      <c r="DPA12" s="40" t="s">
        <v>395</v>
      </c>
      <c r="DPB12" s="40" t="s">
        <v>10</v>
      </c>
      <c r="DPC12" s="42">
        <v>42004</v>
      </c>
      <c r="DPD12" s="43">
        <v>4736150000</v>
      </c>
      <c r="DPE12" s="43">
        <v>63083000</v>
      </c>
      <c r="DPF12" s="43">
        <v>2655650000</v>
      </c>
      <c r="DPG12" s="40">
        <v>0</v>
      </c>
      <c r="DPH12" s="43">
        <v>157824000</v>
      </c>
      <c r="DPI12" s="40" t="s">
        <v>41</v>
      </c>
      <c r="DPJ12" s="40" t="s">
        <v>99</v>
      </c>
      <c r="DPK12" s="36">
        <f t="shared" si="576"/>
        <v>2014</v>
      </c>
      <c r="DPL12" s="37">
        <f t="shared" si="577"/>
        <v>-4673067000</v>
      </c>
      <c r="DPM12" s="38">
        <f t="shared" si="578"/>
        <v>2813474000</v>
      </c>
      <c r="DPN12" s="38">
        <f t="shared" si="579"/>
        <v>-7486541000</v>
      </c>
      <c r="DPO12" s="39">
        <f t="shared" si="580"/>
        <v>0.98668053165545855</v>
      </c>
      <c r="DPP12" s="39">
        <f t="shared" si="581"/>
        <v>1.5807229500754834</v>
      </c>
      <c r="DPQ12" s="40" t="s">
        <v>395</v>
      </c>
      <c r="DPR12" s="40" t="s">
        <v>10</v>
      </c>
      <c r="DPS12" s="42">
        <v>42004</v>
      </c>
      <c r="DPT12" s="43">
        <v>4736150000</v>
      </c>
      <c r="DPU12" s="43">
        <v>63083000</v>
      </c>
      <c r="DPV12" s="43">
        <v>2655650000</v>
      </c>
      <c r="DPW12" s="40">
        <v>0</v>
      </c>
      <c r="DPX12" s="43">
        <v>157824000</v>
      </c>
      <c r="DPY12" s="40" t="s">
        <v>41</v>
      </c>
      <c r="DPZ12" s="40" t="s">
        <v>99</v>
      </c>
      <c r="DQA12" s="36">
        <f t="shared" si="582"/>
        <v>2014</v>
      </c>
      <c r="DQB12" s="37">
        <f t="shared" si="583"/>
        <v>-4673067000</v>
      </c>
      <c r="DQC12" s="38">
        <f t="shared" si="584"/>
        <v>2813474000</v>
      </c>
      <c r="DQD12" s="38">
        <f t="shared" si="585"/>
        <v>-7486541000</v>
      </c>
      <c r="DQE12" s="39">
        <f t="shared" si="586"/>
        <v>0.98668053165545855</v>
      </c>
      <c r="DQF12" s="39">
        <f t="shared" si="587"/>
        <v>1.5807229500754834</v>
      </c>
      <c r="DQG12" s="40" t="s">
        <v>395</v>
      </c>
      <c r="DQH12" s="40" t="s">
        <v>10</v>
      </c>
      <c r="DQI12" s="42">
        <v>42004</v>
      </c>
      <c r="DQJ12" s="43">
        <v>4736150000</v>
      </c>
      <c r="DQK12" s="43">
        <v>63083000</v>
      </c>
      <c r="DQL12" s="43">
        <v>2655650000</v>
      </c>
      <c r="DQM12" s="40">
        <v>0</v>
      </c>
      <c r="DQN12" s="43">
        <v>157824000</v>
      </c>
      <c r="DQO12" s="40" t="s">
        <v>41</v>
      </c>
      <c r="DQP12" s="40" t="s">
        <v>99</v>
      </c>
      <c r="DQQ12" s="36">
        <f t="shared" si="582"/>
        <v>2014</v>
      </c>
      <c r="DQR12" s="37">
        <f t="shared" si="583"/>
        <v>-4673067000</v>
      </c>
      <c r="DQS12" s="38">
        <f t="shared" si="584"/>
        <v>2813474000</v>
      </c>
      <c r="DQT12" s="38">
        <f t="shared" si="585"/>
        <v>-7486541000</v>
      </c>
      <c r="DQU12" s="39">
        <f t="shared" si="586"/>
        <v>0.98668053165545855</v>
      </c>
      <c r="DQV12" s="39">
        <f t="shared" si="587"/>
        <v>1.5807229500754834</v>
      </c>
      <c r="DQW12" s="40" t="s">
        <v>395</v>
      </c>
      <c r="DQX12" s="40" t="s">
        <v>10</v>
      </c>
      <c r="DQY12" s="42">
        <v>42004</v>
      </c>
      <c r="DQZ12" s="43">
        <v>4736150000</v>
      </c>
      <c r="DRA12" s="43">
        <v>63083000</v>
      </c>
      <c r="DRB12" s="43">
        <v>2655650000</v>
      </c>
      <c r="DRC12" s="40">
        <v>0</v>
      </c>
      <c r="DRD12" s="43">
        <v>157824000</v>
      </c>
      <c r="DRE12" s="40" t="s">
        <v>41</v>
      </c>
      <c r="DRF12" s="40" t="s">
        <v>99</v>
      </c>
      <c r="DRG12" s="36">
        <f t="shared" si="588"/>
        <v>2014</v>
      </c>
      <c r="DRH12" s="37">
        <f t="shared" si="589"/>
        <v>-4673067000</v>
      </c>
      <c r="DRI12" s="38">
        <f t="shared" si="590"/>
        <v>2813474000</v>
      </c>
      <c r="DRJ12" s="38">
        <f t="shared" si="591"/>
        <v>-7486541000</v>
      </c>
      <c r="DRK12" s="39">
        <f t="shared" si="592"/>
        <v>0.98668053165545855</v>
      </c>
      <c r="DRL12" s="39">
        <f t="shared" si="593"/>
        <v>1.5807229500754834</v>
      </c>
      <c r="DRM12" s="40" t="s">
        <v>395</v>
      </c>
      <c r="DRN12" s="40" t="s">
        <v>10</v>
      </c>
      <c r="DRO12" s="42">
        <v>42004</v>
      </c>
      <c r="DRP12" s="43">
        <v>4736150000</v>
      </c>
      <c r="DRQ12" s="43">
        <v>63083000</v>
      </c>
      <c r="DRR12" s="43">
        <v>2655650000</v>
      </c>
      <c r="DRS12" s="40">
        <v>0</v>
      </c>
      <c r="DRT12" s="43">
        <v>157824000</v>
      </c>
      <c r="DRU12" s="40" t="s">
        <v>41</v>
      </c>
      <c r="DRV12" s="40" t="s">
        <v>99</v>
      </c>
      <c r="DRW12" s="36">
        <f t="shared" si="588"/>
        <v>2014</v>
      </c>
      <c r="DRX12" s="37">
        <f t="shared" si="589"/>
        <v>-4673067000</v>
      </c>
      <c r="DRY12" s="38">
        <f t="shared" si="590"/>
        <v>2813474000</v>
      </c>
      <c r="DRZ12" s="38">
        <f t="shared" si="591"/>
        <v>-7486541000</v>
      </c>
      <c r="DSA12" s="39">
        <f t="shared" si="592"/>
        <v>0.98668053165545855</v>
      </c>
      <c r="DSB12" s="39">
        <f t="shared" si="593"/>
        <v>1.5807229500754834</v>
      </c>
      <c r="DSC12" s="40" t="s">
        <v>395</v>
      </c>
      <c r="DSD12" s="40" t="s">
        <v>10</v>
      </c>
      <c r="DSE12" s="42">
        <v>42004</v>
      </c>
      <c r="DSF12" s="43">
        <v>4736150000</v>
      </c>
      <c r="DSG12" s="43">
        <v>63083000</v>
      </c>
      <c r="DSH12" s="43">
        <v>2655650000</v>
      </c>
      <c r="DSI12" s="40">
        <v>0</v>
      </c>
      <c r="DSJ12" s="43">
        <v>157824000</v>
      </c>
      <c r="DSK12" s="40" t="s">
        <v>41</v>
      </c>
      <c r="DSL12" s="40" t="s">
        <v>99</v>
      </c>
      <c r="DSM12" s="36">
        <f t="shared" si="594"/>
        <v>2014</v>
      </c>
      <c r="DSN12" s="37">
        <f t="shared" si="595"/>
        <v>-4673067000</v>
      </c>
      <c r="DSO12" s="38">
        <f t="shared" si="596"/>
        <v>2813474000</v>
      </c>
      <c r="DSP12" s="38">
        <f t="shared" si="597"/>
        <v>-7486541000</v>
      </c>
      <c r="DSQ12" s="39">
        <f t="shared" si="598"/>
        <v>0.98668053165545855</v>
      </c>
      <c r="DSR12" s="39">
        <f t="shared" si="599"/>
        <v>1.5807229500754834</v>
      </c>
      <c r="DSS12" s="40" t="s">
        <v>395</v>
      </c>
      <c r="DST12" s="40" t="s">
        <v>10</v>
      </c>
      <c r="DSU12" s="42">
        <v>42004</v>
      </c>
      <c r="DSV12" s="43">
        <v>4736150000</v>
      </c>
      <c r="DSW12" s="43">
        <v>63083000</v>
      </c>
      <c r="DSX12" s="43">
        <v>2655650000</v>
      </c>
      <c r="DSY12" s="40">
        <v>0</v>
      </c>
      <c r="DSZ12" s="43">
        <v>157824000</v>
      </c>
      <c r="DTA12" s="40" t="s">
        <v>41</v>
      </c>
      <c r="DTB12" s="40" t="s">
        <v>99</v>
      </c>
      <c r="DTC12" s="36">
        <f t="shared" si="594"/>
        <v>2014</v>
      </c>
      <c r="DTD12" s="37">
        <f t="shared" si="595"/>
        <v>-4673067000</v>
      </c>
      <c r="DTE12" s="38">
        <f t="shared" si="596"/>
        <v>2813474000</v>
      </c>
      <c r="DTF12" s="38">
        <f t="shared" si="597"/>
        <v>-7486541000</v>
      </c>
      <c r="DTG12" s="39">
        <f t="shared" si="598"/>
        <v>0.98668053165545855</v>
      </c>
      <c r="DTH12" s="39">
        <f t="shared" si="599"/>
        <v>1.5807229500754834</v>
      </c>
      <c r="DTI12" s="40" t="s">
        <v>395</v>
      </c>
      <c r="DTJ12" s="40" t="s">
        <v>10</v>
      </c>
      <c r="DTK12" s="42">
        <v>42004</v>
      </c>
      <c r="DTL12" s="43">
        <v>4736150000</v>
      </c>
      <c r="DTM12" s="43">
        <v>63083000</v>
      </c>
      <c r="DTN12" s="43">
        <v>2655650000</v>
      </c>
      <c r="DTO12" s="40">
        <v>0</v>
      </c>
      <c r="DTP12" s="43">
        <v>157824000</v>
      </c>
      <c r="DTQ12" s="40" t="s">
        <v>41</v>
      </c>
      <c r="DTR12" s="40" t="s">
        <v>99</v>
      </c>
      <c r="DTS12" s="36">
        <f t="shared" si="600"/>
        <v>2014</v>
      </c>
      <c r="DTT12" s="37">
        <f t="shared" si="601"/>
        <v>-4673067000</v>
      </c>
      <c r="DTU12" s="38">
        <f t="shared" si="602"/>
        <v>2813474000</v>
      </c>
      <c r="DTV12" s="38">
        <f t="shared" si="603"/>
        <v>-7486541000</v>
      </c>
      <c r="DTW12" s="39">
        <f t="shared" si="604"/>
        <v>0.98668053165545855</v>
      </c>
      <c r="DTX12" s="39">
        <f t="shared" si="605"/>
        <v>1.5807229500754834</v>
      </c>
      <c r="DTY12" s="40" t="s">
        <v>395</v>
      </c>
      <c r="DTZ12" s="40" t="s">
        <v>10</v>
      </c>
      <c r="DUA12" s="42">
        <v>42004</v>
      </c>
      <c r="DUB12" s="43">
        <v>4736150000</v>
      </c>
      <c r="DUC12" s="43">
        <v>63083000</v>
      </c>
      <c r="DUD12" s="43">
        <v>2655650000</v>
      </c>
      <c r="DUE12" s="40">
        <v>0</v>
      </c>
      <c r="DUF12" s="43">
        <v>157824000</v>
      </c>
      <c r="DUG12" s="40" t="s">
        <v>41</v>
      </c>
      <c r="DUH12" s="40" t="s">
        <v>99</v>
      </c>
      <c r="DUI12" s="36">
        <f t="shared" si="600"/>
        <v>2014</v>
      </c>
      <c r="DUJ12" s="37">
        <f t="shared" si="601"/>
        <v>-4673067000</v>
      </c>
      <c r="DUK12" s="38">
        <f t="shared" si="602"/>
        <v>2813474000</v>
      </c>
      <c r="DUL12" s="38">
        <f t="shared" si="603"/>
        <v>-7486541000</v>
      </c>
      <c r="DUM12" s="39">
        <f t="shared" si="604"/>
        <v>0.98668053165545855</v>
      </c>
      <c r="DUN12" s="39">
        <f t="shared" si="605"/>
        <v>1.5807229500754834</v>
      </c>
      <c r="DUO12" s="40" t="s">
        <v>395</v>
      </c>
      <c r="DUP12" s="40" t="s">
        <v>10</v>
      </c>
      <c r="DUQ12" s="42">
        <v>42004</v>
      </c>
      <c r="DUR12" s="43">
        <v>4736150000</v>
      </c>
      <c r="DUS12" s="43">
        <v>63083000</v>
      </c>
      <c r="DUT12" s="43">
        <v>2655650000</v>
      </c>
      <c r="DUU12" s="40">
        <v>0</v>
      </c>
      <c r="DUV12" s="43">
        <v>157824000</v>
      </c>
      <c r="DUW12" s="40" t="s">
        <v>41</v>
      </c>
      <c r="DUX12" s="40" t="s">
        <v>99</v>
      </c>
      <c r="DUY12" s="36">
        <f t="shared" si="606"/>
        <v>2014</v>
      </c>
      <c r="DUZ12" s="37">
        <f t="shared" si="607"/>
        <v>-4673067000</v>
      </c>
      <c r="DVA12" s="38">
        <f t="shared" si="608"/>
        <v>2813474000</v>
      </c>
      <c r="DVB12" s="38">
        <f t="shared" si="609"/>
        <v>-7486541000</v>
      </c>
      <c r="DVC12" s="39">
        <f t="shared" si="610"/>
        <v>0.98668053165545855</v>
      </c>
      <c r="DVD12" s="39">
        <f t="shared" si="611"/>
        <v>1.5807229500754834</v>
      </c>
      <c r="DVE12" s="40" t="s">
        <v>395</v>
      </c>
      <c r="DVF12" s="40" t="s">
        <v>10</v>
      </c>
      <c r="DVG12" s="42">
        <v>42004</v>
      </c>
      <c r="DVH12" s="43">
        <v>4736150000</v>
      </c>
      <c r="DVI12" s="43">
        <v>63083000</v>
      </c>
      <c r="DVJ12" s="43">
        <v>2655650000</v>
      </c>
      <c r="DVK12" s="40">
        <v>0</v>
      </c>
      <c r="DVL12" s="43">
        <v>157824000</v>
      </c>
      <c r="DVM12" s="40" t="s">
        <v>41</v>
      </c>
      <c r="DVN12" s="40" t="s">
        <v>99</v>
      </c>
      <c r="DVO12" s="36">
        <f t="shared" si="606"/>
        <v>2014</v>
      </c>
      <c r="DVP12" s="37">
        <f t="shared" si="607"/>
        <v>-4673067000</v>
      </c>
      <c r="DVQ12" s="38">
        <f t="shared" si="608"/>
        <v>2813474000</v>
      </c>
      <c r="DVR12" s="38">
        <f t="shared" si="609"/>
        <v>-7486541000</v>
      </c>
      <c r="DVS12" s="39">
        <f t="shared" si="610"/>
        <v>0.98668053165545855</v>
      </c>
      <c r="DVT12" s="39">
        <f t="shared" si="611"/>
        <v>1.5807229500754834</v>
      </c>
      <c r="DVU12" s="40" t="s">
        <v>395</v>
      </c>
      <c r="DVV12" s="40" t="s">
        <v>10</v>
      </c>
      <c r="DVW12" s="42">
        <v>42004</v>
      </c>
      <c r="DVX12" s="43">
        <v>4736150000</v>
      </c>
      <c r="DVY12" s="43">
        <v>63083000</v>
      </c>
      <c r="DVZ12" s="43">
        <v>2655650000</v>
      </c>
      <c r="DWA12" s="40">
        <v>0</v>
      </c>
      <c r="DWB12" s="43">
        <v>157824000</v>
      </c>
      <c r="DWC12" s="40" t="s">
        <v>41</v>
      </c>
      <c r="DWD12" s="40" t="s">
        <v>99</v>
      </c>
      <c r="DWE12" s="36">
        <f t="shared" si="612"/>
        <v>2014</v>
      </c>
      <c r="DWF12" s="37">
        <f t="shared" si="613"/>
        <v>-4673067000</v>
      </c>
      <c r="DWG12" s="38">
        <f t="shared" si="614"/>
        <v>2813474000</v>
      </c>
      <c r="DWH12" s="38">
        <f t="shared" si="615"/>
        <v>-7486541000</v>
      </c>
      <c r="DWI12" s="39">
        <f t="shared" si="616"/>
        <v>0.98668053165545855</v>
      </c>
      <c r="DWJ12" s="39">
        <f t="shared" si="617"/>
        <v>1.5807229500754834</v>
      </c>
      <c r="DWK12" s="40" t="s">
        <v>395</v>
      </c>
      <c r="DWL12" s="40" t="s">
        <v>10</v>
      </c>
      <c r="DWM12" s="42">
        <v>42004</v>
      </c>
      <c r="DWN12" s="43">
        <v>4736150000</v>
      </c>
      <c r="DWO12" s="43">
        <v>63083000</v>
      </c>
      <c r="DWP12" s="43">
        <v>2655650000</v>
      </c>
      <c r="DWQ12" s="40">
        <v>0</v>
      </c>
      <c r="DWR12" s="43">
        <v>157824000</v>
      </c>
      <c r="DWS12" s="40" t="s">
        <v>41</v>
      </c>
      <c r="DWT12" s="40" t="s">
        <v>99</v>
      </c>
      <c r="DWU12" s="36">
        <f t="shared" si="612"/>
        <v>2014</v>
      </c>
      <c r="DWV12" s="37">
        <f t="shared" si="613"/>
        <v>-4673067000</v>
      </c>
      <c r="DWW12" s="38">
        <f t="shared" si="614"/>
        <v>2813474000</v>
      </c>
      <c r="DWX12" s="38">
        <f t="shared" si="615"/>
        <v>-7486541000</v>
      </c>
      <c r="DWY12" s="39">
        <f t="shared" si="616"/>
        <v>0.98668053165545855</v>
      </c>
      <c r="DWZ12" s="39">
        <f t="shared" si="617"/>
        <v>1.5807229500754834</v>
      </c>
      <c r="DXA12" s="40" t="s">
        <v>395</v>
      </c>
      <c r="DXB12" s="40" t="s">
        <v>10</v>
      </c>
      <c r="DXC12" s="42">
        <v>42004</v>
      </c>
      <c r="DXD12" s="43">
        <v>4736150000</v>
      </c>
      <c r="DXE12" s="43">
        <v>63083000</v>
      </c>
      <c r="DXF12" s="43">
        <v>2655650000</v>
      </c>
      <c r="DXG12" s="40">
        <v>0</v>
      </c>
      <c r="DXH12" s="43">
        <v>157824000</v>
      </c>
      <c r="DXI12" s="40" t="s">
        <v>41</v>
      </c>
      <c r="DXJ12" s="40" t="s">
        <v>99</v>
      </c>
      <c r="DXK12" s="36">
        <f t="shared" si="618"/>
        <v>2014</v>
      </c>
      <c r="DXL12" s="37">
        <f t="shared" si="619"/>
        <v>-4673067000</v>
      </c>
      <c r="DXM12" s="38">
        <f t="shared" si="620"/>
        <v>2813474000</v>
      </c>
      <c r="DXN12" s="38">
        <f t="shared" si="621"/>
        <v>-7486541000</v>
      </c>
      <c r="DXO12" s="39">
        <f t="shared" si="622"/>
        <v>0.98668053165545855</v>
      </c>
      <c r="DXP12" s="39">
        <f t="shared" si="623"/>
        <v>1.5807229500754834</v>
      </c>
      <c r="DXQ12" s="40" t="s">
        <v>395</v>
      </c>
      <c r="DXR12" s="40" t="s">
        <v>10</v>
      </c>
      <c r="DXS12" s="42">
        <v>42004</v>
      </c>
      <c r="DXT12" s="43">
        <v>4736150000</v>
      </c>
      <c r="DXU12" s="43">
        <v>63083000</v>
      </c>
      <c r="DXV12" s="43">
        <v>2655650000</v>
      </c>
      <c r="DXW12" s="40">
        <v>0</v>
      </c>
      <c r="DXX12" s="43">
        <v>157824000</v>
      </c>
      <c r="DXY12" s="40" t="s">
        <v>41</v>
      </c>
      <c r="DXZ12" s="40" t="s">
        <v>99</v>
      </c>
      <c r="DYA12" s="36">
        <f t="shared" si="618"/>
        <v>2014</v>
      </c>
      <c r="DYB12" s="37">
        <f t="shared" si="619"/>
        <v>-4673067000</v>
      </c>
      <c r="DYC12" s="38">
        <f t="shared" si="620"/>
        <v>2813474000</v>
      </c>
      <c r="DYD12" s="38">
        <f t="shared" si="621"/>
        <v>-7486541000</v>
      </c>
      <c r="DYE12" s="39">
        <f t="shared" si="622"/>
        <v>0.98668053165545855</v>
      </c>
      <c r="DYF12" s="39">
        <f t="shared" si="623"/>
        <v>1.5807229500754834</v>
      </c>
      <c r="DYG12" s="40" t="s">
        <v>395</v>
      </c>
      <c r="DYH12" s="40" t="s">
        <v>10</v>
      </c>
      <c r="DYI12" s="42">
        <v>42004</v>
      </c>
      <c r="DYJ12" s="43">
        <v>4736150000</v>
      </c>
      <c r="DYK12" s="43">
        <v>63083000</v>
      </c>
      <c r="DYL12" s="43">
        <v>2655650000</v>
      </c>
      <c r="DYM12" s="40">
        <v>0</v>
      </c>
      <c r="DYN12" s="43">
        <v>157824000</v>
      </c>
      <c r="DYO12" s="40" t="s">
        <v>41</v>
      </c>
      <c r="DYP12" s="40" t="s">
        <v>99</v>
      </c>
      <c r="DYQ12" s="36">
        <f t="shared" si="624"/>
        <v>2014</v>
      </c>
      <c r="DYR12" s="37">
        <f t="shared" si="625"/>
        <v>-4673067000</v>
      </c>
      <c r="DYS12" s="38">
        <f t="shared" si="626"/>
        <v>2813474000</v>
      </c>
      <c r="DYT12" s="38">
        <f t="shared" si="627"/>
        <v>-7486541000</v>
      </c>
      <c r="DYU12" s="39">
        <f t="shared" si="628"/>
        <v>0.98668053165545855</v>
      </c>
      <c r="DYV12" s="39">
        <f t="shared" si="629"/>
        <v>1.5807229500754834</v>
      </c>
      <c r="DYW12" s="40" t="s">
        <v>395</v>
      </c>
      <c r="DYX12" s="40" t="s">
        <v>10</v>
      </c>
      <c r="DYY12" s="42">
        <v>42004</v>
      </c>
      <c r="DYZ12" s="43">
        <v>4736150000</v>
      </c>
      <c r="DZA12" s="43">
        <v>63083000</v>
      </c>
      <c r="DZB12" s="43">
        <v>2655650000</v>
      </c>
      <c r="DZC12" s="40">
        <v>0</v>
      </c>
      <c r="DZD12" s="43">
        <v>157824000</v>
      </c>
      <c r="DZE12" s="40" t="s">
        <v>41</v>
      </c>
      <c r="DZF12" s="40" t="s">
        <v>99</v>
      </c>
      <c r="DZG12" s="36">
        <f t="shared" si="624"/>
        <v>2014</v>
      </c>
      <c r="DZH12" s="37">
        <f t="shared" si="625"/>
        <v>-4673067000</v>
      </c>
      <c r="DZI12" s="38">
        <f t="shared" si="626"/>
        <v>2813474000</v>
      </c>
      <c r="DZJ12" s="38">
        <f t="shared" si="627"/>
        <v>-7486541000</v>
      </c>
      <c r="DZK12" s="39">
        <f t="shared" si="628"/>
        <v>0.98668053165545855</v>
      </c>
      <c r="DZL12" s="39">
        <f t="shared" si="629"/>
        <v>1.5807229500754834</v>
      </c>
      <c r="DZM12" s="40" t="s">
        <v>395</v>
      </c>
      <c r="DZN12" s="40" t="s">
        <v>10</v>
      </c>
      <c r="DZO12" s="42">
        <v>42004</v>
      </c>
      <c r="DZP12" s="43">
        <v>4736150000</v>
      </c>
      <c r="DZQ12" s="43">
        <v>63083000</v>
      </c>
      <c r="DZR12" s="43">
        <v>2655650000</v>
      </c>
      <c r="DZS12" s="40">
        <v>0</v>
      </c>
      <c r="DZT12" s="43">
        <v>157824000</v>
      </c>
      <c r="DZU12" s="40" t="s">
        <v>41</v>
      </c>
      <c r="DZV12" s="40" t="s">
        <v>99</v>
      </c>
      <c r="DZW12" s="36">
        <f t="shared" si="630"/>
        <v>2014</v>
      </c>
      <c r="DZX12" s="37">
        <f t="shared" si="631"/>
        <v>-4673067000</v>
      </c>
      <c r="DZY12" s="38">
        <f t="shared" si="632"/>
        <v>2813474000</v>
      </c>
      <c r="DZZ12" s="38">
        <f t="shared" si="633"/>
        <v>-7486541000</v>
      </c>
      <c r="EAA12" s="39">
        <f t="shared" si="634"/>
        <v>0.98668053165545855</v>
      </c>
      <c r="EAB12" s="39">
        <f t="shared" si="635"/>
        <v>1.5807229500754834</v>
      </c>
      <c r="EAC12" s="40" t="s">
        <v>395</v>
      </c>
      <c r="EAD12" s="40" t="s">
        <v>10</v>
      </c>
      <c r="EAE12" s="42">
        <v>42004</v>
      </c>
      <c r="EAF12" s="43">
        <v>4736150000</v>
      </c>
      <c r="EAG12" s="43">
        <v>63083000</v>
      </c>
      <c r="EAH12" s="43">
        <v>2655650000</v>
      </c>
      <c r="EAI12" s="40">
        <v>0</v>
      </c>
      <c r="EAJ12" s="43">
        <v>157824000</v>
      </c>
      <c r="EAK12" s="40" t="s">
        <v>41</v>
      </c>
      <c r="EAL12" s="40" t="s">
        <v>99</v>
      </c>
      <c r="EAM12" s="36">
        <f t="shared" si="630"/>
        <v>2014</v>
      </c>
      <c r="EAN12" s="37">
        <f t="shared" si="631"/>
        <v>-4673067000</v>
      </c>
      <c r="EAO12" s="38">
        <f t="shared" si="632"/>
        <v>2813474000</v>
      </c>
      <c r="EAP12" s="38">
        <f t="shared" si="633"/>
        <v>-7486541000</v>
      </c>
      <c r="EAQ12" s="39">
        <f t="shared" si="634"/>
        <v>0.98668053165545855</v>
      </c>
      <c r="EAR12" s="39">
        <f t="shared" si="635"/>
        <v>1.5807229500754834</v>
      </c>
      <c r="EAS12" s="40" t="s">
        <v>395</v>
      </c>
      <c r="EAT12" s="40" t="s">
        <v>10</v>
      </c>
      <c r="EAU12" s="42">
        <v>42004</v>
      </c>
      <c r="EAV12" s="43">
        <v>4736150000</v>
      </c>
      <c r="EAW12" s="43">
        <v>63083000</v>
      </c>
      <c r="EAX12" s="43">
        <v>2655650000</v>
      </c>
      <c r="EAY12" s="40">
        <v>0</v>
      </c>
      <c r="EAZ12" s="43">
        <v>157824000</v>
      </c>
      <c r="EBA12" s="40" t="s">
        <v>41</v>
      </c>
      <c r="EBB12" s="40" t="s">
        <v>99</v>
      </c>
      <c r="EBC12" s="36">
        <f t="shared" si="636"/>
        <v>2014</v>
      </c>
      <c r="EBD12" s="37">
        <f t="shared" si="637"/>
        <v>-4673067000</v>
      </c>
      <c r="EBE12" s="38">
        <f t="shared" si="638"/>
        <v>2813474000</v>
      </c>
      <c r="EBF12" s="38">
        <f t="shared" si="639"/>
        <v>-7486541000</v>
      </c>
      <c r="EBG12" s="39">
        <f t="shared" si="640"/>
        <v>0.98668053165545855</v>
      </c>
      <c r="EBH12" s="39">
        <f t="shared" si="641"/>
        <v>1.5807229500754834</v>
      </c>
      <c r="EBI12" s="40" t="s">
        <v>395</v>
      </c>
      <c r="EBJ12" s="40" t="s">
        <v>10</v>
      </c>
      <c r="EBK12" s="42">
        <v>42004</v>
      </c>
      <c r="EBL12" s="43">
        <v>4736150000</v>
      </c>
      <c r="EBM12" s="43">
        <v>63083000</v>
      </c>
      <c r="EBN12" s="43">
        <v>2655650000</v>
      </c>
      <c r="EBO12" s="40">
        <v>0</v>
      </c>
      <c r="EBP12" s="43">
        <v>157824000</v>
      </c>
      <c r="EBQ12" s="40" t="s">
        <v>41</v>
      </c>
      <c r="EBR12" s="40" t="s">
        <v>99</v>
      </c>
      <c r="EBS12" s="36">
        <f t="shared" si="636"/>
        <v>2014</v>
      </c>
      <c r="EBT12" s="37">
        <f t="shared" si="637"/>
        <v>-4673067000</v>
      </c>
      <c r="EBU12" s="38">
        <f t="shared" si="638"/>
        <v>2813474000</v>
      </c>
      <c r="EBV12" s="38">
        <f t="shared" si="639"/>
        <v>-7486541000</v>
      </c>
      <c r="EBW12" s="39">
        <f t="shared" si="640"/>
        <v>0.98668053165545855</v>
      </c>
      <c r="EBX12" s="39">
        <f t="shared" si="641"/>
        <v>1.5807229500754834</v>
      </c>
      <c r="EBY12" s="40" t="s">
        <v>395</v>
      </c>
      <c r="EBZ12" s="40" t="s">
        <v>10</v>
      </c>
      <c r="ECA12" s="42">
        <v>42004</v>
      </c>
      <c r="ECB12" s="43">
        <v>4736150000</v>
      </c>
      <c r="ECC12" s="43">
        <v>63083000</v>
      </c>
      <c r="ECD12" s="43">
        <v>2655650000</v>
      </c>
      <c r="ECE12" s="40">
        <v>0</v>
      </c>
      <c r="ECF12" s="43">
        <v>157824000</v>
      </c>
      <c r="ECG12" s="40" t="s">
        <v>41</v>
      </c>
      <c r="ECH12" s="40" t="s">
        <v>99</v>
      </c>
      <c r="ECI12" s="36">
        <f t="shared" si="642"/>
        <v>2014</v>
      </c>
      <c r="ECJ12" s="37">
        <f t="shared" si="643"/>
        <v>-4673067000</v>
      </c>
      <c r="ECK12" s="38">
        <f t="shared" si="644"/>
        <v>2813474000</v>
      </c>
      <c r="ECL12" s="38">
        <f t="shared" si="645"/>
        <v>-7486541000</v>
      </c>
      <c r="ECM12" s="39">
        <f t="shared" si="646"/>
        <v>0.98668053165545855</v>
      </c>
      <c r="ECN12" s="39">
        <f t="shared" si="647"/>
        <v>1.5807229500754834</v>
      </c>
      <c r="ECO12" s="40" t="s">
        <v>395</v>
      </c>
      <c r="ECP12" s="40" t="s">
        <v>10</v>
      </c>
      <c r="ECQ12" s="42">
        <v>42004</v>
      </c>
      <c r="ECR12" s="43">
        <v>4736150000</v>
      </c>
      <c r="ECS12" s="43">
        <v>63083000</v>
      </c>
      <c r="ECT12" s="43">
        <v>2655650000</v>
      </c>
      <c r="ECU12" s="40">
        <v>0</v>
      </c>
      <c r="ECV12" s="43">
        <v>157824000</v>
      </c>
      <c r="ECW12" s="40" t="s">
        <v>41</v>
      </c>
      <c r="ECX12" s="40" t="s">
        <v>99</v>
      </c>
      <c r="ECY12" s="36">
        <f t="shared" si="642"/>
        <v>2014</v>
      </c>
      <c r="ECZ12" s="37">
        <f t="shared" si="643"/>
        <v>-4673067000</v>
      </c>
      <c r="EDA12" s="38">
        <f t="shared" si="644"/>
        <v>2813474000</v>
      </c>
      <c r="EDB12" s="38">
        <f t="shared" si="645"/>
        <v>-7486541000</v>
      </c>
      <c r="EDC12" s="39">
        <f t="shared" si="646"/>
        <v>0.98668053165545855</v>
      </c>
      <c r="EDD12" s="39">
        <f t="shared" si="647"/>
        <v>1.5807229500754834</v>
      </c>
      <c r="EDE12" s="40" t="s">
        <v>395</v>
      </c>
      <c r="EDF12" s="40" t="s">
        <v>10</v>
      </c>
      <c r="EDG12" s="42">
        <v>42004</v>
      </c>
      <c r="EDH12" s="43">
        <v>4736150000</v>
      </c>
      <c r="EDI12" s="43">
        <v>63083000</v>
      </c>
      <c r="EDJ12" s="43">
        <v>2655650000</v>
      </c>
      <c r="EDK12" s="40">
        <v>0</v>
      </c>
      <c r="EDL12" s="43">
        <v>157824000</v>
      </c>
      <c r="EDM12" s="40" t="s">
        <v>41</v>
      </c>
      <c r="EDN12" s="40" t="s">
        <v>99</v>
      </c>
      <c r="EDO12" s="36">
        <f t="shared" si="648"/>
        <v>2014</v>
      </c>
      <c r="EDP12" s="37">
        <f t="shared" si="649"/>
        <v>-4673067000</v>
      </c>
      <c r="EDQ12" s="38">
        <f t="shared" si="650"/>
        <v>2813474000</v>
      </c>
      <c r="EDR12" s="38">
        <f t="shared" si="651"/>
        <v>-7486541000</v>
      </c>
      <c r="EDS12" s="39">
        <f t="shared" si="652"/>
        <v>0.98668053165545855</v>
      </c>
      <c r="EDT12" s="39">
        <f t="shared" si="653"/>
        <v>1.5807229500754834</v>
      </c>
      <c r="EDU12" s="40" t="s">
        <v>395</v>
      </c>
      <c r="EDV12" s="40" t="s">
        <v>10</v>
      </c>
      <c r="EDW12" s="42">
        <v>42004</v>
      </c>
      <c r="EDX12" s="43">
        <v>4736150000</v>
      </c>
      <c r="EDY12" s="43">
        <v>63083000</v>
      </c>
      <c r="EDZ12" s="43">
        <v>2655650000</v>
      </c>
      <c r="EEA12" s="40">
        <v>0</v>
      </c>
      <c r="EEB12" s="43">
        <v>157824000</v>
      </c>
      <c r="EEC12" s="40" t="s">
        <v>41</v>
      </c>
      <c r="EED12" s="40" t="s">
        <v>99</v>
      </c>
      <c r="EEE12" s="36">
        <f t="shared" si="648"/>
        <v>2014</v>
      </c>
      <c r="EEF12" s="37">
        <f t="shared" si="649"/>
        <v>-4673067000</v>
      </c>
      <c r="EEG12" s="38">
        <f t="shared" si="650"/>
        <v>2813474000</v>
      </c>
      <c r="EEH12" s="38">
        <f t="shared" si="651"/>
        <v>-7486541000</v>
      </c>
      <c r="EEI12" s="39">
        <f t="shared" si="652"/>
        <v>0.98668053165545855</v>
      </c>
      <c r="EEJ12" s="39">
        <f t="shared" si="653"/>
        <v>1.5807229500754834</v>
      </c>
      <c r="EEK12" s="40" t="s">
        <v>395</v>
      </c>
      <c r="EEL12" s="40" t="s">
        <v>10</v>
      </c>
      <c r="EEM12" s="42">
        <v>42004</v>
      </c>
      <c r="EEN12" s="43">
        <v>4736150000</v>
      </c>
      <c r="EEO12" s="43">
        <v>63083000</v>
      </c>
      <c r="EEP12" s="43">
        <v>2655650000</v>
      </c>
      <c r="EEQ12" s="40">
        <v>0</v>
      </c>
      <c r="EER12" s="43">
        <v>157824000</v>
      </c>
      <c r="EES12" s="40" t="s">
        <v>41</v>
      </c>
      <c r="EET12" s="40" t="s">
        <v>99</v>
      </c>
      <c r="EEU12" s="36">
        <f t="shared" si="654"/>
        <v>2014</v>
      </c>
      <c r="EEV12" s="37">
        <f t="shared" si="655"/>
        <v>-4673067000</v>
      </c>
      <c r="EEW12" s="38">
        <f t="shared" si="656"/>
        <v>2813474000</v>
      </c>
      <c r="EEX12" s="38">
        <f t="shared" si="657"/>
        <v>-7486541000</v>
      </c>
      <c r="EEY12" s="39">
        <f t="shared" si="658"/>
        <v>0.98668053165545855</v>
      </c>
      <c r="EEZ12" s="39">
        <f t="shared" si="659"/>
        <v>1.5807229500754834</v>
      </c>
      <c r="EFA12" s="40" t="s">
        <v>395</v>
      </c>
      <c r="EFB12" s="40" t="s">
        <v>10</v>
      </c>
      <c r="EFC12" s="42">
        <v>42004</v>
      </c>
      <c r="EFD12" s="43">
        <v>4736150000</v>
      </c>
      <c r="EFE12" s="43">
        <v>63083000</v>
      </c>
      <c r="EFF12" s="43">
        <v>2655650000</v>
      </c>
      <c r="EFG12" s="40">
        <v>0</v>
      </c>
      <c r="EFH12" s="43">
        <v>157824000</v>
      </c>
      <c r="EFI12" s="40" t="s">
        <v>41</v>
      </c>
      <c r="EFJ12" s="40" t="s">
        <v>99</v>
      </c>
      <c r="EFK12" s="36">
        <f t="shared" si="654"/>
        <v>2014</v>
      </c>
      <c r="EFL12" s="37">
        <f t="shared" si="655"/>
        <v>-4673067000</v>
      </c>
      <c r="EFM12" s="38">
        <f t="shared" si="656"/>
        <v>2813474000</v>
      </c>
      <c r="EFN12" s="38">
        <f t="shared" si="657"/>
        <v>-7486541000</v>
      </c>
      <c r="EFO12" s="39">
        <f t="shared" si="658"/>
        <v>0.98668053165545855</v>
      </c>
      <c r="EFP12" s="39">
        <f t="shared" si="659"/>
        <v>1.5807229500754834</v>
      </c>
      <c r="EFQ12" s="40" t="s">
        <v>395</v>
      </c>
      <c r="EFR12" s="40" t="s">
        <v>10</v>
      </c>
      <c r="EFS12" s="42">
        <v>42004</v>
      </c>
      <c r="EFT12" s="43">
        <v>4736150000</v>
      </c>
      <c r="EFU12" s="43">
        <v>63083000</v>
      </c>
      <c r="EFV12" s="43">
        <v>2655650000</v>
      </c>
      <c r="EFW12" s="40">
        <v>0</v>
      </c>
      <c r="EFX12" s="43">
        <v>157824000</v>
      </c>
      <c r="EFY12" s="40" t="s">
        <v>41</v>
      </c>
      <c r="EFZ12" s="40" t="s">
        <v>99</v>
      </c>
      <c r="EGA12" s="36">
        <f t="shared" si="660"/>
        <v>2014</v>
      </c>
      <c r="EGB12" s="37">
        <f t="shared" si="661"/>
        <v>-4673067000</v>
      </c>
      <c r="EGC12" s="38">
        <f t="shared" si="662"/>
        <v>2813474000</v>
      </c>
      <c r="EGD12" s="38">
        <f t="shared" si="663"/>
        <v>-7486541000</v>
      </c>
      <c r="EGE12" s="39">
        <f t="shared" si="664"/>
        <v>0.98668053165545855</v>
      </c>
      <c r="EGF12" s="39">
        <f t="shared" si="665"/>
        <v>1.5807229500754834</v>
      </c>
      <c r="EGG12" s="40" t="s">
        <v>395</v>
      </c>
      <c r="EGH12" s="40" t="s">
        <v>10</v>
      </c>
      <c r="EGI12" s="42">
        <v>42004</v>
      </c>
      <c r="EGJ12" s="43">
        <v>4736150000</v>
      </c>
      <c r="EGK12" s="43">
        <v>63083000</v>
      </c>
      <c r="EGL12" s="43">
        <v>2655650000</v>
      </c>
      <c r="EGM12" s="40">
        <v>0</v>
      </c>
      <c r="EGN12" s="43">
        <v>157824000</v>
      </c>
      <c r="EGO12" s="40" t="s">
        <v>41</v>
      </c>
      <c r="EGP12" s="40" t="s">
        <v>99</v>
      </c>
      <c r="EGQ12" s="36">
        <f t="shared" si="660"/>
        <v>2014</v>
      </c>
      <c r="EGR12" s="37">
        <f t="shared" si="661"/>
        <v>-4673067000</v>
      </c>
      <c r="EGS12" s="38">
        <f t="shared" si="662"/>
        <v>2813474000</v>
      </c>
      <c r="EGT12" s="38">
        <f t="shared" si="663"/>
        <v>-7486541000</v>
      </c>
      <c r="EGU12" s="39">
        <f t="shared" si="664"/>
        <v>0.98668053165545855</v>
      </c>
      <c r="EGV12" s="39">
        <f t="shared" si="665"/>
        <v>1.5807229500754834</v>
      </c>
      <c r="EGW12" s="40" t="s">
        <v>395</v>
      </c>
      <c r="EGX12" s="40" t="s">
        <v>10</v>
      </c>
      <c r="EGY12" s="42">
        <v>42004</v>
      </c>
      <c r="EGZ12" s="43">
        <v>4736150000</v>
      </c>
      <c r="EHA12" s="43">
        <v>63083000</v>
      </c>
      <c r="EHB12" s="43">
        <v>2655650000</v>
      </c>
      <c r="EHC12" s="40">
        <v>0</v>
      </c>
      <c r="EHD12" s="43">
        <v>157824000</v>
      </c>
      <c r="EHE12" s="40" t="s">
        <v>41</v>
      </c>
      <c r="EHF12" s="40" t="s">
        <v>99</v>
      </c>
      <c r="EHG12" s="36">
        <f t="shared" si="666"/>
        <v>2014</v>
      </c>
      <c r="EHH12" s="37">
        <f t="shared" si="667"/>
        <v>-4673067000</v>
      </c>
      <c r="EHI12" s="38">
        <f t="shared" si="668"/>
        <v>2813474000</v>
      </c>
      <c r="EHJ12" s="38">
        <f t="shared" si="669"/>
        <v>-7486541000</v>
      </c>
      <c r="EHK12" s="39">
        <f t="shared" si="670"/>
        <v>0.98668053165545855</v>
      </c>
      <c r="EHL12" s="39">
        <f t="shared" si="671"/>
        <v>1.5807229500754834</v>
      </c>
      <c r="EHM12" s="40" t="s">
        <v>395</v>
      </c>
      <c r="EHN12" s="40" t="s">
        <v>10</v>
      </c>
      <c r="EHO12" s="42">
        <v>42004</v>
      </c>
      <c r="EHP12" s="43">
        <v>4736150000</v>
      </c>
      <c r="EHQ12" s="43">
        <v>63083000</v>
      </c>
      <c r="EHR12" s="43">
        <v>2655650000</v>
      </c>
      <c r="EHS12" s="40">
        <v>0</v>
      </c>
      <c r="EHT12" s="43">
        <v>157824000</v>
      </c>
      <c r="EHU12" s="40" t="s">
        <v>41</v>
      </c>
      <c r="EHV12" s="40" t="s">
        <v>99</v>
      </c>
      <c r="EHW12" s="36">
        <f t="shared" si="666"/>
        <v>2014</v>
      </c>
      <c r="EHX12" s="37">
        <f t="shared" si="667"/>
        <v>-4673067000</v>
      </c>
      <c r="EHY12" s="38">
        <f t="shared" si="668"/>
        <v>2813474000</v>
      </c>
      <c r="EHZ12" s="38">
        <f t="shared" si="669"/>
        <v>-7486541000</v>
      </c>
      <c r="EIA12" s="39">
        <f t="shared" si="670"/>
        <v>0.98668053165545855</v>
      </c>
      <c r="EIB12" s="39">
        <f t="shared" si="671"/>
        <v>1.5807229500754834</v>
      </c>
      <c r="EIC12" s="40" t="s">
        <v>395</v>
      </c>
      <c r="EID12" s="40" t="s">
        <v>10</v>
      </c>
      <c r="EIE12" s="42">
        <v>42004</v>
      </c>
      <c r="EIF12" s="43">
        <v>4736150000</v>
      </c>
      <c r="EIG12" s="43">
        <v>63083000</v>
      </c>
      <c r="EIH12" s="43">
        <v>2655650000</v>
      </c>
      <c r="EII12" s="40">
        <v>0</v>
      </c>
      <c r="EIJ12" s="43">
        <v>157824000</v>
      </c>
      <c r="EIK12" s="40" t="s">
        <v>41</v>
      </c>
      <c r="EIL12" s="40" t="s">
        <v>99</v>
      </c>
      <c r="EIM12" s="36">
        <f t="shared" si="672"/>
        <v>2014</v>
      </c>
      <c r="EIN12" s="37">
        <f t="shared" si="673"/>
        <v>-4673067000</v>
      </c>
      <c r="EIO12" s="38">
        <f t="shared" si="674"/>
        <v>2813474000</v>
      </c>
      <c r="EIP12" s="38">
        <f t="shared" si="675"/>
        <v>-7486541000</v>
      </c>
      <c r="EIQ12" s="39">
        <f t="shared" si="676"/>
        <v>0.98668053165545855</v>
      </c>
      <c r="EIR12" s="39">
        <f t="shared" si="677"/>
        <v>1.5807229500754834</v>
      </c>
      <c r="EIS12" s="40" t="s">
        <v>395</v>
      </c>
      <c r="EIT12" s="40" t="s">
        <v>10</v>
      </c>
      <c r="EIU12" s="42">
        <v>42004</v>
      </c>
      <c r="EIV12" s="43">
        <v>4736150000</v>
      </c>
      <c r="EIW12" s="43">
        <v>63083000</v>
      </c>
      <c r="EIX12" s="43">
        <v>2655650000</v>
      </c>
      <c r="EIY12" s="40">
        <v>0</v>
      </c>
      <c r="EIZ12" s="43">
        <v>157824000</v>
      </c>
      <c r="EJA12" s="40" t="s">
        <v>41</v>
      </c>
      <c r="EJB12" s="40" t="s">
        <v>99</v>
      </c>
      <c r="EJC12" s="36">
        <f t="shared" si="672"/>
        <v>2014</v>
      </c>
      <c r="EJD12" s="37">
        <f t="shared" si="673"/>
        <v>-4673067000</v>
      </c>
      <c r="EJE12" s="38">
        <f t="shared" si="674"/>
        <v>2813474000</v>
      </c>
      <c r="EJF12" s="38">
        <f t="shared" si="675"/>
        <v>-7486541000</v>
      </c>
      <c r="EJG12" s="39">
        <f t="shared" si="676"/>
        <v>0.98668053165545855</v>
      </c>
      <c r="EJH12" s="39">
        <f t="shared" si="677"/>
        <v>1.5807229500754834</v>
      </c>
      <c r="EJI12" s="40" t="s">
        <v>395</v>
      </c>
      <c r="EJJ12" s="40" t="s">
        <v>10</v>
      </c>
      <c r="EJK12" s="42">
        <v>42004</v>
      </c>
      <c r="EJL12" s="43">
        <v>4736150000</v>
      </c>
      <c r="EJM12" s="43">
        <v>63083000</v>
      </c>
      <c r="EJN12" s="43">
        <v>2655650000</v>
      </c>
      <c r="EJO12" s="40">
        <v>0</v>
      </c>
      <c r="EJP12" s="43">
        <v>157824000</v>
      </c>
      <c r="EJQ12" s="40" t="s">
        <v>41</v>
      </c>
      <c r="EJR12" s="40" t="s">
        <v>99</v>
      </c>
      <c r="EJS12" s="36">
        <f t="shared" si="678"/>
        <v>2014</v>
      </c>
      <c r="EJT12" s="37">
        <f t="shared" si="679"/>
        <v>-4673067000</v>
      </c>
      <c r="EJU12" s="38">
        <f t="shared" si="680"/>
        <v>2813474000</v>
      </c>
      <c r="EJV12" s="38">
        <f t="shared" si="681"/>
        <v>-7486541000</v>
      </c>
      <c r="EJW12" s="39">
        <f t="shared" si="682"/>
        <v>0.98668053165545855</v>
      </c>
      <c r="EJX12" s="39">
        <f t="shared" si="683"/>
        <v>1.5807229500754834</v>
      </c>
      <c r="EJY12" s="40" t="s">
        <v>395</v>
      </c>
      <c r="EJZ12" s="40" t="s">
        <v>10</v>
      </c>
      <c r="EKA12" s="42">
        <v>42004</v>
      </c>
      <c r="EKB12" s="43">
        <v>4736150000</v>
      </c>
      <c r="EKC12" s="43">
        <v>63083000</v>
      </c>
      <c r="EKD12" s="43">
        <v>2655650000</v>
      </c>
      <c r="EKE12" s="40">
        <v>0</v>
      </c>
      <c r="EKF12" s="43">
        <v>157824000</v>
      </c>
      <c r="EKG12" s="40" t="s">
        <v>41</v>
      </c>
      <c r="EKH12" s="40" t="s">
        <v>99</v>
      </c>
      <c r="EKI12" s="36">
        <f t="shared" si="678"/>
        <v>2014</v>
      </c>
      <c r="EKJ12" s="37">
        <f t="shared" si="679"/>
        <v>-4673067000</v>
      </c>
      <c r="EKK12" s="38">
        <f t="shared" si="680"/>
        <v>2813474000</v>
      </c>
      <c r="EKL12" s="38">
        <f t="shared" si="681"/>
        <v>-7486541000</v>
      </c>
      <c r="EKM12" s="39">
        <f t="shared" si="682"/>
        <v>0.98668053165545855</v>
      </c>
      <c r="EKN12" s="39">
        <f t="shared" si="683"/>
        <v>1.5807229500754834</v>
      </c>
      <c r="EKO12" s="40" t="s">
        <v>395</v>
      </c>
      <c r="EKP12" s="40" t="s">
        <v>10</v>
      </c>
      <c r="EKQ12" s="42">
        <v>42004</v>
      </c>
      <c r="EKR12" s="43">
        <v>4736150000</v>
      </c>
      <c r="EKS12" s="43">
        <v>63083000</v>
      </c>
      <c r="EKT12" s="43">
        <v>2655650000</v>
      </c>
      <c r="EKU12" s="40">
        <v>0</v>
      </c>
      <c r="EKV12" s="43">
        <v>157824000</v>
      </c>
      <c r="EKW12" s="40" t="s">
        <v>41</v>
      </c>
      <c r="EKX12" s="40" t="s">
        <v>99</v>
      </c>
      <c r="EKY12" s="36">
        <f t="shared" si="684"/>
        <v>2014</v>
      </c>
      <c r="EKZ12" s="37">
        <f t="shared" si="685"/>
        <v>-4673067000</v>
      </c>
      <c r="ELA12" s="38">
        <f t="shared" si="686"/>
        <v>2813474000</v>
      </c>
      <c r="ELB12" s="38">
        <f t="shared" si="687"/>
        <v>-7486541000</v>
      </c>
      <c r="ELC12" s="39">
        <f t="shared" si="688"/>
        <v>0.98668053165545855</v>
      </c>
      <c r="ELD12" s="39">
        <f t="shared" si="689"/>
        <v>1.5807229500754834</v>
      </c>
      <c r="ELE12" s="40" t="s">
        <v>395</v>
      </c>
      <c r="ELF12" s="40" t="s">
        <v>10</v>
      </c>
      <c r="ELG12" s="42">
        <v>42004</v>
      </c>
      <c r="ELH12" s="43">
        <v>4736150000</v>
      </c>
      <c r="ELI12" s="43">
        <v>63083000</v>
      </c>
      <c r="ELJ12" s="43">
        <v>2655650000</v>
      </c>
      <c r="ELK12" s="40">
        <v>0</v>
      </c>
      <c r="ELL12" s="43">
        <v>157824000</v>
      </c>
      <c r="ELM12" s="40" t="s">
        <v>41</v>
      </c>
      <c r="ELN12" s="40" t="s">
        <v>99</v>
      </c>
      <c r="ELO12" s="36">
        <f t="shared" si="684"/>
        <v>2014</v>
      </c>
      <c r="ELP12" s="37">
        <f t="shared" si="685"/>
        <v>-4673067000</v>
      </c>
      <c r="ELQ12" s="38">
        <f t="shared" si="686"/>
        <v>2813474000</v>
      </c>
      <c r="ELR12" s="38">
        <f t="shared" si="687"/>
        <v>-7486541000</v>
      </c>
      <c r="ELS12" s="39">
        <f t="shared" si="688"/>
        <v>0.98668053165545855</v>
      </c>
      <c r="ELT12" s="39">
        <f t="shared" si="689"/>
        <v>1.5807229500754834</v>
      </c>
      <c r="ELU12" s="40" t="s">
        <v>395</v>
      </c>
      <c r="ELV12" s="40" t="s">
        <v>10</v>
      </c>
      <c r="ELW12" s="42">
        <v>42004</v>
      </c>
      <c r="ELX12" s="43">
        <v>4736150000</v>
      </c>
      <c r="ELY12" s="43">
        <v>63083000</v>
      </c>
      <c r="ELZ12" s="43">
        <v>2655650000</v>
      </c>
      <c r="EMA12" s="40">
        <v>0</v>
      </c>
      <c r="EMB12" s="43">
        <v>157824000</v>
      </c>
      <c r="EMC12" s="40" t="s">
        <v>41</v>
      </c>
      <c r="EMD12" s="40" t="s">
        <v>99</v>
      </c>
      <c r="EME12" s="36">
        <f t="shared" si="690"/>
        <v>2014</v>
      </c>
      <c r="EMF12" s="37">
        <f t="shared" si="691"/>
        <v>-4673067000</v>
      </c>
      <c r="EMG12" s="38">
        <f t="shared" si="692"/>
        <v>2813474000</v>
      </c>
      <c r="EMH12" s="38">
        <f t="shared" si="693"/>
        <v>-7486541000</v>
      </c>
      <c r="EMI12" s="39">
        <f t="shared" si="694"/>
        <v>0.98668053165545855</v>
      </c>
      <c r="EMJ12" s="39">
        <f t="shared" si="695"/>
        <v>1.5807229500754834</v>
      </c>
      <c r="EMK12" s="40" t="s">
        <v>395</v>
      </c>
      <c r="EML12" s="40" t="s">
        <v>10</v>
      </c>
      <c r="EMM12" s="42">
        <v>42004</v>
      </c>
      <c r="EMN12" s="43">
        <v>4736150000</v>
      </c>
      <c r="EMO12" s="43">
        <v>63083000</v>
      </c>
      <c r="EMP12" s="43">
        <v>2655650000</v>
      </c>
      <c r="EMQ12" s="40">
        <v>0</v>
      </c>
      <c r="EMR12" s="43">
        <v>157824000</v>
      </c>
      <c r="EMS12" s="40" t="s">
        <v>41</v>
      </c>
      <c r="EMT12" s="40" t="s">
        <v>99</v>
      </c>
      <c r="EMU12" s="36">
        <f t="shared" si="690"/>
        <v>2014</v>
      </c>
      <c r="EMV12" s="37">
        <f t="shared" si="691"/>
        <v>-4673067000</v>
      </c>
      <c r="EMW12" s="38">
        <f t="shared" si="692"/>
        <v>2813474000</v>
      </c>
      <c r="EMX12" s="38">
        <f t="shared" si="693"/>
        <v>-7486541000</v>
      </c>
      <c r="EMY12" s="39">
        <f t="shared" si="694"/>
        <v>0.98668053165545855</v>
      </c>
      <c r="EMZ12" s="39">
        <f t="shared" si="695"/>
        <v>1.5807229500754834</v>
      </c>
      <c r="ENA12" s="40" t="s">
        <v>395</v>
      </c>
      <c r="ENB12" s="40" t="s">
        <v>10</v>
      </c>
      <c r="ENC12" s="42">
        <v>42004</v>
      </c>
      <c r="END12" s="43">
        <v>4736150000</v>
      </c>
      <c r="ENE12" s="43">
        <v>63083000</v>
      </c>
      <c r="ENF12" s="43">
        <v>2655650000</v>
      </c>
      <c r="ENG12" s="40">
        <v>0</v>
      </c>
      <c r="ENH12" s="43">
        <v>157824000</v>
      </c>
      <c r="ENI12" s="40" t="s">
        <v>41</v>
      </c>
      <c r="ENJ12" s="40" t="s">
        <v>99</v>
      </c>
      <c r="ENK12" s="36">
        <f t="shared" si="696"/>
        <v>2014</v>
      </c>
      <c r="ENL12" s="37">
        <f t="shared" si="697"/>
        <v>-4673067000</v>
      </c>
      <c r="ENM12" s="38">
        <f t="shared" si="698"/>
        <v>2813474000</v>
      </c>
      <c r="ENN12" s="38">
        <f t="shared" si="699"/>
        <v>-7486541000</v>
      </c>
      <c r="ENO12" s="39">
        <f t="shared" si="700"/>
        <v>0.98668053165545855</v>
      </c>
      <c r="ENP12" s="39">
        <f t="shared" si="701"/>
        <v>1.5807229500754834</v>
      </c>
      <c r="ENQ12" s="40" t="s">
        <v>395</v>
      </c>
      <c r="ENR12" s="40" t="s">
        <v>10</v>
      </c>
      <c r="ENS12" s="42">
        <v>42004</v>
      </c>
      <c r="ENT12" s="43">
        <v>4736150000</v>
      </c>
      <c r="ENU12" s="43">
        <v>63083000</v>
      </c>
      <c r="ENV12" s="43">
        <v>2655650000</v>
      </c>
      <c r="ENW12" s="40">
        <v>0</v>
      </c>
      <c r="ENX12" s="43">
        <v>157824000</v>
      </c>
      <c r="ENY12" s="40" t="s">
        <v>41</v>
      </c>
      <c r="ENZ12" s="40" t="s">
        <v>99</v>
      </c>
      <c r="EOA12" s="36">
        <f t="shared" si="696"/>
        <v>2014</v>
      </c>
      <c r="EOB12" s="37">
        <f t="shared" si="697"/>
        <v>-4673067000</v>
      </c>
      <c r="EOC12" s="38">
        <f t="shared" si="698"/>
        <v>2813474000</v>
      </c>
      <c r="EOD12" s="38">
        <f t="shared" si="699"/>
        <v>-7486541000</v>
      </c>
      <c r="EOE12" s="39">
        <f t="shared" si="700"/>
        <v>0.98668053165545855</v>
      </c>
      <c r="EOF12" s="39">
        <f t="shared" si="701"/>
        <v>1.5807229500754834</v>
      </c>
      <c r="EOG12" s="40" t="s">
        <v>395</v>
      </c>
      <c r="EOH12" s="40" t="s">
        <v>10</v>
      </c>
      <c r="EOI12" s="42">
        <v>42004</v>
      </c>
      <c r="EOJ12" s="43">
        <v>4736150000</v>
      </c>
      <c r="EOK12" s="43">
        <v>63083000</v>
      </c>
      <c r="EOL12" s="43">
        <v>2655650000</v>
      </c>
      <c r="EOM12" s="40">
        <v>0</v>
      </c>
      <c r="EON12" s="43">
        <v>157824000</v>
      </c>
      <c r="EOO12" s="40" t="s">
        <v>41</v>
      </c>
      <c r="EOP12" s="40" t="s">
        <v>99</v>
      </c>
      <c r="EOQ12" s="36">
        <f t="shared" si="702"/>
        <v>2014</v>
      </c>
      <c r="EOR12" s="37">
        <f t="shared" si="703"/>
        <v>-4673067000</v>
      </c>
      <c r="EOS12" s="38">
        <f t="shared" si="704"/>
        <v>2813474000</v>
      </c>
      <c r="EOT12" s="38">
        <f t="shared" si="705"/>
        <v>-7486541000</v>
      </c>
      <c r="EOU12" s="39">
        <f t="shared" si="706"/>
        <v>0.98668053165545855</v>
      </c>
      <c r="EOV12" s="39">
        <f t="shared" si="707"/>
        <v>1.5807229500754834</v>
      </c>
      <c r="EOW12" s="40" t="s">
        <v>395</v>
      </c>
      <c r="EOX12" s="40" t="s">
        <v>10</v>
      </c>
      <c r="EOY12" s="42">
        <v>42004</v>
      </c>
      <c r="EOZ12" s="43">
        <v>4736150000</v>
      </c>
      <c r="EPA12" s="43">
        <v>63083000</v>
      </c>
      <c r="EPB12" s="43">
        <v>2655650000</v>
      </c>
      <c r="EPC12" s="40">
        <v>0</v>
      </c>
      <c r="EPD12" s="43">
        <v>157824000</v>
      </c>
      <c r="EPE12" s="40" t="s">
        <v>41</v>
      </c>
      <c r="EPF12" s="40" t="s">
        <v>99</v>
      </c>
      <c r="EPG12" s="36">
        <f t="shared" si="702"/>
        <v>2014</v>
      </c>
      <c r="EPH12" s="37">
        <f t="shared" si="703"/>
        <v>-4673067000</v>
      </c>
      <c r="EPI12" s="38">
        <f t="shared" si="704"/>
        <v>2813474000</v>
      </c>
      <c r="EPJ12" s="38">
        <f t="shared" si="705"/>
        <v>-7486541000</v>
      </c>
      <c r="EPK12" s="39">
        <f t="shared" si="706"/>
        <v>0.98668053165545855</v>
      </c>
      <c r="EPL12" s="39">
        <f t="shared" si="707"/>
        <v>1.5807229500754834</v>
      </c>
      <c r="EPM12" s="40" t="s">
        <v>395</v>
      </c>
      <c r="EPN12" s="40" t="s">
        <v>10</v>
      </c>
      <c r="EPO12" s="42">
        <v>42004</v>
      </c>
      <c r="EPP12" s="43">
        <v>4736150000</v>
      </c>
      <c r="EPQ12" s="43">
        <v>63083000</v>
      </c>
      <c r="EPR12" s="43">
        <v>2655650000</v>
      </c>
      <c r="EPS12" s="40">
        <v>0</v>
      </c>
      <c r="EPT12" s="43">
        <v>157824000</v>
      </c>
      <c r="EPU12" s="40" t="s">
        <v>41</v>
      </c>
      <c r="EPV12" s="40" t="s">
        <v>99</v>
      </c>
      <c r="EPW12" s="36">
        <f t="shared" si="708"/>
        <v>2014</v>
      </c>
      <c r="EPX12" s="37">
        <f t="shared" si="709"/>
        <v>-4673067000</v>
      </c>
      <c r="EPY12" s="38">
        <f t="shared" si="710"/>
        <v>2813474000</v>
      </c>
      <c r="EPZ12" s="38">
        <f t="shared" si="711"/>
        <v>-7486541000</v>
      </c>
      <c r="EQA12" s="39">
        <f t="shared" si="712"/>
        <v>0.98668053165545855</v>
      </c>
      <c r="EQB12" s="39">
        <f t="shared" si="713"/>
        <v>1.5807229500754834</v>
      </c>
      <c r="EQC12" s="40" t="s">
        <v>395</v>
      </c>
      <c r="EQD12" s="40" t="s">
        <v>10</v>
      </c>
      <c r="EQE12" s="42">
        <v>42004</v>
      </c>
      <c r="EQF12" s="43">
        <v>4736150000</v>
      </c>
      <c r="EQG12" s="43">
        <v>63083000</v>
      </c>
      <c r="EQH12" s="43">
        <v>2655650000</v>
      </c>
      <c r="EQI12" s="40">
        <v>0</v>
      </c>
      <c r="EQJ12" s="43">
        <v>157824000</v>
      </c>
      <c r="EQK12" s="40" t="s">
        <v>41</v>
      </c>
      <c r="EQL12" s="40" t="s">
        <v>99</v>
      </c>
      <c r="EQM12" s="36">
        <f t="shared" si="708"/>
        <v>2014</v>
      </c>
      <c r="EQN12" s="37">
        <f t="shared" si="709"/>
        <v>-4673067000</v>
      </c>
      <c r="EQO12" s="38">
        <f t="shared" si="710"/>
        <v>2813474000</v>
      </c>
      <c r="EQP12" s="38">
        <f t="shared" si="711"/>
        <v>-7486541000</v>
      </c>
      <c r="EQQ12" s="39">
        <f t="shared" si="712"/>
        <v>0.98668053165545855</v>
      </c>
      <c r="EQR12" s="39">
        <f t="shared" si="713"/>
        <v>1.5807229500754834</v>
      </c>
      <c r="EQS12" s="40" t="s">
        <v>395</v>
      </c>
      <c r="EQT12" s="40" t="s">
        <v>10</v>
      </c>
      <c r="EQU12" s="42">
        <v>42004</v>
      </c>
      <c r="EQV12" s="43">
        <v>4736150000</v>
      </c>
      <c r="EQW12" s="43">
        <v>63083000</v>
      </c>
      <c r="EQX12" s="43">
        <v>2655650000</v>
      </c>
      <c r="EQY12" s="40">
        <v>0</v>
      </c>
      <c r="EQZ12" s="43">
        <v>157824000</v>
      </c>
      <c r="ERA12" s="40" t="s">
        <v>41</v>
      </c>
      <c r="ERB12" s="40" t="s">
        <v>99</v>
      </c>
      <c r="ERC12" s="36">
        <f t="shared" si="714"/>
        <v>2014</v>
      </c>
      <c r="ERD12" s="37">
        <f t="shared" si="715"/>
        <v>-4673067000</v>
      </c>
      <c r="ERE12" s="38">
        <f t="shared" si="716"/>
        <v>2813474000</v>
      </c>
      <c r="ERF12" s="38">
        <f t="shared" si="717"/>
        <v>-7486541000</v>
      </c>
      <c r="ERG12" s="39">
        <f t="shared" si="718"/>
        <v>0.98668053165545855</v>
      </c>
      <c r="ERH12" s="39">
        <f t="shared" si="719"/>
        <v>1.5807229500754834</v>
      </c>
      <c r="ERI12" s="40" t="s">
        <v>395</v>
      </c>
      <c r="ERJ12" s="40" t="s">
        <v>10</v>
      </c>
      <c r="ERK12" s="42">
        <v>42004</v>
      </c>
      <c r="ERL12" s="43">
        <v>4736150000</v>
      </c>
      <c r="ERM12" s="43">
        <v>63083000</v>
      </c>
      <c r="ERN12" s="43">
        <v>2655650000</v>
      </c>
      <c r="ERO12" s="40">
        <v>0</v>
      </c>
      <c r="ERP12" s="43">
        <v>157824000</v>
      </c>
      <c r="ERQ12" s="40" t="s">
        <v>41</v>
      </c>
      <c r="ERR12" s="40" t="s">
        <v>99</v>
      </c>
      <c r="ERS12" s="36">
        <f t="shared" si="714"/>
        <v>2014</v>
      </c>
      <c r="ERT12" s="37">
        <f t="shared" si="715"/>
        <v>-4673067000</v>
      </c>
      <c r="ERU12" s="38">
        <f t="shared" si="716"/>
        <v>2813474000</v>
      </c>
      <c r="ERV12" s="38">
        <f t="shared" si="717"/>
        <v>-7486541000</v>
      </c>
      <c r="ERW12" s="39">
        <f t="shared" si="718"/>
        <v>0.98668053165545855</v>
      </c>
      <c r="ERX12" s="39">
        <f t="shared" si="719"/>
        <v>1.5807229500754834</v>
      </c>
      <c r="ERY12" s="40" t="s">
        <v>395</v>
      </c>
      <c r="ERZ12" s="40" t="s">
        <v>10</v>
      </c>
      <c r="ESA12" s="42">
        <v>42004</v>
      </c>
      <c r="ESB12" s="43">
        <v>4736150000</v>
      </c>
      <c r="ESC12" s="43">
        <v>63083000</v>
      </c>
      <c r="ESD12" s="43">
        <v>2655650000</v>
      </c>
      <c r="ESE12" s="40">
        <v>0</v>
      </c>
      <c r="ESF12" s="43">
        <v>157824000</v>
      </c>
      <c r="ESG12" s="40" t="s">
        <v>41</v>
      </c>
      <c r="ESH12" s="40" t="s">
        <v>99</v>
      </c>
      <c r="ESI12" s="36">
        <f t="shared" si="720"/>
        <v>2014</v>
      </c>
      <c r="ESJ12" s="37">
        <f t="shared" si="721"/>
        <v>-4673067000</v>
      </c>
      <c r="ESK12" s="38">
        <f t="shared" si="722"/>
        <v>2813474000</v>
      </c>
      <c r="ESL12" s="38">
        <f t="shared" si="723"/>
        <v>-7486541000</v>
      </c>
      <c r="ESM12" s="39">
        <f t="shared" si="724"/>
        <v>0.98668053165545855</v>
      </c>
      <c r="ESN12" s="39">
        <f t="shared" si="725"/>
        <v>1.5807229500754834</v>
      </c>
      <c r="ESO12" s="40" t="s">
        <v>395</v>
      </c>
      <c r="ESP12" s="40" t="s">
        <v>10</v>
      </c>
      <c r="ESQ12" s="42">
        <v>42004</v>
      </c>
      <c r="ESR12" s="43">
        <v>4736150000</v>
      </c>
      <c r="ESS12" s="43">
        <v>63083000</v>
      </c>
      <c r="EST12" s="43">
        <v>2655650000</v>
      </c>
      <c r="ESU12" s="40">
        <v>0</v>
      </c>
      <c r="ESV12" s="43">
        <v>157824000</v>
      </c>
      <c r="ESW12" s="40" t="s">
        <v>41</v>
      </c>
      <c r="ESX12" s="40" t="s">
        <v>99</v>
      </c>
      <c r="ESY12" s="36">
        <f t="shared" si="720"/>
        <v>2014</v>
      </c>
      <c r="ESZ12" s="37">
        <f t="shared" si="721"/>
        <v>-4673067000</v>
      </c>
      <c r="ETA12" s="38">
        <f t="shared" si="722"/>
        <v>2813474000</v>
      </c>
      <c r="ETB12" s="38">
        <f t="shared" si="723"/>
        <v>-7486541000</v>
      </c>
      <c r="ETC12" s="39">
        <f t="shared" si="724"/>
        <v>0.98668053165545855</v>
      </c>
      <c r="ETD12" s="39">
        <f t="shared" si="725"/>
        <v>1.5807229500754834</v>
      </c>
      <c r="ETE12" s="40" t="s">
        <v>395</v>
      </c>
      <c r="ETF12" s="40" t="s">
        <v>10</v>
      </c>
      <c r="ETG12" s="42">
        <v>42004</v>
      </c>
      <c r="ETH12" s="43">
        <v>4736150000</v>
      </c>
      <c r="ETI12" s="43">
        <v>63083000</v>
      </c>
      <c r="ETJ12" s="43">
        <v>2655650000</v>
      </c>
      <c r="ETK12" s="40">
        <v>0</v>
      </c>
      <c r="ETL12" s="43">
        <v>157824000</v>
      </c>
      <c r="ETM12" s="40" t="s">
        <v>41</v>
      </c>
      <c r="ETN12" s="40" t="s">
        <v>99</v>
      </c>
      <c r="ETO12" s="36">
        <f t="shared" si="726"/>
        <v>2014</v>
      </c>
      <c r="ETP12" s="37">
        <f t="shared" si="727"/>
        <v>-4673067000</v>
      </c>
      <c r="ETQ12" s="38">
        <f t="shared" si="728"/>
        <v>2813474000</v>
      </c>
      <c r="ETR12" s="38">
        <f t="shared" si="729"/>
        <v>-7486541000</v>
      </c>
      <c r="ETS12" s="39">
        <f t="shared" si="730"/>
        <v>0.98668053165545855</v>
      </c>
      <c r="ETT12" s="39">
        <f t="shared" si="731"/>
        <v>1.5807229500754834</v>
      </c>
      <c r="ETU12" s="40" t="s">
        <v>395</v>
      </c>
      <c r="ETV12" s="40" t="s">
        <v>10</v>
      </c>
      <c r="ETW12" s="42">
        <v>42004</v>
      </c>
      <c r="ETX12" s="43">
        <v>4736150000</v>
      </c>
      <c r="ETY12" s="43">
        <v>63083000</v>
      </c>
      <c r="ETZ12" s="43">
        <v>2655650000</v>
      </c>
      <c r="EUA12" s="40">
        <v>0</v>
      </c>
      <c r="EUB12" s="43">
        <v>157824000</v>
      </c>
      <c r="EUC12" s="40" t="s">
        <v>41</v>
      </c>
      <c r="EUD12" s="40" t="s">
        <v>99</v>
      </c>
      <c r="EUE12" s="36">
        <f t="shared" si="726"/>
        <v>2014</v>
      </c>
      <c r="EUF12" s="37">
        <f t="shared" si="727"/>
        <v>-4673067000</v>
      </c>
      <c r="EUG12" s="38">
        <f t="shared" si="728"/>
        <v>2813474000</v>
      </c>
      <c r="EUH12" s="38">
        <f t="shared" si="729"/>
        <v>-7486541000</v>
      </c>
      <c r="EUI12" s="39">
        <f t="shared" si="730"/>
        <v>0.98668053165545855</v>
      </c>
      <c r="EUJ12" s="39">
        <f t="shared" si="731"/>
        <v>1.5807229500754834</v>
      </c>
      <c r="EUK12" s="40" t="s">
        <v>395</v>
      </c>
      <c r="EUL12" s="40" t="s">
        <v>10</v>
      </c>
      <c r="EUM12" s="42">
        <v>42004</v>
      </c>
      <c r="EUN12" s="43">
        <v>4736150000</v>
      </c>
      <c r="EUO12" s="43">
        <v>63083000</v>
      </c>
      <c r="EUP12" s="43">
        <v>2655650000</v>
      </c>
      <c r="EUQ12" s="40">
        <v>0</v>
      </c>
      <c r="EUR12" s="43">
        <v>157824000</v>
      </c>
      <c r="EUS12" s="40" t="s">
        <v>41</v>
      </c>
      <c r="EUT12" s="40" t="s">
        <v>99</v>
      </c>
      <c r="EUU12" s="36">
        <f t="shared" si="732"/>
        <v>2014</v>
      </c>
      <c r="EUV12" s="37">
        <f t="shared" si="733"/>
        <v>-4673067000</v>
      </c>
      <c r="EUW12" s="38">
        <f t="shared" si="734"/>
        <v>2813474000</v>
      </c>
      <c r="EUX12" s="38">
        <f t="shared" si="735"/>
        <v>-7486541000</v>
      </c>
      <c r="EUY12" s="39">
        <f t="shared" si="736"/>
        <v>0.98668053165545855</v>
      </c>
      <c r="EUZ12" s="39">
        <f t="shared" si="737"/>
        <v>1.5807229500754834</v>
      </c>
      <c r="EVA12" s="40" t="s">
        <v>395</v>
      </c>
      <c r="EVB12" s="40" t="s">
        <v>10</v>
      </c>
      <c r="EVC12" s="42">
        <v>42004</v>
      </c>
      <c r="EVD12" s="43">
        <v>4736150000</v>
      </c>
      <c r="EVE12" s="43">
        <v>63083000</v>
      </c>
      <c r="EVF12" s="43">
        <v>2655650000</v>
      </c>
      <c r="EVG12" s="40">
        <v>0</v>
      </c>
      <c r="EVH12" s="43">
        <v>157824000</v>
      </c>
      <c r="EVI12" s="40" t="s">
        <v>41</v>
      </c>
      <c r="EVJ12" s="40" t="s">
        <v>99</v>
      </c>
      <c r="EVK12" s="36">
        <f t="shared" si="732"/>
        <v>2014</v>
      </c>
      <c r="EVL12" s="37">
        <f t="shared" si="733"/>
        <v>-4673067000</v>
      </c>
      <c r="EVM12" s="38">
        <f t="shared" si="734"/>
        <v>2813474000</v>
      </c>
      <c r="EVN12" s="38">
        <f t="shared" si="735"/>
        <v>-7486541000</v>
      </c>
      <c r="EVO12" s="39">
        <f t="shared" si="736"/>
        <v>0.98668053165545855</v>
      </c>
      <c r="EVP12" s="39">
        <f t="shared" si="737"/>
        <v>1.5807229500754834</v>
      </c>
      <c r="EVQ12" s="40" t="s">
        <v>395</v>
      </c>
      <c r="EVR12" s="40" t="s">
        <v>10</v>
      </c>
      <c r="EVS12" s="42">
        <v>42004</v>
      </c>
      <c r="EVT12" s="43">
        <v>4736150000</v>
      </c>
      <c r="EVU12" s="43">
        <v>63083000</v>
      </c>
      <c r="EVV12" s="43">
        <v>2655650000</v>
      </c>
      <c r="EVW12" s="40">
        <v>0</v>
      </c>
      <c r="EVX12" s="43">
        <v>157824000</v>
      </c>
      <c r="EVY12" s="40" t="s">
        <v>41</v>
      </c>
      <c r="EVZ12" s="40" t="s">
        <v>99</v>
      </c>
      <c r="EWA12" s="36">
        <f t="shared" si="738"/>
        <v>2014</v>
      </c>
      <c r="EWB12" s="37">
        <f t="shared" si="739"/>
        <v>-4673067000</v>
      </c>
      <c r="EWC12" s="38">
        <f t="shared" si="740"/>
        <v>2813474000</v>
      </c>
      <c r="EWD12" s="38">
        <f t="shared" si="741"/>
        <v>-7486541000</v>
      </c>
      <c r="EWE12" s="39">
        <f t="shared" si="742"/>
        <v>0.98668053165545855</v>
      </c>
      <c r="EWF12" s="39">
        <f t="shared" si="743"/>
        <v>1.5807229500754834</v>
      </c>
      <c r="EWG12" s="40" t="s">
        <v>395</v>
      </c>
      <c r="EWH12" s="40" t="s">
        <v>10</v>
      </c>
      <c r="EWI12" s="42">
        <v>42004</v>
      </c>
      <c r="EWJ12" s="43">
        <v>4736150000</v>
      </c>
      <c r="EWK12" s="43">
        <v>63083000</v>
      </c>
      <c r="EWL12" s="43">
        <v>2655650000</v>
      </c>
      <c r="EWM12" s="40">
        <v>0</v>
      </c>
      <c r="EWN12" s="43">
        <v>157824000</v>
      </c>
      <c r="EWO12" s="40" t="s">
        <v>41</v>
      </c>
      <c r="EWP12" s="40" t="s">
        <v>99</v>
      </c>
      <c r="EWQ12" s="36">
        <f t="shared" si="738"/>
        <v>2014</v>
      </c>
      <c r="EWR12" s="37">
        <f t="shared" si="739"/>
        <v>-4673067000</v>
      </c>
      <c r="EWS12" s="38">
        <f t="shared" si="740"/>
        <v>2813474000</v>
      </c>
      <c r="EWT12" s="38">
        <f t="shared" si="741"/>
        <v>-7486541000</v>
      </c>
      <c r="EWU12" s="39">
        <f t="shared" si="742"/>
        <v>0.98668053165545855</v>
      </c>
      <c r="EWV12" s="39">
        <f t="shared" si="743"/>
        <v>1.5807229500754834</v>
      </c>
      <c r="EWW12" s="40" t="s">
        <v>395</v>
      </c>
      <c r="EWX12" s="40" t="s">
        <v>10</v>
      </c>
      <c r="EWY12" s="42">
        <v>42004</v>
      </c>
      <c r="EWZ12" s="43">
        <v>4736150000</v>
      </c>
      <c r="EXA12" s="43">
        <v>63083000</v>
      </c>
      <c r="EXB12" s="43">
        <v>2655650000</v>
      </c>
      <c r="EXC12" s="40">
        <v>0</v>
      </c>
      <c r="EXD12" s="43">
        <v>157824000</v>
      </c>
      <c r="EXE12" s="40" t="s">
        <v>41</v>
      </c>
      <c r="EXF12" s="40" t="s">
        <v>99</v>
      </c>
      <c r="EXG12" s="36">
        <f t="shared" si="744"/>
        <v>2014</v>
      </c>
      <c r="EXH12" s="37">
        <f t="shared" si="745"/>
        <v>-4673067000</v>
      </c>
      <c r="EXI12" s="38">
        <f t="shared" si="746"/>
        <v>2813474000</v>
      </c>
      <c r="EXJ12" s="38">
        <f t="shared" si="747"/>
        <v>-7486541000</v>
      </c>
      <c r="EXK12" s="39">
        <f t="shared" si="748"/>
        <v>0.98668053165545855</v>
      </c>
      <c r="EXL12" s="39">
        <f t="shared" si="749"/>
        <v>1.5807229500754834</v>
      </c>
      <c r="EXM12" s="40" t="s">
        <v>395</v>
      </c>
      <c r="EXN12" s="40" t="s">
        <v>10</v>
      </c>
      <c r="EXO12" s="42">
        <v>42004</v>
      </c>
      <c r="EXP12" s="43">
        <v>4736150000</v>
      </c>
      <c r="EXQ12" s="43">
        <v>63083000</v>
      </c>
      <c r="EXR12" s="43">
        <v>2655650000</v>
      </c>
      <c r="EXS12" s="40">
        <v>0</v>
      </c>
      <c r="EXT12" s="43">
        <v>157824000</v>
      </c>
      <c r="EXU12" s="40" t="s">
        <v>41</v>
      </c>
      <c r="EXV12" s="40" t="s">
        <v>99</v>
      </c>
      <c r="EXW12" s="36">
        <f t="shared" si="744"/>
        <v>2014</v>
      </c>
      <c r="EXX12" s="37">
        <f t="shared" si="745"/>
        <v>-4673067000</v>
      </c>
      <c r="EXY12" s="38">
        <f t="shared" si="746"/>
        <v>2813474000</v>
      </c>
      <c r="EXZ12" s="38">
        <f t="shared" si="747"/>
        <v>-7486541000</v>
      </c>
      <c r="EYA12" s="39">
        <f t="shared" si="748"/>
        <v>0.98668053165545855</v>
      </c>
      <c r="EYB12" s="39">
        <f t="shared" si="749"/>
        <v>1.5807229500754834</v>
      </c>
      <c r="EYC12" s="40" t="s">
        <v>395</v>
      </c>
      <c r="EYD12" s="40" t="s">
        <v>10</v>
      </c>
      <c r="EYE12" s="42">
        <v>42004</v>
      </c>
      <c r="EYF12" s="43">
        <v>4736150000</v>
      </c>
      <c r="EYG12" s="43">
        <v>63083000</v>
      </c>
      <c r="EYH12" s="43">
        <v>2655650000</v>
      </c>
      <c r="EYI12" s="40">
        <v>0</v>
      </c>
      <c r="EYJ12" s="43">
        <v>157824000</v>
      </c>
      <c r="EYK12" s="40" t="s">
        <v>41</v>
      </c>
      <c r="EYL12" s="40" t="s">
        <v>99</v>
      </c>
      <c r="EYM12" s="36">
        <f t="shared" si="750"/>
        <v>2014</v>
      </c>
      <c r="EYN12" s="37">
        <f t="shared" si="751"/>
        <v>-4673067000</v>
      </c>
      <c r="EYO12" s="38">
        <f t="shared" si="752"/>
        <v>2813474000</v>
      </c>
      <c r="EYP12" s="38">
        <f t="shared" si="753"/>
        <v>-7486541000</v>
      </c>
      <c r="EYQ12" s="39">
        <f t="shared" si="754"/>
        <v>0.98668053165545855</v>
      </c>
      <c r="EYR12" s="39">
        <f t="shared" si="755"/>
        <v>1.5807229500754834</v>
      </c>
      <c r="EYS12" s="40" t="s">
        <v>395</v>
      </c>
      <c r="EYT12" s="40" t="s">
        <v>10</v>
      </c>
      <c r="EYU12" s="42">
        <v>42004</v>
      </c>
      <c r="EYV12" s="43">
        <v>4736150000</v>
      </c>
      <c r="EYW12" s="43">
        <v>63083000</v>
      </c>
      <c r="EYX12" s="43">
        <v>2655650000</v>
      </c>
      <c r="EYY12" s="40">
        <v>0</v>
      </c>
      <c r="EYZ12" s="43">
        <v>157824000</v>
      </c>
      <c r="EZA12" s="40" t="s">
        <v>41</v>
      </c>
      <c r="EZB12" s="40" t="s">
        <v>99</v>
      </c>
      <c r="EZC12" s="36">
        <f t="shared" si="750"/>
        <v>2014</v>
      </c>
      <c r="EZD12" s="37">
        <f t="shared" si="751"/>
        <v>-4673067000</v>
      </c>
      <c r="EZE12" s="38">
        <f t="shared" si="752"/>
        <v>2813474000</v>
      </c>
      <c r="EZF12" s="38">
        <f t="shared" si="753"/>
        <v>-7486541000</v>
      </c>
      <c r="EZG12" s="39">
        <f t="shared" si="754"/>
        <v>0.98668053165545855</v>
      </c>
      <c r="EZH12" s="39">
        <f t="shared" si="755"/>
        <v>1.5807229500754834</v>
      </c>
      <c r="EZI12" s="40" t="s">
        <v>395</v>
      </c>
      <c r="EZJ12" s="40" t="s">
        <v>10</v>
      </c>
      <c r="EZK12" s="42">
        <v>42004</v>
      </c>
      <c r="EZL12" s="43">
        <v>4736150000</v>
      </c>
      <c r="EZM12" s="43">
        <v>63083000</v>
      </c>
      <c r="EZN12" s="43">
        <v>2655650000</v>
      </c>
      <c r="EZO12" s="40">
        <v>0</v>
      </c>
      <c r="EZP12" s="43">
        <v>157824000</v>
      </c>
      <c r="EZQ12" s="40" t="s">
        <v>41</v>
      </c>
      <c r="EZR12" s="40" t="s">
        <v>99</v>
      </c>
      <c r="EZS12" s="36">
        <f t="shared" si="756"/>
        <v>2014</v>
      </c>
      <c r="EZT12" s="37">
        <f t="shared" si="757"/>
        <v>-4673067000</v>
      </c>
      <c r="EZU12" s="38">
        <f t="shared" si="758"/>
        <v>2813474000</v>
      </c>
      <c r="EZV12" s="38">
        <f t="shared" si="759"/>
        <v>-7486541000</v>
      </c>
      <c r="EZW12" s="39">
        <f t="shared" si="760"/>
        <v>0.98668053165545855</v>
      </c>
      <c r="EZX12" s="39">
        <f t="shared" si="761"/>
        <v>1.5807229500754834</v>
      </c>
      <c r="EZY12" s="40" t="s">
        <v>395</v>
      </c>
      <c r="EZZ12" s="40" t="s">
        <v>10</v>
      </c>
      <c r="FAA12" s="42">
        <v>42004</v>
      </c>
      <c r="FAB12" s="43">
        <v>4736150000</v>
      </c>
      <c r="FAC12" s="43">
        <v>63083000</v>
      </c>
      <c r="FAD12" s="43">
        <v>2655650000</v>
      </c>
      <c r="FAE12" s="40">
        <v>0</v>
      </c>
      <c r="FAF12" s="43">
        <v>157824000</v>
      </c>
      <c r="FAG12" s="40" t="s">
        <v>41</v>
      </c>
      <c r="FAH12" s="40" t="s">
        <v>99</v>
      </c>
      <c r="FAI12" s="36">
        <f t="shared" si="756"/>
        <v>2014</v>
      </c>
      <c r="FAJ12" s="37">
        <f t="shared" si="757"/>
        <v>-4673067000</v>
      </c>
      <c r="FAK12" s="38">
        <f t="shared" si="758"/>
        <v>2813474000</v>
      </c>
      <c r="FAL12" s="38">
        <f t="shared" si="759"/>
        <v>-7486541000</v>
      </c>
      <c r="FAM12" s="39">
        <f t="shared" si="760"/>
        <v>0.98668053165545855</v>
      </c>
      <c r="FAN12" s="39">
        <f t="shared" si="761"/>
        <v>1.5807229500754834</v>
      </c>
      <c r="FAO12" s="40" t="s">
        <v>395</v>
      </c>
      <c r="FAP12" s="40" t="s">
        <v>10</v>
      </c>
      <c r="FAQ12" s="42">
        <v>42004</v>
      </c>
      <c r="FAR12" s="43">
        <v>4736150000</v>
      </c>
      <c r="FAS12" s="43">
        <v>63083000</v>
      </c>
      <c r="FAT12" s="43">
        <v>2655650000</v>
      </c>
      <c r="FAU12" s="40">
        <v>0</v>
      </c>
      <c r="FAV12" s="43">
        <v>157824000</v>
      </c>
      <c r="FAW12" s="40" t="s">
        <v>41</v>
      </c>
      <c r="FAX12" s="40" t="s">
        <v>99</v>
      </c>
      <c r="FAY12" s="36">
        <f t="shared" si="762"/>
        <v>2014</v>
      </c>
      <c r="FAZ12" s="37">
        <f t="shared" si="763"/>
        <v>-4673067000</v>
      </c>
      <c r="FBA12" s="38">
        <f t="shared" si="764"/>
        <v>2813474000</v>
      </c>
      <c r="FBB12" s="38">
        <f t="shared" si="765"/>
        <v>-7486541000</v>
      </c>
      <c r="FBC12" s="39">
        <f t="shared" si="766"/>
        <v>0.98668053165545855</v>
      </c>
      <c r="FBD12" s="39">
        <f t="shared" si="767"/>
        <v>1.5807229500754834</v>
      </c>
      <c r="FBE12" s="40" t="s">
        <v>395</v>
      </c>
      <c r="FBF12" s="40" t="s">
        <v>10</v>
      </c>
      <c r="FBG12" s="42">
        <v>42004</v>
      </c>
      <c r="FBH12" s="43">
        <v>4736150000</v>
      </c>
      <c r="FBI12" s="43">
        <v>63083000</v>
      </c>
      <c r="FBJ12" s="43">
        <v>2655650000</v>
      </c>
      <c r="FBK12" s="40">
        <v>0</v>
      </c>
      <c r="FBL12" s="43">
        <v>157824000</v>
      </c>
      <c r="FBM12" s="40" t="s">
        <v>41</v>
      </c>
      <c r="FBN12" s="40" t="s">
        <v>99</v>
      </c>
      <c r="FBO12" s="36">
        <f t="shared" si="762"/>
        <v>2014</v>
      </c>
      <c r="FBP12" s="37">
        <f t="shared" si="763"/>
        <v>-4673067000</v>
      </c>
      <c r="FBQ12" s="38">
        <f t="shared" si="764"/>
        <v>2813474000</v>
      </c>
      <c r="FBR12" s="38">
        <f t="shared" si="765"/>
        <v>-7486541000</v>
      </c>
      <c r="FBS12" s="39">
        <f t="shared" si="766"/>
        <v>0.98668053165545855</v>
      </c>
      <c r="FBT12" s="39">
        <f t="shared" si="767"/>
        <v>1.5807229500754834</v>
      </c>
      <c r="FBU12" s="40" t="s">
        <v>395</v>
      </c>
      <c r="FBV12" s="40" t="s">
        <v>10</v>
      </c>
      <c r="FBW12" s="42">
        <v>42004</v>
      </c>
      <c r="FBX12" s="43">
        <v>4736150000</v>
      </c>
      <c r="FBY12" s="43">
        <v>63083000</v>
      </c>
      <c r="FBZ12" s="43">
        <v>2655650000</v>
      </c>
      <c r="FCA12" s="40">
        <v>0</v>
      </c>
      <c r="FCB12" s="43">
        <v>157824000</v>
      </c>
      <c r="FCC12" s="40" t="s">
        <v>41</v>
      </c>
      <c r="FCD12" s="40" t="s">
        <v>99</v>
      </c>
      <c r="FCE12" s="36">
        <f t="shared" si="768"/>
        <v>2014</v>
      </c>
      <c r="FCF12" s="37">
        <f t="shared" si="769"/>
        <v>-4673067000</v>
      </c>
      <c r="FCG12" s="38">
        <f t="shared" si="770"/>
        <v>2813474000</v>
      </c>
      <c r="FCH12" s="38">
        <f t="shared" si="771"/>
        <v>-7486541000</v>
      </c>
      <c r="FCI12" s="39">
        <f t="shared" si="772"/>
        <v>0.98668053165545855</v>
      </c>
      <c r="FCJ12" s="39">
        <f t="shared" si="773"/>
        <v>1.5807229500754834</v>
      </c>
      <c r="FCK12" s="40" t="s">
        <v>395</v>
      </c>
      <c r="FCL12" s="40" t="s">
        <v>10</v>
      </c>
      <c r="FCM12" s="42">
        <v>42004</v>
      </c>
      <c r="FCN12" s="43">
        <v>4736150000</v>
      </c>
      <c r="FCO12" s="43">
        <v>63083000</v>
      </c>
      <c r="FCP12" s="43">
        <v>2655650000</v>
      </c>
      <c r="FCQ12" s="40">
        <v>0</v>
      </c>
      <c r="FCR12" s="43">
        <v>157824000</v>
      </c>
      <c r="FCS12" s="40" t="s">
        <v>41</v>
      </c>
      <c r="FCT12" s="40" t="s">
        <v>99</v>
      </c>
      <c r="FCU12" s="36">
        <f t="shared" si="768"/>
        <v>2014</v>
      </c>
      <c r="FCV12" s="37">
        <f t="shared" si="769"/>
        <v>-4673067000</v>
      </c>
      <c r="FCW12" s="38">
        <f t="shared" si="770"/>
        <v>2813474000</v>
      </c>
      <c r="FCX12" s="38">
        <f t="shared" si="771"/>
        <v>-7486541000</v>
      </c>
      <c r="FCY12" s="39">
        <f t="shared" si="772"/>
        <v>0.98668053165545855</v>
      </c>
      <c r="FCZ12" s="39">
        <f t="shared" si="773"/>
        <v>1.5807229500754834</v>
      </c>
      <c r="FDA12" s="40" t="s">
        <v>395</v>
      </c>
      <c r="FDB12" s="40" t="s">
        <v>10</v>
      </c>
      <c r="FDC12" s="42">
        <v>42004</v>
      </c>
      <c r="FDD12" s="43">
        <v>4736150000</v>
      </c>
      <c r="FDE12" s="43">
        <v>63083000</v>
      </c>
      <c r="FDF12" s="43">
        <v>2655650000</v>
      </c>
      <c r="FDG12" s="40">
        <v>0</v>
      </c>
      <c r="FDH12" s="43">
        <v>157824000</v>
      </c>
      <c r="FDI12" s="40" t="s">
        <v>41</v>
      </c>
      <c r="FDJ12" s="40" t="s">
        <v>99</v>
      </c>
      <c r="FDK12" s="36">
        <f t="shared" si="774"/>
        <v>2014</v>
      </c>
      <c r="FDL12" s="37">
        <f t="shared" si="775"/>
        <v>-4673067000</v>
      </c>
      <c r="FDM12" s="38">
        <f t="shared" si="776"/>
        <v>2813474000</v>
      </c>
      <c r="FDN12" s="38">
        <f t="shared" si="777"/>
        <v>-7486541000</v>
      </c>
      <c r="FDO12" s="39">
        <f t="shared" si="778"/>
        <v>0.98668053165545855</v>
      </c>
      <c r="FDP12" s="39">
        <f t="shared" si="779"/>
        <v>1.5807229500754834</v>
      </c>
      <c r="FDQ12" s="40" t="s">
        <v>395</v>
      </c>
      <c r="FDR12" s="40" t="s">
        <v>10</v>
      </c>
      <c r="FDS12" s="42">
        <v>42004</v>
      </c>
      <c r="FDT12" s="43">
        <v>4736150000</v>
      </c>
      <c r="FDU12" s="43">
        <v>63083000</v>
      </c>
      <c r="FDV12" s="43">
        <v>2655650000</v>
      </c>
      <c r="FDW12" s="40">
        <v>0</v>
      </c>
      <c r="FDX12" s="43">
        <v>157824000</v>
      </c>
      <c r="FDY12" s="40" t="s">
        <v>41</v>
      </c>
      <c r="FDZ12" s="40" t="s">
        <v>99</v>
      </c>
      <c r="FEA12" s="36">
        <f t="shared" si="774"/>
        <v>2014</v>
      </c>
      <c r="FEB12" s="37">
        <f t="shared" si="775"/>
        <v>-4673067000</v>
      </c>
      <c r="FEC12" s="38">
        <f t="shared" si="776"/>
        <v>2813474000</v>
      </c>
      <c r="FED12" s="38">
        <f t="shared" si="777"/>
        <v>-7486541000</v>
      </c>
      <c r="FEE12" s="39">
        <f t="shared" si="778"/>
        <v>0.98668053165545855</v>
      </c>
      <c r="FEF12" s="39">
        <f t="shared" si="779"/>
        <v>1.5807229500754834</v>
      </c>
      <c r="FEG12" s="40" t="s">
        <v>395</v>
      </c>
      <c r="FEH12" s="40" t="s">
        <v>10</v>
      </c>
      <c r="FEI12" s="42">
        <v>42004</v>
      </c>
      <c r="FEJ12" s="43">
        <v>4736150000</v>
      </c>
      <c r="FEK12" s="43">
        <v>63083000</v>
      </c>
      <c r="FEL12" s="43">
        <v>2655650000</v>
      </c>
      <c r="FEM12" s="40">
        <v>0</v>
      </c>
      <c r="FEN12" s="43">
        <v>157824000</v>
      </c>
      <c r="FEO12" s="40" t="s">
        <v>41</v>
      </c>
      <c r="FEP12" s="40" t="s">
        <v>99</v>
      </c>
      <c r="FEQ12" s="36">
        <f t="shared" si="780"/>
        <v>2014</v>
      </c>
      <c r="FER12" s="37">
        <f t="shared" si="781"/>
        <v>-4673067000</v>
      </c>
      <c r="FES12" s="38">
        <f t="shared" si="782"/>
        <v>2813474000</v>
      </c>
      <c r="FET12" s="38">
        <f t="shared" si="783"/>
        <v>-7486541000</v>
      </c>
      <c r="FEU12" s="39">
        <f t="shared" si="784"/>
        <v>0.98668053165545855</v>
      </c>
      <c r="FEV12" s="39">
        <f t="shared" si="785"/>
        <v>1.5807229500754834</v>
      </c>
      <c r="FEW12" s="40" t="s">
        <v>395</v>
      </c>
      <c r="FEX12" s="40" t="s">
        <v>10</v>
      </c>
      <c r="FEY12" s="42">
        <v>42004</v>
      </c>
      <c r="FEZ12" s="43">
        <v>4736150000</v>
      </c>
      <c r="FFA12" s="43">
        <v>63083000</v>
      </c>
      <c r="FFB12" s="43">
        <v>2655650000</v>
      </c>
      <c r="FFC12" s="40">
        <v>0</v>
      </c>
      <c r="FFD12" s="43">
        <v>157824000</v>
      </c>
      <c r="FFE12" s="40" t="s">
        <v>41</v>
      </c>
      <c r="FFF12" s="40" t="s">
        <v>99</v>
      </c>
      <c r="FFG12" s="36">
        <f t="shared" si="780"/>
        <v>2014</v>
      </c>
      <c r="FFH12" s="37">
        <f t="shared" si="781"/>
        <v>-4673067000</v>
      </c>
      <c r="FFI12" s="38">
        <f t="shared" si="782"/>
        <v>2813474000</v>
      </c>
      <c r="FFJ12" s="38">
        <f t="shared" si="783"/>
        <v>-7486541000</v>
      </c>
      <c r="FFK12" s="39">
        <f t="shared" si="784"/>
        <v>0.98668053165545855</v>
      </c>
      <c r="FFL12" s="39">
        <f t="shared" si="785"/>
        <v>1.5807229500754834</v>
      </c>
      <c r="FFM12" s="40" t="s">
        <v>395</v>
      </c>
      <c r="FFN12" s="40" t="s">
        <v>10</v>
      </c>
      <c r="FFO12" s="42">
        <v>42004</v>
      </c>
      <c r="FFP12" s="43">
        <v>4736150000</v>
      </c>
      <c r="FFQ12" s="43">
        <v>63083000</v>
      </c>
      <c r="FFR12" s="43">
        <v>2655650000</v>
      </c>
      <c r="FFS12" s="40">
        <v>0</v>
      </c>
      <c r="FFT12" s="43">
        <v>157824000</v>
      </c>
      <c r="FFU12" s="40" t="s">
        <v>41</v>
      </c>
      <c r="FFV12" s="40" t="s">
        <v>99</v>
      </c>
      <c r="FFW12" s="36">
        <f t="shared" si="786"/>
        <v>2014</v>
      </c>
      <c r="FFX12" s="37">
        <f t="shared" si="787"/>
        <v>-4673067000</v>
      </c>
      <c r="FFY12" s="38">
        <f t="shared" si="788"/>
        <v>2813474000</v>
      </c>
      <c r="FFZ12" s="38">
        <f t="shared" si="789"/>
        <v>-7486541000</v>
      </c>
      <c r="FGA12" s="39">
        <f t="shared" si="790"/>
        <v>0.98668053165545855</v>
      </c>
      <c r="FGB12" s="39">
        <f t="shared" si="791"/>
        <v>1.5807229500754834</v>
      </c>
      <c r="FGC12" s="40" t="s">
        <v>395</v>
      </c>
      <c r="FGD12" s="40" t="s">
        <v>10</v>
      </c>
      <c r="FGE12" s="42">
        <v>42004</v>
      </c>
      <c r="FGF12" s="43">
        <v>4736150000</v>
      </c>
      <c r="FGG12" s="43">
        <v>63083000</v>
      </c>
      <c r="FGH12" s="43">
        <v>2655650000</v>
      </c>
      <c r="FGI12" s="40">
        <v>0</v>
      </c>
      <c r="FGJ12" s="43">
        <v>157824000</v>
      </c>
      <c r="FGK12" s="40" t="s">
        <v>41</v>
      </c>
      <c r="FGL12" s="40" t="s">
        <v>99</v>
      </c>
      <c r="FGM12" s="36">
        <f t="shared" si="786"/>
        <v>2014</v>
      </c>
      <c r="FGN12" s="37">
        <f t="shared" si="787"/>
        <v>-4673067000</v>
      </c>
      <c r="FGO12" s="38">
        <f t="shared" si="788"/>
        <v>2813474000</v>
      </c>
      <c r="FGP12" s="38">
        <f t="shared" si="789"/>
        <v>-7486541000</v>
      </c>
      <c r="FGQ12" s="39">
        <f t="shared" si="790"/>
        <v>0.98668053165545855</v>
      </c>
      <c r="FGR12" s="39">
        <f t="shared" si="791"/>
        <v>1.5807229500754834</v>
      </c>
      <c r="FGS12" s="40" t="s">
        <v>395</v>
      </c>
      <c r="FGT12" s="40" t="s">
        <v>10</v>
      </c>
      <c r="FGU12" s="42">
        <v>42004</v>
      </c>
      <c r="FGV12" s="43">
        <v>4736150000</v>
      </c>
      <c r="FGW12" s="43">
        <v>63083000</v>
      </c>
      <c r="FGX12" s="43">
        <v>2655650000</v>
      </c>
      <c r="FGY12" s="40">
        <v>0</v>
      </c>
      <c r="FGZ12" s="43">
        <v>157824000</v>
      </c>
      <c r="FHA12" s="40" t="s">
        <v>41</v>
      </c>
      <c r="FHB12" s="40" t="s">
        <v>99</v>
      </c>
      <c r="FHC12" s="36">
        <f t="shared" si="792"/>
        <v>2014</v>
      </c>
      <c r="FHD12" s="37">
        <f t="shared" si="793"/>
        <v>-4673067000</v>
      </c>
      <c r="FHE12" s="38">
        <f t="shared" si="794"/>
        <v>2813474000</v>
      </c>
      <c r="FHF12" s="38">
        <f t="shared" si="795"/>
        <v>-7486541000</v>
      </c>
      <c r="FHG12" s="39">
        <f t="shared" si="796"/>
        <v>0.98668053165545855</v>
      </c>
      <c r="FHH12" s="39">
        <f t="shared" si="797"/>
        <v>1.5807229500754834</v>
      </c>
      <c r="FHI12" s="40" t="s">
        <v>395</v>
      </c>
      <c r="FHJ12" s="40" t="s">
        <v>10</v>
      </c>
      <c r="FHK12" s="42">
        <v>42004</v>
      </c>
      <c r="FHL12" s="43">
        <v>4736150000</v>
      </c>
      <c r="FHM12" s="43">
        <v>63083000</v>
      </c>
      <c r="FHN12" s="43">
        <v>2655650000</v>
      </c>
      <c r="FHO12" s="40">
        <v>0</v>
      </c>
      <c r="FHP12" s="43">
        <v>157824000</v>
      </c>
      <c r="FHQ12" s="40" t="s">
        <v>41</v>
      </c>
      <c r="FHR12" s="40" t="s">
        <v>99</v>
      </c>
      <c r="FHS12" s="36">
        <f t="shared" si="792"/>
        <v>2014</v>
      </c>
      <c r="FHT12" s="37">
        <f t="shared" si="793"/>
        <v>-4673067000</v>
      </c>
      <c r="FHU12" s="38">
        <f t="shared" si="794"/>
        <v>2813474000</v>
      </c>
      <c r="FHV12" s="38">
        <f t="shared" si="795"/>
        <v>-7486541000</v>
      </c>
      <c r="FHW12" s="39">
        <f t="shared" si="796"/>
        <v>0.98668053165545855</v>
      </c>
      <c r="FHX12" s="39">
        <f t="shared" si="797"/>
        <v>1.5807229500754834</v>
      </c>
      <c r="FHY12" s="40" t="s">
        <v>395</v>
      </c>
      <c r="FHZ12" s="40" t="s">
        <v>10</v>
      </c>
      <c r="FIA12" s="42">
        <v>42004</v>
      </c>
      <c r="FIB12" s="43">
        <v>4736150000</v>
      </c>
      <c r="FIC12" s="43">
        <v>63083000</v>
      </c>
      <c r="FID12" s="43">
        <v>2655650000</v>
      </c>
      <c r="FIE12" s="40">
        <v>0</v>
      </c>
      <c r="FIF12" s="43">
        <v>157824000</v>
      </c>
      <c r="FIG12" s="40" t="s">
        <v>41</v>
      </c>
      <c r="FIH12" s="40" t="s">
        <v>99</v>
      </c>
      <c r="FII12" s="36">
        <f t="shared" si="798"/>
        <v>2014</v>
      </c>
      <c r="FIJ12" s="37">
        <f t="shared" si="799"/>
        <v>-4673067000</v>
      </c>
      <c r="FIK12" s="38">
        <f t="shared" si="800"/>
        <v>2813474000</v>
      </c>
      <c r="FIL12" s="38">
        <f t="shared" si="801"/>
        <v>-7486541000</v>
      </c>
      <c r="FIM12" s="39">
        <f t="shared" si="802"/>
        <v>0.98668053165545855</v>
      </c>
      <c r="FIN12" s="39">
        <f t="shared" si="803"/>
        <v>1.5807229500754834</v>
      </c>
      <c r="FIO12" s="40" t="s">
        <v>395</v>
      </c>
      <c r="FIP12" s="40" t="s">
        <v>10</v>
      </c>
      <c r="FIQ12" s="42">
        <v>42004</v>
      </c>
      <c r="FIR12" s="43">
        <v>4736150000</v>
      </c>
      <c r="FIS12" s="43">
        <v>63083000</v>
      </c>
      <c r="FIT12" s="43">
        <v>2655650000</v>
      </c>
      <c r="FIU12" s="40">
        <v>0</v>
      </c>
      <c r="FIV12" s="43">
        <v>157824000</v>
      </c>
      <c r="FIW12" s="40" t="s">
        <v>41</v>
      </c>
      <c r="FIX12" s="40" t="s">
        <v>99</v>
      </c>
      <c r="FIY12" s="36">
        <f t="shared" si="798"/>
        <v>2014</v>
      </c>
      <c r="FIZ12" s="37">
        <f t="shared" si="799"/>
        <v>-4673067000</v>
      </c>
      <c r="FJA12" s="38">
        <f t="shared" si="800"/>
        <v>2813474000</v>
      </c>
      <c r="FJB12" s="38">
        <f t="shared" si="801"/>
        <v>-7486541000</v>
      </c>
      <c r="FJC12" s="39">
        <f t="shared" si="802"/>
        <v>0.98668053165545855</v>
      </c>
      <c r="FJD12" s="39">
        <f t="shared" si="803"/>
        <v>1.5807229500754834</v>
      </c>
      <c r="FJE12" s="40" t="s">
        <v>395</v>
      </c>
      <c r="FJF12" s="40" t="s">
        <v>10</v>
      </c>
      <c r="FJG12" s="42">
        <v>42004</v>
      </c>
      <c r="FJH12" s="43">
        <v>4736150000</v>
      </c>
      <c r="FJI12" s="43">
        <v>63083000</v>
      </c>
      <c r="FJJ12" s="43">
        <v>2655650000</v>
      </c>
      <c r="FJK12" s="40">
        <v>0</v>
      </c>
      <c r="FJL12" s="43">
        <v>157824000</v>
      </c>
      <c r="FJM12" s="40" t="s">
        <v>41</v>
      </c>
      <c r="FJN12" s="40" t="s">
        <v>99</v>
      </c>
      <c r="FJO12" s="36">
        <f t="shared" si="804"/>
        <v>2014</v>
      </c>
      <c r="FJP12" s="37">
        <f t="shared" si="805"/>
        <v>-4673067000</v>
      </c>
      <c r="FJQ12" s="38">
        <f t="shared" si="806"/>
        <v>2813474000</v>
      </c>
      <c r="FJR12" s="38">
        <f t="shared" si="807"/>
        <v>-7486541000</v>
      </c>
      <c r="FJS12" s="39">
        <f t="shared" si="808"/>
        <v>0.98668053165545855</v>
      </c>
      <c r="FJT12" s="39">
        <f t="shared" si="809"/>
        <v>1.5807229500754834</v>
      </c>
      <c r="FJU12" s="40" t="s">
        <v>395</v>
      </c>
      <c r="FJV12" s="40" t="s">
        <v>10</v>
      </c>
      <c r="FJW12" s="42">
        <v>42004</v>
      </c>
      <c r="FJX12" s="43">
        <v>4736150000</v>
      </c>
      <c r="FJY12" s="43">
        <v>63083000</v>
      </c>
      <c r="FJZ12" s="43">
        <v>2655650000</v>
      </c>
      <c r="FKA12" s="40">
        <v>0</v>
      </c>
      <c r="FKB12" s="43">
        <v>157824000</v>
      </c>
      <c r="FKC12" s="40" t="s">
        <v>41</v>
      </c>
      <c r="FKD12" s="40" t="s">
        <v>99</v>
      </c>
      <c r="FKE12" s="36">
        <f t="shared" si="804"/>
        <v>2014</v>
      </c>
      <c r="FKF12" s="37">
        <f t="shared" si="805"/>
        <v>-4673067000</v>
      </c>
      <c r="FKG12" s="38">
        <f t="shared" si="806"/>
        <v>2813474000</v>
      </c>
      <c r="FKH12" s="38">
        <f t="shared" si="807"/>
        <v>-7486541000</v>
      </c>
      <c r="FKI12" s="39">
        <f t="shared" si="808"/>
        <v>0.98668053165545855</v>
      </c>
      <c r="FKJ12" s="39">
        <f t="shared" si="809"/>
        <v>1.5807229500754834</v>
      </c>
      <c r="FKK12" s="40" t="s">
        <v>395</v>
      </c>
      <c r="FKL12" s="40" t="s">
        <v>10</v>
      </c>
      <c r="FKM12" s="42">
        <v>42004</v>
      </c>
      <c r="FKN12" s="43">
        <v>4736150000</v>
      </c>
      <c r="FKO12" s="43">
        <v>63083000</v>
      </c>
      <c r="FKP12" s="43">
        <v>2655650000</v>
      </c>
      <c r="FKQ12" s="40">
        <v>0</v>
      </c>
      <c r="FKR12" s="43">
        <v>157824000</v>
      </c>
      <c r="FKS12" s="40" t="s">
        <v>41</v>
      </c>
      <c r="FKT12" s="40" t="s">
        <v>99</v>
      </c>
      <c r="FKU12" s="36">
        <f t="shared" si="810"/>
        <v>2014</v>
      </c>
      <c r="FKV12" s="37">
        <f t="shared" si="811"/>
        <v>-4673067000</v>
      </c>
      <c r="FKW12" s="38">
        <f t="shared" si="812"/>
        <v>2813474000</v>
      </c>
      <c r="FKX12" s="38">
        <f t="shared" si="813"/>
        <v>-7486541000</v>
      </c>
      <c r="FKY12" s="39">
        <f t="shared" si="814"/>
        <v>0.98668053165545855</v>
      </c>
      <c r="FKZ12" s="39">
        <f t="shared" si="815"/>
        <v>1.5807229500754834</v>
      </c>
      <c r="FLA12" s="40" t="s">
        <v>395</v>
      </c>
      <c r="FLB12" s="40" t="s">
        <v>10</v>
      </c>
      <c r="FLC12" s="42">
        <v>42004</v>
      </c>
      <c r="FLD12" s="43">
        <v>4736150000</v>
      </c>
      <c r="FLE12" s="43">
        <v>63083000</v>
      </c>
      <c r="FLF12" s="43">
        <v>2655650000</v>
      </c>
      <c r="FLG12" s="40">
        <v>0</v>
      </c>
      <c r="FLH12" s="43">
        <v>157824000</v>
      </c>
      <c r="FLI12" s="40" t="s">
        <v>41</v>
      </c>
      <c r="FLJ12" s="40" t="s">
        <v>99</v>
      </c>
      <c r="FLK12" s="36">
        <f t="shared" si="810"/>
        <v>2014</v>
      </c>
      <c r="FLL12" s="37">
        <f t="shared" si="811"/>
        <v>-4673067000</v>
      </c>
      <c r="FLM12" s="38">
        <f t="shared" si="812"/>
        <v>2813474000</v>
      </c>
      <c r="FLN12" s="38">
        <f t="shared" si="813"/>
        <v>-7486541000</v>
      </c>
      <c r="FLO12" s="39">
        <f t="shared" si="814"/>
        <v>0.98668053165545855</v>
      </c>
      <c r="FLP12" s="39">
        <f t="shared" si="815"/>
        <v>1.5807229500754834</v>
      </c>
      <c r="FLQ12" s="40" t="s">
        <v>395</v>
      </c>
      <c r="FLR12" s="40" t="s">
        <v>10</v>
      </c>
      <c r="FLS12" s="42">
        <v>42004</v>
      </c>
      <c r="FLT12" s="43">
        <v>4736150000</v>
      </c>
      <c r="FLU12" s="43">
        <v>63083000</v>
      </c>
      <c r="FLV12" s="43">
        <v>2655650000</v>
      </c>
      <c r="FLW12" s="40">
        <v>0</v>
      </c>
      <c r="FLX12" s="43">
        <v>157824000</v>
      </c>
      <c r="FLY12" s="40" t="s">
        <v>41</v>
      </c>
      <c r="FLZ12" s="40" t="s">
        <v>99</v>
      </c>
      <c r="FMA12" s="36">
        <f t="shared" si="816"/>
        <v>2014</v>
      </c>
      <c r="FMB12" s="37">
        <f t="shared" si="817"/>
        <v>-4673067000</v>
      </c>
      <c r="FMC12" s="38">
        <f t="shared" si="818"/>
        <v>2813474000</v>
      </c>
      <c r="FMD12" s="38">
        <f t="shared" si="819"/>
        <v>-7486541000</v>
      </c>
      <c r="FME12" s="39">
        <f t="shared" si="820"/>
        <v>0.98668053165545855</v>
      </c>
      <c r="FMF12" s="39">
        <f t="shared" si="821"/>
        <v>1.5807229500754834</v>
      </c>
      <c r="FMG12" s="40" t="s">
        <v>395</v>
      </c>
      <c r="FMH12" s="40" t="s">
        <v>10</v>
      </c>
      <c r="FMI12" s="42">
        <v>42004</v>
      </c>
      <c r="FMJ12" s="43">
        <v>4736150000</v>
      </c>
      <c r="FMK12" s="43">
        <v>63083000</v>
      </c>
      <c r="FML12" s="43">
        <v>2655650000</v>
      </c>
      <c r="FMM12" s="40">
        <v>0</v>
      </c>
      <c r="FMN12" s="43">
        <v>157824000</v>
      </c>
      <c r="FMO12" s="40" t="s">
        <v>41</v>
      </c>
      <c r="FMP12" s="40" t="s">
        <v>99</v>
      </c>
      <c r="FMQ12" s="36">
        <f t="shared" si="816"/>
        <v>2014</v>
      </c>
      <c r="FMR12" s="37">
        <f t="shared" si="817"/>
        <v>-4673067000</v>
      </c>
      <c r="FMS12" s="38">
        <f t="shared" si="818"/>
        <v>2813474000</v>
      </c>
      <c r="FMT12" s="38">
        <f t="shared" si="819"/>
        <v>-7486541000</v>
      </c>
      <c r="FMU12" s="39">
        <f t="shared" si="820"/>
        <v>0.98668053165545855</v>
      </c>
      <c r="FMV12" s="39">
        <f t="shared" si="821"/>
        <v>1.5807229500754834</v>
      </c>
      <c r="FMW12" s="40" t="s">
        <v>395</v>
      </c>
      <c r="FMX12" s="40" t="s">
        <v>10</v>
      </c>
      <c r="FMY12" s="42">
        <v>42004</v>
      </c>
      <c r="FMZ12" s="43">
        <v>4736150000</v>
      </c>
      <c r="FNA12" s="43">
        <v>63083000</v>
      </c>
      <c r="FNB12" s="43">
        <v>2655650000</v>
      </c>
      <c r="FNC12" s="40">
        <v>0</v>
      </c>
      <c r="FND12" s="43">
        <v>157824000</v>
      </c>
      <c r="FNE12" s="40" t="s">
        <v>41</v>
      </c>
      <c r="FNF12" s="40" t="s">
        <v>99</v>
      </c>
      <c r="FNG12" s="36">
        <f t="shared" si="822"/>
        <v>2014</v>
      </c>
      <c r="FNH12" s="37">
        <f t="shared" si="823"/>
        <v>-4673067000</v>
      </c>
      <c r="FNI12" s="38">
        <f t="shared" si="824"/>
        <v>2813474000</v>
      </c>
      <c r="FNJ12" s="38">
        <f t="shared" si="825"/>
        <v>-7486541000</v>
      </c>
      <c r="FNK12" s="39">
        <f t="shared" si="826"/>
        <v>0.98668053165545855</v>
      </c>
      <c r="FNL12" s="39">
        <f t="shared" si="827"/>
        <v>1.5807229500754834</v>
      </c>
      <c r="FNM12" s="40" t="s">
        <v>395</v>
      </c>
      <c r="FNN12" s="40" t="s">
        <v>10</v>
      </c>
      <c r="FNO12" s="42">
        <v>42004</v>
      </c>
      <c r="FNP12" s="43">
        <v>4736150000</v>
      </c>
      <c r="FNQ12" s="43">
        <v>63083000</v>
      </c>
      <c r="FNR12" s="43">
        <v>2655650000</v>
      </c>
      <c r="FNS12" s="40">
        <v>0</v>
      </c>
      <c r="FNT12" s="43">
        <v>157824000</v>
      </c>
      <c r="FNU12" s="40" t="s">
        <v>41</v>
      </c>
      <c r="FNV12" s="40" t="s">
        <v>99</v>
      </c>
      <c r="FNW12" s="36">
        <f t="shared" si="822"/>
        <v>2014</v>
      </c>
      <c r="FNX12" s="37">
        <f t="shared" si="823"/>
        <v>-4673067000</v>
      </c>
      <c r="FNY12" s="38">
        <f t="shared" si="824"/>
        <v>2813474000</v>
      </c>
      <c r="FNZ12" s="38">
        <f t="shared" si="825"/>
        <v>-7486541000</v>
      </c>
      <c r="FOA12" s="39">
        <f t="shared" si="826"/>
        <v>0.98668053165545855</v>
      </c>
      <c r="FOB12" s="39">
        <f t="shared" si="827"/>
        <v>1.5807229500754834</v>
      </c>
      <c r="FOC12" s="40" t="s">
        <v>395</v>
      </c>
      <c r="FOD12" s="40" t="s">
        <v>10</v>
      </c>
      <c r="FOE12" s="42">
        <v>42004</v>
      </c>
      <c r="FOF12" s="43">
        <v>4736150000</v>
      </c>
      <c r="FOG12" s="43">
        <v>63083000</v>
      </c>
      <c r="FOH12" s="43">
        <v>2655650000</v>
      </c>
      <c r="FOI12" s="40">
        <v>0</v>
      </c>
      <c r="FOJ12" s="43">
        <v>157824000</v>
      </c>
      <c r="FOK12" s="40" t="s">
        <v>41</v>
      </c>
      <c r="FOL12" s="40" t="s">
        <v>99</v>
      </c>
      <c r="FOM12" s="36">
        <f t="shared" si="828"/>
        <v>2014</v>
      </c>
      <c r="FON12" s="37">
        <f t="shared" si="829"/>
        <v>-4673067000</v>
      </c>
      <c r="FOO12" s="38">
        <f t="shared" si="830"/>
        <v>2813474000</v>
      </c>
      <c r="FOP12" s="38">
        <f t="shared" si="831"/>
        <v>-7486541000</v>
      </c>
      <c r="FOQ12" s="39">
        <f t="shared" si="832"/>
        <v>0.98668053165545855</v>
      </c>
      <c r="FOR12" s="39">
        <f t="shared" si="833"/>
        <v>1.5807229500754834</v>
      </c>
      <c r="FOS12" s="40" t="s">
        <v>395</v>
      </c>
      <c r="FOT12" s="40" t="s">
        <v>10</v>
      </c>
      <c r="FOU12" s="42">
        <v>42004</v>
      </c>
      <c r="FOV12" s="43">
        <v>4736150000</v>
      </c>
      <c r="FOW12" s="43">
        <v>63083000</v>
      </c>
      <c r="FOX12" s="43">
        <v>2655650000</v>
      </c>
      <c r="FOY12" s="40">
        <v>0</v>
      </c>
      <c r="FOZ12" s="43">
        <v>157824000</v>
      </c>
      <c r="FPA12" s="40" t="s">
        <v>41</v>
      </c>
      <c r="FPB12" s="40" t="s">
        <v>99</v>
      </c>
      <c r="FPC12" s="36">
        <f t="shared" si="828"/>
        <v>2014</v>
      </c>
      <c r="FPD12" s="37">
        <f t="shared" si="829"/>
        <v>-4673067000</v>
      </c>
      <c r="FPE12" s="38">
        <f t="shared" si="830"/>
        <v>2813474000</v>
      </c>
      <c r="FPF12" s="38">
        <f t="shared" si="831"/>
        <v>-7486541000</v>
      </c>
      <c r="FPG12" s="39">
        <f t="shared" si="832"/>
        <v>0.98668053165545855</v>
      </c>
      <c r="FPH12" s="39">
        <f t="shared" si="833"/>
        <v>1.5807229500754834</v>
      </c>
      <c r="FPI12" s="40" t="s">
        <v>395</v>
      </c>
      <c r="FPJ12" s="40" t="s">
        <v>10</v>
      </c>
      <c r="FPK12" s="42">
        <v>42004</v>
      </c>
      <c r="FPL12" s="43">
        <v>4736150000</v>
      </c>
      <c r="FPM12" s="43">
        <v>63083000</v>
      </c>
      <c r="FPN12" s="43">
        <v>2655650000</v>
      </c>
      <c r="FPO12" s="40">
        <v>0</v>
      </c>
      <c r="FPP12" s="43">
        <v>157824000</v>
      </c>
      <c r="FPQ12" s="40" t="s">
        <v>41</v>
      </c>
      <c r="FPR12" s="40" t="s">
        <v>99</v>
      </c>
      <c r="FPS12" s="36">
        <f t="shared" si="834"/>
        <v>2014</v>
      </c>
      <c r="FPT12" s="37">
        <f t="shared" si="835"/>
        <v>-4673067000</v>
      </c>
      <c r="FPU12" s="38">
        <f t="shared" si="836"/>
        <v>2813474000</v>
      </c>
      <c r="FPV12" s="38">
        <f t="shared" si="837"/>
        <v>-7486541000</v>
      </c>
      <c r="FPW12" s="39">
        <f t="shared" si="838"/>
        <v>0.98668053165545855</v>
      </c>
      <c r="FPX12" s="39">
        <f t="shared" si="839"/>
        <v>1.5807229500754834</v>
      </c>
      <c r="FPY12" s="40" t="s">
        <v>395</v>
      </c>
      <c r="FPZ12" s="40" t="s">
        <v>10</v>
      </c>
      <c r="FQA12" s="42">
        <v>42004</v>
      </c>
      <c r="FQB12" s="43">
        <v>4736150000</v>
      </c>
      <c r="FQC12" s="43">
        <v>63083000</v>
      </c>
      <c r="FQD12" s="43">
        <v>2655650000</v>
      </c>
      <c r="FQE12" s="40">
        <v>0</v>
      </c>
      <c r="FQF12" s="43">
        <v>157824000</v>
      </c>
      <c r="FQG12" s="40" t="s">
        <v>41</v>
      </c>
      <c r="FQH12" s="40" t="s">
        <v>99</v>
      </c>
      <c r="FQI12" s="36">
        <f t="shared" si="834"/>
        <v>2014</v>
      </c>
      <c r="FQJ12" s="37">
        <f t="shared" si="835"/>
        <v>-4673067000</v>
      </c>
      <c r="FQK12" s="38">
        <f t="shared" si="836"/>
        <v>2813474000</v>
      </c>
      <c r="FQL12" s="38">
        <f t="shared" si="837"/>
        <v>-7486541000</v>
      </c>
      <c r="FQM12" s="39">
        <f t="shared" si="838"/>
        <v>0.98668053165545855</v>
      </c>
      <c r="FQN12" s="39">
        <f t="shared" si="839"/>
        <v>1.5807229500754834</v>
      </c>
      <c r="FQO12" s="40" t="s">
        <v>395</v>
      </c>
      <c r="FQP12" s="40" t="s">
        <v>10</v>
      </c>
      <c r="FQQ12" s="42">
        <v>42004</v>
      </c>
      <c r="FQR12" s="43">
        <v>4736150000</v>
      </c>
      <c r="FQS12" s="43">
        <v>63083000</v>
      </c>
      <c r="FQT12" s="43">
        <v>2655650000</v>
      </c>
      <c r="FQU12" s="40">
        <v>0</v>
      </c>
      <c r="FQV12" s="43">
        <v>157824000</v>
      </c>
      <c r="FQW12" s="40" t="s">
        <v>41</v>
      </c>
      <c r="FQX12" s="40" t="s">
        <v>99</v>
      </c>
      <c r="FQY12" s="36">
        <f t="shared" si="840"/>
        <v>2014</v>
      </c>
      <c r="FQZ12" s="37">
        <f t="shared" si="841"/>
        <v>-4673067000</v>
      </c>
      <c r="FRA12" s="38">
        <f t="shared" si="842"/>
        <v>2813474000</v>
      </c>
      <c r="FRB12" s="38">
        <f t="shared" si="843"/>
        <v>-7486541000</v>
      </c>
      <c r="FRC12" s="39">
        <f t="shared" si="844"/>
        <v>0.98668053165545855</v>
      </c>
      <c r="FRD12" s="39">
        <f t="shared" si="845"/>
        <v>1.5807229500754834</v>
      </c>
      <c r="FRE12" s="40" t="s">
        <v>395</v>
      </c>
      <c r="FRF12" s="40" t="s">
        <v>10</v>
      </c>
      <c r="FRG12" s="42">
        <v>42004</v>
      </c>
      <c r="FRH12" s="43">
        <v>4736150000</v>
      </c>
      <c r="FRI12" s="43">
        <v>63083000</v>
      </c>
      <c r="FRJ12" s="43">
        <v>2655650000</v>
      </c>
      <c r="FRK12" s="40">
        <v>0</v>
      </c>
      <c r="FRL12" s="43">
        <v>157824000</v>
      </c>
      <c r="FRM12" s="40" t="s">
        <v>41</v>
      </c>
      <c r="FRN12" s="40" t="s">
        <v>99</v>
      </c>
      <c r="FRO12" s="36">
        <f t="shared" si="840"/>
        <v>2014</v>
      </c>
      <c r="FRP12" s="37">
        <f t="shared" si="841"/>
        <v>-4673067000</v>
      </c>
      <c r="FRQ12" s="38">
        <f t="shared" si="842"/>
        <v>2813474000</v>
      </c>
      <c r="FRR12" s="38">
        <f t="shared" si="843"/>
        <v>-7486541000</v>
      </c>
      <c r="FRS12" s="39">
        <f t="shared" si="844"/>
        <v>0.98668053165545855</v>
      </c>
      <c r="FRT12" s="39">
        <f t="shared" si="845"/>
        <v>1.5807229500754834</v>
      </c>
      <c r="FRU12" s="40" t="s">
        <v>395</v>
      </c>
      <c r="FRV12" s="40" t="s">
        <v>10</v>
      </c>
      <c r="FRW12" s="42">
        <v>42004</v>
      </c>
      <c r="FRX12" s="43">
        <v>4736150000</v>
      </c>
      <c r="FRY12" s="43">
        <v>63083000</v>
      </c>
      <c r="FRZ12" s="43">
        <v>2655650000</v>
      </c>
      <c r="FSA12" s="40">
        <v>0</v>
      </c>
      <c r="FSB12" s="43">
        <v>157824000</v>
      </c>
      <c r="FSC12" s="40" t="s">
        <v>41</v>
      </c>
      <c r="FSD12" s="40" t="s">
        <v>99</v>
      </c>
      <c r="FSE12" s="36">
        <f t="shared" si="846"/>
        <v>2014</v>
      </c>
      <c r="FSF12" s="37">
        <f t="shared" si="847"/>
        <v>-4673067000</v>
      </c>
      <c r="FSG12" s="38">
        <f t="shared" si="848"/>
        <v>2813474000</v>
      </c>
      <c r="FSH12" s="38">
        <f t="shared" si="849"/>
        <v>-7486541000</v>
      </c>
      <c r="FSI12" s="39">
        <f t="shared" si="850"/>
        <v>0.98668053165545855</v>
      </c>
      <c r="FSJ12" s="39">
        <f t="shared" si="851"/>
        <v>1.5807229500754834</v>
      </c>
      <c r="FSK12" s="40" t="s">
        <v>395</v>
      </c>
      <c r="FSL12" s="40" t="s">
        <v>10</v>
      </c>
      <c r="FSM12" s="42">
        <v>42004</v>
      </c>
      <c r="FSN12" s="43">
        <v>4736150000</v>
      </c>
      <c r="FSO12" s="43">
        <v>63083000</v>
      </c>
      <c r="FSP12" s="43">
        <v>2655650000</v>
      </c>
      <c r="FSQ12" s="40">
        <v>0</v>
      </c>
      <c r="FSR12" s="43">
        <v>157824000</v>
      </c>
      <c r="FSS12" s="40" t="s">
        <v>41</v>
      </c>
      <c r="FST12" s="40" t="s">
        <v>99</v>
      </c>
      <c r="FSU12" s="36">
        <f t="shared" si="846"/>
        <v>2014</v>
      </c>
      <c r="FSV12" s="37">
        <f t="shared" si="847"/>
        <v>-4673067000</v>
      </c>
      <c r="FSW12" s="38">
        <f t="shared" si="848"/>
        <v>2813474000</v>
      </c>
      <c r="FSX12" s="38">
        <f t="shared" si="849"/>
        <v>-7486541000</v>
      </c>
      <c r="FSY12" s="39">
        <f t="shared" si="850"/>
        <v>0.98668053165545855</v>
      </c>
      <c r="FSZ12" s="39">
        <f t="shared" si="851"/>
        <v>1.5807229500754834</v>
      </c>
      <c r="FTA12" s="40" t="s">
        <v>395</v>
      </c>
      <c r="FTB12" s="40" t="s">
        <v>10</v>
      </c>
      <c r="FTC12" s="42">
        <v>42004</v>
      </c>
      <c r="FTD12" s="43">
        <v>4736150000</v>
      </c>
      <c r="FTE12" s="43">
        <v>63083000</v>
      </c>
      <c r="FTF12" s="43">
        <v>2655650000</v>
      </c>
      <c r="FTG12" s="40">
        <v>0</v>
      </c>
      <c r="FTH12" s="43">
        <v>157824000</v>
      </c>
      <c r="FTI12" s="40" t="s">
        <v>41</v>
      </c>
      <c r="FTJ12" s="40" t="s">
        <v>99</v>
      </c>
      <c r="FTK12" s="36">
        <f t="shared" si="852"/>
        <v>2014</v>
      </c>
      <c r="FTL12" s="37">
        <f t="shared" si="853"/>
        <v>-4673067000</v>
      </c>
      <c r="FTM12" s="38">
        <f t="shared" si="854"/>
        <v>2813474000</v>
      </c>
      <c r="FTN12" s="38">
        <f t="shared" si="855"/>
        <v>-7486541000</v>
      </c>
      <c r="FTO12" s="39">
        <f t="shared" si="856"/>
        <v>0.98668053165545855</v>
      </c>
      <c r="FTP12" s="39">
        <f t="shared" si="857"/>
        <v>1.5807229500754834</v>
      </c>
      <c r="FTQ12" s="40" t="s">
        <v>395</v>
      </c>
      <c r="FTR12" s="40" t="s">
        <v>10</v>
      </c>
      <c r="FTS12" s="42">
        <v>42004</v>
      </c>
      <c r="FTT12" s="43">
        <v>4736150000</v>
      </c>
      <c r="FTU12" s="43">
        <v>63083000</v>
      </c>
      <c r="FTV12" s="43">
        <v>2655650000</v>
      </c>
      <c r="FTW12" s="40">
        <v>0</v>
      </c>
      <c r="FTX12" s="43">
        <v>157824000</v>
      </c>
      <c r="FTY12" s="40" t="s">
        <v>41</v>
      </c>
      <c r="FTZ12" s="40" t="s">
        <v>99</v>
      </c>
      <c r="FUA12" s="36">
        <f t="shared" si="852"/>
        <v>2014</v>
      </c>
      <c r="FUB12" s="37">
        <f t="shared" si="853"/>
        <v>-4673067000</v>
      </c>
      <c r="FUC12" s="38">
        <f t="shared" si="854"/>
        <v>2813474000</v>
      </c>
      <c r="FUD12" s="38">
        <f t="shared" si="855"/>
        <v>-7486541000</v>
      </c>
      <c r="FUE12" s="39">
        <f t="shared" si="856"/>
        <v>0.98668053165545855</v>
      </c>
      <c r="FUF12" s="39">
        <f t="shared" si="857"/>
        <v>1.5807229500754834</v>
      </c>
      <c r="FUG12" s="40" t="s">
        <v>395</v>
      </c>
      <c r="FUH12" s="40" t="s">
        <v>10</v>
      </c>
      <c r="FUI12" s="42">
        <v>42004</v>
      </c>
      <c r="FUJ12" s="43">
        <v>4736150000</v>
      </c>
      <c r="FUK12" s="43">
        <v>63083000</v>
      </c>
      <c r="FUL12" s="43">
        <v>2655650000</v>
      </c>
      <c r="FUM12" s="40">
        <v>0</v>
      </c>
      <c r="FUN12" s="43">
        <v>157824000</v>
      </c>
      <c r="FUO12" s="40" t="s">
        <v>41</v>
      </c>
      <c r="FUP12" s="40" t="s">
        <v>99</v>
      </c>
      <c r="FUQ12" s="36">
        <f t="shared" si="858"/>
        <v>2014</v>
      </c>
      <c r="FUR12" s="37">
        <f t="shared" si="859"/>
        <v>-4673067000</v>
      </c>
      <c r="FUS12" s="38">
        <f t="shared" si="860"/>
        <v>2813474000</v>
      </c>
      <c r="FUT12" s="38">
        <f t="shared" si="861"/>
        <v>-7486541000</v>
      </c>
      <c r="FUU12" s="39">
        <f t="shared" si="862"/>
        <v>0.98668053165545855</v>
      </c>
      <c r="FUV12" s="39">
        <f t="shared" si="863"/>
        <v>1.5807229500754834</v>
      </c>
      <c r="FUW12" s="40" t="s">
        <v>395</v>
      </c>
      <c r="FUX12" s="40" t="s">
        <v>10</v>
      </c>
      <c r="FUY12" s="42">
        <v>42004</v>
      </c>
      <c r="FUZ12" s="43">
        <v>4736150000</v>
      </c>
      <c r="FVA12" s="43">
        <v>63083000</v>
      </c>
      <c r="FVB12" s="43">
        <v>2655650000</v>
      </c>
      <c r="FVC12" s="40">
        <v>0</v>
      </c>
      <c r="FVD12" s="43">
        <v>157824000</v>
      </c>
      <c r="FVE12" s="40" t="s">
        <v>41</v>
      </c>
      <c r="FVF12" s="40" t="s">
        <v>99</v>
      </c>
      <c r="FVG12" s="36">
        <f t="shared" si="858"/>
        <v>2014</v>
      </c>
      <c r="FVH12" s="37">
        <f t="shared" si="859"/>
        <v>-4673067000</v>
      </c>
      <c r="FVI12" s="38">
        <f t="shared" si="860"/>
        <v>2813474000</v>
      </c>
      <c r="FVJ12" s="38">
        <f t="shared" si="861"/>
        <v>-7486541000</v>
      </c>
      <c r="FVK12" s="39">
        <f t="shared" si="862"/>
        <v>0.98668053165545855</v>
      </c>
      <c r="FVL12" s="39">
        <f t="shared" si="863"/>
        <v>1.5807229500754834</v>
      </c>
      <c r="FVM12" s="40" t="s">
        <v>395</v>
      </c>
      <c r="FVN12" s="40" t="s">
        <v>10</v>
      </c>
      <c r="FVO12" s="42">
        <v>42004</v>
      </c>
      <c r="FVP12" s="43">
        <v>4736150000</v>
      </c>
      <c r="FVQ12" s="43">
        <v>63083000</v>
      </c>
      <c r="FVR12" s="43">
        <v>2655650000</v>
      </c>
      <c r="FVS12" s="40">
        <v>0</v>
      </c>
      <c r="FVT12" s="43">
        <v>157824000</v>
      </c>
      <c r="FVU12" s="40" t="s">
        <v>41</v>
      </c>
      <c r="FVV12" s="40" t="s">
        <v>99</v>
      </c>
      <c r="FVW12" s="36">
        <f t="shared" si="864"/>
        <v>2014</v>
      </c>
      <c r="FVX12" s="37">
        <f t="shared" si="865"/>
        <v>-4673067000</v>
      </c>
      <c r="FVY12" s="38">
        <f t="shared" si="866"/>
        <v>2813474000</v>
      </c>
      <c r="FVZ12" s="38">
        <f t="shared" si="867"/>
        <v>-7486541000</v>
      </c>
      <c r="FWA12" s="39">
        <f t="shared" si="868"/>
        <v>0.98668053165545855</v>
      </c>
      <c r="FWB12" s="39">
        <f t="shared" si="869"/>
        <v>1.5807229500754834</v>
      </c>
      <c r="FWC12" s="40" t="s">
        <v>395</v>
      </c>
      <c r="FWD12" s="40" t="s">
        <v>10</v>
      </c>
      <c r="FWE12" s="42">
        <v>42004</v>
      </c>
      <c r="FWF12" s="43">
        <v>4736150000</v>
      </c>
      <c r="FWG12" s="43">
        <v>63083000</v>
      </c>
      <c r="FWH12" s="43">
        <v>2655650000</v>
      </c>
      <c r="FWI12" s="40">
        <v>0</v>
      </c>
      <c r="FWJ12" s="43">
        <v>157824000</v>
      </c>
      <c r="FWK12" s="40" t="s">
        <v>41</v>
      </c>
      <c r="FWL12" s="40" t="s">
        <v>99</v>
      </c>
      <c r="FWM12" s="36">
        <f t="shared" si="864"/>
        <v>2014</v>
      </c>
      <c r="FWN12" s="37">
        <f t="shared" si="865"/>
        <v>-4673067000</v>
      </c>
      <c r="FWO12" s="38">
        <f t="shared" si="866"/>
        <v>2813474000</v>
      </c>
      <c r="FWP12" s="38">
        <f t="shared" si="867"/>
        <v>-7486541000</v>
      </c>
      <c r="FWQ12" s="39">
        <f t="shared" si="868"/>
        <v>0.98668053165545855</v>
      </c>
      <c r="FWR12" s="39">
        <f t="shared" si="869"/>
        <v>1.5807229500754834</v>
      </c>
      <c r="FWS12" s="40" t="s">
        <v>395</v>
      </c>
      <c r="FWT12" s="40" t="s">
        <v>10</v>
      </c>
      <c r="FWU12" s="42">
        <v>42004</v>
      </c>
      <c r="FWV12" s="43">
        <v>4736150000</v>
      </c>
      <c r="FWW12" s="43">
        <v>63083000</v>
      </c>
      <c r="FWX12" s="43">
        <v>2655650000</v>
      </c>
      <c r="FWY12" s="40">
        <v>0</v>
      </c>
      <c r="FWZ12" s="43">
        <v>157824000</v>
      </c>
      <c r="FXA12" s="40" t="s">
        <v>41</v>
      </c>
      <c r="FXB12" s="40" t="s">
        <v>99</v>
      </c>
      <c r="FXC12" s="36">
        <f t="shared" si="870"/>
        <v>2014</v>
      </c>
      <c r="FXD12" s="37">
        <f t="shared" si="871"/>
        <v>-4673067000</v>
      </c>
      <c r="FXE12" s="38">
        <f t="shared" si="872"/>
        <v>2813474000</v>
      </c>
      <c r="FXF12" s="38">
        <f t="shared" si="873"/>
        <v>-7486541000</v>
      </c>
      <c r="FXG12" s="39">
        <f t="shared" si="874"/>
        <v>0.98668053165545855</v>
      </c>
      <c r="FXH12" s="39">
        <f t="shared" si="875"/>
        <v>1.5807229500754834</v>
      </c>
      <c r="FXI12" s="40" t="s">
        <v>395</v>
      </c>
      <c r="FXJ12" s="40" t="s">
        <v>10</v>
      </c>
      <c r="FXK12" s="42">
        <v>42004</v>
      </c>
      <c r="FXL12" s="43">
        <v>4736150000</v>
      </c>
      <c r="FXM12" s="43">
        <v>63083000</v>
      </c>
      <c r="FXN12" s="43">
        <v>2655650000</v>
      </c>
      <c r="FXO12" s="40">
        <v>0</v>
      </c>
      <c r="FXP12" s="43">
        <v>157824000</v>
      </c>
      <c r="FXQ12" s="40" t="s">
        <v>41</v>
      </c>
      <c r="FXR12" s="40" t="s">
        <v>99</v>
      </c>
      <c r="FXS12" s="36">
        <f t="shared" si="870"/>
        <v>2014</v>
      </c>
      <c r="FXT12" s="37">
        <f t="shared" si="871"/>
        <v>-4673067000</v>
      </c>
      <c r="FXU12" s="38">
        <f t="shared" si="872"/>
        <v>2813474000</v>
      </c>
      <c r="FXV12" s="38">
        <f t="shared" si="873"/>
        <v>-7486541000</v>
      </c>
      <c r="FXW12" s="39">
        <f t="shared" si="874"/>
        <v>0.98668053165545855</v>
      </c>
      <c r="FXX12" s="39">
        <f t="shared" si="875"/>
        <v>1.5807229500754834</v>
      </c>
      <c r="FXY12" s="40" t="s">
        <v>395</v>
      </c>
      <c r="FXZ12" s="40" t="s">
        <v>10</v>
      </c>
      <c r="FYA12" s="42">
        <v>42004</v>
      </c>
      <c r="FYB12" s="43">
        <v>4736150000</v>
      </c>
      <c r="FYC12" s="43">
        <v>63083000</v>
      </c>
      <c r="FYD12" s="43">
        <v>2655650000</v>
      </c>
      <c r="FYE12" s="40">
        <v>0</v>
      </c>
      <c r="FYF12" s="43">
        <v>157824000</v>
      </c>
      <c r="FYG12" s="40" t="s">
        <v>41</v>
      </c>
      <c r="FYH12" s="40" t="s">
        <v>99</v>
      </c>
      <c r="FYI12" s="36">
        <f t="shared" si="876"/>
        <v>2014</v>
      </c>
      <c r="FYJ12" s="37">
        <f t="shared" si="877"/>
        <v>-4673067000</v>
      </c>
      <c r="FYK12" s="38">
        <f t="shared" si="878"/>
        <v>2813474000</v>
      </c>
      <c r="FYL12" s="38">
        <f t="shared" si="879"/>
        <v>-7486541000</v>
      </c>
      <c r="FYM12" s="39">
        <f t="shared" si="880"/>
        <v>0.98668053165545855</v>
      </c>
      <c r="FYN12" s="39">
        <f t="shared" si="881"/>
        <v>1.5807229500754834</v>
      </c>
      <c r="FYO12" s="40" t="s">
        <v>395</v>
      </c>
      <c r="FYP12" s="40" t="s">
        <v>10</v>
      </c>
      <c r="FYQ12" s="42">
        <v>42004</v>
      </c>
      <c r="FYR12" s="43">
        <v>4736150000</v>
      </c>
      <c r="FYS12" s="43">
        <v>63083000</v>
      </c>
      <c r="FYT12" s="43">
        <v>2655650000</v>
      </c>
      <c r="FYU12" s="40">
        <v>0</v>
      </c>
      <c r="FYV12" s="43">
        <v>157824000</v>
      </c>
      <c r="FYW12" s="40" t="s">
        <v>41</v>
      </c>
      <c r="FYX12" s="40" t="s">
        <v>99</v>
      </c>
      <c r="FYY12" s="36">
        <f t="shared" si="876"/>
        <v>2014</v>
      </c>
      <c r="FYZ12" s="37">
        <f t="shared" si="877"/>
        <v>-4673067000</v>
      </c>
      <c r="FZA12" s="38">
        <f t="shared" si="878"/>
        <v>2813474000</v>
      </c>
      <c r="FZB12" s="38">
        <f t="shared" si="879"/>
        <v>-7486541000</v>
      </c>
      <c r="FZC12" s="39">
        <f t="shared" si="880"/>
        <v>0.98668053165545855</v>
      </c>
      <c r="FZD12" s="39">
        <f t="shared" si="881"/>
        <v>1.5807229500754834</v>
      </c>
      <c r="FZE12" s="40" t="s">
        <v>395</v>
      </c>
      <c r="FZF12" s="40" t="s">
        <v>10</v>
      </c>
      <c r="FZG12" s="42">
        <v>42004</v>
      </c>
      <c r="FZH12" s="43">
        <v>4736150000</v>
      </c>
      <c r="FZI12" s="43">
        <v>63083000</v>
      </c>
      <c r="FZJ12" s="43">
        <v>2655650000</v>
      </c>
      <c r="FZK12" s="40">
        <v>0</v>
      </c>
      <c r="FZL12" s="43">
        <v>157824000</v>
      </c>
      <c r="FZM12" s="40" t="s">
        <v>41</v>
      </c>
      <c r="FZN12" s="40" t="s">
        <v>99</v>
      </c>
      <c r="FZO12" s="36">
        <f t="shared" si="882"/>
        <v>2014</v>
      </c>
      <c r="FZP12" s="37">
        <f t="shared" si="883"/>
        <v>-4673067000</v>
      </c>
      <c r="FZQ12" s="38">
        <f t="shared" si="884"/>
        <v>2813474000</v>
      </c>
      <c r="FZR12" s="38">
        <f t="shared" si="885"/>
        <v>-7486541000</v>
      </c>
      <c r="FZS12" s="39">
        <f t="shared" si="886"/>
        <v>0.98668053165545855</v>
      </c>
      <c r="FZT12" s="39">
        <f t="shared" si="887"/>
        <v>1.5807229500754834</v>
      </c>
      <c r="FZU12" s="40" t="s">
        <v>395</v>
      </c>
      <c r="FZV12" s="40" t="s">
        <v>10</v>
      </c>
      <c r="FZW12" s="42">
        <v>42004</v>
      </c>
      <c r="FZX12" s="43">
        <v>4736150000</v>
      </c>
      <c r="FZY12" s="43">
        <v>63083000</v>
      </c>
      <c r="FZZ12" s="43">
        <v>2655650000</v>
      </c>
      <c r="GAA12" s="40">
        <v>0</v>
      </c>
      <c r="GAB12" s="43">
        <v>157824000</v>
      </c>
      <c r="GAC12" s="40" t="s">
        <v>41</v>
      </c>
      <c r="GAD12" s="40" t="s">
        <v>99</v>
      </c>
      <c r="GAE12" s="36">
        <f t="shared" si="882"/>
        <v>2014</v>
      </c>
      <c r="GAF12" s="37">
        <f t="shared" si="883"/>
        <v>-4673067000</v>
      </c>
      <c r="GAG12" s="38">
        <f t="shared" si="884"/>
        <v>2813474000</v>
      </c>
      <c r="GAH12" s="38">
        <f t="shared" si="885"/>
        <v>-7486541000</v>
      </c>
      <c r="GAI12" s="39">
        <f t="shared" si="886"/>
        <v>0.98668053165545855</v>
      </c>
      <c r="GAJ12" s="39">
        <f t="shared" si="887"/>
        <v>1.5807229500754834</v>
      </c>
      <c r="GAK12" s="40" t="s">
        <v>395</v>
      </c>
      <c r="GAL12" s="40" t="s">
        <v>10</v>
      </c>
      <c r="GAM12" s="42">
        <v>42004</v>
      </c>
      <c r="GAN12" s="43">
        <v>4736150000</v>
      </c>
      <c r="GAO12" s="43">
        <v>63083000</v>
      </c>
      <c r="GAP12" s="43">
        <v>2655650000</v>
      </c>
      <c r="GAQ12" s="40">
        <v>0</v>
      </c>
      <c r="GAR12" s="43">
        <v>157824000</v>
      </c>
      <c r="GAS12" s="40" t="s">
        <v>41</v>
      </c>
      <c r="GAT12" s="40" t="s">
        <v>99</v>
      </c>
      <c r="GAU12" s="36">
        <f t="shared" si="888"/>
        <v>2014</v>
      </c>
      <c r="GAV12" s="37">
        <f t="shared" si="889"/>
        <v>-4673067000</v>
      </c>
      <c r="GAW12" s="38">
        <f t="shared" si="890"/>
        <v>2813474000</v>
      </c>
      <c r="GAX12" s="38">
        <f t="shared" si="891"/>
        <v>-7486541000</v>
      </c>
      <c r="GAY12" s="39">
        <f t="shared" si="892"/>
        <v>0.98668053165545855</v>
      </c>
      <c r="GAZ12" s="39">
        <f t="shared" si="893"/>
        <v>1.5807229500754834</v>
      </c>
      <c r="GBA12" s="40" t="s">
        <v>395</v>
      </c>
      <c r="GBB12" s="40" t="s">
        <v>10</v>
      </c>
      <c r="GBC12" s="42">
        <v>42004</v>
      </c>
      <c r="GBD12" s="43">
        <v>4736150000</v>
      </c>
      <c r="GBE12" s="43">
        <v>63083000</v>
      </c>
      <c r="GBF12" s="43">
        <v>2655650000</v>
      </c>
      <c r="GBG12" s="40">
        <v>0</v>
      </c>
      <c r="GBH12" s="43">
        <v>157824000</v>
      </c>
      <c r="GBI12" s="40" t="s">
        <v>41</v>
      </c>
      <c r="GBJ12" s="40" t="s">
        <v>99</v>
      </c>
      <c r="GBK12" s="36">
        <f t="shared" si="888"/>
        <v>2014</v>
      </c>
      <c r="GBL12" s="37">
        <f t="shared" si="889"/>
        <v>-4673067000</v>
      </c>
      <c r="GBM12" s="38">
        <f t="shared" si="890"/>
        <v>2813474000</v>
      </c>
      <c r="GBN12" s="38">
        <f t="shared" si="891"/>
        <v>-7486541000</v>
      </c>
      <c r="GBO12" s="39">
        <f t="shared" si="892"/>
        <v>0.98668053165545855</v>
      </c>
      <c r="GBP12" s="39">
        <f t="shared" si="893"/>
        <v>1.5807229500754834</v>
      </c>
      <c r="GBQ12" s="40" t="s">
        <v>395</v>
      </c>
      <c r="GBR12" s="40" t="s">
        <v>10</v>
      </c>
      <c r="GBS12" s="42">
        <v>42004</v>
      </c>
      <c r="GBT12" s="43">
        <v>4736150000</v>
      </c>
      <c r="GBU12" s="43">
        <v>63083000</v>
      </c>
      <c r="GBV12" s="43">
        <v>2655650000</v>
      </c>
      <c r="GBW12" s="40">
        <v>0</v>
      </c>
      <c r="GBX12" s="43">
        <v>157824000</v>
      </c>
      <c r="GBY12" s="40" t="s">
        <v>41</v>
      </c>
      <c r="GBZ12" s="40" t="s">
        <v>99</v>
      </c>
      <c r="GCA12" s="36">
        <f t="shared" si="894"/>
        <v>2014</v>
      </c>
      <c r="GCB12" s="37">
        <f t="shared" si="895"/>
        <v>-4673067000</v>
      </c>
      <c r="GCC12" s="38">
        <f t="shared" si="896"/>
        <v>2813474000</v>
      </c>
      <c r="GCD12" s="38">
        <f t="shared" si="897"/>
        <v>-7486541000</v>
      </c>
      <c r="GCE12" s="39">
        <f t="shared" si="898"/>
        <v>0.98668053165545855</v>
      </c>
      <c r="GCF12" s="39">
        <f t="shared" si="899"/>
        <v>1.5807229500754834</v>
      </c>
      <c r="GCG12" s="40" t="s">
        <v>395</v>
      </c>
      <c r="GCH12" s="40" t="s">
        <v>10</v>
      </c>
      <c r="GCI12" s="42">
        <v>42004</v>
      </c>
      <c r="GCJ12" s="43">
        <v>4736150000</v>
      </c>
      <c r="GCK12" s="43">
        <v>63083000</v>
      </c>
      <c r="GCL12" s="43">
        <v>2655650000</v>
      </c>
      <c r="GCM12" s="40">
        <v>0</v>
      </c>
      <c r="GCN12" s="43">
        <v>157824000</v>
      </c>
      <c r="GCO12" s="40" t="s">
        <v>41</v>
      </c>
      <c r="GCP12" s="40" t="s">
        <v>99</v>
      </c>
      <c r="GCQ12" s="36">
        <f t="shared" si="894"/>
        <v>2014</v>
      </c>
      <c r="GCR12" s="37">
        <f t="shared" si="895"/>
        <v>-4673067000</v>
      </c>
      <c r="GCS12" s="38">
        <f t="shared" si="896"/>
        <v>2813474000</v>
      </c>
      <c r="GCT12" s="38">
        <f t="shared" si="897"/>
        <v>-7486541000</v>
      </c>
      <c r="GCU12" s="39">
        <f t="shared" si="898"/>
        <v>0.98668053165545855</v>
      </c>
      <c r="GCV12" s="39">
        <f t="shared" si="899"/>
        <v>1.5807229500754834</v>
      </c>
      <c r="GCW12" s="40" t="s">
        <v>395</v>
      </c>
      <c r="GCX12" s="40" t="s">
        <v>10</v>
      </c>
      <c r="GCY12" s="42">
        <v>42004</v>
      </c>
      <c r="GCZ12" s="43">
        <v>4736150000</v>
      </c>
      <c r="GDA12" s="43">
        <v>63083000</v>
      </c>
      <c r="GDB12" s="43">
        <v>2655650000</v>
      </c>
      <c r="GDC12" s="40">
        <v>0</v>
      </c>
      <c r="GDD12" s="43">
        <v>157824000</v>
      </c>
      <c r="GDE12" s="40" t="s">
        <v>41</v>
      </c>
      <c r="GDF12" s="40" t="s">
        <v>99</v>
      </c>
      <c r="GDG12" s="36">
        <f t="shared" si="900"/>
        <v>2014</v>
      </c>
      <c r="GDH12" s="37">
        <f t="shared" si="901"/>
        <v>-4673067000</v>
      </c>
      <c r="GDI12" s="38">
        <f t="shared" si="902"/>
        <v>2813474000</v>
      </c>
      <c r="GDJ12" s="38">
        <f t="shared" si="903"/>
        <v>-7486541000</v>
      </c>
      <c r="GDK12" s="39">
        <f t="shared" si="904"/>
        <v>0.98668053165545855</v>
      </c>
      <c r="GDL12" s="39">
        <f t="shared" si="905"/>
        <v>1.5807229500754834</v>
      </c>
      <c r="GDM12" s="40" t="s">
        <v>395</v>
      </c>
      <c r="GDN12" s="40" t="s">
        <v>10</v>
      </c>
      <c r="GDO12" s="42">
        <v>42004</v>
      </c>
      <c r="GDP12" s="43">
        <v>4736150000</v>
      </c>
      <c r="GDQ12" s="43">
        <v>63083000</v>
      </c>
      <c r="GDR12" s="43">
        <v>2655650000</v>
      </c>
      <c r="GDS12" s="40">
        <v>0</v>
      </c>
      <c r="GDT12" s="43">
        <v>157824000</v>
      </c>
      <c r="GDU12" s="40" t="s">
        <v>41</v>
      </c>
      <c r="GDV12" s="40" t="s">
        <v>99</v>
      </c>
      <c r="GDW12" s="36">
        <f t="shared" si="900"/>
        <v>2014</v>
      </c>
      <c r="GDX12" s="37">
        <f t="shared" si="901"/>
        <v>-4673067000</v>
      </c>
      <c r="GDY12" s="38">
        <f t="shared" si="902"/>
        <v>2813474000</v>
      </c>
      <c r="GDZ12" s="38">
        <f t="shared" si="903"/>
        <v>-7486541000</v>
      </c>
      <c r="GEA12" s="39">
        <f t="shared" si="904"/>
        <v>0.98668053165545855</v>
      </c>
      <c r="GEB12" s="39">
        <f t="shared" si="905"/>
        <v>1.5807229500754834</v>
      </c>
      <c r="GEC12" s="40" t="s">
        <v>395</v>
      </c>
      <c r="GED12" s="40" t="s">
        <v>10</v>
      </c>
      <c r="GEE12" s="42">
        <v>42004</v>
      </c>
      <c r="GEF12" s="43">
        <v>4736150000</v>
      </c>
      <c r="GEG12" s="43">
        <v>63083000</v>
      </c>
      <c r="GEH12" s="43">
        <v>2655650000</v>
      </c>
      <c r="GEI12" s="40">
        <v>0</v>
      </c>
      <c r="GEJ12" s="43">
        <v>157824000</v>
      </c>
      <c r="GEK12" s="40" t="s">
        <v>41</v>
      </c>
      <c r="GEL12" s="40" t="s">
        <v>99</v>
      </c>
      <c r="GEM12" s="36">
        <f t="shared" si="906"/>
        <v>2014</v>
      </c>
      <c r="GEN12" s="37">
        <f t="shared" si="907"/>
        <v>-4673067000</v>
      </c>
      <c r="GEO12" s="38">
        <f t="shared" si="908"/>
        <v>2813474000</v>
      </c>
      <c r="GEP12" s="38">
        <f t="shared" si="909"/>
        <v>-7486541000</v>
      </c>
      <c r="GEQ12" s="39">
        <f t="shared" si="910"/>
        <v>0.98668053165545855</v>
      </c>
      <c r="GER12" s="39">
        <f t="shared" si="911"/>
        <v>1.5807229500754834</v>
      </c>
      <c r="GES12" s="40" t="s">
        <v>395</v>
      </c>
      <c r="GET12" s="40" t="s">
        <v>10</v>
      </c>
      <c r="GEU12" s="42">
        <v>42004</v>
      </c>
      <c r="GEV12" s="43">
        <v>4736150000</v>
      </c>
      <c r="GEW12" s="43">
        <v>63083000</v>
      </c>
      <c r="GEX12" s="43">
        <v>2655650000</v>
      </c>
      <c r="GEY12" s="40">
        <v>0</v>
      </c>
      <c r="GEZ12" s="43">
        <v>157824000</v>
      </c>
      <c r="GFA12" s="40" t="s">
        <v>41</v>
      </c>
      <c r="GFB12" s="40" t="s">
        <v>99</v>
      </c>
      <c r="GFC12" s="36">
        <f t="shared" si="906"/>
        <v>2014</v>
      </c>
      <c r="GFD12" s="37">
        <f t="shared" si="907"/>
        <v>-4673067000</v>
      </c>
      <c r="GFE12" s="38">
        <f t="shared" si="908"/>
        <v>2813474000</v>
      </c>
      <c r="GFF12" s="38">
        <f t="shared" si="909"/>
        <v>-7486541000</v>
      </c>
      <c r="GFG12" s="39">
        <f t="shared" si="910"/>
        <v>0.98668053165545855</v>
      </c>
      <c r="GFH12" s="39">
        <f t="shared" si="911"/>
        <v>1.5807229500754834</v>
      </c>
      <c r="GFI12" s="40" t="s">
        <v>395</v>
      </c>
      <c r="GFJ12" s="40" t="s">
        <v>10</v>
      </c>
      <c r="GFK12" s="42">
        <v>42004</v>
      </c>
      <c r="GFL12" s="43">
        <v>4736150000</v>
      </c>
      <c r="GFM12" s="43">
        <v>63083000</v>
      </c>
      <c r="GFN12" s="43">
        <v>2655650000</v>
      </c>
      <c r="GFO12" s="40">
        <v>0</v>
      </c>
      <c r="GFP12" s="43">
        <v>157824000</v>
      </c>
      <c r="GFQ12" s="40" t="s">
        <v>41</v>
      </c>
      <c r="GFR12" s="40" t="s">
        <v>99</v>
      </c>
      <c r="GFS12" s="36">
        <f t="shared" si="912"/>
        <v>2014</v>
      </c>
      <c r="GFT12" s="37">
        <f t="shared" si="913"/>
        <v>-4673067000</v>
      </c>
      <c r="GFU12" s="38">
        <f t="shared" si="914"/>
        <v>2813474000</v>
      </c>
      <c r="GFV12" s="38">
        <f t="shared" si="915"/>
        <v>-7486541000</v>
      </c>
      <c r="GFW12" s="39">
        <f t="shared" si="916"/>
        <v>0.98668053165545855</v>
      </c>
      <c r="GFX12" s="39">
        <f t="shared" si="917"/>
        <v>1.5807229500754834</v>
      </c>
      <c r="GFY12" s="40" t="s">
        <v>395</v>
      </c>
      <c r="GFZ12" s="40" t="s">
        <v>10</v>
      </c>
      <c r="GGA12" s="42">
        <v>42004</v>
      </c>
      <c r="GGB12" s="43">
        <v>4736150000</v>
      </c>
      <c r="GGC12" s="43">
        <v>63083000</v>
      </c>
      <c r="GGD12" s="43">
        <v>2655650000</v>
      </c>
      <c r="GGE12" s="40">
        <v>0</v>
      </c>
      <c r="GGF12" s="43">
        <v>157824000</v>
      </c>
      <c r="GGG12" s="40" t="s">
        <v>41</v>
      </c>
      <c r="GGH12" s="40" t="s">
        <v>99</v>
      </c>
      <c r="GGI12" s="36">
        <f t="shared" si="912"/>
        <v>2014</v>
      </c>
      <c r="GGJ12" s="37">
        <f t="shared" si="913"/>
        <v>-4673067000</v>
      </c>
      <c r="GGK12" s="38">
        <f t="shared" si="914"/>
        <v>2813474000</v>
      </c>
      <c r="GGL12" s="38">
        <f t="shared" si="915"/>
        <v>-7486541000</v>
      </c>
      <c r="GGM12" s="39">
        <f t="shared" si="916"/>
        <v>0.98668053165545855</v>
      </c>
      <c r="GGN12" s="39">
        <f t="shared" si="917"/>
        <v>1.5807229500754834</v>
      </c>
      <c r="GGO12" s="40" t="s">
        <v>395</v>
      </c>
      <c r="GGP12" s="40" t="s">
        <v>10</v>
      </c>
      <c r="GGQ12" s="42">
        <v>42004</v>
      </c>
      <c r="GGR12" s="43">
        <v>4736150000</v>
      </c>
      <c r="GGS12" s="43">
        <v>63083000</v>
      </c>
      <c r="GGT12" s="43">
        <v>2655650000</v>
      </c>
      <c r="GGU12" s="40">
        <v>0</v>
      </c>
      <c r="GGV12" s="43">
        <v>157824000</v>
      </c>
      <c r="GGW12" s="40" t="s">
        <v>41</v>
      </c>
      <c r="GGX12" s="40" t="s">
        <v>99</v>
      </c>
      <c r="GGY12" s="36">
        <f t="shared" si="918"/>
        <v>2014</v>
      </c>
      <c r="GGZ12" s="37">
        <f t="shared" si="919"/>
        <v>-4673067000</v>
      </c>
      <c r="GHA12" s="38">
        <f t="shared" si="920"/>
        <v>2813474000</v>
      </c>
      <c r="GHB12" s="38">
        <f t="shared" si="921"/>
        <v>-7486541000</v>
      </c>
      <c r="GHC12" s="39">
        <f t="shared" si="922"/>
        <v>0.98668053165545855</v>
      </c>
      <c r="GHD12" s="39">
        <f t="shared" si="923"/>
        <v>1.5807229500754834</v>
      </c>
      <c r="GHE12" s="40" t="s">
        <v>395</v>
      </c>
      <c r="GHF12" s="40" t="s">
        <v>10</v>
      </c>
      <c r="GHG12" s="42">
        <v>42004</v>
      </c>
      <c r="GHH12" s="43">
        <v>4736150000</v>
      </c>
      <c r="GHI12" s="43">
        <v>63083000</v>
      </c>
      <c r="GHJ12" s="43">
        <v>2655650000</v>
      </c>
      <c r="GHK12" s="40">
        <v>0</v>
      </c>
      <c r="GHL12" s="43">
        <v>157824000</v>
      </c>
      <c r="GHM12" s="40" t="s">
        <v>41</v>
      </c>
      <c r="GHN12" s="40" t="s">
        <v>99</v>
      </c>
      <c r="GHO12" s="36">
        <f t="shared" si="918"/>
        <v>2014</v>
      </c>
      <c r="GHP12" s="37">
        <f t="shared" si="919"/>
        <v>-4673067000</v>
      </c>
      <c r="GHQ12" s="38">
        <f t="shared" si="920"/>
        <v>2813474000</v>
      </c>
      <c r="GHR12" s="38">
        <f t="shared" si="921"/>
        <v>-7486541000</v>
      </c>
      <c r="GHS12" s="39">
        <f t="shared" si="922"/>
        <v>0.98668053165545855</v>
      </c>
      <c r="GHT12" s="39">
        <f t="shared" si="923"/>
        <v>1.5807229500754834</v>
      </c>
      <c r="GHU12" s="40" t="s">
        <v>395</v>
      </c>
      <c r="GHV12" s="40" t="s">
        <v>10</v>
      </c>
      <c r="GHW12" s="42">
        <v>42004</v>
      </c>
      <c r="GHX12" s="43">
        <v>4736150000</v>
      </c>
      <c r="GHY12" s="43">
        <v>63083000</v>
      </c>
      <c r="GHZ12" s="43">
        <v>2655650000</v>
      </c>
      <c r="GIA12" s="40">
        <v>0</v>
      </c>
      <c r="GIB12" s="43">
        <v>157824000</v>
      </c>
      <c r="GIC12" s="40" t="s">
        <v>41</v>
      </c>
      <c r="GID12" s="40" t="s">
        <v>99</v>
      </c>
      <c r="GIE12" s="36">
        <f t="shared" si="924"/>
        <v>2014</v>
      </c>
      <c r="GIF12" s="37">
        <f t="shared" si="925"/>
        <v>-4673067000</v>
      </c>
      <c r="GIG12" s="38">
        <f t="shared" si="926"/>
        <v>2813474000</v>
      </c>
      <c r="GIH12" s="38">
        <f t="shared" si="927"/>
        <v>-7486541000</v>
      </c>
      <c r="GII12" s="39">
        <f t="shared" si="928"/>
        <v>0.98668053165545855</v>
      </c>
      <c r="GIJ12" s="39">
        <f t="shared" si="929"/>
        <v>1.5807229500754834</v>
      </c>
      <c r="GIK12" s="40" t="s">
        <v>395</v>
      </c>
      <c r="GIL12" s="40" t="s">
        <v>10</v>
      </c>
      <c r="GIM12" s="42">
        <v>42004</v>
      </c>
      <c r="GIN12" s="43">
        <v>4736150000</v>
      </c>
      <c r="GIO12" s="43">
        <v>63083000</v>
      </c>
      <c r="GIP12" s="43">
        <v>2655650000</v>
      </c>
      <c r="GIQ12" s="40">
        <v>0</v>
      </c>
      <c r="GIR12" s="43">
        <v>157824000</v>
      </c>
      <c r="GIS12" s="40" t="s">
        <v>41</v>
      </c>
      <c r="GIT12" s="40" t="s">
        <v>99</v>
      </c>
      <c r="GIU12" s="36">
        <f t="shared" si="924"/>
        <v>2014</v>
      </c>
      <c r="GIV12" s="37">
        <f t="shared" si="925"/>
        <v>-4673067000</v>
      </c>
      <c r="GIW12" s="38">
        <f t="shared" si="926"/>
        <v>2813474000</v>
      </c>
      <c r="GIX12" s="38">
        <f t="shared" si="927"/>
        <v>-7486541000</v>
      </c>
      <c r="GIY12" s="39">
        <f t="shared" si="928"/>
        <v>0.98668053165545855</v>
      </c>
      <c r="GIZ12" s="39">
        <f t="shared" si="929"/>
        <v>1.5807229500754834</v>
      </c>
      <c r="GJA12" s="40" t="s">
        <v>395</v>
      </c>
      <c r="GJB12" s="40" t="s">
        <v>10</v>
      </c>
      <c r="GJC12" s="42">
        <v>42004</v>
      </c>
      <c r="GJD12" s="43">
        <v>4736150000</v>
      </c>
      <c r="GJE12" s="43">
        <v>63083000</v>
      </c>
      <c r="GJF12" s="43">
        <v>2655650000</v>
      </c>
      <c r="GJG12" s="40">
        <v>0</v>
      </c>
      <c r="GJH12" s="43">
        <v>157824000</v>
      </c>
      <c r="GJI12" s="40" t="s">
        <v>41</v>
      </c>
      <c r="GJJ12" s="40" t="s">
        <v>99</v>
      </c>
      <c r="GJK12" s="36">
        <f t="shared" si="930"/>
        <v>2014</v>
      </c>
      <c r="GJL12" s="37">
        <f t="shared" si="931"/>
        <v>-4673067000</v>
      </c>
      <c r="GJM12" s="38">
        <f t="shared" si="932"/>
        <v>2813474000</v>
      </c>
      <c r="GJN12" s="38">
        <f t="shared" si="933"/>
        <v>-7486541000</v>
      </c>
      <c r="GJO12" s="39">
        <f t="shared" si="934"/>
        <v>0.98668053165545855</v>
      </c>
      <c r="GJP12" s="39">
        <f t="shared" si="935"/>
        <v>1.5807229500754834</v>
      </c>
      <c r="GJQ12" s="40" t="s">
        <v>395</v>
      </c>
      <c r="GJR12" s="40" t="s">
        <v>10</v>
      </c>
      <c r="GJS12" s="42">
        <v>42004</v>
      </c>
      <c r="GJT12" s="43">
        <v>4736150000</v>
      </c>
      <c r="GJU12" s="43">
        <v>63083000</v>
      </c>
      <c r="GJV12" s="43">
        <v>2655650000</v>
      </c>
      <c r="GJW12" s="40">
        <v>0</v>
      </c>
      <c r="GJX12" s="43">
        <v>157824000</v>
      </c>
      <c r="GJY12" s="40" t="s">
        <v>41</v>
      </c>
      <c r="GJZ12" s="40" t="s">
        <v>99</v>
      </c>
      <c r="GKA12" s="36">
        <f t="shared" si="930"/>
        <v>2014</v>
      </c>
      <c r="GKB12" s="37">
        <f t="shared" si="931"/>
        <v>-4673067000</v>
      </c>
      <c r="GKC12" s="38">
        <f t="shared" si="932"/>
        <v>2813474000</v>
      </c>
      <c r="GKD12" s="38">
        <f t="shared" si="933"/>
        <v>-7486541000</v>
      </c>
      <c r="GKE12" s="39">
        <f t="shared" si="934"/>
        <v>0.98668053165545855</v>
      </c>
      <c r="GKF12" s="39">
        <f t="shared" si="935"/>
        <v>1.5807229500754834</v>
      </c>
      <c r="GKG12" s="40" t="s">
        <v>395</v>
      </c>
      <c r="GKH12" s="40" t="s">
        <v>10</v>
      </c>
      <c r="GKI12" s="42">
        <v>42004</v>
      </c>
      <c r="GKJ12" s="43">
        <v>4736150000</v>
      </c>
      <c r="GKK12" s="43">
        <v>63083000</v>
      </c>
      <c r="GKL12" s="43">
        <v>2655650000</v>
      </c>
      <c r="GKM12" s="40">
        <v>0</v>
      </c>
      <c r="GKN12" s="43">
        <v>157824000</v>
      </c>
      <c r="GKO12" s="40" t="s">
        <v>41</v>
      </c>
      <c r="GKP12" s="40" t="s">
        <v>99</v>
      </c>
      <c r="GKQ12" s="36">
        <f t="shared" si="936"/>
        <v>2014</v>
      </c>
      <c r="GKR12" s="37">
        <f t="shared" si="937"/>
        <v>-4673067000</v>
      </c>
      <c r="GKS12" s="38">
        <f t="shared" si="938"/>
        <v>2813474000</v>
      </c>
      <c r="GKT12" s="38">
        <f t="shared" si="939"/>
        <v>-7486541000</v>
      </c>
      <c r="GKU12" s="39">
        <f t="shared" si="940"/>
        <v>0.98668053165545855</v>
      </c>
      <c r="GKV12" s="39">
        <f t="shared" si="941"/>
        <v>1.5807229500754834</v>
      </c>
      <c r="GKW12" s="40" t="s">
        <v>395</v>
      </c>
      <c r="GKX12" s="40" t="s">
        <v>10</v>
      </c>
      <c r="GKY12" s="42">
        <v>42004</v>
      </c>
      <c r="GKZ12" s="43">
        <v>4736150000</v>
      </c>
      <c r="GLA12" s="43">
        <v>63083000</v>
      </c>
      <c r="GLB12" s="43">
        <v>2655650000</v>
      </c>
      <c r="GLC12" s="40">
        <v>0</v>
      </c>
      <c r="GLD12" s="43">
        <v>157824000</v>
      </c>
      <c r="GLE12" s="40" t="s">
        <v>41</v>
      </c>
      <c r="GLF12" s="40" t="s">
        <v>99</v>
      </c>
      <c r="GLG12" s="36">
        <f t="shared" si="936"/>
        <v>2014</v>
      </c>
      <c r="GLH12" s="37">
        <f t="shared" si="937"/>
        <v>-4673067000</v>
      </c>
      <c r="GLI12" s="38">
        <f t="shared" si="938"/>
        <v>2813474000</v>
      </c>
      <c r="GLJ12" s="38">
        <f t="shared" si="939"/>
        <v>-7486541000</v>
      </c>
      <c r="GLK12" s="39">
        <f t="shared" si="940"/>
        <v>0.98668053165545855</v>
      </c>
      <c r="GLL12" s="39">
        <f t="shared" si="941"/>
        <v>1.5807229500754834</v>
      </c>
      <c r="GLM12" s="40" t="s">
        <v>395</v>
      </c>
      <c r="GLN12" s="40" t="s">
        <v>10</v>
      </c>
      <c r="GLO12" s="42">
        <v>42004</v>
      </c>
      <c r="GLP12" s="43">
        <v>4736150000</v>
      </c>
      <c r="GLQ12" s="43">
        <v>63083000</v>
      </c>
      <c r="GLR12" s="43">
        <v>2655650000</v>
      </c>
      <c r="GLS12" s="40">
        <v>0</v>
      </c>
      <c r="GLT12" s="43">
        <v>157824000</v>
      </c>
      <c r="GLU12" s="40" t="s">
        <v>41</v>
      </c>
      <c r="GLV12" s="40" t="s">
        <v>99</v>
      </c>
      <c r="GLW12" s="36">
        <f t="shared" si="942"/>
        <v>2014</v>
      </c>
      <c r="GLX12" s="37">
        <f t="shared" si="943"/>
        <v>-4673067000</v>
      </c>
      <c r="GLY12" s="38">
        <f t="shared" si="944"/>
        <v>2813474000</v>
      </c>
      <c r="GLZ12" s="38">
        <f t="shared" si="945"/>
        <v>-7486541000</v>
      </c>
      <c r="GMA12" s="39">
        <f t="shared" si="946"/>
        <v>0.98668053165545855</v>
      </c>
      <c r="GMB12" s="39">
        <f t="shared" si="947"/>
        <v>1.5807229500754834</v>
      </c>
      <c r="GMC12" s="40" t="s">
        <v>395</v>
      </c>
      <c r="GMD12" s="40" t="s">
        <v>10</v>
      </c>
      <c r="GME12" s="42">
        <v>42004</v>
      </c>
      <c r="GMF12" s="43">
        <v>4736150000</v>
      </c>
      <c r="GMG12" s="43">
        <v>63083000</v>
      </c>
      <c r="GMH12" s="43">
        <v>2655650000</v>
      </c>
      <c r="GMI12" s="40">
        <v>0</v>
      </c>
      <c r="GMJ12" s="43">
        <v>157824000</v>
      </c>
      <c r="GMK12" s="40" t="s">
        <v>41</v>
      </c>
      <c r="GML12" s="40" t="s">
        <v>99</v>
      </c>
      <c r="GMM12" s="36">
        <f t="shared" si="942"/>
        <v>2014</v>
      </c>
      <c r="GMN12" s="37">
        <f t="shared" si="943"/>
        <v>-4673067000</v>
      </c>
      <c r="GMO12" s="38">
        <f t="shared" si="944"/>
        <v>2813474000</v>
      </c>
      <c r="GMP12" s="38">
        <f t="shared" si="945"/>
        <v>-7486541000</v>
      </c>
      <c r="GMQ12" s="39">
        <f t="shared" si="946"/>
        <v>0.98668053165545855</v>
      </c>
      <c r="GMR12" s="39">
        <f t="shared" si="947"/>
        <v>1.5807229500754834</v>
      </c>
      <c r="GMS12" s="40" t="s">
        <v>395</v>
      </c>
      <c r="GMT12" s="40" t="s">
        <v>10</v>
      </c>
      <c r="GMU12" s="42">
        <v>42004</v>
      </c>
      <c r="GMV12" s="43">
        <v>4736150000</v>
      </c>
      <c r="GMW12" s="43">
        <v>63083000</v>
      </c>
      <c r="GMX12" s="43">
        <v>2655650000</v>
      </c>
      <c r="GMY12" s="40">
        <v>0</v>
      </c>
      <c r="GMZ12" s="43">
        <v>157824000</v>
      </c>
      <c r="GNA12" s="40" t="s">
        <v>41</v>
      </c>
      <c r="GNB12" s="40" t="s">
        <v>99</v>
      </c>
      <c r="GNC12" s="36">
        <f t="shared" si="948"/>
        <v>2014</v>
      </c>
      <c r="GND12" s="37">
        <f t="shared" si="949"/>
        <v>-4673067000</v>
      </c>
      <c r="GNE12" s="38">
        <f t="shared" si="950"/>
        <v>2813474000</v>
      </c>
      <c r="GNF12" s="38">
        <f t="shared" si="951"/>
        <v>-7486541000</v>
      </c>
      <c r="GNG12" s="39">
        <f t="shared" si="952"/>
        <v>0.98668053165545855</v>
      </c>
      <c r="GNH12" s="39">
        <f t="shared" si="953"/>
        <v>1.5807229500754834</v>
      </c>
      <c r="GNI12" s="40" t="s">
        <v>395</v>
      </c>
      <c r="GNJ12" s="40" t="s">
        <v>10</v>
      </c>
      <c r="GNK12" s="42">
        <v>42004</v>
      </c>
      <c r="GNL12" s="43">
        <v>4736150000</v>
      </c>
      <c r="GNM12" s="43">
        <v>63083000</v>
      </c>
      <c r="GNN12" s="43">
        <v>2655650000</v>
      </c>
      <c r="GNO12" s="40">
        <v>0</v>
      </c>
      <c r="GNP12" s="43">
        <v>157824000</v>
      </c>
      <c r="GNQ12" s="40" t="s">
        <v>41</v>
      </c>
      <c r="GNR12" s="40" t="s">
        <v>99</v>
      </c>
      <c r="GNS12" s="36">
        <f t="shared" si="948"/>
        <v>2014</v>
      </c>
      <c r="GNT12" s="37">
        <f t="shared" si="949"/>
        <v>-4673067000</v>
      </c>
      <c r="GNU12" s="38">
        <f t="shared" si="950"/>
        <v>2813474000</v>
      </c>
      <c r="GNV12" s="38">
        <f t="shared" si="951"/>
        <v>-7486541000</v>
      </c>
      <c r="GNW12" s="39">
        <f t="shared" si="952"/>
        <v>0.98668053165545855</v>
      </c>
      <c r="GNX12" s="39">
        <f t="shared" si="953"/>
        <v>1.5807229500754834</v>
      </c>
      <c r="GNY12" s="40" t="s">
        <v>395</v>
      </c>
      <c r="GNZ12" s="40" t="s">
        <v>10</v>
      </c>
      <c r="GOA12" s="42">
        <v>42004</v>
      </c>
      <c r="GOB12" s="43">
        <v>4736150000</v>
      </c>
      <c r="GOC12" s="43">
        <v>63083000</v>
      </c>
      <c r="GOD12" s="43">
        <v>2655650000</v>
      </c>
      <c r="GOE12" s="40">
        <v>0</v>
      </c>
      <c r="GOF12" s="43">
        <v>157824000</v>
      </c>
      <c r="GOG12" s="40" t="s">
        <v>41</v>
      </c>
      <c r="GOH12" s="40" t="s">
        <v>99</v>
      </c>
      <c r="GOI12" s="36">
        <f t="shared" si="954"/>
        <v>2014</v>
      </c>
      <c r="GOJ12" s="37">
        <f t="shared" si="955"/>
        <v>-4673067000</v>
      </c>
      <c r="GOK12" s="38">
        <f t="shared" si="956"/>
        <v>2813474000</v>
      </c>
      <c r="GOL12" s="38">
        <f t="shared" si="957"/>
        <v>-7486541000</v>
      </c>
      <c r="GOM12" s="39">
        <f t="shared" si="958"/>
        <v>0.98668053165545855</v>
      </c>
      <c r="GON12" s="39">
        <f t="shared" si="959"/>
        <v>1.5807229500754834</v>
      </c>
      <c r="GOO12" s="40" t="s">
        <v>395</v>
      </c>
      <c r="GOP12" s="40" t="s">
        <v>10</v>
      </c>
      <c r="GOQ12" s="42">
        <v>42004</v>
      </c>
      <c r="GOR12" s="43">
        <v>4736150000</v>
      </c>
      <c r="GOS12" s="43">
        <v>63083000</v>
      </c>
      <c r="GOT12" s="43">
        <v>2655650000</v>
      </c>
      <c r="GOU12" s="40">
        <v>0</v>
      </c>
      <c r="GOV12" s="43">
        <v>157824000</v>
      </c>
      <c r="GOW12" s="40" t="s">
        <v>41</v>
      </c>
      <c r="GOX12" s="40" t="s">
        <v>99</v>
      </c>
      <c r="GOY12" s="36">
        <f t="shared" si="954"/>
        <v>2014</v>
      </c>
      <c r="GOZ12" s="37">
        <f t="shared" si="955"/>
        <v>-4673067000</v>
      </c>
      <c r="GPA12" s="38">
        <f t="shared" si="956"/>
        <v>2813474000</v>
      </c>
      <c r="GPB12" s="38">
        <f t="shared" si="957"/>
        <v>-7486541000</v>
      </c>
      <c r="GPC12" s="39">
        <f t="shared" si="958"/>
        <v>0.98668053165545855</v>
      </c>
      <c r="GPD12" s="39">
        <f t="shared" si="959"/>
        <v>1.5807229500754834</v>
      </c>
      <c r="GPE12" s="40" t="s">
        <v>395</v>
      </c>
      <c r="GPF12" s="40" t="s">
        <v>10</v>
      </c>
      <c r="GPG12" s="42">
        <v>42004</v>
      </c>
      <c r="GPH12" s="43">
        <v>4736150000</v>
      </c>
      <c r="GPI12" s="43">
        <v>63083000</v>
      </c>
      <c r="GPJ12" s="43">
        <v>2655650000</v>
      </c>
      <c r="GPK12" s="40">
        <v>0</v>
      </c>
      <c r="GPL12" s="43">
        <v>157824000</v>
      </c>
      <c r="GPM12" s="40" t="s">
        <v>41</v>
      </c>
      <c r="GPN12" s="40" t="s">
        <v>99</v>
      </c>
      <c r="GPO12" s="36">
        <f t="shared" si="960"/>
        <v>2014</v>
      </c>
      <c r="GPP12" s="37">
        <f t="shared" si="961"/>
        <v>-4673067000</v>
      </c>
      <c r="GPQ12" s="38">
        <f t="shared" si="962"/>
        <v>2813474000</v>
      </c>
      <c r="GPR12" s="38">
        <f t="shared" si="963"/>
        <v>-7486541000</v>
      </c>
      <c r="GPS12" s="39">
        <f t="shared" si="964"/>
        <v>0.98668053165545855</v>
      </c>
      <c r="GPT12" s="39">
        <f t="shared" si="965"/>
        <v>1.5807229500754834</v>
      </c>
      <c r="GPU12" s="40" t="s">
        <v>395</v>
      </c>
      <c r="GPV12" s="40" t="s">
        <v>10</v>
      </c>
      <c r="GPW12" s="42">
        <v>42004</v>
      </c>
      <c r="GPX12" s="43">
        <v>4736150000</v>
      </c>
      <c r="GPY12" s="43">
        <v>63083000</v>
      </c>
      <c r="GPZ12" s="43">
        <v>2655650000</v>
      </c>
      <c r="GQA12" s="40">
        <v>0</v>
      </c>
      <c r="GQB12" s="43">
        <v>157824000</v>
      </c>
      <c r="GQC12" s="40" t="s">
        <v>41</v>
      </c>
      <c r="GQD12" s="40" t="s">
        <v>99</v>
      </c>
      <c r="GQE12" s="36">
        <f t="shared" si="960"/>
        <v>2014</v>
      </c>
      <c r="GQF12" s="37">
        <f t="shared" si="961"/>
        <v>-4673067000</v>
      </c>
      <c r="GQG12" s="38">
        <f t="shared" si="962"/>
        <v>2813474000</v>
      </c>
      <c r="GQH12" s="38">
        <f t="shared" si="963"/>
        <v>-7486541000</v>
      </c>
      <c r="GQI12" s="39">
        <f t="shared" si="964"/>
        <v>0.98668053165545855</v>
      </c>
      <c r="GQJ12" s="39">
        <f t="shared" si="965"/>
        <v>1.5807229500754834</v>
      </c>
      <c r="GQK12" s="40" t="s">
        <v>395</v>
      </c>
      <c r="GQL12" s="40" t="s">
        <v>10</v>
      </c>
      <c r="GQM12" s="42">
        <v>42004</v>
      </c>
      <c r="GQN12" s="43">
        <v>4736150000</v>
      </c>
      <c r="GQO12" s="43">
        <v>63083000</v>
      </c>
      <c r="GQP12" s="43">
        <v>2655650000</v>
      </c>
      <c r="GQQ12" s="40">
        <v>0</v>
      </c>
      <c r="GQR12" s="43">
        <v>157824000</v>
      </c>
      <c r="GQS12" s="40" t="s">
        <v>41</v>
      </c>
      <c r="GQT12" s="40" t="s">
        <v>99</v>
      </c>
      <c r="GQU12" s="36">
        <f t="shared" si="966"/>
        <v>2014</v>
      </c>
      <c r="GQV12" s="37">
        <f t="shared" si="967"/>
        <v>-4673067000</v>
      </c>
      <c r="GQW12" s="38">
        <f t="shared" si="968"/>
        <v>2813474000</v>
      </c>
      <c r="GQX12" s="38">
        <f t="shared" si="969"/>
        <v>-7486541000</v>
      </c>
      <c r="GQY12" s="39">
        <f t="shared" si="970"/>
        <v>0.98668053165545855</v>
      </c>
      <c r="GQZ12" s="39">
        <f t="shared" si="971"/>
        <v>1.5807229500754834</v>
      </c>
      <c r="GRA12" s="40" t="s">
        <v>395</v>
      </c>
      <c r="GRB12" s="40" t="s">
        <v>10</v>
      </c>
      <c r="GRC12" s="42">
        <v>42004</v>
      </c>
      <c r="GRD12" s="43">
        <v>4736150000</v>
      </c>
      <c r="GRE12" s="43">
        <v>63083000</v>
      </c>
      <c r="GRF12" s="43">
        <v>2655650000</v>
      </c>
      <c r="GRG12" s="40">
        <v>0</v>
      </c>
      <c r="GRH12" s="43">
        <v>157824000</v>
      </c>
      <c r="GRI12" s="40" t="s">
        <v>41</v>
      </c>
      <c r="GRJ12" s="40" t="s">
        <v>99</v>
      </c>
      <c r="GRK12" s="36">
        <f t="shared" si="966"/>
        <v>2014</v>
      </c>
      <c r="GRL12" s="37">
        <f t="shared" si="967"/>
        <v>-4673067000</v>
      </c>
      <c r="GRM12" s="38">
        <f t="shared" si="968"/>
        <v>2813474000</v>
      </c>
      <c r="GRN12" s="38">
        <f t="shared" si="969"/>
        <v>-7486541000</v>
      </c>
      <c r="GRO12" s="39">
        <f t="shared" si="970"/>
        <v>0.98668053165545855</v>
      </c>
      <c r="GRP12" s="39">
        <f t="shared" si="971"/>
        <v>1.5807229500754834</v>
      </c>
      <c r="GRQ12" s="40" t="s">
        <v>395</v>
      </c>
      <c r="GRR12" s="40" t="s">
        <v>10</v>
      </c>
      <c r="GRS12" s="42">
        <v>42004</v>
      </c>
      <c r="GRT12" s="43">
        <v>4736150000</v>
      </c>
      <c r="GRU12" s="43">
        <v>63083000</v>
      </c>
      <c r="GRV12" s="43">
        <v>2655650000</v>
      </c>
      <c r="GRW12" s="40">
        <v>0</v>
      </c>
      <c r="GRX12" s="43">
        <v>157824000</v>
      </c>
      <c r="GRY12" s="40" t="s">
        <v>41</v>
      </c>
      <c r="GRZ12" s="40" t="s">
        <v>99</v>
      </c>
      <c r="GSA12" s="36">
        <f t="shared" si="972"/>
        <v>2014</v>
      </c>
      <c r="GSB12" s="37">
        <f t="shared" si="973"/>
        <v>-4673067000</v>
      </c>
      <c r="GSC12" s="38">
        <f t="shared" si="974"/>
        <v>2813474000</v>
      </c>
      <c r="GSD12" s="38">
        <f t="shared" si="975"/>
        <v>-7486541000</v>
      </c>
      <c r="GSE12" s="39">
        <f t="shared" si="976"/>
        <v>0.98668053165545855</v>
      </c>
      <c r="GSF12" s="39">
        <f t="shared" si="977"/>
        <v>1.5807229500754834</v>
      </c>
      <c r="GSG12" s="40" t="s">
        <v>395</v>
      </c>
      <c r="GSH12" s="40" t="s">
        <v>10</v>
      </c>
      <c r="GSI12" s="42">
        <v>42004</v>
      </c>
      <c r="GSJ12" s="43">
        <v>4736150000</v>
      </c>
      <c r="GSK12" s="43">
        <v>63083000</v>
      </c>
      <c r="GSL12" s="43">
        <v>2655650000</v>
      </c>
      <c r="GSM12" s="40">
        <v>0</v>
      </c>
      <c r="GSN12" s="43">
        <v>157824000</v>
      </c>
      <c r="GSO12" s="40" t="s">
        <v>41</v>
      </c>
      <c r="GSP12" s="40" t="s">
        <v>99</v>
      </c>
      <c r="GSQ12" s="36">
        <f t="shared" si="972"/>
        <v>2014</v>
      </c>
      <c r="GSR12" s="37">
        <f t="shared" si="973"/>
        <v>-4673067000</v>
      </c>
      <c r="GSS12" s="38">
        <f t="shared" si="974"/>
        <v>2813474000</v>
      </c>
      <c r="GST12" s="38">
        <f t="shared" si="975"/>
        <v>-7486541000</v>
      </c>
      <c r="GSU12" s="39">
        <f t="shared" si="976"/>
        <v>0.98668053165545855</v>
      </c>
      <c r="GSV12" s="39">
        <f t="shared" si="977"/>
        <v>1.5807229500754834</v>
      </c>
      <c r="GSW12" s="40" t="s">
        <v>395</v>
      </c>
      <c r="GSX12" s="40" t="s">
        <v>10</v>
      </c>
      <c r="GSY12" s="42">
        <v>42004</v>
      </c>
      <c r="GSZ12" s="43">
        <v>4736150000</v>
      </c>
      <c r="GTA12" s="43">
        <v>63083000</v>
      </c>
      <c r="GTB12" s="43">
        <v>2655650000</v>
      </c>
      <c r="GTC12" s="40">
        <v>0</v>
      </c>
      <c r="GTD12" s="43">
        <v>157824000</v>
      </c>
      <c r="GTE12" s="40" t="s">
        <v>41</v>
      </c>
      <c r="GTF12" s="40" t="s">
        <v>99</v>
      </c>
      <c r="GTG12" s="36">
        <f t="shared" si="978"/>
        <v>2014</v>
      </c>
      <c r="GTH12" s="37">
        <f t="shared" si="979"/>
        <v>-4673067000</v>
      </c>
      <c r="GTI12" s="38">
        <f t="shared" si="980"/>
        <v>2813474000</v>
      </c>
      <c r="GTJ12" s="38">
        <f t="shared" si="981"/>
        <v>-7486541000</v>
      </c>
      <c r="GTK12" s="39">
        <f t="shared" si="982"/>
        <v>0.98668053165545855</v>
      </c>
      <c r="GTL12" s="39">
        <f t="shared" si="983"/>
        <v>1.5807229500754834</v>
      </c>
      <c r="GTM12" s="40" t="s">
        <v>395</v>
      </c>
      <c r="GTN12" s="40" t="s">
        <v>10</v>
      </c>
      <c r="GTO12" s="42">
        <v>42004</v>
      </c>
      <c r="GTP12" s="43">
        <v>4736150000</v>
      </c>
      <c r="GTQ12" s="43">
        <v>63083000</v>
      </c>
      <c r="GTR12" s="43">
        <v>2655650000</v>
      </c>
      <c r="GTS12" s="40">
        <v>0</v>
      </c>
      <c r="GTT12" s="43">
        <v>157824000</v>
      </c>
      <c r="GTU12" s="40" t="s">
        <v>41</v>
      </c>
      <c r="GTV12" s="40" t="s">
        <v>99</v>
      </c>
      <c r="GTW12" s="36">
        <f t="shared" si="978"/>
        <v>2014</v>
      </c>
      <c r="GTX12" s="37">
        <f t="shared" si="979"/>
        <v>-4673067000</v>
      </c>
      <c r="GTY12" s="38">
        <f t="shared" si="980"/>
        <v>2813474000</v>
      </c>
      <c r="GTZ12" s="38">
        <f t="shared" si="981"/>
        <v>-7486541000</v>
      </c>
      <c r="GUA12" s="39">
        <f t="shared" si="982"/>
        <v>0.98668053165545855</v>
      </c>
      <c r="GUB12" s="39">
        <f t="shared" si="983"/>
        <v>1.5807229500754834</v>
      </c>
      <c r="GUC12" s="40" t="s">
        <v>395</v>
      </c>
      <c r="GUD12" s="40" t="s">
        <v>10</v>
      </c>
      <c r="GUE12" s="42">
        <v>42004</v>
      </c>
      <c r="GUF12" s="43">
        <v>4736150000</v>
      </c>
      <c r="GUG12" s="43">
        <v>63083000</v>
      </c>
      <c r="GUH12" s="43">
        <v>2655650000</v>
      </c>
      <c r="GUI12" s="40">
        <v>0</v>
      </c>
      <c r="GUJ12" s="43">
        <v>157824000</v>
      </c>
      <c r="GUK12" s="40" t="s">
        <v>41</v>
      </c>
      <c r="GUL12" s="40" t="s">
        <v>99</v>
      </c>
      <c r="GUM12" s="36">
        <f t="shared" si="984"/>
        <v>2014</v>
      </c>
      <c r="GUN12" s="37">
        <f t="shared" si="985"/>
        <v>-4673067000</v>
      </c>
      <c r="GUO12" s="38">
        <f t="shared" si="986"/>
        <v>2813474000</v>
      </c>
      <c r="GUP12" s="38">
        <f t="shared" si="987"/>
        <v>-7486541000</v>
      </c>
      <c r="GUQ12" s="39">
        <f t="shared" si="988"/>
        <v>0.98668053165545855</v>
      </c>
      <c r="GUR12" s="39">
        <f t="shared" si="989"/>
        <v>1.5807229500754834</v>
      </c>
      <c r="GUS12" s="40" t="s">
        <v>395</v>
      </c>
      <c r="GUT12" s="40" t="s">
        <v>10</v>
      </c>
      <c r="GUU12" s="42">
        <v>42004</v>
      </c>
      <c r="GUV12" s="43">
        <v>4736150000</v>
      </c>
      <c r="GUW12" s="43">
        <v>63083000</v>
      </c>
      <c r="GUX12" s="43">
        <v>2655650000</v>
      </c>
      <c r="GUY12" s="40">
        <v>0</v>
      </c>
      <c r="GUZ12" s="43">
        <v>157824000</v>
      </c>
      <c r="GVA12" s="40" t="s">
        <v>41</v>
      </c>
      <c r="GVB12" s="40" t="s">
        <v>99</v>
      </c>
      <c r="GVC12" s="36">
        <f t="shared" si="984"/>
        <v>2014</v>
      </c>
      <c r="GVD12" s="37">
        <f t="shared" si="985"/>
        <v>-4673067000</v>
      </c>
      <c r="GVE12" s="38">
        <f t="shared" si="986"/>
        <v>2813474000</v>
      </c>
      <c r="GVF12" s="38">
        <f t="shared" si="987"/>
        <v>-7486541000</v>
      </c>
      <c r="GVG12" s="39">
        <f t="shared" si="988"/>
        <v>0.98668053165545855</v>
      </c>
      <c r="GVH12" s="39">
        <f t="shared" si="989"/>
        <v>1.5807229500754834</v>
      </c>
      <c r="GVI12" s="40" t="s">
        <v>395</v>
      </c>
      <c r="GVJ12" s="40" t="s">
        <v>10</v>
      </c>
      <c r="GVK12" s="42">
        <v>42004</v>
      </c>
      <c r="GVL12" s="43">
        <v>4736150000</v>
      </c>
      <c r="GVM12" s="43">
        <v>63083000</v>
      </c>
      <c r="GVN12" s="43">
        <v>2655650000</v>
      </c>
      <c r="GVO12" s="40">
        <v>0</v>
      </c>
      <c r="GVP12" s="43">
        <v>157824000</v>
      </c>
      <c r="GVQ12" s="40" t="s">
        <v>41</v>
      </c>
      <c r="GVR12" s="40" t="s">
        <v>99</v>
      </c>
      <c r="GVS12" s="36">
        <f t="shared" si="990"/>
        <v>2014</v>
      </c>
      <c r="GVT12" s="37">
        <f t="shared" si="991"/>
        <v>-4673067000</v>
      </c>
      <c r="GVU12" s="38">
        <f t="shared" si="992"/>
        <v>2813474000</v>
      </c>
      <c r="GVV12" s="38">
        <f t="shared" si="993"/>
        <v>-7486541000</v>
      </c>
      <c r="GVW12" s="39">
        <f t="shared" si="994"/>
        <v>0.98668053165545855</v>
      </c>
      <c r="GVX12" s="39">
        <f t="shared" si="995"/>
        <v>1.5807229500754834</v>
      </c>
      <c r="GVY12" s="40" t="s">
        <v>395</v>
      </c>
      <c r="GVZ12" s="40" t="s">
        <v>10</v>
      </c>
      <c r="GWA12" s="42">
        <v>42004</v>
      </c>
      <c r="GWB12" s="43">
        <v>4736150000</v>
      </c>
      <c r="GWC12" s="43">
        <v>63083000</v>
      </c>
      <c r="GWD12" s="43">
        <v>2655650000</v>
      </c>
      <c r="GWE12" s="40">
        <v>0</v>
      </c>
      <c r="GWF12" s="43">
        <v>157824000</v>
      </c>
      <c r="GWG12" s="40" t="s">
        <v>41</v>
      </c>
      <c r="GWH12" s="40" t="s">
        <v>99</v>
      </c>
      <c r="GWI12" s="36">
        <f t="shared" si="990"/>
        <v>2014</v>
      </c>
      <c r="GWJ12" s="37">
        <f t="shared" si="991"/>
        <v>-4673067000</v>
      </c>
      <c r="GWK12" s="38">
        <f t="shared" si="992"/>
        <v>2813474000</v>
      </c>
      <c r="GWL12" s="38">
        <f t="shared" si="993"/>
        <v>-7486541000</v>
      </c>
      <c r="GWM12" s="39">
        <f t="shared" si="994"/>
        <v>0.98668053165545855</v>
      </c>
      <c r="GWN12" s="39">
        <f t="shared" si="995"/>
        <v>1.5807229500754834</v>
      </c>
      <c r="GWO12" s="40" t="s">
        <v>395</v>
      </c>
      <c r="GWP12" s="40" t="s">
        <v>10</v>
      </c>
      <c r="GWQ12" s="42">
        <v>42004</v>
      </c>
      <c r="GWR12" s="43">
        <v>4736150000</v>
      </c>
      <c r="GWS12" s="43">
        <v>63083000</v>
      </c>
      <c r="GWT12" s="43">
        <v>2655650000</v>
      </c>
      <c r="GWU12" s="40">
        <v>0</v>
      </c>
      <c r="GWV12" s="43">
        <v>157824000</v>
      </c>
      <c r="GWW12" s="40" t="s">
        <v>41</v>
      </c>
      <c r="GWX12" s="40" t="s">
        <v>99</v>
      </c>
      <c r="GWY12" s="36">
        <f t="shared" si="996"/>
        <v>2014</v>
      </c>
      <c r="GWZ12" s="37">
        <f t="shared" si="997"/>
        <v>-4673067000</v>
      </c>
      <c r="GXA12" s="38">
        <f t="shared" si="998"/>
        <v>2813474000</v>
      </c>
      <c r="GXB12" s="38">
        <f t="shared" si="999"/>
        <v>-7486541000</v>
      </c>
      <c r="GXC12" s="39">
        <f t="shared" si="1000"/>
        <v>0.98668053165545855</v>
      </c>
      <c r="GXD12" s="39">
        <f t="shared" si="1001"/>
        <v>1.5807229500754834</v>
      </c>
      <c r="GXE12" s="40" t="s">
        <v>395</v>
      </c>
      <c r="GXF12" s="40" t="s">
        <v>10</v>
      </c>
      <c r="GXG12" s="42">
        <v>42004</v>
      </c>
      <c r="GXH12" s="43">
        <v>4736150000</v>
      </c>
      <c r="GXI12" s="43">
        <v>63083000</v>
      </c>
      <c r="GXJ12" s="43">
        <v>2655650000</v>
      </c>
      <c r="GXK12" s="40">
        <v>0</v>
      </c>
      <c r="GXL12" s="43">
        <v>157824000</v>
      </c>
      <c r="GXM12" s="40" t="s">
        <v>41</v>
      </c>
      <c r="GXN12" s="40" t="s">
        <v>99</v>
      </c>
      <c r="GXO12" s="36">
        <f t="shared" si="996"/>
        <v>2014</v>
      </c>
      <c r="GXP12" s="37">
        <f t="shared" si="997"/>
        <v>-4673067000</v>
      </c>
      <c r="GXQ12" s="38">
        <f t="shared" si="998"/>
        <v>2813474000</v>
      </c>
      <c r="GXR12" s="38">
        <f t="shared" si="999"/>
        <v>-7486541000</v>
      </c>
      <c r="GXS12" s="39">
        <f t="shared" si="1000"/>
        <v>0.98668053165545855</v>
      </c>
      <c r="GXT12" s="39">
        <f t="shared" si="1001"/>
        <v>1.5807229500754834</v>
      </c>
      <c r="GXU12" s="40" t="s">
        <v>395</v>
      </c>
      <c r="GXV12" s="40" t="s">
        <v>10</v>
      </c>
      <c r="GXW12" s="42">
        <v>42004</v>
      </c>
      <c r="GXX12" s="43">
        <v>4736150000</v>
      </c>
      <c r="GXY12" s="43">
        <v>63083000</v>
      </c>
      <c r="GXZ12" s="43">
        <v>2655650000</v>
      </c>
      <c r="GYA12" s="40">
        <v>0</v>
      </c>
      <c r="GYB12" s="43">
        <v>157824000</v>
      </c>
      <c r="GYC12" s="40" t="s">
        <v>41</v>
      </c>
      <c r="GYD12" s="40" t="s">
        <v>99</v>
      </c>
      <c r="GYE12" s="36">
        <f t="shared" si="1002"/>
        <v>2014</v>
      </c>
      <c r="GYF12" s="37">
        <f t="shared" si="1003"/>
        <v>-4673067000</v>
      </c>
      <c r="GYG12" s="38">
        <f t="shared" si="1004"/>
        <v>2813474000</v>
      </c>
      <c r="GYH12" s="38">
        <f t="shared" si="1005"/>
        <v>-7486541000</v>
      </c>
      <c r="GYI12" s="39">
        <f t="shared" si="1006"/>
        <v>0.98668053165545855</v>
      </c>
      <c r="GYJ12" s="39">
        <f t="shared" si="1007"/>
        <v>1.5807229500754834</v>
      </c>
      <c r="GYK12" s="40" t="s">
        <v>395</v>
      </c>
      <c r="GYL12" s="40" t="s">
        <v>10</v>
      </c>
      <c r="GYM12" s="42">
        <v>42004</v>
      </c>
      <c r="GYN12" s="43">
        <v>4736150000</v>
      </c>
      <c r="GYO12" s="43">
        <v>63083000</v>
      </c>
      <c r="GYP12" s="43">
        <v>2655650000</v>
      </c>
      <c r="GYQ12" s="40">
        <v>0</v>
      </c>
      <c r="GYR12" s="43">
        <v>157824000</v>
      </c>
      <c r="GYS12" s="40" t="s">
        <v>41</v>
      </c>
      <c r="GYT12" s="40" t="s">
        <v>99</v>
      </c>
      <c r="GYU12" s="36">
        <f t="shared" si="1002"/>
        <v>2014</v>
      </c>
      <c r="GYV12" s="37">
        <f t="shared" si="1003"/>
        <v>-4673067000</v>
      </c>
      <c r="GYW12" s="38">
        <f t="shared" si="1004"/>
        <v>2813474000</v>
      </c>
      <c r="GYX12" s="38">
        <f t="shared" si="1005"/>
        <v>-7486541000</v>
      </c>
      <c r="GYY12" s="39">
        <f t="shared" si="1006"/>
        <v>0.98668053165545855</v>
      </c>
      <c r="GYZ12" s="39">
        <f t="shared" si="1007"/>
        <v>1.5807229500754834</v>
      </c>
      <c r="GZA12" s="40" t="s">
        <v>395</v>
      </c>
      <c r="GZB12" s="40" t="s">
        <v>10</v>
      </c>
      <c r="GZC12" s="42">
        <v>42004</v>
      </c>
      <c r="GZD12" s="43">
        <v>4736150000</v>
      </c>
      <c r="GZE12" s="43">
        <v>63083000</v>
      </c>
      <c r="GZF12" s="43">
        <v>2655650000</v>
      </c>
      <c r="GZG12" s="40">
        <v>0</v>
      </c>
      <c r="GZH12" s="43">
        <v>157824000</v>
      </c>
      <c r="GZI12" s="40" t="s">
        <v>41</v>
      </c>
      <c r="GZJ12" s="40" t="s">
        <v>99</v>
      </c>
      <c r="GZK12" s="36">
        <f t="shared" si="1008"/>
        <v>2014</v>
      </c>
      <c r="GZL12" s="37">
        <f t="shared" si="1009"/>
        <v>-4673067000</v>
      </c>
      <c r="GZM12" s="38">
        <f t="shared" si="1010"/>
        <v>2813474000</v>
      </c>
      <c r="GZN12" s="38">
        <f t="shared" si="1011"/>
        <v>-7486541000</v>
      </c>
      <c r="GZO12" s="39">
        <f t="shared" si="1012"/>
        <v>0.98668053165545855</v>
      </c>
      <c r="GZP12" s="39">
        <f t="shared" si="1013"/>
        <v>1.5807229500754834</v>
      </c>
      <c r="GZQ12" s="40" t="s">
        <v>395</v>
      </c>
      <c r="GZR12" s="40" t="s">
        <v>10</v>
      </c>
      <c r="GZS12" s="42">
        <v>42004</v>
      </c>
      <c r="GZT12" s="43">
        <v>4736150000</v>
      </c>
      <c r="GZU12" s="43">
        <v>63083000</v>
      </c>
      <c r="GZV12" s="43">
        <v>2655650000</v>
      </c>
      <c r="GZW12" s="40">
        <v>0</v>
      </c>
      <c r="GZX12" s="43">
        <v>157824000</v>
      </c>
      <c r="GZY12" s="40" t="s">
        <v>41</v>
      </c>
      <c r="GZZ12" s="40" t="s">
        <v>99</v>
      </c>
      <c r="HAA12" s="36">
        <f t="shared" si="1008"/>
        <v>2014</v>
      </c>
      <c r="HAB12" s="37">
        <f t="shared" si="1009"/>
        <v>-4673067000</v>
      </c>
      <c r="HAC12" s="38">
        <f t="shared" si="1010"/>
        <v>2813474000</v>
      </c>
      <c r="HAD12" s="38">
        <f t="shared" si="1011"/>
        <v>-7486541000</v>
      </c>
      <c r="HAE12" s="39">
        <f t="shared" si="1012"/>
        <v>0.98668053165545855</v>
      </c>
      <c r="HAF12" s="39">
        <f t="shared" si="1013"/>
        <v>1.5807229500754834</v>
      </c>
      <c r="HAG12" s="40" t="s">
        <v>395</v>
      </c>
      <c r="HAH12" s="40" t="s">
        <v>10</v>
      </c>
      <c r="HAI12" s="42">
        <v>42004</v>
      </c>
      <c r="HAJ12" s="43">
        <v>4736150000</v>
      </c>
      <c r="HAK12" s="43">
        <v>63083000</v>
      </c>
      <c r="HAL12" s="43">
        <v>2655650000</v>
      </c>
      <c r="HAM12" s="40">
        <v>0</v>
      </c>
      <c r="HAN12" s="43">
        <v>157824000</v>
      </c>
      <c r="HAO12" s="40" t="s">
        <v>41</v>
      </c>
      <c r="HAP12" s="40" t="s">
        <v>99</v>
      </c>
      <c r="HAQ12" s="36">
        <f t="shared" si="1014"/>
        <v>2014</v>
      </c>
      <c r="HAR12" s="37">
        <f t="shared" si="1015"/>
        <v>-4673067000</v>
      </c>
      <c r="HAS12" s="38">
        <f t="shared" si="1016"/>
        <v>2813474000</v>
      </c>
      <c r="HAT12" s="38">
        <f t="shared" si="1017"/>
        <v>-7486541000</v>
      </c>
      <c r="HAU12" s="39">
        <f t="shared" si="1018"/>
        <v>0.98668053165545855</v>
      </c>
      <c r="HAV12" s="39">
        <f t="shared" si="1019"/>
        <v>1.5807229500754834</v>
      </c>
      <c r="HAW12" s="40" t="s">
        <v>395</v>
      </c>
      <c r="HAX12" s="40" t="s">
        <v>10</v>
      </c>
      <c r="HAY12" s="42">
        <v>42004</v>
      </c>
      <c r="HAZ12" s="43">
        <v>4736150000</v>
      </c>
      <c r="HBA12" s="43">
        <v>63083000</v>
      </c>
      <c r="HBB12" s="43">
        <v>2655650000</v>
      </c>
      <c r="HBC12" s="40">
        <v>0</v>
      </c>
      <c r="HBD12" s="43">
        <v>157824000</v>
      </c>
      <c r="HBE12" s="40" t="s">
        <v>41</v>
      </c>
      <c r="HBF12" s="40" t="s">
        <v>99</v>
      </c>
      <c r="HBG12" s="36">
        <f t="shared" si="1014"/>
        <v>2014</v>
      </c>
      <c r="HBH12" s="37">
        <f t="shared" si="1015"/>
        <v>-4673067000</v>
      </c>
      <c r="HBI12" s="38">
        <f t="shared" si="1016"/>
        <v>2813474000</v>
      </c>
      <c r="HBJ12" s="38">
        <f t="shared" si="1017"/>
        <v>-7486541000</v>
      </c>
      <c r="HBK12" s="39">
        <f t="shared" si="1018"/>
        <v>0.98668053165545855</v>
      </c>
      <c r="HBL12" s="39">
        <f t="shared" si="1019"/>
        <v>1.5807229500754834</v>
      </c>
      <c r="HBM12" s="40" t="s">
        <v>395</v>
      </c>
      <c r="HBN12" s="40" t="s">
        <v>10</v>
      </c>
      <c r="HBO12" s="42">
        <v>42004</v>
      </c>
      <c r="HBP12" s="43">
        <v>4736150000</v>
      </c>
      <c r="HBQ12" s="43">
        <v>63083000</v>
      </c>
      <c r="HBR12" s="43">
        <v>2655650000</v>
      </c>
      <c r="HBS12" s="40">
        <v>0</v>
      </c>
      <c r="HBT12" s="43">
        <v>157824000</v>
      </c>
      <c r="HBU12" s="40" t="s">
        <v>41</v>
      </c>
      <c r="HBV12" s="40" t="s">
        <v>99</v>
      </c>
      <c r="HBW12" s="36">
        <f t="shared" si="1020"/>
        <v>2014</v>
      </c>
      <c r="HBX12" s="37">
        <f t="shared" si="1021"/>
        <v>-4673067000</v>
      </c>
      <c r="HBY12" s="38">
        <f t="shared" si="1022"/>
        <v>2813474000</v>
      </c>
      <c r="HBZ12" s="38">
        <f t="shared" si="1023"/>
        <v>-7486541000</v>
      </c>
      <c r="HCA12" s="39">
        <f t="shared" si="1024"/>
        <v>0.98668053165545855</v>
      </c>
      <c r="HCB12" s="39">
        <f t="shared" si="1025"/>
        <v>1.5807229500754834</v>
      </c>
      <c r="HCC12" s="40" t="s">
        <v>395</v>
      </c>
      <c r="HCD12" s="40" t="s">
        <v>10</v>
      </c>
      <c r="HCE12" s="42">
        <v>42004</v>
      </c>
      <c r="HCF12" s="43">
        <v>4736150000</v>
      </c>
      <c r="HCG12" s="43">
        <v>63083000</v>
      </c>
      <c r="HCH12" s="43">
        <v>2655650000</v>
      </c>
      <c r="HCI12" s="40">
        <v>0</v>
      </c>
      <c r="HCJ12" s="43">
        <v>157824000</v>
      </c>
      <c r="HCK12" s="40" t="s">
        <v>41</v>
      </c>
      <c r="HCL12" s="40" t="s">
        <v>99</v>
      </c>
      <c r="HCM12" s="36">
        <f t="shared" si="1020"/>
        <v>2014</v>
      </c>
      <c r="HCN12" s="37">
        <f t="shared" si="1021"/>
        <v>-4673067000</v>
      </c>
      <c r="HCO12" s="38">
        <f t="shared" si="1022"/>
        <v>2813474000</v>
      </c>
      <c r="HCP12" s="38">
        <f t="shared" si="1023"/>
        <v>-7486541000</v>
      </c>
      <c r="HCQ12" s="39">
        <f t="shared" si="1024"/>
        <v>0.98668053165545855</v>
      </c>
      <c r="HCR12" s="39">
        <f t="shared" si="1025"/>
        <v>1.5807229500754834</v>
      </c>
      <c r="HCS12" s="40" t="s">
        <v>395</v>
      </c>
      <c r="HCT12" s="40" t="s">
        <v>10</v>
      </c>
      <c r="HCU12" s="42">
        <v>42004</v>
      </c>
      <c r="HCV12" s="43">
        <v>4736150000</v>
      </c>
      <c r="HCW12" s="43">
        <v>63083000</v>
      </c>
      <c r="HCX12" s="43">
        <v>2655650000</v>
      </c>
      <c r="HCY12" s="40">
        <v>0</v>
      </c>
      <c r="HCZ12" s="43">
        <v>157824000</v>
      </c>
      <c r="HDA12" s="40" t="s">
        <v>41</v>
      </c>
      <c r="HDB12" s="40" t="s">
        <v>99</v>
      </c>
      <c r="HDC12" s="36">
        <f t="shared" si="1026"/>
        <v>2014</v>
      </c>
      <c r="HDD12" s="37">
        <f t="shared" si="1027"/>
        <v>-4673067000</v>
      </c>
      <c r="HDE12" s="38">
        <f t="shared" si="1028"/>
        <v>2813474000</v>
      </c>
      <c r="HDF12" s="38">
        <f t="shared" si="1029"/>
        <v>-7486541000</v>
      </c>
      <c r="HDG12" s="39">
        <f t="shared" si="1030"/>
        <v>0.98668053165545855</v>
      </c>
      <c r="HDH12" s="39">
        <f t="shared" si="1031"/>
        <v>1.5807229500754834</v>
      </c>
      <c r="HDI12" s="40" t="s">
        <v>395</v>
      </c>
      <c r="HDJ12" s="40" t="s">
        <v>10</v>
      </c>
      <c r="HDK12" s="42">
        <v>42004</v>
      </c>
      <c r="HDL12" s="43">
        <v>4736150000</v>
      </c>
      <c r="HDM12" s="43">
        <v>63083000</v>
      </c>
      <c r="HDN12" s="43">
        <v>2655650000</v>
      </c>
      <c r="HDO12" s="40">
        <v>0</v>
      </c>
      <c r="HDP12" s="43">
        <v>157824000</v>
      </c>
      <c r="HDQ12" s="40" t="s">
        <v>41</v>
      </c>
      <c r="HDR12" s="40" t="s">
        <v>99</v>
      </c>
      <c r="HDS12" s="36">
        <f t="shared" si="1026"/>
        <v>2014</v>
      </c>
      <c r="HDT12" s="37">
        <f t="shared" si="1027"/>
        <v>-4673067000</v>
      </c>
      <c r="HDU12" s="38">
        <f t="shared" si="1028"/>
        <v>2813474000</v>
      </c>
      <c r="HDV12" s="38">
        <f t="shared" si="1029"/>
        <v>-7486541000</v>
      </c>
      <c r="HDW12" s="39">
        <f t="shared" si="1030"/>
        <v>0.98668053165545855</v>
      </c>
      <c r="HDX12" s="39">
        <f t="shared" si="1031"/>
        <v>1.5807229500754834</v>
      </c>
      <c r="HDY12" s="40" t="s">
        <v>395</v>
      </c>
      <c r="HDZ12" s="40" t="s">
        <v>10</v>
      </c>
      <c r="HEA12" s="42">
        <v>42004</v>
      </c>
      <c r="HEB12" s="43">
        <v>4736150000</v>
      </c>
      <c r="HEC12" s="43">
        <v>63083000</v>
      </c>
      <c r="HED12" s="43">
        <v>2655650000</v>
      </c>
      <c r="HEE12" s="40">
        <v>0</v>
      </c>
      <c r="HEF12" s="43">
        <v>157824000</v>
      </c>
      <c r="HEG12" s="40" t="s">
        <v>41</v>
      </c>
      <c r="HEH12" s="40" t="s">
        <v>99</v>
      </c>
      <c r="HEI12" s="36">
        <f t="shared" si="1032"/>
        <v>2014</v>
      </c>
      <c r="HEJ12" s="37">
        <f t="shared" si="1033"/>
        <v>-4673067000</v>
      </c>
      <c r="HEK12" s="38">
        <f t="shared" si="1034"/>
        <v>2813474000</v>
      </c>
      <c r="HEL12" s="38">
        <f t="shared" si="1035"/>
        <v>-7486541000</v>
      </c>
      <c r="HEM12" s="39">
        <f t="shared" si="1036"/>
        <v>0.98668053165545855</v>
      </c>
      <c r="HEN12" s="39">
        <f t="shared" si="1037"/>
        <v>1.5807229500754834</v>
      </c>
      <c r="HEO12" s="40" t="s">
        <v>395</v>
      </c>
      <c r="HEP12" s="40" t="s">
        <v>10</v>
      </c>
      <c r="HEQ12" s="42">
        <v>42004</v>
      </c>
      <c r="HER12" s="43">
        <v>4736150000</v>
      </c>
      <c r="HES12" s="43">
        <v>63083000</v>
      </c>
      <c r="HET12" s="43">
        <v>2655650000</v>
      </c>
      <c r="HEU12" s="40">
        <v>0</v>
      </c>
      <c r="HEV12" s="43">
        <v>157824000</v>
      </c>
      <c r="HEW12" s="40" t="s">
        <v>41</v>
      </c>
      <c r="HEX12" s="40" t="s">
        <v>99</v>
      </c>
      <c r="HEY12" s="36">
        <f t="shared" si="1032"/>
        <v>2014</v>
      </c>
      <c r="HEZ12" s="37">
        <f t="shared" si="1033"/>
        <v>-4673067000</v>
      </c>
      <c r="HFA12" s="38">
        <f t="shared" si="1034"/>
        <v>2813474000</v>
      </c>
      <c r="HFB12" s="38">
        <f t="shared" si="1035"/>
        <v>-7486541000</v>
      </c>
      <c r="HFC12" s="39">
        <f t="shared" si="1036"/>
        <v>0.98668053165545855</v>
      </c>
      <c r="HFD12" s="39">
        <f t="shared" si="1037"/>
        <v>1.5807229500754834</v>
      </c>
      <c r="HFE12" s="40" t="s">
        <v>395</v>
      </c>
      <c r="HFF12" s="40" t="s">
        <v>10</v>
      </c>
      <c r="HFG12" s="42">
        <v>42004</v>
      </c>
      <c r="HFH12" s="43">
        <v>4736150000</v>
      </c>
      <c r="HFI12" s="43">
        <v>63083000</v>
      </c>
      <c r="HFJ12" s="43">
        <v>2655650000</v>
      </c>
      <c r="HFK12" s="40">
        <v>0</v>
      </c>
      <c r="HFL12" s="43">
        <v>157824000</v>
      </c>
      <c r="HFM12" s="40" t="s">
        <v>41</v>
      </c>
      <c r="HFN12" s="40" t="s">
        <v>99</v>
      </c>
      <c r="HFO12" s="36">
        <f t="shared" si="1038"/>
        <v>2014</v>
      </c>
      <c r="HFP12" s="37">
        <f t="shared" si="1039"/>
        <v>-4673067000</v>
      </c>
      <c r="HFQ12" s="38">
        <f t="shared" si="1040"/>
        <v>2813474000</v>
      </c>
      <c r="HFR12" s="38">
        <f t="shared" si="1041"/>
        <v>-7486541000</v>
      </c>
      <c r="HFS12" s="39">
        <f t="shared" si="1042"/>
        <v>0.98668053165545855</v>
      </c>
      <c r="HFT12" s="39">
        <f t="shared" si="1043"/>
        <v>1.5807229500754834</v>
      </c>
      <c r="HFU12" s="40" t="s">
        <v>395</v>
      </c>
      <c r="HFV12" s="40" t="s">
        <v>10</v>
      </c>
      <c r="HFW12" s="42">
        <v>42004</v>
      </c>
      <c r="HFX12" s="43">
        <v>4736150000</v>
      </c>
      <c r="HFY12" s="43">
        <v>63083000</v>
      </c>
      <c r="HFZ12" s="43">
        <v>2655650000</v>
      </c>
      <c r="HGA12" s="40">
        <v>0</v>
      </c>
      <c r="HGB12" s="43">
        <v>157824000</v>
      </c>
      <c r="HGC12" s="40" t="s">
        <v>41</v>
      </c>
      <c r="HGD12" s="40" t="s">
        <v>99</v>
      </c>
      <c r="HGE12" s="36">
        <f t="shared" si="1038"/>
        <v>2014</v>
      </c>
      <c r="HGF12" s="37">
        <f t="shared" si="1039"/>
        <v>-4673067000</v>
      </c>
      <c r="HGG12" s="38">
        <f t="shared" si="1040"/>
        <v>2813474000</v>
      </c>
      <c r="HGH12" s="38">
        <f t="shared" si="1041"/>
        <v>-7486541000</v>
      </c>
      <c r="HGI12" s="39">
        <f t="shared" si="1042"/>
        <v>0.98668053165545855</v>
      </c>
      <c r="HGJ12" s="39">
        <f t="shared" si="1043"/>
        <v>1.5807229500754834</v>
      </c>
      <c r="HGK12" s="40" t="s">
        <v>395</v>
      </c>
      <c r="HGL12" s="40" t="s">
        <v>10</v>
      </c>
      <c r="HGM12" s="42">
        <v>42004</v>
      </c>
      <c r="HGN12" s="43">
        <v>4736150000</v>
      </c>
      <c r="HGO12" s="43">
        <v>63083000</v>
      </c>
      <c r="HGP12" s="43">
        <v>2655650000</v>
      </c>
      <c r="HGQ12" s="40">
        <v>0</v>
      </c>
      <c r="HGR12" s="43">
        <v>157824000</v>
      </c>
      <c r="HGS12" s="40" t="s">
        <v>41</v>
      </c>
      <c r="HGT12" s="40" t="s">
        <v>99</v>
      </c>
      <c r="HGU12" s="36">
        <f t="shared" si="1044"/>
        <v>2014</v>
      </c>
      <c r="HGV12" s="37">
        <f t="shared" si="1045"/>
        <v>-4673067000</v>
      </c>
      <c r="HGW12" s="38">
        <f t="shared" si="1046"/>
        <v>2813474000</v>
      </c>
      <c r="HGX12" s="38">
        <f t="shared" si="1047"/>
        <v>-7486541000</v>
      </c>
      <c r="HGY12" s="39">
        <f t="shared" si="1048"/>
        <v>0.98668053165545855</v>
      </c>
      <c r="HGZ12" s="39">
        <f t="shared" si="1049"/>
        <v>1.5807229500754834</v>
      </c>
      <c r="HHA12" s="40" t="s">
        <v>395</v>
      </c>
      <c r="HHB12" s="40" t="s">
        <v>10</v>
      </c>
      <c r="HHC12" s="42">
        <v>42004</v>
      </c>
      <c r="HHD12" s="43">
        <v>4736150000</v>
      </c>
      <c r="HHE12" s="43">
        <v>63083000</v>
      </c>
      <c r="HHF12" s="43">
        <v>2655650000</v>
      </c>
      <c r="HHG12" s="40">
        <v>0</v>
      </c>
      <c r="HHH12" s="43">
        <v>157824000</v>
      </c>
      <c r="HHI12" s="40" t="s">
        <v>41</v>
      </c>
      <c r="HHJ12" s="40" t="s">
        <v>99</v>
      </c>
      <c r="HHK12" s="36">
        <f t="shared" si="1044"/>
        <v>2014</v>
      </c>
      <c r="HHL12" s="37">
        <f t="shared" si="1045"/>
        <v>-4673067000</v>
      </c>
      <c r="HHM12" s="38">
        <f t="shared" si="1046"/>
        <v>2813474000</v>
      </c>
      <c r="HHN12" s="38">
        <f t="shared" si="1047"/>
        <v>-7486541000</v>
      </c>
      <c r="HHO12" s="39">
        <f t="shared" si="1048"/>
        <v>0.98668053165545855</v>
      </c>
      <c r="HHP12" s="39">
        <f t="shared" si="1049"/>
        <v>1.5807229500754834</v>
      </c>
      <c r="HHQ12" s="40" t="s">
        <v>395</v>
      </c>
      <c r="HHR12" s="40" t="s">
        <v>10</v>
      </c>
      <c r="HHS12" s="42">
        <v>42004</v>
      </c>
      <c r="HHT12" s="43">
        <v>4736150000</v>
      </c>
      <c r="HHU12" s="43">
        <v>63083000</v>
      </c>
      <c r="HHV12" s="43">
        <v>2655650000</v>
      </c>
      <c r="HHW12" s="40">
        <v>0</v>
      </c>
      <c r="HHX12" s="43">
        <v>157824000</v>
      </c>
      <c r="HHY12" s="40" t="s">
        <v>41</v>
      </c>
      <c r="HHZ12" s="40" t="s">
        <v>99</v>
      </c>
      <c r="HIA12" s="36">
        <f t="shared" si="1050"/>
        <v>2014</v>
      </c>
      <c r="HIB12" s="37">
        <f t="shared" si="1051"/>
        <v>-4673067000</v>
      </c>
      <c r="HIC12" s="38">
        <f t="shared" si="1052"/>
        <v>2813474000</v>
      </c>
      <c r="HID12" s="38">
        <f t="shared" si="1053"/>
        <v>-7486541000</v>
      </c>
      <c r="HIE12" s="39">
        <f t="shared" si="1054"/>
        <v>0.98668053165545855</v>
      </c>
      <c r="HIF12" s="39">
        <f t="shared" si="1055"/>
        <v>1.5807229500754834</v>
      </c>
      <c r="HIG12" s="40" t="s">
        <v>395</v>
      </c>
      <c r="HIH12" s="40" t="s">
        <v>10</v>
      </c>
      <c r="HII12" s="42">
        <v>42004</v>
      </c>
      <c r="HIJ12" s="43">
        <v>4736150000</v>
      </c>
      <c r="HIK12" s="43">
        <v>63083000</v>
      </c>
      <c r="HIL12" s="43">
        <v>2655650000</v>
      </c>
      <c r="HIM12" s="40">
        <v>0</v>
      </c>
      <c r="HIN12" s="43">
        <v>157824000</v>
      </c>
      <c r="HIO12" s="40" t="s">
        <v>41</v>
      </c>
      <c r="HIP12" s="40" t="s">
        <v>99</v>
      </c>
      <c r="HIQ12" s="36">
        <f t="shared" si="1050"/>
        <v>2014</v>
      </c>
      <c r="HIR12" s="37">
        <f t="shared" si="1051"/>
        <v>-4673067000</v>
      </c>
      <c r="HIS12" s="38">
        <f t="shared" si="1052"/>
        <v>2813474000</v>
      </c>
      <c r="HIT12" s="38">
        <f t="shared" si="1053"/>
        <v>-7486541000</v>
      </c>
      <c r="HIU12" s="39">
        <f t="shared" si="1054"/>
        <v>0.98668053165545855</v>
      </c>
      <c r="HIV12" s="39">
        <f t="shared" si="1055"/>
        <v>1.5807229500754834</v>
      </c>
      <c r="HIW12" s="40" t="s">
        <v>395</v>
      </c>
      <c r="HIX12" s="40" t="s">
        <v>10</v>
      </c>
      <c r="HIY12" s="42">
        <v>42004</v>
      </c>
      <c r="HIZ12" s="43">
        <v>4736150000</v>
      </c>
      <c r="HJA12" s="43">
        <v>63083000</v>
      </c>
      <c r="HJB12" s="43">
        <v>2655650000</v>
      </c>
      <c r="HJC12" s="40">
        <v>0</v>
      </c>
      <c r="HJD12" s="43">
        <v>157824000</v>
      </c>
      <c r="HJE12" s="40" t="s">
        <v>41</v>
      </c>
      <c r="HJF12" s="40" t="s">
        <v>99</v>
      </c>
      <c r="HJG12" s="36">
        <f t="shared" si="1056"/>
        <v>2014</v>
      </c>
      <c r="HJH12" s="37">
        <f t="shared" si="1057"/>
        <v>-4673067000</v>
      </c>
      <c r="HJI12" s="38">
        <f t="shared" si="1058"/>
        <v>2813474000</v>
      </c>
      <c r="HJJ12" s="38">
        <f t="shared" si="1059"/>
        <v>-7486541000</v>
      </c>
      <c r="HJK12" s="39">
        <f t="shared" si="1060"/>
        <v>0.98668053165545855</v>
      </c>
      <c r="HJL12" s="39">
        <f t="shared" si="1061"/>
        <v>1.5807229500754834</v>
      </c>
      <c r="HJM12" s="40" t="s">
        <v>395</v>
      </c>
      <c r="HJN12" s="40" t="s">
        <v>10</v>
      </c>
      <c r="HJO12" s="42">
        <v>42004</v>
      </c>
      <c r="HJP12" s="43">
        <v>4736150000</v>
      </c>
      <c r="HJQ12" s="43">
        <v>63083000</v>
      </c>
      <c r="HJR12" s="43">
        <v>2655650000</v>
      </c>
      <c r="HJS12" s="40">
        <v>0</v>
      </c>
      <c r="HJT12" s="43">
        <v>157824000</v>
      </c>
      <c r="HJU12" s="40" t="s">
        <v>41</v>
      </c>
      <c r="HJV12" s="40" t="s">
        <v>99</v>
      </c>
      <c r="HJW12" s="36">
        <f t="shared" si="1056"/>
        <v>2014</v>
      </c>
      <c r="HJX12" s="37">
        <f t="shared" si="1057"/>
        <v>-4673067000</v>
      </c>
      <c r="HJY12" s="38">
        <f t="shared" si="1058"/>
        <v>2813474000</v>
      </c>
      <c r="HJZ12" s="38">
        <f t="shared" si="1059"/>
        <v>-7486541000</v>
      </c>
      <c r="HKA12" s="39">
        <f t="shared" si="1060"/>
        <v>0.98668053165545855</v>
      </c>
      <c r="HKB12" s="39">
        <f t="shared" si="1061"/>
        <v>1.5807229500754834</v>
      </c>
      <c r="HKC12" s="40" t="s">
        <v>395</v>
      </c>
      <c r="HKD12" s="40" t="s">
        <v>10</v>
      </c>
      <c r="HKE12" s="42">
        <v>42004</v>
      </c>
      <c r="HKF12" s="43">
        <v>4736150000</v>
      </c>
      <c r="HKG12" s="43">
        <v>63083000</v>
      </c>
      <c r="HKH12" s="43">
        <v>2655650000</v>
      </c>
      <c r="HKI12" s="40">
        <v>0</v>
      </c>
      <c r="HKJ12" s="43">
        <v>157824000</v>
      </c>
      <c r="HKK12" s="40" t="s">
        <v>41</v>
      </c>
      <c r="HKL12" s="40" t="s">
        <v>99</v>
      </c>
      <c r="HKM12" s="36">
        <f t="shared" si="1062"/>
        <v>2014</v>
      </c>
      <c r="HKN12" s="37">
        <f t="shared" si="1063"/>
        <v>-4673067000</v>
      </c>
      <c r="HKO12" s="38">
        <f t="shared" si="1064"/>
        <v>2813474000</v>
      </c>
      <c r="HKP12" s="38">
        <f t="shared" si="1065"/>
        <v>-7486541000</v>
      </c>
      <c r="HKQ12" s="39">
        <f t="shared" si="1066"/>
        <v>0.98668053165545855</v>
      </c>
      <c r="HKR12" s="39">
        <f t="shared" si="1067"/>
        <v>1.5807229500754834</v>
      </c>
      <c r="HKS12" s="40" t="s">
        <v>395</v>
      </c>
      <c r="HKT12" s="40" t="s">
        <v>10</v>
      </c>
      <c r="HKU12" s="42">
        <v>42004</v>
      </c>
      <c r="HKV12" s="43">
        <v>4736150000</v>
      </c>
      <c r="HKW12" s="43">
        <v>63083000</v>
      </c>
      <c r="HKX12" s="43">
        <v>2655650000</v>
      </c>
      <c r="HKY12" s="40">
        <v>0</v>
      </c>
      <c r="HKZ12" s="43">
        <v>157824000</v>
      </c>
      <c r="HLA12" s="40" t="s">
        <v>41</v>
      </c>
      <c r="HLB12" s="40" t="s">
        <v>99</v>
      </c>
      <c r="HLC12" s="36">
        <f t="shared" si="1062"/>
        <v>2014</v>
      </c>
      <c r="HLD12" s="37">
        <f t="shared" si="1063"/>
        <v>-4673067000</v>
      </c>
      <c r="HLE12" s="38">
        <f t="shared" si="1064"/>
        <v>2813474000</v>
      </c>
      <c r="HLF12" s="38">
        <f t="shared" si="1065"/>
        <v>-7486541000</v>
      </c>
      <c r="HLG12" s="39">
        <f t="shared" si="1066"/>
        <v>0.98668053165545855</v>
      </c>
      <c r="HLH12" s="39">
        <f t="shared" si="1067"/>
        <v>1.5807229500754834</v>
      </c>
      <c r="HLI12" s="40" t="s">
        <v>395</v>
      </c>
      <c r="HLJ12" s="40" t="s">
        <v>10</v>
      </c>
      <c r="HLK12" s="42">
        <v>42004</v>
      </c>
      <c r="HLL12" s="43">
        <v>4736150000</v>
      </c>
      <c r="HLM12" s="43">
        <v>63083000</v>
      </c>
      <c r="HLN12" s="43">
        <v>2655650000</v>
      </c>
      <c r="HLO12" s="40">
        <v>0</v>
      </c>
      <c r="HLP12" s="43">
        <v>157824000</v>
      </c>
      <c r="HLQ12" s="40" t="s">
        <v>41</v>
      </c>
      <c r="HLR12" s="40" t="s">
        <v>99</v>
      </c>
      <c r="HLS12" s="36">
        <f t="shared" si="1068"/>
        <v>2014</v>
      </c>
      <c r="HLT12" s="37">
        <f t="shared" si="1069"/>
        <v>-4673067000</v>
      </c>
      <c r="HLU12" s="38">
        <f t="shared" si="1070"/>
        <v>2813474000</v>
      </c>
      <c r="HLV12" s="38">
        <f t="shared" si="1071"/>
        <v>-7486541000</v>
      </c>
      <c r="HLW12" s="39">
        <f t="shared" si="1072"/>
        <v>0.98668053165545855</v>
      </c>
      <c r="HLX12" s="39">
        <f t="shared" si="1073"/>
        <v>1.5807229500754834</v>
      </c>
      <c r="HLY12" s="40" t="s">
        <v>395</v>
      </c>
      <c r="HLZ12" s="40" t="s">
        <v>10</v>
      </c>
      <c r="HMA12" s="42">
        <v>42004</v>
      </c>
      <c r="HMB12" s="43">
        <v>4736150000</v>
      </c>
      <c r="HMC12" s="43">
        <v>63083000</v>
      </c>
      <c r="HMD12" s="43">
        <v>2655650000</v>
      </c>
      <c r="HME12" s="40">
        <v>0</v>
      </c>
      <c r="HMF12" s="43">
        <v>157824000</v>
      </c>
      <c r="HMG12" s="40" t="s">
        <v>41</v>
      </c>
      <c r="HMH12" s="40" t="s">
        <v>99</v>
      </c>
      <c r="HMI12" s="36">
        <f t="shared" si="1068"/>
        <v>2014</v>
      </c>
      <c r="HMJ12" s="37">
        <f t="shared" si="1069"/>
        <v>-4673067000</v>
      </c>
      <c r="HMK12" s="38">
        <f t="shared" si="1070"/>
        <v>2813474000</v>
      </c>
      <c r="HML12" s="38">
        <f t="shared" si="1071"/>
        <v>-7486541000</v>
      </c>
      <c r="HMM12" s="39">
        <f t="shared" si="1072"/>
        <v>0.98668053165545855</v>
      </c>
      <c r="HMN12" s="39">
        <f t="shared" si="1073"/>
        <v>1.5807229500754834</v>
      </c>
      <c r="HMO12" s="40" t="s">
        <v>395</v>
      </c>
      <c r="HMP12" s="40" t="s">
        <v>10</v>
      </c>
      <c r="HMQ12" s="42">
        <v>42004</v>
      </c>
      <c r="HMR12" s="43">
        <v>4736150000</v>
      </c>
      <c r="HMS12" s="43">
        <v>63083000</v>
      </c>
      <c r="HMT12" s="43">
        <v>2655650000</v>
      </c>
      <c r="HMU12" s="40">
        <v>0</v>
      </c>
      <c r="HMV12" s="43">
        <v>157824000</v>
      </c>
      <c r="HMW12" s="40" t="s">
        <v>41</v>
      </c>
      <c r="HMX12" s="40" t="s">
        <v>99</v>
      </c>
      <c r="HMY12" s="36">
        <f t="shared" si="1074"/>
        <v>2014</v>
      </c>
      <c r="HMZ12" s="37">
        <f t="shared" si="1075"/>
        <v>-4673067000</v>
      </c>
      <c r="HNA12" s="38">
        <f t="shared" si="1076"/>
        <v>2813474000</v>
      </c>
      <c r="HNB12" s="38">
        <f t="shared" si="1077"/>
        <v>-7486541000</v>
      </c>
      <c r="HNC12" s="39">
        <f t="shared" si="1078"/>
        <v>0.98668053165545855</v>
      </c>
      <c r="HND12" s="39">
        <f t="shared" si="1079"/>
        <v>1.5807229500754834</v>
      </c>
      <c r="HNE12" s="40" t="s">
        <v>395</v>
      </c>
      <c r="HNF12" s="40" t="s">
        <v>10</v>
      </c>
      <c r="HNG12" s="42">
        <v>42004</v>
      </c>
      <c r="HNH12" s="43">
        <v>4736150000</v>
      </c>
      <c r="HNI12" s="43">
        <v>63083000</v>
      </c>
      <c r="HNJ12" s="43">
        <v>2655650000</v>
      </c>
      <c r="HNK12" s="40">
        <v>0</v>
      </c>
      <c r="HNL12" s="43">
        <v>157824000</v>
      </c>
      <c r="HNM12" s="40" t="s">
        <v>41</v>
      </c>
      <c r="HNN12" s="40" t="s">
        <v>99</v>
      </c>
      <c r="HNO12" s="36">
        <f t="shared" si="1074"/>
        <v>2014</v>
      </c>
      <c r="HNP12" s="37">
        <f t="shared" si="1075"/>
        <v>-4673067000</v>
      </c>
      <c r="HNQ12" s="38">
        <f t="shared" si="1076"/>
        <v>2813474000</v>
      </c>
      <c r="HNR12" s="38">
        <f t="shared" si="1077"/>
        <v>-7486541000</v>
      </c>
      <c r="HNS12" s="39">
        <f t="shared" si="1078"/>
        <v>0.98668053165545855</v>
      </c>
      <c r="HNT12" s="39">
        <f t="shared" si="1079"/>
        <v>1.5807229500754834</v>
      </c>
      <c r="HNU12" s="40" t="s">
        <v>395</v>
      </c>
      <c r="HNV12" s="40" t="s">
        <v>10</v>
      </c>
      <c r="HNW12" s="42">
        <v>42004</v>
      </c>
      <c r="HNX12" s="43">
        <v>4736150000</v>
      </c>
      <c r="HNY12" s="43">
        <v>63083000</v>
      </c>
      <c r="HNZ12" s="43">
        <v>2655650000</v>
      </c>
      <c r="HOA12" s="40">
        <v>0</v>
      </c>
      <c r="HOB12" s="43">
        <v>157824000</v>
      </c>
      <c r="HOC12" s="40" t="s">
        <v>41</v>
      </c>
      <c r="HOD12" s="40" t="s">
        <v>99</v>
      </c>
      <c r="HOE12" s="36">
        <f t="shared" si="1080"/>
        <v>2014</v>
      </c>
      <c r="HOF12" s="37">
        <f t="shared" si="1081"/>
        <v>-4673067000</v>
      </c>
      <c r="HOG12" s="38">
        <f t="shared" si="1082"/>
        <v>2813474000</v>
      </c>
      <c r="HOH12" s="38">
        <f t="shared" si="1083"/>
        <v>-7486541000</v>
      </c>
      <c r="HOI12" s="39">
        <f t="shared" si="1084"/>
        <v>0.98668053165545855</v>
      </c>
      <c r="HOJ12" s="39">
        <f t="shared" si="1085"/>
        <v>1.5807229500754834</v>
      </c>
      <c r="HOK12" s="40" t="s">
        <v>395</v>
      </c>
      <c r="HOL12" s="40" t="s">
        <v>10</v>
      </c>
      <c r="HOM12" s="42">
        <v>42004</v>
      </c>
      <c r="HON12" s="43">
        <v>4736150000</v>
      </c>
      <c r="HOO12" s="43">
        <v>63083000</v>
      </c>
      <c r="HOP12" s="43">
        <v>2655650000</v>
      </c>
      <c r="HOQ12" s="40">
        <v>0</v>
      </c>
      <c r="HOR12" s="43">
        <v>157824000</v>
      </c>
      <c r="HOS12" s="40" t="s">
        <v>41</v>
      </c>
      <c r="HOT12" s="40" t="s">
        <v>99</v>
      </c>
      <c r="HOU12" s="36">
        <f t="shared" si="1080"/>
        <v>2014</v>
      </c>
      <c r="HOV12" s="37">
        <f t="shared" si="1081"/>
        <v>-4673067000</v>
      </c>
      <c r="HOW12" s="38">
        <f t="shared" si="1082"/>
        <v>2813474000</v>
      </c>
      <c r="HOX12" s="38">
        <f t="shared" si="1083"/>
        <v>-7486541000</v>
      </c>
      <c r="HOY12" s="39">
        <f t="shared" si="1084"/>
        <v>0.98668053165545855</v>
      </c>
      <c r="HOZ12" s="39">
        <f t="shared" si="1085"/>
        <v>1.5807229500754834</v>
      </c>
      <c r="HPA12" s="40" t="s">
        <v>395</v>
      </c>
      <c r="HPB12" s="40" t="s">
        <v>10</v>
      </c>
      <c r="HPC12" s="42">
        <v>42004</v>
      </c>
      <c r="HPD12" s="43">
        <v>4736150000</v>
      </c>
      <c r="HPE12" s="43">
        <v>63083000</v>
      </c>
      <c r="HPF12" s="43">
        <v>2655650000</v>
      </c>
      <c r="HPG12" s="40">
        <v>0</v>
      </c>
      <c r="HPH12" s="43">
        <v>157824000</v>
      </c>
      <c r="HPI12" s="40" t="s">
        <v>41</v>
      </c>
      <c r="HPJ12" s="40" t="s">
        <v>99</v>
      </c>
      <c r="HPK12" s="36">
        <f t="shared" si="1086"/>
        <v>2014</v>
      </c>
      <c r="HPL12" s="37">
        <f t="shared" si="1087"/>
        <v>-4673067000</v>
      </c>
      <c r="HPM12" s="38">
        <f t="shared" si="1088"/>
        <v>2813474000</v>
      </c>
      <c r="HPN12" s="38">
        <f t="shared" si="1089"/>
        <v>-7486541000</v>
      </c>
      <c r="HPO12" s="39">
        <f t="shared" si="1090"/>
        <v>0.98668053165545855</v>
      </c>
      <c r="HPP12" s="39">
        <f t="shared" si="1091"/>
        <v>1.5807229500754834</v>
      </c>
      <c r="HPQ12" s="40" t="s">
        <v>395</v>
      </c>
      <c r="HPR12" s="40" t="s">
        <v>10</v>
      </c>
      <c r="HPS12" s="42">
        <v>42004</v>
      </c>
      <c r="HPT12" s="43">
        <v>4736150000</v>
      </c>
      <c r="HPU12" s="43">
        <v>63083000</v>
      </c>
      <c r="HPV12" s="43">
        <v>2655650000</v>
      </c>
      <c r="HPW12" s="40">
        <v>0</v>
      </c>
      <c r="HPX12" s="43">
        <v>157824000</v>
      </c>
      <c r="HPY12" s="40" t="s">
        <v>41</v>
      </c>
      <c r="HPZ12" s="40" t="s">
        <v>99</v>
      </c>
      <c r="HQA12" s="36">
        <f t="shared" si="1086"/>
        <v>2014</v>
      </c>
      <c r="HQB12" s="37">
        <f t="shared" si="1087"/>
        <v>-4673067000</v>
      </c>
      <c r="HQC12" s="38">
        <f t="shared" si="1088"/>
        <v>2813474000</v>
      </c>
      <c r="HQD12" s="38">
        <f t="shared" si="1089"/>
        <v>-7486541000</v>
      </c>
      <c r="HQE12" s="39">
        <f t="shared" si="1090"/>
        <v>0.98668053165545855</v>
      </c>
      <c r="HQF12" s="39">
        <f t="shared" si="1091"/>
        <v>1.5807229500754834</v>
      </c>
      <c r="HQG12" s="40" t="s">
        <v>395</v>
      </c>
      <c r="HQH12" s="40" t="s">
        <v>10</v>
      </c>
      <c r="HQI12" s="42">
        <v>42004</v>
      </c>
      <c r="HQJ12" s="43">
        <v>4736150000</v>
      </c>
      <c r="HQK12" s="43">
        <v>63083000</v>
      </c>
      <c r="HQL12" s="43">
        <v>2655650000</v>
      </c>
      <c r="HQM12" s="40">
        <v>0</v>
      </c>
      <c r="HQN12" s="43">
        <v>157824000</v>
      </c>
      <c r="HQO12" s="40" t="s">
        <v>41</v>
      </c>
      <c r="HQP12" s="40" t="s">
        <v>99</v>
      </c>
      <c r="HQQ12" s="36">
        <f t="shared" si="1092"/>
        <v>2014</v>
      </c>
      <c r="HQR12" s="37">
        <f t="shared" si="1093"/>
        <v>-4673067000</v>
      </c>
      <c r="HQS12" s="38">
        <f t="shared" si="1094"/>
        <v>2813474000</v>
      </c>
      <c r="HQT12" s="38">
        <f t="shared" si="1095"/>
        <v>-7486541000</v>
      </c>
      <c r="HQU12" s="39">
        <f t="shared" si="1096"/>
        <v>0.98668053165545855</v>
      </c>
      <c r="HQV12" s="39">
        <f t="shared" si="1097"/>
        <v>1.5807229500754834</v>
      </c>
      <c r="HQW12" s="40" t="s">
        <v>395</v>
      </c>
      <c r="HQX12" s="40" t="s">
        <v>10</v>
      </c>
      <c r="HQY12" s="42">
        <v>42004</v>
      </c>
      <c r="HQZ12" s="43">
        <v>4736150000</v>
      </c>
      <c r="HRA12" s="43">
        <v>63083000</v>
      </c>
      <c r="HRB12" s="43">
        <v>2655650000</v>
      </c>
      <c r="HRC12" s="40">
        <v>0</v>
      </c>
      <c r="HRD12" s="43">
        <v>157824000</v>
      </c>
      <c r="HRE12" s="40" t="s">
        <v>41</v>
      </c>
      <c r="HRF12" s="40" t="s">
        <v>99</v>
      </c>
      <c r="HRG12" s="36">
        <f t="shared" si="1092"/>
        <v>2014</v>
      </c>
      <c r="HRH12" s="37">
        <f t="shared" si="1093"/>
        <v>-4673067000</v>
      </c>
      <c r="HRI12" s="38">
        <f t="shared" si="1094"/>
        <v>2813474000</v>
      </c>
      <c r="HRJ12" s="38">
        <f t="shared" si="1095"/>
        <v>-7486541000</v>
      </c>
      <c r="HRK12" s="39">
        <f t="shared" si="1096"/>
        <v>0.98668053165545855</v>
      </c>
      <c r="HRL12" s="39">
        <f t="shared" si="1097"/>
        <v>1.5807229500754834</v>
      </c>
      <c r="HRM12" s="40" t="s">
        <v>395</v>
      </c>
      <c r="HRN12" s="40" t="s">
        <v>10</v>
      </c>
      <c r="HRO12" s="42">
        <v>42004</v>
      </c>
      <c r="HRP12" s="43">
        <v>4736150000</v>
      </c>
      <c r="HRQ12" s="43">
        <v>63083000</v>
      </c>
      <c r="HRR12" s="43">
        <v>2655650000</v>
      </c>
      <c r="HRS12" s="40">
        <v>0</v>
      </c>
      <c r="HRT12" s="43">
        <v>157824000</v>
      </c>
      <c r="HRU12" s="40" t="s">
        <v>41</v>
      </c>
      <c r="HRV12" s="40" t="s">
        <v>99</v>
      </c>
      <c r="HRW12" s="36">
        <f t="shared" si="1098"/>
        <v>2014</v>
      </c>
      <c r="HRX12" s="37">
        <f t="shared" si="1099"/>
        <v>-4673067000</v>
      </c>
      <c r="HRY12" s="38">
        <f t="shared" si="1100"/>
        <v>2813474000</v>
      </c>
      <c r="HRZ12" s="38">
        <f t="shared" si="1101"/>
        <v>-7486541000</v>
      </c>
      <c r="HSA12" s="39">
        <f t="shared" si="1102"/>
        <v>0.98668053165545855</v>
      </c>
      <c r="HSB12" s="39">
        <f t="shared" si="1103"/>
        <v>1.5807229500754834</v>
      </c>
      <c r="HSC12" s="40" t="s">
        <v>395</v>
      </c>
      <c r="HSD12" s="40" t="s">
        <v>10</v>
      </c>
      <c r="HSE12" s="42">
        <v>42004</v>
      </c>
      <c r="HSF12" s="43">
        <v>4736150000</v>
      </c>
      <c r="HSG12" s="43">
        <v>63083000</v>
      </c>
      <c r="HSH12" s="43">
        <v>2655650000</v>
      </c>
      <c r="HSI12" s="40">
        <v>0</v>
      </c>
      <c r="HSJ12" s="43">
        <v>157824000</v>
      </c>
      <c r="HSK12" s="40" t="s">
        <v>41</v>
      </c>
      <c r="HSL12" s="40" t="s">
        <v>99</v>
      </c>
      <c r="HSM12" s="36">
        <f t="shared" si="1098"/>
        <v>2014</v>
      </c>
      <c r="HSN12" s="37">
        <f t="shared" si="1099"/>
        <v>-4673067000</v>
      </c>
      <c r="HSO12" s="38">
        <f t="shared" si="1100"/>
        <v>2813474000</v>
      </c>
      <c r="HSP12" s="38">
        <f t="shared" si="1101"/>
        <v>-7486541000</v>
      </c>
      <c r="HSQ12" s="39">
        <f t="shared" si="1102"/>
        <v>0.98668053165545855</v>
      </c>
      <c r="HSR12" s="39">
        <f t="shared" si="1103"/>
        <v>1.5807229500754834</v>
      </c>
      <c r="HSS12" s="40" t="s">
        <v>395</v>
      </c>
      <c r="HST12" s="40" t="s">
        <v>10</v>
      </c>
      <c r="HSU12" s="42">
        <v>42004</v>
      </c>
      <c r="HSV12" s="43">
        <v>4736150000</v>
      </c>
      <c r="HSW12" s="43">
        <v>63083000</v>
      </c>
      <c r="HSX12" s="43">
        <v>2655650000</v>
      </c>
      <c r="HSY12" s="40">
        <v>0</v>
      </c>
      <c r="HSZ12" s="43">
        <v>157824000</v>
      </c>
      <c r="HTA12" s="40" t="s">
        <v>41</v>
      </c>
      <c r="HTB12" s="40" t="s">
        <v>99</v>
      </c>
      <c r="HTC12" s="36">
        <f t="shared" si="1104"/>
        <v>2014</v>
      </c>
      <c r="HTD12" s="37">
        <f t="shared" si="1105"/>
        <v>-4673067000</v>
      </c>
      <c r="HTE12" s="38">
        <f t="shared" si="1106"/>
        <v>2813474000</v>
      </c>
      <c r="HTF12" s="38">
        <f t="shared" si="1107"/>
        <v>-7486541000</v>
      </c>
      <c r="HTG12" s="39">
        <f t="shared" si="1108"/>
        <v>0.98668053165545855</v>
      </c>
      <c r="HTH12" s="39">
        <f t="shared" si="1109"/>
        <v>1.5807229500754834</v>
      </c>
      <c r="HTI12" s="40" t="s">
        <v>395</v>
      </c>
      <c r="HTJ12" s="40" t="s">
        <v>10</v>
      </c>
      <c r="HTK12" s="42">
        <v>42004</v>
      </c>
      <c r="HTL12" s="43">
        <v>4736150000</v>
      </c>
      <c r="HTM12" s="43">
        <v>63083000</v>
      </c>
      <c r="HTN12" s="43">
        <v>2655650000</v>
      </c>
      <c r="HTO12" s="40">
        <v>0</v>
      </c>
      <c r="HTP12" s="43">
        <v>157824000</v>
      </c>
      <c r="HTQ12" s="40" t="s">
        <v>41</v>
      </c>
      <c r="HTR12" s="40" t="s">
        <v>99</v>
      </c>
      <c r="HTS12" s="36">
        <f t="shared" si="1104"/>
        <v>2014</v>
      </c>
      <c r="HTT12" s="37">
        <f t="shared" si="1105"/>
        <v>-4673067000</v>
      </c>
      <c r="HTU12" s="38">
        <f t="shared" si="1106"/>
        <v>2813474000</v>
      </c>
      <c r="HTV12" s="38">
        <f t="shared" si="1107"/>
        <v>-7486541000</v>
      </c>
      <c r="HTW12" s="39">
        <f t="shared" si="1108"/>
        <v>0.98668053165545855</v>
      </c>
      <c r="HTX12" s="39">
        <f t="shared" si="1109"/>
        <v>1.5807229500754834</v>
      </c>
      <c r="HTY12" s="40" t="s">
        <v>395</v>
      </c>
      <c r="HTZ12" s="40" t="s">
        <v>10</v>
      </c>
      <c r="HUA12" s="42">
        <v>42004</v>
      </c>
      <c r="HUB12" s="43">
        <v>4736150000</v>
      </c>
      <c r="HUC12" s="43">
        <v>63083000</v>
      </c>
      <c r="HUD12" s="43">
        <v>2655650000</v>
      </c>
      <c r="HUE12" s="40">
        <v>0</v>
      </c>
      <c r="HUF12" s="43">
        <v>157824000</v>
      </c>
      <c r="HUG12" s="40" t="s">
        <v>41</v>
      </c>
      <c r="HUH12" s="40" t="s">
        <v>99</v>
      </c>
      <c r="HUI12" s="36">
        <f t="shared" si="1110"/>
        <v>2014</v>
      </c>
      <c r="HUJ12" s="37">
        <f t="shared" si="1111"/>
        <v>-4673067000</v>
      </c>
      <c r="HUK12" s="38">
        <f t="shared" si="1112"/>
        <v>2813474000</v>
      </c>
      <c r="HUL12" s="38">
        <f t="shared" si="1113"/>
        <v>-7486541000</v>
      </c>
      <c r="HUM12" s="39">
        <f t="shared" si="1114"/>
        <v>0.98668053165545855</v>
      </c>
      <c r="HUN12" s="39">
        <f t="shared" si="1115"/>
        <v>1.5807229500754834</v>
      </c>
      <c r="HUO12" s="40" t="s">
        <v>395</v>
      </c>
      <c r="HUP12" s="40" t="s">
        <v>10</v>
      </c>
      <c r="HUQ12" s="42">
        <v>42004</v>
      </c>
      <c r="HUR12" s="43">
        <v>4736150000</v>
      </c>
      <c r="HUS12" s="43">
        <v>63083000</v>
      </c>
      <c r="HUT12" s="43">
        <v>2655650000</v>
      </c>
      <c r="HUU12" s="40">
        <v>0</v>
      </c>
      <c r="HUV12" s="43">
        <v>157824000</v>
      </c>
      <c r="HUW12" s="40" t="s">
        <v>41</v>
      </c>
      <c r="HUX12" s="40" t="s">
        <v>99</v>
      </c>
      <c r="HUY12" s="36">
        <f t="shared" si="1110"/>
        <v>2014</v>
      </c>
      <c r="HUZ12" s="37">
        <f t="shared" si="1111"/>
        <v>-4673067000</v>
      </c>
      <c r="HVA12" s="38">
        <f t="shared" si="1112"/>
        <v>2813474000</v>
      </c>
      <c r="HVB12" s="38">
        <f t="shared" si="1113"/>
        <v>-7486541000</v>
      </c>
      <c r="HVC12" s="39">
        <f t="shared" si="1114"/>
        <v>0.98668053165545855</v>
      </c>
      <c r="HVD12" s="39">
        <f t="shared" si="1115"/>
        <v>1.5807229500754834</v>
      </c>
      <c r="HVE12" s="40" t="s">
        <v>395</v>
      </c>
      <c r="HVF12" s="40" t="s">
        <v>10</v>
      </c>
      <c r="HVG12" s="42">
        <v>42004</v>
      </c>
      <c r="HVH12" s="43">
        <v>4736150000</v>
      </c>
      <c r="HVI12" s="43">
        <v>63083000</v>
      </c>
      <c r="HVJ12" s="43">
        <v>2655650000</v>
      </c>
      <c r="HVK12" s="40">
        <v>0</v>
      </c>
      <c r="HVL12" s="43">
        <v>157824000</v>
      </c>
      <c r="HVM12" s="40" t="s">
        <v>41</v>
      </c>
      <c r="HVN12" s="40" t="s">
        <v>99</v>
      </c>
      <c r="HVO12" s="36">
        <f t="shared" si="1116"/>
        <v>2014</v>
      </c>
      <c r="HVP12" s="37">
        <f t="shared" si="1117"/>
        <v>-4673067000</v>
      </c>
      <c r="HVQ12" s="38">
        <f t="shared" si="1118"/>
        <v>2813474000</v>
      </c>
      <c r="HVR12" s="38">
        <f t="shared" si="1119"/>
        <v>-7486541000</v>
      </c>
      <c r="HVS12" s="39">
        <f t="shared" si="1120"/>
        <v>0.98668053165545855</v>
      </c>
      <c r="HVT12" s="39">
        <f t="shared" si="1121"/>
        <v>1.5807229500754834</v>
      </c>
      <c r="HVU12" s="40" t="s">
        <v>395</v>
      </c>
      <c r="HVV12" s="40" t="s">
        <v>10</v>
      </c>
      <c r="HVW12" s="42">
        <v>42004</v>
      </c>
      <c r="HVX12" s="43">
        <v>4736150000</v>
      </c>
      <c r="HVY12" s="43">
        <v>63083000</v>
      </c>
      <c r="HVZ12" s="43">
        <v>2655650000</v>
      </c>
      <c r="HWA12" s="40">
        <v>0</v>
      </c>
      <c r="HWB12" s="43">
        <v>157824000</v>
      </c>
      <c r="HWC12" s="40" t="s">
        <v>41</v>
      </c>
      <c r="HWD12" s="40" t="s">
        <v>99</v>
      </c>
      <c r="HWE12" s="36">
        <f t="shared" si="1116"/>
        <v>2014</v>
      </c>
      <c r="HWF12" s="37">
        <f t="shared" si="1117"/>
        <v>-4673067000</v>
      </c>
      <c r="HWG12" s="38">
        <f t="shared" si="1118"/>
        <v>2813474000</v>
      </c>
      <c r="HWH12" s="38">
        <f t="shared" si="1119"/>
        <v>-7486541000</v>
      </c>
      <c r="HWI12" s="39">
        <f t="shared" si="1120"/>
        <v>0.98668053165545855</v>
      </c>
      <c r="HWJ12" s="39">
        <f t="shared" si="1121"/>
        <v>1.5807229500754834</v>
      </c>
      <c r="HWK12" s="40" t="s">
        <v>395</v>
      </c>
      <c r="HWL12" s="40" t="s">
        <v>10</v>
      </c>
      <c r="HWM12" s="42">
        <v>42004</v>
      </c>
      <c r="HWN12" s="43">
        <v>4736150000</v>
      </c>
      <c r="HWO12" s="43">
        <v>63083000</v>
      </c>
      <c r="HWP12" s="43">
        <v>2655650000</v>
      </c>
      <c r="HWQ12" s="40">
        <v>0</v>
      </c>
      <c r="HWR12" s="43">
        <v>157824000</v>
      </c>
      <c r="HWS12" s="40" t="s">
        <v>41</v>
      </c>
      <c r="HWT12" s="40" t="s">
        <v>99</v>
      </c>
      <c r="HWU12" s="36">
        <f t="shared" si="1122"/>
        <v>2014</v>
      </c>
      <c r="HWV12" s="37">
        <f t="shared" si="1123"/>
        <v>-4673067000</v>
      </c>
      <c r="HWW12" s="38">
        <f t="shared" si="1124"/>
        <v>2813474000</v>
      </c>
      <c r="HWX12" s="38">
        <f t="shared" si="1125"/>
        <v>-7486541000</v>
      </c>
      <c r="HWY12" s="39">
        <f t="shared" si="1126"/>
        <v>0.98668053165545855</v>
      </c>
      <c r="HWZ12" s="39">
        <f t="shared" si="1127"/>
        <v>1.5807229500754834</v>
      </c>
      <c r="HXA12" s="40" t="s">
        <v>395</v>
      </c>
      <c r="HXB12" s="40" t="s">
        <v>10</v>
      </c>
      <c r="HXC12" s="42">
        <v>42004</v>
      </c>
      <c r="HXD12" s="43">
        <v>4736150000</v>
      </c>
      <c r="HXE12" s="43">
        <v>63083000</v>
      </c>
      <c r="HXF12" s="43">
        <v>2655650000</v>
      </c>
      <c r="HXG12" s="40">
        <v>0</v>
      </c>
      <c r="HXH12" s="43">
        <v>157824000</v>
      </c>
      <c r="HXI12" s="40" t="s">
        <v>41</v>
      </c>
      <c r="HXJ12" s="40" t="s">
        <v>99</v>
      </c>
      <c r="HXK12" s="36">
        <f t="shared" si="1122"/>
        <v>2014</v>
      </c>
      <c r="HXL12" s="37">
        <f t="shared" si="1123"/>
        <v>-4673067000</v>
      </c>
      <c r="HXM12" s="38">
        <f t="shared" si="1124"/>
        <v>2813474000</v>
      </c>
      <c r="HXN12" s="38">
        <f t="shared" si="1125"/>
        <v>-7486541000</v>
      </c>
      <c r="HXO12" s="39">
        <f t="shared" si="1126"/>
        <v>0.98668053165545855</v>
      </c>
      <c r="HXP12" s="39">
        <f t="shared" si="1127"/>
        <v>1.5807229500754834</v>
      </c>
      <c r="HXQ12" s="40" t="s">
        <v>395</v>
      </c>
      <c r="HXR12" s="40" t="s">
        <v>10</v>
      </c>
      <c r="HXS12" s="42">
        <v>42004</v>
      </c>
      <c r="HXT12" s="43">
        <v>4736150000</v>
      </c>
      <c r="HXU12" s="43">
        <v>63083000</v>
      </c>
      <c r="HXV12" s="43">
        <v>2655650000</v>
      </c>
      <c r="HXW12" s="40">
        <v>0</v>
      </c>
      <c r="HXX12" s="43">
        <v>157824000</v>
      </c>
      <c r="HXY12" s="40" t="s">
        <v>41</v>
      </c>
      <c r="HXZ12" s="40" t="s">
        <v>99</v>
      </c>
      <c r="HYA12" s="36">
        <f t="shared" si="1128"/>
        <v>2014</v>
      </c>
      <c r="HYB12" s="37">
        <f t="shared" si="1129"/>
        <v>-4673067000</v>
      </c>
      <c r="HYC12" s="38">
        <f t="shared" si="1130"/>
        <v>2813474000</v>
      </c>
      <c r="HYD12" s="38">
        <f t="shared" si="1131"/>
        <v>-7486541000</v>
      </c>
      <c r="HYE12" s="39">
        <f t="shared" si="1132"/>
        <v>0.98668053165545855</v>
      </c>
      <c r="HYF12" s="39">
        <f t="shared" si="1133"/>
        <v>1.5807229500754834</v>
      </c>
      <c r="HYG12" s="40" t="s">
        <v>395</v>
      </c>
      <c r="HYH12" s="40" t="s">
        <v>10</v>
      </c>
      <c r="HYI12" s="42">
        <v>42004</v>
      </c>
      <c r="HYJ12" s="43">
        <v>4736150000</v>
      </c>
      <c r="HYK12" s="43">
        <v>63083000</v>
      </c>
      <c r="HYL12" s="43">
        <v>2655650000</v>
      </c>
      <c r="HYM12" s="40">
        <v>0</v>
      </c>
      <c r="HYN12" s="43">
        <v>157824000</v>
      </c>
      <c r="HYO12" s="40" t="s">
        <v>41</v>
      </c>
      <c r="HYP12" s="40" t="s">
        <v>99</v>
      </c>
      <c r="HYQ12" s="36">
        <f t="shared" si="1128"/>
        <v>2014</v>
      </c>
      <c r="HYR12" s="37">
        <f t="shared" si="1129"/>
        <v>-4673067000</v>
      </c>
      <c r="HYS12" s="38">
        <f t="shared" si="1130"/>
        <v>2813474000</v>
      </c>
      <c r="HYT12" s="38">
        <f t="shared" si="1131"/>
        <v>-7486541000</v>
      </c>
      <c r="HYU12" s="39">
        <f t="shared" si="1132"/>
        <v>0.98668053165545855</v>
      </c>
      <c r="HYV12" s="39">
        <f t="shared" si="1133"/>
        <v>1.5807229500754834</v>
      </c>
      <c r="HYW12" s="40" t="s">
        <v>395</v>
      </c>
      <c r="HYX12" s="40" t="s">
        <v>10</v>
      </c>
      <c r="HYY12" s="42">
        <v>42004</v>
      </c>
      <c r="HYZ12" s="43">
        <v>4736150000</v>
      </c>
      <c r="HZA12" s="43">
        <v>63083000</v>
      </c>
      <c r="HZB12" s="43">
        <v>2655650000</v>
      </c>
      <c r="HZC12" s="40">
        <v>0</v>
      </c>
      <c r="HZD12" s="43">
        <v>157824000</v>
      </c>
      <c r="HZE12" s="40" t="s">
        <v>41</v>
      </c>
      <c r="HZF12" s="40" t="s">
        <v>99</v>
      </c>
      <c r="HZG12" s="36">
        <f t="shared" si="1134"/>
        <v>2014</v>
      </c>
      <c r="HZH12" s="37">
        <f t="shared" si="1135"/>
        <v>-4673067000</v>
      </c>
      <c r="HZI12" s="38">
        <f t="shared" si="1136"/>
        <v>2813474000</v>
      </c>
      <c r="HZJ12" s="38">
        <f t="shared" si="1137"/>
        <v>-7486541000</v>
      </c>
      <c r="HZK12" s="39">
        <f t="shared" si="1138"/>
        <v>0.98668053165545855</v>
      </c>
      <c r="HZL12" s="39">
        <f t="shared" si="1139"/>
        <v>1.5807229500754834</v>
      </c>
      <c r="HZM12" s="40" t="s">
        <v>395</v>
      </c>
      <c r="HZN12" s="40" t="s">
        <v>10</v>
      </c>
      <c r="HZO12" s="42">
        <v>42004</v>
      </c>
      <c r="HZP12" s="43">
        <v>4736150000</v>
      </c>
      <c r="HZQ12" s="43">
        <v>63083000</v>
      </c>
      <c r="HZR12" s="43">
        <v>2655650000</v>
      </c>
      <c r="HZS12" s="40">
        <v>0</v>
      </c>
      <c r="HZT12" s="43">
        <v>157824000</v>
      </c>
      <c r="HZU12" s="40" t="s">
        <v>41</v>
      </c>
      <c r="HZV12" s="40" t="s">
        <v>99</v>
      </c>
      <c r="HZW12" s="36">
        <f t="shared" si="1134"/>
        <v>2014</v>
      </c>
      <c r="HZX12" s="37">
        <f t="shared" si="1135"/>
        <v>-4673067000</v>
      </c>
      <c r="HZY12" s="38">
        <f t="shared" si="1136"/>
        <v>2813474000</v>
      </c>
      <c r="HZZ12" s="38">
        <f t="shared" si="1137"/>
        <v>-7486541000</v>
      </c>
      <c r="IAA12" s="39">
        <f t="shared" si="1138"/>
        <v>0.98668053165545855</v>
      </c>
      <c r="IAB12" s="39">
        <f t="shared" si="1139"/>
        <v>1.5807229500754834</v>
      </c>
      <c r="IAC12" s="40" t="s">
        <v>395</v>
      </c>
      <c r="IAD12" s="40" t="s">
        <v>10</v>
      </c>
      <c r="IAE12" s="42">
        <v>42004</v>
      </c>
      <c r="IAF12" s="43">
        <v>4736150000</v>
      </c>
      <c r="IAG12" s="43">
        <v>63083000</v>
      </c>
      <c r="IAH12" s="43">
        <v>2655650000</v>
      </c>
      <c r="IAI12" s="40">
        <v>0</v>
      </c>
      <c r="IAJ12" s="43">
        <v>157824000</v>
      </c>
      <c r="IAK12" s="40" t="s">
        <v>41</v>
      </c>
      <c r="IAL12" s="40" t="s">
        <v>99</v>
      </c>
      <c r="IAM12" s="36">
        <f t="shared" si="1140"/>
        <v>2014</v>
      </c>
      <c r="IAN12" s="37">
        <f t="shared" si="1141"/>
        <v>-4673067000</v>
      </c>
      <c r="IAO12" s="38">
        <f t="shared" si="1142"/>
        <v>2813474000</v>
      </c>
      <c r="IAP12" s="38">
        <f t="shared" si="1143"/>
        <v>-7486541000</v>
      </c>
      <c r="IAQ12" s="39">
        <f t="shared" si="1144"/>
        <v>0.98668053165545855</v>
      </c>
      <c r="IAR12" s="39">
        <f t="shared" si="1145"/>
        <v>1.5807229500754834</v>
      </c>
      <c r="IAS12" s="40" t="s">
        <v>395</v>
      </c>
      <c r="IAT12" s="40" t="s">
        <v>10</v>
      </c>
      <c r="IAU12" s="42">
        <v>42004</v>
      </c>
      <c r="IAV12" s="43">
        <v>4736150000</v>
      </c>
      <c r="IAW12" s="43">
        <v>63083000</v>
      </c>
      <c r="IAX12" s="43">
        <v>2655650000</v>
      </c>
      <c r="IAY12" s="40">
        <v>0</v>
      </c>
      <c r="IAZ12" s="43">
        <v>157824000</v>
      </c>
      <c r="IBA12" s="40" t="s">
        <v>41</v>
      </c>
      <c r="IBB12" s="40" t="s">
        <v>99</v>
      </c>
      <c r="IBC12" s="36">
        <f t="shared" si="1140"/>
        <v>2014</v>
      </c>
      <c r="IBD12" s="37">
        <f t="shared" si="1141"/>
        <v>-4673067000</v>
      </c>
      <c r="IBE12" s="38">
        <f t="shared" si="1142"/>
        <v>2813474000</v>
      </c>
      <c r="IBF12" s="38">
        <f t="shared" si="1143"/>
        <v>-7486541000</v>
      </c>
      <c r="IBG12" s="39">
        <f t="shared" si="1144"/>
        <v>0.98668053165545855</v>
      </c>
      <c r="IBH12" s="39">
        <f t="shared" si="1145"/>
        <v>1.5807229500754834</v>
      </c>
      <c r="IBI12" s="40" t="s">
        <v>395</v>
      </c>
      <c r="IBJ12" s="40" t="s">
        <v>10</v>
      </c>
      <c r="IBK12" s="42">
        <v>42004</v>
      </c>
      <c r="IBL12" s="43">
        <v>4736150000</v>
      </c>
      <c r="IBM12" s="43">
        <v>63083000</v>
      </c>
      <c r="IBN12" s="43">
        <v>2655650000</v>
      </c>
      <c r="IBO12" s="40">
        <v>0</v>
      </c>
      <c r="IBP12" s="43">
        <v>157824000</v>
      </c>
      <c r="IBQ12" s="40" t="s">
        <v>41</v>
      </c>
      <c r="IBR12" s="40" t="s">
        <v>99</v>
      </c>
      <c r="IBS12" s="36">
        <f t="shared" si="1146"/>
        <v>2014</v>
      </c>
      <c r="IBT12" s="37">
        <f t="shared" si="1147"/>
        <v>-4673067000</v>
      </c>
      <c r="IBU12" s="38">
        <f t="shared" si="1148"/>
        <v>2813474000</v>
      </c>
      <c r="IBV12" s="38">
        <f t="shared" si="1149"/>
        <v>-7486541000</v>
      </c>
      <c r="IBW12" s="39">
        <f t="shared" si="1150"/>
        <v>0.98668053165545855</v>
      </c>
      <c r="IBX12" s="39">
        <f t="shared" si="1151"/>
        <v>1.5807229500754834</v>
      </c>
      <c r="IBY12" s="40" t="s">
        <v>395</v>
      </c>
      <c r="IBZ12" s="40" t="s">
        <v>10</v>
      </c>
      <c r="ICA12" s="42">
        <v>42004</v>
      </c>
      <c r="ICB12" s="43">
        <v>4736150000</v>
      </c>
      <c r="ICC12" s="43">
        <v>63083000</v>
      </c>
      <c r="ICD12" s="43">
        <v>2655650000</v>
      </c>
      <c r="ICE12" s="40">
        <v>0</v>
      </c>
      <c r="ICF12" s="43">
        <v>157824000</v>
      </c>
      <c r="ICG12" s="40" t="s">
        <v>41</v>
      </c>
      <c r="ICH12" s="40" t="s">
        <v>99</v>
      </c>
      <c r="ICI12" s="36">
        <f t="shared" si="1146"/>
        <v>2014</v>
      </c>
      <c r="ICJ12" s="37">
        <f t="shared" si="1147"/>
        <v>-4673067000</v>
      </c>
      <c r="ICK12" s="38">
        <f t="shared" si="1148"/>
        <v>2813474000</v>
      </c>
      <c r="ICL12" s="38">
        <f t="shared" si="1149"/>
        <v>-7486541000</v>
      </c>
      <c r="ICM12" s="39">
        <f t="shared" si="1150"/>
        <v>0.98668053165545855</v>
      </c>
      <c r="ICN12" s="39">
        <f t="shared" si="1151"/>
        <v>1.5807229500754834</v>
      </c>
      <c r="ICO12" s="40" t="s">
        <v>395</v>
      </c>
      <c r="ICP12" s="40" t="s">
        <v>10</v>
      </c>
      <c r="ICQ12" s="42">
        <v>42004</v>
      </c>
      <c r="ICR12" s="43">
        <v>4736150000</v>
      </c>
      <c r="ICS12" s="43">
        <v>63083000</v>
      </c>
      <c r="ICT12" s="43">
        <v>2655650000</v>
      </c>
      <c r="ICU12" s="40">
        <v>0</v>
      </c>
      <c r="ICV12" s="43">
        <v>157824000</v>
      </c>
      <c r="ICW12" s="40" t="s">
        <v>41</v>
      </c>
      <c r="ICX12" s="40" t="s">
        <v>99</v>
      </c>
      <c r="ICY12" s="36">
        <f t="shared" si="1152"/>
        <v>2014</v>
      </c>
      <c r="ICZ12" s="37">
        <f t="shared" si="1153"/>
        <v>-4673067000</v>
      </c>
      <c r="IDA12" s="38">
        <f t="shared" si="1154"/>
        <v>2813474000</v>
      </c>
      <c r="IDB12" s="38">
        <f t="shared" si="1155"/>
        <v>-7486541000</v>
      </c>
      <c r="IDC12" s="39">
        <f t="shared" si="1156"/>
        <v>0.98668053165545855</v>
      </c>
      <c r="IDD12" s="39">
        <f t="shared" si="1157"/>
        <v>1.5807229500754834</v>
      </c>
      <c r="IDE12" s="40" t="s">
        <v>395</v>
      </c>
      <c r="IDF12" s="40" t="s">
        <v>10</v>
      </c>
      <c r="IDG12" s="42">
        <v>42004</v>
      </c>
      <c r="IDH12" s="43">
        <v>4736150000</v>
      </c>
      <c r="IDI12" s="43">
        <v>63083000</v>
      </c>
      <c r="IDJ12" s="43">
        <v>2655650000</v>
      </c>
      <c r="IDK12" s="40">
        <v>0</v>
      </c>
      <c r="IDL12" s="43">
        <v>157824000</v>
      </c>
      <c r="IDM12" s="40" t="s">
        <v>41</v>
      </c>
      <c r="IDN12" s="40" t="s">
        <v>99</v>
      </c>
      <c r="IDO12" s="36">
        <f t="shared" si="1152"/>
        <v>2014</v>
      </c>
      <c r="IDP12" s="37">
        <f t="shared" si="1153"/>
        <v>-4673067000</v>
      </c>
      <c r="IDQ12" s="38">
        <f t="shared" si="1154"/>
        <v>2813474000</v>
      </c>
      <c r="IDR12" s="38">
        <f t="shared" si="1155"/>
        <v>-7486541000</v>
      </c>
      <c r="IDS12" s="39">
        <f t="shared" si="1156"/>
        <v>0.98668053165545855</v>
      </c>
      <c r="IDT12" s="39">
        <f t="shared" si="1157"/>
        <v>1.5807229500754834</v>
      </c>
      <c r="IDU12" s="40" t="s">
        <v>395</v>
      </c>
      <c r="IDV12" s="40" t="s">
        <v>10</v>
      </c>
      <c r="IDW12" s="42">
        <v>42004</v>
      </c>
      <c r="IDX12" s="43">
        <v>4736150000</v>
      </c>
      <c r="IDY12" s="43">
        <v>63083000</v>
      </c>
      <c r="IDZ12" s="43">
        <v>2655650000</v>
      </c>
      <c r="IEA12" s="40">
        <v>0</v>
      </c>
      <c r="IEB12" s="43">
        <v>157824000</v>
      </c>
      <c r="IEC12" s="40" t="s">
        <v>41</v>
      </c>
      <c r="IED12" s="40" t="s">
        <v>99</v>
      </c>
      <c r="IEE12" s="36">
        <f t="shared" si="1158"/>
        <v>2014</v>
      </c>
      <c r="IEF12" s="37">
        <f t="shared" si="1159"/>
        <v>-4673067000</v>
      </c>
      <c r="IEG12" s="38">
        <f t="shared" si="1160"/>
        <v>2813474000</v>
      </c>
      <c r="IEH12" s="38">
        <f t="shared" si="1161"/>
        <v>-7486541000</v>
      </c>
      <c r="IEI12" s="39">
        <f t="shared" si="1162"/>
        <v>0.98668053165545855</v>
      </c>
      <c r="IEJ12" s="39">
        <f t="shared" si="1163"/>
        <v>1.5807229500754834</v>
      </c>
      <c r="IEK12" s="40" t="s">
        <v>395</v>
      </c>
      <c r="IEL12" s="40" t="s">
        <v>10</v>
      </c>
      <c r="IEM12" s="42">
        <v>42004</v>
      </c>
      <c r="IEN12" s="43">
        <v>4736150000</v>
      </c>
      <c r="IEO12" s="43">
        <v>63083000</v>
      </c>
      <c r="IEP12" s="43">
        <v>2655650000</v>
      </c>
      <c r="IEQ12" s="40">
        <v>0</v>
      </c>
      <c r="IER12" s="43">
        <v>157824000</v>
      </c>
      <c r="IES12" s="40" t="s">
        <v>41</v>
      </c>
      <c r="IET12" s="40" t="s">
        <v>99</v>
      </c>
      <c r="IEU12" s="36">
        <f t="shared" si="1158"/>
        <v>2014</v>
      </c>
      <c r="IEV12" s="37">
        <f t="shared" si="1159"/>
        <v>-4673067000</v>
      </c>
      <c r="IEW12" s="38">
        <f t="shared" si="1160"/>
        <v>2813474000</v>
      </c>
      <c r="IEX12" s="38">
        <f t="shared" si="1161"/>
        <v>-7486541000</v>
      </c>
      <c r="IEY12" s="39">
        <f t="shared" si="1162"/>
        <v>0.98668053165545855</v>
      </c>
      <c r="IEZ12" s="39">
        <f t="shared" si="1163"/>
        <v>1.5807229500754834</v>
      </c>
      <c r="IFA12" s="40" t="s">
        <v>395</v>
      </c>
      <c r="IFB12" s="40" t="s">
        <v>10</v>
      </c>
      <c r="IFC12" s="42">
        <v>42004</v>
      </c>
      <c r="IFD12" s="43">
        <v>4736150000</v>
      </c>
      <c r="IFE12" s="43">
        <v>63083000</v>
      </c>
      <c r="IFF12" s="43">
        <v>2655650000</v>
      </c>
      <c r="IFG12" s="40">
        <v>0</v>
      </c>
      <c r="IFH12" s="43">
        <v>157824000</v>
      </c>
      <c r="IFI12" s="40" t="s">
        <v>41</v>
      </c>
      <c r="IFJ12" s="40" t="s">
        <v>99</v>
      </c>
      <c r="IFK12" s="36">
        <f t="shared" si="1164"/>
        <v>2014</v>
      </c>
      <c r="IFL12" s="37">
        <f t="shared" si="1165"/>
        <v>-4673067000</v>
      </c>
      <c r="IFM12" s="38">
        <f t="shared" si="1166"/>
        <v>2813474000</v>
      </c>
      <c r="IFN12" s="38">
        <f t="shared" si="1167"/>
        <v>-7486541000</v>
      </c>
      <c r="IFO12" s="39">
        <f t="shared" si="1168"/>
        <v>0.98668053165545855</v>
      </c>
      <c r="IFP12" s="39">
        <f t="shared" si="1169"/>
        <v>1.5807229500754834</v>
      </c>
      <c r="IFQ12" s="40" t="s">
        <v>395</v>
      </c>
      <c r="IFR12" s="40" t="s">
        <v>10</v>
      </c>
      <c r="IFS12" s="42">
        <v>42004</v>
      </c>
      <c r="IFT12" s="43">
        <v>4736150000</v>
      </c>
      <c r="IFU12" s="43">
        <v>63083000</v>
      </c>
      <c r="IFV12" s="43">
        <v>2655650000</v>
      </c>
      <c r="IFW12" s="40">
        <v>0</v>
      </c>
      <c r="IFX12" s="43">
        <v>157824000</v>
      </c>
      <c r="IFY12" s="40" t="s">
        <v>41</v>
      </c>
      <c r="IFZ12" s="40" t="s">
        <v>99</v>
      </c>
      <c r="IGA12" s="36">
        <f t="shared" si="1164"/>
        <v>2014</v>
      </c>
      <c r="IGB12" s="37">
        <f t="shared" si="1165"/>
        <v>-4673067000</v>
      </c>
      <c r="IGC12" s="38">
        <f t="shared" si="1166"/>
        <v>2813474000</v>
      </c>
      <c r="IGD12" s="38">
        <f t="shared" si="1167"/>
        <v>-7486541000</v>
      </c>
      <c r="IGE12" s="39">
        <f t="shared" si="1168"/>
        <v>0.98668053165545855</v>
      </c>
      <c r="IGF12" s="39">
        <f t="shared" si="1169"/>
        <v>1.5807229500754834</v>
      </c>
      <c r="IGG12" s="40" t="s">
        <v>395</v>
      </c>
      <c r="IGH12" s="40" t="s">
        <v>10</v>
      </c>
      <c r="IGI12" s="42">
        <v>42004</v>
      </c>
      <c r="IGJ12" s="43">
        <v>4736150000</v>
      </c>
      <c r="IGK12" s="43">
        <v>63083000</v>
      </c>
      <c r="IGL12" s="43">
        <v>2655650000</v>
      </c>
      <c r="IGM12" s="40">
        <v>0</v>
      </c>
      <c r="IGN12" s="43">
        <v>157824000</v>
      </c>
      <c r="IGO12" s="40" t="s">
        <v>41</v>
      </c>
      <c r="IGP12" s="40" t="s">
        <v>99</v>
      </c>
      <c r="IGQ12" s="36">
        <f t="shared" si="1170"/>
        <v>2014</v>
      </c>
      <c r="IGR12" s="37">
        <f t="shared" si="1171"/>
        <v>-4673067000</v>
      </c>
      <c r="IGS12" s="38">
        <f t="shared" si="1172"/>
        <v>2813474000</v>
      </c>
      <c r="IGT12" s="38">
        <f t="shared" si="1173"/>
        <v>-7486541000</v>
      </c>
      <c r="IGU12" s="39">
        <f t="shared" si="1174"/>
        <v>0.98668053165545855</v>
      </c>
      <c r="IGV12" s="39">
        <f t="shared" si="1175"/>
        <v>1.5807229500754834</v>
      </c>
      <c r="IGW12" s="40" t="s">
        <v>395</v>
      </c>
      <c r="IGX12" s="40" t="s">
        <v>10</v>
      </c>
      <c r="IGY12" s="42">
        <v>42004</v>
      </c>
      <c r="IGZ12" s="43">
        <v>4736150000</v>
      </c>
      <c r="IHA12" s="43">
        <v>63083000</v>
      </c>
      <c r="IHB12" s="43">
        <v>2655650000</v>
      </c>
      <c r="IHC12" s="40">
        <v>0</v>
      </c>
      <c r="IHD12" s="43">
        <v>157824000</v>
      </c>
      <c r="IHE12" s="40" t="s">
        <v>41</v>
      </c>
      <c r="IHF12" s="40" t="s">
        <v>99</v>
      </c>
      <c r="IHG12" s="36">
        <f t="shared" si="1170"/>
        <v>2014</v>
      </c>
      <c r="IHH12" s="37">
        <f t="shared" si="1171"/>
        <v>-4673067000</v>
      </c>
      <c r="IHI12" s="38">
        <f t="shared" si="1172"/>
        <v>2813474000</v>
      </c>
      <c r="IHJ12" s="38">
        <f t="shared" si="1173"/>
        <v>-7486541000</v>
      </c>
      <c r="IHK12" s="39">
        <f t="shared" si="1174"/>
        <v>0.98668053165545855</v>
      </c>
      <c r="IHL12" s="39">
        <f t="shared" si="1175"/>
        <v>1.5807229500754834</v>
      </c>
      <c r="IHM12" s="40" t="s">
        <v>395</v>
      </c>
      <c r="IHN12" s="40" t="s">
        <v>10</v>
      </c>
      <c r="IHO12" s="42">
        <v>42004</v>
      </c>
      <c r="IHP12" s="43">
        <v>4736150000</v>
      </c>
      <c r="IHQ12" s="43">
        <v>63083000</v>
      </c>
      <c r="IHR12" s="43">
        <v>2655650000</v>
      </c>
      <c r="IHS12" s="40">
        <v>0</v>
      </c>
      <c r="IHT12" s="43">
        <v>157824000</v>
      </c>
      <c r="IHU12" s="40" t="s">
        <v>41</v>
      </c>
      <c r="IHV12" s="40" t="s">
        <v>99</v>
      </c>
      <c r="IHW12" s="36">
        <f t="shared" si="1176"/>
        <v>2014</v>
      </c>
      <c r="IHX12" s="37">
        <f t="shared" si="1177"/>
        <v>-4673067000</v>
      </c>
      <c r="IHY12" s="38">
        <f t="shared" si="1178"/>
        <v>2813474000</v>
      </c>
      <c r="IHZ12" s="38">
        <f t="shared" si="1179"/>
        <v>-7486541000</v>
      </c>
      <c r="IIA12" s="39">
        <f t="shared" si="1180"/>
        <v>0.98668053165545855</v>
      </c>
      <c r="IIB12" s="39">
        <f t="shared" si="1181"/>
        <v>1.5807229500754834</v>
      </c>
      <c r="IIC12" s="40" t="s">
        <v>395</v>
      </c>
      <c r="IID12" s="40" t="s">
        <v>10</v>
      </c>
      <c r="IIE12" s="42">
        <v>42004</v>
      </c>
      <c r="IIF12" s="43">
        <v>4736150000</v>
      </c>
      <c r="IIG12" s="43">
        <v>63083000</v>
      </c>
      <c r="IIH12" s="43">
        <v>2655650000</v>
      </c>
      <c r="III12" s="40">
        <v>0</v>
      </c>
      <c r="IIJ12" s="43">
        <v>157824000</v>
      </c>
      <c r="IIK12" s="40" t="s">
        <v>41</v>
      </c>
      <c r="IIL12" s="40" t="s">
        <v>99</v>
      </c>
      <c r="IIM12" s="36">
        <f t="shared" si="1176"/>
        <v>2014</v>
      </c>
      <c r="IIN12" s="37">
        <f t="shared" si="1177"/>
        <v>-4673067000</v>
      </c>
      <c r="IIO12" s="38">
        <f t="shared" si="1178"/>
        <v>2813474000</v>
      </c>
      <c r="IIP12" s="38">
        <f t="shared" si="1179"/>
        <v>-7486541000</v>
      </c>
      <c r="IIQ12" s="39">
        <f t="shared" si="1180"/>
        <v>0.98668053165545855</v>
      </c>
      <c r="IIR12" s="39">
        <f t="shared" si="1181"/>
        <v>1.5807229500754834</v>
      </c>
      <c r="IIS12" s="40" t="s">
        <v>395</v>
      </c>
      <c r="IIT12" s="40" t="s">
        <v>10</v>
      </c>
      <c r="IIU12" s="42">
        <v>42004</v>
      </c>
      <c r="IIV12" s="43">
        <v>4736150000</v>
      </c>
      <c r="IIW12" s="43">
        <v>63083000</v>
      </c>
      <c r="IIX12" s="43">
        <v>2655650000</v>
      </c>
      <c r="IIY12" s="40">
        <v>0</v>
      </c>
      <c r="IIZ12" s="43">
        <v>157824000</v>
      </c>
      <c r="IJA12" s="40" t="s">
        <v>41</v>
      </c>
      <c r="IJB12" s="40" t="s">
        <v>99</v>
      </c>
      <c r="IJC12" s="36">
        <f t="shared" si="1182"/>
        <v>2014</v>
      </c>
      <c r="IJD12" s="37">
        <f t="shared" si="1183"/>
        <v>-4673067000</v>
      </c>
      <c r="IJE12" s="38">
        <f t="shared" si="1184"/>
        <v>2813474000</v>
      </c>
      <c r="IJF12" s="38">
        <f t="shared" si="1185"/>
        <v>-7486541000</v>
      </c>
      <c r="IJG12" s="39">
        <f t="shared" si="1186"/>
        <v>0.98668053165545855</v>
      </c>
      <c r="IJH12" s="39">
        <f t="shared" si="1187"/>
        <v>1.5807229500754834</v>
      </c>
      <c r="IJI12" s="40" t="s">
        <v>395</v>
      </c>
      <c r="IJJ12" s="40" t="s">
        <v>10</v>
      </c>
      <c r="IJK12" s="42">
        <v>42004</v>
      </c>
      <c r="IJL12" s="43">
        <v>4736150000</v>
      </c>
      <c r="IJM12" s="43">
        <v>63083000</v>
      </c>
      <c r="IJN12" s="43">
        <v>2655650000</v>
      </c>
      <c r="IJO12" s="40">
        <v>0</v>
      </c>
      <c r="IJP12" s="43">
        <v>157824000</v>
      </c>
      <c r="IJQ12" s="40" t="s">
        <v>41</v>
      </c>
      <c r="IJR12" s="40" t="s">
        <v>99</v>
      </c>
      <c r="IJS12" s="36">
        <f t="shared" si="1182"/>
        <v>2014</v>
      </c>
      <c r="IJT12" s="37">
        <f t="shared" si="1183"/>
        <v>-4673067000</v>
      </c>
      <c r="IJU12" s="38">
        <f t="shared" si="1184"/>
        <v>2813474000</v>
      </c>
      <c r="IJV12" s="38">
        <f t="shared" si="1185"/>
        <v>-7486541000</v>
      </c>
      <c r="IJW12" s="39">
        <f t="shared" si="1186"/>
        <v>0.98668053165545855</v>
      </c>
      <c r="IJX12" s="39">
        <f t="shared" si="1187"/>
        <v>1.5807229500754834</v>
      </c>
      <c r="IJY12" s="40" t="s">
        <v>395</v>
      </c>
      <c r="IJZ12" s="40" t="s">
        <v>10</v>
      </c>
      <c r="IKA12" s="42">
        <v>42004</v>
      </c>
      <c r="IKB12" s="43">
        <v>4736150000</v>
      </c>
      <c r="IKC12" s="43">
        <v>63083000</v>
      </c>
      <c r="IKD12" s="43">
        <v>2655650000</v>
      </c>
      <c r="IKE12" s="40">
        <v>0</v>
      </c>
      <c r="IKF12" s="43">
        <v>157824000</v>
      </c>
      <c r="IKG12" s="40" t="s">
        <v>41</v>
      </c>
      <c r="IKH12" s="40" t="s">
        <v>99</v>
      </c>
      <c r="IKI12" s="36">
        <f t="shared" si="1188"/>
        <v>2014</v>
      </c>
      <c r="IKJ12" s="37">
        <f t="shared" si="1189"/>
        <v>-4673067000</v>
      </c>
      <c r="IKK12" s="38">
        <f t="shared" si="1190"/>
        <v>2813474000</v>
      </c>
      <c r="IKL12" s="38">
        <f t="shared" si="1191"/>
        <v>-7486541000</v>
      </c>
      <c r="IKM12" s="39">
        <f t="shared" si="1192"/>
        <v>0.98668053165545855</v>
      </c>
      <c r="IKN12" s="39">
        <f t="shared" si="1193"/>
        <v>1.5807229500754834</v>
      </c>
      <c r="IKO12" s="40" t="s">
        <v>395</v>
      </c>
      <c r="IKP12" s="40" t="s">
        <v>10</v>
      </c>
      <c r="IKQ12" s="42">
        <v>42004</v>
      </c>
      <c r="IKR12" s="43">
        <v>4736150000</v>
      </c>
      <c r="IKS12" s="43">
        <v>63083000</v>
      </c>
      <c r="IKT12" s="43">
        <v>2655650000</v>
      </c>
      <c r="IKU12" s="40">
        <v>0</v>
      </c>
      <c r="IKV12" s="43">
        <v>157824000</v>
      </c>
      <c r="IKW12" s="40" t="s">
        <v>41</v>
      </c>
      <c r="IKX12" s="40" t="s">
        <v>99</v>
      </c>
      <c r="IKY12" s="36">
        <f t="shared" si="1188"/>
        <v>2014</v>
      </c>
      <c r="IKZ12" s="37">
        <f t="shared" si="1189"/>
        <v>-4673067000</v>
      </c>
      <c r="ILA12" s="38">
        <f t="shared" si="1190"/>
        <v>2813474000</v>
      </c>
      <c r="ILB12" s="38">
        <f t="shared" si="1191"/>
        <v>-7486541000</v>
      </c>
      <c r="ILC12" s="39">
        <f t="shared" si="1192"/>
        <v>0.98668053165545855</v>
      </c>
      <c r="ILD12" s="39">
        <f t="shared" si="1193"/>
        <v>1.5807229500754834</v>
      </c>
      <c r="ILE12" s="40" t="s">
        <v>395</v>
      </c>
      <c r="ILF12" s="40" t="s">
        <v>10</v>
      </c>
      <c r="ILG12" s="42">
        <v>42004</v>
      </c>
      <c r="ILH12" s="43">
        <v>4736150000</v>
      </c>
      <c r="ILI12" s="43">
        <v>63083000</v>
      </c>
      <c r="ILJ12" s="43">
        <v>2655650000</v>
      </c>
      <c r="ILK12" s="40">
        <v>0</v>
      </c>
      <c r="ILL12" s="43">
        <v>157824000</v>
      </c>
      <c r="ILM12" s="40" t="s">
        <v>41</v>
      </c>
      <c r="ILN12" s="40" t="s">
        <v>99</v>
      </c>
      <c r="ILO12" s="36">
        <f t="shared" si="1194"/>
        <v>2014</v>
      </c>
      <c r="ILP12" s="37">
        <f t="shared" si="1195"/>
        <v>-4673067000</v>
      </c>
      <c r="ILQ12" s="38">
        <f t="shared" si="1196"/>
        <v>2813474000</v>
      </c>
      <c r="ILR12" s="38">
        <f t="shared" si="1197"/>
        <v>-7486541000</v>
      </c>
      <c r="ILS12" s="39">
        <f t="shared" si="1198"/>
        <v>0.98668053165545855</v>
      </c>
      <c r="ILT12" s="39">
        <f t="shared" si="1199"/>
        <v>1.5807229500754834</v>
      </c>
      <c r="ILU12" s="40" t="s">
        <v>395</v>
      </c>
      <c r="ILV12" s="40" t="s">
        <v>10</v>
      </c>
      <c r="ILW12" s="42">
        <v>42004</v>
      </c>
      <c r="ILX12" s="43">
        <v>4736150000</v>
      </c>
      <c r="ILY12" s="43">
        <v>63083000</v>
      </c>
      <c r="ILZ12" s="43">
        <v>2655650000</v>
      </c>
      <c r="IMA12" s="40">
        <v>0</v>
      </c>
      <c r="IMB12" s="43">
        <v>157824000</v>
      </c>
      <c r="IMC12" s="40" t="s">
        <v>41</v>
      </c>
      <c r="IMD12" s="40" t="s">
        <v>99</v>
      </c>
      <c r="IME12" s="36">
        <f t="shared" si="1194"/>
        <v>2014</v>
      </c>
      <c r="IMF12" s="37">
        <f t="shared" si="1195"/>
        <v>-4673067000</v>
      </c>
      <c r="IMG12" s="38">
        <f t="shared" si="1196"/>
        <v>2813474000</v>
      </c>
      <c r="IMH12" s="38">
        <f t="shared" si="1197"/>
        <v>-7486541000</v>
      </c>
      <c r="IMI12" s="39">
        <f t="shared" si="1198"/>
        <v>0.98668053165545855</v>
      </c>
      <c r="IMJ12" s="39">
        <f t="shared" si="1199"/>
        <v>1.5807229500754834</v>
      </c>
      <c r="IMK12" s="40" t="s">
        <v>395</v>
      </c>
      <c r="IML12" s="40" t="s">
        <v>10</v>
      </c>
      <c r="IMM12" s="42">
        <v>42004</v>
      </c>
      <c r="IMN12" s="43">
        <v>4736150000</v>
      </c>
      <c r="IMO12" s="43">
        <v>63083000</v>
      </c>
      <c r="IMP12" s="43">
        <v>2655650000</v>
      </c>
      <c r="IMQ12" s="40">
        <v>0</v>
      </c>
      <c r="IMR12" s="43">
        <v>157824000</v>
      </c>
      <c r="IMS12" s="40" t="s">
        <v>41</v>
      </c>
      <c r="IMT12" s="40" t="s">
        <v>99</v>
      </c>
      <c r="IMU12" s="36">
        <f t="shared" si="1200"/>
        <v>2014</v>
      </c>
      <c r="IMV12" s="37">
        <f t="shared" si="1201"/>
        <v>-4673067000</v>
      </c>
      <c r="IMW12" s="38">
        <f t="shared" si="1202"/>
        <v>2813474000</v>
      </c>
      <c r="IMX12" s="38">
        <f t="shared" si="1203"/>
        <v>-7486541000</v>
      </c>
      <c r="IMY12" s="39">
        <f t="shared" si="1204"/>
        <v>0.98668053165545855</v>
      </c>
      <c r="IMZ12" s="39">
        <f t="shared" si="1205"/>
        <v>1.5807229500754834</v>
      </c>
      <c r="INA12" s="40" t="s">
        <v>395</v>
      </c>
      <c r="INB12" s="40" t="s">
        <v>10</v>
      </c>
      <c r="INC12" s="42">
        <v>42004</v>
      </c>
      <c r="IND12" s="43">
        <v>4736150000</v>
      </c>
      <c r="INE12" s="43">
        <v>63083000</v>
      </c>
      <c r="INF12" s="43">
        <v>2655650000</v>
      </c>
      <c r="ING12" s="40">
        <v>0</v>
      </c>
      <c r="INH12" s="43">
        <v>157824000</v>
      </c>
      <c r="INI12" s="40" t="s">
        <v>41</v>
      </c>
      <c r="INJ12" s="40" t="s">
        <v>99</v>
      </c>
      <c r="INK12" s="36">
        <f t="shared" si="1200"/>
        <v>2014</v>
      </c>
      <c r="INL12" s="37">
        <f t="shared" si="1201"/>
        <v>-4673067000</v>
      </c>
      <c r="INM12" s="38">
        <f t="shared" si="1202"/>
        <v>2813474000</v>
      </c>
      <c r="INN12" s="38">
        <f t="shared" si="1203"/>
        <v>-7486541000</v>
      </c>
      <c r="INO12" s="39">
        <f t="shared" si="1204"/>
        <v>0.98668053165545855</v>
      </c>
      <c r="INP12" s="39">
        <f t="shared" si="1205"/>
        <v>1.5807229500754834</v>
      </c>
      <c r="INQ12" s="40" t="s">
        <v>395</v>
      </c>
      <c r="INR12" s="40" t="s">
        <v>10</v>
      </c>
      <c r="INS12" s="42">
        <v>42004</v>
      </c>
      <c r="INT12" s="43">
        <v>4736150000</v>
      </c>
      <c r="INU12" s="43">
        <v>63083000</v>
      </c>
      <c r="INV12" s="43">
        <v>2655650000</v>
      </c>
      <c r="INW12" s="40">
        <v>0</v>
      </c>
      <c r="INX12" s="43">
        <v>157824000</v>
      </c>
      <c r="INY12" s="40" t="s">
        <v>41</v>
      </c>
      <c r="INZ12" s="40" t="s">
        <v>99</v>
      </c>
      <c r="IOA12" s="36">
        <f t="shared" si="1206"/>
        <v>2014</v>
      </c>
      <c r="IOB12" s="37">
        <f t="shared" si="1207"/>
        <v>-4673067000</v>
      </c>
      <c r="IOC12" s="38">
        <f t="shared" si="1208"/>
        <v>2813474000</v>
      </c>
      <c r="IOD12" s="38">
        <f t="shared" si="1209"/>
        <v>-7486541000</v>
      </c>
      <c r="IOE12" s="39">
        <f t="shared" si="1210"/>
        <v>0.98668053165545855</v>
      </c>
      <c r="IOF12" s="39">
        <f t="shared" si="1211"/>
        <v>1.5807229500754834</v>
      </c>
      <c r="IOG12" s="40" t="s">
        <v>395</v>
      </c>
      <c r="IOH12" s="40" t="s">
        <v>10</v>
      </c>
      <c r="IOI12" s="42">
        <v>42004</v>
      </c>
      <c r="IOJ12" s="43">
        <v>4736150000</v>
      </c>
      <c r="IOK12" s="43">
        <v>63083000</v>
      </c>
      <c r="IOL12" s="43">
        <v>2655650000</v>
      </c>
      <c r="IOM12" s="40">
        <v>0</v>
      </c>
      <c r="ION12" s="43">
        <v>157824000</v>
      </c>
      <c r="IOO12" s="40" t="s">
        <v>41</v>
      </c>
      <c r="IOP12" s="40" t="s">
        <v>99</v>
      </c>
      <c r="IOQ12" s="36">
        <f t="shared" si="1206"/>
        <v>2014</v>
      </c>
      <c r="IOR12" s="37">
        <f t="shared" si="1207"/>
        <v>-4673067000</v>
      </c>
      <c r="IOS12" s="38">
        <f t="shared" si="1208"/>
        <v>2813474000</v>
      </c>
      <c r="IOT12" s="38">
        <f t="shared" si="1209"/>
        <v>-7486541000</v>
      </c>
      <c r="IOU12" s="39">
        <f t="shared" si="1210"/>
        <v>0.98668053165545855</v>
      </c>
      <c r="IOV12" s="39">
        <f t="shared" si="1211"/>
        <v>1.5807229500754834</v>
      </c>
      <c r="IOW12" s="40" t="s">
        <v>395</v>
      </c>
      <c r="IOX12" s="40" t="s">
        <v>10</v>
      </c>
      <c r="IOY12" s="42">
        <v>42004</v>
      </c>
      <c r="IOZ12" s="43">
        <v>4736150000</v>
      </c>
      <c r="IPA12" s="43">
        <v>63083000</v>
      </c>
      <c r="IPB12" s="43">
        <v>2655650000</v>
      </c>
      <c r="IPC12" s="40">
        <v>0</v>
      </c>
      <c r="IPD12" s="43">
        <v>157824000</v>
      </c>
      <c r="IPE12" s="40" t="s">
        <v>41</v>
      </c>
      <c r="IPF12" s="40" t="s">
        <v>99</v>
      </c>
      <c r="IPG12" s="36">
        <f t="shared" si="1212"/>
        <v>2014</v>
      </c>
      <c r="IPH12" s="37">
        <f t="shared" si="1213"/>
        <v>-4673067000</v>
      </c>
      <c r="IPI12" s="38">
        <f t="shared" si="1214"/>
        <v>2813474000</v>
      </c>
      <c r="IPJ12" s="38">
        <f t="shared" si="1215"/>
        <v>-7486541000</v>
      </c>
      <c r="IPK12" s="39">
        <f t="shared" si="1216"/>
        <v>0.98668053165545855</v>
      </c>
      <c r="IPL12" s="39">
        <f t="shared" si="1217"/>
        <v>1.5807229500754834</v>
      </c>
      <c r="IPM12" s="40" t="s">
        <v>395</v>
      </c>
      <c r="IPN12" s="40" t="s">
        <v>10</v>
      </c>
      <c r="IPO12" s="42">
        <v>42004</v>
      </c>
      <c r="IPP12" s="43">
        <v>4736150000</v>
      </c>
      <c r="IPQ12" s="43">
        <v>63083000</v>
      </c>
      <c r="IPR12" s="43">
        <v>2655650000</v>
      </c>
      <c r="IPS12" s="40">
        <v>0</v>
      </c>
      <c r="IPT12" s="43">
        <v>157824000</v>
      </c>
      <c r="IPU12" s="40" t="s">
        <v>41</v>
      </c>
      <c r="IPV12" s="40" t="s">
        <v>99</v>
      </c>
      <c r="IPW12" s="36">
        <f t="shared" si="1212"/>
        <v>2014</v>
      </c>
      <c r="IPX12" s="37">
        <f t="shared" si="1213"/>
        <v>-4673067000</v>
      </c>
      <c r="IPY12" s="38">
        <f t="shared" si="1214"/>
        <v>2813474000</v>
      </c>
      <c r="IPZ12" s="38">
        <f t="shared" si="1215"/>
        <v>-7486541000</v>
      </c>
      <c r="IQA12" s="39">
        <f t="shared" si="1216"/>
        <v>0.98668053165545855</v>
      </c>
      <c r="IQB12" s="39">
        <f t="shared" si="1217"/>
        <v>1.5807229500754834</v>
      </c>
      <c r="IQC12" s="40" t="s">
        <v>395</v>
      </c>
      <c r="IQD12" s="40" t="s">
        <v>10</v>
      </c>
      <c r="IQE12" s="42">
        <v>42004</v>
      </c>
      <c r="IQF12" s="43">
        <v>4736150000</v>
      </c>
      <c r="IQG12" s="43">
        <v>63083000</v>
      </c>
      <c r="IQH12" s="43">
        <v>2655650000</v>
      </c>
      <c r="IQI12" s="40">
        <v>0</v>
      </c>
      <c r="IQJ12" s="43">
        <v>157824000</v>
      </c>
      <c r="IQK12" s="40" t="s">
        <v>41</v>
      </c>
      <c r="IQL12" s="40" t="s">
        <v>99</v>
      </c>
      <c r="IQM12" s="36">
        <f t="shared" si="1218"/>
        <v>2014</v>
      </c>
      <c r="IQN12" s="37">
        <f t="shared" si="1219"/>
        <v>-4673067000</v>
      </c>
      <c r="IQO12" s="38">
        <f t="shared" si="1220"/>
        <v>2813474000</v>
      </c>
      <c r="IQP12" s="38">
        <f t="shared" si="1221"/>
        <v>-7486541000</v>
      </c>
      <c r="IQQ12" s="39">
        <f t="shared" si="1222"/>
        <v>0.98668053165545855</v>
      </c>
      <c r="IQR12" s="39">
        <f t="shared" si="1223"/>
        <v>1.5807229500754834</v>
      </c>
      <c r="IQS12" s="40" t="s">
        <v>395</v>
      </c>
      <c r="IQT12" s="40" t="s">
        <v>10</v>
      </c>
      <c r="IQU12" s="42">
        <v>42004</v>
      </c>
      <c r="IQV12" s="43">
        <v>4736150000</v>
      </c>
      <c r="IQW12" s="43">
        <v>63083000</v>
      </c>
      <c r="IQX12" s="43">
        <v>2655650000</v>
      </c>
      <c r="IQY12" s="40">
        <v>0</v>
      </c>
      <c r="IQZ12" s="43">
        <v>157824000</v>
      </c>
      <c r="IRA12" s="40" t="s">
        <v>41</v>
      </c>
      <c r="IRB12" s="40" t="s">
        <v>99</v>
      </c>
      <c r="IRC12" s="36">
        <f t="shared" si="1218"/>
        <v>2014</v>
      </c>
      <c r="IRD12" s="37">
        <f t="shared" si="1219"/>
        <v>-4673067000</v>
      </c>
      <c r="IRE12" s="38">
        <f t="shared" si="1220"/>
        <v>2813474000</v>
      </c>
      <c r="IRF12" s="38">
        <f t="shared" si="1221"/>
        <v>-7486541000</v>
      </c>
      <c r="IRG12" s="39">
        <f t="shared" si="1222"/>
        <v>0.98668053165545855</v>
      </c>
      <c r="IRH12" s="39">
        <f t="shared" si="1223"/>
        <v>1.5807229500754834</v>
      </c>
      <c r="IRI12" s="40" t="s">
        <v>395</v>
      </c>
      <c r="IRJ12" s="40" t="s">
        <v>10</v>
      </c>
      <c r="IRK12" s="42">
        <v>42004</v>
      </c>
      <c r="IRL12" s="43">
        <v>4736150000</v>
      </c>
      <c r="IRM12" s="43">
        <v>63083000</v>
      </c>
      <c r="IRN12" s="43">
        <v>2655650000</v>
      </c>
      <c r="IRO12" s="40">
        <v>0</v>
      </c>
      <c r="IRP12" s="43">
        <v>157824000</v>
      </c>
      <c r="IRQ12" s="40" t="s">
        <v>41</v>
      </c>
      <c r="IRR12" s="40" t="s">
        <v>99</v>
      </c>
      <c r="IRS12" s="36">
        <f t="shared" si="1224"/>
        <v>2014</v>
      </c>
      <c r="IRT12" s="37">
        <f t="shared" si="1225"/>
        <v>-4673067000</v>
      </c>
      <c r="IRU12" s="38">
        <f t="shared" si="1226"/>
        <v>2813474000</v>
      </c>
      <c r="IRV12" s="38">
        <f t="shared" si="1227"/>
        <v>-7486541000</v>
      </c>
      <c r="IRW12" s="39">
        <f t="shared" si="1228"/>
        <v>0.98668053165545855</v>
      </c>
      <c r="IRX12" s="39">
        <f t="shared" si="1229"/>
        <v>1.5807229500754834</v>
      </c>
      <c r="IRY12" s="40" t="s">
        <v>395</v>
      </c>
      <c r="IRZ12" s="40" t="s">
        <v>10</v>
      </c>
      <c r="ISA12" s="42">
        <v>42004</v>
      </c>
      <c r="ISB12" s="43">
        <v>4736150000</v>
      </c>
      <c r="ISC12" s="43">
        <v>63083000</v>
      </c>
      <c r="ISD12" s="43">
        <v>2655650000</v>
      </c>
      <c r="ISE12" s="40">
        <v>0</v>
      </c>
      <c r="ISF12" s="43">
        <v>157824000</v>
      </c>
      <c r="ISG12" s="40" t="s">
        <v>41</v>
      </c>
      <c r="ISH12" s="40" t="s">
        <v>99</v>
      </c>
      <c r="ISI12" s="36">
        <f t="shared" si="1224"/>
        <v>2014</v>
      </c>
      <c r="ISJ12" s="37">
        <f t="shared" si="1225"/>
        <v>-4673067000</v>
      </c>
      <c r="ISK12" s="38">
        <f t="shared" si="1226"/>
        <v>2813474000</v>
      </c>
      <c r="ISL12" s="38">
        <f t="shared" si="1227"/>
        <v>-7486541000</v>
      </c>
      <c r="ISM12" s="39">
        <f t="shared" si="1228"/>
        <v>0.98668053165545855</v>
      </c>
      <c r="ISN12" s="39">
        <f t="shared" si="1229"/>
        <v>1.5807229500754834</v>
      </c>
      <c r="ISO12" s="40" t="s">
        <v>395</v>
      </c>
      <c r="ISP12" s="40" t="s">
        <v>10</v>
      </c>
      <c r="ISQ12" s="42">
        <v>42004</v>
      </c>
      <c r="ISR12" s="43">
        <v>4736150000</v>
      </c>
      <c r="ISS12" s="43">
        <v>63083000</v>
      </c>
      <c r="IST12" s="43">
        <v>2655650000</v>
      </c>
      <c r="ISU12" s="40">
        <v>0</v>
      </c>
      <c r="ISV12" s="43">
        <v>157824000</v>
      </c>
      <c r="ISW12" s="40" t="s">
        <v>41</v>
      </c>
      <c r="ISX12" s="40" t="s">
        <v>99</v>
      </c>
      <c r="ISY12" s="36">
        <f t="shared" si="1230"/>
        <v>2014</v>
      </c>
      <c r="ISZ12" s="37">
        <f t="shared" si="1231"/>
        <v>-4673067000</v>
      </c>
      <c r="ITA12" s="38">
        <f t="shared" si="1232"/>
        <v>2813474000</v>
      </c>
      <c r="ITB12" s="38">
        <f t="shared" si="1233"/>
        <v>-7486541000</v>
      </c>
      <c r="ITC12" s="39">
        <f t="shared" si="1234"/>
        <v>0.98668053165545855</v>
      </c>
      <c r="ITD12" s="39">
        <f t="shared" si="1235"/>
        <v>1.5807229500754834</v>
      </c>
      <c r="ITE12" s="40" t="s">
        <v>395</v>
      </c>
      <c r="ITF12" s="40" t="s">
        <v>10</v>
      </c>
      <c r="ITG12" s="42">
        <v>42004</v>
      </c>
      <c r="ITH12" s="43">
        <v>4736150000</v>
      </c>
      <c r="ITI12" s="43">
        <v>63083000</v>
      </c>
      <c r="ITJ12" s="43">
        <v>2655650000</v>
      </c>
      <c r="ITK12" s="40">
        <v>0</v>
      </c>
      <c r="ITL12" s="43">
        <v>157824000</v>
      </c>
      <c r="ITM12" s="40" t="s">
        <v>41</v>
      </c>
      <c r="ITN12" s="40" t="s">
        <v>99</v>
      </c>
      <c r="ITO12" s="36">
        <f t="shared" si="1230"/>
        <v>2014</v>
      </c>
      <c r="ITP12" s="37">
        <f t="shared" si="1231"/>
        <v>-4673067000</v>
      </c>
      <c r="ITQ12" s="38">
        <f t="shared" si="1232"/>
        <v>2813474000</v>
      </c>
      <c r="ITR12" s="38">
        <f t="shared" si="1233"/>
        <v>-7486541000</v>
      </c>
      <c r="ITS12" s="39">
        <f t="shared" si="1234"/>
        <v>0.98668053165545855</v>
      </c>
      <c r="ITT12" s="39">
        <f t="shared" si="1235"/>
        <v>1.5807229500754834</v>
      </c>
      <c r="ITU12" s="40" t="s">
        <v>395</v>
      </c>
      <c r="ITV12" s="40" t="s">
        <v>10</v>
      </c>
      <c r="ITW12" s="42">
        <v>42004</v>
      </c>
      <c r="ITX12" s="43">
        <v>4736150000</v>
      </c>
      <c r="ITY12" s="43">
        <v>63083000</v>
      </c>
      <c r="ITZ12" s="43">
        <v>2655650000</v>
      </c>
      <c r="IUA12" s="40">
        <v>0</v>
      </c>
      <c r="IUB12" s="43">
        <v>157824000</v>
      </c>
      <c r="IUC12" s="40" t="s">
        <v>41</v>
      </c>
      <c r="IUD12" s="40" t="s">
        <v>99</v>
      </c>
      <c r="IUE12" s="36">
        <f t="shared" si="1236"/>
        <v>2014</v>
      </c>
      <c r="IUF12" s="37">
        <f t="shared" si="1237"/>
        <v>-4673067000</v>
      </c>
      <c r="IUG12" s="38">
        <f t="shared" si="1238"/>
        <v>2813474000</v>
      </c>
      <c r="IUH12" s="38">
        <f t="shared" si="1239"/>
        <v>-7486541000</v>
      </c>
      <c r="IUI12" s="39">
        <f t="shared" si="1240"/>
        <v>0.98668053165545855</v>
      </c>
      <c r="IUJ12" s="39">
        <f t="shared" si="1241"/>
        <v>1.5807229500754834</v>
      </c>
      <c r="IUK12" s="40" t="s">
        <v>395</v>
      </c>
      <c r="IUL12" s="40" t="s">
        <v>10</v>
      </c>
      <c r="IUM12" s="42">
        <v>42004</v>
      </c>
      <c r="IUN12" s="43">
        <v>4736150000</v>
      </c>
      <c r="IUO12" s="43">
        <v>63083000</v>
      </c>
      <c r="IUP12" s="43">
        <v>2655650000</v>
      </c>
      <c r="IUQ12" s="40">
        <v>0</v>
      </c>
      <c r="IUR12" s="43">
        <v>157824000</v>
      </c>
      <c r="IUS12" s="40" t="s">
        <v>41</v>
      </c>
      <c r="IUT12" s="40" t="s">
        <v>99</v>
      </c>
      <c r="IUU12" s="36">
        <f t="shared" si="1236"/>
        <v>2014</v>
      </c>
      <c r="IUV12" s="37">
        <f t="shared" si="1237"/>
        <v>-4673067000</v>
      </c>
      <c r="IUW12" s="38">
        <f t="shared" si="1238"/>
        <v>2813474000</v>
      </c>
      <c r="IUX12" s="38">
        <f t="shared" si="1239"/>
        <v>-7486541000</v>
      </c>
      <c r="IUY12" s="39">
        <f t="shared" si="1240"/>
        <v>0.98668053165545855</v>
      </c>
      <c r="IUZ12" s="39">
        <f t="shared" si="1241"/>
        <v>1.5807229500754834</v>
      </c>
      <c r="IVA12" s="40" t="s">
        <v>395</v>
      </c>
      <c r="IVB12" s="40" t="s">
        <v>10</v>
      </c>
      <c r="IVC12" s="42">
        <v>42004</v>
      </c>
      <c r="IVD12" s="43">
        <v>4736150000</v>
      </c>
      <c r="IVE12" s="43">
        <v>63083000</v>
      </c>
      <c r="IVF12" s="43">
        <v>2655650000</v>
      </c>
      <c r="IVG12" s="40">
        <v>0</v>
      </c>
      <c r="IVH12" s="43">
        <v>157824000</v>
      </c>
      <c r="IVI12" s="40" t="s">
        <v>41</v>
      </c>
      <c r="IVJ12" s="40" t="s">
        <v>99</v>
      </c>
      <c r="IVK12" s="36">
        <f t="shared" si="1242"/>
        <v>2014</v>
      </c>
      <c r="IVL12" s="37">
        <f t="shared" si="1243"/>
        <v>-4673067000</v>
      </c>
      <c r="IVM12" s="38">
        <f t="shared" si="1244"/>
        <v>2813474000</v>
      </c>
      <c r="IVN12" s="38">
        <f t="shared" si="1245"/>
        <v>-7486541000</v>
      </c>
      <c r="IVO12" s="39">
        <f t="shared" si="1246"/>
        <v>0.98668053165545855</v>
      </c>
      <c r="IVP12" s="39">
        <f t="shared" si="1247"/>
        <v>1.5807229500754834</v>
      </c>
      <c r="IVQ12" s="40" t="s">
        <v>395</v>
      </c>
      <c r="IVR12" s="40" t="s">
        <v>10</v>
      </c>
      <c r="IVS12" s="42">
        <v>42004</v>
      </c>
      <c r="IVT12" s="43">
        <v>4736150000</v>
      </c>
      <c r="IVU12" s="43">
        <v>63083000</v>
      </c>
      <c r="IVV12" s="43">
        <v>2655650000</v>
      </c>
      <c r="IVW12" s="40">
        <v>0</v>
      </c>
      <c r="IVX12" s="43">
        <v>157824000</v>
      </c>
      <c r="IVY12" s="40" t="s">
        <v>41</v>
      </c>
      <c r="IVZ12" s="40" t="s">
        <v>99</v>
      </c>
      <c r="IWA12" s="36">
        <f t="shared" si="1242"/>
        <v>2014</v>
      </c>
      <c r="IWB12" s="37">
        <f t="shared" si="1243"/>
        <v>-4673067000</v>
      </c>
      <c r="IWC12" s="38">
        <f t="shared" si="1244"/>
        <v>2813474000</v>
      </c>
      <c r="IWD12" s="38">
        <f t="shared" si="1245"/>
        <v>-7486541000</v>
      </c>
      <c r="IWE12" s="39">
        <f t="shared" si="1246"/>
        <v>0.98668053165545855</v>
      </c>
      <c r="IWF12" s="39">
        <f t="shared" si="1247"/>
        <v>1.5807229500754834</v>
      </c>
      <c r="IWG12" s="40" t="s">
        <v>395</v>
      </c>
      <c r="IWH12" s="40" t="s">
        <v>10</v>
      </c>
      <c r="IWI12" s="42">
        <v>42004</v>
      </c>
      <c r="IWJ12" s="43">
        <v>4736150000</v>
      </c>
      <c r="IWK12" s="43">
        <v>63083000</v>
      </c>
      <c r="IWL12" s="43">
        <v>2655650000</v>
      </c>
      <c r="IWM12" s="40">
        <v>0</v>
      </c>
      <c r="IWN12" s="43">
        <v>157824000</v>
      </c>
      <c r="IWO12" s="40" t="s">
        <v>41</v>
      </c>
      <c r="IWP12" s="40" t="s">
        <v>99</v>
      </c>
      <c r="IWQ12" s="36">
        <f t="shared" si="1248"/>
        <v>2014</v>
      </c>
      <c r="IWR12" s="37">
        <f t="shared" si="1249"/>
        <v>-4673067000</v>
      </c>
      <c r="IWS12" s="38">
        <f t="shared" si="1250"/>
        <v>2813474000</v>
      </c>
      <c r="IWT12" s="38">
        <f t="shared" si="1251"/>
        <v>-7486541000</v>
      </c>
      <c r="IWU12" s="39">
        <f t="shared" si="1252"/>
        <v>0.98668053165545855</v>
      </c>
      <c r="IWV12" s="39">
        <f t="shared" si="1253"/>
        <v>1.5807229500754834</v>
      </c>
      <c r="IWW12" s="40" t="s">
        <v>395</v>
      </c>
      <c r="IWX12" s="40" t="s">
        <v>10</v>
      </c>
      <c r="IWY12" s="42">
        <v>42004</v>
      </c>
      <c r="IWZ12" s="43">
        <v>4736150000</v>
      </c>
      <c r="IXA12" s="43">
        <v>63083000</v>
      </c>
      <c r="IXB12" s="43">
        <v>2655650000</v>
      </c>
      <c r="IXC12" s="40">
        <v>0</v>
      </c>
      <c r="IXD12" s="43">
        <v>157824000</v>
      </c>
      <c r="IXE12" s="40" t="s">
        <v>41</v>
      </c>
      <c r="IXF12" s="40" t="s">
        <v>99</v>
      </c>
      <c r="IXG12" s="36">
        <f t="shared" si="1248"/>
        <v>2014</v>
      </c>
      <c r="IXH12" s="37">
        <f t="shared" si="1249"/>
        <v>-4673067000</v>
      </c>
      <c r="IXI12" s="38">
        <f t="shared" si="1250"/>
        <v>2813474000</v>
      </c>
      <c r="IXJ12" s="38">
        <f t="shared" si="1251"/>
        <v>-7486541000</v>
      </c>
      <c r="IXK12" s="39">
        <f t="shared" si="1252"/>
        <v>0.98668053165545855</v>
      </c>
      <c r="IXL12" s="39">
        <f t="shared" si="1253"/>
        <v>1.5807229500754834</v>
      </c>
      <c r="IXM12" s="40" t="s">
        <v>395</v>
      </c>
      <c r="IXN12" s="40" t="s">
        <v>10</v>
      </c>
      <c r="IXO12" s="42">
        <v>42004</v>
      </c>
      <c r="IXP12" s="43">
        <v>4736150000</v>
      </c>
      <c r="IXQ12" s="43">
        <v>63083000</v>
      </c>
      <c r="IXR12" s="43">
        <v>2655650000</v>
      </c>
      <c r="IXS12" s="40">
        <v>0</v>
      </c>
      <c r="IXT12" s="43">
        <v>157824000</v>
      </c>
      <c r="IXU12" s="40" t="s">
        <v>41</v>
      </c>
      <c r="IXV12" s="40" t="s">
        <v>99</v>
      </c>
      <c r="IXW12" s="36">
        <f t="shared" si="1254"/>
        <v>2014</v>
      </c>
      <c r="IXX12" s="37">
        <f t="shared" si="1255"/>
        <v>-4673067000</v>
      </c>
      <c r="IXY12" s="38">
        <f t="shared" si="1256"/>
        <v>2813474000</v>
      </c>
      <c r="IXZ12" s="38">
        <f t="shared" si="1257"/>
        <v>-7486541000</v>
      </c>
      <c r="IYA12" s="39">
        <f t="shared" si="1258"/>
        <v>0.98668053165545855</v>
      </c>
      <c r="IYB12" s="39">
        <f t="shared" si="1259"/>
        <v>1.5807229500754834</v>
      </c>
      <c r="IYC12" s="40" t="s">
        <v>395</v>
      </c>
      <c r="IYD12" s="40" t="s">
        <v>10</v>
      </c>
      <c r="IYE12" s="42">
        <v>42004</v>
      </c>
      <c r="IYF12" s="43">
        <v>4736150000</v>
      </c>
      <c r="IYG12" s="43">
        <v>63083000</v>
      </c>
      <c r="IYH12" s="43">
        <v>2655650000</v>
      </c>
      <c r="IYI12" s="40">
        <v>0</v>
      </c>
      <c r="IYJ12" s="43">
        <v>157824000</v>
      </c>
      <c r="IYK12" s="40" t="s">
        <v>41</v>
      </c>
      <c r="IYL12" s="40" t="s">
        <v>99</v>
      </c>
      <c r="IYM12" s="36">
        <f t="shared" si="1254"/>
        <v>2014</v>
      </c>
      <c r="IYN12" s="37">
        <f t="shared" si="1255"/>
        <v>-4673067000</v>
      </c>
      <c r="IYO12" s="38">
        <f t="shared" si="1256"/>
        <v>2813474000</v>
      </c>
      <c r="IYP12" s="38">
        <f t="shared" si="1257"/>
        <v>-7486541000</v>
      </c>
      <c r="IYQ12" s="39">
        <f t="shared" si="1258"/>
        <v>0.98668053165545855</v>
      </c>
      <c r="IYR12" s="39">
        <f t="shared" si="1259"/>
        <v>1.5807229500754834</v>
      </c>
      <c r="IYS12" s="40" t="s">
        <v>395</v>
      </c>
      <c r="IYT12" s="40" t="s">
        <v>10</v>
      </c>
      <c r="IYU12" s="42">
        <v>42004</v>
      </c>
      <c r="IYV12" s="43">
        <v>4736150000</v>
      </c>
      <c r="IYW12" s="43">
        <v>63083000</v>
      </c>
      <c r="IYX12" s="43">
        <v>2655650000</v>
      </c>
      <c r="IYY12" s="40">
        <v>0</v>
      </c>
      <c r="IYZ12" s="43">
        <v>157824000</v>
      </c>
      <c r="IZA12" s="40" t="s">
        <v>41</v>
      </c>
      <c r="IZB12" s="40" t="s">
        <v>99</v>
      </c>
      <c r="IZC12" s="36">
        <f t="shared" si="1260"/>
        <v>2014</v>
      </c>
      <c r="IZD12" s="37">
        <f t="shared" si="1261"/>
        <v>-4673067000</v>
      </c>
      <c r="IZE12" s="38">
        <f t="shared" si="1262"/>
        <v>2813474000</v>
      </c>
      <c r="IZF12" s="38">
        <f t="shared" si="1263"/>
        <v>-7486541000</v>
      </c>
      <c r="IZG12" s="39">
        <f t="shared" si="1264"/>
        <v>0.98668053165545855</v>
      </c>
      <c r="IZH12" s="39">
        <f t="shared" si="1265"/>
        <v>1.5807229500754834</v>
      </c>
      <c r="IZI12" s="40" t="s">
        <v>395</v>
      </c>
      <c r="IZJ12" s="40" t="s">
        <v>10</v>
      </c>
      <c r="IZK12" s="42">
        <v>42004</v>
      </c>
      <c r="IZL12" s="43">
        <v>4736150000</v>
      </c>
      <c r="IZM12" s="43">
        <v>63083000</v>
      </c>
      <c r="IZN12" s="43">
        <v>2655650000</v>
      </c>
      <c r="IZO12" s="40">
        <v>0</v>
      </c>
      <c r="IZP12" s="43">
        <v>157824000</v>
      </c>
      <c r="IZQ12" s="40" t="s">
        <v>41</v>
      </c>
      <c r="IZR12" s="40" t="s">
        <v>99</v>
      </c>
      <c r="IZS12" s="36">
        <f t="shared" si="1260"/>
        <v>2014</v>
      </c>
      <c r="IZT12" s="37">
        <f t="shared" si="1261"/>
        <v>-4673067000</v>
      </c>
      <c r="IZU12" s="38">
        <f t="shared" si="1262"/>
        <v>2813474000</v>
      </c>
      <c r="IZV12" s="38">
        <f t="shared" si="1263"/>
        <v>-7486541000</v>
      </c>
      <c r="IZW12" s="39">
        <f t="shared" si="1264"/>
        <v>0.98668053165545855</v>
      </c>
      <c r="IZX12" s="39">
        <f t="shared" si="1265"/>
        <v>1.5807229500754834</v>
      </c>
      <c r="IZY12" s="40" t="s">
        <v>395</v>
      </c>
      <c r="IZZ12" s="40" t="s">
        <v>10</v>
      </c>
      <c r="JAA12" s="42">
        <v>42004</v>
      </c>
      <c r="JAB12" s="43">
        <v>4736150000</v>
      </c>
      <c r="JAC12" s="43">
        <v>63083000</v>
      </c>
      <c r="JAD12" s="43">
        <v>2655650000</v>
      </c>
      <c r="JAE12" s="40">
        <v>0</v>
      </c>
      <c r="JAF12" s="43">
        <v>157824000</v>
      </c>
      <c r="JAG12" s="40" t="s">
        <v>41</v>
      </c>
      <c r="JAH12" s="40" t="s">
        <v>99</v>
      </c>
      <c r="JAI12" s="36">
        <f t="shared" si="1266"/>
        <v>2014</v>
      </c>
      <c r="JAJ12" s="37">
        <f t="shared" si="1267"/>
        <v>-4673067000</v>
      </c>
      <c r="JAK12" s="38">
        <f t="shared" si="1268"/>
        <v>2813474000</v>
      </c>
      <c r="JAL12" s="38">
        <f t="shared" si="1269"/>
        <v>-7486541000</v>
      </c>
      <c r="JAM12" s="39">
        <f t="shared" si="1270"/>
        <v>0.98668053165545855</v>
      </c>
      <c r="JAN12" s="39">
        <f t="shared" si="1271"/>
        <v>1.5807229500754834</v>
      </c>
      <c r="JAO12" s="40" t="s">
        <v>395</v>
      </c>
      <c r="JAP12" s="40" t="s">
        <v>10</v>
      </c>
      <c r="JAQ12" s="42">
        <v>42004</v>
      </c>
      <c r="JAR12" s="43">
        <v>4736150000</v>
      </c>
      <c r="JAS12" s="43">
        <v>63083000</v>
      </c>
      <c r="JAT12" s="43">
        <v>2655650000</v>
      </c>
      <c r="JAU12" s="40">
        <v>0</v>
      </c>
      <c r="JAV12" s="43">
        <v>157824000</v>
      </c>
      <c r="JAW12" s="40" t="s">
        <v>41</v>
      </c>
      <c r="JAX12" s="40" t="s">
        <v>99</v>
      </c>
      <c r="JAY12" s="36">
        <f t="shared" si="1266"/>
        <v>2014</v>
      </c>
      <c r="JAZ12" s="37">
        <f t="shared" si="1267"/>
        <v>-4673067000</v>
      </c>
      <c r="JBA12" s="38">
        <f t="shared" si="1268"/>
        <v>2813474000</v>
      </c>
      <c r="JBB12" s="38">
        <f t="shared" si="1269"/>
        <v>-7486541000</v>
      </c>
      <c r="JBC12" s="39">
        <f t="shared" si="1270"/>
        <v>0.98668053165545855</v>
      </c>
      <c r="JBD12" s="39">
        <f t="shared" si="1271"/>
        <v>1.5807229500754834</v>
      </c>
      <c r="JBE12" s="40" t="s">
        <v>395</v>
      </c>
      <c r="JBF12" s="40" t="s">
        <v>10</v>
      </c>
      <c r="JBG12" s="42">
        <v>42004</v>
      </c>
      <c r="JBH12" s="43">
        <v>4736150000</v>
      </c>
      <c r="JBI12" s="43">
        <v>63083000</v>
      </c>
      <c r="JBJ12" s="43">
        <v>2655650000</v>
      </c>
      <c r="JBK12" s="40">
        <v>0</v>
      </c>
      <c r="JBL12" s="43">
        <v>157824000</v>
      </c>
      <c r="JBM12" s="40" t="s">
        <v>41</v>
      </c>
      <c r="JBN12" s="40" t="s">
        <v>99</v>
      </c>
      <c r="JBO12" s="36">
        <f t="shared" si="1272"/>
        <v>2014</v>
      </c>
      <c r="JBP12" s="37">
        <f t="shared" si="1273"/>
        <v>-4673067000</v>
      </c>
      <c r="JBQ12" s="38">
        <f t="shared" si="1274"/>
        <v>2813474000</v>
      </c>
      <c r="JBR12" s="38">
        <f t="shared" si="1275"/>
        <v>-7486541000</v>
      </c>
      <c r="JBS12" s="39">
        <f t="shared" si="1276"/>
        <v>0.98668053165545855</v>
      </c>
      <c r="JBT12" s="39">
        <f t="shared" si="1277"/>
        <v>1.5807229500754834</v>
      </c>
      <c r="JBU12" s="40" t="s">
        <v>395</v>
      </c>
      <c r="JBV12" s="40" t="s">
        <v>10</v>
      </c>
      <c r="JBW12" s="42">
        <v>42004</v>
      </c>
      <c r="JBX12" s="43">
        <v>4736150000</v>
      </c>
      <c r="JBY12" s="43">
        <v>63083000</v>
      </c>
      <c r="JBZ12" s="43">
        <v>2655650000</v>
      </c>
      <c r="JCA12" s="40">
        <v>0</v>
      </c>
      <c r="JCB12" s="43">
        <v>157824000</v>
      </c>
      <c r="JCC12" s="40" t="s">
        <v>41</v>
      </c>
      <c r="JCD12" s="40" t="s">
        <v>99</v>
      </c>
      <c r="JCE12" s="36">
        <f t="shared" si="1272"/>
        <v>2014</v>
      </c>
      <c r="JCF12" s="37">
        <f t="shared" si="1273"/>
        <v>-4673067000</v>
      </c>
      <c r="JCG12" s="38">
        <f t="shared" si="1274"/>
        <v>2813474000</v>
      </c>
      <c r="JCH12" s="38">
        <f t="shared" si="1275"/>
        <v>-7486541000</v>
      </c>
      <c r="JCI12" s="39">
        <f t="shared" si="1276"/>
        <v>0.98668053165545855</v>
      </c>
      <c r="JCJ12" s="39">
        <f t="shared" si="1277"/>
        <v>1.5807229500754834</v>
      </c>
      <c r="JCK12" s="40" t="s">
        <v>395</v>
      </c>
      <c r="JCL12" s="40" t="s">
        <v>10</v>
      </c>
      <c r="JCM12" s="42">
        <v>42004</v>
      </c>
      <c r="JCN12" s="43">
        <v>4736150000</v>
      </c>
      <c r="JCO12" s="43">
        <v>63083000</v>
      </c>
      <c r="JCP12" s="43">
        <v>2655650000</v>
      </c>
      <c r="JCQ12" s="40">
        <v>0</v>
      </c>
      <c r="JCR12" s="43">
        <v>157824000</v>
      </c>
      <c r="JCS12" s="40" t="s">
        <v>41</v>
      </c>
      <c r="JCT12" s="40" t="s">
        <v>99</v>
      </c>
      <c r="JCU12" s="36">
        <f t="shared" si="1278"/>
        <v>2014</v>
      </c>
      <c r="JCV12" s="37">
        <f t="shared" si="1279"/>
        <v>-4673067000</v>
      </c>
      <c r="JCW12" s="38">
        <f t="shared" si="1280"/>
        <v>2813474000</v>
      </c>
      <c r="JCX12" s="38">
        <f t="shared" si="1281"/>
        <v>-7486541000</v>
      </c>
      <c r="JCY12" s="39">
        <f t="shared" si="1282"/>
        <v>0.98668053165545855</v>
      </c>
      <c r="JCZ12" s="39">
        <f t="shared" si="1283"/>
        <v>1.5807229500754834</v>
      </c>
      <c r="JDA12" s="40" t="s">
        <v>395</v>
      </c>
      <c r="JDB12" s="40" t="s">
        <v>10</v>
      </c>
      <c r="JDC12" s="42">
        <v>42004</v>
      </c>
      <c r="JDD12" s="43">
        <v>4736150000</v>
      </c>
      <c r="JDE12" s="43">
        <v>63083000</v>
      </c>
      <c r="JDF12" s="43">
        <v>2655650000</v>
      </c>
      <c r="JDG12" s="40">
        <v>0</v>
      </c>
      <c r="JDH12" s="43">
        <v>157824000</v>
      </c>
      <c r="JDI12" s="40" t="s">
        <v>41</v>
      </c>
      <c r="JDJ12" s="40" t="s">
        <v>99</v>
      </c>
      <c r="JDK12" s="36">
        <f t="shared" si="1278"/>
        <v>2014</v>
      </c>
      <c r="JDL12" s="37">
        <f t="shared" si="1279"/>
        <v>-4673067000</v>
      </c>
      <c r="JDM12" s="38">
        <f t="shared" si="1280"/>
        <v>2813474000</v>
      </c>
      <c r="JDN12" s="38">
        <f t="shared" si="1281"/>
        <v>-7486541000</v>
      </c>
      <c r="JDO12" s="39">
        <f t="shared" si="1282"/>
        <v>0.98668053165545855</v>
      </c>
      <c r="JDP12" s="39">
        <f t="shared" si="1283"/>
        <v>1.5807229500754834</v>
      </c>
      <c r="JDQ12" s="40" t="s">
        <v>395</v>
      </c>
      <c r="JDR12" s="40" t="s">
        <v>10</v>
      </c>
      <c r="JDS12" s="42">
        <v>42004</v>
      </c>
      <c r="JDT12" s="43">
        <v>4736150000</v>
      </c>
      <c r="JDU12" s="43">
        <v>63083000</v>
      </c>
      <c r="JDV12" s="43">
        <v>2655650000</v>
      </c>
      <c r="JDW12" s="40">
        <v>0</v>
      </c>
      <c r="JDX12" s="43">
        <v>157824000</v>
      </c>
      <c r="JDY12" s="40" t="s">
        <v>41</v>
      </c>
      <c r="JDZ12" s="40" t="s">
        <v>99</v>
      </c>
      <c r="JEA12" s="36">
        <f t="shared" si="1284"/>
        <v>2014</v>
      </c>
      <c r="JEB12" s="37">
        <f t="shared" si="1285"/>
        <v>-4673067000</v>
      </c>
      <c r="JEC12" s="38">
        <f t="shared" si="1286"/>
        <v>2813474000</v>
      </c>
      <c r="JED12" s="38">
        <f t="shared" si="1287"/>
        <v>-7486541000</v>
      </c>
      <c r="JEE12" s="39">
        <f t="shared" si="1288"/>
        <v>0.98668053165545855</v>
      </c>
      <c r="JEF12" s="39">
        <f t="shared" si="1289"/>
        <v>1.5807229500754834</v>
      </c>
      <c r="JEG12" s="40" t="s">
        <v>395</v>
      </c>
      <c r="JEH12" s="40" t="s">
        <v>10</v>
      </c>
      <c r="JEI12" s="42">
        <v>42004</v>
      </c>
      <c r="JEJ12" s="43">
        <v>4736150000</v>
      </c>
      <c r="JEK12" s="43">
        <v>63083000</v>
      </c>
      <c r="JEL12" s="43">
        <v>2655650000</v>
      </c>
      <c r="JEM12" s="40">
        <v>0</v>
      </c>
      <c r="JEN12" s="43">
        <v>157824000</v>
      </c>
      <c r="JEO12" s="40" t="s">
        <v>41</v>
      </c>
      <c r="JEP12" s="40" t="s">
        <v>99</v>
      </c>
      <c r="JEQ12" s="36">
        <f t="shared" si="1284"/>
        <v>2014</v>
      </c>
      <c r="JER12" s="37">
        <f t="shared" si="1285"/>
        <v>-4673067000</v>
      </c>
      <c r="JES12" s="38">
        <f t="shared" si="1286"/>
        <v>2813474000</v>
      </c>
      <c r="JET12" s="38">
        <f t="shared" si="1287"/>
        <v>-7486541000</v>
      </c>
      <c r="JEU12" s="39">
        <f t="shared" si="1288"/>
        <v>0.98668053165545855</v>
      </c>
      <c r="JEV12" s="39">
        <f t="shared" si="1289"/>
        <v>1.5807229500754834</v>
      </c>
      <c r="JEW12" s="40" t="s">
        <v>395</v>
      </c>
      <c r="JEX12" s="40" t="s">
        <v>10</v>
      </c>
      <c r="JEY12" s="42">
        <v>42004</v>
      </c>
      <c r="JEZ12" s="43">
        <v>4736150000</v>
      </c>
      <c r="JFA12" s="43">
        <v>63083000</v>
      </c>
      <c r="JFB12" s="43">
        <v>2655650000</v>
      </c>
      <c r="JFC12" s="40">
        <v>0</v>
      </c>
      <c r="JFD12" s="43">
        <v>157824000</v>
      </c>
      <c r="JFE12" s="40" t="s">
        <v>41</v>
      </c>
      <c r="JFF12" s="40" t="s">
        <v>99</v>
      </c>
      <c r="JFG12" s="36">
        <f t="shared" si="1290"/>
        <v>2014</v>
      </c>
      <c r="JFH12" s="37">
        <f t="shared" si="1291"/>
        <v>-4673067000</v>
      </c>
      <c r="JFI12" s="38">
        <f t="shared" si="1292"/>
        <v>2813474000</v>
      </c>
      <c r="JFJ12" s="38">
        <f t="shared" si="1293"/>
        <v>-7486541000</v>
      </c>
      <c r="JFK12" s="39">
        <f t="shared" si="1294"/>
        <v>0.98668053165545855</v>
      </c>
      <c r="JFL12" s="39">
        <f t="shared" si="1295"/>
        <v>1.5807229500754834</v>
      </c>
      <c r="JFM12" s="40" t="s">
        <v>395</v>
      </c>
      <c r="JFN12" s="40" t="s">
        <v>10</v>
      </c>
      <c r="JFO12" s="42">
        <v>42004</v>
      </c>
      <c r="JFP12" s="43">
        <v>4736150000</v>
      </c>
      <c r="JFQ12" s="43">
        <v>63083000</v>
      </c>
      <c r="JFR12" s="43">
        <v>2655650000</v>
      </c>
      <c r="JFS12" s="40">
        <v>0</v>
      </c>
      <c r="JFT12" s="43">
        <v>157824000</v>
      </c>
      <c r="JFU12" s="40" t="s">
        <v>41</v>
      </c>
      <c r="JFV12" s="40" t="s">
        <v>99</v>
      </c>
      <c r="JFW12" s="36">
        <f t="shared" si="1290"/>
        <v>2014</v>
      </c>
      <c r="JFX12" s="37">
        <f t="shared" si="1291"/>
        <v>-4673067000</v>
      </c>
      <c r="JFY12" s="38">
        <f t="shared" si="1292"/>
        <v>2813474000</v>
      </c>
      <c r="JFZ12" s="38">
        <f t="shared" si="1293"/>
        <v>-7486541000</v>
      </c>
      <c r="JGA12" s="39">
        <f t="shared" si="1294"/>
        <v>0.98668053165545855</v>
      </c>
      <c r="JGB12" s="39">
        <f t="shared" si="1295"/>
        <v>1.5807229500754834</v>
      </c>
      <c r="JGC12" s="40" t="s">
        <v>395</v>
      </c>
      <c r="JGD12" s="40" t="s">
        <v>10</v>
      </c>
      <c r="JGE12" s="42">
        <v>42004</v>
      </c>
      <c r="JGF12" s="43">
        <v>4736150000</v>
      </c>
      <c r="JGG12" s="43">
        <v>63083000</v>
      </c>
      <c r="JGH12" s="43">
        <v>2655650000</v>
      </c>
      <c r="JGI12" s="40">
        <v>0</v>
      </c>
      <c r="JGJ12" s="43">
        <v>157824000</v>
      </c>
      <c r="JGK12" s="40" t="s">
        <v>41</v>
      </c>
      <c r="JGL12" s="40" t="s">
        <v>99</v>
      </c>
      <c r="JGM12" s="36">
        <f t="shared" si="1296"/>
        <v>2014</v>
      </c>
      <c r="JGN12" s="37">
        <f t="shared" si="1297"/>
        <v>-4673067000</v>
      </c>
      <c r="JGO12" s="38">
        <f t="shared" si="1298"/>
        <v>2813474000</v>
      </c>
      <c r="JGP12" s="38">
        <f t="shared" si="1299"/>
        <v>-7486541000</v>
      </c>
      <c r="JGQ12" s="39">
        <f t="shared" si="1300"/>
        <v>0.98668053165545855</v>
      </c>
      <c r="JGR12" s="39">
        <f t="shared" si="1301"/>
        <v>1.5807229500754834</v>
      </c>
      <c r="JGS12" s="40" t="s">
        <v>395</v>
      </c>
      <c r="JGT12" s="40" t="s">
        <v>10</v>
      </c>
      <c r="JGU12" s="42">
        <v>42004</v>
      </c>
      <c r="JGV12" s="43">
        <v>4736150000</v>
      </c>
      <c r="JGW12" s="43">
        <v>63083000</v>
      </c>
      <c r="JGX12" s="43">
        <v>2655650000</v>
      </c>
      <c r="JGY12" s="40">
        <v>0</v>
      </c>
      <c r="JGZ12" s="43">
        <v>157824000</v>
      </c>
      <c r="JHA12" s="40" t="s">
        <v>41</v>
      </c>
      <c r="JHB12" s="40" t="s">
        <v>99</v>
      </c>
      <c r="JHC12" s="36">
        <f t="shared" si="1296"/>
        <v>2014</v>
      </c>
      <c r="JHD12" s="37">
        <f t="shared" si="1297"/>
        <v>-4673067000</v>
      </c>
      <c r="JHE12" s="38">
        <f t="shared" si="1298"/>
        <v>2813474000</v>
      </c>
      <c r="JHF12" s="38">
        <f t="shared" si="1299"/>
        <v>-7486541000</v>
      </c>
      <c r="JHG12" s="39">
        <f t="shared" si="1300"/>
        <v>0.98668053165545855</v>
      </c>
      <c r="JHH12" s="39">
        <f t="shared" si="1301"/>
        <v>1.5807229500754834</v>
      </c>
      <c r="JHI12" s="40" t="s">
        <v>395</v>
      </c>
      <c r="JHJ12" s="40" t="s">
        <v>10</v>
      </c>
      <c r="JHK12" s="42">
        <v>42004</v>
      </c>
      <c r="JHL12" s="43">
        <v>4736150000</v>
      </c>
      <c r="JHM12" s="43">
        <v>63083000</v>
      </c>
      <c r="JHN12" s="43">
        <v>2655650000</v>
      </c>
      <c r="JHO12" s="40">
        <v>0</v>
      </c>
      <c r="JHP12" s="43">
        <v>157824000</v>
      </c>
      <c r="JHQ12" s="40" t="s">
        <v>41</v>
      </c>
      <c r="JHR12" s="40" t="s">
        <v>99</v>
      </c>
      <c r="JHS12" s="36">
        <f t="shared" si="1302"/>
        <v>2014</v>
      </c>
      <c r="JHT12" s="37">
        <f t="shared" si="1303"/>
        <v>-4673067000</v>
      </c>
      <c r="JHU12" s="38">
        <f t="shared" si="1304"/>
        <v>2813474000</v>
      </c>
      <c r="JHV12" s="38">
        <f t="shared" si="1305"/>
        <v>-7486541000</v>
      </c>
      <c r="JHW12" s="39">
        <f t="shared" si="1306"/>
        <v>0.98668053165545855</v>
      </c>
      <c r="JHX12" s="39">
        <f t="shared" si="1307"/>
        <v>1.5807229500754834</v>
      </c>
      <c r="JHY12" s="40" t="s">
        <v>395</v>
      </c>
      <c r="JHZ12" s="40" t="s">
        <v>10</v>
      </c>
      <c r="JIA12" s="42">
        <v>42004</v>
      </c>
      <c r="JIB12" s="43">
        <v>4736150000</v>
      </c>
      <c r="JIC12" s="43">
        <v>63083000</v>
      </c>
      <c r="JID12" s="43">
        <v>2655650000</v>
      </c>
      <c r="JIE12" s="40">
        <v>0</v>
      </c>
      <c r="JIF12" s="43">
        <v>157824000</v>
      </c>
      <c r="JIG12" s="40" t="s">
        <v>41</v>
      </c>
      <c r="JIH12" s="40" t="s">
        <v>99</v>
      </c>
      <c r="JII12" s="36">
        <f t="shared" si="1302"/>
        <v>2014</v>
      </c>
      <c r="JIJ12" s="37">
        <f t="shared" si="1303"/>
        <v>-4673067000</v>
      </c>
      <c r="JIK12" s="38">
        <f t="shared" si="1304"/>
        <v>2813474000</v>
      </c>
      <c r="JIL12" s="38">
        <f t="shared" si="1305"/>
        <v>-7486541000</v>
      </c>
      <c r="JIM12" s="39">
        <f t="shared" si="1306"/>
        <v>0.98668053165545855</v>
      </c>
      <c r="JIN12" s="39">
        <f t="shared" si="1307"/>
        <v>1.5807229500754834</v>
      </c>
      <c r="JIO12" s="40" t="s">
        <v>395</v>
      </c>
      <c r="JIP12" s="40" t="s">
        <v>10</v>
      </c>
      <c r="JIQ12" s="42">
        <v>42004</v>
      </c>
      <c r="JIR12" s="43">
        <v>4736150000</v>
      </c>
      <c r="JIS12" s="43">
        <v>63083000</v>
      </c>
      <c r="JIT12" s="43">
        <v>2655650000</v>
      </c>
      <c r="JIU12" s="40">
        <v>0</v>
      </c>
      <c r="JIV12" s="43">
        <v>157824000</v>
      </c>
      <c r="JIW12" s="40" t="s">
        <v>41</v>
      </c>
      <c r="JIX12" s="40" t="s">
        <v>99</v>
      </c>
      <c r="JIY12" s="36">
        <f t="shared" si="1308"/>
        <v>2014</v>
      </c>
      <c r="JIZ12" s="37">
        <f t="shared" si="1309"/>
        <v>-4673067000</v>
      </c>
      <c r="JJA12" s="38">
        <f t="shared" si="1310"/>
        <v>2813474000</v>
      </c>
      <c r="JJB12" s="38">
        <f t="shared" si="1311"/>
        <v>-7486541000</v>
      </c>
      <c r="JJC12" s="39">
        <f t="shared" si="1312"/>
        <v>0.98668053165545855</v>
      </c>
      <c r="JJD12" s="39">
        <f t="shared" si="1313"/>
        <v>1.5807229500754834</v>
      </c>
      <c r="JJE12" s="40" t="s">
        <v>395</v>
      </c>
      <c r="JJF12" s="40" t="s">
        <v>10</v>
      </c>
      <c r="JJG12" s="42">
        <v>42004</v>
      </c>
      <c r="JJH12" s="43">
        <v>4736150000</v>
      </c>
      <c r="JJI12" s="43">
        <v>63083000</v>
      </c>
      <c r="JJJ12" s="43">
        <v>2655650000</v>
      </c>
      <c r="JJK12" s="40">
        <v>0</v>
      </c>
      <c r="JJL12" s="43">
        <v>157824000</v>
      </c>
      <c r="JJM12" s="40" t="s">
        <v>41</v>
      </c>
      <c r="JJN12" s="40" t="s">
        <v>99</v>
      </c>
      <c r="JJO12" s="36">
        <f t="shared" si="1308"/>
        <v>2014</v>
      </c>
      <c r="JJP12" s="37">
        <f t="shared" si="1309"/>
        <v>-4673067000</v>
      </c>
      <c r="JJQ12" s="38">
        <f t="shared" si="1310"/>
        <v>2813474000</v>
      </c>
      <c r="JJR12" s="38">
        <f t="shared" si="1311"/>
        <v>-7486541000</v>
      </c>
      <c r="JJS12" s="39">
        <f t="shared" si="1312"/>
        <v>0.98668053165545855</v>
      </c>
      <c r="JJT12" s="39">
        <f t="shared" si="1313"/>
        <v>1.5807229500754834</v>
      </c>
      <c r="JJU12" s="40" t="s">
        <v>395</v>
      </c>
      <c r="JJV12" s="40" t="s">
        <v>10</v>
      </c>
      <c r="JJW12" s="42">
        <v>42004</v>
      </c>
      <c r="JJX12" s="43">
        <v>4736150000</v>
      </c>
      <c r="JJY12" s="43">
        <v>63083000</v>
      </c>
      <c r="JJZ12" s="43">
        <v>2655650000</v>
      </c>
      <c r="JKA12" s="40">
        <v>0</v>
      </c>
      <c r="JKB12" s="43">
        <v>157824000</v>
      </c>
      <c r="JKC12" s="40" t="s">
        <v>41</v>
      </c>
      <c r="JKD12" s="40" t="s">
        <v>99</v>
      </c>
      <c r="JKE12" s="36">
        <f t="shared" si="1314"/>
        <v>2014</v>
      </c>
      <c r="JKF12" s="37">
        <f t="shared" si="1315"/>
        <v>-4673067000</v>
      </c>
      <c r="JKG12" s="38">
        <f t="shared" si="1316"/>
        <v>2813474000</v>
      </c>
      <c r="JKH12" s="38">
        <f t="shared" si="1317"/>
        <v>-7486541000</v>
      </c>
      <c r="JKI12" s="39">
        <f t="shared" si="1318"/>
        <v>0.98668053165545855</v>
      </c>
      <c r="JKJ12" s="39">
        <f t="shared" si="1319"/>
        <v>1.5807229500754834</v>
      </c>
      <c r="JKK12" s="40" t="s">
        <v>395</v>
      </c>
      <c r="JKL12" s="40" t="s">
        <v>10</v>
      </c>
      <c r="JKM12" s="42">
        <v>42004</v>
      </c>
      <c r="JKN12" s="43">
        <v>4736150000</v>
      </c>
      <c r="JKO12" s="43">
        <v>63083000</v>
      </c>
      <c r="JKP12" s="43">
        <v>2655650000</v>
      </c>
      <c r="JKQ12" s="40">
        <v>0</v>
      </c>
      <c r="JKR12" s="43">
        <v>157824000</v>
      </c>
      <c r="JKS12" s="40" t="s">
        <v>41</v>
      </c>
      <c r="JKT12" s="40" t="s">
        <v>99</v>
      </c>
      <c r="JKU12" s="36">
        <f t="shared" si="1314"/>
        <v>2014</v>
      </c>
      <c r="JKV12" s="37">
        <f t="shared" si="1315"/>
        <v>-4673067000</v>
      </c>
      <c r="JKW12" s="38">
        <f t="shared" si="1316"/>
        <v>2813474000</v>
      </c>
      <c r="JKX12" s="38">
        <f t="shared" si="1317"/>
        <v>-7486541000</v>
      </c>
      <c r="JKY12" s="39">
        <f t="shared" si="1318"/>
        <v>0.98668053165545855</v>
      </c>
      <c r="JKZ12" s="39">
        <f t="shared" si="1319"/>
        <v>1.5807229500754834</v>
      </c>
      <c r="JLA12" s="40" t="s">
        <v>395</v>
      </c>
      <c r="JLB12" s="40" t="s">
        <v>10</v>
      </c>
      <c r="JLC12" s="42">
        <v>42004</v>
      </c>
      <c r="JLD12" s="43">
        <v>4736150000</v>
      </c>
      <c r="JLE12" s="43">
        <v>63083000</v>
      </c>
      <c r="JLF12" s="43">
        <v>2655650000</v>
      </c>
      <c r="JLG12" s="40">
        <v>0</v>
      </c>
      <c r="JLH12" s="43">
        <v>157824000</v>
      </c>
      <c r="JLI12" s="40" t="s">
        <v>41</v>
      </c>
      <c r="JLJ12" s="40" t="s">
        <v>99</v>
      </c>
      <c r="JLK12" s="36">
        <f t="shared" si="1320"/>
        <v>2014</v>
      </c>
      <c r="JLL12" s="37">
        <f t="shared" si="1321"/>
        <v>-4673067000</v>
      </c>
      <c r="JLM12" s="38">
        <f t="shared" si="1322"/>
        <v>2813474000</v>
      </c>
      <c r="JLN12" s="38">
        <f t="shared" si="1323"/>
        <v>-7486541000</v>
      </c>
      <c r="JLO12" s="39">
        <f t="shared" si="1324"/>
        <v>0.98668053165545855</v>
      </c>
      <c r="JLP12" s="39">
        <f t="shared" si="1325"/>
        <v>1.5807229500754834</v>
      </c>
      <c r="JLQ12" s="40" t="s">
        <v>395</v>
      </c>
      <c r="JLR12" s="40" t="s">
        <v>10</v>
      </c>
      <c r="JLS12" s="42">
        <v>42004</v>
      </c>
      <c r="JLT12" s="43">
        <v>4736150000</v>
      </c>
      <c r="JLU12" s="43">
        <v>63083000</v>
      </c>
      <c r="JLV12" s="43">
        <v>2655650000</v>
      </c>
      <c r="JLW12" s="40">
        <v>0</v>
      </c>
      <c r="JLX12" s="43">
        <v>157824000</v>
      </c>
      <c r="JLY12" s="40" t="s">
        <v>41</v>
      </c>
      <c r="JLZ12" s="40" t="s">
        <v>99</v>
      </c>
      <c r="JMA12" s="36">
        <f t="shared" si="1320"/>
        <v>2014</v>
      </c>
      <c r="JMB12" s="37">
        <f t="shared" si="1321"/>
        <v>-4673067000</v>
      </c>
      <c r="JMC12" s="38">
        <f t="shared" si="1322"/>
        <v>2813474000</v>
      </c>
      <c r="JMD12" s="38">
        <f t="shared" si="1323"/>
        <v>-7486541000</v>
      </c>
      <c r="JME12" s="39">
        <f t="shared" si="1324"/>
        <v>0.98668053165545855</v>
      </c>
      <c r="JMF12" s="39">
        <f t="shared" si="1325"/>
        <v>1.5807229500754834</v>
      </c>
      <c r="JMG12" s="40" t="s">
        <v>395</v>
      </c>
      <c r="JMH12" s="40" t="s">
        <v>10</v>
      </c>
      <c r="JMI12" s="42">
        <v>42004</v>
      </c>
      <c r="JMJ12" s="43">
        <v>4736150000</v>
      </c>
      <c r="JMK12" s="43">
        <v>63083000</v>
      </c>
      <c r="JML12" s="43">
        <v>2655650000</v>
      </c>
      <c r="JMM12" s="40">
        <v>0</v>
      </c>
      <c r="JMN12" s="43">
        <v>157824000</v>
      </c>
      <c r="JMO12" s="40" t="s">
        <v>41</v>
      </c>
      <c r="JMP12" s="40" t="s">
        <v>99</v>
      </c>
      <c r="JMQ12" s="36">
        <f t="shared" si="1326"/>
        <v>2014</v>
      </c>
      <c r="JMR12" s="37">
        <f t="shared" si="1327"/>
        <v>-4673067000</v>
      </c>
      <c r="JMS12" s="38">
        <f t="shared" si="1328"/>
        <v>2813474000</v>
      </c>
      <c r="JMT12" s="38">
        <f t="shared" si="1329"/>
        <v>-7486541000</v>
      </c>
      <c r="JMU12" s="39">
        <f t="shared" si="1330"/>
        <v>0.98668053165545855</v>
      </c>
      <c r="JMV12" s="39">
        <f t="shared" si="1331"/>
        <v>1.5807229500754834</v>
      </c>
      <c r="JMW12" s="40" t="s">
        <v>395</v>
      </c>
      <c r="JMX12" s="40" t="s">
        <v>10</v>
      </c>
      <c r="JMY12" s="42">
        <v>42004</v>
      </c>
      <c r="JMZ12" s="43">
        <v>4736150000</v>
      </c>
      <c r="JNA12" s="43">
        <v>63083000</v>
      </c>
      <c r="JNB12" s="43">
        <v>2655650000</v>
      </c>
      <c r="JNC12" s="40">
        <v>0</v>
      </c>
      <c r="JND12" s="43">
        <v>157824000</v>
      </c>
      <c r="JNE12" s="40" t="s">
        <v>41</v>
      </c>
      <c r="JNF12" s="40" t="s">
        <v>99</v>
      </c>
      <c r="JNG12" s="36">
        <f t="shared" si="1326"/>
        <v>2014</v>
      </c>
      <c r="JNH12" s="37">
        <f t="shared" si="1327"/>
        <v>-4673067000</v>
      </c>
      <c r="JNI12" s="38">
        <f t="shared" si="1328"/>
        <v>2813474000</v>
      </c>
      <c r="JNJ12" s="38">
        <f t="shared" si="1329"/>
        <v>-7486541000</v>
      </c>
      <c r="JNK12" s="39">
        <f t="shared" si="1330"/>
        <v>0.98668053165545855</v>
      </c>
      <c r="JNL12" s="39">
        <f t="shared" si="1331"/>
        <v>1.5807229500754834</v>
      </c>
      <c r="JNM12" s="40" t="s">
        <v>395</v>
      </c>
      <c r="JNN12" s="40" t="s">
        <v>10</v>
      </c>
      <c r="JNO12" s="42">
        <v>42004</v>
      </c>
      <c r="JNP12" s="43">
        <v>4736150000</v>
      </c>
      <c r="JNQ12" s="43">
        <v>63083000</v>
      </c>
      <c r="JNR12" s="43">
        <v>2655650000</v>
      </c>
      <c r="JNS12" s="40">
        <v>0</v>
      </c>
      <c r="JNT12" s="43">
        <v>157824000</v>
      </c>
      <c r="JNU12" s="40" t="s">
        <v>41</v>
      </c>
      <c r="JNV12" s="40" t="s">
        <v>99</v>
      </c>
      <c r="JNW12" s="36">
        <f t="shared" si="1332"/>
        <v>2014</v>
      </c>
      <c r="JNX12" s="37">
        <f t="shared" si="1333"/>
        <v>-4673067000</v>
      </c>
      <c r="JNY12" s="38">
        <f t="shared" si="1334"/>
        <v>2813474000</v>
      </c>
      <c r="JNZ12" s="38">
        <f t="shared" si="1335"/>
        <v>-7486541000</v>
      </c>
      <c r="JOA12" s="39">
        <f t="shared" si="1336"/>
        <v>0.98668053165545855</v>
      </c>
      <c r="JOB12" s="39">
        <f t="shared" si="1337"/>
        <v>1.5807229500754834</v>
      </c>
      <c r="JOC12" s="40" t="s">
        <v>395</v>
      </c>
      <c r="JOD12" s="40" t="s">
        <v>10</v>
      </c>
      <c r="JOE12" s="42">
        <v>42004</v>
      </c>
      <c r="JOF12" s="43">
        <v>4736150000</v>
      </c>
      <c r="JOG12" s="43">
        <v>63083000</v>
      </c>
      <c r="JOH12" s="43">
        <v>2655650000</v>
      </c>
      <c r="JOI12" s="40">
        <v>0</v>
      </c>
      <c r="JOJ12" s="43">
        <v>157824000</v>
      </c>
      <c r="JOK12" s="40" t="s">
        <v>41</v>
      </c>
      <c r="JOL12" s="40" t="s">
        <v>99</v>
      </c>
      <c r="JOM12" s="36">
        <f t="shared" si="1332"/>
        <v>2014</v>
      </c>
      <c r="JON12" s="37">
        <f t="shared" si="1333"/>
        <v>-4673067000</v>
      </c>
      <c r="JOO12" s="38">
        <f t="shared" si="1334"/>
        <v>2813474000</v>
      </c>
      <c r="JOP12" s="38">
        <f t="shared" si="1335"/>
        <v>-7486541000</v>
      </c>
      <c r="JOQ12" s="39">
        <f t="shared" si="1336"/>
        <v>0.98668053165545855</v>
      </c>
      <c r="JOR12" s="39">
        <f t="shared" si="1337"/>
        <v>1.5807229500754834</v>
      </c>
      <c r="JOS12" s="40" t="s">
        <v>395</v>
      </c>
      <c r="JOT12" s="40" t="s">
        <v>10</v>
      </c>
      <c r="JOU12" s="42">
        <v>42004</v>
      </c>
      <c r="JOV12" s="43">
        <v>4736150000</v>
      </c>
      <c r="JOW12" s="43">
        <v>63083000</v>
      </c>
      <c r="JOX12" s="43">
        <v>2655650000</v>
      </c>
      <c r="JOY12" s="40">
        <v>0</v>
      </c>
      <c r="JOZ12" s="43">
        <v>157824000</v>
      </c>
      <c r="JPA12" s="40" t="s">
        <v>41</v>
      </c>
      <c r="JPB12" s="40" t="s">
        <v>99</v>
      </c>
      <c r="JPC12" s="36">
        <f t="shared" si="1338"/>
        <v>2014</v>
      </c>
      <c r="JPD12" s="37">
        <f t="shared" si="1339"/>
        <v>-4673067000</v>
      </c>
      <c r="JPE12" s="38">
        <f t="shared" si="1340"/>
        <v>2813474000</v>
      </c>
      <c r="JPF12" s="38">
        <f t="shared" si="1341"/>
        <v>-7486541000</v>
      </c>
      <c r="JPG12" s="39">
        <f t="shared" si="1342"/>
        <v>0.98668053165545855</v>
      </c>
      <c r="JPH12" s="39">
        <f t="shared" si="1343"/>
        <v>1.5807229500754834</v>
      </c>
      <c r="JPI12" s="40" t="s">
        <v>395</v>
      </c>
      <c r="JPJ12" s="40" t="s">
        <v>10</v>
      </c>
      <c r="JPK12" s="42">
        <v>42004</v>
      </c>
      <c r="JPL12" s="43">
        <v>4736150000</v>
      </c>
      <c r="JPM12" s="43">
        <v>63083000</v>
      </c>
      <c r="JPN12" s="43">
        <v>2655650000</v>
      </c>
      <c r="JPO12" s="40">
        <v>0</v>
      </c>
      <c r="JPP12" s="43">
        <v>157824000</v>
      </c>
      <c r="JPQ12" s="40" t="s">
        <v>41</v>
      </c>
      <c r="JPR12" s="40" t="s">
        <v>99</v>
      </c>
      <c r="JPS12" s="36">
        <f t="shared" si="1338"/>
        <v>2014</v>
      </c>
      <c r="JPT12" s="37">
        <f t="shared" si="1339"/>
        <v>-4673067000</v>
      </c>
      <c r="JPU12" s="38">
        <f t="shared" si="1340"/>
        <v>2813474000</v>
      </c>
      <c r="JPV12" s="38">
        <f t="shared" si="1341"/>
        <v>-7486541000</v>
      </c>
      <c r="JPW12" s="39">
        <f t="shared" si="1342"/>
        <v>0.98668053165545855</v>
      </c>
      <c r="JPX12" s="39">
        <f t="shared" si="1343"/>
        <v>1.5807229500754834</v>
      </c>
      <c r="JPY12" s="40" t="s">
        <v>395</v>
      </c>
      <c r="JPZ12" s="40" t="s">
        <v>10</v>
      </c>
      <c r="JQA12" s="42">
        <v>42004</v>
      </c>
      <c r="JQB12" s="43">
        <v>4736150000</v>
      </c>
      <c r="JQC12" s="43">
        <v>63083000</v>
      </c>
      <c r="JQD12" s="43">
        <v>2655650000</v>
      </c>
      <c r="JQE12" s="40">
        <v>0</v>
      </c>
      <c r="JQF12" s="43">
        <v>157824000</v>
      </c>
      <c r="JQG12" s="40" t="s">
        <v>41</v>
      </c>
      <c r="JQH12" s="40" t="s">
        <v>99</v>
      </c>
      <c r="JQI12" s="36">
        <f t="shared" si="1344"/>
        <v>2014</v>
      </c>
      <c r="JQJ12" s="37">
        <f t="shared" si="1345"/>
        <v>-4673067000</v>
      </c>
      <c r="JQK12" s="38">
        <f t="shared" si="1346"/>
        <v>2813474000</v>
      </c>
      <c r="JQL12" s="38">
        <f t="shared" si="1347"/>
        <v>-7486541000</v>
      </c>
      <c r="JQM12" s="39">
        <f t="shared" si="1348"/>
        <v>0.98668053165545855</v>
      </c>
      <c r="JQN12" s="39">
        <f t="shared" si="1349"/>
        <v>1.5807229500754834</v>
      </c>
      <c r="JQO12" s="40" t="s">
        <v>395</v>
      </c>
      <c r="JQP12" s="40" t="s">
        <v>10</v>
      </c>
      <c r="JQQ12" s="42">
        <v>42004</v>
      </c>
      <c r="JQR12" s="43">
        <v>4736150000</v>
      </c>
      <c r="JQS12" s="43">
        <v>63083000</v>
      </c>
      <c r="JQT12" s="43">
        <v>2655650000</v>
      </c>
      <c r="JQU12" s="40">
        <v>0</v>
      </c>
      <c r="JQV12" s="43">
        <v>157824000</v>
      </c>
      <c r="JQW12" s="40" t="s">
        <v>41</v>
      </c>
      <c r="JQX12" s="40" t="s">
        <v>99</v>
      </c>
      <c r="JQY12" s="36">
        <f t="shared" si="1344"/>
        <v>2014</v>
      </c>
      <c r="JQZ12" s="37">
        <f t="shared" si="1345"/>
        <v>-4673067000</v>
      </c>
      <c r="JRA12" s="38">
        <f t="shared" si="1346"/>
        <v>2813474000</v>
      </c>
      <c r="JRB12" s="38">
        <f t="shared" si="1347"/>
        <v>-7486541000</v>
      </c>
      <c r="JRC12" s="39">
        <f t="shared" si="1348"/>
        <v>0.98668053165545855</v>
      </c>
      <c r="JRD12" s="39">
        <f t="shared" si="1349"/>
        <v>1.5807229500754834</v>
      </c>
      <c r="JRE12" s="40" t="s">
        <v>395</v>
      </c>
      <c r="JRF12" s="40" t="s">
        <v>10</v>
      </c>
      <c r="JRG12" s="42">
        <v>42004</v>
      </c>
      <c r="JRH12" s="43">
        <v>4736150000</v>
      </c>
      <c r="JRI12" s="43">
        <v>63083000</v>
      </c>
      <c r="JRJ12" s="43">
        <v>2655650000</v>
      </c>
      <c r="JRK12" s="40">
        <v>0</v>
      </c>
      <c r="JRL12" s="43">
        <v>157824000</v>
      </c>
      <c r="JRM12" s="40" t="s">
        <v>41</v>
      </c>
      <c r="JRN12" s="40" t="s">
        <v>99</v>
      </c>
      <c r="JRO12" s="36">
        <f t="shared" si="1350"/>
        <v>2014</v>
      </c>
      <c r="JRP12" s="37">
        <f t="shared" si="1351"/>
        <v>-4673067000</v>
      </c>
      <c r="JRQ12" s="38">
        <f t="shared" si="1352"/>
        <v>2813474000</v>
      </c>
      <c r="JRR12" s="38">
        <f t="shared" si="1353"/>
        <v>-7486541000</v>
      </c>
      <c r="JRS12" s="39">
        <f t="shared" si="1354"/>
        <v>0.98668053165545855</v>
      </c>
      <c r="JRT12" s="39">
        <f t="shared" si="1355"/>
        <v>1.5807229500754834</v>
      </c>
      <c r="JRU12" s="40" t="s">
        <v>395</v>
      </c>
      <c r="JRV12" s="40" t="s">
        <v>10</v>
      </c>
      <c r="JRW12" s="42">
        <v>42004</v>
      </c>
      <c r="JRX12" s="43">
        <v>4736150000</v>
      </c>
      <c r="JRY12" s="43">
        <v>63083000</v>
      </c>
      <c r="JRZ12" s="43">
        <v>2655650000</v>
      </c>
      <c r="JSA12" s="40">
        <v>0</v>
      </c>
      <c r="JSB12" s="43">
        <v>157824000</v>
      </c>
      <c r="JSC12" s="40" t="s">
        <v>41</v>
      </c>
      <c r="JSD12" s="40" t="s">
        <v>99</v>
      </c>
      <c r="JSE12" s="36">
        <f t="shared" si="1350"/>
        <v>2014</v>
      </c>
      <c r="JSF12" s="37">
        <f t="shared" si="1351"/>
        <v>-4673067000</v>
      </c>
      <c r="JSG12" s="38">
        <f t="shared" si="1352"/>
        <v>2813474000</v>
      </c>
      <c r="JSH12" s="38">
        <f t="shared" si="1353"/>
        <v>-7486541000</v>
      </c>
      <c r="JSI12" s="39">
        <f t="shared" si="1354"/>
        <v>0.98668053165545855</v>
      </c>
      <c r="JSJ12" s="39">
        <f t="shared" si="1355"/>
        <v>1.5807229500754834</v>
      </c>
      <c r="JSK12" s="40" t="s">
        <v>395</v>
      </c>
      <c r="JSL12" s="40" t="s">
        <v>10</v>
      </c>
      <c r="JSM12" s="42">
        <v>42004</v>
      </c>
      <c r="JSN12" s="43">
        <v>4736150000</v>
      </c>
      <c r="JSO12" s="43">
        <v>63083000</v>
      </c>
      <c r="JSP12" s="43">
        <v>2655650000</v>
      </c>
      <c r="JSQ12" s="40">
        <v>0</v>
      </c>
      <c r="JSR12" s="43">
        <v>157824000</v>
      </c>
      <c r="JSS12" s="40" t="s">
        <v>41</v>
      </c>
      <c r="JST12" s="40" t="s">
        <v>99</v>
      </c>
      <c r="JSU12" s="36">
        <f t="shared" si="1356"/>
        <v>2014</v>
      </c>
      <c r="JSV12" s="37">
        <f t="shared" si="1357"/>
        <v>-4673067000</v>
      </c>
      <c r="JSW12" s="38">
        <f t="shared" si="1358"/>
        <v>2813474000</v>
      </c>
      <c r="JSX12" s="38">
        <f t="shared" si="1359"/>
        <v>-7486541000</v>
      </c>
      <c r="JSY12" s="39">
        <f t="shared" si="1360"/>
        <v>0.98668053165545855</v>
      </c>
      <c r="JSZ12" s="39">
        <f t="shared" si="1361"/>
        <v>1.5807229500754834</v>
      </c>
      <c r="JTA12" s="40" t="s">
        <v>395</v>
      </c>
      <c r="JTB12" s="40" t="s">
        <v>10</v>
      </c>
      <c r="JTC12" s="42">
        <v>42004</v>
      </c>
      <c r="JTD12" s="43">
        <v>4736150000</v>
      </c>
      <c r="JTE12" s="43">
        <v>63083000</v>
      </c>
      <c r="JTF12" s="43">
        <v>2655650000</v>
      </c>
      <c r="JTG12" s="40">
        <v>0</v>
      </c>
      <c r="JTH12" s="43">
        <v>157824000</v>
      </c>
      <c r="JTI12" s="40" t="s">
        <v>41</v>
      </c>
      <c r="JTJ12" s="40" t="s">
        <v>99</v>
      </c>
      <c r="JTK12" s="36">
        <f t="shared" si="1356"/>
        <v>2014</v>
      </c>
      <c r="JTL12" s="37">
        <f t="shared" si="1357"/>
        <v>-4673067000</v>
      </c>
      <c r="JTM12" s="38">
        <f t="shared" si="1358"/>
        <v>2813474000</v>
      </c>
      <c r="JTN12" s="38">
        <f t="shared" si="1359"/>
        <v>-7486541000</v>
      </c>
      <c r="JTO12" s="39">
        <f t="shared" si="1360"/>
        <v>0.98668053165545855</v>
      </c>
      <c r="JTP12" s="39">
        <f t="shared" si="1361"/>
        <v>1.5807229500754834</v>
      </c>
      <c r="JTQ12" s="40" t="s">
        <v>395</v>
      </c>
      <c r="JTR12" s="40" t="s">
        <v>10</v>
      </c>
      <c r="JTS12" s="42">
        <v>42004</v>
      </c>
      <c r="JTT12" s="43">
        <v>4736150000</v>
      </c>
      <c r="JTU12" s="43">
        <v>63083000</v>
      </c>
      <c r="JTV12" s="43">
        <v>2655650000</v>
      </c>
      <c r="JTW12" s="40">
        <v>0</v>
      </c>
      <c r="JTX12" s="43">
        <v>157824000</v>
      </c>
      <c r="JTY12" s="40" t="s">
        <v>41</v>
      </c>
      <c r="JTZ12" s="40" t="s">
        <v>99</v>
      </c>
      <c r="JUA12" s="36">
        <f t="shared" si="1362"/>
        <v>2014</v>
      </c>
      <c r="JUB12" s="37">
        <f t="shared" si="1363"/>
        <v>-4673067000</v>
      </c>
      <c r="JUC12" s="38">
        <f t="shared" si="1364"/>
        <v>2813474000</v>
      </c>
      <c r="JUD12" s="38">
        <f t="shared" si="1365"/>
        <v>-7486541000</v>
      </c>
      <c r="JUE12" s="39">
        <f t="shared" si="1366"/>
        <v>0.98668053165545855</v>
      </c>
      <c r="JUF12" s="39">
        <f t="shared" si="1367"/>
        <v>1.5807229500754834</v>
      </c>
      <c r="JUG12" s="40" t="s">
        <v>395</v>
      </c>
      <c r="JUH12" s="40" t="s">
        <v>10</v>
      </c>
      <c r="JUI12" s="42">
        <v>42004</v>
      </c>
      <c r="JUJ12" s="43">
        <v>4736150000</v>
      </c>
      <c r="JUK12" s="43">
        <v>63083000</v>
      </c>
      <c r="JUL12" s="43">
        <v>2655650000</v>
      </c>
      <c r="JUM12" s="40">
        <v>0</v>
      </c>
      <c r="JUN12" s="43">
        <v>157824000</v>
      </c>
      <c r="JUO12" s="40" t="s">
        <v>41</v>
      </c>
      <c r="JUP12" s="40" t="s">
        <v>99</v>
      </c>
      <c r="JUQ12" s="36">
        <f t="shared" si="1362"/>
        <v>2014</v>
      </c>
      <c r="JUR12" s="37">
        <f t="shared" si="1363"/>
        <v>-4673067000</v>
      </c>
      <c r="JUS12" s="38">
        <f t="shared" si="1364"/>
        <v>2813474000</v>
      </c>
      <c r="JUT12" s="38">
        <f t="shared" si="1365"/>
        <v>-7486541000</v>
      </c>
      <c r="JUU12" s="39">
        <f t="shared" si="1366"/>
        <v>0.98668053165545855</v>
      </c>
      <c r="JUV12" s="39">
        <f t="shared" si="1367"/>
        <v>1.5807229500754834</v>
      </c>
      <c r="JUW12" s="40" t="s">
        <v>395</v>
      </c>
      <c r="JUX12" s="40" t="s">
        <v>10</v>
      </c>
      <c r="JUY12" s="42">
        <v>42004</v>
      </c>
      <c r="JUZ12" s="43">
        <v>4736150000</v>
      </c>
      <c r="JVA12" s="43">
        <v>63083000</v>
      </c>
      <c r="JVB12" s="43">
        <v>2655650000</v>
      </c>
      <c r="JVC12" s="40">
        <v>0</v>
      </c>
      <c r="JVD12" s="43">
        <v>157824000</v>
      </c>
      <c r="JVE12" s="40" t="s">
        <v>41</v>
      </c>
      <c r="JVF12" s="40" t="s">
        <v>99</v>
      </c>
      <c r="JVG12" s="36">
        <f t="shared" si="1368"/>
        <v>2014</v>
      </c>
      <c r="JVH12" s="37">
        <f t="shared" si="1369"/>
        <v>-4673067000</v>
      </c>
      <c r="JVI12" s="38">
        <f t="shared" si="1370"/>
        <v>2813474000</v>
      </c>
      <c r="JVJ12" s="38">
        <f t="shared" si="1371"/>
        <v>-7486541000</v>
      </c>
      <c r="JVK12" s="39">
        <f t="shared" si="1372"/>
        <v>0.98668053165545855</v>
      </c>
      <c r="JVL12" s="39">
        <f t="shared" si="1373"/>
        <v>1.5807229500754834</v>
      </c>
      <c r="JVM12" s="40" t="s">
        <v>395</v>
      </c>
      <c r="JVN12" s="40" t="s">
        <v>10</v>
      </c>
      <c r="JVO12" s="42">
        <v>42004</v>
      </c>
      <c r="JVP12" s="43">
        <v>4736150000</v>
      </c>
      <c r="JVQ12" s="43">
        <v>63083000</v>
      </c>
      <c r="JVR12" s="43">
        <v>2655650000</v>
      </c>
      <c r="JVS12" s="40">
        <v>0</v>
      </c>
      <c r="JVT12" s="43">
        <v>157824000</v>
      </c>
      <c r="JVU12" s="40" t="s">
        <v>41</v>
      </c>
      <c r="JVV12" s="40" t="s">
        <v>99</v>
      </c>
      <c r="JVW12" s="36">
        <f t="shared" si="1368"/>
        <v>2014</v>
      </c>
      <c r="JVX12" s="37">
        <f t="shared" si="1369"/>
        <v>-4673067000</v>
      </c>
      <c r="JVY12" s="38">
        <f t="shared" si="1370"/>
        <v>2813474000</v>
      </c>
      <c r="JVZ12" s="38">
        <f t="shared" si="1371"/>
        <v>-7486541000</v>
      </c>
      <c r="JWA12" s="39">
        <f t="shared" si="1372"/>
        <v>0.98668053165545855</v>
      </c>
      <c r="JWB12" s="39">
        <f t="shared" si="1373"/>
        <v>1.5807229500754834</v>
      </c>
      <c r="JWC12" s="40" t="s">
        <v>395</v>
      </c>
      <c r="JWD12" s="40" t="s">
        <v>10</v>
      </c>
      <c r="JWE12" s="42">
        <v>42004</v>
      </c>
      <c r="JWF12" s="43">
        <v>4736150000</v>
      </c>
      <c r="JWG12" s="43">
        <v>63083000</v>
      </c>
      <c r="JWH12" s="43">
        <v>2655650000</v>
      </c>
      <c r="JWI12" s="40">
        <v>0</v>
      </c>
      <c r="JWJ12" s="43">
        <v>157824000</v>
      </c>
      <c r="JWK12" s="40" t="s">
        <v>41</v>
      </c>
      <c r="JWL12" s="40" t="s">
        <v>99</v>
      </c>
      <c r="JWM12" s="36">
        <f t="shared" si="1374"/>
        <v>2014</v>
      </c>
      <c r="JWN12" s="37">
        <f t="shared" si="1375"/>
        <v>-4673067000</v>
      </c>
      <c r="JWO12" s="38">
        <f t="shared" si="1376"/>
        <v>2813474000</v>
      </c>
      <c r="JWP12" s="38">
        <f t="shared" si="1377"/>
        <v>-7486541000</v>
      </c>
      <c r="JWQ12" s="39">
        <f t="shared" si="1378"/>
        <v>0.98668053165545855</v>
      </c>
      <c r="JWR12" s="39">
        <f t="shared" si="1379"/>
        <v>1.5807229500754834</v>
      </c>
      <c r="JWS12" s="40" t="s">
        <v>395</v>
      </c>
      <c r="JWT12" s="40" t="s">
        <v>10</v>
      </c>
      <c r="JWU12" s="42">
        <v>42004</v>
      </c>
      <c r="JWV12" s="43">
        <v>4736150000</v>
      </c>
      <c r="JWW12" s="43">
        <v>63083000</v>
      </c>
      <c r="JWX12" s="43">
        <v>2655650000</v>
      </c>
      <c r="JWY12" s="40">
        <v>0</v>
      </c>
      <c r="JWZ12" s="43">
        <v>157824000</v>
      </c>
      <c r="JXA12" s="40" t="s">
        <v>41</v>
      </c>
      <c r="JXB12" s="40" t="s">
        <v>99</v>
      </c>
      <c r="JXC12" s="36">
        <f t="shared" si="1374"/>
        <v>2014</v>
      </c>
      <c r="JXD12" s="37">
        <f t="shared" si="1375"/>
        <v>-4673067000</v>
      </c>
      <c r="JXE12" s="38">
        <f t="shared" si="1376"/>
        <v>2813474000</v>
      </c>
      <c r="JXF12" s="38">
        <f t="shared" si="1377"/>
        <v>-7486541000</v>
      </c>
      <c r="JXG12" s="39">
        <f t="shared" si="1378"/>
        <v>0.98668053165545855</v>
      </c>
      <c r="JXH12" s="39">
        <f t="shared" si="1379"/>
        <v>1.5807229500754834</v>
      </c>
      <c r="JXI12" s="40" t="s">
        <v>395</v>
      </c>
      <c r="JXJ12" s="40" t="s">
        <v>10</v>
      </c>
      <c r="JXK12" s="42">
        <v>42004</v>
      </c>
      <c r="JXL12" s="43">
        <v>4736150000</v>
      </c>
      <c r="JXM12" s="43">
        <v>63083000</v>
      </c>
      <c r="JXN12" s="43">
        <v>2655650000</v>
      </c>
      <c r="JXO12" s="40">
        <v>0</v>
      </c>
      <c r="JXP12" s="43">
        <v>157824000</v>
      </c>
      <c r="JXQ12" s="40" t="s">
        <v>41</v>
      </c>
      <c r="JXR12" s="40" t="s">
        <v>99</v>
      </c>
      <c r="JXS12" s="36">
        <f t="shared" si="1380"/>
        <v>2014</v>
      </c>
      <c r="JXT12" s="37">
        <f t="shared" si="1381"/>
        <v>-4673067000</v>
      </c>
      <c r="JXU12" s="38">
        <f t="shared" si="1382"/>
        <v>2813474000</v>
      </c>
      <c r="JXV12" s="38">
        <f t="shared" si="1383"/>
        <v>-7486541000</v>
      </c>
      <c r="JXW12" s="39">
        <f t="shared" si="1384"/>
        <v>0.98668053165545855</v>
      </c>
      <c r="JXX12" s="39">
        <f t="shared" si="1385"/>
        <v>1.5807229500754834</v>
      </c>
      <c r="JXY12" s="40" t="s">
        <v>395</v>
      </c>
      <c r="JXZ12" s="40" t="s">
        <v>10</v>
      </c>
      <c r="JYA12" s="42">
        <v>42004</v>
      </c>
      <c r="JYB12" s="43">
        <v>4736150000</v>
      </c>
      <c r="JYC12" s="43">
        <v>63083000</v>
      </c>
      <c r="JYD12" s="43">
        <v>2655650000</v>
      </c>
      <c r="JYE12" s="40">
        <v>0</v>
      </c>
      <c r="JYF12" s="43">
        <v>157824000</v>
      </c>
      <c r="JYG12" s="40" t="s">
        <v>41</v>
      </c>
      <c r="JYH12" s="40" t="s">
        <v>99</v>
      </c>
      <c r="JYI12" s="36">
        <f t="shared" si="1380"/>
        <v>2014</v>
      </c>
      <c r="JYJ12" s="37">
        <f t="shared" si="1381"/>
        <v>-4673067000</v>
      </c>
      <c r="JYK12" s="38">
        <f t="shared" si="1382"/>
        <v>2813474000</v>
      </c>
      <c r="JYL12" s="38">
        <f t="shared" si="1383"/>
        <v>-7486541000</v>
      </c>
      <c r="JYM12" s="39">
        <f t="shared" si="1384"/>
        <v>0.98668053165545855</v>
      </c>
      <c r="JYN12" s="39">
        <f t="shared" si="1385"/>
        <v>1.5807229500754834</v>
      </c>
      <c r="JYO12" s="40" t="s">
        <v>395</v>
      </c>
      <c r="JYP12" s="40" t="s">
        <v>10</v>
      </c>
      <c r="JYQ12" s="42">
        <v>42004</v>
      </c>
      <c r="JYR12" s="43">
        <v>4736150000</v>
      </c>
      <c r="JYS12" s="43">
        <v>63083000</v>
      </c>
      <c r="JYT12" s="43">
        <v>2655650000</v>
      </c>
      <c r="JYU12" s="40">
        <v>0</v>
      </c>
      <c r="JYV12" s="43">
        <v>157824000</v>
      </c>
      <c r="JYW12" s="40" t="s">
        <v>41</v>
      </c>
      <c r="JYX12" s="40" t="s">
        <v>99</v>
      </c>
      <c r="JYY12" s="36">
        <f t="shared" si="1386"/>
        <v>2014</v>
      </c>
      <c r="JYZ12" s="37">
        <f t="shared" si="1387"/>
        <v>-4673067000</v>
      </c>
      <c r="JZA12" s="38">
        <f t="shared" si="1388"/>
        <v>2813474000</v>
      </c>
      <c r="JZB12" s="38">
        <f t="shared" si="1389"/>
        <v>-7486541000</v>
      </c>
      <c r="JZC12" s="39">
        <f t="shared" si="1390"/>
        <v>0.98668053165545855</v>
      </c>
      <c r="JZD12" s="39">
        <f t="shared" si="1391"/>
        <v>1.5807229500754834</v>
      </c>
      <c r="JZE12" s="40" t="s">
        <v>395</v>
      </c>
      <c r="JZF12" s="40" t="s">
        <v>10</v>
      </c>
      <c r="JZG12" s="42">
        <v>42004</v>
      </c>
      <c r="JZH12" s="43">
        <v>4736150000</v>
      </c>
      <c r="JZI12" s="43">
        <v>63083000</v>
      </c>
      <c r="JZJ12" s="43">
        <v>2655650000</v>
      </c>
      <c r="JZK12" s="40">
        <v>0</v>
      </c>
      <c r="JZL12" s="43">
        <v>157824000</v>
      </c>
      <c r="JZM12" s="40" t="s">
        <v>41</v>
      </c>
      <c r="JZN12" s="40" t="s">
        <v>99</v>
      </c>
      <c r="JZO12" s="36">
        <f t="shared" si="1386"/>
        <v>2014</v>
      </c>
      <c r="JZP12" s="37">
        <f t="shared" si="1387"/>
        <v>-4673067000</v>
      </c>
      <c r="JZQ12" s="38">
        <f t="shared" si="1388"/>
        <v>2813474000</v>
      </c>
      <c r="JZR12" s="38">
        <f t="shared" si="1389"/>
        <v>-7486541000</v>
      </c>
      <c r="JZS12" s="39">
        <f t="shared" si="1390"/>
        <v>0.98668053165545855</v>
      </c>
      <c r="JZT12" s="39">
        <f t="shared" si="1391"/>
        <v>1.5807229500754834</v>
      </c>
      <c r="JZU12" s="40" t="s">
        <v>395</v>
      </c>
      <c r="JZV12" s="40" t="s">
        <v>10</v>
      </c>
      <c r="JZW12" s="42">
        <v>42004</v>
      </c>
      <c r="JZX12" s="43">
        <v>4736150000</v>
      </c>
      <c r="JZY12" s="43">
        <v>63083000</v>
      </c>
      <c r="JZZ12" s="43">
        <v>2655650000</v>
      </c>
      <c r="KAA12" s="40">
        <v>0</v>
      </c>
      <c r="KAB12" s="43">
        <v>157824000</v>
      </c>
      <c r="KAC12" s="40" t="s">
        <v>41</v>
      </c>
      <c r="KAD12" s="40" t="s">
        <v>99</v>
      </c>
      <c r="KAE12" s="36">
        <f t="shared" si="1392"/>
        <v>2014</v>
      </c>
      <c r="KAF12" s="37">
        <f t="shared" si="1393"/>
        <v>-4673067000</v>
      </c>
      <c r="KAG12" s="38">
        <f t="shared" si="1394"/>
        <v>2813474000</v>
      </c>
      <c r="KAH12" s="38">
        <f t="shared" si="1395"/>
        <v>-7486541000</v>
      </c>
      <c r="KAI12" s="39">
        <f t="shared" si="1396"/>
        <v>0.98668053165545855</v>
      </c>
      <c r="KAJ12" s="39">
        <f t="shared" si="1397"/>
        <v>1.5807229500754834</v>
      </c>
      <c r="KAK12" s="40" t="s">
        <v>395</v>
      </c>
      <c r="KAL12" s="40" t="s">
        <v>10</v>
      </c>
      <c r="KAM12" s="42">
        <v>42004</v>
      </c>
      <c r="KAN12" s="43">
        <v>4736150000</v>
      </c>
      <c r="KAO12" s="43">
        <v>63083000</v>
      </c>
      <c r="KAP12" s="43">
        <v>2655650000</v>
      </c>
      <c r="KAQ12" s="40">
        <v>0</v>
      </c>
      <c r="KAR12" s="43">
        <v>157824000</v>
      </c>
      <c r="KAS12" s="40" t="s">
        <v>41</v>
      </c>
      <c r="KAT12" s="40" t="s">
        <v>99</v>
      </c>
      <c r="KAU12" s="36">
        <f t="shared" si="1392"/>
        <v>2014</v>
      </c>
      <c r="KAV12" s="37">
        <f t="shared" si="1393"/>
        <v>-4673067000</v>
      </c>
      <c r="KAW12" s="38">
        <f t="shared" si="1394"/>
        <v>2813474000</v>
      </c>
      <c r="KAX12" s="38">
        <f t="shared" si="1395"/>
        <v>-7486541000</v>
      </c>
      <c r="KAY12" s="39">
        <f t="shared" si="1396"/>
        <v>0.98668053165545855</v>
      </c>
      <c r="KAZ12" s="39">
        <f t="shared" si="1397"/>
        <v>1.5807229500754834</v>
      </c>
      <c r="KBA12" s="40" t="s">
        <v>395</v>
      </c>
      <c r="KBB12" s="40" t="s">
        <v>10</v>
      </c>
      <c r="KBC12" s="42">
        <v>42004</v>
      </c>
      <c r="KBD12" s="43">
        <v>4736150000</v>
      </c>
      <c r="KBE12" s="43">
        <v>63083000</v>
      </c>
      <c r="KBF12" s="43">
        <v>2655650000</v>
      </c>
      <c r="KBG12" s="40">
        <v>0</v>
      </c>
      <c r="KBH12" s="43">
        <v>157824000</v>
      </c>
      <c r="KBI12" s="40" t="s">
        <v>41</v>
      </c>
      <c r="KBJ12" s="40" t="s">
        <v>99</v>
      </c>
      <c r="KBK12" s="36">
        <f t="shared" si="1398"/>
        <v>2014</v>
      </c>
      <c r="KBL12" s="37">
        <f t="shared" si="1399"/>
        <v>-4673067000</v>
      </c>
      <c r="KBM12" s="38">
        <f t="shared" si="1400"/>
        <v>2813474000</v>
      </c>
      <c r="KBN12" s="38">
        <f t="shared" si="1401"/>
        <v>-7486541000</v>
      </c>
      <c r="KBO12" s="39">
        <f t="shared" si="1402"/>
        <v>0.98668053165545855</v>
      </c>
      <c r="KBP12" s="39">
        <f t="shared" si="1403"/>
        <v>1.5807229500754834</v>
      </c>
      <c r="KBQ12" s="40" t="s">
        <v>395</v>
      </c>
      <c r="KBR12" s="40" t="s">
        <v>10</v>
      </c>
      <c r="KBS12" s="42">
        <v>42004</v>
      </c>
      <c r="KBT12" s="43">
        <v>4736150000</v>
      </c>
      <c r="KBU12" s="43">
        <v>63083000</v>
      </c>
      <c r="KBV12" s="43">
        <v>2655650000</v>
      </c>
      <c r="KBW12" s="40">
        <v>0</v>
      </c>
      <c r="KBX12" s="43">
        <v>157824000</v>
      </c>
      <c r="KBY12" s="40" t="s">
        <v>41</v>
      </c>
      <c r="KBZ12" s="40" t="s">
        <v>99</v>
      </c>
      <c r="KCA12" s="36">
        <f t="shared" si="1398"/>
        <v>2014</v>
      </c>
      <c r="KCB12" s="37">
        <f t="shared" si="1399"/>
        <v>-4673067000</v>
      </c>
      <c r="KCC12" s="38">
        <f t="shared" si="1400"/>
        <v>2813474000</v>
      </c>
      <c r="KCD12" s="38">
        <f t="shared" si="1401"/>
        <v>-7486541000</v>
      </c>
      <c r="KCE12" s="39">
        <f t="shared" si="1402"/>
        <v>0.98668053165545855</v>
      </c>
      <c r="KCF12" s="39">
        <f t="shared" si="1403"/>
        <v>1.5807229500754834</v>
      </c>
      <c r="KCG12" s="40" t="s">
        <v>395</v>
      </c>
      <c r="KCH12" s="40" t="s">
        <v>10</v>
      </c>
      <c r="KCI12" s="42">
        <v>42004</v>
      </c>
      <c r="KCJ12" s="43">
        <v>4736150000</v>
      </c>
      <c r="KCK12" s="43">
        <v>63083000</v>
      </c>
      <c r="KCL12" s="43">
        <v>2655650000</v>
      </c>
      <c r="KCM12" s="40">
        <v>0</v>
      </c>
      <c r="KCN12" s="43">
        <v>157824000</v>
      </c>
      <c r="KCO12" s="40" t="s">
        <v>41</v>
      </c>
      <c r="KCP12" s="40" t="s">
        <v>99</v>
      </c>
      <c r="KCQ12" s="36">
        <f t="shared" si="1404"/>
        <v>2014</v>
      </c>
      <c r="KCR12" s="37">
        <f t="shared" si="1405"/>
        <v>-4673067000</v>
      </c>
      <c r="KCS12" s="38">
        <f t="shared" si="1406"/>
        <v>2813474000</v>
      </c>
      <c r="KCT12" s="38">
        <f t="shared" si="1407"/>
        <v>-7486541000</v>
      </c>
      <c r="KCU12" s="39">
        <f t="shared" si="1408"/>
        <v>0.98668053165545855</v>
      </c>
      <c r="KCV12" s="39">
        <f t="shared" si="1409"/>
        <v>1.5807229500754834</v>
      </c>
      <c r="KCW12" s="40" t="s">
        <v>395</v>
      </c>
      <c r="KCX12" s="40" t="s">
        <v>10</v>
      </c>
      <c r="KCY12" s="42">
        <v>42004</v>
      </c>
      <c r="KCZ12" s="43">
        <v>4736150000</v>
      </c>
      <c r="KDA12" s="43">
        <v>63083000</v>
      </c>
      <c r="KDB12" s="43">
        <v>2655650000</v>
      </c>
      <c r="KDC12" s="40">
        <v>0</v>
      </c>
      <c r="KDD12" s="43">
        <v>157824000</v>
      </c>
      <c r="KDE12" s="40" t="s">
        <v>41</v>
      </c>
      <c r="KDF12" s="40" t="s">
        <v>99</v>
      </c>
      <c r="KDG12" s="36">
        <f t="shared" si="1404"/>
        <v>2014</v>
      </c>
      <c r="KDH12" s="37">
        <f t="shared" si="1405"/>
        <v>-4673067000</v>
      </c>
      <c r="KDI12" s="38">
        <f t="shared" si="1406"/>
        <v>2813474000</v>
      </c>
      <c r="KDJ12" s="38">
        <f t="shared" si="1407"/>
        <v>-7486541000</v>
      </c>
      <c r="KDK12" s="39">
        <f t="shared" si="1408"/>
        <v>0.98668053165545855</v>
      </c>
      <c r="KDL12" s="39">
        <f t="shared" si="1409"/>
        <v>1.5807229500754834</v>
      </c>
      <c r="KDM12" s="40" t="s">
        <v>395</v>
      </c>
      <c r="KDN12" s="40" t="s">
        <v>10</v>
      </c>
      <c r="KDO12" s="42">
        <v>42004</v>
      </c>
      <c r="KDP12" s="43">
        <v>4736150000</v>
      </c>
      <c r="KDQ12" s="43">
        <v>63083000</v>
      </c>
      <c r="KDR12" s="43">
        <v>2655650000</v>
      </c>
      <c r="KDS12" s="40">
        <v>0</v>
      </c>
      <c r="KDT12" s="43">
        <v>157824000</v>
      </c>
      <c r="KDU12" s="40" t="s">
        <v>41</v>
      </c>
      <c r="KDV12" s="40" t="s">
        <v>99</v>
      </c>
      <c r="KDW12" s="36">
        <f t="shared" si="1410"/>
        <v>2014</v>
      </c>
      <c r="KDX12" s="37">
        <f t="shared" si="1411"/>
        <v>-4673067000</v>
      </c>
      <c r="KDY12" s="38">
        <f t="shared" si="1412"/>
        <v>2813474000</v>
      </c>
      <c r="KDZ12" s="38">
        <f t="shared" si="1413"/>
        <v>-7486541000</v>
      </c>
      <c r="KEA12" s="39">
        <f t="shared" si="1414"/>
        <v>0.98668053165545855</v>
      </c>
      <c r="KEB12" s="39">
        <f t="shared" si="1415"/>
        <v>1.5807229500754834</v>
      </c>
      <c r="KEC12" s="40" t="s">
        <v>395</v>
      </c>
      <c r="KED12" s="40" t="s">
        <v>10</v>
      </c>
      <c r="KEE12" s="42">
        <v>42004</v>
      </c>
      <c r="KEF12" s="43">
        <v>4736150000</v>
      </c>
      <c r="KEG12" s="43">
        <v>63083000</v>
      </c>
      <c r="KEH12" s="43">
        <v>2655650000</v>
      </c>
      <c r="KEI12" s="40">
        <v>0</v>
      </c>
      <c r="KEJ12" s="43">
        <v>157824000</v>
      </c>
      <c r="KEK12" s="40" t="s">
        <v>41</v>
      </c>
      <c r="KEL12" s="40" t="s">
        <v>99</v>
      </c>
      <c r="KEM12" s="36">
        <f t="shared" si="1410"/>
        <v>2014</v>
      </c>
      <c r="KEN12" s="37">
        <f t="shared" si="1411"/>
        <v>-4673067000</v>
      </c>
      <c r="KEO12" s="38">
        <f t="shared" si="1412"/>
        <v>2813474000</v>
      </c>
      <c r="KEP12" s="38">
        <f t="shared" si="1413"/>
        <v>-7486541000</v>
      </c>
      <c r="KEQ12" s="39">
        <f t="shared" si="1414"/>
        <v>0.98668053165545855</v>
      </c>
      <c r="KER12" s="39">
        <f t="shared" si="1415"/>
        <v>1.5807229500754834</v>
      </c>
      <c r="KES12" s="40" t="s">
        <v>395</v>
      </c>
      <c r="KET12" s="40" t="s">
        <v>10</v>
      </c>
      <c r="KEU12" s="42">
        <v>42004</v>
      </c>
      <c r="KEV12" s="43">
        <v>4736150000</v>
      </c>
      <c r="KEW12" s="43">
        <v>63083000</v>
      </c>
      <c r="KEX12" s="43">
        <v>2655650000</v>
      </c>
      <c r="KEY12" s="40">
        <v>0</v>
      </c>
      <c r="KEZ12" s="43">
        <v>157824000</v>
      </c>
      <c r="KFA12" s="40" t="s">
        <v>41</v>
      </c>
      <c r="KFB12" s="40" t="s">
        <v>99</v>
      </c>
      <c r="KFC12" s="36">
        <f t="shared" si="1416"/>
        <v>2014</v>
      </c>
      <c r="KFD12" s="37">
        <f t="shared" si="1417"/>
        <v>-4673067000</v>
      </c>
      <c r="KFE12" s="38">
        <f t="shared" si="1418"/>
        <v>2813474000</v>
      </c>
      <c r="KFF12" s="38">
        <f t="shared" si="1419"/>
        <v>-7486541000</v>
      </c>
      <c r="KFG12" s="39">
        <f t="shared" si="1420"/>
        <v>0.98668053165545855</v>
      </c>
      <c r="KFH12" s="39">
        <f t="shared" si="1421"/>
        <v>1.5807229500754834</v>
      </c>
      <c r="KFI12" s="40" t="s">
        <v>395</v>
      </c>
      <c r="KFJ12" s="40" t="s">
        <v>10</v>
      </c>
      <c r="KFK12" s="42">
        <v>42004</v>
      </c>
      <c r="KFL12" s="43">
        <v>4736150000</v>
      </c>
      <c r="KFM12" s="43">
        <v>63083000</v>
      </c>
      <c r="KFN12" s="43">
        <v>2655650000</v>
      </c>
      <c r="KFO12" s="40">
        <v>0</v>
      </c>
      <c r="KFP12" s="43">
        <v>157824000</v>
      </c>
      <c r="KFQ12" s="40" t="s">
        <v>41</v>
      </c>
      <c r="KFR12" s="40" t="s">
        <v>99</v>
      </c>
      <c r="KFS12" s="36">
        <f t="shared" si="1416"/>
        <v>2014</v>
      </c>
      <c r="KFT12" s="37">
        <f t="shared" si="1417"/>
        <v>-4673067000</v>
      </c>
      <c r="KFU12" s="38">
        <f t="shared" si="1418"/>
        <v>2813474000</v>
      </c>
      <c r="KFV12" s="38">
        <f t="shared" si="1419"/>
        <v>-7486541000</v>
      </c>
      <c r="KFW12" s="39">
        <f t="shared" si="1420"/>
        <v>0.98668053165545855</v>
      </c>
      <c r="KFX12" s="39">
        <f t="shared" si="1421"/>
        <v>1.5807229500754834</v>
      </c>
      <c r="KFY12" s="40" t="s">
        <v>395</v>
      </c>
      <c r="KFZ12" s="40" t="s">
        <v>10</v>
      </c>
      <c r="KGA12" s="42">
        <v>42004</v>
      </c>
      <c r="KGB12" s="43">
        <v>4736150000</v>
      </c>
      <c r="KGC12" s="43">
        <v>63083000</v>
      </c>
      <c r="KGD12" s="43">
        <v>2655650000</v>
      </c>
      <c r="KGE12" s="40">
        <v>0</v>
      </c>
      <c r="KGF12" s="43">
        <v>157824000</v>
      </c>
      <c r="KGG12" s="40" t="s">
        <v>41</v>
      </c>
      <c r="KGH12" s="40" t="s">
        <v>99</v>
      </c>
      <c r="KGI12" s="36">
        <f t="shared" si="1422"/>
        <v>2014</v>
      </c>
      <c r="KGJ12" s="37">
        <f t="shared" si="1423"/>
        <v>-4673067000</v>
      </c>
      <c r="KGK12" s="38">
        <f t="shared" si="1424"/>
        <v>2813474000</v>
      </c>
      <c r="KGL12" s="38">
        <f t="shared" si="1425"/>
        <v>-7486541000</v>
      </c>
      <c r="KGM12" s="39">
        <f t="shared" si="1426"/>
        <v>0.98668053165545855</v>
      </c>
      <c r="KGN12" s="39">
        <f t="shared" si="1427"/>
        <v>1.5807229500754834</v>
      </c>
      <c r="KGO12" s="40" t="s">
        <v>395</v>
      </c>
      <c r="KGP12" s="40" t="s">
        <v>10</v>
      </c>
      <c r="KGQ12" s="42">
        <v>42004</v>
      </c>
      <c r="KGR12" s="43">
        <v>4736150000</v>
      </c>
      <c r="KGS12" s="43">
        <v>63083000</v>
      </c>
      <c r="KGT12" s="43">
        <v>2655650000</v>
      </c>
      <c r="KGU12" s="40">
        <v>0</v>
      </c>
      <c r="KGV12" s="43">
        <v>157824000</v>
      </c>
      <c r="KGW12" s="40" t="s">
        <v>41</v>
      </c>
      <c r="KGX12" s="40" t="s">
        <v>99</v>
      </c>
      <c r="KGY12" s="36">
        <f t="shared" si="1422"/>
        <v>2014</v>
      </c>
      <c r="KGZ12" s="37">
        <f t="shared" si="1423"/>
        <v>-4673067000</v>
      </c>
      <c r="KHA12" s="38">
        <f t="shared" si="1424"/>
        <v>2813474000</v>
      </c>
      <c r="KHB12" s="38">
        <f t="shared" si="1425"/>
        <v>-7486541000</v>
      </c>
      <c r="KHC12" s="39">
        <f t="shared" si="1426"/>
        <v>0.98668053165545855</v>
      </c>
      <c r="KHD12" s="39">
        <f t="shared" si="1427"/>
        <v>1.5807229500754834</v>
      </c>
      <c r="KHE12" s="40" t="s">
        <v>395</v>
      </c>
      <c r="KHF12" s="40" t="s">
        <v>10</v>
      </c>
      <c r="KHG12" s="42">
        <v>42004</v>
      </c>
      <c r="KHH12" s="43">
        <v>4736150000</v>
      </c>
      <c r="KHI12" s="43">
        <v>63083000</v>
      </c>
      <c r="KHJ12" s="43">
        <v>2655650000</v>
      </c>
      <c r="KHK12" s="40">
        <v>0</v>
      </c>
      <c r="KHL12" s="43">
        <v>157824000</v>
      </c>
      <c r="KHM12" s="40" t="s">
        <v>41</v>
      </c>
      <c r="KHN12" s="40" t="s">
        <v>99</v>
      </c>
      <c r="KHO12" s="36">
        <f t="shared" si="1428"/>
        <v>2014</v>
      </c>
      <c r="KHP12" s="37">
        <f t="shared" si="1429"/>
        <v>-4673067000</v>
      </c>
      <c r="KHQ12" s="38">
        <f t="shared" si="1430"/>
        <v>2813474000</v>
      </c>
      <c r="KHR12" s="38">
        <f t="shared" si="1431"/>
        <v>-7486541000</v>
      </c>
      <c r="KHS12" s="39">
        <f t="shared" si="1432"/>
        <v>0.98668053165545855</v>
      </c>
      <c r="KHT12" s="39">
        <f t="shared" si="1433"/>
        <v>1.5807229500754834</v>
      </c>
      <c r="KHU12" s="40" t="s">
        <v>395</v>
      </c>
      <c r="KHV12" s="40" t="s">
        <v>10</v>
      </c>
      <c r="KHW12" s="42">
        <v>42004</v>
      </c>
      <c r="KHX12" s="43">
        <v>4736150000</v>
      </c>
      <c r="KHY12" s="43">
        <v>63083000</v>
      </c>
      <c r="KHZ12" s="43">
        <v>2655650000</v>
      </c>
      <c r="KIA12" s="40">
        <v>0</v>
      </c>
      <c r="KIB12" s="43">
        <v>157824000</v>
      </c>
      <c r="KIC12" s="40" t="s">
        <v>41</v>
      </c>
      <c r="KID12" s="40" t="s">
        <v>99</v>
      </c>
      <c r="KIE12" s="36">
        <f t="shared" si="1428"/>
        <v>2014</v>
      </c>
      <c r="KIF12" s="37">
        <f t="shared" si="1429"/>
        <v>-4673067000</v>
      </c>
      <c r="KIG12" s="38">
        <f t="shared" si="1430"/>
        <v>2813474000</v>
      </c>
      <c r="KIH12" s="38">
        <f t="shared" si="1431"/>
        <v>-7486541000</v>
      </c>
      <c r="KII12" s="39">
        <f t="shared" si="1432"/>
        <v>0.98668053165545855</v>
      </c>
      <c r="KIJ12" s="39">
        <f t="shared" si="1433"/>
        <v>1.5807229500754834</v>
      </c>
      <c r="KIK12" s="40" t="s">
        <v>395</v>
      </c>
      <c r="KIL12" s="40" t="s">
        <v>10</v>
      </c>
      <c r="KIM12" s="42">
        <v>42004</v>
      </c>
      <c r="KIN12" s="43">
        <v>4736150000</v>
      </c>
      <c r="KIO12" s="43">
        <v>63083000</v>
      </c>
      <c r="KIP12" s="43">
        <v>2655650000</v>
      </c>
      <c r="KIQ12" s="40">
        <v>0</v>
      </c>
      <c r="KIR12" s="43">
        <v>157824000</v>
      </c>
      <c r="KIS12" s="40" t="s">
        <v>41</v>
      </c>
      <c r="KIT12" s="40" t="s">
        <v>99</v>
      </c>
      <c r="KIU12" s="36">
        <f t="shared" si="1434"/>
        <v>2014</v>
      </c>
      <c r="KIV12" s="37">
        <f t="shared" si="1435"/>
        <v>-4673067000</v>
      </c>
      <c r="KIW12" s="38">
        <f t="shared" si="1436"/>
        <v>2813474000</v>
      </c>
      <c r="KIX12" s="38">
        <f t="shared" si="1437"/>
        <v>-7486541000</v>
      </c>
      <c r="KIY12" s="39">
        <f t="shared" si="1438"/>
        <v>0.98668053165545855</v>
      </c>
      <c r="KIZ12" s="39">
        <f t="shared" si="1439"/>
        <v>1.5807229500754834</v>
      </c>
      <c r="KJA12" s="40" t="s">
        <v>395</v>
      </c>
      <c r="KJB12" s="40" t="s">
        <v>10</v>
      </c>
      <c r="KJC12" s="42">
        <v>42004</v>
      </c>
      <c r="KJD12" s="43">
        <v>4736150000</v>
      </c>
      <c r="KJE12" s="43">
        <v>63083000</v>
      </c>
      <c r="KJF12" s="43">
        <v>2655650000</v>
      </c>
      <c r="KJG12" s="40">
        <v>0</v>
      </c>
      <c r="KJH12" s="43">
        <v>157824000</v>
      </c>
      <c r="KJI12" s="40" t="s">
        <v>41</v>
      </c>
      <c r="KJJ12" s="40" t="s">
        <v>99</v>
      </c>
      <c r="KJK12" s="36">
        <f t="shared" si="1434"/>
        <v>2014</v>
      </c>
      <c r="KJL12" s="37">
        <f t="shared" si="1435"/>
        <v>-4673067000</v>
      </c>
      <c r="KJM12" s="38">
        <f t="shared" si="1436"/>
        <v>2813474000</v>
      </c>
      <c r="KJN12" s="38">
        <f t="shared" si="1437"/>
        <v>-7486541000</v>
      </c>
      <c r="KJO12" s="39">
        <f t="shared" si="1438"/>
        <v>0.98668053165545855</v>
      </c>
      <c r="KJP12" s="39">
        <f t="shared" si="1439"/>
        <v>1.5807229500754834</v>
      </c>
      <c r="KJQ12" s="40" t="s">
        <v>395</v>
      </c>
      <c r="KJR12" s="40" t="s">
        <v>10</v>
      </c>
      <c r="KJS12" s="42">
        <v>42004</v>
      </c>
      <c r="KJT12" s="43">
        <v>4736150000</v>
      </c>
      <c r="KJU12" s="43">
        <v>63083000</v>
      </c>
      <c r="KJV12" s="43">
        <v>2655650000</v>
      </c>
      <c r="KJW12" s="40">
        <v>0</v>
      </c>
      <c r="KJX12" s="43">
        <v>157824000</v>
      </c>
      <c r="KJY12" s="40" t="s">
        <v>41</v>
      </c>
      <c r="KJZ12" s="40" t="s">
        <v>99</v>
      </c>
      <c r="KKA12" s="36">
        <f t="shared" si="1440"/>
        <v>2014</v>
      </c>
      <c r="KKB12" s="37">
        <f t="shared" si="1441"/>
        <v>-4673067000</v>
      </c>
      <c r="KKC12" s="38">
        <f t="shared" si="1442"/>
        <v>2813474000</v>
      </c>
      <c r="KKD12" s="38">
        <f t="shared" si="1443"/>
        <v>-7486541000</v>
      </c>
      <c r="KKE12" s="39">
        <f t="shared" si="1444"/>
        <v>0.98668053165545855</v>
      </c>
      <c r="KKF12" s="39">
        <f t="shared" si="1445"/>
        <v>1.5807229500754834</v>
      </c>
      <c r="KKG12" s="40" t="s">
        <v>395</v>
      </c>
      <c r="KKH12" s="40" t="s">
        <v>10</v>
      </c>
      <c r="KKI12" s="42">
        <v>42004</v>
      </c>
      <c r="KKJ12" s="43">
        <v>4736150000</v>
      </c>
      <c r="KKK12" s="43">
        <v>63083000</v>
      </c>
      <c r="KKL12" s="43">
        <v>2655650000</v>
      </c>
      <c r="KKM12" s="40">
        <v>0</v>
      </c>
      <c r="KKN12" s="43">
        <v>157824000</v>
      </c>
      <c r="KKO12" s="40" t="s">
        <v>41</v>
      </c>
      <c r="KKP12" s="40" t="s">
        <v>99</v>
      </c>
      <c r="KKQ12" s="36">
        <f t="shared" si="1440"/>
        <v>2014</v>
      </c>
      <c r="KKR12" s="37">
        <f t="shared" si="1441"/>
        <v>-4673067000</v>
      </c>
      <c r="KKS12" s="38">
        <f t="shared" si="1442"/>
        <v>2813474000</v>
      </c>
      <c r="KKT12" s="38">
        <f t="shared" si="1443"/>
        <v>-7486541000</v>
      </c>
      <c r="KKU12" s="39">
        <f t="shared" si="1444"/>
        <v>0.98668053165545855</v>
      </c>
      <c r="KKV12" s="39">
        <f t="shared" si="1445"/>
        <v>1.5807229500754834</v>
      </c>
      <c r="KKW12" s="40" t="s">
        <v>395</v>
      </c>
      <c r="KKX12" s="40" t="s">
        <v>10</v>
      </c>
      <c r="KKY12" s="42">
        <v>42004</v>
      </c>
      <c r="KKZ12" s="43">
        <v>4736150000</v>
      </c>
      <c r="KLA12" s="43">
        <v>63083000</v>
      </c>
      <c r="KLB12" s="43">
        <v>2655650000</v>
      </c>
      <c r="KLC12" s="40">
        <v>0</v>
      </c>
      <c r="KLD12" s="43">
        <v>157824000</v>
      </c>
      <c r="KLE12" s="40" t="s">
        <v>41</v>
      </c>
      <c r="KLF12" s="40" t="s">
        <v>99</v>
      </c>
      <c r="KLG12" s="36">
        <f t="shared" si="1446"/>
        <v>2014</v>
      </c>
      <c r="KLH12" s="37">
        <f t="shared" si="1447"/>
        <v>-4673067000</v>
      </c>
      <c r="KLI12" s="38">
        <f t="shared" si="1448"/>
        <v>2813474000</v>
      </c>
      <c r="KLJ12" s="38">
        <f t="shared" si="1449"/>
        <v>-7486541000</v>
      </c>
      <c r="KLK12" s="39">
        <f t="shared" si="1450"/>
        <v>0.98668053165545855</v>
      </c>
      <c r="KLL12" s="39">
        <f t="shared" si="1451"/>
        <v>1.5807229500754834</v>
      </c>
      <c r="KLM12" s="40" t="s">
        <v>395</v>
      </c>
      <c r="KLN12" s="40" t="s">
        <v>10</v>
      </c>
      <c r="KLO12" s="42">
        <v>42004</v>
      </c>
      <c r="KLP12" s="43">
        <v>4736150000</v>
      </c>
      <c r="KLQ12" s="43">
        <v>63083000</v>
      </c>
      <c r="KLR12" s="43">
        <v>2655650000</v>
      </c>
      <c r="KLS12" s="40">
        <v>0</v>
      </c>
      <c r="KLT12" s="43">
        <v>157824000</v>
      </c>
      <c r="KLU12" s="40" t="s">
        <v>41</v>
      </c>
      <c r="KLV12" s="40" t="s">
        <v>99</v>
      </c>
      <c r="KLW12" s="36">
        <f t="shared" si="1446"/>
        <v>2014</v>
      </c>
      <c r="KLX12" s="37">
        <f t="shared" si="1447"/>
        <v>-4673067000</v>
      </c>
      <c r="KLY12" s="38">
        <f t="shared" si="1448"/>
        <v>2813474000</v>
      </c>
      <c r="KLZ12" s="38">
        <f t="shared" si="1449"/>
        <v>-7486541000</v>
      </c>
      <c r="KMA12" s="39">
        <f t="shared" si="1450"/>
        <v>0.98668053165545855</v>
      </c>
      <c r="KMB12" s="39">
        <f t="shared" si="1451"/>
        <v>1.5807229500754834</v>
      </c>
      <c r="KMC12" s="40" t="s">
        <v>395</v>
      </c>
      <c r="KMD12" s="40" t="s">
        <v>10</v>
      </c>
      <c r="KME12" s="42">
        <v>42004</v>
      </c>
      <c r="KMF12" s="43">
        <v>4736150000</v>
      </c>
      <c r="KMG12" s="43">
        <v>63083000</v>
      </c>
      <c r="KMH12" s="43">
        <v>2655650000</v>
      </c>
      <c r="KMI12" s="40">
        <v>0</v>
      </c>
      <c r="KMJ12" s="43">
        <v>157824000</v>
      </c>
      <c r="KMK12" s="40" t="s">
        <v>41</v>
      </c>
      <c r="KML12" s="40" t="s">
        <v>99</v>
      </c>
      <c r="KMM12" s="36">
        <f t="shared" si="1452"/>
        <v>2014</v>
      </c>
      <c r="KMN12" s="37">
        <f t="shared" si="1453"/>
        <v>-4673067000</v>
      </c>
      <c r="KMO12" s="38">
        <f t="shared" si="1454"/>
        <v>2813474000</v>
      </c>
      <c r="KMP12" s="38">
        <f t="shared" si="1455"/>
        <v>-7486541000</v>
      </c>
      <c r="KMQ12" s="39">
        <f t="shared" si="1456"/>
        <v>0.98668053165545855</v>
      </c>
      <c r="KMR12" s="39">
        <f t="shared" si="1457"/>
        <v>1.5807229500754834</v>
      </c>
      <c r="KMS12" s="40" t="s">
        <v>395</v>
      </c>
      <c r="KMT12" s="40" t="s">
        <v>10</v>
      </c>
      <c r="KMU12" s="42">
        <v>42004</v>
      </c>
      <c r="KMV12" s="43">
        <v>4736150000</v>
      </c>
      <c r="KMW12" s="43">
        <v>63083000</v>
      </c>
      <c r="KMX12" s="43">
        <v>2655650000</v>
      </c>
      <c r="KMY12" s="40">
        <v>0</v>
      </c>
      <c r="KMZ12" s="43">
        <v>157824000</v>
      </c>
      <c r="KNA12" s="40" t="s">
        <v>41</v>
      </c>
      <c r="KNB12" s="40" t="s">
        <v>99</v>
      </c>
      <c r="KNC12" s="36">
        <f t="shared" si="1452"/>
        <v>2014</v>
      </c>
      <c r="KND12" s="37">
        <f t="shared" si="1453"/>
        <v>-4673067000</v>
      </c>
      <c r="KNE12" s="38">
        <f t="shared" si="1454"/>
        <v>2813474000</v>
      </c>
      <c r="KNF12" s="38">
        <f t="shared" si="1455"/>
        <v>-7486541000</v>
      </c>
      <c r="KNG12" s="39">
        <f t="shared" si="1456"/>
        <v>0.98668053165545855</v>
      </c>
      <c r="KNH12" s="39">
        <f t="shared" si="1457"/>
        <v>1.5807229500754834</v>
      </c>
      <c r="KNI12" s="40" t="s">
        <v>395</v>
      </c>
      <c r="KNJ12" s="40" t="s">
        <v>10</v>
      </c>
      <c r="KNK12" s="42">
        <v>42004</v>
      </c>
      <c r="KNL12" s="43">
        <v>4736150000</v>
      </c>
      <c r="KNM12" s="43">
        <v>63083000</v>
      </c>
      <c r="KNN12" s="43">
        <v>2655650000</v>
      </c>
      <c r="KNO12" s="40">
        <v>0</v>
      </c>
      <c r="KNP12" s="43">
        <v>157824000</v>
      </c>
      <c r="KNQ12" s="40" t="s">
        <v>41</v>
      </c>
      <c r="KNR12" s="40" t="s">
        <v>99</v>
      </c>
      <c r="KNS12" s="36">
        <f t="shared" si="1458"/>
        <v>2014</v>
      </c>
      <c r="KNT12" s="37">
        <f t="shared" si="1459"/>
        <v>-4673067000</v>
      </c>
      <c r="KNU12" s="38">
        <f t="shared" si="1460"/>
        <v>2813474000</v>
      </c>
      <c r="KNV12" s="38">
        <f t="shared" si="1461"/>
        <v>-7486541000</v>
      </c>
      <c r="KNW12" s="39">
        <f t="shared" si="1462"/>
        <v>0.98668053165545855</v>
      </c>
      <c r="KNX12" s="39">
        <f t="shared" si="1463"/>
        <v>1.5807229500754834</v>
      </c>
      <c r="KNY12" s="40" t="s">
        <v>395</v>
      </c>
      <c r="KNZ12" s="40" t="s">
        <v>10</v>
      </c>
      <c r="KOA12" s="42">
        <v>42004</v>
      </c>
      <c r="KOB12" s="43">
        <v>4736150000</v>
      </c>
      <c r="KOC12" s="43">
        <v>63083000</v>
      </c>
      <c r="KOD12" s="43">
        <v>2655650000</v>
      </c>
      <c r="KOE12" s="40">
        <v>0</v>
      </c>
      <c r="KOF12" s="43">
        <v>157824000</v>
      </c>
      <c r="KOG12" s="40" t="s">
        <v>41</v>
      </c>
      <c r="KOH12" s="40" t="s">
        <v>99</v>
      </c>
      <c r="KOI12" s="36">
        <f t="shared" si="1458"/>
        <v>2014</v>
      </c>
      <c r="KOJ12" s="37">
        <f t="shared" si="1459"/>
        <v>-4673067000</v>
      </c>
      <c r="KOK12" s="38">
        <f t="shared" si="1460"/>
        <v>2813474000</v>
      </c>
      <c r="KOL12" s="38">
        <f t="shared" si="1461"/>
        <v>-7486541000</v>
      </c>
      <c r="KOM12" s="39">
        <f t="shared" si="1462"/>
        <v>0.98668053165545855</v>
      </c>
      <c r="KON12" s="39">
        <f t="shared" si="1463"/>
        <v>1.5807229500754834</v>
      </c>
      <c r="KOO12" s="40" t="s">
        <v>395</v>
      </c>
      <c r="KOP12" s="40" t="s">
        <v>10</v>
      </c>
      <c r="KOQ12" s="42">
        <v>42004</v>
      </c>
      <c r="KOR12" s="43">
        <v>4736150000</v>
      </c>
      <c r="KOS12" s="43">
        <v>63083000</v>
      </c>
      <c r="KOT12" s="43">
        <v>2655650000</v>
      </c>
      <c r="KOU12" s="40">
        <v>0</v>
      </c>
      <c r="KOV12" s="43">
        <v>157824000</v>
      </c>
      <c r="KOW12" s="40" t="s">
        <v>41</v>
      </c>
      <c r="KOX12" s="40" t="s">
        <v>99</v>
      </c>
      <c r="KOY12" s="36">
        <f t="shared" si="1464"/>
        <v>2014</v>
      </c>
      <c r="KOZ12" s="37">
        <f t="shared" si="1465"/>
        <v>-4673067000</v>
      </c>
      <c r="KPA12" s="38">
        <f t="shared" si="1466"/>
        <v>2813474000</v>
      </c>
      <c r="KPB12" s="38">
        <f t="shared" si="1467"/>
        <v>-7486541000</v>
      </c>
      <c r="KPC12" s="39">
        <f t="shared" si="1468"/>
        <v>0.98668053165545855</v>
      </c>
      <c r="KPD12" s="39">
        <f t="shared" si="1469"/>
        <v>1.5807229500754834</v>
      </c>
      <c r="KPE12" s="40" t="s">
        <v>395</v>
      </c>
      <c r="KPF12" s="40" t="s">
        <v>10</v>
      </c>
      <c r="KPG12" s="42">
        <v>42004</v>
      </c>
      <c r="KPH12" s="43">
        <v>4736150000</v>
      </c>
      <c r="KPI12" s="43">
        <v>63083000</v>
      </c>
      <c r="KPJ12" s="43">
        <v>2655650000</v>
      </c>
      <c r="KPK12" s="40">
        <v>0</v>
      </c>
      <c r="KPL12" s="43">
        <v>157824000</v>
      </c>
      <c r="KPM12" s="40" t="s">
        <v>41</v>
      </c>
      <c r="KPN12" s="40" t="s">
        <v>99</v>
      </c>
      <c r="KPO12" s="36">
        <f t="shared" si="1464"/>
        <v>2014</v>
      </c>
      <c r="KPP12" s="37">
        <f t="shared" si="1465"/>
        <v>-4673067000</v>
      </c>
      <c r="KPQ12" s="38">
        <f t="shared" si="1466"/>
        <v>2813474000</v>
      </c>
      <c r="KPR12" s="38">
        <f t="shared" si="1467"/>
        <v>-7486541000</v>
      </c>
      <c r="KPS12" s="39">
        <f t="shared" si="1468"/>
        <v>0.98668053165545855</v>
      </c>
      <c r="KPT12" s="39">
        <f t="shared" si="1469"/>
        <v>1.5807229500754834</v>
      </c>
      <c r="KPU12" s="40" t="s">
        <v>395</v>
      </c>
      <c r="KPV12" s="40" t="s">
        <v>10</v>
      </c>
      <c r="KPW12" s="42">
        <v>42004</v>
      </c>
      <c r="KPX12" s="43">
        <v>4736150000</v>
      </c>
      <c r="KPY12" s="43">
        <v>63083000</v>
      </c>
      <c r="KPZ12" s="43">
        <v>2655650000</v>
      </c>
      <c r="KQA12" s="40">
        <v>0</v>
      </c>
      <c r="KQB12" s="43">
        <v>157824000</v>
      </c>
      <c r="KQC12" s="40" t="s">
        <v>41</v>
      </c>
      <c r="KQD12" s="40" t="s">
        <v>99</v>
      </c>
      <c r="KQE12" s="36">
        <f t="shared" si="1470"/>
        <v>2014</v>
      </c>
      <c r="KQF12" s="37">
        <f t="shared" si="1471"/>
        <v>-4673067000</v>
      </c>
      <c r="KQG12" s="38">
        <f t="shared" si="1472"/>
        <v>2813474000</v>
      </c>
      <c r="KQH12" s="38">
        <f t="shared" si="1473"/>
        <v>-7486541000</v>
      </c>
      <c r="KQI12" s="39">
        <f t="shared" si="1474"/>
        <v>0.98668053165545855</v>
      </c>
      <c r="KQJ12" s="39">
        <f t="shared" si="1475"/>
        <v>1.5807229500754834</v>
      </c>
      <c r="KQK12" s="40" t="s">
        <v>395</v>
      </c>
      <c r="KQL12" s="40" t="s">
        <v>10</v>
      </c>
      <c r="KQM12" s="42">
        <v>42004</v>
      </c>
      <c r="KQN12" s="43">
        <v>4736150000</v>
      </c>
      <c r="KQO12" s="43">
        <v>63083000</v>
      </c>
      <c r="KQP12" s="43">
        <v>2655650000</v>
      </c>
      <c r="KQQ12" s="40">
        <v>0</v>
      </c>
      <c r="KQR12" s="43">
        <v>157824000</v>
      </c>
      <c r="KQS12" s="40" t="s">
        <v>41</v>
      </c>
      <c r="KQT12" s="40" t="s">
        <v>99</v>
      </c>
      <c r="KQU12" s="36">
        <f t="shared" si="1470"/>
        <v>2014</v>
      </c>
      <c r="KQV12" s="37">
        <f t="shared" si="1471"/>
        <v>-4673067000</v>
      </c>
      <c r="KQW12" s="38">
        <f t="shared" si="1472"/>
        <v>2813474000</v>
      </c>
      <c r="KQX12" s="38">
        <f t="shared" si="1473"/>
        <v>-7486541000</v>
      </c>
      <c r="KQY12" s="39">
        <f t="shared" si="1474"/>
        <v>0.98668053165545855</v>
      </c>
      <c r="KQZ12" s="39">
        <f t="shared" si="1475"/>
        <v>1.5807229500754834</v>
      </c>
      <c r="KRA12" s="40" t="s">
        <v>395</v>
      </c>
      <c r="KRB12" s="40" t="s">
        <v>10</v>
      </c>
      <c r="KRC12" s="42">
        <v>42004</v>
      </c>
      <c r="KRD12" s="43">
        <v>4736150000</v>
      </c>
      <c r="KRE12" s="43">
        <v>63083000</v>
      </c>
      <c r="KRF12" s="43">
        <v>2655650000</v>
      </c>
      <c r="KRG12" s="40">
        <v>0</v>
      </c>
      <c r="KRH12" s="43">
        <v>157824000</v>
      </c>
      <c r="KRI12" s="40" t="s">
        <v>41</v>
      </c>
      <c r="KRJ12" s="40" t="s">
        <v>99</v>
      </c>
      <c r="KRK12" s="36">
        <f t="shared" si="1476"/>
        <v>2014</v>
      </c>
      <c r="KRL12" s="37">
        <f t="shared" si="1477"/>
        <v>-4673067000</v>
      </c>
      <c r="KRM12" s="38">
        <f t="shared" si="1478"/>
        <v>2813474000</v>
      </c>
      <c r="KRN12" s="38">
        <f t="shared" si="1479"/>
        <v>-7486541000</v>
      </c>
      <c r="KRO12" s="39">
        <f t="shared" si="1480"/>
        <v>0.98668053165545855</v>
      </c>
      <c r="KRP12" s="39">
        <f t="shared" si="1481"/>
        <v>1.5807229500754834</v>
      </c>
      <c r="KRQ12" s="40" t="s">
        <v>395</v>
      </c>
      <c r="KRR12" s="40" t="s">
        <v>10</v>
      </c>
      <c r="KRS12" s="42">
        <v>42004</v>
      </c>
      <c r="KRT12" s="43">
        <v>4736150000</v>
      </c>
      <c r="KRU12" s="43">
        <v>63083000</v>
      </c>
      <c r="KRV12" s="43">
        <v>2655650000</v>
      </c>
      <c r="KRW12" s="40">
        <v>0</v>
      </c>
      <c r="KRX12" s="43">
        <v>157824000</v>
      </c>
      <c r="KRY12" s="40" t="s">
        <v>41</v>
      </c>
      <c r="KRZ12" s="40" t="s">
        <v>99</v>
      </c>
      <c r="KSA12" s="36">
        <f t="shared" si="1476"/>
        <v>2014</v>
      </c>
      <c r="KSB12" s="37">
        <f t="shared" si="1477"/>
        <v>-4673067000</v>
      </c>
      <c r="KSC12" s="38">
        <f t="shared" si="1478"/>
        <v>2813474000</v>
      </c>
      <c r="KSD12" s="38">
        <f t="shared" si="1479"/>
        <v>-7486541000</v>
      </c>
      <c r="KSE12" s="39">
        <f t="shared" si="1480"/>
        <v>0.98668053165545855</v>
      </c>
      <c r="KSF12" s="39">
        <f t="shared" si="1481"/>
        <v>1.5807229500754834</v>
      </c>
      <c r="KSG12" s="40" t="s">
        <v>395</v>
      </c>
      <c r="KSH12" s="40" t="s">
        <v>10</v>
      </c>
      <c r="KSI12" s="42">
        <v>42004</v>
      </c>
      <c r="KSJ12" s="43">
        <v>4736150000</v>
      </c>
      <c r="KSK12" s="43">
        <v>63083000</v>
      </c>
      <c r="KSL12" s="43">
        <v>2655650000</v>
      </c>
      <c r="KSM12" s="40">
        <v>0</v>
      </c>
      <c r="KSN12" s="43">
        <v>157824000</v>
      </c>
      <c r="KSO12" s="40" t="s">
        <v>41</v>
      </c>
      <c r="KSP12" s="40" t="s">
        <v>99</v>
      </c>
      <c r="KSQ12" s="36">
        <f t="shared" si="1482"/>
        <v>2014</v>
      </c>
      <c r="KSR12" s="37">
        <f t="shared" si="1483"/>
        <v>-4673067000</v>
      </c>
      <c r="KSS12" s="38">
        <f t="shared" si="1484"/>
        <v>2813474000</v>
      </c>
      <c r="KST12" s="38">
        <f t="shared" si="1485"/>
        <v>-7486541000</v>
      </c>
      <c r="KSU12" s="39">
        <f t="shared" si="1486"/>
        <v>0.98668053165545855</v>
      </c>
      <c r="KSV12" s="39">
        <f t="shared" si="1487"/>
        <v>1.5807229500754834</v>
      </c>
      <c r="KSW12" s="40" t="s">
        <v>395</v>
      </c>
      <c r="KSX12" s="40" t="s">
        <v>10</v>
      </c>
      <c r="KSY12" s="42">
        <v>42004</v>
      </c>
      <c r="KSZ12" s="43">
        <v>4736150000</v>
      </c>
      <c r="KTA12" s="43">
        <v>63083000</v>
      </c>
      <c r="KTB12" s="43">
        <v>2655650000</v>
      </c>
      <c r="KTC12" s="40">
        <v>0</v>
      </c>
      <c r="KTD12" s="43">
        <v>157824000</v>
      </c>
      <c r="KTE12" s="40" t="s">
        <v>41</v>
      </c>
      <c r="KTF12" s="40" t="s">
        <v>99</v>
      </c>
      <c r="KTG12" s="36">
        <f t="shared" si="1482"/>
        <v>2014</v>
      </c>
      <c r="KTH12" s="37">
        <f t="shared" si="1483"/>
        <v>-4673067000</v>
      </c>
      <c r="KTI12" s="38">
        <f t="shared" si="1484"/>
        <v>2813474000</v>
      </c>
      <c r="KTJ12" s="38">
        <f t="shared" si="1485"/>
        <v>-7486541000</v>
      </c>
      <c r="KTK12" s="39">
        <f t="shared" si="1486"/>
        <v>0.98668053165545855</v>
      </c>
      <c r="KTL12" s="39">
        <f t="shared" si="1487"/>
        <v>1.5807229500754834</v>
      </c>
      <c r="KTM12" s="40" t="s">
        <v>395</v>
      </c>
      <c r="KTN12" s="40" t="s">
        <v>10</v>
      </c>
      <c r="KTO12" s="42">
        <v>42004</v>
      </c>
      <c r="KTP12" s="43">
        <v>4736150000</v>
      </c>
      <c r="KTQ12" s="43">
        <v>63083000</v>
      </c>
      <c r="KTR12" s="43">
        <v>2655650000</v>
      </c>
      <c r="KTS12" s="40">
        <v>0</v>
      </c>
      <c r="KTT12" s="43">
        <v>157824000</v>
      </c>
      <c r="KTU12" s="40" t="s">
        <v>41</v>
      </c>
      <c r="KTV12" s="40" t="s">
        <v>99</v>
      </c>
      <c r="KTW12" s="36">
        <f t="shared" si="1488"/>
        <v>2014</v>
      </c>
      <c r="KTX12" s="37">
        <f t="shared" si="1489"/>
        <v>-4673067000</v>
      </c>
      <c r="KTY12" s="38">
        <f t="shared" si="1490"/>
        <v>2813474000</v>
      </c>
      <c r="KTZ12" s="38">
        <f t="shared" si="1491"/>
        <v>-7486541000</v>
      </c>
      <c r="KUA12" s="39">
        <f t="shared" si="1492"/>
        <v>0.98668053165545855</v>
      </c>
      <c r="KUB12" s="39">
        <f t="shared" si="1493"/>
        <v>1.5807229500754834</v>
      </c>
      <c r="KUC12" s="40" t="s">
        <v>395</v>
      </c>
      <c r="KUD12" s="40" t="s">
        <v>10</v>
      </c>
      <c r="KUE12" s="42">
        <v>42004</v>
      </c>
      <c r="KUF12" s="43">
        <v>4736150000</v>
      </c>
      <c r="KUG12" s="43">
        <v>63083000</v>
      </c>
      <c r="KUH12" s="43">
        <v>2655650000</v>
      </c>
      <c r="KUI12" s="40">
        <v>0</v>
      </c>
      <c r="KUJ12" s="43">
        <v>157824000</v>
      </c>
      <c r="KUK12" s="40" t="s">
        <v>41</v>
      </c>
      <c r="KUL12" s="40" t="s">
        <v>99</v>
      </c>
      <c r="KUM12" s="36">
        <f t="shared" si="1488"/>
        <v>2014</v>
      </c>
      <c r="KUN12" s="37">
        <f t="shared" si="1489"/>
        <v>-4673067000</v>
      </c>
      <c r="KUO12" s="38">
        <f t="shared" si="1490"/>
        <v>2813474000</v>
      </c>
      <c r="KUP12" s="38">
        <f t="shared" si="1491"/>
        <v>-7486541000</v>
      </c>
      <c r="KUQ12" s="39">
        <f t="shared" si="1492"/>
        <v>0.98668053165545855</v>
      </c>
      <c r="KUR12" s="39">
        <f t="shared" si="1493"/>
        <v>1.5807229500754834</v>
      </c>
      <c r="KUS12" s="40" t="s">
        <v>395</v>
      </c>
      <c r="KUT12" s="40" t="s">
        <v>10</v>
      </c>
      <c r="KUU12" s="42">
        <v>42004</v>
      </c>
      <c r="KUV12" s="43">
        <v>4736150000</v>
      </c>
      <c r="KUW12" s="43">
        <v>63083000</v>
      </c>
      <c r="KUX12" s="43">
        <v>2655650000</v>
      </c>
      <c r="KUY12" s="40">
        <v>0</v>
      </c>
      <c r="KUZ12" s="43">
        <v>157824000</v>
      </c>
      <c r="KVA12" s="40" t="s">
        <v>41</v>
      </c>
      <c r="KVB12" s="40" t="s">
        <v>99</v>
      </c>
      <c r="KVC12" s="36">
        <f t="shared" si="1494"/>
        <v>2014</v>
      </c>
      <c r="KVD12" s="37">
        <f t="shared" si="1495"/>
        <v>-4673067000</v>
      </c>
      <c r="KVE12" s="38">
        <f t="shared" si="1496"/>
        <v>2813474000</v>
      </c>
      <c r="KVF12" s="38">
        <f t="shared" si="1497"/>
        <v>-7486541000</v>
      </c>
      <c r="KVG12" s="39">
        <f t="shared" si="1498"/>
        <v>0.98668053165545855</v>
      </c>
      <c r="KVH12" s="39">
        <f t="shared" si="1499"/>
        <v>1.5807229500754834</v>
      </c>
      <c r="KVI12" s="40" t="s">
        <v>395</v>
      </c>
      <c r="KVJ12" s="40" t="s">
        <v>10</v>
      </c>
      <c r="KVK12" s="42">
        <v>42004</v>
      </c>
      <c r="KVL12" s="43">
        <v>4736150000</v>
      </c>
      <c r="KVM12" s="43">
        <v>63083000</v>
      </c>
      <c r="KVN12" s="43">
        <v>2655650000</v>
      </c>
      <c r="KVO12" s="40">
        <v>0</v>
      </c>
      <c r="KVP12" s="43">
        <v>157824000</v>
      </c>
      <c r="KVQ12" s="40" t="s">
        <v>41</v>
      </c>
      <c r="KVR12" s="40" t="s">
        <v>99</v>
      </c>
      <c r="KVS12" s="36">
        <f t="shared" si="1494"/>
        <v>2014</v>
      </c>
      <c r="KVT12" s="37">
        <f t="shared" si="1495"/>
        <v>-4673067000</v>
      </c>
      <c r="KVU12" s="38">
        <f t="shared" si="1496"/>
        <v>2813474000</v>
      </c>
      <c r="KVV12" s="38">
        <f t="shared" si="1497"/>
        <v>-7486541000</v>
      </c>
      <c r="KVW12" s="39">
        <f t="shared" si="1498"/>
        <v>0.98668053165545855</v>
      </c>
      <c r="KVX12" s="39">
        <f t="shared" si="1499"/>
        <v>1.5807229500754834</v>
      </c>
      <c r="KVY12" s="40" t="s">
        <v>395</v>
      </c>
      <c r="KVZ12" s="40" t="s">
        <v>10</v>
      </c>
      <c r="KWA12" s="42">
        <v>42004</v>
      </c>
      <c r="KWB12" s="43">
        <v>4736150000</v>
      </c>
      <c r="KWC12" s="43">
        <v>63083000</v>
      </c>
      <c r="KWD12" s="43">
        <v>2655650000</v>
      </c>
      <c r="KWE12" s="40">
        <v>0</v>
      </c>
      <c r="KWF12" s="43">
        <v>157824000</v>
      </c>
      <c r="KWG12" s="40" t="s">
        <v>41</v>
      </c>
      <c r="KWH12" s="40" t="s">
        <v>99</v>
      </c>
      <c r="KWI12" s="36">
        <f t="shared" si="1500"/>
        <v>2014</v>
      </c>
      <c r="KWJ12" s="37">
        <f t="shared" si="1501"/>
        <v>-4673067000</v>
      </c>
      <c r="KWK12" s="38">
        <f t="shared" si="1502"/>
        <v>2813474000</v>
      </c>
      <c r="KWL12" s="38">
        <f t="shared" si="1503"/>
        <v>-7486541000</v>
      </c>
      <c r="KWM12" s="39">
        <f t="shared" si="1504"/>
        <v>0.98668053165545855</v>
      </c>
      <c r="KWN12" s="39">
        <f t="shared" si="1505"/>
        <v>1.5807229500754834</v>
      </c>
      <c r="KWO12" s="40" t="s">
        <v>395</v>
      </c>
      <c r="KWP12" s="40" t="s">
        <v>10</v>
      </c>
      <c r="KWQ12" s="42">
        <v>42004</v>
      </c>
      <c r="KWR12" s="43">
        <v>4736150000</v>
      </c>
      <c r="KWS12" s="43">
        <v>63083000</v>
      </c>
      <c r="KWT12" s="43">
        <v>2655650000</v>
      </c>
      <c r="KWU12" s="40">
        <v>0</v>
      </c>
      <c r="KWV12" s="43">
        <v>157824000</v>
      </c>
      <c r="KWW12" s="40" t="s">
        <v>41</v>
      </c>
      <c r="KWX12" s="40" t="s">
        <v>99</v>
      </c>
      <c r="KWY12" s="36">
        <f t="shared" si="1500"/>
        <v>2014</v>
      </c>
      <c r="KWZ12" s="37">
        <f t="shared" si="1501"/>
        <v>-4673067000</v>
      </c>
      <c r="KXA12" s="38">
        <f t="shared" si="1502"/>
        <v>2813474000</v>
      </c>
      <c r="KXB12" s="38">
        <f t="shared" si="1503"/>
        <v>-7486541000</v>
      </c>
      <c r="KXC12" s="39">
        <f t="shared" si="1504"/>
        <v>0.98668053165545855</v>
      </c>
      <c r="KXD12" s="39">
        <f t="shared" si="1505"/>
        <v>1.5807229500754834</v>
      </c>
      <c r="KXE12" s="40" t="s">
        <v>395</v>
      </c>
      <c r="KXF12" s="40" t="s">
        <v>10</v>
      </c>
      <c r="KXG12" s="42">
        <v>42004</v>
      </c>
      <c r="KXH12" s="43">
        <v>4736150000</v>
      </c>
      <c r="KXI12" s="43">
        <v>63083000</v>
      </c>
      <c r="KXJ12" s="43">
        <v>2655650000</v>
      </c>
      <c r="KXK12" s="40">
        <v>0</v>
      </c>
      <c r="KXL12" s="43">
        <v>157824000</v>
      </c>
      <c r="KXM12" s="40" t="s">
        <v>41</v>
      </c>
      <c r="KXN12" s="40" t="s">
        <v>99</v>
      </c>
      <c r="KXO12" s="36">
        <f t="shared" si="1506"/>
        <v>2014</v>
      </c>
      <c r="KXP12" s="37">
        <f t="shared" si="1507"/>
        <v>-4673067000</v>
      </c>
      <c r="KXQ12" s="38">
        <f t="shared" si="1508"/>
        <v>2813474000</v>
      </c>
      <c r="KXR12" s="38">
        <f t="shared" si="1509"/>
        <v>-7486541000</v>
      </c>
      <c r="KXS12" s="39">
        <f t="shared" si="1510"/>
        <v>0.98668053165545855</v>
      </c>
      <c r="KXT12" s="39">
        <f t="shared" si="1511"/>
        <v>1.5807229500754834</v>
      </c>
      <c r="KXU12" s="40" t="s">
        <v>395</v>
      </c>
      <c r="KXV12" s="40" t="s">
        <v>10</v>
      </c>
      <c r="KXW12" s="42">
        <v>42004</v>
      </c>
      <c r="KXX12" s="43">
        <v>4736150000</v>
      </c>
      <c r="KXY12" s="43">
        <v>63083000</v>
      </c>
      <c r="KXZ12" s="43">
        <v>2655650000</v>
      </c>
      <c r="KYA12" s="40">
        <v>0</v>
      </c>
      <c r="KYB12" s="43">
        <v>157824000</v>
      </c>
      <c r="KYC12" s="40" t="s">
        <v>41</v>
      </c>
      <c r="KYD12" s="40" t="s">
        <v>99</v>
      </c>
      <c r="KYE12" s="36">
        <f t="shared" si="1506"/>
        <v>2014</v>
      </c>
      <c r="KYF12" s="37">
        <f t="shared" si="1507"/>
        <v>-4673067000</v>
      </c>
      <c r="KYG12" s="38">
        <f t="shared" si="1508"/>
        <v>2813474000</v>
      </c>
      <c r="KYH12" s="38">
        <f t="shared" si="1509"/>
        <v>-7486541000</v>
      </c>
      <c r="KYI12" s="39">
        <f t="shared" si="1510"/>
        <v>0.98668053165545855</v>
      </c>
      <c r="KYJ12" s="39">
        <f t="shared" si="1511"/>
        <v>1.5807229500754834</v>
      </c>
      <c r="KYK12" s="40" t="s">
        <v>395</v>
      </c>
      <c r="KYL12" s="40" t="s">
        <v>10</v>
      </c>
      <c r="KYM12" s="42">
        <v>42004</v>
      </c>
      <c r="KYN12" s="43">
        <v>4736150000</v>
      </c>
      <c r="KYO12" s="43">
        <v>63083000</v>
      </c>
      <c r="KYP12" s="43">
        <v>2655650000</v>
      </c>
      <c r="KYQ12" s="40">
        <v>0</v>
      </c>
      <c r="KYR12" s="43">
        <v>157824000</v>
      </c>
      <c r="KYS12" s="40" t="s">
        <v>41</v>
      </c>
      <c r="KYT12" s="40" t="s">
        <v>99</v>
      </c>
      <c r="KYU12" s="36">
        <f t="shared" si="1512"/>
        <v>2014</v>
      </c>
      <c r="KYV12" s="37">
        <f t="shared" si="1513"/>
        <v>-4673067000</v>
      </c>
      <c r="KYW12" s="38">
        <f t="shared" si="1514"/>
        <v>2813474000</v>
      </c>
      <c r="KYX12" s="38">
        <f t="shared" si="1515"/>
        <v>-7486541000</v>
      </c>
      <c r="KYY12" s="39">
        <f t="shared" si="1516"/>
        <v>0.98668053165545855</v>
      </c>
      <c r="KYZ12" s="39">
        <f t="shared" si="1517"/>
        <v>1.5807229500754834</v>
      </c>
      <c r="KZA12" s="40" t="s">
        <v>395</v>
      </c>
      <c r="KZB12" s="40" t="s">
        <v>10</v>
      </c>
      <c r="KZC12" s="42">
        <v>42004</v>
      </c>
      <c r="KZD12" s="43">
        <v>4736150000</v>
      </c>
      <c r="KZE12" s="43">
        <v>63083000</v>
      </c>
      <c r="KZF12" s="43">
        <v>2655650000</v>
      </c>
      <c r="KZG12" s="40">
        <v>0</v>
      </c>
      <c r="KZH12" s="43">
        <v>157824000</v>
      </c>
      <c r="KZI12" s="40" t="s">
        <v>41</v>
      </c>
      <c r="KZJ12" s="40" t="s">
        <v>99</v>
      </c>
      <c r="KZK12" s="36">
        <f t="shared" si="1512"/>
        <v>2014</v>
      </c>
      <c r="KZL12" s="37">
        <f t="shared" si="1513"/>
        <v>-4673067000</v>
      </c>
      <c r="KZM12" s="38">
        <f t="shared" si="1514"/>
        <v>2813474000</v>
      </c>
      <c r="KZN12" s="38">
        <f t="shared" si="1515"/>
        <v>-7486541000</v>
      </c>
      <c r="KZO12" s="39">
        <f t="shared" si="1516"/>
        <v>0.98668053165545855</v>
      </c>
      <c r="KZP12" s="39">
        <f t="shared" si="1517"/>
        <v>1.5807229500754834</v>
      </c>
      <c r="KZQ12" s="40" t="s">
        <v>395</v>
      </c>
      <c r="KZR12" s="40" t="s">
        <v>10</v>
      </c>
      <c r="KZS12" s="42">
        <v>42004</v>
      </c>
      <c r="KZT12" s="43">
        <v>4736150000</v>
      </c>
      <c r="KZU12" s="43">
        <v>63083000</v>
      </c>
      <c r="KZV12" s="43">
        <v>2655650000</v>
      </c>
      <c r="KZW12" s="40">
        <v>0</v>
      </c>
      <c r="KZX12" s="43">
        <v>157824000</v>
      </c>
      <c r="KZY12" s="40" t="s">
        <v>41</v>
      </c>
      <c r="KZZ12" s="40" t="s">
        <v>99</v>
      </c>
      <c r="LAA12" s="36">
        <f t="shared" si="1518"/>
        <v>2014</v>
      </c>
      <c r="LAB12" s="37">
        <f t="shared" si="1519"/>
        <v>-4673067000</v>
      </c>
      <c r="LAC12" s="38">
        <f t="shared" si="1520"/>
        <v>2813474000</v>
      </c>
      <c r="LAD12" s="38">
        <f t="shared" si="1521"/>
        <v>-7486541000</v>
      </c>
      <c r="LAE12" s="39">
        <f t="shared" si="1522"/>
        <v>0.98668053165545855</v>
      </c>
      <c r="LAF12" s="39">
        <f t="shared" si="1523"/>
        <v>1.5807229500754834</v>
      </c>
      <c r="LAG12" s="40" t="s">
        <v>395</v>
      </c>
      <c r="LAH12" s="40" t="s">
        <v>10</v>
      </c>
      <c r="LAI12" s="42">
        <v>42004</v>
      </c>
      <c r="LAJ12" s="43">
        <v>4736150000</v>
      </c>
      <c r="LAK12" s="43">
        <v>63083000</v>
      </c>
      <c r="LAL12" s="43">
        <v>2655650000</v>
      </c>
      <c r="LAM12" s="40">
        <v>0</v>
      </c>
      <c r="LAN12" s="43">
        <v>157824000</v>
      </c>
      <c r="LAO12" s="40" t="s">
        <v>41</v>
      </c>
      <c r="LAP12" s="40" t="s">
        <v>99</v>
      </c>
      <c r="LAQ12" s="36">
        <f t="shared" si="1518"/>
        <v>2014</v>
      </c>
      <c r="LAR12" s="37">
        <f t="shared" si="1519"/>
        <v>-4673067000</v>
      </c>
      <c r="LAS12" s="38">
        <f t="shared" si="1520"/>
        <v>2813474000</v>
      </c>
      <c r="LAT12" s="38">
        <f t="shared" si="1521"/>
        <v>-7486541000</v>
      </c>
      <c r="LAU12" s="39">
        <f t="shared" si="1522"/>
        <v>0.98668053165545855</v>
      </c>
      <c r="LAV12" s="39">
        <f t="shared" si="1523"/>
        <v>1.5807229500754834</v>
      </c>
      <c r="LAW12" s="40" t="s">
        <v>395</v>
      </c>
      <c r="LAX12" s="40" t="s">
        <v>10</v>
      </c>
      <c r="LAY12" s="42">
        <v>42004</v>
      </c>
      <c r="LAZ12" s="43">
        <v>4736150000</v>
      </c>
      <c r="LBA12" s="43">
        <v>63083000</v>
      </c>
      <c r="LBB12" s="43">
        <v>2655650000</v>
      </c>
      <c r="LBC12" s="40">
        <v>0</v>
      </c>
      <c r="LBD12" s="43">
        <v>157824000</v>
      </c>
      <c r="LBE12" s="40" t="s">
        <v>41</v>
      </c>
      <c r="LBF12" s="40" t="s">
        <v>99</v>
      </c>
      <c r="LBG12" s="36">
        <f t="shared" si="1524"/>
        <v>2014</v>
      </c>
      <c r="LBH12" s="37">
        <f t="shared" si="1525"/>
        <v>-4673067000</v>
      </c>
      <c r="LBI12" s="38">
        <f t="shared" si="1526"/>
        <v>2813474000</v>
      </c>
      <c r="LBJ12" s="38">
        <f t="shared" si="1527"/>
        <v>-7486541000</v>
      </c>
      <c r="LBK12" s="39">
        <f t="shared" si="1528"/>
        <v>0.98668053165545855</v>
      </c>
      <c r="LBL12" s="39">
        <f t="shared" si="1529"/>
        <v>1.5807229500754834</v>
      </c>
      <c r="LBM12" s="40" t="s">
        <v>395</v>
      </c>
      <c r="LBN12" s="40" t="s">
        <v>10</v>
      </c>
      <c r="LBO12" s="42">
        <v>42004</v>
      </c>
      <c r="LBP12" s="43">
        <v>4736150000</v>
      </c>
      <c r="LBQ12" s="43">
        <v>63083000</v>
      </c>
      <c r="LBR12" s="43">
        <v>2655650000</v>
      </c>
      <c r="LBS12" s="40">
        <v>0</v>
      </c>
      <c r="LBT12" s="43">
        <v>157824000</v>
      </c>
      <c r="LBU12" s="40" t="s">
        <v>41</v>
      </c>
      <c r="LBV12" s="40" t="s">
        <v>99</v>
      </c>
      <c r="LBW12" s="36">
        <f t="shared" si="1524"/>
        <v>2014</v>
      </c>
      <c r="LBX12" s="37">
        <f t="shared" si="1525"/>
        <v>-4673067000</v>
      </c>
      <c r="LBY12" s="38">
        <f t="shared" si="1526"/>
        <v>2813474000</v>
      </c>
      <c r="LBZ12" s="38">
        <f t="shared" si="1527"/>
        <v>-7486541000</v>
      </c>
      <c r="LCA12" s="39">
        <f t="shared" si="1528"/>
        <v>0.98668053165545855</v>
      </c>
      <c r="LCB12" s="39">
        <f t="shared" si="1529"/>
        <v>1.5807229500754834</v>
      </c>
      <c r="LCC12" s="40" t="s">
        <v>395</v>
      </c>
      <c r="LCD12" s="40" t="s">
        <v>10</v>
      </c>
      <c r="LCE12" s="42">
        <v>42004</v>
      </c>
      <c r="LCF12" s="43">
        <v>4736150000</v>
      </c>
      <c r="LCG12" s="43">
        <v>63083000</v>
      </c>
      <c r="LCH12" s="43">
        <v>2655650000</v>
      </c>
      <c r="LCI12" s="40">
        <v>0</v>
      </c>
      <c r="LCJ12" s="43">
        <v>157824000</v>
      </c>
      <c r="LCK12" s="40" t="s">
        <v>41</v>
      </c>
      <c r="LCL12" s="40" t="s">
        <v>99</v>
      </c>
      <c r="LCM12" s="36">
        <f t="shared" si="1530"/>
        <v>2014</v>
      </c>
      <c r="LCN12" s="37">
        <f t="shared" si="1531"/>
        <v>-4673067000</v>
      </c>
      <c r="LCO12" s="38">
        <f t="shared" si="1532"/>
        <v>2813474000</v>
      </c>
      <c r="LCP12" s="38">
        <f t="shared" si="1533"/>
        <v>-7486541000</v>
      </c>
      <c r="LCQ12" s="39">
        <f t="shared" si="1534"/>
        <v>0.98668053165545855</v>
      </c>
      <c r="LCR12" s="39">
        <f t="shared" si="1535"/>
        <v>1.5807229500754834</v>
      </c>
      <c r="LCS12" s="40" t="s">
        <v>395</v>
      </c>
      <c r="LCT12" s="40" t="s">
        <v>10</v>
      </c>
      <c r="LCU12" s="42">
        <v>42004</v>
      </c>
      <c r="LCV12" s="43">
        <v>4736150000</v>
      </c>
      <c r="LCW12" s="43">
        <v>63083000</v>
      </c>
      <c r="LCX12" s="43">
        <v>2655650000</v>
      </c>
      <c r="LCY12" s="40">
        <v>0</v>
      </c>
      <c r="LCZ12" s="43">
        <v>157824000</v>
      </c>
      <c r="LDA12" s="40" t="s">
        <v>41</v>
      </c>
      <c r="LDB12" s="40" t="s">
        <v>99</v>
      </c>
      <c r="LDC12" s="36">
        <f t="shared" si="1530"/>
        <v>2014</v>
      </c>
      <c r="LDD12" s="37">
        <f t="shared" si="1531"/>
        <v>-4673067000</v>
      </c>
      <c r="LDE12" s="38">
        <f t="shared" si="1532"/>
        <v>2813474000</v>
      </c>
      <c r="LDF12" s="38">
        <f t="shared" si="1533"/>
        <v>-7486541000</v>
      </c>
      <c r="LDG12" s="39">
        <f t="shared" si="1534"/>
        <v>0.98668053165545855</v>
      </c>
      <c r="LDH12" s="39">
        <f t="shared" si="1535"/>
        <v>1.5807229500754834</v>
      </c>
      <c r="LDI12" s="40" t="s">
        <v>395</v>
      </c>
      <c r="LDJ12" s="40" t="s">
        <v>10</v>
      </c>
      <c r="LDK12" s="42">
        <v>42004</v>
      </c>
      <c r="LDL12" s="43">
        <v>4736150000</v>
      </c>
      <c r="LDM12" s="43">
        <v>63083000</v>
      </c>
      <c r="LDN12" s="43">
        <v>2655650000</v>
      </c>
      <c r="LDO12" s="40">
        <v>0</v>
      </c>
      <c r="LDP12" s="43">
        <v>157824000</v>
      </c>
      <c r="LDQ12" s="40" t="s">
        <v>41</v>
      </c>
      <c r="LDR12" s="40" t="s">
        <v>99</v>
      </c>
      <c r="LDS12" s="36">
        <f t="shared" si="1536"/>
        <v>2014</v>
      </c>
      <c r="LDT12" s="37">
        <f t="shared" si="1537"/>
        <v>-4673067000</v>
      </c>
      <c r="LDU12" s="38">
        <f t="shared" si="1538"/>
        <v>2813474000</v>
      </c>
      <c r="LDV12" s="38">
        <f t="shared" si="1539"/>
        <v>-7486541000</v>
      </c>
      <c r="LDW12" s="39">
        <f t="shared" si="1540"/>
        <v>0.98668053165545855</v>
      </c>
      <c r="LDX12" s="39">
        <f t="shared" si="1541"/>
        <v>1.5807229500754834</v>
      </c>
      <c r="LDY12" s="40" t="s">
        <v>395</v>
      </c>
      <c r="LDZ12" s="40" t="s">
        <v>10</v>
      </c>
      <c r="LEA12" s="42">
        <v>42004</v>
      </c>
      <c r="LEB12" s="43">
        <v>4736150000</v>
      </c>
      <c r="LEC12" s="43">
        <v>63083000</v>
      </c>
      <c r="LED12" s="43">
        <v>2655650000</v>
      </c>
      <c r="LEE12" s="40">
        <v>0</v>
      </c>
      <c r="LEF12" s="43">
        <v>157824000</v>
      </c>
      <c r="LEG12" s="40" t="s">
        <v>41</v>
      </c>
      <c r="LEH12" s="40" t="s">
        <v>99</v>
      </c>
      <c r="LEI12" s="36">
        <f t="shared" si="1536"/>
        <v>2014</v>
      </c>
      <c r="LEJ12" s="37">
        <f t="shared" si="1537"/>
        <v>-4673067000</v>
      </c>
      <c r="LEK12" s="38">
        <f t="shared" si="1538"/>
        <v>2813474000</v>
      </c>
      <c r="LEL12" s="38">
        <f t="shared" si="1539"/>
        <v>-7486541000</v>
      </c>
      <c r="LEM12" s="39">
        <f t="shared" si="1540"/>
        <v>0.98668053165545855</v>
      </c>
      <c r="LEN12" s="39">
        <f t="shared" si="1541"/>
        <v>1.5807229500754834</v>
      </c>
      <c r="LEO12" s="40" t="s">
        <v>395</v>
      </c>
      <c r="LEP12" s="40" t="s">
        <v>10</v>
      </c>
      <c r="LEQ12" s="42">
        <v>42004</v>
      </c>
      <c r="LER12" s="43">
        <v>4736150000</v>
      </c>
      <c r="LES12" s="43">
        <v>63083000</v>
      </c>
      <c r="LET12" s="43">
        <v>2655650000</v>
      </c>
      <c r="LEU12" s="40">
        <v>0</v>
      </c>
      <c r="LEV12" s="43">
        <v>157824000</v>
      </c>
      <c r="LEW12" s="40" t="s">
        <v>41</v>
      </c>
      <c r="LEX12" s="40" t="s">
        <v>99</v>
      </c>
      <c r="LEY12" s="36">
        <f t="shared" si="1542"/>
        <v>2014</v>
      </c>
      <c r="LEZ12" s="37">
        <f t="shared" si="1543"/>
        <v>-4673067000</v>
      </c>
      <c r="LFA12" s="38">
        <f t="shared" si="1544"/>
        <v>2813474000</v>
      </c>
      <c r="LFB12" s="38">
        <f t="shared" si="1545"/>
        <v>-7486541000</v>
      </c>
      <c r="LFC12" s="39">
        <f t="shared" si="1546"/>
        <v>0.98668053165545855</v>
      </c>
      <c r="LFD12" s="39">
        <f t="shared" si="1547"/>
        <v>1.5807229500754834</v>
      </c>
      <c r="LFE12" s="40" t="s">
        <v>395</v>
      </c>
      <c r="LFF12" s="40" t="s">
        <v>10</v>
      </c>
      <c r="LFG12" s="42">
        <v>42004</v>
      </c>
      <c r="LFH12" s="43">
        <v>4736150000</v>
      </c>
      <c r="LFI12" s="43">
        <v>63083000</v>
      </c>
      <c r="LFJ12" s="43">
        <v>2655650000</v>
      </c>
      <c r="LFK12" s="40">
        <v>0</v>
      </c>
      <c r="LFL12" s="43">
        <v>157824000</v>
      </c>
      <c r="LFM12" s="40" t="s">
        <v>41</v>
      </c>
      <c r="LFN12" s="40" t="s">
        <v>99</v>
      </c>
      <c r="LFO12" s="36">
        <f t="shared" si="1542"/>
        <v>2014</v>
      </c>
      <c r="LFP12" s="37">
        <f t="shared" si="1543"/>
        <v>-4673067000</v>
      </c>
      <c r="LFQ12" s="38">
        <f t="shared" si="1544"/>
        <v>2813474000</v>
      </c>
      <c r="LFR12" s="38">
        <f t="shared" si="1545"/>
        <v>-7486541000</v>
      </c>
      <c r="LFS12" s="39">
        <f t="shared" si="1546"/>
        <v>0.98668053165545855</v>
      </c>
      <c r="LFT12" s="39">
        <f t="shared" si="1547"/>
        <v>1.5807229500754834</v>
      </c>
      <c r="LFU12" s="40" t="s">
        <v>395</v>
      </c>
      <c r="LFV12" s="40" t="s">
        <v>10</v>
      </c>
      <c r="LFW12" s="42">
        <v>42004</v>
      </c>
      <c r="LFX12" s="43">
        <v>4736150000</v>
      </c>
      <c r="LFY12" s="43">
        <v>63083000</v>
      </c>
      <c r="LFZ12" s="43">
        <v>2655650000</v>
      </c>
      <c r="LGA12" s="40">
        <v>0</v>
      </c>
      <c r="LGB12" s="43">
        <v>157824000</v>
      </c>
      <c r="LGC12" s="40" t="s">
        <v>41</v>
      </c>
      <c r="LGD12" s="40" t="s">
        <v>99</v>
      </c>
      <c r="LGE12" s="36">
        <f t="shared" si="1548"/>
        <v>2014</v>
      </c>
      <c r="LGF12" s="37">
        <f t="shared" si="1549"/>
        <v>-4673067000</v>
      </c>
      <c r="LGG12" s="38">
        <f t="shared" si="1550"/>
        <v>2813474000</v>
      </c>
      <c r="LGH12" s="38">
        <f t="shared" si="1551"/>
        <v>-7486541000</v>
      </c>
      <c r="LGI12" s="39">
        <f t="shared" si="1552"/>
        <v>0.98668053165545855</v>
      </c>
      <c r="LGJ12" s="39">
        <f t="shared" si="1553"/>
        <v>1.5807229500754834</v>
      </c>
      <c r="LGK12" s="40" t="s">
        <v>395</v>
      </c>
      <c r="LGL12" s="40" t="s">
        <v>10</v>
      </c>
      <c r="LGM12" s="42">
        <v>42004</v>
      </c>
      <c r="LGN12" s="43">
        <v>4736150000</v>
      </c>
      <c r="LGO12" s="43">
        <v>63083000</v>
      </c>
      <c r="LGP12" s="43">
        <v>2655650000</v>
      </c>
      <c r="LGQ12" s="40">
        <v>0</v>
      </c>
      <c r="LGR12" s="43">
        <v>157824000</v>
      </c>
      <c r="LGS12" s="40" t="s">
        <v>41</v>
      </c>
      <c r="LGT12" s="40" t="s">
        <v>99</v>
      </c>
      <c r="LGU12" s="36">
        <f t="shared" si="1548"/>
        <v>2014</v>
      </c>
      <c r="LGV12" s="37">
        <f t="shared" si="1549"/>
        <v>-4673067000</v>
      </c>
      <c r="LGW12" s="38">
        <f t="shared" si="1550"/>
        <v>2813474000</v>
      </c>
      <c r="LGX12" s="38">
        <f t="shared" si="1551"/>
        <v>-7486541000</v>
      </c>
      <c r="LGY12" s="39">
        <f t="shared" si="1552"/>
        <v>0.98668053165545855</v>
      </c>
      <c r="LGZ12" s="39">
        <f t="shared" si="1553"/>
        <v>1.5807229500754834</v>
      </c>
      <c r="LHA12" s="40" t="s">
        <v>395</v>
      </c>
      <c r="LHB12" s="40" t="s">
        <v>10</v>
      </c>
      <c r="LHC12" s="42">
        <v>42004</v>
      </c>
      <c r="LHD12" s="43">
        <v>4736150000</v>
      </c>
      <c r="LHE12" s="43">
        <v>63083000</v>
      </c>
      <c r="LHF12" s="43">
        <v>2655650000</v>
      </c>
      <c r="LHG12" s="40">
        <v>0</v>
      </c>
      <c r="LHH12" s="43">
        <v>157824000</v>
      </c>
      <c r="LHI12" s="40" t="s">
        <v>41</v>
      </c>
      <c r="LHJ12" s="40" t="s">
        <v>99</v>
      </c>
      <c r="LHK12" s="36">
        <f t="shared" si="1554"/>
        <v>2014</v>
      </c>
      <c r="LHL12" s="37">
        <f t="shared" si="1555"/>
        <v>-4673067000</v>
      </c>
      <c r="LHM12" s="38">
        <f t="shared" si="1556"/>
        <v>2813474000</v>
      </c>
      <c r="LHN12" s="38">
        <f t="shared" si="1557"/>
        <v>-7486541000</v>
      </c>
      <c r="LHO12" s="39">
        <f t="shared" si="1558"/>
        <v>0.98668053165545855</v>
      </c>
      <c r="LHP12" s="39">
        <f t="shared" si="1559"/>
        <v>1.5807229500754834</v>
      </c>
      <c r="LHQ12" s="40" t="s">
        <v>395</v>
      </c>
      <c r="LHR12" s="40" t="s">
        <v>10</v>
      </c>
      <c r="LHS12" s="42">
        <v>42004</v>
      </c>
      <c r="LHT12" s="43">
        <v>4736150000</v>
      </c>
      <c r="LHU12" s="43">
        <v>63083000</v>
      </c>
      <c r="LHV12" s="43">
        <v>2655650000</v>
      </c>
      <c r="LHW12" s="40">
        <v>0</v>
      </c>
      <c r="LHX12" s="43">
        <v>157824000</v>
      </c>
      <c r="LHY12" s="40" t="s">
        <v>41</v>
      </c>
      <c r="LHZ12" s="40" t="s">
        <v>99</v>
      </c>
      <c r="LIA12" s="36">
        <f t="shared" si="1554"/>
        <v>2014</v>
      </c>
      <c r="LIB12" s="37">
        <f t="shared" si="1555"/>
        <v>-4673067000</v>
      </c>
      <c r="LIC12" s="38">
        <f t="shared" si="1556"/>
        <v>2813474000</v>
      </c>
      <c r="LID12" s="38">
        <f t="shared" si="1557"/>
        <v>-7486541000</v>
      </c>
      <c r="LIE12" s="39">
        <f t="shared" si="1558"/>
        <v>0.98668053165545855</v>
      </c>
      <c r="LIF12" s="39">
        <f t="shared" si="1559"/>
        <v>1.5807229500754834</v>
      </c>
      <c r="LIG12" s="40" t="s">
        <v>395</v>
      </c>
      <c r="LIH12" s="40" t="s">
        <v>10</v>
      </c>
      <c r="LII12" s="42">
        <v>42004</v>
      </c>
      <c r="LIJ12" s="43">
        <v>4736150000</v>
      </c>
      <c r="LIK12" s="43">
        <v>63083000</v>
      </c>
      <c r="LIL12" s="43">
        <v>2655650000</v>
      </c>
      <c r="LIM12" s="40">
        <v>0</v>
      </c>
      <c r="LIN12" s="43">
        <v>157824000</v>
      </c>
      <c r="LIO12" s="40" t="s">
        <v>41</v>
      </c>
      <c r="LIP12" s="40" t="s">
        <v>99</v>
      </c>
      <c r="LIQ12" s="36">
        <f t="shared" si="1560"/>
        <v>2014</v>
      </c>
      <c r="LIR12" s="37">
        <f t="shared" si="1561"/>
        <v>-4673067000</v>
      </c>
      <c r="LIS12" s="38">
        <f t="shared" si="1562"/>
        <v>2813474000</v>
      </c>
      <c r="LIT12" s="38">
        <f t="shared" si="1563"/>
        <v>-7486541000</v>
      </c>
      <c r="LIU12" s="39">
        <f t="shared" si="1564"/>
        <v>0.98668053165545855</v>
      </c>
      <c r="LIV12" s="39">
        <f t="shared" si="1565"/>
        <v>1.5807229500754834</v>
      </c>
      <c r="LIW12" s="40" t="s">
        <v>395</v>
      </c>
      <c r="LIX12" s="40" t="s">
        <v>10</v>
      </c>
      <c r="LIY12" s="42">
        <v>42004</v>
      </c>
      <c r="LIZ12" s="43">
        <v>4736150000</v>
      </c>
      <c r="LJA12" s="43">
        <v>63083000</v>
      </c>
      <c r="LJB12" s="43">
        <v>2655650000</v>
      </c>
      <c r="LJC12" s="40">
        <v>0</v>
      </c>
      <c r="LJD12" s="43">
        <v>157824000</v>
      </c>
      <c r="LJE12" s="40" t="s">
        <v>41</v>
      </c>
      <c r="LJF12" s="40" t="s">
        <v>99</v>
      </c>
      <c r="LJG12" s="36">
        <f t="shared" si="1560"/>
        <v>2014</v>
      </c>
      <c r="LJH12" s="37">
        <f t="shared" si="1561"/>
        <v>-4673067000</v>
      </c>
      <c r="LJI12" s="38">
        <f t="shared" si="1562"/>
        <v>2813474000</v>
      </c>
      <c r="LJJ12" s="38">
        <f t="shared" si="1563"/>
        <v>-7486541000</v>
      </c>
      <c r="LJK12" s="39">
        <f t="shared" si="1564"/>
        <v>0.98668053165545855</v>
      </c>
      <c r="LJL12" s="39">
        <f t="shared" si="1565"/>
        <v>1.5807229500754834</v>
      </c>
      <c r="LJM12" s="40" t="s">
        <v>395</v>
      </c>
      <c r="LJN12" s="40" t="s">
        <v>10</v>
      </c>
      <c r="LJO12" s="42">
        <v>42004</v>
      </c>
      <c r="LJP12" s="43">
        <v>4736150000</v>
      </c>
      <c r="LJQ12" s="43">
        <v>63083000</v>
      </c>
      <c r="LJR12" s="43">
        <v>2655650000</v>
      </c>
      <c r="LJS12" s="40">
        <v>0</v>
      </c>
      <c r="LJT12" s="43">
        <v>157824000</v>
      </c>
      <c r="LJU12" s="40" t="s">
        <v>41</v>
      </c>
      <c r="LJV12" s="40" t="s">
        <v>99</v>
      </c>
      <c r="LJW12" s="36">
        <f t="shared" si="1566"/>
        <v>2014</v>
      </c>
      <c r="LJX12" s="37">
        <f t="shared" si="1567"/>
        <v>-4673067000</v>
      </c>
      <c r="LJY12" s="38">
        <f t="shared" si="1568"/>
        <v>2813474000</v>
      </c>
      <c r="LJZ12" s="38">
        <f t="shared" si="1569"/>
        <v>-7486541000</v>
      </c>
      <c r="LKA12" s="39">
        <f t="shared" si="1570"/>
        <v>0.98668053165545855</v>
      </c>
      <c r="LKB12" s="39">
        <f t="shared" si="1571"/>
        <v>1.5807229500754834</v>
      </c>
      <c r="LKC12" s="40" t="s">
        <v>395</v>
      </c>
      <c r="LKD12" s="40" t="s">
        <v>10</v>
      </c>
      <c r="LKE12" s="42">
        <v>42004</v>
      </c>
      <c r="LKF12" s="43">
        <v>4736150000</v>
      </c>
      <c r="LKG12" s="43">
        <v>63083000</v>
      </c>
      <c r="LKH12" s="43">
        <v>2655650000</v>
      </c>
      <c r="LKI12" s="40">
        <v>0</v>
      </c>
      <c r="LKJ12" s="43">
        <v>157824000</v>
      </c>
      <c r="LKK12" s="40" t="s">
        <v>41</v>
      </c>
      <c r="LKL12" s="40" t="s">
        <v>99</v>
      </c>
      <c r="LKM12" s="36">
        <f t="shared" si="1566"/>
        <v>2014</v>
      </c>
      <c r="LKN12" s="37">
        <f t="shared" si="1567"/>
        <v>-4673067000</v>
      </c>
      <c r="LKO12" s="38">
        <f t="shared" si="1568"/>
        <v>2813474000</v>
      </c>
      <c r="LKP12" s="38">
        <f t="shared" si="1569"/>
        <v>-7486541000</v>
      </c>
      <c r="LKQ12" s="39">
        <f t="shared" si="1570"/>
        <v>0.98668053165545855</v>
      </c>
      <c r="LKR12" s="39">
        <f t="shared" si="1571"/>
        <v>1.5807229500754834</v>
      </c>
      <c r="LKS12" s="40" t="s">
        <v>395</v>
      </c>
      <c r="LKT12" s="40" t="s">
        <v>10</v>
      </c>
      <c r="LKU12" s="42">
        <v>42004</v>
      </c>
      <c r="LKV12" s="43">
        <v>4736150000</v>
      </c>
      <c r="LKW12" s="43">
        <v>63083000</v>
      </c>
      <c r="LKX12" s="43">
        <v>2655650000</v>
      </c>
      <c r="LKY12" s="40">
        <v>0</v>
      </c>
      <c r="LKZ12" s="43">
        <v>157824000</v>
      </c>
      <c r="LLA12" s="40" t="s">
        <v>41</v>
      </c>
      <c r="LLB12" s="40" t="s">
        <v>99</v>
      </c>
      <c r="LLC12" s="36">
        <f t="shared" si="1572"/>
        <v>2014</v>
      </c>
      <c r="LLD12" s="37">
        <f t="shared" si="1573"/>
        <v>-4673067000</v>
      </c>
      <c r="LLE12" s="38">
        <f t="shared" si="1574"/>
        <v>2813474000</v>
      </c>
      <c r="LLF12" s="38">
        <f t="shared" si="1575"/>
        <v>-7486541000</v>
      </c>
      <c r="LLG12" s="39">
        <f t="shared" si="1576"/>
        <v>0.98668053165545855</v>
      </c>
      <c r="LLH12" s="39">
        <f t="shared" si="1577"/>
        <v>1.5807229500754834</v>
      </c>
      <c r="LLI12" s="40" t="s">
        <v>395</v>
      </c>
      <c r="LLJ12" s="40" t="s">
        <v>10</v>
      </c>
      <c r="LLK12" s="42">
        <v>42004</v>
      </c>
      <c r="LLL12" s="43">
        <v>4736150000</v>
      </c>
      <c r="LLM12" s="43">
        <v>63083000</v>
      </c>
      <c r="LLN12" s="43">
        <v>2655650000</v>
      </c>
      <c r="LLO12" s="40">
        <v>0</v>
      </c>
      <c r="LLP12" s="43">
        <v>157824000</v>
      </c>
      <c r="LLQ12" s="40" t="s">
        <v>41</v>
      </c>
      <c r="LLR12" s="40" t="s">
        <v>99</v>
      </c>
      <c r="LLS12" s="36">
        <f t="shared" si="1572"/>
        <v>2014</v>
      </c>
      <c r="LLT12" s="37">
        <f t="shared" si="1573"/>
        <v>-4673067000</v>
      </c>
      <c r="LLU12" s="38">
        <f t="shared" si="1574"/>
        <v>2813474000</v>
      </c>
      <c r="LLV12" s="38">
        <f t="shared" si="1575"/>
        <v>-7486541000</v>
      </c>
      <c r="LLW12" s="39">
        <f t="shared" si="1576"/>
        <v>0.98668053165545855</v>
      </c>
      <c r="LLX12" s="39">
        <f t="shared" si="1577"/>
        <v>1.5807229500754834</v>
      </c>
      <c r="LLY12" s="40" t="s">
        <v>395</v>
      </c>
      <c r="LLZ12" s="40" t="s">
        <v>10</v>
      </c>
      <c r="LMA12" s="42">
        <v>42004</v>
      </c>
      <c r="LMB12" s="43">
        <v>4736150000</v>
      </c>
      <c r="LMC12" s="43">
        <v>63083000</v>
      </c>
      <c r="LMD12" s="43">
        <v>2655650000</v>
      </c>
      <c r="LME12" s="40">
        <v>0</v>
      </c>
      <c r="LMF12" s="43">
        <v>157824000</v>
      </c>
      <c r="LMG12" s="40" t="s">
        <v>41</v>
      </c>
      <c r="LMH12" s="40" t="s">
        <v>99</v>
      </c>
      <c r="LMI12" s="36">
        <f t="shared" si="1578"/>
        <v>2014</v>
      </c>
      <c r="LMJ12" s="37">
        <f t="shared" si="1579"/>
        <v>-4673067000</v>
      </c>
      <c r="LMK12" s="38">
        <f t="shared" si="1580"/>
        <v>2813474000</v>
      </c>
      <c r="LML12" s="38">
        <f t="shared" si="1581"/>
        <v>-7486541000</v>
      </c>
      <c r="LMM12" s="39">
        <f t="shared" si="1582"/>
        <v>0.98668053165545855</v>
      </c>
      <c r="LMN12" s="39">
        <f t="shared" si="1583"/>
        <v>1.5807229500754834</v>
      </c>
      <c r="LMO12" s="40" t="s">
        <v>395</v>
      </c>
      <c r="LMP12" s="40" t="s">
        <v>10</v>
      </c>
      <c r="LMQ12" s="42">
        <v>42004</v>
      </c>
      <c r="LMR12" s="43">
        <v>4736150000</v>
      </c>
      <c r="LMS12" s="43">
        <v>63083000</v>
      </c>
      <c r="LMT12" s="43">
        <v>2655650000</v>
      </c>
      <c r="LMU12" s="40">
        <v>0</v>
      </c>
      <c r="LMV12" s="43">
        <v>157824000</v>
      </c>
      <c r="LMW12" s="40" t="s">
        <v>41</v>
      </c>
      <c r="LMX12" s="40" t="s">
        <v>99</v>
      </c>
      <c r="LMY12" s="36">
        <f t="shared" si="1578"/>
        <v>2014</v>
      </c>
      <c r="LMZ12" s="37">
        <f t="shared" si="1579"/>
        <v>-4673067000</v>
      </c>
      <c r="LNA12" s="38">
        <f t="shared" si="1580"/>
        <v>2813474000</v>
      </c>
      <c r="LNB12" s="38">
        <f t="shared" si="1581"/>
        <v>-7486541000</v>
      </c>
      <c r="LNC12" s="39">
        <f t="shared" si="1582"/>
        <v>0.98668053165545855</v>
      </c>
      <c r="LND12" s="39">
        <f t="shared" si="1583"/>
        <v>1.5807229500754834</v>
      </c>
      <c r="LNE12" s="40" t="s">
        <v>395</v>
      </c>
      <c r="LNF12" s="40" t="s">
        <v>10</v>
      </c>
      <c r="LNG12" s="42">
        <v>42004</v>
      </c>
      <c r="LNH12" s="43">
        <v>4736150000</v>
      </c>
      <c r="LNI12" s="43">
        <v>63083000</v>
      </c>
      <c r="LNJ12" s="43">
        <v>2655650000</v>
      </c>
      <c r="LNK12" s="40">
        <v>0</v>
      </c>
      <c r="LNL12" s="43">
        <v>157824000</v>
      </c>
      <c r="LNM12" s="40" t="s">
        <v>41</v>
      </c>
      <c r="LNN12" s="40" t="s">
        <v>99</v>
      </c>
      <c r="LNO12" s="36">
        <f t="shared" si="1584"/>
        <v>2014</v>
      </c>
      <c r="LNP12" s="37">
        <f t="shared" si="1585"/>
        <v>-4673067000</v>
      </c>
      <c r="LNQ12" s="38">
        <f t="shared" si="1586"/>
        <v>2813474000</v>
      </c>
      <c r="LNR12" s="38">
        <f t="shared" si="1587"/>
        <v>-7486541000</v>
      </c>
      <c r="LNS12" s="39">
        <f t="shared" si="1588"/>
        <v>0.98668053165545855</v>
      </c>
      <c r="LNT12" s="39">
        <f t="shared" si="1589"/>
        <v>1.5807229500754834</v>
      </c>
      <c r="LNU12" s="40" t="s">
        <v>395</v>
      </c>
      <c r="LNV12" s="40" t="s">
        <v>10</v>
      </c>
      <c r="LNW12" s="42">
        <v>42004</v>
      </c>
      <c r="LNX12" s="43">
        <v>4736150000</v>
      </c>
      <c r="LNY12" s="43">
        <v>63083000</v>
      </c>
      <c r="LNZ12" s="43">
        <v>2655650000</v>
      </c>
      <c r="LOA12" s="40">
        <v>0</v>
      </c>
      <c r="LOB12" s="43">
        <v>157824000</v>
      </c>
      <c r="LOC12" s="40" t="s">
        <v>41</v>
      </c>
      <c r="LOD12" s="40" t="s">
        <v>99</v>
      </c>
      <c r="LOE12" s="36">
        <f t="shared" si="1584"/>
        <v>2014</v>
      </c>
      <c r="LOF12" s="37">
        <f t="shared" si="1585"/>
        <v>-4673067000</v>
      </c>
      <c r="LOG12" s="38">
        <f t="shared" si="1586"/>
        <v>2813474000</v>
      </c>
      <c r="LOH12" s="38">
        <f t="shared" si="1587"/>
        <v>-7486541000</v>
      </c>
      <c r="LOI12" s="39">
        <f t="shared" si="1588"/>
        <v>0.98668053165545855</v>
      </c>
      <c r="LOJ12" s="39">
        <f t="shared" si="1589"/>
        <v>1.5807229500754834</v>
      </c>
      <c r="LOK12" s="40" t="s">
        <v>395</v>
      </c>
      <c r="LOL12" s="40" t="s">
        <v>10</v>
      </c>
      <c r="LOM12" s="42">
        <v>42004</v>
      </c>
      <c r="LON12" s="43">
        <v>4736150000</v>
      </c>
      <c r="LOO12" s="43">
        <v>63083000</v>
      </c>
      <c r="LOP12" s="43">
        <v>2655650000</v>
      </c>
      <c r="LOQ12" s="40">
        <v>0</v>
      </c>
      <c r="LOR12" s="43">
        <v>157824000</v>
      </c>
      <c r="LOS12" s="40" t="s">
        <v>41</v>
      </c>
      <c r="LOT12" s="40" t="s">
        <v>99</v>
      </c>
      <c r="LOU12" s="36">
        <f t="shared" si="1590"/>
        <v>2014</v>
      </c>
      <c r="LOV12" s="37">
        <f t="shared" si="1591"/>
        <v>-4673067000</v>
      </c>
      <c r="LOW12" s="38">
        <f t="shared" si="1592"/>
        <v>2813474000</v>
      </c>
      <c r="LOX12" s="38">
        <f t="shared" si="1593"/>
        <v>-7486541000</v>
      </c>
      <c r="LOY12" s="39">
        <f t="shared" si="1594"/>
        <v>0.98668053165545855</v>
      </c>
      <c r="LOZ12" s="39">
        <f t="shared" si="1595"/>
        <v>1.5807229500754834</v>
      </c>
      <c r="LPA12" s="40" t="s">
        <v>395</v>
      </c>
      <c r="LPB12" s="40" t="s">
        <v>10</v>
      </c>
      <c r="LPC12" s="42">
        <v>42004</v>
      </c>
      <c r="LPD12" s="43">
        <v>4736150000</v>
      </c>
      <c r="LPE12" s="43">
        <v>63083000</v>
      </c>
      <c r="LPF12" s="43">
        <v>2655650000</v>
      </c>
      <c r="LPG12" s="40">
        <v>0</v>
      </c>
      <c r="LPH12" s="43">
        <v>157824000</v>
      </c>
      <c r="LPI12" s="40" t="s">
        <v>41</v>
      </c>
      <c r="LPJ12" s="40" t="s">
        <v>99</v>
      </c>
      <c r="LPK12" s="36">
        <f t="shared" si="1590"/>
        <v>2014</v>
      </c>
      <c r="LPL12" s="37">
        <f t="shared" si="1591"/>
        <v>-4673067000</v>
      </c>
      <c r="LPM12" s="38">
        <f t="shared" si="1592"/>
        <v>2813474000</v>
      </c>
      <c r="LPN12" s="38">
        <f t="shared" si="1593"/>
        <v>-7486541000</v>
      </c>
      <c r="LPO12" s="39">
        <f t="shared" si="1594"/>
        <v>0.98668053165545855</v>
      </c>
      <c r="LPP12" s="39">
        <f t="shared" si="1595"/>
        <v>1.5807229500754834</v>
      </c>
      <c r="LPQ12" s="40" t="s">
        <v>395</v>
      </c>
      <c r="LPR12" s="40" t="s">
        <v>10</v>
      </c>
      <c r="LPS12" s="42">
        <v>42004</v>
      </c>
      <c r="LPT12" s="43">
        <v>4736150000</v>
      </c>
      <c r="LPU12" s="43">
        <v>63083000</v>
      </c>
      <c r="LPV12" s="43">
        <v>2655650000</v>
      </c>
      <c r="LPW12" s="40">
        <v>0</v>
      </c>
      <c r="LPX12" s="43">
        <v>157824000</v>
      </c>
      <c r="LPY12" s="40" t="s">
        <v>41</v>
      </c>
      <c r="LPZ12" s="40" t="s">
        <v>99</v>
      </c>
      <c r="LQA12" s="36">
        <f t="shared" si="1596"/>
        <v>2014</v>
      </c>
      <c r="LQB12" s="37">
        <f t="shared" si="1597"/>
        <v>-4673067000</v>
      </c>
      <c r="LQC12" s="38">
        <f t="shared" si="1598"/>
        <v>2813474000</v>
      </c>
      <c r="LQD12" s="38">
        <f t="shared" si="1599"/>
        <v>-7486541000</v>
      </c>
      <c r="LQE12" s="39">
        <f t="shared" si="1600"/>
        <v>0.98668053165545855</v>
      </c>
      <c r="LQF12" s="39">
        <f t="shared" si="1601"/>
        <v>1.5807229500754834</v>
      </c>
      <c r="LQG12" s="40" t="s">
        <v>395</v>
      </c>
      <c r="LQH12" s="40" t="s">
        <v>10</v>
      </c>
      <c r="LQI12" s="42">
        <v>42004</v>
      </c>
      <c r="LQJ12" s="43">
        <v>4736150000</v>
      </c>
      <c r="LQK12" s="43">
        <v>63083000</v>
      </c>
      <c r="LQL12" s="43">
        <v>2655650000</v>
      </c>
      <c r="LQM12" s="40">
        <v>0</v>
      </c>
      <c r="LQN12" s="43">
        <v>157824000</v>
      </c>
      <c r="LQO12" s="40" t="s">
        <v>41</v>
      </c>
      <c r="LQP12" s="40" t="s">
        <v>99</v>
      </c>
      <c r="LQQ12" s="36">
        <f t="shared" si="1596"/>
        <v>2014</v>
      </c>
      <c r="LQR12" s="37">
        <f t="shared" si="1597"/>
        <v>-4673067000</v>
      </c>
      <c r="LQS12" s="38">
        <f t="shared" si="1598"/>
        <v>2813474000</v>
      </c>
      <c r="LQT12" s="38">
        <f t="shared" si="1599"/>
        <v>-7486541000</v>
      </c>
      <c r="LQU12" s="39">
        <f t="shared" si="1600"/>
        <v>0.98668053165545855</v>
      </c>
      <c r="LQV12" s="39">
        <f t="shared" si="1601"/>
        <v>1.5807229500754834</v>
      </c>
      <c r="LQW12" s="40" t="s">
        <v>395</v>
      </c>
      <c r="LQX12" s="40" t="s">
        <v>10</v>
      </c>
      <c r="LQY12" s="42">
        <v>42004</v>
      </c>
      <c r="LQZ12" s="43">
        <v>4736150000</v>
      </c>
      <c r="LRA12" s="43">
        <v>63083000</v>
      </c>
      <c r="LRB12" s="43">
        <v>2655650000</v>
      </c>
      <c r="LRC12" s="40">
        <v>0</v>
      </c>
      <c r="LRD12" s="43">
        <v>157824000</v>
      </c>
      <c r="LRE12" s="40" t="s">
        <v>41</v>
      </c>
      <c r="LRF12" s="40" t="s">
        <v>99</v>
      </c>
      <c r="LRG12" s="36">
        <f t="shared" si="1602"/>
        <v>2014</v>
      </c>
      <c r="LRH12" s="37">
        <f t="shared" si="1603"/>
        <v>-4673067000</v>
      </c>
      <c r="LRI12" s="38">
        <f t="shared" si="1604"/>
        <v>2813474000</v>
      </c>
      <c r="LRJ12" s="38">
        <f t="shared" si="1605"/>
        <v>-7486541000</v>
      </c>
      <c r="LRK12" s="39">
        <f t="shared" si="1606"/>
        <v>0.98668053165545855</v>
      </c>
      <c r="LRL12" s="39">
        <f t="shared" si="1607"/>
        <v>1.5807229500754834</v>
      </c>
      <c r="LRM12" s="40" t="s">
        <v>395</v>
      </c>
      <c r="LRN12" s="40" t="s">
        <v>10</v>
      </c>
      <c r="LRO12" s="42">
        <v>42004</v>
      </c>
      <c r="LRP12" s="43">
        <v>4736150000</v>
      </c>
      <c r="LRQ12" s="43">
        <v>63083000</v>
      </c>
      <c r="LRR12" s="43">
        <v>2655650000</v>
      </c>
      <c r="LRS12" s="40">
        <v>0</v>
      </c>
      <c r="LRT12" s="43">
        <v>157824000</v>
      </c>
      <c r="LRU12" s="40" t="s">
        <v>41</v>
      </c>
      <c r="LRV12" s="40" t="s">
        <v>99</v>
      </c>
      <c r="LRW12" s="36">
        <f t="shared" si="1602"/>
        <v>2014</v>
      </c>
      <c r="LRX12" s="37">
        <f t="shared" si="1603"/>
        <v>-4673067000</v>
      </c>
      <c r="LRY12" s="38">
        <f t="shared" si="1604"/>
        <v>2813474000</v>
      </c>
      <c r="LRZ12" s="38">
        <f t="shared" si="1605"/>
        <v>-7486541000</v>
      </c>
      <c r="LSA12" s="39">
        <f t="shared" si="1606"/>
        <v>0.98668053165545855</v>
      </c>
      <c r="LSB12" s="39">
        <f t="shared" si="1607"/>
        <v>1.5807229500754834</v>
      </c>
      <c r="LSC12" s="40" t="s">
        <v>395</v>
      </c>
      <c r="LSD12" s="40" t="s">
        <v>10</v>
      </c>
      <c r="LSE12" s="42">
        <v>42004</v>
      </c>
      <c r="LSF12" s="43">
        <v>4736150000</v>
      </c>
      <c r="LSG12" s="43">
        <v>63083000</v>
      </c>
      <c r="LSH12" s="43">
        <v>2655650000</v>
      </c>
      <c r="LSI12" s="40">
        <v>0</v>
      </c>
      <c r="LSJ12" s="43">
        <v>157824000</v>
      </c>
      <c r="LSK12" s="40" t="s">
        <v>41</v>
      </c>
      <c r="LSL12" s="40" t="s">
        <v>99</v>
      </c>
      <c r="LSM12" s="36">
        <f t="shared" si="1608"/>
        <v>2014</v>
      </c>
      <c r="LSN12" s="37">
        <f t="shared" si="1609"/>
        <v>-4673067000</v>
      </c>
      <c r="LSO12" s="38">
        <f t="shared" si="1610"/>
        <v>2813474000</v>
      </c>
      <c r="LSP12" s="38">
        <f t="shared" si="1611"/>
        <v>-7486541000</v>
      </c>
      <c r="LSQ12" s="39">
        <f t="shared" si="1612"/>
        <v>0.98668053165545855</v>
      </c>
      <c r="LSR12" s="39">
        <f t="shared" si="1613"/>
        <v>1.5807229500754834</v>
      </c>
      <c r="LSS12" s="40" t="s">
        <v>395</v>
      </c>
      <c r="LST12" s="40" t="s">
        <v>10</v>
      </c>
      <c r="LSU12" s="42">
        <v>42004</v>
      </c>
      <c r="LSV12" s="43">
        <v>4736150000</v>
      </c>
      <c r="LSW12" s="43">
        <v>63083000</v>
      </c>
      <c r="LSX12" s="43">
        <v>2655650000</v>
      </c>
      <c r="LSY12" s="40">
        <v>0</v>
      </c>
      <c r="LSZ12" s="43">
        <v>157824000</v>
      </c>
      <c r="LTA12" s="40" t="s">
        <v>41</v>
      </c>
      <c r="LTB12" s="40" t="s">
        <v>99</v>
      </c>
      <c r="LTC12" s="36">
        <f t="shared" si="1608"/>
        <v>2014</v>
      </c>
      <c r="LTD12" s="37">
        <f t="shared" si="1609"/>
        <v>-4673067000</v>
      </c>
      <c r="LTE12" s="38">
        <f t="shared" si="1610"/>
        <v>2813474000</v>
      </c>
      <c r="LTF12" s="38">
        <f t="shared" si="1611"/>
        <v>-7486541000</v>
      </c>
      <c r="LTG12" s="39">
        <f t="shared" si="1612"/>
        <v>0.98668053165545855</v>
      </c>
      <c r="LTH12" s="39">
        <f t="shared" si="1613"/>
        <v>1.5807229500754834</v>
      </c>
      <c r="LTI12" s="40" t="s">
        <v>395</v>
      </c>
      <c r="LTJ12" s="40" t="s">
        <v>10</v>
      </c>
      <c r="LTK12" s="42">
        <v>42004</v>
      </c>
      <c r="LTL12" s="43">
        <v>4736150000</v>
      </c>
      <c r="LTM12" s="43">
        <v>63083000</v>
      </c>
      <c r="LTN12" s="43">
        <v>2655650000</v>
      </c>
      <c r="LTO12" s="40">
        <v>0</v>
      </c>
      <c r="LTP12" s="43">
        <v>157824000</v>
      </c>
      <c r="LTQ12" s="40" t="s">
        <v>41</v>
      </c>
      <c r="LTR12" s="40" t="s">
        <v>99</v>
      </c>
      <c r="LTS12" s="36">
        <f t="shared" si="1614"/>
        <v>2014</v>
      </c>
      <c r="LTT12" s="37">
        <f t="shared" si="1615"/>
        <v>-4673067000</v>
      </c>
      <c r="LTU12" s="38">
        <f t="shared" si="1616"/>
        <v>2813474000</v>
      </c>
      <c r="LTV12" s="38">
        <f t="shared" si="1617"/>
        <v>-7486541000</v>
      </c>
      <c r="LTW12" s="39">
        <f t="shared" si="1618"/>
        <v>0.98668053165545855</v>
      </c>
      <c r="LTX12" s="39">
        <f t="shared" si="1619"/>
        <v>1.5807229500754834</v>
      </c>
      <c r="LTY12" s="40" t="s">
        <v>395</v>
      </c>
      <c r="LTZ12" s="40" t="s">
        <v>10</v>
      </c>
      <c r="LUA12" s="42">
        <v>42004</v>
      </c>
      <c r="LUB12" s="43">
        <v>4736150000</v>
      </c>
      <c r="LUC12" s="43">
        <v>63083000</v>
      </c>
      <c r="LUD12" s="43">
        <v>2655650000</v>
      </c>
      <c r="LUE12" s="40">
        <v>0</v>
      </c>
      <c r="LUF12" s="43">
        <v>157824000</v>
      </c>
      <c r="LUG12" s="40" t="s">
        <v>41</v>
      </c>
      <c r="LUH12" s="40" t="s">
        <v>99</v>
      </c>
      <c r="LUI12" s="36">
        <f t="shared" si="1614"/>
        <v>2014</v>
      </c>
      <c r="LUJ12" s="37">
        <f t="shared" si="1615"/>
        <v>-4673067000</v>
      </c>
      <c r="LUK12" s="38">
        <f t="shared" si="1616"/>
        <v>2813474000</v>
      </c>
      <c r="LUL12" s="38">
        <f t="shared" si="1617"/>
        <v>-7486541000</v>
      </c>
      <c r="LUM12" s="39">
        <f t="shared" si="1618"/>
        <v>0.98668053165545855</v>
      </c>
      <c r="LUN12" s="39">
        <f t="shared" si="1619"/>
        <v>1.5807229500754834</v>
      </c>
      <c r="LUO12" s="40" t="s">
        <v>395</v>
      </c>
      <c r="LUP12" s="40" t="s">
        <v>10</v>
      </c>
      <c r="LUQ12" s="42">
        <v>42004</v>
      </c>
      <c r="LUR12" s="43">
        <v>4736150000</v>
      </c>
      <c r="LUS12" s="43">
        <v>63083000</v>
      </c>
      <c r="LUT12" s="43">
        <v>2655650000</v>
      </c>
      <c r="LUU12" s="40">
        <v>0</v>
      </c>
      <c r="LUV12" s="43">
        <v>157824000</v>
      </c>
      <c r="LUW12" s="40" t="s">
        <v>41</v>
      </c>
      <c r="LUX12" s="40" t="s">
        <v>99</v>
      </c>
      <c r="LUY12" s="36">
        <f t="shared" si="1620"/>
        <v>2014</v>
      </c>
      <c r="LUZ12" s="37">
        <f t="shared" si="1621"/>
        <v>-4673067000</v>
      </c>
      <c r="LVA12" s="38">
        <f t="shared" si="1622"/>
        <v>2813474000</v>
      </c>
      <c r="LVB12" s="38">
        <f t="shared" si="1623"/>
        <v>-7486541000</v>
      </c>
      <c r="LVC12" s="39">
        <f t="shared" si="1624"/>
        <v>0.98668053165545855</v>
      </c>
      <c r="LVD12" s="39">
        <f t="shared" si="1625"/>
        <v>1.5807229500754834</v>
      </c>
      <c r="LVE12" s="40" t="s">
        <v>395</v>
      </c>
      <c r="LVF12" s="40" t="s">
        <v>10</v>
      </c>
      <c r="LVG12" s="42">
        <v>42004</v>
      </c>
      <c r="LVH12" s="43">
        <v>4736150000</v>
      </c>
      <c r="LVI12" s="43">
        <v>63083000</v>
      </c>
      <c r="LVJ12" s="43">
        <v>2655650000</v>
      </c>
      <c r="LVK12" s="40">
        <v>0</v>
      </c>
      <c r="LVL12" s="43">
        <v>157824000</v>
      </c>
      <c r="LVM12" s="40" t="s">
        <v>41</v>
      </c>
      <c r="LVN12" s="40" t="s">
        <v>99</v>
      </c>
      <c r="LVO12" s="36">
        <f t="shared" si="1620"/>
        <v>2014</v>
      </c>
      <c r="LVP12" s="37">
        <f t="shared" si="1621"/>
        <v>-4673067000</v>
      </c>
      <c r="LVQ12" s="38">
        <f t="shared" si="1622"/>
        <v>2813474000</v>
      </c>
      <c r="LVR12" s="38">
        <f t="shared" si="1623"/>
        <v>-7486541000</v>
      </c>
      <c r="LVS12" s="39">
        <f t="shared" si="1624"/>
        <v>0.98668053165545855</v>
      </c>
      <c r="LVT12" s="39">
        <f t="shared" si="1625"/>
        <v>1.5807229500754834</v>
      </c>
      <c r="LVU12" s="40" t="s">
        <v>395</v>
      </c>
      <c r="LVV12" s="40" t="s">
        <v>10</v>
      </c>
      <c r="LVW12" s="42">
        <v>42004</v>
      </c>
      <c r="LVX12" s="43">
        <v>4736150000</v>
      </c>
      <c r="LVY12" s="43">
        <v>63083000</v>
      </c>
      <c r="LVZ12" s="43">
        <v>2655650000</v>
      </c>
      <c r="LWA12" s="40">
        <v>0</v>
      </c>
      <c r="LWB12" s="43">
        <v>157824000</v>
      </c>
      <c r="LWC12" s="40" t="s">
        <v>41</v>
      </c>
      <c r="LWD12" s="40" t="s">
        <v>99</v>
      </c>
      <c r="LWE12" s="36">
        <f t="shared" si="1626"/>
        <v>2014</v>
      </c>
      <c r="LWF12" s="37">
        <f t="shared" si="1627"/>
        <v>-4673067000</v>
      </c>
      <c r="LWG12" s="38">
        <f t="shared" si="1628"/>
        <v>2813474000</v>
      </c>
      <c r="LWH12" s="38">
        <f t="shared" si="1629"/>
        <v>-7486541000</v>
      </c>
      <c r="LWI12" s="39">
        <f t="shared" si="1630"/>
        <v>0.98668053165545855</v>
      </c>
      <c r="LWJ12" s="39">
        <f t="shared" si="1631"/>
        <v>1.5807229500754834</v>
      </c>
      <c r="LWK12" s="40" t="s">
        <v>395</v>
      </c>
      <c r="LWL12" s="40" t="s">
        <v>10</v>
      </c>
      <c r="LWM12" s="42">
        <v>42004</v>
      </c>
      <c r="LWN12" s="43">
        <v>4736150000</v>
      </c>
      <c r="LWO12" s="43">
        <v>63083000</v>
      </c>
      <c r="LWP12" s="43">
        <v>2655650000</v>
      </c>
      <c r="LWQ12" s="40">
        <v>0</v>
      </c>
      <c r="LWR12" s="43">
        <v>157824000</v>
      </c>
      <c r="LWS12" s="40" t="s">
        <v>41</v>
      </c>
      <c r="LWT12" s="40" t="s">
        <v>99</v>
      </c>
      <c r="LWU12" s="36">
        <f t="shared" si="1626"/>
        <v>2014</v>
      </c>
      <c r="LWV12" s="37">
        <f t="shared" si="1627"/>
        <v>-4673067000</v>
      </c>
      <c r="LWW12" s="38">
        <f t="shared" si="1628"/>
        <v>2813474000</v>
      </c>
      <c r="LWX12" s="38">
        <f t="shared" si="1629"/>
        <v>-7486541000</v>
      </c>
      <c r="LWY12" s="39">
        <f t="shared" si="1630"/>
        <v>0.98668053165545855</v>
      </c>
      <c r="LWZ12" s="39">
        <f t="shared" si="1631"/>
        <v>1.5807229500754834</v>
      </c>
      <c r="LXA12" s="40" t="s">
        <v>395</v>
      </c>
      <c r="LXB12" s="40" t="s">
        <v>10</v>
      </c>
      <c r="LXC12" s="42">
        <v>42004</v>
      </c>
      <c r="LXD12" s="43">
        <v>4736150000</v>
      </c>
      <c r="LXE12" s="43">
        <v>63083000</v>
      </c>
      <c r="LXF12" s="43">
        <v>2655650000</v>
      </c>
      <c r="LXG12" s="40">
        <v>0</v>
      </c>
      <c r="LXH12" s="43">
        <v>157824000</v>
      </c>
      <c r="LXI12" s="40" t="s">
        <v>41</v>
      </c>
      <c r="LXJ12" s="40" t="s">
        <v>99</v>
      </c>
      <c r="LXK12" s="36">
        <f t="shared" si="1632"/>
        <v>2014</v>
      </c>
      <c r="LXL12" s="37">
        <f t="shared" si="1633"/>
        <v>-4673067000</v>
      </c>
      <c r="LXM12" s="38">
        <f t="shared" si="1634"/>
        <v>2813474000</v>
      </c>
      <c r="LXN12" s="38">
        <f t="shared" si="1635"/>
        <v>-7486541000</v>
      </c>
      <c r="LXO12" s="39">
        <f t="shared" si="1636"/>
        <v>0.98668053165545855</v>
      </c>
      <c r="LXP12" s="39">
        <f t="shared" si="1637"/>
        <v>1.5807229500754834</v>
      </c>
      <c r="LXQ12" s="40" t="s">
        <v>395</v>
      </c>
      <c r="LXR12" s="40" t="s">
        <v>10</v>
      </c>
      <c r="LXS12" s="42">
        <v>42004</v>
      </c>
      <c r="LXT12" s="43">
        <v>4736150000</v>
      </c>
      <c r="LXU12" s="43">
        <v>63083000</v>
      </c>
      <c r="LXV12" s="43">
        <v>2655650000</v>
      </c>
      <c r="LXW12" s="40">
        <v>0</v>
      </c>
      <c r="LXX12" s="43">
        <v>157824000</v>
      </c>
      <c r="LXY12" s="40" t="s">
        <v>41</v>
      </c>
      <c r="LXZ12" s="40" t="s">
        <v>99</v>
      </c>
      <c r="LYA12" s="36">
        <f t="shared" si="1632"/>
        <v>2014</v>
      </c>
      <c r="LYB12" s="37">
        <f t="shared" si="1633"/>
        <v>-4673067000</v>
      </c>
      <c r="LYC12" s="38">
        <f t="shared" si="1634"/>
        <v>2813474000</v>
      </c>
      <c r="LYD12" s="38">
        <f t="shared" si="1635"/>
        <v>-7486541000</v>
      </c>
      <c r="LYE12" s="39">
        <f t="shared" si="1636"/>
        <v>0.98668053165545855</v>
      </c>
      <c r="LYF12" s="39">
        <f t="shared" si="1637"/>
        <v>1.5807229500754834</v>
      </c>
      <c r="LYG12" s="40" t="s">
        <v>395</v>
      </c>
      <c r="LYH12" s="40" t="s">
        <v>10</v>
      </c>
      <c r="LYI12" s="42">
        <v>42004</v>
      </c>
      <c r="LYJ12" s="43">
        <v>4736150000</v>
      </c>
      <c r="LYK12" s="43">
        <v>63083000</v>
      </c>
      <c r="LYL12" s="43">
        <v>2655650000</v>
      </c>
      <c r="LYM12" s="40">
        <v>0</v>
      </c>
      <c r="LYN12" s="43">
        <v>157824000</v>
      </c>
      <c r="LYO12" s="40" t="s">
        <v>41</v>
      </c>
      <c r="LYP12" s="40" t="s">
        <v>99</v>
      </c>
      <c r="LYQ12" s="36">
        <f t="shared" si="1638"/>
        <v>2014</v>
      </c>
      <c r="LYR12" s="37">
        <f t="shared" si="1639"/>
        <v>-4673067000</v>
      </c>
      <c r="LYS12" s="38">
        <f t="shared" si="1640"/>
        <v>2813474000</v>
      </c>
      <c r="LYT12" s="38">
        <f t="shared" si="1641"/>
        <v>-7486541000</v>
      </c>
      <c r="LYU12" s="39">
        <f t="shared" si="1642"/>
        <v>0.98668053165545855</v>
      </c>
      <c r="LYV12" s="39">
        <f t="shared" si="1643"/>
        <v>1.5807229500754834</v>
      </c>
      <c r="LYW12" s="40" t="s">
        <v>395</v>
      </c>
      <c r="LYX12" s="40" t="s">
        <v>10</v>
      </c>
      <c r="LYY12" s="42">
        <v>42004</v>
      </c>
      <c r="LYZ12" s="43">
        <v>4736150000</v>
      </c>
      <c r="LZA12" s="43">
        <v>63083000</v>
      </c>
      <c r="LZB12" s="43">
        <v>2655650000</v>
      </c>
      <c r="LZC12" s="40">
        <v>0</v>
      </c>
      <c r="LZD12" s="43">
        <v>157824000</v>
      </c>
      <c r="LZE12" s="40" t="s">
        <v>41</v>
      </c>
      <c r="LZF12" s="40" t="s">
        <v>99</v>
      </c>
      <c r="LZG12" s="36">
        <f t="shared" si="1638"/>
        <v>2014</v>
      </c>
      <c r="LZH12" s="37">
        <f t="shared" si="1639"/>
        <v>-4673067000</v>
      </c>
      <c r="LZI12" s="38">
        <f t="shared" si="1640"/>
        <v>2813474000</v>
      </c>
      <c r="LZJ12" s="38">
        <f t="shared" si="1641"/>
        <v>-7486541000</v>
      </c>
      <c r="LZK12" s="39">
        <f t="shared" si="1642"/>
        <v>0.98668053165545855</v>
      </c>
      <c r="LZL12" s="39">
        <f t="shared" si="1643"/>
        <v>1.5807229500754834</v>
      </c>
      <c r="LZM12" s="40" t="s">
        <v>395</v>
      </c>
      <c r="LZN12" s="40" t="s">
        <v>10</v>
      </c>
      <c r="LZO12" s="42">
        <v>42004</v>
      </c>
      <c r="LZP12" s="43">
        <v>4736150000</v>
      </c>
      <c r="LZQ12" s="43">
        <v>63083000</v>
      </c>
      <c r="LZR12" s="43">
        <v>2655650000</v>
      </c>
      <c r="LZS12" s="40">
        <v>0</v>
      </c>
      <c r="LZT12" s="43">
        <v>157824000</v>
      </c>
      <c r="LZU12" s="40" t="s">
        <v>41</v>
      </c>
      <c r="LZV12" s="40" t="s">
        <v>99</v>
      </c>
      <c r="LZW12" s="36">
        <f t="shared" si="1644"/>
        <v>2014</v>
      </c>
      <c r="LZX12" s="37">
        <f t="shared" si="1645"/>
        <v>-4673067000</v>
      </c>
      <c r="LZY12" s="38">
        <f t="shared" si="1646"/>
        <v>2813474000</v>
      </c>
      <c r="LZZ12" s="38">
        <f t="shared" si="1647"/>
        <v>-7486541000</v>
      </c>
      <c r="MAA12" s="39">
        <f t="shared" si="1648"/>
        <v>0.98668053165545855</v>
      </c>
      <c r="MAB12" s="39">
        <f t="shared" si="1649"/>
        <v>1.5807229500754834</v>
      </c>
      <c r="MAC12" s="40" t="s">
        <v>395</v>
      </c>
      <c r="MAD12" s="40" t="s">
        <v>10</v>
      </c>
      <c r="MAE12" s="42">
        <v>42004</v>
      </c>
      <c r="MAF12" s="43">
        <v>4736150000</v>
      </c>
      <c r="MAG12" s="43">
        <v>63083000</v>
      </c>
      <c r="MAH12" s="43">
        <v>2655650000</v>
      </c>
      <c r="MAI12" s="40">
        <v>0</v>
      </c>
      <c r="MAJ12" s="43">
        <v>157824000</v>
      </c>
      <c r="MAK12" s="40" t="s">
        <v>41</v>
      </c>
      <c r="MAL12" s="40" t="s">
        <v>99</v>
      </c>
      <c r="MAM12" s="36">
        <f t="shared" si="1644"/>
        <v>2014</v>
      </c>
      <c r="MAN12" s="37">
        <f t="shared" si="1645"/>
        <v>-4673067000</v>
      </c>
      <c r="MAO12" s="38">
        <f t="shared" si="1646"/>
        <v>2813474000</v>
      </c>
      <c r="MAP12" s="38">
        <f t="shared" si="1647"/>
        <v>-7486541000</v>
      </c>
      <c r="MAQ12" s="39">
        <f t="shared" si="1648"/>
        <v>0.98668053165545855</v>
      </c>
      <c r="MAR12" s="39">
        <f t="shared" si="1649"/>
        <v>1.5807229500754834</v>
      </c>
      <c r="MAS12" s="40" t="s">
        <v>395</v>
      </c>
      <c r="MAT12" s="40" t="s">
        <v>10</v>
      </c>
      <c r="MAU12" s="42">
        <v>42004</v>
      </c>
      <c r="MAV12" s="43">
        <v>4736150000</v>
      </c>
      <c r="MAW12" s="43">
        <v>63083000</v>
      </c>
      <c r="MAX12" s="43">
        <v>2655650000</v>
      </c>
      <c r="MAY12" s="40">
        <v>0</v>
      </c>
      <c r="MAZ12" s="43">
        <v>157824000</v>
      </c>
      <c r="MBA12" s="40" t="s">
        <v>41</v>
      </c>
      <c r="MBB12" s="40" t="s">
        <v>99</v>
      </c>
      <c r="MBC12" s="36">
        <f t="shared" si="1650"/>
        <v>2014</v>
      </c>
      <c r="MBD12" s="37">
        <f t="shared" si="1651"/>
        <v>-4673067000</v>
      </c>
      <c r="MBE12" s="38">
        <f t="shared" si="1652"/>
        <v>2813474000</v>
      </c>
      <c r="MBF12" s="38">
        <f t="shared" si="1653"/>
        <v>-7486541000</v>
      </c>
      <c r="MBG12" s="39">
        <f t="shared" si="1654"/>
        <v>0.98668053165545855</v>
      </c>
      <c r="MBH12" s="39">
        <f t="shared" si="1655"/>
        <v>1.5807229500754834</v>
      </c>
      <c r="MBI12" s="40" t="s">
        <v>395</v>
      </c>
      <c r="MBJ12" s="40" t="s">
        <v>10</v>
      </c>
      <c r="MBK12" s="42">
        <v>42004</v>
      </c>
      <c r="MBL12" s="43">
        <v>4736150000</v>
      </c>
      <c r="MBM12" s="43">
        <v>63083000</v>
      </c>
      <c r="MBN12" s="43">
        <v>2655650000</v>
      </c>
      <c r="MBO12" s="40">
        <v>0</v>
      </c>
      <c r="MBP12" s="43">
        <v>157824000</v>
      </c>
      <c r="MBQ12" s="40" t="s">
        <v>41</v>
      </c>
      <c r="MBR12" s="40" t="s">
        <v>99</v>
      </c>
      <c r="MBS12" s="36">
        <f t="shared" si="1650"/>
        <v>2014</v>
      </c>
      <c r="MBT12" s="37">
        <f t="shared" si="1651"/>
        <v>-4673067000</v>
      </c>
      <c r="MBU12" s="38">
        <f t="shared" si="1652"/>
        <v>2813474000</v>
      </c>
      <c r="MBV12" s="38">
        <f t="shared" si="1653"/>
        <v>-7486541000</v>
      </c>
      <c r="MBW12" s="39">
        <f t="shared" si="1654"/>
        <v>0.98668053165545855</v>
      </c>
      <c r="MBX12" s="39">
        <f t="shared" si="1655"/>
        <v>1.5807229500754834</v>
      </c>
      <c r="MBY12" s="40" t="s">
        <v>395</v>
      </c>
      <c r="MBZ12" s="40" t="s">
        <v>10</v>
      </c>
      <c r="MCA12" s="42">
        <v>42004</v>
      </c>
      <c r="MCB12" s="43">
        <v>4736150000</v>
      </c>
      <c r="MCC12" s="43">
        <v>63083000</v>
      </c>
      <c r="MCD12" s="43">
        <v>2655650000</v>
      </c>
      <c r="MCE12" s="40">
        <v>0</v>
      </c>
      <c r="MCF12" s="43">
        <v>157824000</v>
      </c>
      <c r="MCG12" s="40" t="s">
        <v>41</v>
      </c>
      <c r="MCH12" s="40" t="s">
        <v>99</v>
      </c>
      <c r="MCI12" s="36">
        <f t="shared" si="1656"/>
        <v>2014</v>
      </c>
      <c r="MCJ12" s="37">
        <f t="shared" si="1657"/>
        <v>-4673067000</v>
      </c>
      <c r="MCK12" s="38">
        <f t="shared" si="1658"/>
        <v>2813474000</v>
      </c>
      <c r="MCL12" s="38">
        <f t="shared" si="1659"/>
        <v>-7486541000</v>
      </c>
      <c r="MCM12" s="39">
        <f t="shared" si="1660"/>
        <v>0.98668053165545855</v>
      </c>
      <c r="MCN12" s="39">
        <f t="shared" si="1661"/>
        <v>1.5807229500754834</v>
      </c>
      <c r="MCO12" s="40" t="s">
        <v>395</v>
      </c>
      <c r="MCP12" s="40" t="s">
        <v>10</v>
      </c>
      <c r="MCQ12" s="42">
        <v>42004</v>
      </c>
      <c r="MCR12" s="43">
        <v>4736150000</v>
      </c>
      <c r="MCS12" s="43">
        <v>63083000</v>
      </c>
      <c r="MCT12" s="43">
        <v>2655650000</v>
      </c>
      <c r="MCU12" s="40">
        <v>0</v>
      </c>
      <c r="MCV12" s="43">
        <v>157824000</v>
      </c>
      <c r="MCW12" s="40" t="s">
        <v>41</v>
      </c>
      <c r="MCX12" s="40" t="s">
        <v>99</v>
      </c>
      <c r="MCY12" s="36">
        <f t="shared" si="1656"/>
        <v>2014</v>
      </c>
      <c r="MCZ12" s="37">
        <f t="shared" si="1657"/>
        <v>-4673067000</v>
      </c>
      <c r="MDA12" s="38">
        <f t="shared" si="1658"/>
        <v>2813474000</v>
      </c>
      <c r="MDB12" s="38">
        <f t="shared" si="1659"/>
        <v>-7486541000</v>
      </c>
      <c r="MDC12" s="39">
        <f t="shared" si="1660"/>
        <v>0.98668053165545855</v>
      </c>
      <c r="MDD12" s="39">
        <f t="shared" si="1661"/>
        <v>1.5807229500754834</v>
      </c>
      <c r="MDE12" s="40" t="s">
        <v>395</v>
      </c>
      <c r="MDF12" s="40" t="s">
        <v>10</v>
      </c>
      <c r="MDG12" s="42">
        <v>42004</v>
      </c>
      <c r="MDH12" s="43">
        <v>4736150000</v>
      </c>
      <c r="MDI12" s="43">
        <v>63083000</v>
      </c>
      <c r="MDJ12" s="43">
        <v>2655650000</v>
      </c>
      <c r="MDK12" s="40">
        <v>0</v>
      </c>
      <c r="MDL12" s="43">
        <v>157824000</v>
      </c>
      <c r="MDM12" s="40" t="s">
        <v>41</v>
      </c>
      <c r="MDN12" s="40" t="s">
        <v>99</v>
      </c>
      <c r="MDO12" s="36">
        <f t="shared" si="1662"/>
        <v>2014</v>
      </c>
      <c r="MDP12" s="37">
        <f t="shared" si="1663"/>
        <v>-4673067000</v>
      </c>
      <c r="MDQ12" s="38">
        <f t="shared" si="1664"/>
        <v>2813474000</v>
      </c>
      <c r="MDR12" s="38">
        <f t="shared" si="1665"/>
        <v>-7486541000</v>
      </c>
      <c r="MDS12" s="39">
        <f t="shared" si="1666"/>
        <v>0.98668053165545855</v>
      </c>
      <c r="MDT12" s="39">
        <f t="shared" si="1667"/>
        <v>1.5807229500754834</v>
      </c>
      <c r="MDU12" s="40" t="s">
        <v>395</v>
      </c>
      <c r="MDV12" s="40" t="s">
        <v>10</v>
      </c>
      <c r="MDW12" s="42">
        <v>42004</v>
      </c>
      <c r="MDX12" s="43">
        <v>4736150000</v>
      </c>
      <c r="MDY12" s="43">
        <v>63083000</v>
      </c>
      <c r="MDZ12" s="43">
        <v>2655650000</v>
      </c>
      <c r="MEA12" s="40">
        <v>0</v>
      </c>
      <c r="MEB12" s="43">
        <v>157824000</v>
      </c>
      <c r="MEC12" s="40" t="s">
        <v>41</v>
      </c>
      <c r="MED12" s="40" t="s">
        <v>99</v>
      </c>
      <c r="MEE12" s="36">
        <f t="shared" si="1662"/>
        <v>2014</v>
      </c>
      <c r="MEF12" s="37">
        <f t="shared" si="1663"/>
        <v>-4673067000</v>
      </c>
      <c r="MEG12" s="38">
        <f t="shared" si="1664"/>
        <v>2813474000</v>
      </c>
      <c r="MEH12" s="38">
        <f t="shared" si="1665"/>
        <v>-7486541000</v>
      </c>
      <c r="MEI12" s="39">
        <f t="shared" si="1666"/>
        <v>0.98668053165545855</v>
      </c>
      <c r="MEJ12" s="39">
        <f t="shared" si="1667"/>
        <v>1.5807229500754834</v>
      </c>
      <c r="MEK12" s="40" t="s">
        <v>395</v>
      </c>
      <c r="MEL12" s="40" t="s">
        <v>10</v>
      </c>
      <c r="MEM12" s="42">
        <v>42004</v>
      </c>
      <c r="MEN12" s="43">
        <v>4736150000</v>
      </c>
      <c r="MEO12" s="43">
        <v>63083000</v>
      </c>
      <c r="MEP12" s="43">
        <v>2655650000</v>
      </c>
      <c r="MEQ12" s="40">
        <v>0</v>
      </c>
      <c r="MER12" s="43">
        <v>157824000</v>
      </c>
      <c r="MES12" s="40" t="s">
        <v>41</v>
      </c>
      <c r="MET12" s="40" t="s">
        <v>99</v>
      </c>
      <c r="MEU12" s="36">
        <f t="shared" si="1668"/>
        <v>2014</v>
      </c>
      <c r="MEV12" s="37">
        <f t="shared" si="1669"/>
        <v>-4673067000</v>
      </c>
      <c r="MEW12" s="38">
        <f t="shared" si="1670"/>
        <v>2813474000</v>
      </c>
      <c r="MEX12" s="38">
        <f t="shared" si="1671"/>
        <v>-7486541000</v>
      </c>
      <c r="MEY12" s="39">
        <f t="shared" si="1672"/>
        <v>0.98668053165545855</v>
      </c>
      <c r="MEZ12" s="39">
        <f t="shared" si="1673"/>
        <v>1.5807229500754834</v>
      </c>
      <c r="MFA12" s="40" t="s">
        <v>395</v>
      </c>
      <c r="MFB12" s="40" t="s">
        <v>10</v>
      </c>
      <c r="MFC12" s="42">
        <v>42004</v>
      </c>
      <c r="MFD12" s="43">
        <v>4736150000</v>
      </c>
      <c r="MFE12" s="43">
        <v>63083000</v>
      </c>
      <c r="MFF12" s="43">
        <v>2655650000</v>
      </c>
      <c r="MFG12" s="40">
        <v>0</v>
      </c>
      <c r="MFH12" s="43">
        <v>157824000</v>
      </c>
      <c r="MFI12" s="40" t="s">
        <v>41</v>
      </c>
      <c r="MFJ12" s="40" t="s">
        <v>99</v>
      </c>
      <c r="MFK12" s="36">
        <f t="shared" si="1668"/>
        <v>2014</v>
      </c>
      <c r="MFL12" s="37">
        <f t="shared" si="1669"/>
        <v>-4673067000</v>
      </c>
      <c r="MFM12" s="38">
        <f t="shared" si="1670"/>
        <v>2813474000</v>
      </c>
      <c r="MFN12" s="38">
        <f t="shared" si="1671"/>
        <v>-7486541000</v>
      </c>
      <c r="MFO12" s="39">
        <f t="shared" si="1672"/>
        <v>0.98668053165545855</v>
      </c>
      <c r="MFP12" s="39">
        <f t="shared" si="1673"/>
        <v>1.5807229500754834</v>
      </c>
      <c r="MFQ12" s="40" t="s">
        <v>395</v>
      </c>
      <c r="MFR12" s="40" t="s">
        <v>10</v>
      </c>
      <c r="MFS12" s="42">
        <v>42004</v>
      </c>
      <c r="MFT12" s="43">
        <v>4736150000</v>
      </c>
      <c r="MFU12" s="43">
        <v>63083000</v>
      </c>
      <c r="MFV12" s="43">
        <v>2655650000</v>
      </c>
      <c r="MFW12" s="40">
        <v>0</v>
      </c>
      <c r="MFX12" s="43">
        <v>157824000</v>
      </c>
      <c r="MFY12" s="40" t="s">
        <v>41</v>
      </c>
      <c r="MFZ12" s="40" t="s">
        <v>99</v>
      </c>
      <c r="MGA12" s="36">
        <f t="shared" si="1674"/>
        <v>2014</v>
      </c>
      <c r="MGB12" s="37">
        <f t="shared" si="1675"/>
        <v>-4673067000</v>
      </c>
      <c r="MGC12" s="38">
        <f t="shared" si="1676"/>
        <v>2813474000</v>
      </c>
      <c r="MGD12" s="38">
        <f t="shared" si="1677"/>
        <v>-7486541000</v>
      </c>
      <c r="MGE12" s="39">
        <f t="shared" si="1678"/>
        <v>0.98668053165545855</v>
      </c>
      <c r="MGF12" s="39">
        <f t="shared" si="1679"/>
        <v>1.5807229500754834</v>
      </c>
      <c r="MGG12" s="40" t="s">
        <v>395</v>
      </c>
      <c r="MGH12" s="40" t="s">
        <v>10</v>
      </c>
      <c r="MGI12" s="42">
        <v>42004</v>
      </c>
      <c r="MGJ12" s="43">
        <v>4736150000</v>
      </c>
      <c r="MGK12" s="43">
        <v>63083000</v>
      </c>
      <c r="MGL12" s="43">
        <v>2655650000</v>
      </c>
      <c r="MGM12" s="40">
        <v>0</v>
      </c>
      <c r="MGN12" s="43">
        <v>157824000</v>
      </c>
      <c r="MGO12" s="40" t="s">
        <v>41</v>
      </c>
      <c r="MGP12" s="40" t="s">
        <v>99</v>
      </c>
      <c r="MGQ12" s="36">
        <f t="shared" si="1674"/>
        <v>2014</v>
      </c>
      <c r="MGR12" s="37">
        <f t="shared" si="1675"/>
        <v>-4673067000</v>
      </c>
      <c r="MGS12" s="38">
        <f t="shared" si="1676"/>
        <v>2813474000</v>
      </c>
      <c r="MGT12" s="38">
        <f t="shared" si="1677"/>
        <v>-7486541000</v>
      </c>
      <c r="MGU12" s="39">
        <f t="shared" si="1678"/>
        <v>0.98668053165545855</v>
      </c>
      <c r="MGV12" s="39">
        <f t="shared" si="1679"/>
        <v>1.5807229500754834</v>
      </c>
      <c r="MGW12" s="40" t="s">
        <v>395</v>
      </c>
      <c r="MGX12" s="40" t="s">
        <v>10</v>
      </c>
      <c r="MGY12" s="42">
        <v>42004</v>
      </c>
      <c r="MGZ12" s="43">
        <v>4736150000</v>
      </c>
      <c r="MHA12" s="43">
        <v>63083000</v>
      </c>
      <c r="MHB12" s="43">
        <v>2655650000</v>
      </c>
      <c r="MHC12" s="40">
        <v>0</v>
      </c>
      <c r="MHD12" s="43">
        <v>157824000</v>
      </c>
      <c r="MHE12" s="40" t="s">
        <v>41</v>
      </c>
      <c r="MHF12" s="40" t="s">
        <v>99</v>
      </c>
      <c r="MHG12" s="36">
        <f t="shared" si="1680"/>
        <v>2014</v>
      </c>
      <c r="MHH12" s="37">
        <f t="shared" si="1681"/>
        <v>-4673067000</v>
      </c>
      <c r="MHI12" s="38">
        <f t="shared" si="1682"/>
        <v>2813474000</v>
      </c>
      <c r="MHJ12" s="38">
        <f t="shared" si="1683"/>
        <v>-7486541000</v>
      </c>
      <c r="MHK12" s="39">
        <f t="shared" si="1684"/>
        <v>0.98668053165545855</v>
      </c>
      <c r="MHL12" s="39">
        <f t="shared" si="1685"/>
        <v>1.5807229500754834</v>
      </c>
      <c r="MHM12" s="40" t="s">
        <v>395</v>
      </c>
      <c r="MHN12" s="40" t="s">
        <v>10</v>
      </c>
      <c r="MHO12" s="42">
        <v>42004</v>
      </c>
      <c r="MHP12" s="43">
        <v>4736150000</v>
      </c>
      <c r="MHQ12" s="43">
        <v>63083000</v>
      </c>
      <c r="MHR12" s="43">
        <v>2655650000</v>
      </c>
      <c r="MHS12" s="40">
        <v>0</v>
      </c>
      <c r="MHT12" s="43">
        <v>157824000</v>
      </c>
      <c r="MHU12" s="40" t="s">
        <v>41</v>
      </c>
      <c r="MHV12" s="40" t="s">
        <v>99</v>
      </c>
      <c r="MHW12" s="36">
        <f t="shared" si="1680"/>
        <v>2014</v>
      </c>
      <c r="MHX12" s="37">
        <f t="shared" si="1681"/>
        <v>-4673067000</v>
      </c>
      <c r="MHY12" s="38">
        <f t="shared" si="1682"/>
        <v>2813474000</v>
      </c>
      <c r="MHZ12" s="38">
        <f t="shared" si="1683"/>
        <v>-7486541000</v>
      </c>
      <c r="MIA12" s="39">
        <f t="shared" si="1684"/>
        <v>0.98668053165545855</v>
      </c>
      <c r="MIB12" s="39">
        <f t="shared" si="1685"/>
        <v>1.5807229500754834</v>
      </c>
      <c r="MIC12" s="40" t="s">
        <v>395</v>
      </c>
      <c r="MID12" s="40" t="s">
        <v>10</v>
      </c>
      <c r="MIE12" s="42">
        <v>42004</v>
      </c>
      <c r="MIF12" s="43">
        <v>4736150000</v>
      </c>
      <c r="MIG12" s="43">
        <v>63083000</v>
      </c>
      <c r="MIH12" s="43">
        <v>2655650000</v>
      </c>
      <c r="MII12" s="40">
        <v>0</v>
      </c>
      <c r="MIJ12" s="43">
        <v>157824000</v>
      </c>
      <c r="MIK12" s="40" t="s">
        <v>41</v>
      </c>
      <c r="MIL12" s="40" t="s">
        <v>99</v>
      </c>
      <c r="MIM12" s="36">
        <f t="shared" si="1686"/>
        <v>2014</v>
      </c>
      <c r="MIN12" s="37">
        <f t="shared" si="1687"/>
        <v>-4673067000</v>
      </c>
      <c r="MIO12" s="38">
        <f t="shared" si="1688"/>
        <v>2813474000</v>
      </c>
      <c r="MIP12" s="38">
        <f t="shared" si="1689"/>
        <v>-7486541000</v>
      </c>
      <c r="MIQ12" s="39">
        <f t="shared" si="1690"/>
        <v>0.98668053165545855</v>
      </c>
      <c r="MIR12" s="39">
        <f t="shared" si="1691"/>
        <v>1.5807229500754834</v>
      </c>
      <c r="MIS12" s="40" t="s">
        <v>395</v>
      </c>
      <c r="MIT12" s="40" t="s">
        <v>10</v>
      </c>
      <c r="MIU12" s="42">
        <v>42004</v>
      </c>
      <c r="MIV12" s="43">
        <v>4736150000</v>
      </c>
      <c r="MIW12" s="43">
        <v>63083000</v>
      </c>
      <c r="MIX12" s="43">
        <v>2655650000</v>
      </c>
      <c r="MIY12" s="40">
        <v>0</v>
      </c>
      <c r="MIZ12" s="43">
        <v>157824000</v>
      </c>
      <c r="MJA12" s="40" t="s">
        <v>41</v>
      </c>
      <c r="MJB12" s="40" t="s">
        <v>99</v>
      </c>
      <c r="MJC12" s="36">
        <f t="shared" si="1686"/>
        <v>2014</v>
      </c>
      <c r="MJD12" s="37">
        <f t="shared" si="1687"/>
        <v>-4673067000</v>
      </c>
      <c r="MJE12" s="38">
        <f t="shared" si="1688"/>
        <v>2813474000</v>
      </c>
      <c r="MJF12" s="38">
        <f t="shared" si="1689"/>
        <v>-7486541000</v>
      </c>
      <c r="MJG12" s="39">
        <f t="shared" si="1690"/>
        <v>0.98668053165545855</v>
      </c>
      <c r="MJH12" s="39">
        <f t="shared" si="1691"/>
        <v>1.5807229500754834</v>
      </c>
      <c r="MJI12" s="40" t="s">
        <v>395</v>
      </c>
      <c r="MJJ12" s="40" t="s">
        <v>10</v>
      </c>
      <c r="MJK12" s="42">
        <v>42004</v>
      </c>
      <c r="MJL12" s="43">
        <v>4736150000</v>
      </c>
      <c r="MJM12" s="43">
        <v>63083000</v>
      </c>
      <c r="MJN12" s="43">
        <v>2655650000</v>
      </c>
      <c r="MJO12" s="40">
        <v>0</v>
      </c>
      <c r="MJP12" s="43">
        <v>157824000</v>
      </c>
      <c r="MJQ12" s="40" t="s">
        <v>41</v>
      </c>
      <c r="MJR12" s="40" t="s">
        <v>99</v>
      </c>
      <c r="MJS12" s="36">
        <f t="shared" si="1692"/>
        <v>2014</v>
      </c>
      <c r="MJT12" s="37">
        <f t="shared" si="1693"/>
        <v>-4673067000</v>
      </c>
      <c r="MJU12" s="38">
        <f t="shared" si="1694"/>
        <v>2813474000</v>
      </c>
      <c r="MJV12" s="38">
        <f t="shared" si="1695"/>
        <v>-7486541000</v>
      </c>
      <c r="MJW12" s="39">
        <f t="shared" si="1696"/>
        <v>0.98668053165545855</v>
      </c>
      <c r="MJX12" s="39">
        <f t="shared" si="1697"/>
        <v>1.5807229500754834</v>
      </c>
      <c r="MJY12" s="40" t="s">
        <v>395</v>
      </c>
      <c r="MJZ12" s="40" t="s">
        <v>10</v>
      </c>
      <c r="MKA12" s="42">
        <v>42004</v>
      </c>
      <c r="MKB12" s="43">
        <v>4736150000</v>
      </c>
      <c r="MKC12" s="43">
        <v>63083000</v>
      </c>
      <c r="MKD12" s="43">
        <v>2655650000</v>
      </c>
      <c r="MKE12" s="40">
        <v>0</v>
      </c>
      <c r="MKF12" s="43">
        <v>157824000</v>
      </c>
      <c r="MKG12" s="40" t="s">
        <v>41</v>
      </c>
      <c r="MKH12" s="40" t="s">
        <v>99</v>
      </c>
      <c r="MKI12" s="36">
        <f t="shared" si="1692"/>
        <v>2014</v>
      </c>
      <c r="MKJ12" s="37">
        <f t="shared" si="1693"/>
        <v>-4673067000</v>
      </c>
      <c r="MKK12" s="38">
        <f t="shared" si="1694"/>
        <v>2813474000</v>
      </c>
      <c r="MKL12" s="38">
        <f t="shared" si="1695"/>
        <v>-7486541000</v>
      </c>
      <c r="MKM12" s="39">
        <f t="shared" si="1696"/>
        <v>0.98668053165545855</v>
      </c>
      <c r="MKN12" s="39">
        <f t="shared" si="1697"/>
        <v>1.5807229500754834</v>
      </c>
      <c r="MKO12" s="40" t="s">
        <v>395</v>
      </c>
      <c r="MKP12" s="40" t="s">
        <v>10</v>
      </c>
      <c r="MKQ12" s="42">
        <v>42004</v>
      </c>
      <c r="MKR12" s="43">
        <v>4736150000</v>
      </c>
      <c r="MKS12" s="43">
        <v>63083000</v>
      </c>
      <c r="MKT12" s="43">
        <v>2655650000</v>
      </c>
      <c r="MKU12" s="40">
        <v>0</v>
      </c>
      <c r="MKV12" s="43">
        <v>157824000</v>
      </c>
      <c r="MKW12" s="40" t="s">
        <v>41</v>
      </c>
      <c r="MKX12" s="40" t="s">
        <v>99</v>
      </c>
      <c r="MKY12" s="36">
        <f t="shared" si="1698"/>
        <v>2014</v>
      </c>
      <c r="MKZ12" s="37">
        <f t="shared" si="1699"/>
        <v>-4673067000</v>
      </c>
      <c r="MLA12" s="38">
        <f t="shared" si="1700"/>
        <v>2813474000</v>
      </c>
      <c r="MLB12" s="38">
        <f t="shared" si="1701"/>
        <v>-7486541000</v>
      </c>
      <c r="MLC12" s="39">
        <f t="shared" si="1702"/>
        <v>0.98668053165545855</v>
      </c>
      <c r="MLD12" s="39">
        <f t="shared" si="1703"/>
        <v>1.5807229500754834</v>
      </c>
      <c r="MLE12" s="40" t="s">
        <v>395</v>
      </c>
      <c r="MLF12" s="40" t="s">
        <v>10</v>
      </c>
      <c r="MLG12" s="42">
        <v>42004</v>
      </c>
      <c r="MLH12" s="43">
        <v>4736150000</v>
      </c>
      <c r="MLI12" s="43">
        <v>63083000</v>
      </c>
      <c r="MLJ12" s="43">
        <v>2655650000</v>
      </c>
      <c r="MLK12" s="40">
        <v>0</v>
      </c>
      <c r="MLL12" s="43">
        <v>157824000</v>
      </c>
      <c r="MLM12" s="40" t="s">
        <v>41</v>
      </c>
      <c r="MLN12" s="40" t="s">
        <v>99</v>
      </c>
      <c r="MLO12" s="36">
        <f t="shared" si="1698"/>
        <v>2014</v>
      </c>
      <c r="MLP12" s="37">
        <f t="shared" si="1699"/>
        <v>-4673067000</v>
      </c>
      <c r="MLQ12" s="38">
        <f t="shared" si="1700"/>
        <v>2813474000</v>
      </c>
      <c r="MLR12" s="38">
        <f t="shared" si="1701"/>
        <v>-7486541000</v>
      </c>
      <c r="MLS12" s="39">
        <f t="shared" si="1702"/>
        <v>0.98668053165545855</v>
      </c>
      <c r="MLT12" s="39">
        <f t="shared" si="1703"/>
        <v>1.5807229500754834</v>
      </c>
      <c r="MLU12" s="40" t="s">
        <v>395</v>
      </c>
      <c r="MLV12" s="40" t="s">
        <v>10</v>
      </c>
      <c r="MLW12" s="42">
        <v>42004</v>
      </c>
      <c r="MLX12" s="43">
        <v>4736150000</v>
      </c>
      <c r="MLY12" s="43">
        <v>63083000</v>
      </c>
      <c r="MLZ12" s="43">
        <v>2655650000</v>
      </c>
      <c r="MMA12" s="40">
        <v>0</v>
      </c>
      <c r="MMB12" s="43">
        <v>157824000</v>
      </c>
      <c r="MMC12" s="40" t="s">
        <v>41</v>
      </c>
      <c r="MMD12" s="40" t="s">
        <v>99</v>
      </c>
      <c r="MME12" s="36">
        <f t="shared" si="1704"/>
        <v>2014</v>
      </c>
      <c r="MMF12" s="37">
        <f t="shared" si="1705"/>
        <v>-4673067000</v>
      </c>
      <c r="MMG12" s="38">
        <f t="shared" si="1706"/>
        <v>2813474000</v>
      </c>
      <c r="MMH12" s="38">
        <f t="shared" si="1707"/>
        <v>-7486541000</v>
      </c>
      <c r="MMI12" s="39">
        <f t="shared" si="1708"/>
        <v>0.98668053165545855</v>
      </c>
      <c r="MMJ12" s="39">
        <f t="shared" si="1709"/>
        <v>1.5807229500754834</v>
      </c>
      <c r="MMK12" s="40" t="s">
        <v>395</v>
      </c>
      <c r="MML12" s="40" t="s">
        <v>10</v>
      </c>
      <c r="MMM12" s="42">
        <v>42004</v>
      </c>
      <c r="MMN12" s="43">
        <v>4736150000</v>
      </c>
      <c r="MMO12" s="43">
        <v>63083000</v>
      </c>
      <c r="MMP12" s="43">
        <v>2655650000</v>
      </c>
      <c r="MMQ12" s="40">
        <v>0</v>
      </c>
      <c r="MMR12" s="43">
        <v>157824000</v>
      </c>
      <c r="MMS12" s="40" t="s">
        <v>41</v>
      </c>
      <c r="MMT12" s="40" t="s">
        <v>99</v>
      </c>
      <c r="MMU12" s="36">
        <f t="shared" si="1704"/>
        <v>2014</v>
      </c>
      <c r="MMV12" s="37">
        <f t="shared" si="1705"/>
        <v>-4673067000</v>
      </c>
      <c r="MMW12" s="38">
        <f t="shared" si="1706"/>
        <v>2813474000</v>
      </c>
      <c r="MMX12" s="38">
        <f t="shared" si="1707"/>
        <v>-7486541000</v>
      </c>
      <c r="MMY12" s="39">
        <f t="shared" si="1708"/>
        <v>0.98668053165545855</v>
      </c>
      <c r="MMZ12" s="39">
        <f t="shared" si="1709"/>
        <v>1.5807229500754834</v>
      </c>
      <c r="MNA12" s="40" t="s">
        <v>395</v>
      </c>
      <c r="MNB12" s="40" t="s">
        <v>10</v>
      </c>
      <c r="MNC12" s="42">
        <v>42004</v>
      </c>
      <c r="MND12" s="43">
        <v>4736150000</v>
      </c>
      <c r="MNE12" s="43">
        <v>63083000</v>
      </c>
      <c r="MNF12" s="43">
        <v>2655650000</v>
      </c>
      <c r="MNG12" s="40">
        <v>0</v>
      </c>
      <c r="MNH12" s="43">
        <v>157824000</v>
      </c>
      <c r="MNI12" s="40" t="s">
        <v>41</v>
      </c>
      <c r="MNJ12" s="40" t="s">
        <v>99</v>
      </c>
      <c r="MNK12" s="36">
        <f t="shared" si="1710"/>
        <v>2014</v>
      </c>
      <c r="MNL12" s="37">
        <f t="shared" si="1711"/>
        <v>-4673067000</v>
      </c>
      <c r="MNM12" s="38">
        <f t="shared" si="1712"/>
        <v>2813474000</v>
      </c>
      <c r="MNN12" s="38">
        <f t="shared" si="1713"/>
        <v>-7486541000</v>
      </c>
      <c r="MNO12" s="39">
        <f t="shared" si="1714"/>
        <v>0.98668053165545855</v>
      </c>
      <c r="MNP12" s="39">
        <f t="shared" si="1715"/>
        <v>1.5807229500754834</v>
      </c>
      <c r="MNQ12" s="40" t="s">
        <v>395</v>
      </c>
      <c r="MNR12" s="40" t="s">
        <v>10</v>
      </c>
      <c r="MNS12" s="42">
        <v>42004</v>
      </c>
      <c r="MNT12" s="43">
        <v>4736150000</v>
      </c>
      <c r="MNU12" s="43">
        <v>63083000</v>
      </c>
      <c r="MNV12" s="43">
        <v>2655650000</v>
      </c>
      <c r="MNW12" s="40">
        <v>0</v>
      </c>
      <c r="MNX12" s="43">
        <v>157824000</v>
      </c>
      <c r="MNY12" s="40" t="s">
        <v>41</v>
      </c>
      <c r="MNZ12" s="40" t="s">
        <v>99</v>
      </c>
      <c r="MOA12" s="36">
        <f t="shared" si="1710"/>
        <v>2014</v>
      </c>
      <c r="MOB12" s="37">
        <f t="shared" si="1711"/>
        <v>-4673067000</v>
      </c>
      <c r="MOC12" s="38">
        <f t="shared" si="1712"/>
        <v>2813474000</v>
      </c>
      <c r="MOD12" s="38">
        <f t="shared" si="1713"/>
        <v>-7486541000</v>
      </c>
      <c r="MOE12" s="39">
        <f t="shared" si="1714"/>
        <v>0.98668053165545855</v>
      </c>
      <c r="MOF12" s="39">
        <f t="shared" si="1715"/>
        <v>1.5807229500754834</v>
      </c>
      <c r="MOG12" s="40" t="s">
        <v>395</v>
      </c>
      <c r="MOH12" s="40" t="s">
        <v>10</v>
      </c>
      <c r="MOI12" s="42">
        <v>42004</v>
      </c>
      <c r="MOJ12" s="43">
        <v>4736150000</v>
      </c>
      <c r="MOK12" s="43">
        <v>63083000</v>
      </c>
      <c r="MOL12" s="43">
        <v>2655650000</v>
      </c>
      <c r="MOM12" s="40">
        <v>0</v>
      </c>
      <c r="MON12" s="43">
        <v>157824000</v>
      </c>
      <c r="MOO12" s="40" t="s">
        <v>41</v>
      </c>
      <c r="MOP12" s="40" t="s">
        <v>99</v>
      </c>
      <c r="MOQ12" s="36">
        <f t="shared" si="1716"/>
        <v>2014</v>
      </c>
      <c r="MOR12" s="37">
        <f t="shared" si="1717"/>
        <v>-4673067000</v>
      </c>
      <c r="MOS12" s="38">
        <f t="shared" si="1718"/>
        <v>2813474000</v>
      </c>
      <c r="MOT12" s="38">
        <f t="shared" si="1719"/>
        <v>-7486541000</v>
      </c>
      <c r="MOU12" s="39">
        <f t="shared" si="1720"/>
        <v>0.98668053165545855</v>
      </c>
      <c r="MOV12" s="39">
        <f t="shared" si="1721"/>
        <v>1.5807229500754834</v>
      </c>
      <c r="MOW12" s="40" t="s">
        <v>395</v>
      </c>
      <c r="MOX12" s="40" t="s">
        <v>10</v>
      </c>
      <c r="MOY12" s="42">
        <v>42004</v>
      </c>
      <c r="MOZ12" s="43">
        <v>4736150000</v>
      </c>
      <c r="MPA12" s="43">
        <v>63083000</v>
      </c>
      <c r="MPB12" s="43">
        <v>2655650000</v>
      </c>
      <c r="MPC12" s="40">
        <v>0</v>
      </c>
      <c r="MPD12" s="43">
        <v>157824000</v>
      </c>
      <c r="MPE12" s="40" t="s">
        <v>41</v>
      </c>
      <c r="MPF12" s="40" t="s">
        <v>99</v>
      </c>
      <c r="MPG12" s="36">
        <f t="shared" si="1716"/>
        <v>2014</v>
      </c>
      <c r="MPH12" s="37">
        <f t="shared" si="1717"/>
        <v>-4673067000</v>
      </c>
      <c r="MPI12" s="38">
        <f t="shared" si="1718"/>
        <v>2813474000</v>
      </c>
      <c r="MPJ12" s="38">
        <f t="shared" si="1719"/>
        <v>-7486541000</v>
      </c>
      <c r="MPK12" s="39">
        <f t="shared" si="1720"/>
        <v>0.98668053165545855</v>
      </c>
      <c r="MPL12" s="39">
        <f t="shared" si="1721"/>
        <v>1.5807229500754834</v>
      </c>
      <c r="MPM12" s="40" t="s">
        <v>395</v>
      </c>
      <c r="MPN12" s="40" t="s">
        <v>10</v>
      </c>
      <c r="MPO12" s="42">
        <v>42004</v>
      </c>
      <c r="MPP12" s="43">
        <v>4736150000</v>
      </c>
      <c r="MPQ12" s="43">
        <v>63083000</v>
      </c>
      <c r="MPR12" s="43">
        <v>2655650000</v>
      </c>
      <c r="MPS12" s="40">
        <v>0</v>
      </c>
      <c r="MPT12" s="43">
        <v>157824000</v>
      </c>
      <c r="MPU12" s="40" t="s">
        <v>41</v>
      </c>
      <c r="MPV12" s="40" t="s">
        <v>99</v>
      </c>
      <c r="MPW12" s="36">
        <f t="shared" si="1722"/>
        <v>2014</v>
      </c>
      <c r="MPX12" s="37">
        <f t="shared" si="1723"/>
        <v>-4673067000</v>
      </c>
      <c r="MPY12" s="38">
        <f t="shared" si="1724"/>
        <v>2813474000</v>
      </c>
      <c r="MPZ12" s="38">
        <f t="shared" si="1725"/>
        <v>-7486541000</v>
      </c>
      <c r="MQA12" s="39">
        <f t="shared" si="1726"/>
        <v>0.98668053165545855</v>
      </c>
      <c r="MQB12" s="39">
        <f t="shared" si="1727"/>
        <v>1.5807229500754834</v>
      </c>
      <c r="MQC12" s="40" t="s">
        <v>395</v>
      </c>
      <c r="MQD12" s="40" t="s">
        <v>10</v>
      </c>
      <c r="MQE12" s="42">
        <v>42004</v>
      </c>
      <c r="MQF12" s="43">
        <v>4736150000</v>
      </c>
      <c r="MQG12" s="43">
        <v>63083000</v>
      </c>
      <c r="MQH12" s="43">
        <v>2655650000</v>
      </c>
      <c r="MQI12" s="40">
        <v>0</v>
      </c>
      <c r="MQJ12" s="43">
        <v>157824000</v>
      </c>
      <c r="MQK12" s="40" t="s">
        <v>41</v>
      </c>
      <c r="MQL12" s="40" t="s">
        <v>99</v>
      </c>
      <c r="MQM12" s="36">
        <f t="shared" si="1722"/>
        <v>2014</v>
      </c>
      <c r="MQN12" s="37">
        <f t="shared" si="1723"/>
        <v>-4673067000</v>
      </c>
      <c r="MQO12" s="38">
        <f t="shared" si="1724"/>
        <v>2813474000</v>
      </c>
      <c r="MQP12" s="38">
        <f t="shared" si="1725"/>
        <v>-7486541000</v>
      </c>
      <c r="MQQ12" s="39">
        <f t="shared" si="1726"/>
        <v>0.98668053165545855</v>
      </c>
      <c r="MQR12" s="39">
        <f t="shared" si="1727"/>
        <v>1.5807229500754834</v>
      </c>
      <c r="MQS12" s="40" t="s">
        <v>395</v>
      </c>
      <c r="MQT12" s="40" t="s">
        <v>10</v>
      </c>
      <c r="MQU12" s="42">
        <v>42004</v>
      </c>
      <c r="MQV12" s="43">
        <v>4736150000</v>
      </c>
      <c r="MQW12" s="43">
        <v>63083000</v>
      </c>
      <c r="MQX12" s="43">
        <v>2655650000</v>
      </c>
      <c r="MQY12" s="40">
        <v>0</v>
      </c>
      <c r="MQZ12" s="43">
        <v>157824000</v>
      </c>
      <c r="MRA12" s="40" t="s">
        <v>41</v>
      </c>
      <c r="MRB12" s="40" t="s">
        <v>99</v>
      </c>
      <c r="MRC12" s="36">
        <f t="shared" si="1728"/>
        <v>2014</v>
      </c>
      <c r="MRD12" s="37">
        <f t="shared" si="1729"/>
        <v>-4673067000</v>
      </c>
      <c r="MRE12" s="38">
        <f t="shared" si="1730"/>
        <v>2813474000</v>
      </c>
      <c r="MRF12" s="38">
        <f t="shared" si="1731"/>
        <v>-7486541000</v>
      </c>
      <c r="MRG12" s="39">
        <f t="shared" si="1732"/>
        <v>0.98668053165545855</v>
      </c>
      <c r="MRH12" s="39">
        <f t="shared" si="1733"/>
        <v>1.5807229500754834</v>
      </c>
      <c r="MRI12" s="40" t="s">
        <v>395</v>
      </c>
      <c r="MRJ12" s="40" t="s">
        <v>10</v>
      </c>
      <c r="MRK12" s="42">
        <v>42004</v>
      </c>
      <c r="MRL12" s="43">
        <v>4736150000</v>
      </c>
      <c r="MRM12" s="43">
        <v>63083000</v>
      </c>
      <c r="MRN12" s="43">
        <v>2655650000</v>
      </c>
      <c r="MRO12" s="40">
        <v>0</v>
      </c>
      <c r="MRP12" s="43">
        <v>157824000</v>
      </c>
      <c r="MRQ12" s="40" t="s">
        <v>41</v>
      </c>
      <c r="MRR12" s="40" t="s">
        <v>99</v>
      </c>
      <c r="MRS12" s="36">
        <f t="shared" si="1728"/>
        <v>2014</v>
      </c>
      <c r="MRT12" s="37">
        <f t="shared" si="1729"/>
        <v>-4673067000</v>
      </c>
      <c r="MRU12" s="38">
        <f t="shared" si="1730"/>
        <v>2813474000</v>
      </c>
      <c r="MRV12" s="38">
        <f t="shared" si="1731"/>
        <v>-7486541000</v>
      </c>
      <c r="MRW12" s="39">
        <f t="shared" si="1732"/>
        <v>0.98668053165545855</v>
      </c>
      <c r="MRX12" s="39">
        <f t="shared" si="1733"/>
        <v>1.5807229500754834</v>
      </c>
      <c r="MRY12" s="40" t="s">
        <v>395</v>
      </c>
      <c r="MRZ12" s="40" t="s">
        <v>10</v>
      </c>
      <c r="MSA12" s="42">
        <v>42004</v>
      </c>
      <c r="MSB12" s="43">
        <v>4736150000</v>
      </c>
      <c r="MSC12" s="43">
        <v>63083000</v>
      </c>
      <c r="MSD12" s="43">
        <v>2655650000</v>
      </c>
      <c r="MSE12" s="40">
        <v>0</v>
      </c>
      <c r="MSF12" s="43">
        <v>157824000</v>
      </c>
      <c r="MSG12" s="40" t="s">
        <v>41</v>
      </c>
      <c r="MSH12" s="40" t="s">
        <v>99</v>
      </c>
      <c r="MSI12" s="36">
        <f t="shared" si="1734"/>
        <v>2014</v>
      </c>
      <c r="MSJ12" s="37">
        <f t="shared" si="1735"/>
        <v>-4673067000</v>
      </c>
      <c r="MSK12" s="38">
        <f t="shared" si="1736"/>
        <v>2813474000</v>
      </c>
      <c r="MSL12" s="38">
        <f t="shared" si="1737"/>
        <v>-7486541000</v>
      </c>
      <c r="MSM12" s="39">
        <f t="shared" si="1738"/>
        <v>0.98668053165545855</v>
      </c>
      <c r="MSN12" s="39">
        <f t="shared" si="1739"/>
        <v>1.5807229500754834</v>
      </c>
      <c r="MSO12" s="40" t="s">
        <v>395</v>
      </c>
      <c r="MSP12" s="40" t="s">
        <v>10</v>
      </c>
      <c r="MSQ12" s="42">
        <v>42004</v>
      </c>
      <c r="MSR12" s="43">
        <v>4736150000</v>
      </c>
      <c r="MSS12" s="43">
        <v>63083000</v>
      </c>
      <c r="MST12" s="43">
        <v>2655650000</v>
      </c>
      <c r="MSU12" s="40">
        <v>0</v>
      </c>
      <c r="MSV12" s="43">
        <v>157824000</v>
      </c>
      <c r="MSW12" s="40" t="s">
        <v>41</v>
      </c>
      <c r="MSX12" s="40" t="s">
        <v>99</v>
      </c>
      <c r="MSY12" s="36">
        <f t="shared" si="1734"/>
        <v>2014</v>
      </c>
      <c r="MSZ12" s="37">
        <f t="shared" si="1735"/>
        <v>-4673067000</v>
      </c>
      <c r="MTA12" s="38">
        <f t="shared" si="1736"/>
        <v>2813474000</v>
      </c>
      <c r="MTB12" s="38">
        <f t="shared" si="1737"/>
        <v>-7486541000</v>
      </c>
      <c r="MTC12" s="39">
        <f t="shared" si="1738"/>
        <v>0.98668053165545855</v>
      </c>
      <c r="MTD12" s="39">
        <f t="shared" si="1739"/>
        <v>1.5807229500754834</v>
      </c>
      <c r="MTE12" s="40" t="s">
        <v>395</v>
      </c>
      <c r="MTF12" s="40" t="s">
        <v>10</v>
      </c>
      <c r="MTG12" s="42">
        <v>42004</v>
      </c>
      <c r="MTH12" s="43">
        <v>4736150000</v>
      </c>
      <c r="MTI12" s="43">
        <v>63083000</v>
      </c>
      <c r="MTJ12" s="43">
        <v>2655650000</v>
      </c>
      <c r="MTK12" s="40">
        <v>0</v>
      </c>
      <c r="MTL12" s="43">
        <v>157824000</v>
      </c>
      <c r="MTM12" s="40" t="s">
        <v>41</v>
      </c>
      <c r="MTN12" s="40" t="s">
        <v>99</v>
      </c>
      <c r="MTO12" s="36">
        <f t="shared" si="1740"/>
        <v>2014</v>
      </c>
      <c r="MTP12" s="37">
        <f t="shared" si="1741"/>
        <v>-4673067000</v>
      </c>
      <c r="MTQ12" s="38">
        <f t="shared" si="1742"/>
        <v>2813474000</v>
      </c>
      <c r="MTR12" s="38">
        <f t="shared" si="1743"/>
        <v>-7486541000</v>
      </c>
      <c r="MTS12" s="39">
        <f t="shared" si="1744"/>
        <v>0.98668053165545855</v>
      </c>
      <c r="MTT12" s="39">
        <f t="shared" si="1745"/>
        <v>1.5807229500754834</v>
      </c>
      <c r="MTU12" s="40" t="s">
        <v>395</v>
      </c>
      <c r="MTV12" s="40" t="s">
        <v>10</v>
      </c>
      <c r="MTW12" s="42">
        <v>42004</v>
      </c>
      <c r="MTX12" s="43">
        <v>4736150000</v>
      </c>
      <c r="MTY12" s="43">
        <v>63083000</v>
      </c>
      <c r="MTZ12" s="43">
        <v>2655650000</v>
      </c>
      <c r="MUA12" s="40">
        <v>0</v>
      </c>
      <c r="MUB12" s="43">
        <v>157824000</v>
      </c>
      <c r="MUC12" s="40" t="s">
        <v>41</v>
      </c>
      <c r="MUD12" s="40" t="s">
        <v>99</v>
      </c>
      <c r="MUE12" s="36">
        <f t="shared" si="1740"/>
        <v>2014</v>
      </c>
      <c r="MUF12" s="37">
        <f t="shared" si="1741"/>
        <v>-4673067000</v>
      </c>
      <c r="MUG12" s="38">
        <f t="shared" si="1742"/>
        <v>2813474000</v>
      </c>
      <c r="MUH12" s="38">
        <f t="shared" si="1743"/>
        <v>-7486541000</v>
      </c>
      <c r="MUI12" s="39">
        <f t="shared" si="1744"/>
        <v>0.98668053165545855</v>
      </c>
      <c r="MUJ12" s="39">
        <f t="shared" si="1745"/>
        <v>1.5807229500754834</v>
      </c>
      <c r="MUK12" s="40" t="s">
        <v>395</v>
      </c>
      <c r="MUL12" s="40" t="s">
        <v>10</v>
      </c>
      <c r="MUM12" s="42">
        <v>42004</v>
      </c>
      <c r="MUN12" s="43">
        <v>4736150000</v>
      </c>
      <c r="MUO12" s="43">
        <v>63083000</v>
      </c>
      <c r="MUP12" s="43">
        <v>2655650000</v>
      </c>
      <c r="MUQ12" s="40">
        <v>0</v>
      </c>
      <c r="MUR12" s="43">
        <v>157824000</v>
      </c>
      <c r="MUS12" s="40" t="s">
        <v>41</v>
      </c>
      <c r="MUT12" s="40" t="s">
        <v>99</v>
      </c>
      <c r="MUU12" s="36">
        <f t="shared" si="1746"/>
        <v>2014</v>
      </c>
      <c r="MUV12" s="37">
        <f t="shared" si="1747"/>
        <v>-4673067000</v>
      </c>
      <c r="MUW12" s="38">
        <f t="shared" si="1748"/>
        <v>2813474000</v>
      </c>
      <c r="MUX12" s="38">
        <f t="shared" si="1749"/>
        <v>-7486541000</v>
      </c>
      <c r="MUY12" s="39">
        <f t="shared" si="1750"/>
        <v>0.98668053165545855</v>
      </c>
      <c r="MUZ12" s="39">
        <f t="shared" si="1751"/>
        <v>1.5807229500754834</v>
      </c>
      <c r="MVA12" s="40" t="s">
        <v>395</v>
      </c>
      <c r="MVB12" s="40" t="s">
        <v>10</v>
      </c>
      <c r="MVC12" s="42">
        <v>42004</v>
      </c>
      <c r="MVD12" s="43">
        <v>4736150000</v>
      </c>
      <c r="MVE12" s="43">
        <v>63083000</v>
      </c>
      <c r="MVF12" s="43">
        <v>2655650000</v>
      </c>
      <c r="MVG12" s="40">
        <v>0</v>
      </c>
      <c r="MVH12" s="43">
        <v>157824000</v>
      </c>
      <c r="MVI12" s="40" t="s">
        <v>41</v>
      </c>
      <c r="MVJ12" s="40" t="s">
        <v>99</v>
      </c>
      <c r="MVK12" s="36">
        <f t="shared" si="1746"/>
        <v>2014</v>
      </c>
      <c r="MVL12" s="37">
        <f t="shared" si="1747"/>
        <v>-4673067000</v>
      </c>
      <c r="MVM12" s="38">
        <f t="shared" si="1748"/>
        <v>2813474000</v>
      </c>
      <c r="MVN12" s="38">
        <f t="shared" si="1749"/>
        <v>-7486541000</v>
      </c>
      <c r="MVO12" s="39">
        <f t="shared" si="1750"/>
        <v>0.98668053165545855</v>
      </c>
      <c r="MVP12" s="39">
        <f t="shared" si="1751"/>
        <v>1.5807229500754834</v>
      </c>
      <c r="MVQ12" s="40" t="s">
        <v>395</v>
      </c>
      <c r="MVR12" s="40" t="s">
        <v>10</v>
      </c>
      <c r="MVS12" s="42">
        <v>42004</v>
      </c>
      <c r="MVT12" s="43">
        <v>4736150000</v>
      </c>
      <c r="MVU12" s="43">
        <v>63083000</v>
      </c>
      <c r="MVV12" s="43">
        <v>2655650000</v>
      </c>
      <c r="MVW12" s="40">
        <v>0</v>
      </c>
      <c r="MVX12" s="43">
        <v>157824000</v>
      </c>
      <c r="MVY12" s="40" t="s">
        <v>41</v>
      </c>
      <c r="MVZ12" s="40" t="s">
        <v>99</v>
      </c>
      <c r="MWA12" s="36">
        <f t="shared" si="1752"/>
        <v>2014</v>
      </c>
      <c r="MWB12" s="37">
        <f t="shared" si="1753"/>
        <v>-4673067000</v>
      </c>
      <c r="MWC12" s="38">
        <f t="shared" si="1754"/>
        <v>2813474000</v>
      </c>
      <c r="MWD12" s="38">
        <f t="shared" si="1755"/>
        <v>-7486541000</v>
      </c>
      <c r="MWE12" s="39">
        <f t="shared" si="1756"/>
        <v>0.98668053165545855</v>
      </c>
      <c r="MWF12" s="39">
        <f t="shared" si="1757"/>
        <v>1.5807229500754834</v>
      </c>
      <c r="MWG12" s="40" t="s">
        <v>395</v>
      </c>
      <c r="MWH12" s="40" t="s">
        <v>10</v>
      </c>
      <c r="MWI12" s="42">
        <v>42004</v>
      </c>
      <c r="MWJ12" s="43">
        <v>4736150000</v>
      </c>
      <c r="MWK12" s="43">
        <v>63083000</v>
      </c>
      <c r="MWL12" s="43">
        <v>2655650000</v>
      </c>
      <c r="MWM12" s="40">
        <v>0</v>
      </c>
      <c r="MWN12" s="43">
        <v>157824000</v>
      </c>
      <c r="MWO12" s="40" t="s">
        <v>41</v>
      </c>
      <c r="MWP12" s="40" t="s">
        <v>99</v>
      </c>
      <c r="MWQ12" s="36">
        <f t="shared" si="1752"/>
        <v>2014</v>
      </c>
      <c r="MWR12" s="37">
        <f t="shared" si="1753"/>
        <v>-4673067000</v>
      </c>
      <c r="MWS12" s="38">
        <f t="shared" si="1754"/>
        <v>2813474000</v>
      </c>
      <c r="MWT12" s="38">
        <f t="shared" si="1755"/>
        <v>-7486541000</v>
      </c>
      <c r="MWU12" s="39">
        <f t="shared" si="1756"/>
        <v>0.98668053165545855</v>
      </c>
      <c r="MWV12" s="39">
        <f t="shared" si="1757"/>
        <v>1.5807229500754834</v>
      </c>
      <c r="MWW12" s="40" t="s">
        <v>395</v>
      </c>
      <c r="MWX12" s="40" t="s">
        <v>10</v>
      </c>
      <c r="MWY12" s="42">
        <v>42004</v>
      </c>
      <c r="MWZ12" s="43">
        <v>4736150000</v>
      </c>
      <c r="MXA12" s="43">
        <v>63083000</v>
      </c>
      <c r="MXB12" s="43">
        <v>2655650000</v>
      </c>
      <c r="MXC12" s="40">
        <v>0</v>
      </c>
      <c r="MXD12" s="43">
        <v>157824000</v>
      </c>
      <c r="MXE12" s="40" t="s">
        <v>41</v>
      </c>
      <c r="MXF12" s="40" t="s">
        <v>99</v>
      </c>
      <c r="MXG12" s="36">
        <f t="shared" si="1758"/>
        <v>2014</v>
      </c>
      <c r="MXH12" s="37">
        <f t="shared" si="1759"/>
        <v>-4673067000</v>
      </c>
      <c r="MXI12" s="38">
        <f t="shared" si="1760"/>
        <v>2813474000</v>
      </c>
      <c r="MXJ12" s="38">
        <f t="shared" si="1761"/>
        <v>-7486541000</v>
      </c>
      <c r="MXK12" s="39">
        <f t="shared" si="1762"/>
        <v>0.98668053165545855</v>
      </c>
      <c r="MXL12" s="39">
        <f t="shared" si="1763"/>
        <v>1.5807229500754834</v>
      </c>
      <c r="MXM12" s="40" t="s">
        <v>395</v>
      </c>
      <c r="MXN12" s="40" t="s">
        <v>10</v>
      </c>
      <c r="MXO12" s="42">
        <v>42004</v>
      </c>
      <c r="MXP12" s="43">
        <v>4736150000</v>
      </c>
      <c r="MXQ12" s="43">
        <v>63083000</v>
      </c>
      <c r="MXR12" s="43">
        <v>2655650000</v>
      </c>
      <c r="MXS12" s="40">
        <v>0</v>
      </c>
      <c r="MXT12" s="43">
        <v>157824000</v>
      </c>
      <c r="MXU12" s="40" t="s">
        <v>41</v>
      </c>
      <c r="MXV12" s="40" t="s">
        <v>99</v>
      </c>
      <c r="MXW12" s="36">
        <f t="shared" si="1758"/>
        <v>2014</v>
      </c>
      <c r="MXX12" s="37">
        <f t="shared" si="1759"/>
        <v>-4673067000</v>
      </c>
      <c r="MXY12" s="38">
        <f t="shared" si="1760"/>
        <v>2813474000</v>
      </c>
      <c r="MXZ12" s="38">
        <f t="shared" si="1761"/>
        <v>-7486541000</v>
      </c>
      <c r="MYA12" s="39">
        <f t="shared" si="1762"/>
        <v>0.98668053165545855</v>
      </c>
      <c r="MYB12" s="39">
        <f t="shared" si="1763"/>
        <v>1.5807229500754834</v>
      </c>
      <c r="MYC12" s="40" t="s">
        <v>395</v>
      </c>
      <c r="MYD12" s="40" t="s">
        <v>10</v>
      </c>
      <c r="MYE12" s="42">
        <v>42004</v>
      </c>
      <c r="MYF12" s="43">
        <v>4736150000</v>
      </c>
      <c r="MYG12" s="43">
        <v>63083000</v>
      </c>
      <c r="MYH12" s="43">
        <v>2655650000</v>
      </c>
      <c r="MYI12" s="40">
        <v>0</v>
      </c>
      <c r="MYJ12" s="43">
        <v>157824000</v>
      </c>
      <c r="MYK12" s="40" t="s">
        <v>41</v>
      </c>
      <c r="MYL12" s="40" t="s">
        <v>99</v>
      </c>
      <c r="MYM12" s="36">
        <f t="shared" si="1764"/>
        <v>2014</v>
      </c>
      <c r="MYN12" s="37">
        <f t="shared" si="1765"/>
        <v>-4673067000</v>
      </c>
      <c r="MYO12" s="38">
        <f t="shared" si="1766"/>
        <v>2813474000</v>
      </c>
      <c r="MYP12" s="38">
        <f t="shared" si="1767"/>
        <v>-7486541000</v>
      </c>
      <c r="MYQ12" s="39">
        <f t="shared" si="1768"/>
        <v>0.98668053165545855</v>
      </c>
      <c r="MYR12" s="39">
        <f t="shared" si="1769"/>
        <v>1.5807229500754834</v>
      </c>
      <c r="MYS12" s="40" t="s">
        <v>395</v>
      </c>
      <c r="MYT12" s="40" t="s">
        <v>10</v>
      </c>
      <c r="MYU12" s="42">
        <v>42004</v>
      </c>
      <c r="MYV12" s="43">
        <v>4736150000</v>
      </c>
      <c r="MYW12" s="43">
        <v>63083000</v>
      </c>
      <c r="MYX12" s="43">
        <v>2655650000</v>
      </c>
      <c r="MYY12" s="40">
        <v>0</v>
      </c>
      <c r="MYZ12" s="43">
        <v>157824000</v>
      </c>
      <c r="MZA12" s="40" t="s">
        <v>41</v>
      </c>
      <c r="MZB12" s="40" t="s">
        <v>99</v>
      </c>
      <c r="MZC12" s="36">
        <f t="shared" si="1764"/>
        <v>2014</v>
      </c>
      <c r="MZD12" s="37">
        <f t="shared" si="1765"/>
        <v>-4673067000</v>
      </c>
      <c r="MZE12" s="38">
        <f t="shared" si="1766"/>
        <v>2813474000</v>
      </c>
      <c r="MZF12" s="38">
        <f t="shared" si="1767"/>
        <v>-7486541000</v>
      </c>
      <c r="MZG12" s="39">
        <f t="shared" si="1768"/>
        <v>0.98668053165545855</v>
      </c>
      <c r="MZH12" s="39">
        <f t="shared" si="1769"/>
        <v>1.5807229500754834</v>
      </c>
      <c r="MZI12" s="40" t="s">
        <v>395</v>
      </c>
      <c r="MZJ12" s="40" t="s">
        <v>10</v>
      </c>
      <c r="MZK12" s="42">
        <v>42004</v>
      </c>
      <c r="MZL12" s="43">
        <v>4736150000</v>
      </c>
      <c r="MZM12" s="43">
        <v>63083000</v>
      </c>
      <c r="MZN12" s="43">
        <v>2655650000</v>
      </c>
      <c r="MZO12" s="40">
        <v>0</v>
      </c>
      <c r="MZP12" s="43">
        <v>157824000</v>
      </c>
      <c r="MZQ12" s="40" t="s">
        <v>41</v>
      </c>
      <c r="MZR12" s="40" t="s">
        <v>99</v>
      </c>
      <c r="MZS12" s="36">
        <f t="shared" si="1770"/>
        <v>2014</v>
      </c>
      <c r="MZT12" s="37">
        <f t="shared" si="1771"/>
        <v>-4673067000</v>
      </c>
      <c r="MZU12" s="38">
        <f t="shared" si="1772"/>
        <v>2813474000</v>
      </c>
      <c r="MZV12" s="38">
        <f t="shared" si="1773"/>
        <v>-7486541000</v>
      </c>
      <c r="MZW12" s="39">
        <f t="shared" si="1774"/>
        <v>0.98668053165545855</v>
      </c>
      <c r="MZX12" s="39">
        <f t="shared" si="1775"/>
        <v>1.5807229500754834</v>
      </c>
      <c r="MZY12" s="40" t="s">
        <v>395</v>
      </c>
      <c r="MZZ12" s="40" t="s">
        <v>10</v>
      </c>
      <c r="NAA12" s="42">
        <v>42004</v>
      </c>
      <c r="NAB12" s="43">
        <v>4736150000</v>
      </c>
      <c r="NAC12" s="43">
        <v>63083000</v>
      </c>
      <c r="NAD12" s="43">
        <v>2655650000</v>
      </c>
      <c r="NAE12" s="40">
        <v>0</v>
      </c>
      <c r="NAF12" s="43">
        <v>157824000</v>
      </c>
      <c r="NAG12" s="40" t="s">
        <v>41</v>
      </c>
      <c r="NAH12" s="40" t="s">
        <v>99</v>
      </c>
      <c r="NAI12" s="36">
        <f t="shared" si="1770"/>
        <v>2014</v>
      </c>
      <c r="NAJ12" s="37">
        <f t="shared" si="1771"/>
        <v>-4673067000</v>
      </c>
      <c r="NAK12" s="38">
        <f t="shared" si="1772"/>
        <v>2813474000</v>
      </c>
      <c r="NAL12" s="38">
        <f t="shared" si="1773"/>
        <v>-7486541000</v>
      </c>
      <c r="NAM12" s="39">
        <f t="shared" si="1774"/>
        <v>0.98668053165545855</v>
      </c>
      <c r="NAN12" s="39">
        <f t="shared" si="1775"/>
        <v>1.5807229500754834</v>
      </c>
      <c r="NAO12" s="40" t="s">
        <v>395</v>
      </c>
      <c r="NAP12" s="40" t="s">
        <v>10</v>
      </c>
      <c r="NAQ12" s="42">
        <v>42004</v>
      </c>
      <c r="NAR12" s="43">
        <v>4736150000</v>
      </c>
      <c r="NAS12" s="43">
        <v>63083000</v>
      </c>
      <c r="NAT12" s="43">
        <v>2655650000</v>
      </c>
      <c r="NAU12" s="40">
        <v>0</v>
      </c>
      <c r="NAV12" s="43">
        <v>157824000</v>
      </c>
      <c r="NAW12" s="40" t="s">
        <v>41</v>
      </c>
      <c r="NAX12" s="40" t="s">
        <v>99</v>
      </c>
      <c r="NAY12" s="36">
        <f t="shared" si="1776"/>
        <v>2014</v>
      </c>
      <c r="NAZ12" s="37">
        <f t="shared" si="1777"/>
        <v>-4673067000</v>
      </c>
      <c r="NBA12" s="38">
        <f t="shared" si="1778"/>
        <v>2813474000</v>
      </c>
      <c r="NBB12" s="38">
        <f t="shared" si="1779"/>
        <v>-7486541000</v>
      </c>
      <c r="NBC12" s="39">
        <f t="shared" si="1780"/>
        <v>0.98668053165545855</v>
      </c>
      <c r="NBD12" s="39">
        <f t="shared" si="1781"/>
        <v>1.5807229500754834</v>
      </c>
      <c r="NBE12" s="40" t="s">
        <v>395</v>
      </c>
      <c r="NBF12" s="40" t="s">
        <v>10</v>
      </c>
      <c r="NBG12" s="42">
        <v>42004</v>
      </c>
      <c r="NBH12" s="43">
        <v>4736150000</v>
      </c>
      <c r="NBI12" s="43">
        <v>63083000</v>
      </c>
      <c r="NBJ12" s="43">
        <v>2655650000</v>
      </c>
      <c r="NBK12" s="40">
        <v>0</v>
      </c>
      <c r="NBL12" s="43">
        <v>157824000</v>
      </c>
      <c r="NBM12" s="40" t="s">
        <v>41</v>
      </c>
      <c r="NBN12" s="40" t="s">
        <v>99</v>
      </c>
      <c r="NBO12" s="36">
        <f t="shared" si="1776"/>
        <v>2014</v>
      </c>
      <c r="NBP12" s="37">
        <f t="shared" si="1777"/>
        <v>-4673067000</v>
      </c>
      <c r="NBQ12" s="38">
        <f t="shared" si="1778"/>
        <v>2813474000</v>
      </c>
      <c r="NBR12" s="38">
        <f t="shared" si="1779"/>
        <v>-7486541000</v>
      </c>
      <c r="NBS12" s="39">
        <f t="shared" si="1780"/>
        <v>0.98668053165545855</v>
      </c>
      <c r="NBT12" s="39">
        <f t="shared" si="1781"/>
        <v>1.5807229500754834</v>
      </c>
      <c r="NBU12" s="40" t="s">
        <v>395</v>
      </c>
      <c r="NBV12" s="40" t="s">
        <v>10</v>
      </c>
      <c r="NBW12" s="42">
        <v>42004</v>
      </c>
      <c r="NBX12" s="43">
        <v>4736150000</v>
      </c>
      <c r="NBY12" s="43">
        <v>63083000</v>
      </c>
      <c r="NBZ12" s="43">
        <v>2655650000</v>
      </c>
      <c r="NCA12" s="40">
        <v>0</v>
      </c>
      <c r="NCB12" s="43">
        <v>157824000</v>
      </c>
      <c r="NCC12" s="40" t="s">
        <v>41</v>
      </c>
      <c r="NCD12" s="40" t="s">
        <v>99</v>
      </c>
      <c r="NCE12" s="36">
        <f t="shared" si="1782"/>
        <v>2014</v>
      </c>
      <c r="NCF12" s="37">
        <f t="shared" si="1783"/>
        <v>-4673067000</v>
      </c>
      <c r="NCG12" s="38">
        <f t="shared" si="1784"/>
        <v>2813474000</v>
      </c>
      <c r="NCH12" s="38">
        <f t="shared" si="1785"/>
        <v>-7486541000</v>
      </c>
      <c r="NCI12" s="39">
        <f t="shared" si="1786"/>
        <v>0.98668053165545855</v>
      </c>
      <c r="NCJ12" s="39">
        <f t="shared" si="1787"/>
        <v>1.5807229500754834</v>
      </c>
      <c r="NCK12" s="40" t="s">
        <v>395</v>
      </c>
      <c r="NCL12" s="40" t="s">
        <v>10</v>
      </c>
      <c r="NCM12" s="42">
        <v>42004</v>
      </c>
      <c r="NCN12" s="43">
        <v>4736150000</v>
      </c>
      <c r="NCO12" s="43">
        <v>63083000</v>
      </c>
      <c r="NCP12" s="43">
        <v>2655650000</v>
      </c>
      <c r="NCQ12" s="40">
        <v>0</v>
      </c>
      <c r="NCR12" s="43">
        <v>157824000</v>
      </c>
      <c r="NCS12" s="40" t="s">
        <v>41</v>
      </c>
      <c r="NCT12" s="40" t="s">
        <v>99</v>
      </c>
      <c r="NCU12" s="36">
        <f t="shared" si="1782"/>
        <v>2014</v>
      </c>
      <c r="NCV12" s="37">
        <f t="shared" si="1783"/>
        <v>-4673067000</v>
      </c>
      <c r="NCW12" s="38">
        <f t="shared" si="1784"/>
        <v>2813474000</v>
      </c>
      <c r="NCX12" s="38">
        <f t="shared" si="1785"/>
        <v>-7486541000</v>
      </c>
      <c r="NCY12" s="39">
        <f t="shared" si="1786"/>
        <v>0.98668053165545855</v>
      </c>
      <c r="NCZ12" s="39">
        <f t="shared" si="1787"/>
        <v>1.5807229500754834</v>
      </c>
      <c r="NDA12" s="40" t="s">
        <v>395</v>
      </c>
      <c r="NDB12" s="40" t="s">
        <v>10</v>
      </c>
      <c r="NDC12" s="42">
        <v>42004</v>
      </c>
      <c r="NDD12" s="43">
        <v>4736150000</v>
      </c>
      <c r="NDE12" s="43">
        <v>63083000</v>
      </c>
      <c r="NDF12" s="43">
        <v>2655650000</v>
      </c>
      <c r="NDG12" s="40">
        <v>0</v>
      </c>
      <c r="NDH12" s="43">
        <v>157824000</v>
      </c>
      <c r="NDI12" s="40" t="s">
        <v>41</v>
      </c>
      <c r="NDJ12" s="40" t="s">
        <v>99</v>
      </c>
      <c r="NDK12" s="36">
        <f t="shared" si="1788"/>
        <v>2014</v>
      </c>
      <c r="NDL12" s="37">
        <f t="shared" si="1789"/>
        <v>-4673067000</v>
      </c>
      <c r="NDM12" s="38">
        <f t="shared" si="1790"/>
        <v>2813474000</v>
      </c>
      <c r="NDN12" s="38">
        <f t="shared" si="1791"/>
        <v>-7486541000</v>
      </c>
      <c r="NDO12" s="39">
        <f t="shared" si="1792"/>
        <v>0.98668053165545855</v>
      </c>
      <c r="NDP12" s="39">
        <f t="shared" si="1793"/>
        <v>1.5807229500754834</v>
      </c>
      <c r="NDQ12" s="40" t="s">
        <v>395</v>
      </c>
      <c r="NDR12" s="40" t="s">
        <v>10</v>
      </c>
      <c r="NDS12" s="42">
        <v>42004</v>
      </c>
      <c r="NDT12" s="43">
        <v>4736150000</v>
      </c>
      <c r="NDU12" s="43">
        <v>63083000</v>
      </c>
      <c r="NDV12" s="43">
        <v>2655650000</v>
      </c>
      <c r="NDW12" s="40">
        <v>0</v>
      </c>
      <c r="NDX12" s="43">
        <v>157824000</v>
      </c>
      <c r="NDY12" s="40" t="s">
        <v>41</v>
      </c>
      <c r="NDZ12" s="40" t="s">
        <v>99</v>
      </c>
      <c r="NEA12" s="36">
        <f t="shared" si="1788"/>
        <v>2014</v>
      </c>
      <c r="NEB12" s="37">
        <f t="shared" si="1789"/>
        <v>-4673067000</v>
      </c>
      <c r="NEC12" s="38">
        <f t="shared" si="1790"/>
        <v>2813474000</v>
      </c>
      <c r="NED12" s="38">
        <f t="shared" si="1791"/>
        <v>-7486541000</v>
      </c>
      <c r="NEE12" s="39">
        <f t="shared" si="1792"/>
        <v>0.98668053165545855</v>
      </c>
      <c r="NEF12" s="39">
        <f t="shared" si="1793"/>
        <v>1.5807229500754834</v>
      </c>
      <c r="NEG12" s="40" t="s">
        <v>395</v>
      </c>
      <c r="NEH12" s="40" t="s">
        <v>10</v>
      </c>
      <c r="NEI12" s="42">
        <v>42004</v>
      </c>
      <c r="NEJ12" s="43">
        <v>4736150000</v>
      </c>
      <c r="NEK12" s="43">
        <v>63083000</v>
      </c>
      <c r="NEL12" s="43">
        <v>2655650000</v>
      </c>
      <c r="NEM12" s="40">
        <v>0</v>
      </c>
      <c r="NEN12" s="43">
        <v>157824000</v>
      </c>
      <c r="NEO12" s="40" t="s">
        <v>41</v>
      </c>
      <c r="NEP12" s="40" t="s">
        <v>99</v>
      </c>
      <c r="NEQ12" s="36">
        <f t="shared" si="1794"/>
        <v>2014</v>
      </c>
      <c r="NER12" s="37">
        <f t="shared" si="1795"/>
        <v>-4673067000</v>
      </c>
      <c r="NES12" s="38">
        <f t="shared" si="1796"/>
        <v>2813474000</v>
      </c>
      <c r="NET12" s="38">
        <f t="shared" si="1797"/>
        <v>-7486541000</v>
      </c>
      <c r="NEU12" s="39">
        <f t="shared" si="1798"/>
        <v>0.98668053165545855</v>
      </c>
      <c r="NEV12" s="39">
        <f t="shared" si="1799"/>
        <v>1.5807229500754834</v>
      </c>
      <c r="NEW12" s="40" t="s">
        <v>395</v>
      </c>
      <c r="NEX12" s="40" t="s">
        <v>10</v>
      </c>
      <c r="NEY12" s="42">
        <v>42004</v>
      </c>
      <c r="NEZ12" s="43">
        <v>4736150000</v>
      </c>
      <c r="NFA12" s="43">
        <v>63083000</v>
      </c>
      <c r="NFB12" s="43">
        <v>2655650000</v>
      </c>
      <c r="NFC12" s="40">
        <v>0</v>
      </c>
      <c r="NFD12" s="43">
        <v>157824000</v>
      </c>
      <c r="NFE12" s="40" t="s">
        <v>41</v>
      </c>
      <c r="NFF12" s="40" t="s">
        <v>99</v>
      </c>
      <c r="NFG12" s="36">
        <f t="shared" si="1794"/>
        <v>2014</v>
      </c>
      <c r="NFH12" s="37">
        <f t="shared" si="1795"/>
        <v>-4673067000</v>
      </c>
      <c r="NFI12" s="38">
        <f t="shared" si="1796"/>
        <v>2813474000</v>
      </c>
      <c r="NFJ12" s="38">
        <f t="shared" si="1797"/>
        <v>-7486541000</v>
      </c>
      <c r="NFK12" s="39">
        <f t="shared" si="1798"/>
        <v>0.98668053165545855</v>
      </c>
      <c r="NFL12" s="39">
        <f t="shared" si="1799"/>
        <v>1.5807229500754834</v>
      </c>
      <c r="NFM12" s="40" t="s">
        <v>395</v>
      </c>
      <c r="NFN12" s="40" t="s">
        <v>10</v>
      </c>
      <c r="NFO12" s="42">
        <v>42004</v>
      </c>
      <c r="NFP12" s="43">
        <v>4736150000</v>
      </c>
      <c r="NFQ12" s="43">
        <v>63083000</v>
      </c>
      <c r="NFR12" s="43">
        <v>2655650000</v>
      </c>
      <c r="NFS12" s="40">
        <v>0</v>
      </c>
      <c r="NFT12" s="43">
        <v>157824000</v>
      </c>
      <c r="NFU12" s="40" t="s">
        <v>41</v>
      </c>
      <c r="NFV12" s="40" t="s">
        <v>99</v>
      </c>
      <c r="NFW12" s="36">
        <f t="shared" si="1800"/>
        <v>2014</v>
      </c>
      <c r="NFX12" s="37">
        <f t="shared" si="1801"/>
        <v>-4673067000</v>
      </c>
      <c r="NFY12" s="38">
        <f t="shared" si="1802"/>
        <v>2813474000</v>
      </c>
      <c r="NFZ12" s="38">
        <f t="shared" si="1803"/>
        <v>-7486541000</v>
      </c>
      <c r="NGA12" s="39">
        <f t="shared" si="1804"/>
        <v>0.98668053165545855</v>
      </c>
      <c r="NGB12" s="39">
        <f t="shared" si="1805"/>
        <v>1.5807229500754834</v>
      </c>
      <c r="NGC12" s="40" t="s">
        <v>395</v>
      </c>
      <c r="NGD12" s="40" t="s">
        <v>10</v>
      </c>
      <c r="NGE12" s="42">
        <v>42004</v>
      </c>
      <c r="NGF12" s="43">
        <v>4736150000</v>
      </c>
      <c r="NGG12" s="43">
        <v>63083000</v>
      </c>
      <c r="NGH12" s="43">
        <v>2655650000</v>
      </c>
      <c r="NGI12" s="40">
        <v>0</v>
      </c>
      <c r="NGJ12" s="43">
        <v>157824000</v>
      </c>
      <c r="NGK12" s="40" t="s">
        <v>41</v>
      </c>
      <c r="NGL12" s="40" t="s">
        <v>99</v>
      </c>
      <c r="NGM12" s="36">
        <f t="shared" si="1800"/>
        <v>2014</v>
      </c>
      <c r="NGN12" s="37">
        <f t="shared" si="1801"/>
        <v>-4673067000</v>
      </c>
      <c r="NGO12" s="38">
        <f t="shared" si="1802"/>
        <v>2813474000</v>
      </c>
      <c r="NGP12" s="38">
        <f t="shared" si="1803"/>
        <v>-7486541000</v>
      </c>
      <c r="NGQ12" s="39">
        <f t="shared" si="1804"/>
        <v>0.98668053165545855</v>
      </c>
      <c r="NGR12" s="39">
        <f t="shared" si="1805"/>
        <v>1.5807229500754834</v>
      </c>
      <c r="NGS12" s="40" t="s">
        <v>395</v>
      </c>
      <c r="NGT12" s="40" t="s">
        <v>10</v>
      </c>
      <c r="NGU12" s="42">
        <v>42004</v>
      </c>
      <c r="NGV12" s="43">
        <v>4736150000</v>
      </c>
      <c r="NGW12" s="43">
        <v>63083000</v>
      </c>
      <c r="NGX12" s="43">
        <v>2655650000</v>
      </c>
      <c r="NGY12" s="40">
        <v>0</v>
      </c>
      <c r="NGZ12" s="43">
        <v>157824000</v>
      </c>
      <c r="NHA12" s="40" t="s">
        <v>41</v>
      </c>
      <c r="NHB12" s="40" t="s">
        <v>99</v>
      </c>
      <c r="NHC12" s="36">
        <f t="shared" si="1806"/>
        <v>2014</v>
      </c>
      <c r="NHD12" s="37">
        <f t="shared" si="1807"/>
        <v>-4673067000</v>
      </c>
      <c r="NHE12" s="38">
        <f t="shared" si="1808"/>
        <v>2813474000</v>
      </c>
      <c r="NHF12" s="38">
        <f t="shared" si="1809"/>
        <v>-7486541000</v>
      </c>
      <c r="NHG12" s="39">
        <f t="shared" si="1810"/>
        <v>0.98668053165545855</v>
      </c>
      <c r="NHH12" s="39">
        <f t="shared" si="1811"/>
        <v>1.5807229500754834</v>
      </c>
      <c r="NHI12" s="40" t="s">
        <v>395</v>
      </c>
      <c r="NHJ12" s="40" t="s">
        <v>10</v>
      </c>
      <c r="NHK12" s="42">
        <v>42004</v>
      </c>
      <c r="NHL12" s="43">
        <v>4736150000</v>
      </c>
      <c r="NHM12" s="43">
        <v>63083000</v>
      </c>
      <c r="NHN12" s="43">
        <v>2655650000</v>
      </c>
      <c r="NHO12" s="40">
        <v>0</v>
      </c>
      <c r="NHP12" s="43">
        <v>157824000</v>
      </c>
      <c r="NHQ12" s="40" t="s">
        <v>41</v>
      </c>
      <c r="NHR12" s="40" t="s">
        <v>99</v>
      </c>
      <c r="NHS12" s="36">
        <f t="shared" si="1806"/>
        <v>2014</v>
      </c>
      <c r="NHT12" s="37">
        <f t="shared" si="1807"/>
        <v>-4673067000</v>
      </c>
      <c r="NHU12" s="38">
        <f t="shared" si="1808"/>
        <v>2813474000</v>
      </c>
      <c r="NHV12" s="38">
        <f t="shared" si="1809"/>
        <v>-7486541000</v>
      </c>
      <c r="NHW12" s="39">
        <f t="shared" si="1810"/>
        <v>0.98668053165545855</v>
      </c>
      <c r="NHX12" s="39">
        <f t="shared" si="1811"/>
        <v>1.5807229500754834</v>
      </c>
      <c r="NHY12" s="40" t="s">
        <v>395</v>
      </c>
      <c r="NHZ12" s="40" t="s">
        <v>10</v>
      </c>
      <c r="NIA12" s="42">
        <v>42004</v>
      </c>
      <c r="NIB12" s="43">
        <v>4736150000</v>
      </c>
      <c r="NIC12" s="43">
        <v>63083000</v>
      </c>
      <c r="NID12" s="43">
        <v>2655650000</v>
      </c>
      <c r="NIE12" s="40">
        <v>0</v>
      </c>
      <c r="NIF12" s="43">
        <v>157824000</v>
      </c>
      <c r="NIG12" s="40" t="s">
        <v>41</v>
      </c>
      <c r="NIH12" s="40" t="s">
        <v>99</v>
      </c>
      <c r="NII12" s="36">
        <f t="shared" si="1812"/>
        <v>2014</v>
      </c>
      <c r="NIJ12" s="37">
        <f t="shared" si="1813"/>
        <v>-4673067000</v>
      </c>
      <c r="NIK12" s="38">
        <f t="shared" si="1814"/>
        <v>2813474000</v>
      </c>
      <c r="NIL12" s="38">
        <f t="shared" si="1815"/>
        <v>-7486541000</v>
      </c>
      <c r="NIM12" s="39">
        <f t="shared" si="1816"/>
        <v>0.98668053165545855</v>
      </c>
      <c r="NIN12" s="39">
        <f t="shared" si="1817"/>
        <v>1.5807229500754834</v>
      </c>
      <c r="NIO12" s="40" t="s">
        <v>395</v>
      </c>
      <c r="NIP12" s="40" t="s">
        <v>10</v>
      </c>
      <c r="NIQ12" s="42">
        <v>42004</v>
      </c>
      <c r="NIR12" s="43">
        <v>4736150000</v>
      </c>
      <c r="NIS12" s="43">
        <v>63083000</v>
      </c>
      <c r="NIT12" s="43">
        <v>2655650000</v>
      </c>
      <c r="NIU12" s="40">
        <v>0</v>
      </c>
      <c r="NIV12" s="43">
        <v>157824000</v>
      </c>
      <c r="NIW12" s="40" t="s">
        <v>41</v>
      </c>
      <c r="NIX12" s="40" t="s">
        <v>99</v>
      </c>
      <c r="NIY12" s="36">
        <f t="shared" si="1812"/>
        <v>2014</v>
      </c>
      <c r="NIZ12" s="37">
        <f t="shared" si="1813"/>
        <v>-4673067000</v>
      </c>
      <c r="NJA12" s="38">
        <f t="shared" si="1814"/>
        <v>2813474000</v>
      </c>
      <c r="NJB12" s="38">
        <f t="shared" si="1815"/>
        <v>-7486541000</v>
      </c>
      <c r="NJC12" s="39">
        <f t="shared" si="1816"/>
        <v>0.98668053165545855</v>
      </c>
      <c r="NJD12" s="39">
        <f t="shared" si="1817"/>
        <v>1.5807229500754834</v>
      </c>
      <c r="NJE12" s="40" t="s">
        <v>395</v>
      </c>
      <c r="NJF12" s="40" t="s">
        <v>10</v>
      </c>
      <c r="NJG12" s="42">
        <v>42004</v>
      </c>
      <c r="NJH12" s="43">
        <v>4736150000</v>
      </c>
      <c r="NJI12" s="43">
        <v>63083000</v>
      </c>
      <c r="NJJ12" s="43">
        <v>2655650000</v>
      </c>
      <c r="NJK12" s="40">
        <v>0</v>
      </c>
      <c r="NJL12" s="43">
        <v>157824000</v>
      </c>
      <c r="NJM12" s="40" t="s">
        <v>41</v>
      </c>
      <c r="NJN12" s="40" t="s">
        <v>99</v>
      </c>
      <c r="NJO12" s="36">
        <f t="shared" si="1818"/>
        <v>2014</v>
      </c>
      <c r="NJP12" s="37">
        <f t="shared" si="1819"/>
        <v>-4673067000</v>
      </c>
      <c r="NJQ12" s="38">
        <f t="shared" si="1820"/>
        <v>2813474000</v>
      </c>
      <c r="NJR12" s="38">
        <f t="shared" si="1821"/>
        <v>-7486541000</v>
      </c>
      <c r="NJS12" s="39">
        <f t="shared" si="1822"/>
        <v>0.98668053165545855</v>
      </c>
      <c r="NJT12" s="39">
        <f t="shared" si="1823"/>
        <v>1.5807229500754834</v>
      </c>
      <c r="NJU12" s="40" t="s">
        <v>395</v>
      </c>
      <c r="NJV12" s="40" t="s">
        <v>10</v>
      </c>
      <c r="NJW12" s="42">
        <v>42004</v>
      </c>
      <c r="NJX12" s="43">
        <v>4736150000</v>
      </c>
      <c r="NJY12" s="43">
        <v>63083000</v>
      </c>
      <c r="NJZ12" s="43">
        <v>2655650000</v>
      </c>
      <c r="NKA12" s="40">
        <v>0</v>
      </c>
      <c r="NKB12" s="43">
        <v>157824000</v>
      </c>
      <c r="NKC12" s="40" t="s">
        <v>41</v>
      </c>
      <c r="NKD12" s="40" t="s">
        <v>99</v>
      </c>
      <c r="NKE12" s="36">
        <f t="shared" si="1818"/>
        <v>2014</v>
      </c>
      <c r="NKF12" s="37">
        <f t="shared" si="1819"/>
        <v>-4673067000</v>
      </c>
      <c r="NKG12" s="38">
        <f t="shared" si="1820"/>
        <v>2813474000</v>
      </c>
      <c r="NKH12" s="38">
        <f t="shared" si="1821"/>
        <v>-7486541000</v>
      </c>
      <c r="NKI12" s="39">
        <f t="shared" si="1822"/>
        <v>0.98668053165545855</v>
      </c>
      <c r="NKJ12" s="39">
        <f t="shared" si="1823"/>
        <v>1.5807229500754834</v>
      </c>
      <c r="NKK12" s="40" t="s">
        <v>395</v>
      </c>
      <c r="NKL12" s="40" t="s">
        <v>10</v>
      </c>
      <c r="NKM12" s="42">
        <v>42004</v>
      </c>
      <c r="NKN12" s="43">
        <v>4736150000</v>
      </c>
      <c r="NKO12" s="43">
        <v>63083000</v>
      </c>
      <c r="NKP12" s="43">
        <v>2655650000</v>
      </c>
      <c r="NKQ12" s="40">
        <v>0</v>
      </c>
      <c r="NKR12" s="43">
        <v>157824000</v>
      </c>
      <c r="NKS12" s="40" t="s">
        <v>41</v>
      </c>
      <c r="NKT12" s="40" t="s">
        <v>99</v>
      </c>
      <c r="NKU12" s="36">
        <f t="shared" si="1824"/>
        <v>2014</v>
      </c>
      <c r="NKV12" s="37">
        <f t="shared" si="1825"/>
        <v>-4673067000</v>
      </c>
      <c r="NKW12" s="38">
        <f t="shared" si="1826"/>
        <v>2813474000</v>
      </c>
      <c r="NKX12" s="38">
        <f t="shared" si="1827"/>
        <v>-7486541000</v>
      </c>
      <c r="NKY12" s="39">
        <f t="shared" si="1828"/>
        <v>0.98668053165545855</v>
      </c>
      <c r="NKZ12" s="39">
        <f t="shared" si="1829"/>
        <v>1.5807229500754834</v>
      </c>
      <c r="NLA12" s="40" t="s">
        <v>395</v>
      </c>
      <c r="NLB12" s="40" t="s">
        <v>10</v>
      </c>
      <c r="NLC12" s="42">
        <v>42004</v>
      </c>
      <c r="NLD12" s="43">
        <v>4736150000</v>
      </c>
      <c r="NLE12" s="43">
        <v>63083000</v>
      </c>
      <c r="NLF12" s="43">
        <v>2655650000</v>
      </c>
      <c r="NLG12" s="40">
        <v>0</v>
      </c>
      <c r="NLH12" s="43">
        <v>157824000</v>
      </c>
      <c r="NLI12" s="40" t="s">
        <v>41</v>
      </c>
      <c r="NLJ12" s="40" t="s">
        <v>99</v>
      </c>
      <c r="NLK12" s="36">
        <f t="shared" si="1824"/>
        <v>2014</v>
      </c>
      <c r="NLL12" s="37">
        <f t="shared" si="1825"/>
        <v>-4673067000</v>
      </c>
      <c r="NLM12" s="38">
        <f t="shared" si="1826"/>
        <v>2813474000</v>
      </c>
      <c r="NLN12" s="38">
        <f t="shared" si="1827"/>
        <v>-7486541000</v>
      </c>
      <c r="NLO12" s="39">
        <f t="shared" si="1828"/>
        <v>0.98668053165545855</v>
      </c>
      <c r="NLP12" s="39">
        <f t="shared" si="1829"/>
        <v>1.5807229500754834</v>
      </c>
      <c r="NLQ12" s="40" t="s">
        <v>395</v>
      </c>
      <c r="NLR12" s="40" t="s">
        <v>10</v>
      </c>
      <c r="NLS12" s="42">
        <v>42004</v>
      </c>
      <c r="NLT12" s="43">
        <v>4736150000</v>
      </c>
      <c r="NLU12" s="43">
        <v>63083000</v>
      </c>
      <c r="NLV12" s="43">
        <v>2655650000</v>
      </c>
      <c r="NLW12" s="40">
        <v>0</v>
      </c>
      <c r="NLX12" s="43">
        <v>157824000</v>
      </c>
      <c r="NLY12" s="40" t="s">
        <v>41</v>
      </c>
      <c r="NLZ12" s="40" t="s">
        <v>99</v>
      </c>
      <c r="NMA12" s="36">
        <f t="shared" si="1830"/>
        <v>2014</v>
      </c>
      <c r="NMB12" s="37">
        <f t="shared" si="1831"/>
        <v>-4673067000</v>
      </c>
      <c r="NMC12" s="38">
        <f t="shared" si="1832"/>
        <v>2813474000</v>
      </c>
      <c r="NMD12" s="38">
        <f t="shared" si="1833"/>
        <v>-7486541000</v>
      </c>
      <c r="NME12" s="39">
        <f t="shared" si="1834"/>
        <v>0.98668053165545855</v>
      </c>
      <c r="NMF12" s="39">
        <f t="shared" si="1835"/>
        <v>1.5807229500754834</v>
      </c>
      <c r="NMG12" s="40" t="s">
        <v>395</v>
      </c>
      <c r="NMH12" s="40" t="s">
        <v>10</v>
      </c>
      <c r="NMI12" s="42">
        <v>42004</v>
      </c>
      <c r="NMJ12" s="43">
        <v>4736150000</v>
      </c>
      <c r="NMK12" s="43">
        <v>63083000</v>
      </c>
      <c r="NML12" s="43">
        <v>2655650000</v>
      </c>
      <c r="NMM12" s="40">
        <v>0</v>
      </c>
      <c r="NMN12" s="43">
        <v>157824000</v>
      </c>
      <c r="NMO12" s="40" t="s">
        <v>41</v>
      </c>
      <c r="NMP12" s="40" t="s">
        <v>99</v>
      </c>
      <c r="NMQ12" s="36">
        <f t="shared" si="1830"/>
        <v>2014</v>
      </c>
      <c r="NMR12" s="37">
        <f t="shared" si="1831"/>
        <v>-4673067000</v>
      </c>
      <c r="NMS12" s="38">
        <f t="shared" si="1832"/>
        <v>2813474000</v>
      </c>
      <c r="NMT12" s="38">
        <f t="shared" si="1833"/>
        <v>-7486541000</v>
      </c>
      <c r="NMU12" s="39">
        <f t="shared" si="1834"/>
        <v>0.98668053165545855</v>
      </c>
      <c r="NMV12" s="39">
        <f t="shared" si="1835"/>
        <v>1.5807229500754834</v>
      </c>
      <c r="NMW12" s="40" t="s">
        <v>395</v>
      </c>
      <c r="NMX12" s="40" t="s">
        <v>10</v>
      </c>
      <c r="NMY12" s="42">
        <v>42004</v>
      </c>
      <c r="NMZ12" s="43">
        <v>4736150000</v>
      </c>
      <c r="NNA12" s="43">
        <v>63083000</v>
      </c>
      <c r="NNB12" s="43">
        <v>2655650000</v>
      </c>
      <c r="NNC12" s="40">
        <v>0</v>
      </c>
      <c r="NND12" s="43">
        <v>157824000</v>
      </c>
      <c r="NNE12" s="40" t="s">
        <v>41</v>
      </c>
      <c r="NNF12" s="40" t="s">
        <v>99</v>
      </c>
      <c r="NNG12" s="36">
        <f t="shared" si="1836"/>
        <v>2014</v>
      </c>
      <c r="NNH12" s="37">
        <f t="shared" si="1837"/>
        <v>-4673067000</v>
      </c>
      <c r="NNI12" s="38">
        <f t="shared" si="1838"/>
        <v>2813474000</v>
      </c>
      <c r="NNJ12" s="38">
        <f t="shared" si="1839"/>
        <v>-7486541000</v>
      </c>
      <c r="NNK12" s="39">
        <f t="shared" si="1840"/>
        <v>0.98668053165545855</v>
      </c>
      <c r="NNL12" s="39">
        <f t="shared" si="1841"/>
        <v>1.5807229500754834</v>
      </c>
      <c r="NNM12" s="40" t="s">
        <v>395</v>
      </c>
      <c r="NNN12" s="40" t="s">
        <v>10</v>
      </c>
      <c r="NNO12" s="42">
        <v>42004</v>
      </c>
      <c r="NNP12" s="43">
        <v>4736150000</v>
      </c>
      <c r="NNQ12" s="43">
        <v>63083000</v>
      </c>
      <c r="NNR12" s="43">
        <v>2655650000</v>
      </c>
      <c r="NNS12" s="40">
        <v>0</v>
      </c>
      <c r="NNT12" s="43">
        <v>157824000</v>
      </c>
      <c r="NNU12" s="40" t="s">
        <v>41</v>
      </c>
      <c r="NNV12" s="40" t="s">
        <v>99</v>
      </c>
      <c r="NNW12" s="36">
        <f t="shared" si="1836"/>
        <v>2014</v>
      </c>
      <c r="NNX12" s="37">
        <f t="shared" si="1837"/>
        <v>-4673067000</v>
      </c>
      <c r="NNY12" s="38">
        <f t="shared" si="1838"/>
        <v>2813474000</v>
      </c>
      <c r="NNZ12" s="38">
        <f t="shared" si="1839"/>
        <v>-7486541000</v>
      </c>
      <c r="NOA12" s="39">
        <f t="shared" si="1840"/>
        <v>0.98668053165545855</v>
      </c>
      <c r="NOB12" s="39">
        <f t="shared" si="1841"/>
        <v>1.5807229500754834</v>
      </c>
      <c r="NOC12" s="40" t="s">
        <v>395</v>
      </c>
      <c r="NOD12" s="40" t="s">
        <v>10</v>
      </c>
      <c r="NOE12" s="42">
        <v>42004</v>
      </c>
      <c r="NOF12" s="43">
        <v>4736150000</v>
      </c>
      <c r="NOG12" s="43">
        <v>63083000</v>
      </c>
      <c r="NOH12" s="43">
        <v>2655650000</v>
      </c>
      <c r="NOI12" s="40">
        <v>0</v>
      </c>
      <c r="NOJ12" s="43">
        <v>157824000</v>
      </c>
      <c r="NOK12" s="40" t="s">
        <v>41</v>
      </c>
      <c r="NOL12" s="40" t="s">
        <v>99</v>
      </c>
      <c r="NOM12" s="36">
        <f t="shared" si="1842"/>
        <v>2014</v>
      </c>
      <c r="NON12" s="37">
        <f t="shared" si="1843"/>
        <v>-4673067000</v>
      </c>
      <c r="NOO12" s="38">
        <f t="shared" si="1844"/>
        <v>2813474000</v>
      </c>
      <c r="NOP12" s="38">
        <f t="shared" si="1845"/>
        <v>-7486541000</v>
      </c>
      <c r="NOQ12" s="39">
        <f t="shared" si="1846"/>
        <v>0.98668053165545855</v>
      </c>
      <c r="NOR12" s="39">
        <f t="shared" si="1847"/>
        <v>1.5807229500754834</v>
      </c>
      <c r="NOS12" s="40" t="s">
        <v>395</v>
      </c>
      <c r="NOT12" s="40" t="s">
        <v>10</v>
      </c>
      <c r="NOU12" s="42">
        <v>42004</v>
      </c>
      <c r="NOV12" s="43">
        <v>4736150000</v>
      </c>
      <c r="NOW12" s="43">
        <v>63083000</v>
      </c>
      <c r="NOX12" s="43">
        <v>2655650000</v>
      </c>
      <c r="NOY12" s="40">
        <v>0</v>
      </c>
      <c r="NOZ12" s="43">
        <v>157824000</v>
      </c>
      <c r="NPA12" s="40" t="s">
        <v>41</v>
      </c>
      <c r="NPB12" s="40" t="s">
        <v>99</v>
      </c>
      <c r="NPC12" s="36">
        <f t="shared" si="1842"/>
        <v>2014</v>
      </c>
      <c r="NPD12" s="37">
        <f t="shared" si="1843"/>
        <v>-4673067000</v>
      </c>
      <c r="NPE12" s="38">
        <f t="shared" si="1844"/>
        <v>2813474000</v>
      </c>
      <c r="NPF12" s="38">
        <f t="shared" si="1845"/>
        <v>-7486541000</v>
      </c>
      <c r="NPG12" s="39">
        <f t="shared" si="1846"/>
        <v>0.98668053165545855</v>
      </c>
      <c r="NPH12" s="39">
        <f t="shared" si="1847"/>
        <v>1.5807229500754834</v>
      </c>
      <c r="NPI12" s="40" t="s">
        <v>395</v>
      </c>
      <c r="NPJ12" s="40" t="s">
        <v>10</v>
      </c>
      <c r="NPK12" s="42">
        <v>42004</v>
      </c>
      <c r="NPL12" s="43">
        <v>4736150000</v>
      </c>
      <c r="NPM12" s="43">
        <v>63083000</v>
      </c>
      <c r="NPN12" s="43">
        <v>2655650000</v>
      </c>
      <c r="NPO12" s="40">
        <v>0</v>
      </c>
      <c r="NPP12" s="43">
        <v>157824000</v>
      </c>
      <c r="NPQ12" s="40" t="s">
        <v>41</v>
      </c>
      <c r="NPR12" s="40" t="s">
        <v>99</v>
      </c>
      <c r="NPS12" s="36">
        <f t="shared" si="1848"/>
        <v>2014</v>
      </c>
      <c r="NPT12" s="37">
        <f t="shared" si="1849"/>
        <v>-4673067000</v>
      </c>
      <c r="NPU12" s="38">
        <f t="shared" si="1850"/>
        <v>2813474000</v>
      </c>
      <c r="NPV12" s="38">
        <f t="shared" si="1851"/>
        <v>-7486541000</v>
      </c>
      <c r="NPW12" s="39">
        <f t="shared" si="1852"/>
        <v>0.98668053165545855</v>
      </c>
      <c r="NPX12" s="39">
        <f t="shared" si="1853"/>
        <v>1.5807229500754834</v>
      </c>
      <c r="NPY12" s="40" t="s">
        <v>395</v>
      </c>
      <c r="NPZ12" s="40" t="s">
        <v>10</v>
      </c>
      <c r="NQA12" s="42">
        <v>42004</v>
      </c>
      <c r="NQB12" s="43">
        <v>4736150000</v>
      </c>
      <c r="NQC12" s="43">
        <v>63083000</v>
      </c>
      <c r="NQD12" s="43">
        <v>2655650000</v>
      </c>
      <c r="NQE12" s="40">
        <v>0</v>
      </c>
      <c r="NQF12" s="43">
        <v>157824000</v>
      </c>
      <c r="NQG12" s="40" t="s">
        <v>41</v>
      </c>
      <c r="NQH12" s="40" t="s">
        <v>99</v>
      </c>
      <c r="NQI12" s="36">
        <f t="shared" si="1848"/>
        <v>2014</v>
      </c>
      <c r="NQJ12" s="37">
        <f t="shared" si="1849"/>
        <v>-4673067000</v>
      </c>
      <c r="NQK12" s="38">
        <f t="shared" si="1850"/>
        <v>2813474000</v>
      </c>
      <c r="NQL12" s="38">
        <f t="shared" si="1851"/>
        <v>-7486541000</v>
      </c>
      <c r="NQM12" s="39">
        <f t="shared" si="1852"/>
        <v>0.98668053165545855</v>
      </c>
      <c r="NQN12" s="39">
        <f t="shared" si="1853"/>
        <v>1.5807229500754834</v>
      </c>
      <c r="NQO12" s="40" t="s">
        <v>395</v>
      </c>
      <c r="NQP12" s="40" t="s">
        <v>10</v>
      </c>
      <c r="NQQ12" s="42">
        <v>42004</v>
      </c>
      <c r="NQR12" s="43">
        <v>4736150000</v>
      </c>
      <c r="NQS12" s="43">
        <v>63083000</v>
      </c>
      <c r="NQT12" s="43">
        <v>2655650000</v>
      </c>
      <c r="NQU12" s="40">
        <v>0</v>
      </c>
      <c r="NQV12" s="43">
        <v>157824000</v>
      </c>
      <c r="NQW12" s="40" t="s">
        <v>41</v>
      </c>
      <c r="NQX12" s="40" t="s">
        <v>99</v>
      </c>
      <c r="NQY12" s="36">
        <f t="shared" si="1854"/>
        <v>2014</v>
      </c>
      <c r="NQZ12" s="37">
        <f t="shared" si="1855"/>
        <v>-4673067000</v>
      </c>
      <c r="NRA12" s="38">
        <f t="shared" si="1856"/>
        <v>2813474000</v>
      </c>
      <c r="NRB12" s="38">
        <f t="shared" si="1857"/>
        <v>-7486541000</v>
      </c>
      <c r="NRC12" s="39">
        <f t="shared" si="1858"/>
        <v>0.98668053165545855</v>
      </c>
      <c r="NRD12" s="39">
        <f t="shared" si="1859"/>
        <v>1.5807229500754834</v>
      </c>
      <c r="NRE12" s="40" t="s">
        <v>395</v>
      </c>
      <c r="NRF12" s="40" t="s">
        <v>10</v>
      </c>
      <c r="NRG12" s="42">
        <v>42004</v>
      </c>
      <c r="NRH12" s="43">
        <v>4736150000</v>
      </c>
      <c r="NRI12" s="43">
        <v>63083000</v>
      </c>
      <c r="NRJ12" s="43">
        <v>2655650000</v>
      </c>
      <c r="NRK12" s="40">
        <v>0</v>
      </c>
      <c r="NRL12" s="43">
        <v>157824000</v>
      </c>
      <c r="NRM12" s="40" t="s">
        <v>41</v>
      </c>
      <c r="NRN12" s="40" t="s">
        <v>99</v>
      </c>
      <c r="NRO12" s="36">
        <f t="shared" si="1854"/>
        <v>2014</v>
      </c>
      <c r="NRP12" s="37">
        <f t="shared" si="1855"/>
        <v>-4673067000</v>
      </c>
      <c r="NRQ12" s="38">
        <f t="shared" si="1856"/>
        <v>2813474000</v>
      </c>
      <c r="NRR12" s="38">
        <f t="shared" si="1857"/>
        <v>-7486541000</v>
      </c>
      <c r="NRS12" s="39">
        <f t="shared" si="1858"/>
        <v>0.98668053165545855</v>
      </c>
      <c r="NRT12" s="39">
        <f t="shared" si="1859"/>
        <v>1.5807229500754834</v>
      </c>
      <c r="NRU12" s="40" t="s">
        <v>395</v>
      </c>
      <c r="NRV12" s="40" t="s">
        <v>10</v>
      </c>
      <c r="NRW12" s="42">
        <v>42004</v>
      </c>
      <c r="NRX12" s="43">
        <v>4736150000</v>
      </c>
      <c r="NRY12" s="43">
        <v>63083000</v>
      </c>
      <c r="NRZ12" s="43">
        <v>2655650000</v>
      </c>
      <c r="NSA12" s="40">
        <v>0</v>
      </c>
      <c r="NSB12" s="43">
        <v>157824000</v>
      </c>
      <c r="NSC12" s="40" t="s">
        <v>41</v>
      </c>
      <c r="NSD12" s="40" t="s">
        <v>99</v>
      </c>
      <c r="NSE12" s="36">
        <f t="shared" si="1860"/>
        <v>2014</v>
      </c>
      <c r="NSF12" s="37">
        <f t="shared" si="1861"/>
        <v>-4673067000</v>
      </c>
      <c r="NSG12" s="38">
        <f t="shared" si="1862"/>
        <v>2813474000</v>
      </c>
      <c r="NSH12" s="38">
        <f t="shared" si="1863"/>
        <v>-7486541000</v>
      </c>
      <c r="NSI12" s="39">
        <f t="shared" si="1864"/>
        <v>0.98668053165545855</v>
      </c>
      <c r="NSJ12" s="39">
        <f t="shared" si="1865"/>
        <v>1.5807229500754834</v>
      </c>
      <c r="NSK12" s="40" t="s">
        <v>395</v>
      </c>
      <c r="NSL12" s="40" t="s">
        <v>10</v>
      </c>
      <c r="NSM12" s="42">
        <v>42004</v>
      </c>
      <c r="NSN12" s="43">
        <v>4736150000</v>
      </c>
      <c r="NSO12" s="43">
        <v>63083000</v>
      </c>
      <c r="NSP12" s="43">
        <v>2655650000</v>
      </c>
      <c r="NSQ12" s="40">
        <v>0</v>
      </c>
      <c r="NSR12" s="43">
        <v>157824000</v>
      </c>
      <c r="NSS12" s="40" t="s">
        <v>41</v>
      </c>
      <c r="NST12" s="40" t="s">
        <v>99</v>
      </c>
      <c r="NSU12" s="36">
        <f t="shared" si="1860"/>
        <v>2014</v>
      </c>
      <c r="NSV12" s="37">
        <f t="shared" si="1861"/>
        <v>-4673067000</v>
      </c>
      <c r="NSW12" s="38">
        <f t="shared" si="1862"/>
        <v>2813474000</v>
      </c>
      <c r="NSX12" s="38">
        <f t="shared" si="1863"/>
        <v>-7486541000</v>
      </c>
      <c r="NSY12" s="39">
        <f t="shared" si="1864"/>
        <v>0.98668053165545855</v>
      </c>
      <c r="NSZ12" s="39">
        <f t="shared" si="1865"/>
        <v>1.5807229500754834</v>
      </c>
      <c r="NTA12" s="40" t="s">
        <v>395</v>
      </c>
      <c r="NTB12" s="40" t="s">
        <v>10</v>
      </c>
      <c r="NTC12" s="42">
        <v>42004</v>
      </c>
      <c r="NTD12" s="43">
        <v>4736150000</v>
      </c>
      <c r="NTE12" s="43">
        <v>63083000</v>
      </c>
      <c r="NTF12" s="43">
        <v>2655650000</v>
      </c>
      <c r="NTG12" s="40">
        <v>0</v>
      </c>
      <c r="NTH12" s="43">
        <v>157824000</v>
      </c>
      <c r="NTI12" s="40" t="s">
        <v>41</v>
      </c>
      <c r="NTJ12" s="40" t="s">
        <v>99</v>
      </c>
      <c r="NTK12" s="36">
        <f t="shared" si="1866"/>
        <v>2014</v>
      </c>
      <c r="NTL12" s="37">
        <f t="shared" si="1867"/>
        <v>-4673067000</v>
      </c>
      <c r="NTM12" s="38">
        <f t="shared" si="1868"/>
        <v>2813474000</v>
      </c>
      <c r="NTN12" s="38">
        <f t="shared" si="1869"/>
        <v>-7486541000</v>
      </c>
      <c r="NTO12" s="39">
        <f t="shared" si="1870"/>
        <v>0.98668053165545855</v>
      </c>
      <c r="NTP12" s="39">
        <f t="shared" si="1871"/>
        <v>1.5807229500754834</v>
      </c>
      <c r="NTQ12" s="40" t="s">
        <v>395</v>
      </c>
      <c r="NTR12" s="40" t="s">
        <v>10</v>
      </c>
      <c r="NTS12" s="42">
        <v>42004</v>
      </c>
      <c r="NTT12" s="43">
        <v>4736150000</v>
      </c>
      <c r="NTU12" s="43">
        <v>63083000</v>
      </c>
      <c r="NTV12" s="43">
        <v>2655650000</v>
      </c>
      <c r="NTW12" s="40">
        <v>0</v>
      </c>
      <c r="NTX12" s="43">
        <v>157824000</v>
      </c>
      <c r="NTY12" s="40" t="s">
        <v>41</v>
      </c>
      <c r="NTZ12" s="40" t="s">
        <v>99</v>
      </c>
      <c r="NUA12" s="36">
        <f t="shared" si="1866"/>
        <v>2014</v>
      </c>
      <c r="NUB12" s="37">
        <f t="shared" si="1867"/>
        <v>-4673067000</v>
      </c>
      <c r="NUC12" s="38">
        <f t="shared" si="1868"/>
        <v>2813474000</v>
      </c>
      <c r="NUD12" s="38">
        <f t="shared" si="1869"/>
        <v>-7486541000</v>
      </c>
      <c r="NUE12" s="39">
        <f t="shared" si="1870"/>
        <v>0.98668053165545855</v>
      </c>
      <c r="NUF12" s="39">
        <f t="shared" si="1871"/>
        <v>1.5807229500754834</v>
      </c>
      <c r="NUG12" s="40" t="s">
        <v>395</v>
      </c>
      <c r="NUH12" s="40" t="s">
        <v>10</v>
      </c>
      <c r="NUI12" s="42">
        <v>42004</v>
      </c>
      <c r="NUJ12" s="43">
        <v>4736150000</v>
      </c>
      <c r="NUK12" s="43">
        <v>63083000</v>
      </c>
      <c r="NUL12" s="43">
        <v>2655650000</v>
      </c>
      <c r="NUM12" s="40">
        <v>0</v>
      </c>
      <c r="NUN12" s="43">
        <v>157824000</v>
      </c>
      <c r="NUO12" s="40" t="s">
        <v>41</v>
      </c>
      <c r="NUP12" s="40" t="s">
        <v>99</v>
      </c>
      <c r="NUQ12" s="36">
        <f t="shared" si="1872"/>
        <v>2014</v>
      </c>
      <c r="NUR12" s="37">
        <f t="shared" si="1873"/>
        <v>-4673067000</v>
      </c>
      <c r="NUS12" s="38">
        <f t="shared" si="1874"/>
        <v>2813474000</v>
      </c>
      <c r="NUT12" s="38">
        <f t="shared" si="1875"/>
        <v>-7486541000</v>
      </c>
      <c r="NUU12" s="39">
        <f t="shared" si="1876"/>
        <v>0.98668053165545855</v>
      </c>
      <c r="NUV12" s="39">
        <f t="shared" si="1877"/>
        <v>1.5807229500754834</v>
      </c>
      <c r="NUW12" s="40" t="s">
        <v>395</v>
      </c>
      <c r="NUX12" s="40" t="s">
        <v>10</v>
      </c>
      <c r="NUY12" s="42">
        <v>42004</v>
      </c>
      <c r="NUZ12" s="43">
        <v>4736150000</v>
      </c>
      <c r="NVA12" s="43">
        <v>63083000</v>
      </c>
      <c r="NVB12" s="43">
        <v>2655650000</v>
      </c>
      <c r="NVC12" s="40">
        <v>0</v>
      </c>
      <c r="NVD12" s="43">
        <v>157824000</v>
      </c>
      <c r="NVE12" s="40" t="s">
        <v>41</v>
      </c>
      <c r="NVF12" s="40" t="s">
        <v>99</v>
      </c>
      <c r="NVG12" s="36">
        <f t="shared" si="1872"/>
        <v>2014</v>
      </c>
      <c r="NVH12" s="37">
        <f t="shared" si="1873"/>
        <v>-4673067000</v>
      </c>
      <c r="NVI12" s="38">
        <f t="shared" si="1874"/>
        <v>2813474000</v>
      </c>
      <c r="NVJ12" s="38">
        <f t="shared" si="1875"/>
        <v>-7486541000</v>
      </c>
      <c r="NVK12" s="39">
        <f t="shared" si="1876"/>
        <v>0.98668053165545855</v>
      </c>
      <c r="NVL12" s="39">
        <f t="shared" si="1877"/>
        <v>1.5807229500754834</v>
      </c>
      <c r="NVM12" s="40" t="s">
        <v>395</v>
      </c>
      <c r="NVN12" s="40" t="s">
        <v>10</v>
      </c>
      <c r="NVO12" s="42">
        <v>42004</v>
      </c>
      <c r="NVP12" s="43">
        <v>4736150000</v>
      </c>
      <c r="NVQ12" s="43">
        <v>63083000</v>
      </c>
      <c r="NVR12" s="43">
        <v>2655650000</v>
      </c>
      <c r="NVS12" s="40">
        <v>0</v>
      </c>
      <c r="NVT12" s="43">
        <v>157824000</v>
      </c>
      <c r="NVU12" s="40" t="s">
        <v>41</v>
      </c>
      <c r="NVV12" s="40" t="s">
        <v>99</v>
      </c>
      <c r="NVW12" s="36">
        <f t="shared" si="1878"/>
        <v>2014</v>
      </c>
      <c r="NVX12" s="37">
        <f t="shared" si="1879"/>
        <v>-4673067000</v>
      </c>
      <c r="NVY12" s="38">
        <f t="shared" si="1880"/>
        <v>2813474000</v>
      </c>
      <c r="NVZ12" s="38">
        <f t="shared" si="1881"/>
        <v>-7486541000</v>
      </c>
      <c r="NWA12" s="39">
        <f t="shared" si="1882"/>
        <v>0.98668053165545855</v>
      </c>
      <c r="NWB12" s="39">
        <f t="shared" si="1883"/>
        <v>1.5807229500754834</v>
      </c>
      <c r="NWC12" s="40" t="s">
        <v>395</v>
      </c>
      <c r="NWD12" s="40" t="s">
        <v>10</v>
      </c>
      <c r="NWE12" s="42">
        <v>42004</v>
      </c>
      <c r="NWF12" s="43">
        <v>4736150000</v>
      </c>
      <c r="NWG12" s="43">
        <v>63083000</v>
      </c>
      <c r="NWH12" s="43">
        <v>2655650000</v>
      </c>
      <c r="NWI12" s="40">
        <v>0</v>
      </c>
      <c r="NWJ12" s="43">
        <v>157824000</v>
      </c>
      <c r="NWK12" s="40" t="s">
        <v>41</v>
      </c>
      <c r="NWL12" s="40" t="s">
        <v>99</v>
      </c>
      <c r="NWM12" s="36">
        <f t="shared" si="1878"/>
        <v>2014</v>
      </c>
      <c r="NWN12" s="37">
        <f t="shared" si="1879"/>
        <v>-4673067000</v>
      </c>
      <c r="NWO12" s="38">
        <f t="shared" si="1880"/>
        <v>2813474000</v>
      </c>
      <c r="NWP12" s="38">
        <f t="shared" si="1881"/>
        <v>-7486541000</v>
      </c>
      <c r="NWQ12" s="39">
        <f t="shared" si="1882"/>
        <v>0.98668053165545855</v>
      </c>
      <c r="NWR12" s="39">
        <f t="shared" si="1883"/>
        <v>1.5807229500754834</v>
      </c>
      <c r="NWS12" s="40" t="s">
        <v>395</v>
      </c>
      <c r="NWT12" s="40" t="s">
        <v>10</v>
      </c>
      <c r="NWU12" s="42">
        <v>42004</v>
      </c>
      <c r="NWV12" s="43">
        <v>4736150000</v>
      </c>
      <c r="NWW12" s="43">
        <v>63083000</v>
      </c>
      <c r="NWX12" s="43">
        <v>2655650000</v>
      </c>
      <c r="NWY12" s="40">
        <v>0</v>
      </c>
      <c r="NWZ12" s="43">
        <v>157824000</v>
      </c>
      <c r="NXA12" s="40" t="s">
        <v>41</v>
      </c>
      <c r="NXB12" s="40" t="s">
        <v>99</v>
      </c>
      <c r="NXC12" s="36">
        <f t="shared" si="1884"/>
        <v>2014</v>
      </c>
      <c r="NXD12" s="37">
        <f t="shared" si="1885"/>
        <v>-4673067000</v>
      </c>
      <c r="NXE12" s="38">
        <f t="shared" si="1886"/>
        <v>2813474000</v>
      </c>
      <c r="NXF12" s="38">
        <f t="shared" si="1887"/>
        <v>-7486541000</v>
      </c>
      <c r="NXG12" s="39">
        <f t="shared" si="1888"/>
        <v>0.98668053165545855</v>
      </c>
      <c r="NXH12" s="39">
        <f t="shared" si="1889"/>
        <v>1.5807229500754834</v>
      </c>
      <c r="NXI12" s="40" t="s">
        <v>395</v>
      </c>
      <c r="NXJ12" s="40" t="s">
        <v>10</v>
      </c>
      <c r="NXK12" s="42">
        <v>42004</v>
      </c>
      <c r="NXL12" s="43">
        <v>4736150000</v>
      </c>
      <c r="NXM12" s="43">
        <v>63083000</v>
      </c>
      <c r="NXN12" s="43">
        <v>2655650000</v>
      </c>
      <c r="NXO12" s="40">
        <v>0</v>
      </c>
      <c r="NXP12" s="43">
        <v>157824000</v>
      </c>
      <c r="NXQ12" s="40" t="s">
        <v>41</v>
      </c>
      <c r="NXR12" s="40" t="s">
        <v>99</v>
      </c>
      <c r="NXS12" s="36">
        <f t="shared" si="1884"/>
        <v>2014</v>
      </c>
      <c r="NXT12" s="37">
        <f t="shared" si="1885"/>
        <v>-4673067000</v>
      </c>
      <c r="NXU12" s="38">
        <f t="shared" si="1886"/>
        <v>2813474000</v>
      </c>
      <c r="NXV12" s="38">
        <f t="shared" si="1887"/>
        <v>-7486541000</v>
      </c>
      <c r="NXW12" s="39">
        <f t="shared" si="1888"/>
        <v>0.98668053165545855</v>
      </c>
      <c r="NXX12" s="39">
        <f t="shared" si="1889"/>
        <v>1.5807229500754834</v>
      </c>
      <c r="NXY12" s="40" t="s">
        <v>395</v>
      </c>
      <c r="NXZ12" s="40" t="s">
        <v>10</v>
      </c>
      <c r="NYA12" s="42">
        <v>42004</v>
      </c>
      <c r="NYB12" s="43">
        <v>4736150000</v>
      </c>
      <c r="NYC12" s="43">
        <v>63083000</v>
      </c>
      <c r="NYD12" s="43">
        <v>2655650000</v>
      </c>
      <c r="NYE12" s="40">
        <v>0</v>
      </c>
      <c r="NYF12" s="43">
        <v>157824000</v>
      </c>
      <c r="NYG12" s="40" t="s">
        <v>41</v>
      </c>
      <c r="NYH12" s="40" t="s">
        <v>99</v>
      </c>
      <c r="NYI12" s="36">
        <f t="shared" si="1890"/>
        <v>2014</v>
      </c>
      <c r="NYJ12" s="37">
        <f t="shared" si="1891"/>
        <v>-4673067000</v>
      </c>
      <c r="NYK12" s="38">
        <f t="shared" si="1892"/>
        <v>2813474000</v>
      </c>
      <c r="NYL12" s="38">
        <f t="shared" si="1893"/>
        <v>-7486541000</v>
      </c>
      <c r="NYM12" s="39">
        <f t="shared" si="1894"/>
        <v>0.98668053165545855</v>
      </c>
      <c r="NYN12" s="39">
        <f t="shared" si="1895"/>
        <v>1.5807229500754834</v>
      </c>
      <c r="NYO12" s="40" t="s">
        <v>395</v>
      </c>
      <c r="NYP12" s="40" t="s">
        <v>10</v>
      </c>
      <c r="NYQ12" s="42">
        <v>42004</v>
      </c>
      <c r="NYR12" s="43">
        <v>4736150000</v>
      </c>
      <c r="NYS12" s="43">
        <v>63083000</v>
      </c>
      <c r="NYT12" s="43">
        <v>2655650000</v>
      </c>
      <c r="NYU12" s="40">
        <v>0</v>
      </c>
      <c r="NYV12" s="43">
        <v>157824000</v>
      </c>
      <c r="NYW12" s="40" t="s">
        <v>41</v>
      </c>
      <c r="NYX12" s="40" t="s">
        <v>99</v>
      </c>
      <c r="NYY12" s="36">
        <f t="shared" si="1890"/>
        <v>2014</v>
      </c>
      <c r="NYZ12" s="37">
        <f t="shared" si="1891"/>
        <v>-4673067000</v>
      </c>
      <c r="NZA12" s="38">
        <f t="shared" si="1892"/>
        <v>2813474000</v>
      </c>
      <c r="NZB12" s="38">
        <f t="shared" si="1893"/>
        <v>-7486541000</v>
      </c>
      <c r="NZC12" s="39">
        <f t="shared" si="1894"/>
        <v>0.98668053165545855</v>
      </c>
      <c r="NZD12" s="39">
        <f t="shared" si="1895"/>
        <v>1.5807229500754834</v>
      </c>
      <c r="NZE12" s="40" t="s">
        <v>395</v>
      </c>
      <c r="NZF12" s="40" t="s">
        <v>10</v>
      </c>
      <c r="NZG12" s="42">
        <v>42004</v>
      </c>
      <c r="NZH12" s="43">
        <v>4736150000</v>
      </c>
      <c r="NZI12" s="43">
        <v>63083000</v>
      </c>
      <c r="NZJ12" s="43">
        <v>2655650000</v>
      </c>
      <c r="NZK12" s="40">
        <v>0</v>
      </c>
      <c r="NZL12" s="43">
        <v>157824000</v>
      </c>
      <c r="NZM12" s="40" t="s">
        <v>41</v>
      </c>
      <c r="NZN12" s="40" t="s">
        <v>99</v>
      </c>
      <c r="NZO12" s="36">
        <f t="shared" si="1896"/>
        <v>2014</v>
      </c>
      <c r="NZP12" s="37">
        <f t="shared" si="1897"/>
        <v>-4673067000</v>
      </c>
      <c r="NZQ12" s="38">
        <f t="shared" si="1898"/>
        <v>2813474000</v>
      </c>
      <c r="NZR12" s="38">
        <f t="shared" si="1899"/>
        <v>-7486541000</v>
      </c>
      <c r="NZS12" s="39">
        <f t="shared" si="1900"/>
        <v>0.98668053165545855</v>
      </c>
      <c r="NZT12" s="39">
        <f t="shared" si="1901"/>
        <v>1.5807229500754834</v>
      </c>
      <c r="NZU12" s="40" t="s">
        <v>395</v>
      </c>
      <c r="NZV12" s="40" t="s">
        <v>10</v>
      </c>
      <c r="NZW12" s="42">
        <v>42004</v>
      </c>
      <c r="NZX12" s="43">
        <v>4736150000</v>
      </c>
      <c r="NZY12" s="43">
        <v>63083000</v>
      </c>
      <c r="NZZ12" s="43">
        <v>2655650000</v>
      </c>
      <c r="OAA12" s="40">
        <v>0</v>
      </c>
      <c r="OAB12" s="43">
        <v>157824000</v>
      </c>
      <c r="OAC12" s="40" t="s">
        <v>41</v>
      </c>
      <c r="OAD12" s="40" t="s">
        <v>99</v>
      </c>
      <c r="OAE12" s="36">
        <f t="shared" si="1896"/>
        <v>2014</v>
      </c>
      <c r="OAF12" s="37">
        <f t="shared" si="1897"/>
        <v>-4673067000</v>
      </c>
      <c r="OAG12" s="38">
        <f t="shared" si="1898"/>
        <v>2813474000</v>
      </c>
      <c r="OAH12" s="38">
        <f t="shared" si="1899"/>
        <v>-7486541000</v>
      </c>
      <c r="OAI12" s="39">
        <f t="shared" si="1900"/>
        <v>0.98668053165545855</v>
      </c>
      <c r="OAJ12" s="39">
        <f t="shared" si="1901"/>
        <v>1.5807229500754834</v>
      </c>
      <c r="OAK12" s="40" t="s">
        <v>395</v>
      </c>
      <c r="OAL12" s="40" t="s">
        <v>10</v>
      </c>
      <c r="OAM12" s="42">
        <v>42004</v>
      </c>
      <c r="OAN12" s="43">
        <v>4736150000</v>
      </c>
      <c r="OAO12" s="43">
        <v>63083000</v>
      </c>
      <c r="OAP12" s="43">
        <v>2655650000</v>
      </c>
      <c r="OAQ12" s="40">
        <v>0</v>
      </c>
      <c r="OAR12" s="43">
        <v>157824000</v>
      </c>
      <c r="OAS12" s="40" t="s">
        <v>41</v>
      </c>
      <c r="OAT12" s="40" t="s">
        <v>99</v>
      </c>
      <c r="OAU12" s="36">
        <f t="shared" si="1902"/>
        <v>2014</v>
      </c>
      <c r="OAV12" s="37">
        <f t="shared" si="1903"/>
        <v>-4673067000</v>
      </c>
      <c r="OAW12" s="38">
        <f t="shared" si="1904"/>
        <v>2813474000</v>
      </c>
      <c r="OAX12" s="38">
        <f t="shared" si="1905"/>
        <v>-7486541000</v>
      </c>
      <c r="OAY12" s="39">
        <f t="shared" si="1906"/>
        <v>0.98668053165545855</v>
      </c>
      <c r="OAZ12" s="39">
        <f t="shared" si="1907"/>
        <v>1.5807229500754834</v>
      </c>
      <c r="OBA12" s="40" t="s">
        <v>395</v>
      </c>
      <c r="OBB12" s="40" t="s">
        <v>10</v>
      </c>
      <c r="OBC12" s="42">
        <v>42004</v>
      </c>
      <c r="OBD12" s="43">
        <v>4736150000</v>
      </c>
      <c r="OBE12" s="43">
        <v>63083000</v>
      </c>
      <c r="OBF12" s="43">
        <v>2655650000</v>
      </c>
      <c r="OBG12" s="40">
        <v>0</v>
      </c>
      <c r="OBH12" s="43">
        <v>157824000</v>
      </c>
      <c r="OBI12" s="40" t="s">
        <v>41</v>
      </c>
      <c r="OBJ12" s="40" t="s">
        <v>99</v>
      </c>
      <c r="OBK12" s="36">
        <f t="shared" si="1902"/>
        <v>2014</v>
      </c>
      <c r="OBL12" s="37">
        <f t="shared" si="1903"/>
        <v>-4673067000</v>
      </c>
      <c r="OBM12" s="38">
        <f t="shared" si="1904"/>
        <v>2813474000</v>
      </c>
      <c r="OBN12" s="38">
        <f t="shared" si="1905"/>
        <v>-7486541000</v>
      </c>
      <c r="OBO12" s="39">
        <f t="shared" si="1906"/>
        <v>0.98668053165545855</v>
      </c>
      <c r="OBP12" s="39">
        <f t="shared" si="1907"/>
        <v>1.5807229500754834</v>
      </c>
      <c r="OBQ12" s="40" t="s">
        <v>395</v>
      </c>
      <c r="OBR12" s="40" t="s">
        <v>10</v>
      </c>
      <c r="OBS12" s="42">
        <v>42004</v>
      </c>
      <c r="OBT12" s="43">
        <v>4736150000</v>
      </c>
      <c r="OBU12" s="43">
        <v>63083000</v>
      </c>
      <c r="OBV12" s="43">
        <v>2655650000</v>
      </c>
      <c r="OBW12" s="40">
        <v>0</v>
      </c>
      <c r="OBX12" s="43">
        <v>157824000</v>
      </c>
      <c r="OBY12" s="40" t="s">
        <v>41</v>
      </c>
      <c r="OBZ12" s="40" t="s">
        <v>99</v>
      </c>
      <c r="OCA12" s="36">
        <f t="shared" si="1908"/>
        <v>2014</v>
      </c>
      <c r="OCB12" s="37">
        <f t="shared" si="1909"/>
        <v>-4673067000</v>
      </c>
      <c r="OCC12" s="38">
        <f t="shared" si="1910"/>
        <v>2813474000</v>
      </c>
      <c r="OCD12" s="38">
        <f t="shared" si="1911"/>
        <v>-7486541000</v>
      </c>
      <c r="OCE12" s="39">
        <f t="shared" si="1912"/>
        <v>0.98668053165545855</v>
      </c>
      <c r="OCF12" s="39">
        <f t="shared" si="1913"/>
        <v>1.5807229500754834</v>
      </c>
      <c r="OCG12" s="40" t="s">
        <v>395</v>
      </c>
      <c r="OCH12" s="40" t="s">
        <v>10</v>
      </c>
      <c r="OCI12" s="42">
        <v>42004</v>
      </c>
      <c r="OCJ12" s="43">
        <v>4736150000</v>
      </c>
      <c r="OCK12" s="43">
        <v>63083000</v>
      </c>
      <c r="OCL12" s="43">
        <v>2655650000</v>
      </c>
      <c r="OCM12" s="40">
        <v>0</v>
      </c>
      <c r="OCN12" s="43">
        <v>157824000</v>
      </c>
      <c r="OCO12" s="40" t="s">
        <v>41</v>
      </c>
      <c r="OCP12" s="40" t="s">
        <v>99</v>
      </c>
      <c r="OCQ12" s="36">
        <f t="shared" si="1908"/>
        <v>2014</v>
      </c>
      <c r="OCR12" s="37">
        <f t="shared" si="1909"/>
        <v>-4673067000</v>
      </c>
      <c r="OCS12" s="38">
        <f t="shared" si="1910"/>
        <v>2813474000</v>
      </c>
      <c r="OCT12" s="38">
        <f t="shared" si="1911"/>
        <v>-7486541000</v>
      </c>
      <c r="OCU12" s="39">
        <f t="shared" si="1912"/>
        <v>0.98668053165545855</v>
      </c>
      <c r="OCV12" s="39">
        <f t="shared" si="1913"/>
        <v>1.5807229500754834</v>
      </c>
      <c r="OCW12" s="40" t="s">
        <v>395</v>
      </c>
      <c r="OCX12" s="40" t="s">
        <v>10</v>
      </c>
      <c r="OCY12" s="42">
        <v>42004</v>
      </c>
      <c r="OCZ12" s="43">
        <v>4736150000</v>
      </c>
      <c r="ODA12" s="43">
        <v>63083000</v>
      </c>
      <c r="ODB12" s="43">
        <v>2655650000</v>
      </c>
      <c r="ODC12" s="40">
        <v>0</v>
      </c>
      <c r="ODD12" s="43">
        <v>157824000</v>
      </c>
      <c r="ODE12" s="40" t="s">
        <v>41</v>
      </c>
      <c r="ODF12" s="40" t="s">
        <v>99</v>
      </c>
      <c r="ODG12" s="36">
        <f t="shared" si="1914"/>
        <v>2014</v>
      </c>
      <c r="ODH12" s="37">
        <f t="shared" si="1915"/>
        <v>-4673067000</v>
      </c>
      <c r="ODI12" s="38">
        <f t="shared" si="1916"/>
        <v>2813474000</v>
      </c>
      <c r="ODJ12" s="38">
        <f t="shared" si="1917"/>
        <v>-7486541000</v>
      </c>
      <c r="ODK12" s="39">
        <f t="shared" si="1918"/>
        <v>0.98668053165545855</v>
      </c>
      <c r="ODL12" s="39">
        <f t="shared" si="1919"/>
        <v>1.5807229500754834</v>
      </c>
      <c r="ODM12" s="40" t="s">
        <v>395</v>
      </c>
      <c r="ODN12" s="40" t="s">
        <v>10</v>
      </c>
      <c r="ODO12" s="42">
        <v>42004</v>
      </c>
      <c r="ODP12" s="43">
        <v>4736150000</v>
      </c>
      <c r="ODQ12" s="43">
        <v>63083000</v>
      </c>
      <c r="ODR12" s="43">
        <v>2655650000</v>
      </c>
      <c r="ODS12" s="40">
        <v>0</v>
      </c>
      <c r="ODT12" s="43">
        <v>157824000</v>
      </c>
      <c r="ODU12" s="40" t="s">
        <v>41</v>
      </c>
      <c r="ODV12" s="40" t="s">
        <v>99</v>
      </c>
      <c r="ODW12" s="36">
        <f t="shared" si="1914"/>
        <v>2014</v>
      </c>
      <c r="ODX12" s="37">
        <f t="shared" si="1915"/>
        <v>-4673067000</v>
      </c>
      <c r="ODY12" s="38">
        <f t="shared" si="1916"/>
        <v>2813474000</v>
      </c>
      <c r="ODZ12" s="38">
        <f t="shared" si="1917"/>
        <v>-7486541000</v>
      </c>
      <c r="OEA12" s="39">
        <f t="shared" si="1918"/>
        <v>0.98668053165545855</v>
      </c>
      <c r="OEB12" s="39">
        <f t="shared" si="1919"/>
        <v>1.5807229500754834</v>
      </c>
      <c r="OEC12" s="40" t="s">
        <v>395</v>
      </c>
      <c r="OED12" s="40" t="s">
        <v>10</v>
      </c>
      <c r="OEE12" s="42">
        <v>42004</v>
      </c>
      <c r="OEF12" s="43">
        <v>4736150000</v>
      </c>
      <c r="OEG12" s="43">
        <v>63083000</v>
      </c>
      <c r="OEH12" s="43">
        <v>2655650000</v>
      </c>
      <c r="OEI12" s="40">
        <v>0</v>
      </c>
      <c r="OEJ12" s="43">
        <v>157824000</v>
      </c>
      <c r="OEK12" s="40" t="s">
        <v>41</v>
      </c>
      <c r="OEL12" s="40" t="s">
        <v>99</v>
      </c>
      <c r="OEM12" s="36">
        <f t="shared" si="1920"/>
        <v>2014</v>
      </c>
      <c r="OEN12" s="37">
        <f t="shared" si="1921"/>
        <v>-4673067000</v>
      </c>
      <c r="OEO12" s="38">
        <f t="shared" si="1922"/>
        <v>2813474000</v>
      </c>
      <c r="OEP12" s="38">
        <f t="shared" si="1923"/>
        <v>-7486541000</v>
      </c>
      <c r="OEQ12" s="39">
        <f t="shared" si="1924"/>
        <v>0.98668053165545855</v>
      </c>
      <c r="OER12" s="39">
        <f t="shared" si="1925"/>
        <v>1.5807229500754834</v>
      </c>
      <c r="OES12" s="40" t="s">
        <v>395</v>
      </c>
      <c r="OET12" s="40" t="s">
        <v>10</v>
      </c>
      <c r="OEU12" s="42">
        <v>42004</v>
      </c>
      <c r="OEV12" s="43">
        <v>4736150000</v>
      </c>
      <c r="OEW12" s="43">
        <v>63083000</v>
      </c>
      <c r="OEX12" s="43">
        <v>2655650000</v>
      </c>
      <c r="OEY12" s="40">
        <v>0</v>
      </c>
      <c r="OEZ12" s="43">
        <v>157824000</v>
      </c>
      <c r="OFA12" s="40" t="s">
        <v>41</v>
      </c>
      <c r="OFB12" s="40" t="s">
        <v>99</v>
      </c>
      <c r="OFC12" s="36">
        <f t="shared" si="1920"/>
        <v>2014</v>
      </c>
      <c r="OFD12" s="37">
        <f t="shared" si="1921"/>
        <v>-4673067000</v>
      </c>
      <c r="OFE12" s="38">
        <f t="shared" si="1922"/>
        <v>2813474000</v>
      </c>
      <c r="OFF12" s="38">
        <f t="shared" si="1923"/>
        <v>-7486541000</v>
      </c>
      <c r="OFG12" s="39">
        <f t="shared" si="1924"/>
        <v>0.98668053165545855</v>
      </c>
      <c r="OFH12" s="39">
        <f t="shared" si="1925"/>
        <v>1.5807229500754834</v>
      </c>
      <c r="OFI12" s="40" t="s">
        <v>395</v>
      </c>
      <c r="OFJ12" s="40" t="s">
        <v>10</v>
      </c>
      <c r="OFK12" s="42">
        <v>42004</v>
      </c>
      <c r="OFL12" s="43">
        <v>4736150000</v>
      </c>
      <c r="OFM12" s="43">
        <v>63083000</v>
      </c>
      <c r="OFN12" s="43">
        <v>2655650000</v>
      </c>
      <c r="OFO12" s="40">
        <v>0</v>
      </c>
      <c r="OFP12" s="43">
        <v>157824000</v>
      </c>
      <c r="OFQ12" s="40" t="s">
        <v>41</v>
      </c>
      <c r="OFR12" s="40" t="s">
        <v>99</v>
      </c>
      <c r="OFS12" s="36">
        <f t="shared" si="1926"/>
        <v>2014</v>
      </c>
      <c r="OFT12" s="37">
        <f t="shared" si="1927"/>
        <v>-4673067000</v>
      </c>
      <c r="OFU12" s="38">
        <f t="shared" si="1928"/>
        <v>2813474000</v>
      </c>
      <c r="OFV12" s="38">
        <f t="shared" si="1929"/>
        <v>-7486541000</v>
      </c>
      <c r="OFW12" s="39">
        <f t="shared" si="1930"/>
        <v>0.98668053165545855</v>
      </c>
      <c r="OFX12" s="39">
        <f t="shared" si="1931"/>
        <v>1.5807229500754834</v>
      </c>
      <c r="OFY12" s="40" t="s">
        <v>395</v>
      </c>
      <c r="OFZ12" s="40" t="s">
        <v>10</v>
      </c>
      <c r="OGA12" s="42">
        <v>42004</v>
      </c>
      <c r="OGB12" s="43">
        <v>4736150000</v>
      </c>
      <c r="OGC12" s="43">
        <v>63083000</v>
      </c>
      <c r="OGD12" s="43">
        <v>2655650000</v>
      </c>
      <c r="OGE12" s="40">
        <v>0</v>
      </c>
      <c r="OGF12" s="43">
        <v>157824000</v>
      </c>
      <c r="OGG12" s="40" t="s">
        <v>41</v>
      </c>
      <c r="OGH12" s="40" t="s">
        <v>99</v>
      </c>
      <c r="OGI12" s="36">
        <f t="shared" si="1926"/>
        <v>2014</v>
      </c>
      <c r="OGJ12" s="37">
        <f t="shared" si="1927"/>
        <v>-4673067000</v>
      </c>
      <c r="OGK12" s="38">
        <f t="shared" si="1928"/>
        <v>2813474000</v>
      </c>
      <c r="OGL12" s="38">
        <f t="shared" si="1929"/>
        <v>-7486541000</v>
      </c>
      <c r="OGM12" s="39">
        <f t="shared" si="1930"/>
        <v>0.98668053165545855</v>
      </c>
      <c r="OGN12" s="39">
        <f t="shared" si="1931"/>
        <v>1.5807229500754834</v>
      </c>
      <c r="OGO12" s="40" t="s">
        <v>395</v>
      </c>
      <c r="OGP12" s="40" t="s">
        <v>10</v>
      </c>
      <c r="OGQ12" s="42">
        <v>42004</v>
      </c>
      <c r="OGR12" s="43">
        <v>4736150000</v>
      </c>
      <c r="OGS12" s="43">
        <v>63083000</v>
      </c>
      <c r="OGT12" s="43">
        <v>2655650000</v>
      </c>
      <c r="OGU12" s="40">
        <v>0</v>
      </c>
      <c r="OGV12" s="43">
        <v>157824000</v>
      </c>
      <c r="OGW12" s="40" t="s">
        <v>41</v>
      </c>
      <c r="OGX12" s="40" t="s">
        <v>99</v>
      </c>
      <c r="OGY12" s="36">
        <f t="shared" si="1932"/>
        <v>2014</v>
      </c>
      <c r="OGZ12" s="37">
        <f t="shared" si="1933"/>
        <v>-4673067000</v>
      </c>
      <c r="OHA12" s="38">
        <f t="shared" si="1934"/>
        <v>2813474000</v>
      </c>
      <c r="OHB12" s="38">
        <f t="shared" si="1935"/>
        <v>-7486541000</v>
      </c>
      <c r="OHC12" s="39">
        <f t="shared" si="1936"/>
        <v>0.98668053165545855</v>
      </c>
      <c r="OHD12" s="39">
        <f t="shared" si="1937"/>
        <v>1.5807229500754834</v>
      </c>
      <c r="OHE12" s="40" t="s">
        <v>395</v>
      </c>
      <c r="OHF12" s="40" t="s">
        <v>10</v>
      </c>
      <c r="OHG12" s="42">
        <v>42004</v>
      </c>
      <c r="OHH12" s="43">
        <v>4736150000</v>
      </c>
      <c r="OHI12" s="43">
        <v>63083000</v>
      </c>
      <c r="OHJ12" s="43">
        <v>2655650000</v>
      </c>
      <c r="OHK12" s="40">
        <v>0</v>
      </c>
      <c r="OHL12" s="43">
        <v>157824000</v>
      </c>
      <c r="OHM12" s="40" t="s">
        <v>41</v>
      </c>
      <c r="OHN12" s="40" t="s">
        <v>99</v>
      </c>
      <c r="OHO12" s="36">
        <f t="shared" si="1932"/>
        <v>2014</v>
      </c>
      <c r="OHP12" s="37">
        <f t="shared" si="1933"/>
        <v>-4673067000</v>
      </c>
      <c r="OHQ12" s="38">
        <f t="shared" si="1934"/>
        <v>2813474000</v>
      </c>
      <c r="OHR12" s="38">
        <f t="shared" si="1935"/>
        <v>-7486541000</v>
      </c>
      <c r="OHS12" s="39">
        <f t="shared" si="1936"/>
        <v>0.98668053165545855</v>
      </c>
      <c r="OHT12" s="39">
        <f t="shared" si="1937"/>
        <v>1.5807229500754834</v>
      </c>
      <c r="OHU12" s="40" t="s">
        <v>395</v>
      </c>
      <c r="OHV12" s="40" t="s">
        <v>10</v>
      </c>
      <c r="OHW12" s="42">
        <v>42004</v>
      </c>
      <c r="OHX12" s="43">
        <v>4736150000</v>
      </c>
      <c r="OHY12" s="43">
        <v>63083000</v>
      </c>
      <c r="OHZ12" s="43">
        <v>2655650000</v>
      </c>
      <c r="OIA12" s="40">
        <v>0</v>
      </c>
      <c r="OIB12" s="43">
        <v>157824000</v>
      </c>
      <c r="OIC12" s="40" t="s">
        <v>41</v>
      </c>
      <c r="OID12" s="40" t="s">
        <v>99</v>
      </c>
      <c r="OIE12" s="36">
        <f t="shared" si="1938"/>
        <v>2014</v>
      </c>
      <c r="OIF12" s="37">
        <f t="shared" si="1939"/>
        <v>-4673067000</v>
      </c>
      <c r="OIG12" s="38">
        <f t="shared" si="1940"/>
        <v>2813474000</v>
      </c>
      <c r="OIH12" s="38">
        <f t="shared" si="1941"/>
        <v>-7486541000</v>
      </c>
      <c r="OII12" s="39">
        <f t="shared" si="1942"/>
        <v>0.98668053165545855</v>
      </c>
      <c r="OIJ12" s="39">
        <f t="shared" si="1943"/>
        <v>1.5807229500754834</v>
      </c>
      <c r="OIK12" s="40" t="s">
        <v>395</v>
      </c>
      <c r="OIL12" s="40" t="s">
        <v>10</v>
      </c>
      <c r="OIM12" s="42">
        <v>42004</v>
      </c>
      <c r="OIN12" s="43">
        <v>4736150000</v>
      </c>
      <c r="OIO12" s="43">
        <v>63083000</v>
      </c>
      <c r="OIP12" s="43">
        <v>2655650000</v>
      </c>
      <c r="OIQ12" s="40">
        <v>0</v>
      </c>
      <c r="OIR12" s="43">
        <v>157824000</v>
      </c>
      <c r="OIS12" s="40" t="s">
        <v>41</v>
      </c>
      <c r="OIT12" s="40" t="s">
        <v>99</v>
      </c>
      <c r="OIU12" s="36">
        <f t="shared" si="1938"/>
        <v>2014</v>
      </c>
      <c r="OIV12" s="37">
        <f t="shared" si="1939"/>
        <v>-4673067000</v>
      </c>
      <c r="OIW12" s="38">
        <f t="shared" si="1940"/>
        <v>2813474000</v>
      </c>
      <c r="OIX12" s="38">
        <f t="shared" si="1941"/>
        <v>-7486541000</v>
      </c>
      <c r="OIY12" s="39">
        <f t="shared" si="1942"/>
        <v>0.98668053165545855</v>
      </c>
      <c r="OIZ12" s="39">
        <f t="shared" si="1943"/>
        <v>1.5807229500754834</v>
      </c>
      <c r="OJA12" s="40" t="s">
        <v>395</v>
      </c>
      <c r="OJB12" s="40" t="s">
        <v>10</v>
      </c>
      <c r="OJC12" s="42">
        <v>42004</v>
      </c>
      <c r="OJD12" s="43">
        <v>4736150000</v>
      </c>
      <c r="OJE12" s="43">
        <v>63083000</v>
      </c>
      <c r="OJF12" s="43">
        <v>2655650000</v>
      </c>
      <c r="OJG12" s="40">
        <v>0</v>
      </c>
      <c r="OJH12" s="43">
        <v>157824000</v>
      </c>
      <c r="OJI12" s="40" t="s">
        <v>41</v>
      </c>
      <c r="OJJ12" s="40" t="s">
        <v>99</v>
      </c>
      <c r="OJK12" s="36">
        <f t="shared" si="1944"/>
        <v>2014</v>
      </c>
      <c r="OJL12" s="37">
        <f t="shared" si="1945"/>
        <v>-4673067000</v>
      </c>
      <c r="OJM12" s="38">
        <f t="shared" si="1946"/>
        <v>2813474000</v>
      </c>
      <c r="OJN12" s="38">
        <f t="shared" si="1947"/>
        <v>-7486541000</v>
      </c>
      <c r="OJO12" s="39">
        <f t="shared" si="1948"/>
        <v>0.98668053165545855</v>
      </c>
      <c r="OJP12" s="39">
        <f t="shared" si="1949"/>
        <v>1.5807229500754834</v>
      </c>
      <c r="OJQ12" s="40" t="s">
        <v>395</v>
      </c>
      <c r="OJR12" s="40" t="s">
        <v>10</v>
      </c>
      <c r="OJS12" s="42">
        <v>42004</v>
      </c>
      <c r="OJT12" s="43">
        <v>4736150000</v>
      </c>
      <c r="OJU12" s="43">
        <v>63083000</v>
      </c>
      <c r="OJV12" s="43">
        <v>2655650000</v>
      </c>
      <c r="OJW12" s="40">
        <v>0</v>
      </c>
      <c r="OJX12" s="43">
        <v>157824000</v>
      </c>
      <c r="OJY12" s="40" t="s">
        <v>41</v>
      </c>
      <c r="OJZ12" s="40" t="s">
        <v>99</v>
      </c>
      <c r="OKA12" s="36">
        <f t="shared" si="1944"/>
        <v>2014</v>
      </c>
      <c r="OKB12" s="37">
        <f t="shared" si="1945"/>
        <v>-4673067000</v>
      </c>
      <c r="OKC12" s="38">
        <f t="shared" si="1946"/>
        <v>2813474000</v>
      </c>
      <c r="OKD12" s="38">
        <f t="shared" si="1947"/>
        <v>-7486541000</v>
      </c>
      <c r="OKE12" s="39">
        <f t="shared" si="1948"/>
        <v>0.98668053165545855</v>
      </c>
      <c r="OKF12" s="39">
        <f t="shared" si="1949"/>
        <v>1.5807229500754834</v>
      </c>
      <c r="OKG12" s="40" t="s">
        <v>395</v>
      </c>
      <c r="OKH12" s="40" t="s">
        <v>10</v>
      </c>
      <c r="OKI12" s="42">
        <v>42004</v>
      </c>
      <c r="OKJ12" s="43">
        <v>4736150000</v>
      </c>
      <c r="OKK12" s="43">
        <v>63083000</v>
      </c>
      <c r="OKL12" s="43">
        <v>2655650000</v>
      </c>
      <c r="OKM12" s="40">
        <v>0</v>
      </c>
      <c r="OKN12" s="43">
        <v>157824000</v>
      </c>
      <c r="OKO12" s="40" t="s">
        <v>41</v>
      </c>
      <c r="OKP12" s="40" t="s">
        <v>99</v>
      </c>
      <c r="OKQ12" s="36">
        <f t="shared" si="1950"/>
        <v>2014</v>
      </c>
      <c r="OKR12" s="37">
        <f t="shared" si="1951"/>
        <v>-4673067000</v>
      </c>
      <c r="OKS12" s="38">
        <f t="shared" si="1952"/>
        <v>2813474000</v>
      </c>
      <c r="OKT12" s="38">
        <f t="shared" si="1953"/>
        <v>-7486541000</v>
      </c>
      <c r="OKU12" s="39">
        <f t="shared" si="1954"/>
        <v>0.98668053165545855</v>
      </c>
      <c r="OKV12" s="39">
        <f t="shared" si="1955"/>
        <v>1.5807229500754834</v>
      </c>
      <c r="OKW12" s="40" t="s">
        <v>395</v>
      </c>
      <c r="OKX12" s="40" t="s">
        <v>10</v>
      </c>
      <c r="OKY12" s="42">
        <v>42004</v>
      </c>
      <c r="OKZ12" s="43">
        <v>4736150000</v>
      </c>
      <c r="OLA12" s="43">
        <v>63083000</v>
      </c>
      <c r="OLB12" s="43">
        <v>2655650000</v>
      </c>
      <c r="OLC12" s="40">
        <v>0</v>
      </c>
      <c r="OLD12" s="43">
        <v>157824000</v>
      </c>
      <c r="OLE12" s="40" t="s">
        <v>41</v>
      </c>
      <c r="OLF12" s="40" t="s">
        <v>99</v>
      </c>
      <c r="OLG12" s="36">
        <f t="shared" si="1950"/>
        <v>2014</v>
      </c>
      <c r="OLH12" s="37">
        <f t="shared" si="1951"/>
        <v>-4673067000</v>
      </c>
      <c r="OLI12" s="38">
        <f t="shared" si="1952"/>
        <v>2813474000</v>
      </c>
      <c r="OLJ12" s="38">
        <f t="shared" si="1953"/>
        <v>-7486541000</v>
      </c>
      <c r="OLK12" s="39">
        <f t="shared" si="1954"/>
        <v>0.98668053165545855</v>
      </c>
      <c r="OLL12" s="39">
        <f t="shared" si="1955"/>
        <v>1.5807229500754834</v>
      </c>
      <c r="OLM12" s="40" t="s">
        <v>395</v>
      </c>
      <c r="OLN12" s="40" t="s">
        <v>10</v>
      </c>
      <c r="OLO12" s="42">
        <v>42004</v>
      </c>
      <c r="OLP12" s="43">
        <v>4736150000</v>
      </c>
      <c r="OLQ12" s="43">
        <v>63083000</v>
      </c>
      <c r="OLR12" s="43">
        <v>2655650000</v>
      </c>
      <c r="OLS12" s="40">
        <v>0</v>
      </c>
      <c r="OLT12" s="43">
        <v>157824000</v>
      </c>
      <c r="OLU12" s="40" t="s">
        <v>41</v>
      </c>
      <c r="OLV12" s="40" t="s">
        <v>99</v>
      </c>
      <c r="OLW12" s="36">
        <f t="shared" si="1956"/>
        <v>2014</v>
      </c>
      <c r="OLX12" s="37">
        <f t="shared" si="1957"/>
        <v>-4673067000</v>
      </c>
      <c r="OLY12" s="38">
        <f t="shared" si="1958"/>
        <v>2813474000</v>
      </c>
      <c r="OLZ12" s="38">
        <f t="shared" si="1959"/>
        <v>-7486541000</v>
      </c>
      <c r="OMA12" s="39">
        <f t="shared" si="1960"/>
        <v>0.98668053165545855</v>
      </c>
      <c r="OMB12" s="39">
        <f t="shared" si="1961"/>
        <v>1.5807229500754834</v>
      </c>
      <c r="OMC12" s="40" t="s">
        <v>395</v>
      </c>
      <c r="OMD12" s="40" t="s">
        <v>10</v>
      </c>
      <c r="OME12" s="42">
        <v>42004</v>
      </c>
      <c r="OMF12" s="43">
        <v>4736150000</v>
      </c>
      <c r="OMG12" s="43">
        <v>63083000</v>
      </c>
      <c r="OMH12" s="43">
        <v>2655650000</v>
      </c>
      <c r="OMI12" s="40">
        <v>0</v>
      </c>
      <c r="OMJ12" s="43">
        <v>157824000</v>
      </c>
      <c r="OMK12" s="40" t="s">
        <v>41</v>
      </c>
      <c r="OML12" s="40" t="s">
        <v>99</v>
      </c>
      <c r="OMM12" s="36">
        <f t="shared" si="1956"/>
        <v>2014</v>
      </c>
      <c r="OMN12" s="37">
        <f t="shared" si="1957"/>
        <v>-4673067000</v>
      </c>
      <c r="OMO12" s="38">
        <f t="shared" si="1958"/>
        <v>2813474000</v>
      </c>
      <c r="OMP12" s="38">
        <f t="shared" si="1959"/>
        <v>-7486541000</v>
      </c>
      <c r="OMQ12" s="39">
        <f t="shared" si="1960"/>
        <v>0.98668053165545855</v>
      </c>
      <c r="OMR12" s="39">
        <f t="shared" si="1961"/>
        <v>1.5807229500754834</v>
      </c>
      <c r="OMS12" s="40" t="s">
        <v>395</v>
      </c>
      <c r="OMT12" s="40" t="s">
        <v>10</v>
      </c>
      <c r="OMU12" s="42">
        <v>42004</v>
      </c>
      <c r="OMV12" s="43">
        <v>4736150000</v>
      </c>
      <c r="OMW12" s="43">
        <v>63083000</v>
      </c>
      <c r="OMX12" s="43">
        <v>2655650000</v>
      </c>
      <c r="OMY12" s="40">
        <v>0</v>
      </c>
      <c r="OMZ12" s="43">
        <v>157824000</v>
      </c>
      <c r="ONA12" s="40" t="s">
        <v>41</v>
      </c>
      <c r="ONB12" s="40" t="s">
        <v>99</v>
      </c>
      <c r="ONC12" s="36">
        <f t="shared" si="1962"/>
        <v>2014</v>
      </c>
      <c r="OND12" s="37">
        <f t="shared" si="1963"/>
        <v>-4673067000</v>
      </c>
      <c r="ONE12" s="38">
        <f t="shared" si="1964"/>
        <v>2813474000</v>
      </c>
      <c r="ONF12" s="38">
        <f t="shared" si="1965"/>
        <v>-7486541000</v>
      </c>
      <c r="ONG12" s="39">
        <f t="shared" si="1966"/>
        <v>0.98668053165545855</v>
      </c>
      <c r="ONH12" s="39">
        <f t="shared" si="1967"/>
        <v>1.5807229500754834</v>
      </c>
      <c r="ONI12" s="40" t="s">
        <v>395</v>
      </c>
      <c r="ONJ12" s="40" t="s">
        <v>10</v>
      </c>
      <c r="ONK12" s="42">
        <v>42004</v>
      </c>
      <c r="ONL12" s="43">
        <v>4736150000</v>
      </c>
      <c r="ONM12" s="43">
        <v>63083000</v>
      </c>
      <c r="ONN12" s="43">
        <v>2655650000</v>
      </c>
      <c r="ONO12" s="40">
        <v>0</v>
      </c>
      <c r="ONP12" s="43">
        <v>157824000</v>
      </c>
      <c r="ONQ12" s="40" t="s">
        <v>41</v>
      </c>
      <c r="ONR12" s="40" t="s">
        <v>99</v>
      </c>
      <c r="ONS12" s="36">
        <f t="shared" si="1962"/>
        <v>2014</v>
      </c>
      <c r="ONT12" s="37">
        <f t="shared" si="1963"/>
        <v>-4673067000</v>
      </c>
      <c r="ONU12" s="38">
        <f t="shared" si="1964"/>
        <v>2813474000</v>
      </c>
      <c r="ONV12" s="38">
        <f t="shared" si="1965"/>
        <v>-7486541000</v>
      </c>
      <c r="ONW12" s="39">
        <f t="shared" si="1966"/>
        <v>0.98668053165545855</v>
      </c>
      <c r="ONX12" s="39">
        <f t="shared" si="1967"/>
        <v>1.5807229500754834</v>
      </c>
      <c r="ONY12" s="40" t="s">
        <v>395</v>
      </c>
      <c r="ONZ12" s="40" t="s">
        <v>10</v>
      </c>
      <c r="OOA12" s="42">
        <v>42004</v>
      </c>
      <c r="OOB12" s="43">
        <v>4736150000</v>
      </c>
      <c r="OOC12" s="43">
        <v>63083000</v>
      </c>
      <c r="OOD12" s="43">
        <v>2655650000</v>
      </c>
      <c r="OOE12" s="40">
        <v>0</v>
      </c>
      <c r="OOF12" s="43">
        <v>157824000</v>
      </c>
      <c r="OOG12" s="40" t="s">
        <v>41</v>
      </c>
      <c r="OOH12" s="40" t="s">
        <v>99</v>
      </c>
      <c r="OOI12" s="36">
        <f t="shared" si="1968"/>
        <v>2014</v>
      </c>
      <c r="OOJ12" s="37">
        <f t="shared" si="1969"/>
        <v>-4673067000</v>
      </c>
      <c r="OOK12" s="38">
        <f t="shared" si="1970"/>
        <v>2813474000</v>
      </c>
      <c r="OOL12" s="38">
        <f t="shared" si="1971"/>
        <v>-7486541000</v>
      </c>
      <c r="OOM12" s="39">
        <f t="shared" si="1972"/>
        <v>0.98668053165545855</v>
      </c>
      <c r="OON12" s="39">
        <f t="shared" si="1973"/>
        <v>1.5807229500754834</v>
      </c>
      <c r="OOO12" s="40" t="s">
        <v>395</v>
      </c>
      <c r="OOP12" s="40" t="s">
        <v>10</v>
      </c>
      <c r="OOQ12" s="42">
        <v>42004</v>
      </c>
      <c r="OOR12" s="43">
        <v>4736150000</v>
      </c>
      <c r="OOS12" s="43">
        <v>63083000</v>
      </c>
      <c r="OOT12" s="43">
        <v>2655650000</v>
      </c>
      <c r="OOU12" s="40">
        <v>0</v>
      </c>
      <c r="OOV12" s="43">
        <v>157824000</v>
      </c>
      <c r="OOW12" s="40" t="s">
        <v>41</v>
      </c>
      <c r="OOX12" s="40" t="s">
        <v>99</v>
      </c>
      <c r="OOY12" s="36">
        <f t="shared" si="1968"/>
        <v>2014</v>
      </c>
      <c r="OOZ12" s="37">
        <f t="shared" si="1969"/>
        <v>-4673067000</v>
      </c>
      <c r="OPA12" s="38">
        <f t="shared" si="1970"/>
        <v>2813474000</v>
      </c>
      <c r="OPB12" s="38">
        <f t="shared" si="1971"/>
        <v>-7486541000</v>
      </c>
      <c r="OPC12" s="39">
        <f t="shared" si="1972"/>
        <v>0.98668053165545855</v>
      </c>
      <c r="OPD12" s="39">
        <f t="shared" si="1973"/>
        <v>1.5807229500754834</v>
      </c>
      <c r="OPE12" s="40" t="s">
        <v>395</v>
      </c>
      <c r="OPF12" s="40" t="s">
        <v>10</v>
      </c>
      <c r="OPG12" s="42">
        <v>42004</v>
      </c>
      <c r="OPH12" s="43">
        <v>4736150000</v>
      </c>
      <c r="OPI12" s="43">
        <v>63083000</v>
      </c>
      <c r="OPJ12" s="43">
        <v>2655650000</v>
      </c>
      <c r="OPK12" s="40">
        <v>0</v>
      </c>
      <c r="OPL12" s="43">
        <v>157824000</v>
      </c>
      <c r="OPM12" s="40" t="s">
        <v>41</v>
      </c>
      <c r="OPN12" s="40" t="s">
        <v>99</v>
      </c>
      <c r="OPO12" s="36">
        <f t="shared" si="1974"/>
        <v>2014</v>
      </c>
      <c r="OPP12" s="37">
        <f t="shared" si="1975"/>
        <v>-4673067000</v>
      </c>
      <c r="OPQ12" s="38">
        <f t="shared" si="1976"/>
        <v>2813474000</v>
      </c>
      <c r="OPR12" s="38">
        <f t="shared" si="1977"/>
        <v>-7486541000</v>
      </c>
      <c r="OPS12" s="39">
        <f t="shared" si="1978"/>
        <v>0.98668053165545855</v>
      </c>
      <c r="OPT12" s="39">
        <f t="shared" si="1979"/>
        <v>1.5807229500754834</v>
      </c>
      <c r="OPU12" s="40" t="s">
        <v>395</v>
      </c>
      <c r="OPV12" s="40" t="s">
        <v>10</v>
      </c>
      <c r="OPW12" s="42">
        <v>42004</v>
      </c>
      <c r="OPX12" s="43">
        <v>4736150000</v>
      </c>
      <c r="OPY12" s="43">
        <v>63083000</v>
      </c>
      <c r="OPZ12" s="43">
        <v>2655650000</v>
      </c>
      <c r="OQA12" s="40">
        <v>0</v>
      </c>
      <c r="OQB12" s="43">
        <v>157824000</v>
      </c>
      <c r="OQC12" s="40" t="s">
        <v>41</v>
      </c>
      <c r="OQD12" s="40" t="s">
        <v>99</v>
      </c>
      <c r="OQE12" s="36">
        <f t="shared" si="1974"/>
        <v>2014</v>
      </c>
      <c r="OQF12" s="37">
        <f t="shared" si="1975"/>
        <v>-4673067000</v>
      </c>
      <c r="OQG12" s="38">
        <f t="shared" si="1976"/>
        <v>2813474000</v>
      </c>
      <c r="OQH12" s="38">
        <f t="shared" si="1977"/>
        <v>-7486541000</v>
      </c>
      <c r="OQI12" s="39">
        <f t="shared" si="1978"/>
        <v>0.98668053165545855</v>
      </c>
      <c r="OQJ12" s="39">
        <f t="shared" si="1979"/>
        <v>1.5807229500754834</v>
      </c>
      <c r="OQK12" s="40" t="s">
        <v>395</v>
      </c>
      <c r="OQL12" s="40" t="s">
        <v>10</v>
      </c>
      <c r="OQM12" s="42">
        <v>42004</v>
      </c>
      <c r="OQN12" s="43">
        <v>4736150000</v>
      </c>
      <c r="OQO12" s="43">
        <v>63083000</v>
      </c>
      <c r="OQP12" s="43">
        <v>2655650000</v>
      </c>
      <c r="OQQ12" s="40">
        <v>0</v>
      </c>
      <c r="OQR12" s="43">
        <v>157824000</v>
      </c>
      <c r="OQS12" s="40" t="s">
        <v>41</v>
      </c>
      <c r="OQT12" s="40" t="s">
        <v>99</v>
      </c>
      <c r="OQU12" s="36">
        <f t="shared" si="1980"/>
        <v>2014</v>
      </c>
      <c r="OQV12" s="37">
        <f t="shared" si="1981"/>
        <v>-4673067000</v>
      </c>
      <c r="OQW12" s="38">
        <f t="shared" si="1982"/>
        <v>2813474000</v>
      </c>
      <c r="OQX12" s="38">
        <f t="shared" si="1983"/>
        <v>-7486541000</v>
      </c>
      <c r="OQY12" s="39">
        <f t="shared" si="1984"/>
        <v>0.98668053165545855</v>
      </c>
      <c r="OQZ12" s="39">
        <f t="shared" si="1985"/>
        <v>1.5807229500754834</v>
      </c>
      <c r="ORA12" s="40" t="s">
        <v>395</v>
      </c>
      <c r="ORB12" s="40" t="s">
        <v>10</v>
      </c>
      <c r="ORC12" s="42">
        <v>42004</v>
      </c>
      <c r="ORD12" s="43">
        <v>4736150000</v>
      </c>
      <c r="ORE12" s="43">
        <v>63083000</v>
      </c>
      <c r="ORF12" s="43">
        <v>2655650000</v>
      </c>
      <c r="ORG12" s="40">
        <v>0</v>
      </c>
      <c r="ORH12" s="43">
        <v>157824000</v>
      </c>
      <c r="ORI12" s="40" t="s">
        <v>41</v>
      </c>
      <c r="ORJ12" s="40" t="s">
        <v>99</v>
      </c>
      <c r="ORK12" s="36">
        <f t="shared" si="1980"/>
        <v>2014</v>
      </c>
      <c r="ORL12" s="37">
        <f t="shared" si="1981"/>
        <v>-4673067000</v>
      </c>
      <c r="ORM12" s="38">
        <f t="shared" si="1982"/>
        <v>2813474000</v>
      </c>
      <c r="ORN12" s="38">
        <f t="shared" si="1983"/>
        <v>-7486541000</v>
      </c>
      <c r="ORO12" s="39">
        <f t="shared" si="1984"/>
        <v>0.98668053165545855</v>
      </c>
      <c r="ORP12" s="39">
        <f t="shared" si="1985"/>
        <v>1.5807229500754834</v>
      </c>
      <c r="ORQ12" s="40" t="s">
        <v>395</v>
      </c>
      <c r="ORR12" s="40" t="s">
        <v>10</v>
      </c>
      <c r="ORS12" s="42">
        <v>42004</v>
      </c>
      <c r="ORT12" s="43">
        <v>4736150000</v>
      </c>
      <c r="ORU12" s="43">
        <v>63083000</v>
      </c>
      <c r="ORV12" s="43">
        <v>2655650000</v>
      </c>
      <c r="ORW12" s="40">
        <v>0</v>
      </c>
      <c r="ORX12" s="43">
        <v>157824000</v>
      </c>
      <c r="ORY12" s="40" t="s">
        <v>41</v>
      </c>
      <c r="ORZ12" s="40" t="s">
        <v>99</v>
      </c>
      <c r="OSA12" s="36">
        <f t="shared" si="1986"/>
        <v>2014</v>
      </c>
      <c r="OSB12" s="37">
        <f t="shared" si="1987"/>
        <v>-4673067000</v>
      </c>
      <c r="OSC12" s="38">
        <f t="shared" si="1988"/>
        <v>2813474000</v>
      </c>
      <c r="OSD12" s="38">
        <f t="shared" si="1989"/>
        <v>-7486541000</v>
      </c>
      <c r="OSE12" s="39">
        <f t="shared" si="1990"/>
        <v>0.98668053165545855</v>
      </c>
      <c r="OSF12" s="39">
        <f t="shared" si="1991"/>
        <v>1.5807229500754834</v>
      </c>
      <c r="OSG12" s="40" t="s">
        <v>395</v>
      </c>
      <c r="OSH12" s="40" t="s">
        <v>10</v>
      </c>
      <c r="OSI12" s="42">
        <v>42004</v>
      </c>
      <c r="OSJ12" s="43">
        <v>4736150000</v>
      </c>
      <c r="OSK12" s="43">
        <v>63083000</v>
      </c>
      <c r="OSL12" s="43">
        <v>2655650000</v>
      </c>
      <c r="OSM12" s="40">
        <v>0</v>
      </c>
      <c r="OSN12" s="43">
        <v>157824000</v>
      </c>
      <c r="OSO12" s="40" t="s">
        <v>41</v>
      </c>
      <c r="OSP12" s="40" t="s">
        <v>99</v>
      </c>
      <c r="OSQ12" s="36">
        <f t="shared" si="1986"/>
        <v>2014</v>
      </c>
      <c r="OSR12" s="37">
        <f t="shared" si="1987"/>
        <v>-4673067000</v>
      </c>
      <c r="OSS12" s="38">
        <f t="shared" si="1988"/>
        <v>2813474000</v>
      </c>
      <c r="OST12" s="38">
        <f t="shared" si="1989"/>
        <v>-7486541000</v>
      </c>
      <c r="OSU12" s="39">
        <f t="shared" si="1990"/>
        <v>0.98668053165545855</v>
      </c>
      <c r="OSV12" s="39">
        <f t="shared" si="1991"/>
        <v>1.5807229500754834</v>
      </c>
      <c r="OSW12" s="40" t="s">
        <v>395</v>
      </c>
      <c r="OSX12" s="40" t="s">
        <v>10</v>
      </c>
      <c r="OSY12" s="42">
        <v>42004</v>
      </c>
      <c r="OSZ12" s="43">
        <v>4736150000</v>
      </c>
      <c r="OTA12" s="43">
        <v>63083000</v>
      </c>
      <c r="OTB12" s="43">
        <v>2655650000</v>
      </c>
      <c r="OTC12" s="40">
        <v>0</v>
      </c>
      <c r="OTD12" s="43">
        <v>157824000</v>
      </c>
      <c r="OTE12" s="40" t="s">
        <v>41</v>
      </c>
      <c r="OTF12" s="40" t="s">
        <v>99</v>
      </c>
      <c r="OTG12" s="36">
        <f t="shared" si="1992"/>
        <v>2014</v>
      </c>
      <c r="OTH12" s="37">
        <f t="shared" si="1993"/>
        <v>-4673067000</v>
      </c>
      <c r="OTI12" s="38">
        <f t="shared" si="1994"/>
        <v>2813474000</v>
      </c>
      <c r="OTJ12" s="38">
        <f t="shared" si="1995"/>
        <v>-7486541000</v>
      </c>
      <c r="OTK12" s="39">
        <f t="shared" si="1996"/>
        <v>0.98668053165545855</v>
      </c>
      <c r="OTL12" s="39">
        <f t="shared" si="1997"/>
        <v>1.5807229500754834</v>
      </c>
      <c r="OTM12" s="40" t="s">
        <v>395</v>
      </c>
      <c r="OTN12" s="40" t="s">
        <v>10</v>
      </c>
      <c r="OTO12" s="42">
        <v>42004</v>
      </c>
      <c r="OTP12" s="43">
        <v>4736150000</v>
      </c>
      <c r="OTQ12" s="43">
        <v>63083000</v>
      </c>
      <c r="OTR12" s="43">
        <v>2655650000</v>
      </c>
      <c r="OTS12" s="40">
        <v>0</v>
      </c>
      <c r="OTT12" s="43">
        <v>157824000</v>
      </c>
      <c r="OTU12" s="40" t="s">
        <v>41</v>
      </c>
      <c r="OTV12" s="40" t="s">
        <v>99</v>
      </c>
      <c r="OTW12" s="36">
        <f t="shared" si="1992"/>
        <v>2014</v>
      </c>
      <c r="OTX12" s="37">
        <f t="shared" si="1993"/>
        <v>-4673067000</v>
      </c>
      <c r="OTY12" s="38">
        <f t="shared" si="1994"/>
        <v>2813474000</v>
      </c>
      <c r="OTZ12" s="38">
        <f t="shared" si="1995"/>
        <v>-7486541000</v>
      </c>
      <c r="OUA12" s="39">
        <f t="shared" si="1996"/>
        <v>0.98668053165545855</v>
      </c>
      <c r="OUB12" s="39">
        <f t="shared" si="1997"/>
        <v>1.5807229500754834</v>
      </c>
      <c r="OUC12" s="40" t="s">
        <v>395</v>
      </c>
      <c r="OUD12" s="40" t="s">
        <v>10</v>
      </c>
      <c r="OUE12" s="42">
        <v>42004</v>
      </c>
      <c r="OUF12" s="43">
        <v>4736150000</v>
      </c>
      <c r="OUG12" s="43">
        <v>63083000</v>
      </c>
      <c r="OUH12" s="43">
        <v>2655650000</v>
      </c>
      <c r="OUI12" s="40">
        <v>0</v>
      </c>
      <c r="OUJ12" s="43">
        <v>157824000</v>
      </c>
      <c r="OUK12" s="40" t="s">
        <v>41</v>
      </c>
      <c r="OUL12" s="40" t="s">
        <v>99</v>
      </c>
      <c r="OUM12" s="36">
        <f t="shared" si="1998"/>
        <v>2014</v>
      </c>
      <c r="OUN12" s="37">
        <f t="shared" si="1999"/>
        <v>-4673067000</v>
      </c>
      <c r="OUO12" s="38">
        <f t="shared" si="2000"/>
        <v>2813474000</v>
      </c>
      <c r="OUP12" s="38">
        <f t="shared" si="2001"/>
        <v>-7486541000</v>
      </c>
      <c r="OUQ12" s="39">
        <f t="shared" si="2002"/>
        <v>0.98668053165545855</v>
      </c>
      <c r="OUR12" s="39">
        <f t="shared" si="2003"/>
        <v>1.5807229500754834</v>
      </c>
      <c r="OUS12" s="40" t="s">
        <v>395</v>
      </c>
      <c r="OUT12" s="40" t="s">
        <v>10</v>
      </c>
      <c r="OUU12" s="42">
        <v>42004</v>
      </c>
      <c r="OUV12" s="43">
        <v>4736150000</v>
      </c>
      <c r="OUW12" s="43">
        <v>63083000</v>
      </c>
      <c r="OUX12" s="43">
        <v>2655650000</v>
      </c>
      <c r="OUY12" s="40">
        <v>0</v>
      </c>
      <c r="OUZ12" s="43">
        <v>157824000</v>
      </c>
      <c r="OVA12" s="40" t="s">
        <v>41</v>
      </c>
      <c r="OVB12" s="40" t="s">
        <v>99</v>
      </c>
      <c r="OVC12" s="36">
        <f t="shared" si="1998"/>
        <v>2014</v>
      </c>
      <c r="OVD12" s="37">
        <f t="shared" si="1999"/>
        <v>-4673067000</v>
      </c>
      <c r="OVE12" s="38">
        <f t="shared" si="2000"/>
        <v>2813474000</v>
      </c>
      <c r="OVF12" s="38">
        <f t="shared" si="2001"/>
        <v>-7486541000</v>
      </c>
      <c r="OVG12" s="39">
        <f t="shared" si="2002"/>
        <v>0.98668053165545855</v>
      </c>
      <c r="OVH12" s="39">
        <f t="shared" si="2003"/>
        <v>1.5807229500754834</v>
      </c>
      <c r="OVI12" s="40" t="s">
        <v>395</v>
      </c>
      <c r="OVJ12" s="40" t="s">
        <v>10</v>
      </c>
      <c r="OVK12" s="42">
        <v>42004</v>
      </c>
      <c r="OVL12" s="43">
        <v>4736150000</v>
      </c>
      <c r="OVM12" s="43">
        <v>63083000</v>
      </c>
      <c r="OVN12" s="43">
        <v>2655650000</v>
      </c>
      <c r="OVO12" s="40">
        <v>0</v>
      </c>
      <c r="OVP12" s="43">
        <v>157824000</v>
      </c>
      <c r="OVQ12" s="40" t="s">
        <v>41</v>
      </c>
      <c r="OVR12" s="40" t="s">
        <v>99</v>
      </c>
      <c r="OVS12" s="36">
        <f t="shared" si="2004"/>
        <v>2014</v>
      </c>
      <c r="OVT12" s="37">
        <f t="shared" si="2005"/>
        <v>-4673067000</v>
      </c>
      <c r="OVU12" s="38">
        <f t="shared" si="2006"/>
        <v>2813474000</v>
      </c>
      <c r="OVV12" s="38">
        <f t="shared" si="2007"/>
        <v>-7486541000</v>
      </c>
      <c r="OVW12" s="39">
        <f t="shared" si="2008"/>
        <v>0.98668053165545855</v>
      </c>
      <c r="OVX12" s="39">
        <f t="shared" si="2009"/>
        <v>1.5807229500754834</v>
      </c>
      <c r="OVY12" s="40" t="s">
        <v>395</v>
      </c>
      <c r="OVZ12" s="40" t="s">
        <v>10</v>
      </c>
      <c r="OWA12" s="42">
        <v>42004</v>
      </c>
      <c r="OWB12" s="43">
        <v>4736150000</v>
      </c>
      <c r="OWC12" s="43">
        <v>63083000</v>
      </c>
      <c r="OWD12" s="43">
        <v>2655650000</v>
      </c>
      <c r="OWE12" s="40">
        <v>0</v>
      </c>
      <c r="OWF12" s="43">
        <v>157824000</v>
      </c>
      <c r="OWG12" s="40" t="s">
        <v>41</v>
      </c>
      <c r="OWH12" s="40" t="s">
        <v>99</v>
      </c>
      <c r="OWI12" s="36">
        <f t="shared" si="2004"/>
        <v>2014</v>
      </c>
      <c r="OWJ12" s="37">
        <f t="shared" si="2005"/>
        <v>-4673067000</v>
      </c>
      <c r="OWK12" s="38">
        <f t="shared" si="2006"/>
        <v>2813474000</v>
      </c>
      <c r="OWL12" s="38">
        <f t="shared" si="2007"/>
        <v>-7486541000</v>
      </c>
      <c r="OWM12" s="39">
        <f t="shared" si="2008"/>
        <v>0.98668053165545855</v>
      </c>
      <c r="OWN12" s="39">
        <f t="shared" si="2009"/>
        <v>1.5807229500754834</v>
      </c>
      <c r="OWO12" s="40" t="s">
        <v>395</v>
      </c>
      <c r="OWP12" s="40" t="s">
        <v>10</v>
      </c>
      <c r="OWQ12" s="42">
        <v>42004</v>
      </c>
      <c r="OWR12" s="43">
        <v>4736150000</v>
      </c>
      <c r="OWS12" s="43">
        <v>63083000</v>
      </c>
      <c r="OWT12" s="43">
        <v>2655650000</v>
      </c>
      <c r="OWU12" s="40">
        <v>0</v>
      </c>
      <c r="OWV12" s="43">
        <v>157824000</v>
      </c>
      <c r="OWW12" s="40" t="s">
        <v>41</v>
      </c>
      <c r="OWX12" s="40" t="s">
        <v>99</v>
      </c>
      <c r="OWY12" s="36">
        <f t="shared" si="2010"/>
        <v>2014</v>
      </c>
      <c r="OWZ12" s="37">
        <f t="shared" si="2011"/>
        <v>-4673067000</v>
      </c>
      <c r="OXA12" s="38">
        <f t="shared" si="2012"/>
        <v>2813474000</v>
      </c>
      <c r="OXB12" s="38">
        <f t="shared" si="2013"/>
        <v>-7486541000</v>
      </c>
      <c r="OXC12" s="39">
        <f t="shared" si="2014"/>
        <v>0.98668053165545855</v>
      </c>
      <c r="OXD12" s="39">
        <f t="shared" si="2015"/>
        <v>1.5807229500754834</v>
      </c>
      <c r="OXE12" s="40" t="s">
        <v>395</v>
      </c>
      <c r="OXF12" s="40" t="s">
        <v>10</v>
      </c>
      <c r="OXG12" s="42">
        <v>42004</v>
      </c>
      <c r="OXH12" s="43">
        <v>4736150000</v>
      </c>
      <c r="OXI12" s="43">
        <v>63083000</v>
      </c>
      <c r="OXJ12" s="43">
        <v>2655650000</v>
      </c>
      <c r="OXK12" s="40">
        <v>0</v>
      </c>
      <c r="OXL12" s="43">
        <v>157824000</v>
      </c>
      <c r="OXM12" s="40" t="s">
        <v>41</v>
      </c>
      <c r="OXN12" s="40" t="s">
        <v>99</v>
      </c>
      <c r="OXO12" s="36">
        <f t="shared" si="2010"/>
        <v>2014</v>
      </c>
      <c r="OXP12" s="37">
        <f t="shared" si="2011"/>
        <v>-4673067000</v>
      </c>
      <c r="OXQ12" s="38">
        <f t="shared" si="2012"/>
        <v>2813474000</v>
      </c>
      <c r="OXR12" s="38">
        <f t="shared" si="2013"/>
        <v>-7486541000</v>
      </c>
      <c r="OXS12" s="39">
        <f t="shared" si="2014"/>
        <v>0.98668053165545855</v>
      </c>
      <c r="OXT12" s="39">
        <f t="shared" si="2015"/>
        <v>1.5807229500754834</v>
      </c>
      <c r="OXU12" s="40" t="s">
        <v>395</v>
      </c>
      <c r="OXV12" s="40" t="s">
        <v>10</v>
      </c>
      <c r="OXW12" s="42">
        <v>42004</v>
      </c>
      <c r="OXX12" s="43">
        <v>4736150000</v>
      </c>
      <c r="OXY12" s="43">
        <v>63083000</v>
      </c>
      <c r="OXZ12" s="43">
        <v>2655650000</v>
      </c>
      <c r="OYA12" s="40">
        <v>0</v>
      </c>
      <c r="OYB12" s="43">
        <v>157824000</v>
      </c>
      <c r="OYC12" s="40" t="s">
        <v>41</v>
      </c>
      <c r="OYD12" s="40" t="s">
        <v>99</v>
      </c>
      <c r="OYE12" s="36">
        <f t="shared" si="2016"/>
        <v>2014</v>
      </c>
      <c r="OYF12" s="37">
        <f t="shared" si="2017"/>
        <v>-4673067000</v>
      </c>
      <c r="OYG12" s="38">
        <f t="shared" si="2018"/>
        <v>2813474000</v>
      </c>
      <c r="OYH12" s="38">
        <f t="shared" si="2019"/>
        <v>-7486541000</v>
      </c>
      <c r="OYI12" s="39">
        <f t="shared" si="2020"/>
        <v>0.98668053165545855</v>
      </c>
      <c r="OYJ12" s="39">
        <f t="shared" si="2021"/>
        <v>1.5807229500754834</v>
      </c>
      <c r="OYK12" s="40" t="s">
        <v>395</v>
      </c>
      <c r="OYL12" s="40" t="s">
        <v>10</v>
      </c>
      <c r="OYM12" s="42">
        <v>42004</v>
      </c>
      <c r="OYN12" s="43">
        <v>4736150000</v>
      </c>
      <c r="OYO12" s="43">
        <v>63083000</v>
      </c>
      <c r="OYP12" s="43">
        <v>2655650000</v>
      </c>
      <c r="OYQ12" s="40">
        <v>0</v>
      </c>
      <c r="OYR12" s="43">
        <v>157824000</v>
      </c>
      <c r="OYS12" s="40" t="s">
        <v>41</v>
      </c>
      <c r="OYT12" s="40" t="s">
        <v>99</v>
      </c>
      <c r="OYU12" s="36">
        <f t="shared" si="2016"/>
        <v>2014</v>
      </c>
      <c r="OYV12" s="37">
        <f t="shared" si="2017"/>
        <v>-4673067000</v>
      </c>
      <c r="OYW12" s="38">
        <f t="shared" si="2018"/>
        <v>2813474000</v>
      </c>
      <c r="OYX12" s="38">
        <f t="shared" si="2019"/>
        <v>-7486541000</v>
      </c>
      <c r="OYY12" s="39">
        <f t="shared" si="2020"/>
        <v>0.98668053165545855</v>
      </c>
      <c r="OYZ12" s="39">
        <f t="shared" si="2021"/>
        <v>1.5807229500754834</v>
      </c>
      <c r="OZA12" s="40" t="s">
        <v>395</v>
      </c>
      <c r="OZB12" s="40" t="s">
        <v>10</v>
      </c>
      <c r="OZC12" s="42">
        <v>42004</v>
      </c>
      <c r="OZD12" s="43">
        <v>4736150000</v>
      </c>
      <c r="OZE12" s="43">
        <v>63083000</v>
      </c>
      <c r="OZF12" s="43">
        <v>2655650000</v>
      </c>
      <c r="OZG12" s="40">
        <v>0</v>
      </c>
      <c r="OZH12" s="43">
        <v>157824000</v>
      </c>
      <c r="OZI12" s="40" t="s">
        <v>41</v>
      </c>
      <c r="OZJ12" s="40" t="s">
        <v>99</v>
      </c>
      <c r="OZK12" s="36">
        <f t="shared" si="2022"/>
        <v>2014</v>
      </c>
      <c r="OZL12" s="37">
        <f t="shared" si="2023"/>
        <v>-4673067000</v>
      </c>
      <c r="OZM12" s="38">
        <f t="shared" si="2024"/>
        <v>2813474000</v>
      </c>
      <c r="OZN12" s="38">
        <f t="shared" si="2025"/>
        <v>-7486541000</v>
      </c>
      <c r="OZO12" s="39">
        <f t="shared" si="2026"/>
        <v>0.98668053165545855</v>
      </c>
      <c r="OZP12" s="39">
        <f t="shared" si="2027"/>
        <v>1.5807229500754834</v>
      </c>
      <c r="OZQ12" s="40" t="s">
        <v>395</v>
      </c>
      <c r="OZR12" s="40" t="s">
        <v>10</v>
      </c>
      <c r="OZS12" s="42">
        <v>42004</v>
      </c>
      <c r="OZT12" s="43">
        <v>4736150000</v>
      </c>
      <c r="OZU12" s="43">
        <v>63083000</v>
      </c>
      <c r="OZV12" s="43">
        <v>2655650000</v>
      </c>
      <c r="OZW12" s="40">
        <v>0</v>
      </c>
      <c r="OZX12" s="43">
        <v>157824000</v>
      </c>
      <c r="OZY12" s="40" t="s">
        <v>41</v>
      </c>
      <c r="OZZ12" s="40" t="s">
        <v>99</v>
      </c>
      <c r="PAA12" s="36">
        <f t="shared" si="2022"/>
        <v>2014</v>
      </c>
      <c r="PAB12" s="37">
        <f t="shared" si="2023"/>
        <v>-4673067000</v>
      </c>
      <c r="PAC12" s="38">
        <f t="shared" si="2024"/>
        <v>2813474000</v>
      </c>
      <c r="PAD12" s="38">
        <f t="shared" si="2025"/>
        <v>-7486541000</v>
      </c>
      <c r="PAE12" s="39">
        <f t="shared" si="2026"/>
        <v>0.98668053165545855</v>
      </c>
      <c r="PAF12" s="39">
        <f t="shared" si="2027"/>
        <v>1.5807229500754834</v>
      </c>
      <c r="PAG12" s="40" t="s">
        <v>395</v>
      </c>
      <c r="PAH12" s="40" t="s">
        <v>10</v>
      </c>
      <c r="PAI12" s="42">
        <v>42004</v>
      </c>
      <c r="PAJ12" s="43">
        <v>4736150000</v>
      </c>
      <c r="PAK12" s="43">
        <v>63083000</v>
      </c>
      <c r="PAL12" s="43">
        <v>2655650000</v>
      </c>
      <c r="PAM12" s="40">
        <v>0</v>
      </c>
      <c r="PAN12" s="43">
        <v>157824000</v>
      </c>
      <c r="PAO12" s="40" t="s">
        <v>41</v>
      </c>
      <c r="PAP12" s="40" t="s">
        <v>99</v>
      </c>
      <c r="PAQ12" s="36">
        <f t="shared" si="2028"/>
        <v>2014</v>
      </c>
      <c r="PAR12" s="37">
        <f t="shared" si="2029"/>
        <v>-4673067000</v>
      </c>
      <c r="PAS12" s="38">
        <f t="shared" si="2030"/>
        <v>2813474000</v>
      </c>
      <c r="PAT12" s="38">
        <f t="shared" si="2031"/>
        <v>-7486541000</v>
      </c>
      <c r="PAU12" s="39">
        <f t="shared" si="2032"/>
        <v>0.98668053165545855</v>
      </c>
      <c r="PAV12" s="39">
        <f t="shared" si="2033"/>
        <v>1.5807229500754834</v>
      </c>
      <c r="PAW12" s="40" t="s">
        <v>395</v>
      </c>
      <c r="PAX12" s="40" t="s">
        <v>10</v>
      </c>
      <c r="PAY12" s="42">
        <v>42004</v>
      </c>
      <c r="PAZ12" s="43">
        <v>4736150000</v>
      </c>
      <c r="PBA12" s="43">
        <v>63083000</v>
      </c>
      <c r="PBB12" s="43">
        <v>2655650000</v>
      </c>
      <c r="PBC12" s="40">
        <v>0</v>
      </c>
      <c r="PBD12" s="43">
        <v>157824000</v>
      </c>
      <c r="PBE12" s="40" t="s">
        <v>41</v>
      </c>
      <c r="PBF12" s="40" t="s">
        <v>99</v>
      </c>
      <c r="PBG12" s="36">
        <f t="shared" si="2028"/>
        <v>2014</v>
      </c>
      <c r="PBH12" s="37">
        <f t="shared" si="2029"/>
        <v>-4673067000</v>
      </c>
      <c r="PBI12" s="38">
        <f t="shared" si="2030"/>
        <v>2813474000</v>
      </c>
      <c r="PBJ12" s="38">
        <f t="shared" si="2031"/>
        <v>-7486541000</v>
      </c>
      <c r="PBK12" s="39">
        <f t="shared" si="2032"/>
        <v>0.98668053165545855</v>
      </c>
      <c r="PBL12" s="39">
        <f t="shared" si="2033"/>
        <v>1.5807229500754834</v>
      </c>
      <c r="PBM12" s="40" t="s">
        <v>395</v>
      </c>
      <c r="PBN12" s="40" t="s">
        <v>10</v>
      </c>
      <c r="PBO12" s="42">
        <v>42004</v>
      </c>
      <c r="PBP12" s="43">
        <v>4736150000</v>
      </c>
      <c r="PBQ12" s="43">
        <v>63083000</v>
      </c>
      <c r="PBR12" s="43">
        <v>2655650000</v>
      </c>
      <c r="PBS12" s="40">
        <v>0</v>
      </c>
      <c r="PBT12" s="43">
        <v>157824000</v>
      </c>
      <c r="PBU12" s="40" t="s">
        <v>41</v>
      </c>
      <c r="PBV12" s="40" t="s">
        <v>99</v>
      </c>
      <c r="PBW12" s="36">
        <f t="shared" si="2034"/>
        <v>2014</v>
      </c>
      <c r="PBX12" s="37">
        <f t="shared" si="2035"/>
        <v>-4673067000</v>
      </c>
      <c r="PBY12" s="38">
        <f t="shared" si="2036"/>
        <v>2813474000</v>
      </c>
      <c r="PBZ12" s="38">
        <f t="shared" si="2037"/>
        <v>-7486541000</v>
      </c>
      <c r="PCA12" s="39">
        <f t="shared" si="2038"/>
        <v>0.98668053165545855</v>
      </c>
      <c r="PCB12" s="39">
        <f t="shared" si="2039"/>
        <v>1.5807229500754834</v>
      </c>
      <c r="PCC12" s="40" t="s">
        <v>395</v>
      </c>
      <c r="PCD12" s="40" t="s">
        <v>10</v>
      </c>
      <c r="PCE12" s="42">
        <v>42004</v>
      </c>
      <c r="PCF12" s="43">
        <v>4736150000</v>
      </c>
      <c r="PCG12" s="43">
        <v>63083000</v>
      </c>
      <c r="PCH12" s="43">
        <v>2655650000</v>
      </c>
      <c r="PCI12" s="40">
        <v>0</v>
      </c>
      <c r="PCJ12" s="43">
        <v>157824000</v>
      </c>
      <c r="PCK12" s="40" t="s">
        <v>41</v>
      </c>
      <c r="PCL12" s="40" t="s">
        <v>99</v>
      </c>
      <c r="PCM12" s="36">
        <f t="shared" si="2034"/>
        <v>2014</v>
      </c>
      <c r="PCN12" s="37">
        <f t="shared" si="2035"/>
        <v>-4673067000</v>
      </c>
      <c r="PCO12" s="38">
        <f t="shared" si="2036"/>
        <v>2813474000</v>
      </c>
      <c r="PCP12" s="38">
        <f t="shared" si="2037"/>
        <v>-7486541000</v>
      </c>
      <c r="PCQ12" s="39">
        <f t="shared" si="2038"/>
        <v>0.98668053165545855</v>
      </c>
      <c r="PCR12" s="39">
        <f t="shared" si="2039"/>
        <v>1.5807229500754834</v>
      </c>
      <c r="PCS12" s="40" t="s">
        <v>395</v>
      </c>
      <c r="PCT12" s="40" t="s">
        <v>10</v>
      </c>
      <c r="PCU12" s="42">
        <v>42004</v>
      </c>
      <c r="PCV12" s="43">
        <v>4736150000</v>
      </c>
      <c r="PCW12" s="43">
        <v>63083000</v>
      </c>
      <c r="PCX12" s="43">
        <v>2655650000</v>
      </c>
      <c r="PCY12" s="40">
        <v>0</v>
      </c>
      <c r="PCZ12" s="43">
        <v>157824000</v>
      </c>
      <c r="PDA12" s="40" t="s">
        <v>41</v>
      </c>
      <c r="PDB12" s="40" t="s">
        <v>99</v>
      </c>
      <c r="PDC12" s="36">
        <f t="shared" si="2040"/>
        <v>2014</v>
      </c>
      <c r="PDD12" s="37">
        <f t="shared" si="2041"/>
        <v>-4673067000</v>
      </c>
      <c r="PDE12" s="38">
        <f t="shared" si="2042"/>
        <v>2813474000</v>
      </c>
      <c r="PDF12" s="38">
        <f t="shared" si="2043"/>
        <v>-7486541000</v>
      </c>
      <c r="PDG12" s="39">
        <f t="shared" si="2044"/>
        <v>0.98668053165545855</v>
      </c>
      <c r="PDH12" s="39">
        <f t="shared" si="2045"/>
        <v>1.5807229500754834</v>
      </c>
      <c r="PDI12" s="40" t="s">
        <v>395</v>
      </c>
      <c r="PDJ12" s="40" t="s">
        <v>10</v>
      </c>
      <c r="PDK12" s="42">
        <v>42004</v>
      </c>
      <c r="PDL12" s="43">
        <v>4736150000</v>
      </c>
      <c r="PDM12" s="43">
        <v>63083000</v>
      </c>
      <c r="PDN12" s="43">
        <v>2655650000</v>
      </c>
      <c r="PDO12" s="40">
        <v>0</v>
      </c>
      <c r="PDP12" s="43">
        <v>157824000</v>
      </c>
      <c r="PDQ12" s="40" t="s">
        <v>41</v>
      </c>
      <c r="PDR12" s="40" t="s">
        <v>99</v>
      </c>
      <c r="PDS12" s="36">
        <f t="shared" si="2040"/>
        <v>2014</v>
      </c>
      <c r="PDT12" s="37">
        <f t="shared" si="2041"/>
        <v>-4673067000</v>
      </c>
      <c r="PDU12" s="38">
        <f t="shared" si="2042"/>
        <v>2813474000</v>
      </c>
      <c r="PDV12" s="38">
        <f t="shared" si="2043"/>
        <v>-7486541000</v>
      </c>
      <c r="PDW12" s="39">
        <f t="shared" si="2044"/>
        <v>0.98668053165545855</v>
      </c>
      <c r="PDX12" s="39">
        <f t="shared" si="2045"/>
        <v>1.5807229500754834</v>
      </c>
      <c r="PDY12" s="40" t="s">
        <v>395</v>
      </c>
      <c r="PDZ12" s="40" t="s">
        <v>10</v>
      </c>
      <c r="PEA12" s="42">
        <v>42004</v>
      </c>
      <c r="PEB12" s="43">
        <v>4736150000</v>
      </c>
      <c r="PEC12" s="43">
        <v>63083000</v>
      </c>
      <c r="PED12" s="43">
        <v>2655650000</v>
      </c>
      <c r="PEE12" s="40">
        <v>0</v>
      </c>
      <c r="PEF12" s="43">
        <v>157824000</v>
      </c>
      <c r="PEG12" s="40" t="s">
        <v>41</v>
      </c>
      <c r="PEH12" s="40" t="s">
        <v>99</v>
      </c>
      <c r="PEI12" s="36">
        <f t="shared" si="2046"/>
        <v>2014</v>
      </c>
      <c r="PEJ12" s="37">
        <f t="shared" si="2047"/>
        <v>-4673067000</v>
      </c>
      <c r="PEK12" s="38">
        <f t="shared" si="2048"/>
        <v>2813474000</v>
      </c>
      <c r="PEL12" s="38">
        <f t="shared" si="2049"/>
        <v>-7486541000</v>
      </c>
      <c r="PEM12" s="39">
        <f t="shared" si="2050"/>
        <v>0.98668053165545855</v>
      </c>
      <c r="PEN12" s="39">
        <f t="shared" si="2051"/>
        <v>1.5807229500754834</v>
      </c>
      <c r="PEO12" s="40" t="s">
        <v>395</v>
      </c>
      <c r="PEP12" s="40" t="s">
        <v>10</v>
      </c>
      <c r="PEQ12" s="42">
        <v>42004</v>
      </c>
      <c r="PER12" s="43">
        <v>4736150000</v>
      </c>
      <c r="PES12" s="43">
        <v>63083000</v>
      </c>
      <c r="PET12" s="43">
        <v>2655650000</v>
      </c>
      <c r="PEU12" s="40">
        <v>0</v>
      </c>
      <c r="PEV12" s="43">
        <v>157824000</v>
      </c>
      <c r="PEW12" s="40" t="s">
        <v>41</v>
      </c>
      <c r="PEX12" s="40" t="s">
        <v>99</v>
      </c>
      <c r="PEY12" s="36">
        <f t="shared" si="2046"/>
        <v>2014</v>
      </c>
      <c r="PEZ12" s="37">
        <f t="shared" si="2047"/>
        <v>-4673067000</v>
      </c>
      <c r="PFA12" s="38">
        <f t="shared" si="2048"/>
        <v>2813474000</v>
      </c>
      <c r="PFB12" s="38">
        <f t="shared" si="2049"/>
        <v>-7486541000</v>
      </c>
      <c r="PFC12" s="39">
        <f t="shared" si="2050"/>
        <v>0.98668053165545855</v>
      </c>
      <c r="PFD12" s="39">
        <f t="shared" si="2051"/>
        <v>1.5807229500754834</v>
      </c>
      <c r="PFE12" s="40" t="s">
        <v>395</v>
      </c>
      <c r="PFF12" s="40" t="s">
        <v>10</v>
      </c>
      <c r="PFG12" s="42">
        <v>42004</v>
      </c>
      <c r="PFH12" s="43">
        <v>4736150000</v>
      </c>
      <c r="PFI12" s="43">
        <v>63083000</v>
      </c>
      <c r="PFJ12" s="43">
        <v>2655650000</v>
      </c>
      <c r="PFK12" s="40">
        <v>0</v>
      </c>
      <c r="PFL12" s="43">
        <v>157824000</v>
      </c>
      <c r="PFM12" s="40" t="s">
        <v>41</v>
      </c>
      <c r="PFN12" s="40" t="s">
        <v>99</v>
      </c>
      <c r="PFO12" s="36">
        <f t="shared" si="2052"/>
        <v>2014</v>
      </c>
      <c r="PFP12" s="37">
        <f t="shared" si="2053"/>
        <v>-4673067000</v>
      </c>
      <c r="PFQ12" s="38">
        <f t="shared" si="2054"/>
        <v>2813474000</v>
      </c>
      <c r="PFR12" s="38">
        <f t="shared" si="2055"/>
        <v>-7486541000</v>
      </c>
      <c r="PFS12" s="39">
        <f t="shared" si="2056"/>
        <v>0.98668053165545855</v>
      </c>
      <c r="PFT12" s="39">
        <f t="shared" si="2057"/>
        <v>1.5807229500754834</v>
      </c>
      <c r="PFU12" s="40" t="s">
        <v>395</v>
      </c>
      <c r="PFV12" s="40" t="s">
        <v>10</v>
      </c>
      <c r="PFW12" s="42">
        <v>42004</v>
      </c>
      <c r="PFX12" s="43">
        <v>4736150000</v>
      </c>
      <c r="PFY12" s="43">
        <v>63083000</v>
      </c>
      <c r="PFZ12" s="43">
        <v>2655650000</v>
      </c>
      <c r="PGA12" s="40">
        <v>0</v>
      </c>
      <c r="PGB12" s="43">
        <v>157824000</v>
      </c>
      <c r="PGC12" s="40" t="s">
        <v>41</v>
      </c>
      <c r="PGD12" s="40" t="s">
        <v>99</v>
      </c>
      <c r="PGE12" s="36">
        <f t="shared" si="2052"/>
        <v>2014</v>
      </c>
      <c r="PGF12" s="37">
        <f t="shared" si="2053"/>
        <v>-4673067000</v>
      </c>
      <c r="PGG12" s="38">
        <f t="shared" si="2054"/>
        <v>2813474000</v>
      </c>
      <c r="PGH12" s="38">
        <f t="shared" si="2055"/>
        <v>-7486541000</v>
      </c>
      <c r="PGI12" s="39">
        <f t="shared" si="2056"/>
        <v>0.98668053165545855</v>
      </c>
      <c r="PGJ12" s="39">
        <f t="shared" si="2057"/>
        <v>1.5807229500754834</v>
      </c>
      <c r="PGK12" s="40" t="s">
        <v>395</v>
      </c>
      <c r="PGL12" s="40" t="s">
        <v>10</v>
      </c>
      <c r="PGM12" s="42">
        <v>42004</v>
      </c>
      <c r="PGN12" s="43">
        <v>4736150000</v>
      </c>
      <c r="PGO12" s="43">
        <v>63083000</v>
      </c>
      <c r="PGP12" s="43">
        <v>2655650000</v>
      </c>
      <c r="PGQ12" s="40">
        <v>0</v>
      </c>
      <c r="PGR12" s="43">
        <v>157824000</v>
      </c>
      <c r="PGS12" s="40" t="s">
        <v>41</v>
      </c>
      <c r="PGT12" s="40" t="s">
        <v>99</v>
      </c>
      <c r="PGU12" s="36">
        <f t="shared" si="2058"/>
        <v>2014</v>
      </c>
      <c r="PGV12" s="37">
        <f t="shared" si="2059"/>
        <v>-4673067000</v>
      </c>
      <c r="PGW12" s="38">
        <f t="shared" si="2060"/>
        <v>2813474000</v>
      </c>
      <c r="PGX12" s="38">
        <f t="shared" si="2061"/>
        <v>-7486541000</v>
      </c>
      <c r="PGY12" s="39">
        <f t="shared" si="2062"/>
        <v>0.98668053165545855</v>
      </c>
      <c r="PGZ12" s="39">
        <f t="shared" si="2063"/>
        <v>1.5807229500754834</v>
      </c>
      <c r="PHA12" s="40" t="s">
        <v>395</v>
      </c>
      <c r="PHB12" s="40" t="s">
        <v>10</v>
      </c>
      <c r="PHC12" s="42">
        <v>42004</v>
      </c>
      <c r="PHD12" s="43">
        <v>4736150000</v>
      </c>
      <c r="PHE12" s="43">
        <v>63083000</v>
      </c>
      <c r="PHF12" s="43">
        <v>2655650000</v>
      </c>
      <c r="PHG12" s="40">
        <v>0</v>
      </c>
      <c r="PHH12" s="43">
        <v>157824000</v>
      </c>
      <c r="PHI12" s="40" t="s">
        <v>41</v>
      </c>
      <c r="PHJ12" s="40" t="s">
        <v>99</v>
      </c>
      <c r="PHK12" s="36">
        <f t="shared" si="2058"/>
        <v>2014</v>
      </c>
      <c r="PHL12" s="37">
        <f t="shared" si="2059"/>
        <v>-4673067000</v>
      </c>
      <c r="PHM12" s="38">
        <f t="shared" si="2060"/>
        <v>2813474000</v>
      </c>
      <c r="PHN12" s="38">
        <f t="shared" si="2061"/>
        <v>-7486541000</v>
      </c>
      <c r="PHO12" s="39">
        <f t="shared" si="2062"/>
        <v>0.98668053165545855</v>
      </c>
      <c r="PHP12" s="39">
        <f t="shared" si="2063"/>
        <v>1.5807229500754834</v>
      </c>
      <c r="PHQ12" s="40" t="s">
        <v>395</v>
      </c>
      <c r="PHR12" s="40" t="s">
        <v>10</v>
      </c>
      <c r="PHS12" s="42">
        <v>42004</v>
      </c>
      <c r="PHT12" s="43">
        <v>4736150000</v>
      </c>
      <c r="PHU12" s="43">
        <v>63083000</v>
      </c>
      <c r="PHV12" s="43">
        <v>2655650000</v>
      </c>
      <c r="PHW12" s="40">
        <v>0</v>
      </c>
      <c r="PHX12" s="43">
        <v>157824000</v>
      </c>
      <c r="PHY12" s="40" t="s">
        <v>41</v>
      </c>
      <c r="PHZ12" s="40" t="s">
        <v>99</v>
      </c>
      <c r="PIA12" s="36">
        <f t="shared" si="2064"/>
        <v>2014</v>
      </c>
      <c r="PIB12" s="37">
        <f t="shared" si="2065"/>
        <v>-4673067000</v>
      </c>
      <c r="PIC12" s="38">
        <f t="shared" si="2066"/>
        <v>2813474000</v>
      </c>
      <c r="PID12" s="38">
        <f t="shared" si="2067"/>
        <v>-7486541000</v>
      </c>
      <c r="PIE12" s="39">
        <f t="shared" si="2068"/>
        <v>0.98668053165545855</v>
      </c>
      <c r="PIF12" s="39">
        <f t="shared" si="2069"/>
        <v>1.5807229500754834</v>
      </c>
      <c r="PIG12" s="40" t="s">
        <v>395</v>
      </c>
      <c r="PIH12" s="40" t="s">
        <v>10</v>
      </c>
      <c r="PII12" s="42">
        <v>42004</v>
      </c>
      <c r="PIJ12" s="43">
        <v>4736150000</v>
      </c>
      <c r="PIK12" s="43">
        <v>63083000</v>
      </c>
      <c r="PIL12" s="43">
        <v>2655650000</v>
      </c>
      <c r="PIM12" s="40">
        <v>0</v>
      </c>
      <c r="PIN12" s="43">
        <v>157824000</v>
      </c>
      <c r="PIO12" s="40" t="s">
        <v>41</v>
      </c>
      <c r="PIP12" s="40" t="s">
        <v>99</v>
      </c>
      <c r="PIQ12" s="36">
        <f t="shared" si="2064"/>
        <v>2014</v>
      </c>
      <c r="PIR12" s="37">
        <f t="shared" si="2065"/>
        <v>-4673067000</v>
      </c>
      <c r="PIS12" s="38">
        <f t="shared" si="2066"/>
        <v>2813474000</v>
      </c>
      <c r="PIT12" s="38">
        <f t="shared" si="2067"/>
        <v>-7486541000</v>
      </c>
      <c r="PIU12" s="39">
        <f t="shared" si="2068"/>
        <v>0.98668053165545855</v>
      </c>
      <c r="PIV12" s="39">
        <f t="shared" si="2069"/>
        <v>1.5807229500754834</v>
      </c>
      <c r="PIW12" s="40" t="s">
        <v>395</v>
      </c>
      <c r="PIX12" s="40" t="s">
        <v>10</v>
      </c>
      <c r="PIY12" s="42">
        <v>42004</v>
      </c>
      <c r="PIZ12" s="43">
        <v>4736150000</v>
      </c>
      <c r="PJA12" s="43">
        <v>63083000</v>
      </c>
      <c r="PJB12" s="43">
        <v>2655650000</v>
      </c>
      <c r="PJC12" s="40">
        <v>0</v>
      </c>
      <c r="PJD12" s="43">
        <v>157824000</v>
      </c>
      <c r="PJE12" s="40" t="s">
        <v>41</v>
      </c>
      <c r="PJF12" s="40" t="s">
        <v>99</v>
      </c>
      <c r="PJG12" s="36">
        <f t="shared" si="2070"/>
        <v>2014</v>
      </c>
      <c r="PJH12" s="37">
        <f t="shared" si="2071"/>
        <v>-4673067000</v>
      </c>
      <c r="PJI12" s="38">
        <f t="shared" si="2072"/>
        <v>2813474000</v>
      </c>
      <c r="PJJ12" s="38">
        <f t="shared" si="2073"/>
        <v>-7486541000</v>
      </c>
      <c r="PJK12" s="39">
        <f t="shared" si="2074"/>
        <v>0.98668053165545855</v>
      </c>
      <c r="PJL12" s="39">
        <f t="shared" si="2075"/>
        <v>1.5807229500754834</v>
      </c>
      <c r="PJM12" s="40" t="s">
        <v>395</v>
      </c>
      <c r="PJN12" s="40" t="s">
        <v>10</v>
      </c>
      <c r="PJO12" s="42">
        <v>42004</v>
      </c>
      <c r="PJP12" s="43">
        <v>4736150000</v>
      </c>
      <c r="PJQ12" s="43">
        <v>63083000</v>
      </c>
      <c r="PJR12" s="43">
        <v>2655650000</v>
      </c>
      <c r="PJS12" s="40">
        <v>0</v>
      </c>
      <c r="PJT12" s="43">
        <v>157824000</v>
      </c>
      <c r="PJU12" s="40" t="s">
        <v>41</v>
      </c>
      <c r="PJV12" s="40" t="s">
        <v>99</v>
      </c>
      <c r="PJW12" s="36">
        <f t="shared" si="2070"/>
        <v>2014</v>
      </c>
      <c r="PJX12" s="37">
        <f t="shared" si="2071"/>
        <v>-4673067000</v>
      </c>
      <c r="PJY12" s="38">
        <f t="shared" si="2072"/>
        <v>2813474000</v>
      </c>
      <c r="PJZ12" s="38">
        <f t="shared" si="2073"/>
        <v>-7486541000</v>
      </c>
      <c r="PKA12" s="39">
        <f t="shared" si="2074"/>
        <v>0.98668053165545855</v>
      </c>
      <c r="PKB12" s="39">
        <f t="shared" si="2075"/>
        <v>1.5807229500754834</v>
      </c>
      <c r="PKC12" s="40" t="s">
        <v>395</v>
      </c>
      <c r="PKD12" s="40" t="s">
        <v>10</v>
      </c>
      <c r="PKE12" s="42">
        <v>42004</v>
      </c>
      <c r="PKF12" s="43">
        <v>4736150000</v>
      </c>
      <c r="PKG12" s="43">
        <v>63083000</v>
      </c>
      <c r="PKH12" s="43">
        <v>2655650000</v>
      </c>
      <c r="PKI12" s="40">
        <v>0</v>
      </c>
      <c r="PKJ12" s="43">
        <v>157824000</v>
      </c>
      <c r="PKK12" s="40" t="s">
        <v>41</v>
      </c>
      <c r="PKL12" s="40" t="s">
        <v>99</v>
      </c>
      <c r="PKM12" s="36">
        <f t="shared" si="2076"/>
        <v>2014</v>
      </c>
      <c r="PKN12" s="37">
        <f t="shared" si="2077"/>
        <v>-4673067000</v>
      </c>
      <c r="PKO12" s="38">
        <f t="shared" si="2078"/>
        <v>2813474000</v>
      </c>
      <c r="PKP12" s="38">
        <f t="shared" si="2079"/>
        <v>-7486541000</v>
      </c>
      <c r="PKQ12" s="39">
        <f t="shared" si="2080"/>
        <v>0.98668053165545855</v>
      </c>
      <c r="PKR12" s="39">
        <f t="shared" si="2081"/>
        <v>1.5807229500754834</v>
      </c>
      <c r="PKS12" s="40" t="s">
        <v>395</v>
      </c>
      <c r="PKT12" s="40" t="s">
        <v>10</v>
      </c>
      <c r="PKU12" s="42">
        <v>42004</v>
      </c>
      <c r="PKV12" s="43">
        <v>4736150000</v>
      </c>
      <c r="PKW12" s="43">
        <v>63083000</v>
      </c>
      <c r="PKX12" s="43">
        <v>2655650000</v>
      </c>
      <c r="PKY12" s="40">
        <v>0</v>
      </c>
      <c r="PKZ12" s="43">
        <v>157824000</v>
      </c>
      <c r="PLA12" s="40" t="s">
        <v>41</v>
      </c>
      <c r="PLB12" s="40" t="s">
        <v>99</v>
      </c>
      <c r="PLC12" s="36">
        <f t="shared" si="2076"/>
        <v>2014</v>
      </c>
      <c r="PLD12" s="37">
        <f t="shared" si="2077"/>
        <v>-4673067000</v>
      </c>
      <c r="PLE12" s="38">
        <f t="shared" si="2078"/>
        <v>2813474000</v>
      </c>
      <c r="PLF12" s="38">
        <f t="shared" si="2079"/>
        <v>-7486541000</v>
      </c>
      <c r="PLG12" s="39">
        <f t="shared" si="2080"/>
        <v>0.98668053165545855</v>
      </c>
      <c r="PLH12" s="39">
        <f t="shared" si="2081"/>
        <v>1.5807229500754834</v>
      </c>
      <c r="PLI12" s="40" t="s">
        <v>395</v>
      </c>
      <c r="PLJ12" s="40" t="s">
        <v>10</v>
      </c>
      <c r="PLK12" s="42">
        <v>42004</v>
      </c>
      <c r="PLL12" s="43">
        <v>4736150000</v>
      </c>
      <c r="PLM12" s="43">
        <v>63083000</v>
      </c>
      <c r="PLN12" s="43">
        <v>2655650000</v>
      </c>
      <c r="PLO12" s="40">
        <v>0</v>
      </c>
      <c r="PLP12" s="43">
        <v>157824000</v>
      </c>
      <c r="PLQ12" s="40" t="s">
        <v>41</v>
      </c>
      <c r="PLR12" s="40" t="s">
        <v>99</v>
      </c>
      <c r="PLS12" s="36">
        <f t="shared" si="2082"/>
        <v>2014</v>
      </c>
      <c r="PLT12" s="37">
        <f t="shared" si="2083"/>
        <v>-4673067000</v>
      </c>
      <c r="PLU12" s="38">
        <f t="shared" si="2084"/>
        <v>2813474000</v>
      </c>
      <c r="PLV12" s="38">
        <f t="shared" si="2085"/>
        <v>-7486541000</v>
      </c>
      <c r="PLW12" s="39">
        <f t="shared" si="2086"/>
        <v>0.98668053165545855</v>
      </c>
      <c r="PLX12" s="39">
        <f t="shared" si="2087"/>
        <v>1.5807229500754834</v>
      </c>
      <c r="PLY12" s="40" t="s">
        <v>395</v>
      </c>
      <c r="PLZ12" s="40" t="s">
        <v>10</v>
      </c>
      <c r="PMA12" s="42">
        <v>42004</v>
      </c>
      <c r="PMB12" s="43">
        <v>4736150000</v>
      </c>
      <c r="PMC12" s="43">
        <v>63083000</v>
      </c>
      <c r="PMD12" s="43">
        <v>2655650000</v>
      </c>
      <c r="PME12" s="40">
        <v>0</v>
      </c>
      <c r="PMF12" s="43">
        <v>157824000</v>
      </c>
      <c r="PMG12" s="40" t="s">
        <v>41</v>
      </c>
      <c r="PMH12" s="40" t="s">
        <v>99</v>
      </c>
      <c r="PMI12" s="36">
        <f t="shared" si="2082"/>
        <v>2014</v>
      </c>
      <c r="PMJ12" s="37">
        <f t="shared" si="2083"/>
        <v>-4673067000</v>
      </c>
      <c r="PMK12" s="38">
        <f t="shared" si="2084"/>
        <v>2813474000</v>
      </c>
      <c r="PML12" s="38">
        <f t="shared" si="2085"/>
        <v>-7486541000</v>
      </c>
      <c r="PMM12" s="39">
        <f t="shared" si="2086"/>
        <v>0.98668053165545855</v>
      </c>
      <c r="PMN12" s="39">
        <f t="shared" si="2087"/>
        <v>1.5807229500754834</v>
      </c>
      <c r="PMO12" s="40" t="s">
        <v>395</v>
      </c>
      <c r="PMP12" s="40" t="s">
        <v>10</v>
      </c>
      <c r="PMQ12" s="42">
        <v>42004</v>
      </c>
      <c r="PMR12" s="43">
        <v>4736150000</v>
      </c>
      <c r="PMS12" s="43">
        <v>63083000</v>
      </c>
      <c r="PMT12" s="43">
        <v>2655650000</v>
      </c>
      <c r="PMU12" s="40">
        <v>0</v>
      </c>
      <c r="PMV12" s="43">
        <v>157824000</v>
      </c>
      <c r="PMW12" s="40" t="s">
        <v>41</v>
      </c>
      <c r="PMX12" s="40" t="s">
        <v>99</v>
      </c>
      <c r="PMY12" s="36">
        <f t="shared" si="2088"/>
        <v>2014</v>
      </c>
      <c r="PMZ12" s="37">
        <f t="shared" si="2089"/>
        <v>-4673067000</v>
      </c>
      <c r="PNA12" s="38">
        <f t="shared" si="2090"/>
        <v>2813474000</v>
      </c>
      <c r="PNB12" s="38">
        <f t="shared" si="2091"/>
        <v>-7486541000</v>
      </c>
      <c r="PNC12" s="39">
        <f t="shared" si="2092"/>
        <v>0.98668053165545855</v>
      </c>
      <c r="PND12" s="39">
        <f t="shared" si="2093"/>
        <v>1.5807229500754834</v>
      </c>
      <c r="PNE12" s="40" t="s">
        <v>395</v>
      </c>
      <c r="PNF12" s="40" t="s">
        <v>10</v>
      </c>
      <c r="PNG12" s="42">
        <v>42004</v>
      </c>
      <c r="PNH12" s="43">
        <v>4736150000</v>
      </c>
      <c r="PNI12" s="43">
        <v>63083000</v>
      </c>
      <c r="PNJ12" s="43">
        <v>2655650000</v>
      </c>
      <c r="PNK12" s="40">
        <v>0</v>
      </c>
      <c r="PNL12" s="43">
        <v>157824000</v>
      </c>
      <c r="PNM12" s="40" t="s">
        <v>41</v>
      </c>
      <c r="PNN12" s="40" t="s">
        <v>99</v>
      </c>
      <c r="PNO12" s="36">
        <f t="shared" si="2088"/>
        <v>2014</v>
      </c>
      <c r="PNP12" s="37">
        <f t="shared" si="2089"/>
        <v>-4673067000</v>
      </c>
      <c r="PNQ12" s="38">
        <f t="shared" si="2090"/>
        <v>2813474000</v>
      </c>
      <c r="PNR12" s="38">
        <f t="shared" si="2091"/>
        <v>-7486541000</v>
      </c>
      <c r="PNS12" s="39">
        <f t="shared" si="2092"/>
        <v>0.98668053165545855</v>
      </c>
      <c r="PNT12" s="39">
        <f t="shared" si="2093"/>
        <v>1.5807229500754834</v>
      </c>
      <c r="PNU12" s="40" t="s">
        <v>395</v>
      </c>
      <c r="PNV12" s="40" t="s">
        <v>10</v>
      </c>
      <c r="PNW12" s="42">
        <v>42004</v>
      </c>
      <c r="PNX12" s="43">
        <v>4736150000</v>
      </c>
      <c r="PNY12" s="43">
        <v>63083000</v>
      </c>
      <c r="PNZ12" s="43">
        <v>2655650000</v>
      </c>
      <c r="POA12" s="40">
        <v>0</v>
      </c>
      <c r="POB12" s="43">
        <v>157824000</v>
      </c>
      <c r="POC12" s="40" t="s">
        <v>41</v>
      </c>
      <c r="POD12" s="40" t="s">
        <v>99</v>
      </c>
      <c r="POE12" s="36">
        <f t="shared" si="2094"/>
        <v>2014</v>
      </c>
      <c r="POF12" s="37">
        <f t="shared" si="2095"/>
        <v>-4673067000</v>
      </c>
      <c r="POG12" s="38">
        <f t="shared" si="2096"/>
        <v>2813474000</v>
      </c>
      <c r="POH12" s="38">
        <f t="shared" si="2097"/>
        <v>-7486541000</v>
      </c>
      <c r="POI12" s="39">
        <f t="shared" si="2098"/>
        <v>0.98668053165545855</v>
      </c>
      <c r="POJ12" s="39">
        <f t="shared" si="2099"/>
        <v>1.5807229500754834</v>
      </c>
      <c r="POK12" s="40" t="s">
        <v>395</v>
      </c>
      <c r="POL12" s="40" t="s">
        <v>10</v>
      </c>
      <c r="POM12" s="42">
        <v>42004</v>
      </c>
      <c r="PON12" s="43">
        <v>4736150000</v>
      </c>
      <c r="POO12" s="43">
        <v>63083000</v>
      </c>
      <c r="POP12" s="43">
        <v>2655650000</v>
      </c>
      <c r="POQ12" s="40">
        <v>0</v>
      </c>
      <c r="POR12" s="43">
        <v>157824000</v>
      </c>
      <c r="POS12" s="40" t="s">
        <v>41</v>
      </c>
      <c r="POT12" s="40" t="s">
        <v>99</v>
      </c>
      <c r="POU12" s="36">
        <f t="shared" si="2094"/>
        <v>2014</v>
      </c>
      <c r="POV12" s="37">
        <f t="shared" si="2095"/>
        <v>-4673067000</v>
      </c>
      <c r="POW12" s="38">
        <f t="shared" si="2096"/>
        <v>2813474000</v>
      </c>
      <c r="POX12" s="38">
        <f t="shared" si="2097"/>
        <v>-7486541000</v>
      </c>
      <c r="POY12" s="39">
        <f t="shared" si="2098"/>
        <v>0.98668053165545855</v>
      </c>
      <c r="POZ12" s="39">
        <f t="shared" si="2099"/>
        <v>1.5807229500754834</v>
      </c>
      <c r="PPA12" s="40" t="s">
        <v>395</v>
      </c>
      <c r="PPB12" s="40" t="s">
        <v>10</v>
      </c>
      <c r="PPC12" s="42">
        <v>42004</v>
      </c>
      <c r="PPD12" s="43">
        <v>4736150000</v>
      </c>
      <c r="PPE12" s="43">
        <v>63083000</v>
      </c>
      <c r="PPF12" s="43">
        <v>2655650000</v>
      </c>
      <c r="PPG12" s="40">
        <v>0</v>
      </c>
      <c r="PPH12" s="43">
        <v>157824000</v>
      </c>
      <c r="PPI12" s="40" t="s">
        <v>41</v>
      </c>
      <c r="PPJ12" s="40" t="s">
        <v>99</v>
      </c>
      <c r="PPK12" s="36">
        <f t="shared" si="2100"/>
        <v>2014</v>
      </c>
      <c r="PPL12" s="37">
        <f t="shared" si="2101"/>
        <v>-4673067000</v>
      </c>
      <c r="PPM12" s="38">
        <f t="shared" si="2102"/>
        <v>2813474000</v>
      </c>
      <c r="PPN12" s="38">
        <f t="shared" si="2103"/>
        <v>-7486541000</v>
      </c>
      <c r="PPO12" s="39">
        <f t="shared" si="2104"/>
        <v>0.98668053165545855</v>
      </c>
      <c r="PPP12" s="39">
        <f t="shared" si="2105"/>
        <v>1.5807229500754834</v>
      </c>
      <c r="PPQ12" s="40" t="s">
        <v>395</v>
      </c>
      <c r="PPR12" s="40" t="s">
        <v>10</v>
      </c>
      <c r="PPS12" s="42">
        <v>42004</v>
      </c>
      <c r="PPT12" s="43">
        <v>4736150000</v>
      </c>
      <c r="PPU12" s="43">
        <v>63083000</v>
      </c>
      <c r="PPV12" s="43">
        <v>2655650000</v>
      </c>
      <c r="PPW12" s="40">
        <v>0</v>
      </c>
      <c r="PPX12" s="43">
        <v>157824000</v>
      </c>
      <c r="PPY12" s="40" t="s">
        <v>41</v>
      </c>
      <c r="PPZ12" s="40" t="s">
        <v>99</v>
      </c>
      <c r="PQA12" s="36">
        <f t="shared" si="2100"/>
        <v>2014</v>
      </c>
      <c r="PQB12" s="37">
        <f t="shared" si="2101"/>
        <v>-4673067000</v>
      </c>
      <c r="PQC12" s="38">
        <f t="shared" si="2102"/>
        <v>2813474000</v>
      </c>
      <c r="PQD12" s="38">
        <f t="shared" si="2103"/>
        <v>-7486541000</v>
      </c>
      <c r="PQE12" s="39">
        <f t="shared" si="2104"/>
        <v>0.98668053165545855</v>
      </c>
      <c r="PQF12" s="39">
        <f t="shared" si="2105"/>
        <v>1.5807229500754834</v>
      </c>
      <c r="PQG12" s="40" t="s">
        <v>395</v>
      </c>
      <c r="PQH12" s="40" t="s">
        <v>10</v>
      </c>
      <c r="PQI12" s="42">
        <v>42004</v>
      </c>
      <c r="PQJ12" s="43">
        <v>4736150000</v>
      </c>
      <c r="PQK12" s="43">
        <v>63083000</v>
      </c>
      <c r="PQL12" s="43">
        <v>2655650000</v>
      </c>
      <c r="PQM12" s="40">
        <v>0</v>
      </c>
      <c r="PQN12" s="43">
        <v>157824000</v>
      </c>
      <c r="PQO12" s="40" t="s">
        <v>41</v>
      </c>
      <c r="PQP12" s="40" t="s">
        <v>99</v>
      </c>
      <c r="PQQ12" s="36">
        <f t="shared" si="2106"/>
        <v>2014</v>
      </c>
      <c r="PQR12" s="37">
        <f t="shared" si="2107"/>
        <v>-4673067000</v>
      </c>
      <c r="PQS12" s="38">
        <f t="shared" si="2108"/>
        <v>2813474000</v>
      </c>
      <c r="PQT12" s="38">
        <f t="shared" si="2109"/>
        <v>-7486541000</v>
      </c>
      <c r="PQU12" s="39">
        <f t="shared" si="2110"/>
        <v>0.98668053165545855</v>
      </c>
      <c r="PQV12" s="39">
        <f t="shared" si="2111"/>
        <v>1.5807229500754834</v>
      </c>
      <c r="PQW12" s="40" t="s">
        <v>395</v>
      </c>
      <c r="PQX12" s="40" t="s">
        <v>10</v>
      </c>
      <c r="PQY12" s="42">
        <v>42004</v>
      </c>
      <c r="PQZ12" s="43">
        <v>4736150000</v>
      </c>
      <c r="PRA12" s="43">
        <v>63083000</v>
      </c>
      <c r="PRB12" s="43">
        <v>2655650000</v>
      </c>
      <c r="PRC12" s="40">
        <v>0</v>
      </c>
      <c r="PRD12" s="43">
        <v>157824000</v>
      </c>
      <c r="PRE12" s="40" t="s">
        <v>41</v>
      </c>
      <c r="PRF12" s="40" t="s">
        <v>99</v>
      </c>
      <c r="PRG12" s="36">
        <f t="shared" si="2106"/>
        <v>2014</v>
      </c>
      <c r="PRH12" s="37">
        <f t="shared" si="2107"/>
        <v>-4673067000</v>
      </c>
      <c r="PRI12" s="38">
        <f t="shared" si="2108"/>
        <v>2813474000</v>
      </c>
      <c r="PRJ12" s="38">
        <f t="shared" si="2109"/>
        <v>-7486541000</v>
      </c>
      <c r="PRK12" s="39">
        <f t="shared" si="2110"/>
        <v>0.98668053165545855</v>
      </c>
      <c r="PRL12" s="39">
        <f t="shared" si="2111"/>
        <v>1.5807229500754834</v>
      </c>
      <c r="PRM12" s="40" t="s">
        <v>395</v>
      </c>
      <c r="PRN12" s="40" t="s">
        <v>10</v>
      </c>
      <c r="PRO12" s="42">
        <v>42004</v>
      </c>
      <c r="PRP12" s="43">
        <v>4736150000</v>
      </c>
      <c r="PRQ12" s="43">
        <v>63083000</v>
      </c>
      <c r="PRR12" s="43">
        <v>2655650000</v>
      </c>
      <c r="PRS12" s="40">
        <v>0</v>
      </c>
      <c r="PRT12" s="43">
        <v>157824000</v>
      </c>
      <c r="PRU12" s="40" t="s">
        <v>41</v>
      </c>
      <c r="PRV12" s="40" t="s">
        <v>99</v>
      </c>
      <c r="PRW12" s="36">
        <f t="shared" si="2112"/>
        <v>2014</v>
      </c>
      <c r="PRX12" s="37">
        <f t="shared" si="2113"/>
        <v>-4673067000</v>
      </c>
      <c r="PRY12" s="38">
        <f t="shared" si="2114"/>
        <v>2813474000</v>
      </c>
      <c r="PRZ12" s="38">
        <f t="shared" si="2115"/>
        <v>-7486541000</v>
      </c>
      <c r="PSA12" s="39">
        <f t="shared" si="2116"/>
        <v>0.98668053165545855</v>
      </c>
      <c r="PSB12" s="39">
        <f t="shared" si="2117"/>
        <v>1.5807229500754834</v>
      </c>
      <c r="PSC12" s="40" t="s">
        <v>395</v>
      </c>
      <c r="PSD12" s="40" t="s">
        <v>10</v>
      </c>
      <c r="PSE12" s="42">
        <v>42004</v>
      </c>
      <c r="PSF12" s="43">
        <v>4736150000</v>
      </c>
      <c r="PSG12" s="43">
        <v>63083000</v>
      </c>
      <c r="PSH12" s="43">
        <v>2655650000</v>
      </c>
      <c r="PSI12" s="40">
        <v>0</v>
      </c>
      <c r="PSJ12" s="43">
        <v>157824000</v>
      </c>
      <c r="PSK12" s="40" t="s">
        <v>41</v>
      </c>
      <c r="PSL12" s="40" t="s">
        <v>99</v>
      </c>
      <c r="PSM12" s="36">
        <f t="shared" si="2112"/>
        <v>2014</v>
      </c>
      <c r="PSN12" s="37">
        <f t="shared" si="2113"/>
        <v>-4673067000</v>
      </c>
      <c r="PSO12" s="38">
        <f t="shared" si="2114"/>
        <v>2813474000</v>
      </c>
      <c r="PSP12" s="38">
        <f t="shared" si="2115"/>
        <v>-7486541000</v>
      </c>
      <c r="PSQ12" s="39">
        <f t="shared" si="2116"/>
        <v>0.98668053165545855</v>
      </c>
      <c r="PSR12" s="39">
        <f t="shared" si="2117"/>
        <v>1.5807229500754834</v>
      </c>
      <c r="PSS12" s="40" t="s">
        <v>395</v>
      </c>
      <c r="PST12" s="40" t="s">
        <v>10</v>
      </c>
      <c r="PSU12" s="42">
        <v>42004</v>
      </c>
      <c r="PSV12" s="43">
        <v>4736150000</v>
      </c>
      <c r="PSW12" s="43">
        <v>63083000</v>
      </c>
      <c r="PSX12" s="43">
        <v>2655650000</v>
      </c>
      <c r="PSY12" s="40">
        <v>0</v>
      </c>
      <c r="PSZ12" s="43">
        <v>157824000</v>
      </c>
      <c r="PTA12" s="40" t="s">
        <v>41</v>
      </c>
      <c r="PTB12" s="40" t="s">
        <v>99</v>
      </c>
      <c r="PTC12" s="36">
        <f t="shared" si="2118"/>
        <v>2014</v>
      </c>
      <c r="PTD12" s="37">
        <f t="shared" si="2119"/>
        <v>-4673067000</v>
      </c>
      <c r="PTE12" s="38">
        <f t="shared" si="2120"/>
        <v>2813474000</v>
      </c>
      <c r="PTF12" s="38">
        <f t="shared" si="2121"/>
        <v>-7486541000</v>
      </c>
      <c r="PTG12" s="39">
        <f t="shared" si="2122"/>
        <v>0.98668053165545855</v>
      </c>
      <c r="PTH12" s="39">
        <f t="shared" si="2123"/>
        <v>1.5807229500754834</v>
      </c>
      <c r="PTI12" s="40" t="s">
        <v>395</v>
      </c>
      <c r="PTJ12" s="40" t="s">
        <v>10</v>
      </c>
      <c r="PTK12" s="42">
        <v>42004</v>
      </c>
      <c r="PTL12" s="43">
        <v>4736150000</v>
      </c>
      <c r="PTM12" s="43">
        <v>63083000</v>
      </c>
      <c r="PTN12" s="43">
        <v>2655650000</v>
      </c>
      <c r="PTO12" s="40">
        <v>0</v>
      </c>
      <c r="PTP12" s="43">
        <v>157824000</v>
      </c>
      <c r="PTQ12" s="40" t="s">
        <v>41</v>
      </c>
      <c r="PTR12" s="40" t="s">
        <v>99</v>
      </c>
      <c r="PTS12" s="36">
        <f t="shared" si="2118"/>
        <v>2014</v>
      </c>
      <c r="PTT12" s="37">
        <f t="shared" si="2119"/>
        <v>-4673067000</v>
      </c>
      <c r="PTU12" s="38">
        <f t="shared" si="2120"/>
        <v>2813474000</v>
      </c>
      <c r="PTV12" s="38">
        <f t="shared" si="2121"/>
        <v>-7486541000</v>
      </c>
      <c r="PTW12" s="39">
        <f t="shared" si="2122"/>
        <v>0.98668053165545855</v>
      </c>
      <c r="PTX12" s="39">
        <f t="shared" si="2123"/>
        <v>1.5807229500754834</v>
      </c>
      <c r="PTY12" s="40" t="s">
        <v>395</v>
      </c>
      <c r="PTZ12" s="40" t="s">
        <v>10</v>
      </c>
      <c r="PUA12" s="42">
        <v>42004</v>
      </c>
      <c r="PUB12" s="43">
        <v>4736150000</v>
      </c>
      <c r="PUC12" s="43">
        <v>63083000</v>
      </c>
      <c r="PUD12" s="43">
        <v>2655650000</v>
      </c>
      <c r="PUE12" s="40">
        <v>0</v>
      </c>
      <c r="PUF12" s="43">
        <v>157824000</v>
      </c>
      <c r="PUG12" s="40" t="s">
        <v>41</v>
      </c>
      <c r="PUH12" s="40" t="s">
        <v>99</v>
      </c>
      <c r="PUI12" s="36">
        <f t="shared" si="2124"/>
        <v>2014</v>
      </c>
      <c r="PUJ12" s="37">
        <f t="shared" si="2125"/>
        <v>-4673067000</v>
      </c>
      <c r="PUK12" s="38">
        <f t="shared" si="2126"/>
        <v>2813474000</v>
      </c>
      <c r="PUL12" s="38">
        <f t="shared" si="2127"/>
        <v>-7486541000</v>
      </c>
      <c r="PUM12" s="39">
        <f t="shared" si="2128"/>
        <v>0.98668053165545855</v>
      </c>
      <c r="PUN12" s="39">
        <f t="shared" si="2129"/>
        <v>1.5807229500754834</v>
      </c>
      <c r="PUO12" s="40" t="s">
        <v>395</v>
      </c>
      <c r="PUP12" s="40" t="s">
        <v>10</v>
      </c>
      <c r="PUQ12" s="42">
        <v>42004</v>
      </c>
      <c r="PUR12" s="43">
        <v>4736150000</v>
      </c>
      <c r="PUS12" s="43">
        <v>63083000</v>
      </c>
      <c r="PUT12" s="43">
        <v>2655650000</v>
      </c>
      <c r="PUU12" s="40">
        <v>0</v>
      </c>
      <c r="PUV12" s="43">
        <v>157824000</v>
      </c>
      <c r="PUW12" s="40" t="s">
        <v>41</v>
      </c>
      <c r="PUX12" s="40" t="s">
        <v>99</v>
      </c>
      <c r="PUY12" s="36">
        <f t="shared" si="2124"/>
        <v>2014</v>
      </c>
      <c r="PUZ12" s="37">
        <f t="shared" si="2125"/>
        <v>-4673067000</v>
      </c>
      <c r="PVA12" s="38">
        <f t="shared" si="2126"/>
        <v>2813474000</v>
      </c>
      <c r="PVB12" s="38">
        <f t="shared" si="2127"/>
        <v>-7486541000</v>
      </c>
      <c r="PVC12" s="39">
        <f t="shared" si="2128"/>
        <v>0.98668053165545855</v>
      </c>
      <c r="PVD12" s="39">
        <f t="shared" si="2129"/>
        <v>1.5807229500754834</v>
      </c>
      <c r="PVE12" s="40" t="s">
        <v>395</v>
      </c>
      <c r="PVF12" s="40" t="s">
        <v>10</v>
      </c>
      <c r="PVG12" s="42">
        <v>42004</v>
      </c>
      <c r="PVH12" s="43">
        <v>4736150000</v>
      </c>
      <c r="PVI12" s="43">
        <v>63083000</v>
      </c>
      <c r="PVJ12" s="43">
        <v>2655650000</v>
      </c>
      <c r="PVK12" s="40">
        <v>0</v>
      </c>
      <c r="PVL12" s="43">
        <v>157824000</v>
      </c>
      <c r="PVM12" s="40" t="s">
        <v>41</v>
      </c>
      <c r="PVN12" s="40" t="s">
        <v>99</v>
      </c>
      <c r="PVO12" s="36">
        <f t="shared" si="2130"/>
        <v>2014</v>
      </c>
      <c r="PVP12" s="37">
        <f t="shared" si="2131"/>
        <v>-4673067000</v>
      </c>
      <c r="PVQ12" s="38">
        <f t="shared" si="2132"/>
        <v>2813474000</v>
      </c>
      <c r="PVR12" s="38">
        <f t="shared" si="2133"/>
        <v>-7486541000</v>
      </c>
      <c r="PVS12" s="39">
        <f t="shared" si="2134"/>
        <v>0.98668053165545855</v>
      </c>
      <c r="PVT12" s="39">
        <f t="shared" si="2135"/>
        <v>1.5807229500754834</v>
      </c>
      <c r="PVU12" s="40" t="s">
        <v>395</v>
      </c>
      <c r="PVV12" s="40" t="s">
        <v>10</v>
      </c>
      <c r="PVW12" s="42">
        <v>42004</v>
      </c>
      <c r="PVX12" s="43">
        <v>4736150000</v>
      </c>
      <c r="PVY12" s="43">
        <v>63083000</v>
      </c>
      <c r="PVZ12" s="43">
        <v>2655650000</v>
      </c>
      <c r="PWA12" s="40">
        <v>0</v>
      </c>
      <c r="PWB12" s="43">
        <v>157824000</v>
      </c>
      <c r="PWC12" s="40" t="s">
        <v>41</v>
      </c>
      <c r="PWD12" s="40" t="s">
        <v>99</v>
      </c>
      <c r="PWE12" s="36">
        <f t="shared" si="2130"/>
        <v>2014</v>
      </c>
      <c r="PWF12" s="37">
        <f t="shared" si="2131"/>
        <v>-4673067000</v>
      </c>
      <c r="PWG12" s="38">
        <f t="shared" si="2132"/>
        <v>2813474000</v>
      </c>
      <c r="PWH12" s="38">
        <f t="shared" si="2133"/>
        <v>-7486541000</v>
      </c>
      <c r="PWI12" s="39">
        <f t="shared" si="2134"/>
        <v>0.98668053165545855</v>
      </c>
      <c r="PWJ12" s="39">
        <f t="shared" si="2135"/>
        <v>1.5807229500754834</v>
      </c>
      <c r="PWK12" s="40" t="s">
        <v>395</v>
      </c>
      <c r="PWL12" s="40" t="s">
        <v>10</v>
      </c>
      <c r="PWM12" s="42">
        <v>42004</v>
      </c>
      <c r="PWN12" s="43">
        <v>4736150000</v>
      </c>
      <c r="PWO12" s="43">
        <v>63083000</v>
      </c>
      <c r="PWP12" s="43">
        <v>2655650000</v>
      </c>
      <c r="PWQ12" s="40">
        <v>0</v>
      </c>
      <c r="PWR12" s="43">
        <v>157824000</v>
      </c>
      <c r="PWS12" s="40" t="s">
        <v>41</v>
      </c>
      <c r="PWT12" s="40" t="s">
        <v>99</v>
      </c>
      <c r="PWU12" s="36">
        <f t="shared" si="2136"/>
        <v>2014</v>
      </c>
      <c r="PWV12" s="37">
        <f t="shared" si="2137"/>
        <v>-4673067000</v>
      </c>
      <c r="PWW12" s="38">
        <f t="shared" si="2138"/>
        <v>2813474000</v>
      </c>
      <c r="PWX12" s="38">
        <f t="shared" si="2139"/>
        <v>-7486541000</v>
      </c>
      <c r="PWY12" s="39">
        <f t="shared" si="2140"/>
        <v>0.98668053165545855</v>
      </c>
      <c r="PWZ12" s="39">
        <f t="shared" si="2141"/>
        <v>1.5807229500754834</v>
      </c>
      <c r="PXA12" s="40" t="s">
        <v>395</v>
      </c>
      <c r="PXB12" s="40" t="s">
        <v>10</v>
      </c>
      <c r="PXC12" s="42">
        <v>42004</v>
      </c>
      <c r="PXD12" s="43">
        <v>4736150000</v>
      </c>
      <c r="PXE12" s="43">
        <v>63083000</v>
      </c>
      <c r="PXF12" s="43">
        <v>2655650000</v>
      </c>
      <c r="PXG12" s="40">
        <v>0</v>
      </c>
      <c r="PXH12" s="43">
        <v>157824000</v>
      </c>
      <c r="PXI12" s="40" t="s">
        <v>41</v>
      </c>
      <c r="PXJ12" s="40" t="s">
        <v>99</v>
      </c>
      <c r="PXK12" s="36">
        <f t="shared" si="2136"/>
        <v>2014</v>
      </c>
      <c r="PXL12" s="37">
        <f t="shared" si="2137"/>
        <v>-4673067000</v>
      </c>
      <c r="PXM12" s="38">
        <f t="shared" si="2138"/>
        <v>2813474000</v>
      </c>
      <c r="PXN12" s="38">
        <f t="shared" si="2139"/>
        <v>-7486541000</v>
      </c>
      <c r="PXO12" s="39">
        <f t="shared" si="2140"/>
        <v>0.98668053165545855</v>
      </c>
      <c r="PXP12" s="39">
        <f t="shared" si="2141"/>
        <v>1.5807229500754834</v>
      </c>
      <c r="PXQ12" s="40" t="s">
        <v>395</v>
      </c>
      <c r="PXR12" s="40" t="s">
        <v>10</v>
      </c>
      <c r="PXS12" s="42">
        <v>42004</v>
      </c>
      <c r="PXT12" s="43">
        <v>4736150000</v>
      </c>
      <c r="PXU12" s="43">
        <v>63083000</v>
      </c>
      <c r="PXV12" s="43">
        <v>2655650000</v>
      </c>
      <c r="PXW12" s="40">
        <v>0</v>
      </c>
      <c r="PXX12" s="43">
        <v>157824000</v>
      </c>
      <c r="PXY12" s="40" t="s">
        <v>41</v>
      </c>
      <c r="PXZ12" s="40" t="s">
        <v>99</v>
      </c>
      <c r="PYA12" s="36">
        <f t="shared" si="2142"/>
        <v>2014</v>
      </c>
      <c r="PYB12" s="37">
        <f t="shared" si="2143"/>
        <v>-4673067000</v>
      </c>
      <c r="PYC12" s="38">
        <f t="shared" si="2144"/>
        <v>2813474000</v>
      </c>
      <c r="PYD12" s="38">
        <f t="shared" si="2145"/>
        <v>-7486541000</v>
      </c>
      <c r="PYE12" s="39">
        <f t="shared" si="2146"/>
        <v>0.98668053165545855</v>
      </c>
      <c r="PYF12" s="39">
        <f t="shared" si="2147"/>
        <v>1.5807229500754834</v>
      </c>
      <c r="PYG12" s="40" t="s">
        <v>395</v>
      </c>
      <c r="PYH12" s="40" t="s">
        <v>10</v>
      </c>
      <c r="PYI12" s="42">
        <v>42004</v>
      </c>
      <c r="PYJ12" s="43">
        <v>4736150000</v>
      </c>
      <c r="PYK12" s="43">
        <v>63083000</v>
      </c>
      <c r="PYL12" s="43">
        <v>2655650000</v>
      </c>
      <c r="PYM12" s="40">
        <v>0</v>
      </c>
      <c r="PYN12" s="43">
        <v>157824000</v>
      </c>
      <c r="PYO12" s="40" t="s">
        <v>41</v>
      </c>
      <c r="PYP12" s="40" t="s">
        <v>99</v>
      </c>
      <c r="PYQ12" s="36">
        <f t="shared" si="2142"/>
        <v>2014</v>
      </c>
      <c r="PYR12" s="37">
        <f t="shared" si="2143"/>
        <v>-4673067000</v>
      </c>
      <c r="PYS12" s="38">
        <f t="shared" si="2144"/>
        <v>2813474000</v>
      </c>
      <c r="PYT12" s="38">
        <f t="shared" si="2145"/>
        <v>-7486541000</v>
      </c>
      <c r="PYU12" s="39">
        <f t="shared" si="2146"/>
        <v>0.98668053165545855</v>
      </c>
      <c r="PYV12" s="39">
        <f t="shared" si="2147"/>
        <v>1.5807229500754834</v>
      </c>
      <c r="PYW12" s="40" t="s">
        <v>395</v>
      </c>
      <c r="PYX12" s="40" t="s">
        <v>10</v>
      </c>
      <c r="PYY12" s="42">
        <v>42004</v>
      </c>
      <c r="PYZ12" s="43">
        <v>4736150000</v>
      </c>
      <c r="PZA12" s="43">
        <v>63083000</v>
      </c>
      <c r="PZB12" s="43">
        <v>2655650000</v>
      </c>
      <c r="PZC12" s="40">
        <v>0</v>
      </c>
      <c r="PZD12" s="43">
        <v>157824000</v>
      </c>
      <c r="PZE12" s="40" t="s">
        <v>41</v>
      </c>
      <c r="PZF12" s="40" t="s">
        <v>99</v>
      </c>
      <c r="PZG12" s="36">
        <f t="shared" si="2148"/>
        <v>2014</v>
      </c>
      <c r="PZH12" s="37">
        <f t="shared" si="2149"/>
        <v>-4673067000</v>
      </c>
      <c r="PZI12" s="38">
        <f t="shared" si="2150"/>
        <v>2813474000</v>
      </c>
      <c r="PZJ12" s="38">
        <f t="shared" si="2151"/>
        <v>-7486541000</v>
      </c>
      <c r="PZK12" s="39">
        <f t="shared" si="2152"/>
        <v>0.98668053165545855</v>
      </c>
      <c r="PZL12" s="39">
        <f t="shared" si="2153"/>
        <v>1.5807229500754834</v>
      </c>
      <c r="PZM12" s="40" t="s">
        <v>395</v>
      </c>
      <c r="PZN12" s="40" t="s">
        <v>10</v>
      </c>
      <c r="PZO12" s="42">
        <v>42004</v>
      </c>
      <c r="PZP12" s="43">
        <v>4736150000</v>
      </c>
      <c r="PZQ12" s="43">
        <v>63083000</v>
      </c>
      <c r="PZR12" s="43">
        <v>2655650000</v>
      </c>
      <c r="PZS12" s="40">
        <v>0</v>
      </c>
      <c r="PZT12" s="43">
        <v>157824000</v>
      </c>
      <c r="PZU12" s="40" t="s">
        <v>41</v>
      </c>
      <c r="PZV12" s="40" t="s">
        <v>99</v>
      </c>
      <c r="PZW12" s="36">
        <f t="shared" si="2148"/>
        <v>2014</v>
      </c>
      <c r="PZX12" s="37">
        <f t="shared" si="2149"/>
        <v>-4673067000</v>
      </c>
      <c r="PZY12" s="38">
        <f t="shared" si="2150"/>
        <v>2813474000</v>
      </c>
      <c r="PZZ12" s="38">
        <f t="shared" si="2151"/>
        <v>-7486541000</v>
      </c>
      <c r="QAA12" s="39">
        <f t="shared" si="2152"/>
        <v>0.98668053165545855</v>
      </c>
      <c r="QAB12" s="39">
        <f t="shared" si="2153"/>
        <v>1.5807229500754834</v>
      </c>
      <c r="QAC12" s="40" t="s">
        <v>395</v>
      </c>
      <c r="QAD12" s="40" t="s">
        <v>10</v>
      </c>
      <c r="QAE12" s="42">
        <v>42004</v>
      </c>
      <c r="QAF12" s="43">
        <v>4736150000</v>
      </c>
      <c r="QAG12" s="43">
        <v>63083000</v>
      </c>
      <c r="QAH12" s="43">
        <v>2655650000</v>
      </c>
      <c r="QAI12" s="40">
        <v>0</v>
      </c>
      <c r="QAJ12" s="43">
        <v>157824000</v>
      </c>
      <c r="QAK12" s="40" t="s">
        <v>41</v>
      </c>
      <c r="QAL12" s="40" t="s">
        <v>99</v>
      </c>
      <c r="QAM12" s="36">
        <f t="shared" si="2154"/>
        <v>2014</v>
      </c>
      <c r="QAN12" s="37">
        <f t="shared" si="2155"/>
        <v>-4673067000</v>
      </c>
      <c r="QAO12" s="38">
        <f t="shared" si="2156"/>
        <v>2813474000</v>
      </c>
      <c r="QAP12" s="38">
        <f t="shared" si="2157"/>
        <v>-7486541000</v>
      </c>
      <c r="QAQ12" s="39">
        <f t="shared" si="2158"/>
        <v>0.98668053165545855</v>
      </c>
      <c r="QAR12" s="39">
        <f t="shared" si="2159"/>
        <v>1.5807229500754834</v>
      </c>
      <c r="QAS12" s="40" t="s">
        <v>395</v>
      </c>
      <c r="QAT12" s="40" t="s">
        <v>10</v>
      </c>
      <c r="QAU12" s="42">
        <v>42004</v>
      </c>
      <c r="QAV12" s="43">
        <v>4736150000</v>
      </c>
      <c r="QAW12" s="43">
        <v>63083000</v>
      </c>
      <c r="QAX12" s="43">
        <v>2655650000</v>
      </c>
      <c r="QAY12" s="40">
        <v>0</v>
      </c>
      <c r="QAZ12" s="43">
        <v>157824000</v>
      </c>
      <c r="QBA12" s="40" t="s">
        <v>41</v>
      </c>
      <c r="QBB12" s="40" t="s">
        <v>99</v>
      </c>
      <c r="QBC12" s="36">
        <f t="shared" si="2154"/>
        <v>2014</v>
      </c>
      <c r="QBD12" s="37">
        <f t="shared" si="2155"/>
        <v>-4673067000</v>
      </c>
      <c r="QBE12" s="38">
        <f t="shared" si="2156"/>
        <v>2813474000</v>
      </c>
      <c r="QBF12" s="38">
        <f t="shared" si="2157"/>
        <v>-7486541000</v>
      </c>
      <c r="QBG12" s="39">
        <f t="shared" si="2158"/>
        <v>0.98668053165545855</v>
      </c>
      <c r="QBH12" s="39">
        <f t="shared" si="2159"/>
        <v>1.5807229500754834</v>
      </c>
      <c r="QBI12" s="40" t="s">
        <v>395</v>
      </c>
      <c r="QBJ12" s="40" t="s">
        <v>10</v>
      </c>
      <c r="QBK12" s="42">
        <v>42004</v>
      </c>
      <c r="QBL12" s="43">
        <v>4736150000</v>
      </c>
      <c r="QBM12" s="43">
        <v>63083000</v>
      </c>
      <c r="QBN12" s="43">
        <v>2655650000</v>
      </c>
      <c r="QBO12" s="40">
        <v>0</v>
      </c>
      <c r="QBP12" s="43">
        <v>157824000</v>
      </c>
      <c r="QBQ12" s="40" t="s">
        <v>41</v>
      </c>
      <c r="QBR12" s="40" t="s">
        <v>99</v>
      </c>
      <c r="QBS12" s="36">
        <f t="shared" si="2160"/>
        <v>2014</v>
      </c>
      <c r="QBT12" s="37">
        <f t="shared" si="2161"/>
        <v>-4673067000</v>
      </c>
      <c r="QBU12" s="38">
        <f t="shared" si="2162"/>
        <v>2813474000</v>
      </c>
      <c r="QBV12" s="38">
        <f t="shared" si="2163"/>
        <v>-7486541000</v>
      </c>
      <c r="QBW12" s="39">
        <f t="shared" si="2164"/>
        <v>0.98668053165545855</v>
      </c>
      <c r="QBX12" s="39">
        <f t="shared" si="2165"/>
        <v>1.5807229500754834</v>
      </c>
      <c r="QBY12" s="40" t="s">
        <v>395</v>
      </c>
      <c r="QBZ12" s="40" t="s">
        <v>10</v>
      </c>
      <c r="QCA12" s="42">
        <v>42004</v>
      </c>
      <c r="QCB12" s="43">
        <v>4736150000</v>
      </c>
      <c r="QCC12" s="43">
        <v>63083000</v>
      </c>
      <c r="QCD12" s="43">
        <v>2655650000</v>
      </c>
      <c r="QCE12" s="40">
        <v>0</v>
      </c>
      <c r="QCF12" s="43">
        <v>157824000</v>
      </c>
      <c r="QCG12" s="40" t="s">
        <v>41</v>
      </c>
      <c r="QCH12" s="40" t="s">
        <v>99</v>
      </c>
      <c r="QCI12" s="36">
        <f t="shared" si="2160"/>
        <v>2014</v>
      </c>
      <c r="QCJ12" s="37">
        <f t="shared" si="2161"/>
        <v>-4673067000</v>
      </c>
      <c r="QCK12" s="38">
        <f t="shared" si="2162"/>
        <v>2813474000</v>
      </c>
      <c r="QCL12" s="38">
        <f t="shared" si="2163"/>
        <v>-7486541000</v>
      </c>
      <c r="QCM12" s="39">
        <f t="shared" si="2164"/>
        <v>0.98668053165545855</v>
      </c>
      <c r="QCN12" s="39">
        <f t="shared" si="2165"/>
        <v>1.5807229500754834</v>
      </c>
      <c r="QCO12" s="40" t="s">
        <v>395</v>
      </c>
      <c r="QCP12" s="40" t="s">
        <v>10</v>
      </c>
      <c r="QCQ12" s="42">
        <v>42004</v>
      </c>
      <c r="QCR12" s="43">
        <v>4736150000</v>
      </c>
      <c r="QCS12" s="43">
        <v>63083000</v>
      </c>
      <c r="QCT12" s="43">
        <v>2655650000</v>
      </c>
      <c r="QCU12" s="40">
        <v>0</v>
      </c>
      <c r="QCV12" s="43">
        <v>157824000</v>
      </c>
      <c r="QCW12" s="40" t="s">
        <v>41</v>
      </c>
      <c r="QCX12" s="40" t="s">
        <v>99</v>
      </c>
      <c r="QCY12" s="36">
        <f t="shared" si="2166"/>
        <v>2014</v>
      </c>
      <c r="QCZ12" s="37">
        <f t="shared" si="2167"/>
        <v>-4673067000</v>
      </c>
      <c r="QDA12" s="38">
        <f t="shared" si="2168"/>
        <v>2813474000</v>
      </c>
      <c r="QDB12" s="38">
        <f t="shared" si="2169"/>
        <v>-7486541000</v>
      </c>
      <c r="QDC12" s="39">
        <f t="shared" si="2170"/>
        <v>0.98668053165545855</v>
      </c>
      <c r="QDD12" s="39">
        <f t="shared" si="2171"/>
        <v>1.5807229500754834</v>
      </c>
      <c r="QDE12" s="40" t="s">
        <v>395</v>
      </c>
      <c r="QDF12" s="40" t="s">
        <v>10</v>
      </c>
      <c r="QDG12" s="42">
        <v>42004</v>
      </c>
      <c r="QDH12" s="43">
        <v>4736150000</v>
      </c>
      <c r="QDI12" s="43">
        <v>63083000</v>
      </c>
      <c r="QDJ12" s="43">
        <v>2655650000</v>
      </c>
      <c r="QDK12" s="40">
        <v>0</v>
      </c>
      <c r="QDL12" s="43">
        <v>157824000</v>
      </c>
      <c r="QDM12" s="40" t="s">
        <v>41</v>
      </c>
      <c r="QDN12" s="40" t="s">
        <v>99</v>
      </c>
      <c r="QDO12" s="36">
        <f t="shared" si="2166"/>
        <v>2014</v>
      </c>
      <c r="QDP12" s="37">
        <f t="shared" si="2167"/>
        <v>-4673067000</v>
      </c>
      <c r="QDQ12" s="38">
        <f t="shared" si="2168"/>
        <v>2813474000</v>
      </c>
      <c r="QDR12" s="38">
        <f t="shared" si="2169"/>
        <v>-7486541000</v>
      </c>
      <c r="QDS12" s="39">
        <f t="shared" si="2170"/>
        <v>0.98668053165545855</v>
      </c>
      <c r="QDT12" s="39">
        <f t="shared" si="2171"/>
        <v>1.5807229500754834</v>
      </c>
      <c r="QDU12" s="40" t="s">
        <v>395</v>
      </c>
      <c r="QDV12" s="40" t="s">
        <v>10</v>
      </c>
      <c r="QDW12" s="42">
        <v>42004</v>
      </c>
      <c r="QDX12" s="43">
        <v>4736150000</v>
      </c>
      <c r="QDY12" s="43">
        <v>63083000</v>
      </c>
      <c r="QDZ12" s="43">
        <v>2655650000</v>
      </c>
      <c r="QEA12" s="40">
        <v>0</v>
      </c>
      <c r="QEB12" s="43">
        <v>157824000</v>
      </c>
      <c r="QEC12" s="40" t="s">
        <v>41</v>
      </c>
      <c r="QED12" s="40" t="s">
        <v>99</v>
      </c>
      <c r="QEE12" s="36">
        <f t="shared" si="2172"/>
        <v>2014</v>
      </c>
      <c r="QEF12" s="37">
        <f t="shared" si="2173"/>
        <v>-4673067000</v>
      </c>
      <c r="QEG12" s="38">
        <f t="shared" si="2174"/>
        <v>2813474000</v>
      </c>
      <c r="QEH12" s="38">
        <f t="shared" si="2175"/>
        <v>-7486541000</v>
      </c>
      <c r="QEI12" s="39">
        <f t="shared" si="2176"/>
        <v>0.98668053165545855</v>
      </c>
      <c r="QEJ12" s="39">
        <f t="shared" si="2177"/>
        <v>1.5807229500754834</v>
      </c>
      <c r="QEK12" s="40" t="s">
        <v>395</v>
      </c>
      <c r="QEL12" s="40" t="s">
        <v>10</v>
      </c>
      <c r="QEM12" s="42">
        <v>42004</v>
      </c>
      <c r="QEN12" s="43">
        <v>4736150000</v>
      </c>
      <c r="QEO12" s="43">
        <v>63083000</v>
      </c>
      <c r="QEP12" s="43">
        <v>2655650000</v>
      </c>
      <c r="QEQ12" s="40">
        <v>0</v>
      </c>
      <c r="QER12" s="43">
        <v>157824000</v>
      </c>
      <c r="QES12" s="40" t="s">
        <v>41</v>
      </c>
      <c r="QET12" s="40" t="s">
        <v>99</v>
      </c>
      <c r="QEU12" s="36">
        <f t="shared" si="2172"/>
        <v>2014</v>
      </c>
      <c r="QEV12" s="37">
        <f t="shared" si="2173"/>
        <v>-4673067000</v>
      </c>
      <c r="QEW12" s="38">
        <f t="shared" si="2174"/>
        <v>2813474000</v>
      </c>
      <c r="QEX12" s="38">
        <f t="shared" si="2175"/>
        <v>-7486541000</v>
      </c>
      <c r="QEY12" s="39">
        <f t="shared" si="2176"/>
        <v>0.98668053165545855</v>
      </c>
      <c r="QEZ12" s="39">
        <f t="shared" si="2177"/>
        <v>1.5807229500754834</v>
      </c>
      <c r="QFA12" s="40" t="s">
        <v>395</v>
      </c>
      <c r="QFB12" s="40" t="s">
        <v>10</v>
      </c>
      <c r="QFC12" s="42">
        <v>42004</v>
      </c>
      <c r="QFD12" s="43">
        <v>4736150000</v>
      </c>
      <c r="QFE12" s="43">
        <v>63083000</v>
      </c>
      <c r="QFF12" s="43">
        <v>2655650000</v>
      </c>
      <c r="QFG12" s="40">
        <v>0</v>
      </c>
      <c r="QFH12" s="43">
        <v>157824000</v>
      </c>
      <c r="QFI12" s="40" t="s">
        <v>41</v>
      </c>
      <c r="QFJ12" s="40" t="s">
        <v>99</v>
      </c>
      <c r="QFK12" s="36">
        <f t="shared" si="2178"/>
        <v>2014</v>
      </c>
      <c r="QFL12" s="37">
        <f t="shared" si="2179"/>
        <v>-4673067000</v>
      </c>
      <c r="QFM12" s="38">
        <f t="shared" si="2180"/>
        <v>2813474000</v>
      </c>
      <c r="QFN12" s="38">
        <f t="shared" si="2181"/>
        <v>-7486541000</v>
      </c>
      <c r="QFO12" s="39">
        <f t="shared" si="2182"/>
        <v>0.98668053165545855</v>
      </c>
      <c r="QFP12" s="39">
        <f t="shared" si="2183"/>
        <v>1.5807229500754834</v>
      </c>
      <c r="QFQ12" s="40" t="s">
        <v>395</v>
      </c>
      <c r="QFR12" s="40" t="s">
        <v>10</v>
      </c>
      <c r="QFS12" s="42">
        <v>42004</v>
      </c>
      <c r="QFT12" s="43">
        <v>4736150000</v>
      </c>
      <c r="QFU12" s="43">
        <v>63083000</v>
      </c>
      <c r="QFV12" s="43">
        <v>2655650000</v>
      </c>
      <c r="QFW12" s="40">
        <v>0</v>
      </c>
      <c r="QFX12" s="43">
        <v>157824000</v>
      </c>
      <c r="QFY12" s="40" t="s">
        <v>41</v>
      </c>
      <c r="QFZ12" s="40" t="s">
        <v>99</v>
      </c>
      <c r="QGA12" s="36">
        <f t="shared" si="2178"/>
        <v>2014</v>
      </c>
      <c r="QGB12" s="37">
        <f t="shared" si="2179"/>
        <v>-4673067000</v>
      </c>
      <c r="QGC12" s="38">
        <f t="shared" si="2180"/>
        <v>2813474000</v>
      </c>
      <c r="QGD12" s="38">
        <f t="shared" si="2181"/>
        <v>-7486541000</v>
      </c>
      <c r="QGE12" s="39">
        <f t="shared" si="2182"/>
        <v>0.98668053165545855</v>
      </c>
      <c r="QGF12" s="39">
        <f t="shared" si="2183"/>
        <v>1.5807229500754834</v>
      </c>
      <c r="QGG12" s="40" t="s">
        <v>395</v>
      </c>
      <c r="QGH12" s="40" t="s">
        <v>10</v>
      </c>
      <c r="QGI12" s="42">
        <v>42004</v>
      </c>
      <c r="QGJ12" s="43">
        <v>4736150000</v>
      </c>
      <c r="QGK12" s="43">
        <v>63083000</v>
      </c>
      <c r="QGL12" s="43">
        <v>2655650000</v>
      </c>
      <c r="QGM12" s="40">
        <v>0</v>
      </c>
      <c r="QGN12" s="43">
        <v>157824000</v>
      </c>
      <c r="QGO12" s="40" t="s">
        <v>41</v>
      </c>
      <c r="QGP12" s="40" t="s">
        <v>99</v>
      </c>
      <c r="QGQ12" s="36">
        <f t="shared" si="2184"/>
        <v>2014</v>
      </c>
      <c r="QGR12" s="37">
        <f t="shared" si="2185"/>
        <v>-4673067000</v>
      </c>
      <c r="QGS12" s="38">
        <f t="shared" si="2186"/>
        <v>2813474000</v>
      </c>
      <c r="QGT12" s="38">
        <f t="shared" si="2187"/>
        <v>-7486541000</v>
      </c>
      <c r="QGU12" s="39">
        <f t="shared" si="2188"/>
        <v>0.98668053165545855</v>
      </c>
      <c r="QGV12" s="39">
        <f t="shared" si="2189"/>
        <v>1.5807229500754834</v>
      </c>
      <c r="QGW12" s="40" t="s">
        <v>395</v>
      </c>
      <c r="QGX12" s="40" t="s">
        <v>10</v>
      </c>
      <c r="QGY12" s="42">
        <v>42004</v>
      </c>
      <c r="QGZ12" s="43">
        <v>4736150000</v>
      </c>
      <c r="QHA12" s="43">
        <v>63083000</v>
      </c>
      <c r="QHB12" s="43">
        <v>2655650000</v>
      </c>
      <c r="QHC12" s="40">
        <v>0</v>
      </c>
      <c r="QHD12" s="43">
        <v>157824000</v>
      </c>
      <c r="QHE12" s="40" t="s">
        <v>41</v>
      </c>
      <c r="QHF12" s="40" t="s">
        <v>99</v>
      </c>
      <c r="QHG12" s="36">
        <f t="shared" si="2184"/>
        <v>2014</v>
      </c>
      <c r="QHH12" s="37">
        <f t="shared" si="2185"/>
        <v>-4673067000</v>
      </c>
      <c r="QHI12" s="38">
        <f t="shared" si="2186"/>
        <v>2813474000</v>
      </c>
      <c r="QHJ12" s="38">
        <f t="shared" si="2187"/>
        <v>-7486541000</v>
      </c>
      <c r="QHK12" s="39">
        <f t="shared" si="2188"/>
        <v>0.98668053165545855</v>
      </c>
      <c r="QHL12" s="39">
        <f t="shared" si="2189"/>
        <v>1.5807229500754834</v>
      </c>
      <c r="QHM12" s="40" t="s">
        <v>395</v>
      </c>
      <c r="QHN12" s="40" t="s">
        <v>10</v>
      </c>
      <c r="QHO12" s="42">
        <v>42004</v>
      </c>
      <c r="QHP12" s="43">
        <v>4736150000</v>
      </c>
      <c r="QHQ12" s="43">
        <v>63083000</v>
      </c>
      <c r="QHR12" s="43">
        <v>2655650000</v>
      </c>
      <c r="QHS12" s="40">
        <v>0</v>
      </c>
      <c r="QHT12" s="43">
        <v>157824000</v>
      </c>
      <c r="QHU12" s="40" t="s">
        <v>41</v>
      </c>
      <c r="QHV12" s="40" t="s">
        <v>99</v>
      </c>
      <c r="QHW12" s="36">
        <f t="shared" si="2190"/>
        <v>2014</v>
      </c>
      <c r="QHX12" s="37">
        <f t="shared" si="2191"/>
        <v>-4673067000</v>
      </c>
      <c r="QHY12" s="38">
        <f t="shared" si="2192"/>
        <v>2813474000</v>
      </c>
      <c r="QHZ12" s="38">
        <f t="shared" si="2193"/>
        <v>-7486541000</v>
      </c>
      <c r="QIA12" s="39">
        <f t="shared" si="2194"/>
        <v>0.98668053165545855</v>
      </c>
      <c r="QIB12" s="39">
        <f t="shared" si="2195"/>
        <v>1.5807229500754834</v>
      </c>
      <c r="QIC12" s="40" t="s">
        <v>395</v>
      </c>
      <c r="QID12" s="40" t="s">
        <v>10</v>
      </c>
      <c r="QIE12" s="42">
        <v>42004</v>
      </c>
      <c r="QIF12" s="43">
        <v>4736150000</v>
      </c>
      <c r="QIG12" s="43">
        <v>63083000</v>
      </c>
      <c r="QIH12" s="43">
        <v>2655650000</v>
      </c>
      <c r="QII12" s="40">
        <v>0</v>
      </c>
      <c r="QIJ12" s="43">
        <v>157824000</v>
      </c>
      <c r="QIK12" s="40" t="s">
        <v>41</v>
      </c>
      <c r="QIL12" s="40" t="s">
        <v>99</v>
      </c>
      <c r="QIM12" s="36">
        <f t="shared" si="2190"/>
        <v>2014</v>
      </c>
      <c r="QIN12" s="37">
        <f t="shared" si="2191"/>
        <v>-4673067000</v>
      </c>
      <c r="QIO12" s="38">
        <f t="shared" si="2192"/>
        <v>2813474000</v>
      </c>
      <c r="QIP12" s="38">
        <f t="shared" si="2193"/>
        <v>-7486541000</v>
      </c>
      <c r="QIQ12" s="39">
        <f t="shared" si="2194"/>
        <v>0.98668053165545855</v>
      </c>
      <c r="QIR12" s="39">
        <f t="shared" si="2195"/>
        <v>1.5807229500754834</v>
      </c>
      <c r="QIS12" s="40" t="s">
        <v>395</v>
      </c>
      <c r="QIT12" s="40" t="s">
        <v>10</v>
      </c>
      <c r="QIU12" s="42">
        <v>42004</v>
      </c>
      <c r="QIV12" s="43">
        <v>4736150000</v>
      </c>
      <c r="QIW12" s="43">
        <v>63083000</v>
      </c>
      <c r="QIX12" s="43">
        <v>2655650000</v>
      </c>
      <c r="QIY12" s="40">
        <v>0</v>
      </c>
      <c r="QIZ12" s="43">
        <v>157824000</v>
      </c>
      <c r="QJA12" s="40" t="s">
        <v>41</v>
      </c>
      <c r="QJB12" s="40" t="s">
        <v>99</v>
      </c>
      <c r="QJC12" s="36">
        <f t="shared" si="2196"/>
        <v>2014</v>
      </c>
      <c r="QJD12" s="37">
        <f t="shared" si="2197"/>
        <v>-4673067000</v>
      </c>
      <c r="QJE12" s="38">
        <f t="shared" si="2198"/>
        <v>2813474000</v>
      </c>
      <c r="QJF12" s="38">
        <f t="shared" si="2199"/>
        <v>-7486541000</v>
      </c>
      <c r="QJG12" s="39">
        <f t="shared" si="2200"/>
        <v>0.98668053165545855</v>
      </c>
      <c r="QJH12" s="39">
        <f t="shared" si="2201"/>
        <v>1.5807229500754834</v>
      </c>
      <c r="QJI12" s="40" t="s">
        <v>395</v>
      </c>
      <c r="QJJ12" s="40" t="s">
        <v>10</v>
      </c>
      <c r="QJK12" s="42">
        <v>42004</v>
      </c>
      <c r="QJL12" s="43">
        <v>4736150000</v>
      </c>
      <c r="QJM12" s="43">
        <v>63083000</v>
      </c>
      <c r="QJN12" s="43">
        <v>2655650000</v>
      </c>
      <c r="QJO12" s="40">
        <v>0</v>
      </c>
      <c r="QJP12" s="43">
        <v>157824000</v>
      </c>
      <c r="QJQ12" s="40" t="s">
        <v>41</v>
      </c>
      <c r="QJR12" s="40" t="s">
        <v>99</v>
      </c>
      <c r="QJS12" s="36">
        <f t="shared" si="2196"/>
        <v>2014</v>
      </c>
      <c r="QJT12" s="37">
        <f t="shared" si="2197"/>
        <v>-4673067000</v>
      </c>
      <c r="QJU12" s="38">
        <f t="shared" si="2198"/>
        <v>2813474000</v>
      </c>
      <c r="QJV12" s="38">
        <f t="shared" si="2199"/>
        <v>-7486541000</v>
      </c>
      <c r="QJW12" s="39">
        <f t="shared" si="2200"/>
        <v>0.98668053165545855</v>
      </c>
      <c r="QJX12" s="39">
        <f t="shared" si="2201"/>
        <v>1.5807229500754834</v>
      </c>
      <c r="QJY12" s="40" t="s">
        <v>395</v>
      </c>
      <c r="QJZ12" s="40" t="s">
        <v>10</v>
      </c>
      <c r="QKA12" s="42">
        <v>42004</v>
      </c>
      <c r="QKB12" s="43">
        <v>4736150000</v>
      </c>
      <c r="QKC12" s="43">
        <v>63083000</v>
      </c>
      <c r="QKD12" s="43">
        <v>2655650000</v>
      </c>
      <c r="QKE12" s="40">
        <v>0</v>
      </c>
      <c r="QKF12" s="43">
        <v>157824000</v>
      </c>
      <c r="QKG12" s="40" t="s">
        <v>41</v>
      </c>
      <c r="QKH12" s="40" t="s">
        <v>99</v>
      </c>
      <c r="QKI12" s="36">
        <f t="shared" si="2202"/>
        <v>2014</v>
      </c>
      <c r="QKJ12" s="37">
        <f t="shared" si="2203"/>
        <v>-4673067000</v>
      </c>
      <c r="QKK12" s="38">
        <f t="shared" si="2204"/>
        <v>2813474000</v>
      </c>
      <c r="QKL12" s="38">
        <f t="shared" si="2205"/>
        <v>-7486541000</v>
      </c>
      <c r="QKM12" s="39">
        <f t="shared" si="2206"/>
        <v>0.98668053165545855</v>
      </c>
      <c r="QKN12" s="39">
        <f t="shared" si="2207"/>
        <v>1.5807229500754834</v>
      </c>
      <c r="QKO12" s="40" t="s">
        <v>395</v>
      </c>
      <c r="QKP12" s="40" t="s">
        <v>10</v>
      </c>
      <c r="QKQ12" s="42">
        <v>42004</v>
      </c>
      <c r="QKR12" s="43">
        <v>4736150000</v>
      </c>
      <c r="QKS12" s="43">
        <v>63083000</v>
      </c>
      <c r="QKT12" s="43">
        <v>2655650000</v>
      </c>
      <c r="QKU12" s="40">
        <v>0</v>
      </c>
      <c r="QKV12" s="43">
        <v>157824000</v>
      </c>
      <c r="QKW12" s="40" t="s">
        <v>41</v>
      </c>
      <c r="QKX12" s="40" t="s">
        <v>99</v>
      </c>
      <c r="QKY12" s="36">
        <f t="shared" si="2202"/>
        <v>2014</v>
      </c>
      <c r="QKZ12" s="37">
        <f t="shared" si="2203"/>
        <v>-4673067000</v>
      </c>
      <c r="QLA12" s="38">
        <f t="shared" si="2204"/>
        <v>2813474000</v>
      </c>
      <c r="QLB12" s="38">
        <f t="shared" si="2205"/>
        <v>-7486541000</v>
      </c>
      <c r="QLC12" s="39">
        <f t="shared" si="2206"/>
        <v>0.98668053165545855</v>
      </c>
      <c r="QLD12" s="39">
        <f t="shared" si="2207"/>
        <v>1.5807229500754834</v>
      </c>
      <c r="QLE12" s="40" t="s">
        <v>395</v>
      </c>
      <c r="QLF12" s="40" t="s">
        <v>10</v>
      </c>
      <c r="QLG12" s="42">
        <v>42004</v>
      </c>
      <c r="QLH12" s="43">
        <v>4736150000</v>
      </c>
      <c r="QLI12" s="43">
        <v>63083000</v>
      </c>
      <c r="QLJ12" s="43">
        <v>2655650000</v>
      </c>
      <c r="QLK12" s="40">
        <v>0</v>
      </c>
      <c r="QLL12" s="43">
        <v>157824000</v>
      </c>
      <c r="QLM12" s="40" t="s">
        <v>41</v>
      </c>
      <c r="QLN12" s="40" t="s">
        <v>99</v>
      </c>
      <c r="QLO12" s="36">
        <f t="shared" si="2208"/>
        <v>2014</v>
      </c>
      <c r="QLP12" s="37">
        <f t="shared" si="2209"/>
        <v>-4673067000</v>
      </c>
      <c r="QLQ12" s="38">
        <f t="shared" si="2210"/>
        <v>2813474000</v>
      </c>
      <c r="QLR12" s="38">
        <f t="shared" si="2211"/>
        <v>-7486541000</v>
      </c>
      <c r="QLS12" s="39">
        <f t="shared" si="2212"/>
        <v>0.98668053165545855</v>
      </c>
      <c r="QLT12" s="39">
        <f t="shared" si="2213"/>
        <v>1.5807229500754834</v>
      </c>
      <c r="QLU12" s="40" t="s">
        <v>395</v>
      </c>
      <c r="QLV12" s="40" t="s">
        <v>10</v>
      </c>
      <c r="QLW12" s="42">
        <v>42004</v>
      </c>
      <c r="QLX12" s="43">
        <v>4736150000</v>
      </c>
      <c r="QLY12" s="43">
        <v>63083000</v>
      </c>
      <c r="QLZ12" s="43">
        <v>2655650000</v>
      </c>
      <c r="QMA12" s="40">
        <v>0</v>
      </c>
      <c r="QMB12" s="43">
        <v>157824000</v>
      </c>
      <c r="QMC12" s="40" t="s">
        <v>41</v>
      </c>
      <c r="QMD12" s="40" t="s">
        <v>99</v>
      </c>
      <c r="QME12" s="36">
        <f t="shared" si="2208"/>
        <v>2014</v>
      </c>
      <c r="QMF12" s="37">
        <f t="shared" si="2209"/>
        <v>-4673067000</v>
      </c>
      <c r="QMG12" s="38">
        <f t="shared" si="2210"/>
        <v>2813474000</v>
      </c>
      <c r="QMH12" s="38">
        <f t="shared" si="2211"/>
        <v>-7486541000</v>
      </c>
      <c r="QMI12" s="39">
        <f t="shared" si="2212"/>
        <v>0.98668053165545855</v>
      </c>
      <c r="QMJ12" s="39">
        <f t="shared" si="2213"/>
        <v>1.5807229500754834</v>
      </c>
      <c r="QMK12" s="40" t="s">
        <v>395</v>
      </c>
      <c r="QML12" s="40" t="s">
        <v>10</v>
      </c>
      <c r="QMM12" s="42">
        <v>42004</v>
      </c>
      <c r="QMN12" s="43">
        <v>4736150000</v>
      </c>
      <c r="QMO12" s="43">
        <v>63083000</v>
      </c>
      <c r="QMP12" s="43">
        <v>2655650000</v>
      </c>
      <c r="QMQ12" s="40">
        <v>0</v>
      </c>
      <c r="QMR12" s="43">
        <v>157824000</v>
      </c>
      <c r="QMS12" s="40" t="s">
        <v>41</v>
      </c>
      <c r="QMT12" s="40" t="s">
        <v>99</v>
      </c>
      <c r="QMU12" s="36">
        <f t="shared" si="2214"/>
        <v>2014</v>
      </c>
      <c r="QMV12" s="37">
        <f t="shared" si="2215"/>
        <v>-4673067000</v>
      </c>
      <c r="QMW12" s="38">
        <f t="shared" si="2216"/>
        <v>2813474000</v>
      </c>
      <c r="QMX12" s="38">
        <f t="shared" si="2217"/>
        <v>-7486541000</v>
      </c>
      <c r="QMY12" s="39">
        <f t="shared" si="2218"/>
        <v>0.98668053165545855</v>
      </c>
      <c r="QMZ12" s="39">
        <f t="shared" si="2219"/>
        <v>1.5807229500754834</v>
      </c>
      <c r="QNA12" s="40" t="s">
        <v>395</v>
      </c>
      <c r="QNB12" s="40" t="s">
        <v>10</v>
      </c>
      <c r="QNC12" s="42">
        <v>42004</v>
      </c>
      <c r="QND12" s="43">
        <v>4736150000</v>
      </c>
      <c r="QNE12" s="43">
        <v>63083000</v>
      </c>
      <c r="QNF12" s="43">
        <v>2655650000</v>
      </c>
      <c r="QNG12" s="40">
        <v>0</v>
      </c>
      <c r="QNH12" s="43">
        <v>157824000</v>
      </c>
      <c r="QNI12" s="40" t="s">
        <v>41</v>
      </c>
      <c r="QNJ12" s="40" t="s">
        <v>99</v>
      </c>
      <c r="QNK12" s="36">
        <f t="shared" si="2214"/>
        <v>2014</v>
      </c>
      <c r="QNL12" s="37">
        <f t="shared" si="2215"/>
        <v>-4673067000</v>
      </c>
      <c r="QNM12" s="38">
        <f t="shared" si="2216"/>
        <v>2813474000</v>
      </c>
      <c r="QNN12" s="38">
        <f t="shared" si="2217"/>
        <v>-7486541000</v>
      </c>
      <c r="QNO12" s="39">
        <f t="shared" si="2218"/>
        <v>0.98668053165545855</v>
      </c>
      <c r="QNP12" s="39">
        <f t="shared" si="2219"/>
        <v>1.5807229500754834</v>
      </c>
      <c r="QNQ12" s="40" t="s">
        <v>395</v>
      </c>
      <c r="QNR12" s="40" t="s">
        <v>10</v>
      </c>
      <c r="QNS12" s="42">
        <v>42004</v>
      </c>
      <c r="QNT12" s="43">
        <v>4736150000</v>
      </c>
      <c r="QNU12" s="43">
        <v>63083000</v>
      </c>
      <c r="QNV12" s="43">
        <v>2655650000</v>
      </c>
      <c r="QNW12" s="40">
        <v>0</v>
      </c>
      <c r="QNX12" s="43">
        <v>157824000</v>
      </c>
      <c r="QNY12" s="40" t="s">
        <v>41</v>
      </c>
      <c r="QNZ12" s="40" t="s">
        <v>99</v>
      </c>
      <c r="QOA12" s="36">
        <f t="shared" si="2220"/>
        <v>2014</v>
      </c>
      <c r="QOB12" s="37">
        <f t="shared" si="2221"/>
        <v>-4673067000</v>
      </c>
      <c r="QOC12" s="38">
        <f t="shared" si="2222"/>
        <v>2813474000</v>
      </c>
      <c r="QOD12" s="38">
        <f t="shared" si="2223"/>
        <v>-7486541000</v>
      </c>
      <c r="QOE12" s="39">
        <f t="shared" si="2224"/>
        <v>0.98668053165545855</v>
      </c>
      <c r="QOF12" s="39">
        <f t="shared" si="2225"/>
        <v>1.5807229500754834</v>
      </c>
      <c r="QOG12" s="40" t="s">
        <v>395</v>
      </c>
      <c r="QOH12" s="40" t="s">
        <v>10</v>
      </c>
      <c r="QOI12" s="42">
        <v>42004</v>
      </c>
      <c r="QOJ12" s="43">
        <v>4736150000</v>
      </c>
      <c r="QOK12" s="43">
        <v>63083000</v>
      </c>
      <c r="QOL12" s="43">
        <v>2655650000</v>
      </c>
      <c r="QOM12" s="40">
        <v>0</v>
      </c>
      <c r="QON12" s="43">
        <v>157824000</v>
      </c>
      <c r="QOO12" s="40" t="s">
        <v>41</v>
      </c>
      <c r="QOP12" s="40" t="s">
        <v>99</v>
      </c>
      <c r="QOQ12" s="36">
        <f t="shared" si="2220"/>
        <v>2014</v>
      </c>
      <c r="QOR12" s="37">
        <f t="shared" si="2221"/>
        <v>-4673067000</v>
      </c>
      <c r="QOS12" s="38">
        <f t="shared" si="2222"/>
        <v>2813474000</v>
      </c>
      <c r="QOT12" s="38">
        <f t="shared" si="2223"/>
        <v>-7486541000</v>
      </c>
      <c r="QOU12" s="39">
        <f t="shared" si="2224"/>
        <v>0.98668053165545855</v>
      </c>
      <c r="QOV12" s="39">
        <f t="shared" si="2225"/>
        <v>1.5807229500754834</v>
      </c>
      <c r="QOW12" s="40" t="s">
        <v>395</v>
      </c>
      <c r="QOX12" s="40" t="s">
        <v>10</v>
      </c>
      <c r="QOY12" s="42">
        <v>42004</v>
      </c>
      <c r="QOZ12" s="43">
        <v>4736150000</v>
      </c>
      <c r="QPA12" s="43">
        <v>63083000</v>
      </c>
      <c r="QPB12" s="43">
        <v>2655650000</v>
      </c>
      <c r="QPC12" s="40">
        <v>0</v>
      </c>
      <c r="QPD12" s="43">
        <v>157824000</v>
      </c>
      <c r="QPE12" s="40" t="s">
        <v>41</v>
      </c>
      <c r="QPF12" s="40" t="s">
        <v>99</v>
      </c>
      <c r="QPG12" s="36">
        <f t="shared" si="2226"/>
        <v>2014</v>
      </c>
      <c r="QPH12" s="37">
        <f t="shared" si="2227"/>
        <v>-4673067000</v>
      </c>
      <c r="QPI12" s="38">
        <f t="shared" si="2228"/>
        <v>2813474000</v>
      </c>
      <c r="QPJ12" s="38">
        <f t="shared" si="2229"/>
        <v>-7486541000</v>
      </c>
      <c r="QPK12" s="39">
        <f t="shared" si="2230"/>
        <v>0.98668053165545855</v>
      </c>
      <c r="QPL12" s="39">
        <f t="shared" si="2231"/>
        <v>1.5807229500754834</v>
      </c>
      <c r="QPM12" s="40" t="s">
        <v>395</v>
      </c>
      <c r="QPN12" s="40" t="s">
        <v>10</v>
      </c>
      <c r="QPO12" s="42">
        <v>42004</v>
      </c>
      <c r="QPP12" s="43">
        <v>4736150000</v>
      </c>
      <c r="QPQ12" s="43">
        <v>63083000</v>
      </c>
      <c r="QPR12" s="43">
        <v>2655650000</v>
      </c>
      <c r="QPS12" s="40">
        <v>0</v>
      </c>
      <c r="QPT12" s="43">
        <v>157824000</v>
      </c>
      <c r="QPU12" s="40" t="s">
        <v>41</v>
      </c>
      <c r="QPV12" s="40" t="s">
        <v>99</v>
      </c>
      <c r="QPW12" s="36">
        <f t="shared" si="2226"/>
        <v>2014</v>
      </c>
      <c r="QPX12" s="37">
        <f t="shared" si="2227"/>
        <v>-4673067000</v>
      </c>
      <c r="QPY12" s="38">
        <f t="shared" si="2228"/>
        <v>2813474000</v>
      </c>
      <c r="QPZ12" s="38">
        <f t="shared" si="2229"/>
        <v>-7486541000</v>
      </c>
      <c r="QQA12" s="39">
        <f t="shared" si="2230"/>
        <v>0.98668053165545855</v>
      </c>
      <c r="QQB12" s="39">
        <f t="shared" si="2231"/>
        <v>1.5807229500754834</v>
      </c>
      <c r="QQC12" s="40" t="s">
        <v>395</v>
      </c>
      <c r="QQD12" s="40" t="s">
        <v>10</v>
      </c>
      <c r="QQE12" s="42">
        <v>42004</v>
      </c>
      <c r="QQF12" s="43">
        <v>4736150000</v>
      </c>
      <c r="QQG12" s="43">
        <v>63083000</v>
      </c>
      <c r="QQH12" s="43">
        <v>2655650000</v>
      </c>
      <c r="QQI12" s="40">
        <v>0</v>
      </c>
      <c r="QQJ12" s="43">
        <v>157824000</v>
      </c>
      <c r="QQK12" s="40" t="s">
        <v>41</v>
      </c>
      <c r="QQL12" s="40" t="s">
        <v>99</v>
      </c>
      <c r="QQM12" s="36">
        <f t="shared" si="2232"/>
        <v>2014</v>
      </c>
      <c r="QQN12" s="37">
        <f t="shared" si="2233"/>
        <v>-4673067000</v>
      </c>
      <c r="QQO12" s="38">
        <f t="shared" si="2234"/>
        <v>2813474000</v>
      </c>
      <c r="QQP12" s="38">
        <f t="shared" si="2235"/>
        <v>-7486541000</v>
      </c>
      <c r="QQQ12" s="39">
        <f t="shared" si="2236"/>
        <v>0.98668053165545855</v>
      </c>
      <c r="QQR12" s="39">
        <f t="shared" si="2237"/>
        <v>1.5807229500754834</v>
      </c>
      <c r="QQS12" s="40" t="s">
        <v>395</v>
      </c>
      <c r="QQT12" s="40" t="s">
        <v>10</v>
      </c>
      <c r="QQU12" s="42">
        <v>42004</v>
      </c>
      <c r="QQV12" s="43">
        <v>4736150000</v>
      </c>
      <c r="QQW12" s="43">
        <v>63083000</v>
      </c>
      <c r="QQX12" s="43">
        <v>2655650000</v>
      </c>
      <c r="QQY12" s="40">
        <v>0</v>
      </c>
      <c r="QQZ12" s="43">
        <v>157824000</v>
      </c>
      <c r="QRA12" s="40" t="s">
        <v>41</v>
      </c>
      <c r="QRB12" s="40" t="s">
        <v>99</v>
      </c>
      <c r="QRC12" s="36">
        <f t="shared" si="2232"/>
        <v>2014</v>
      </c>
      <c r="QRD12" s="37">
        <f t="shared" si="2233"/>
        <v>-4673067000</v>
      </c>
      <c r="QRE12" s="38">
        <f t="shared" si="2234"/>
        <v>2813474000</v>
      </c>
      <c r="QRF12" s="38">
        <f t="shared" si="2235"/>
        <v>-7486541000</v>
      </c>
      <c r="QRG12" s="39">
        <f t="shared" si="2236"/>
        <v>0.98668053165545855</v>
      </c>
      <c r="QRH12" s="39">
        <f t="shared" si="2237"/>
        <v>1.5807229500754834</v>
      </c>
      <c r="QRI12" s="40" t="s">
        <v>395</v>
      </c>
      <c r="QRJ12" s="40" t="s">
        <v>10</v>
      </c>
      <c r="QRK12" s="42">
        <v>42004</v>
      </c>
      <c r="QRL12" s="43">
        <v>4736150000</v>
      </c>
      <c r="QRM12" s="43">
        <v>63083000</v>
      </c>
      <c r="QRN12" s="43">
        <v>2655650000</v>
      </c>
      <c r="QRO12" s="40">
        <v>0</v>
      </c>
      <c r="QRP12" s="43">
        <v>157824000</v>
      </c>
      <c r="QRQ12" s="40" t="s">
        <v>41</v>
      </c>
      <c r="QRR12" s="40" t="s">
        <v>99</v>
      </c>
      <c r="QRS12" s="36">
        <f t="shared" si="2238"/>
        <v>2014</v>
      </c>
      <c r="QRT12" s="37">
        <f t="shared" si="2239"/>
        <v>-4673067000</v>
      </c>
      <c r="QRU12" s="38">
        <f t="shared" si="2240"/>
        <v>2813474000</v>
      </c>
      <c r="QRV12" s="38">
        <f t="shared" si="2241"/>
        <v>-7486541000</v>
      </c>
      <c r="QRW12" s="39">
        <f t="shared" si="2242"/>
        <v>0.98668053165545855</v>
      </c>
      <c r="QRX12" s="39">
        <f t="shared" si="2243"/>
        <v>1.5807229500754834</v>
      </c>
      <c r="QRY12" s="40" t="s">
        <v>395</v>
      </c>
      <c r="QRZ12" s="40" t="s">
        <v>10</v>
      </c>
      <c r="QSA12" s="42">
        <v>42004</v>
      </c>
      <c r="QSB12" s="43">
        <v>4736150000</v>
      </c>
      <c r="QSC12" s="43">
        <v>63083000</v>
      </c>
      <c r="QSD12" s="43">
        <v>2655650000</v>
      </c>
      <c r="QSE12" s="40">
        <v>0</v>
      </c>
      <c r="QSF12" s="43">
        <v>157824000</v>
      </c>
      <c r="QSG12" s="40" t="s">
        <v>41</v>
      </c>
      <c r="QSH12" s="40" t="s">
        <v>99</v>
      </c>
      <c r="QSI12" s="36">
        <f t="shared" si="2238"/>
        <v>2014</v>
      </c>
      <c r="QSJ12" s="37">
        <f t="shared" si="2239"/>
        <v>-4673067000</v>
      </c>
      <c r="QSK12" s="38">
        <f t="shared" si="2240"/>
        <v>2813474000</v>
      </c>
      <c r="QSL12" s="38">
        <f t="shared" si="2241"/>
        <v>-7486541000</v>
      </c>
      <c r="QSM12" s="39">
        <f t="shared" si="2242"/>
        <v>0.98668053165545855</v>
      </c>
      <c r="QSN12" s="39">
        <f t="shared" si="2243"/>
        <v>1.5807229500754834</v>
      </c>
      <c r="QSO12" s="40" t="s">
        <v>395</v>
      </c>
      <c r="QSP12" s="40" t="s">
        <v>10</v>
      </c>
      <c r="QSQ12" s="42">
        <v>42004</v>
      </c>
      <c r="QSR12" s="43">
        <v>4736150000</v>
      </c>
      <c r="QSS12" s="43">
        <v>63083000</v>
      </c>
      <c r="QST12" s="43">
        <v>2655650000</v>
      </c>
      <c r="QSU12" s="40">
        <v>0</v>
      </c>
      <c r="QSV12" s="43">
        <v>157824000</v>
      </c>
      <c r="QSW12" s="40" t="s">
        <v>41</v>
      </c>
      <c r="QSX12" s="40" t="s">
        <v>99</v>
      </c>
      <c r="QSY12" s="36">
        <f t="shared" si="2244"/>
        <v>2014</v>
      </c>
      <c r="QSZ12" s="37">
        <f t="shared" si="2245"/>
        <v>-4673067000</v>
      </c>
      <c r="QTA12" s="38">
        <f t="shared" si="2246"/>
        <v>2813474000</v>
      </c>
      <c r="QTB12" s="38">
        <f t="shared" si="2247"/>
        <v>-7486541000</v>
      </c>
      <c r="QTC12" s="39">
        <f t="shared" si="2248"/>
        <v>0.98668053165545855</v>
      </c>
      <c r="QTD12" s="39">
        <f t="shared" si="2249"/>
        <v>1.5807229500754834</v>
      </c>
      <c r="QTE12" s="40" t="s">
        <v>395</v>
      </c>
      <c r="QTF12" s="40" t="s">
        <v>10</v>
      </c>
      <c r="QTG12" s="42">
        <v>42004</v>
      </c>
      <c r="QTH12" s="43">
        <v>4736150000</v>
      </c>
      <c r="QTI12" s="43">
        <v>63083000</v>
      </c>
      <c r="QTJ12" s="43">
        <v>2655650000</v>
      </c>
      <c r="QTK12" s="40">
        <v>0</v>
      </c>
      <c r="QTL12" s="43">
        <v>157824000</v>
      </c>
      <c r="QTM12" s="40" t="s">
        <v>41</v>
      </c>
      <c r="QTN12" s="40" t="s">
        <v>99</v>
      </c>
      <c r="QTO12" s="36">
        <f t="shared" si="2244"/>
        <v>2014</v>
      </c>
      <c r="QTP12" s="37">
        <f t="shared" si="2245"/>
        <v>-4673067000</v>
      </c>
      <c r="QTQ12" s="38">
        <f t="shared" si="2246"/>
        <v>2813474000</v>
      </c>
      <c r="QTR12" s="38">
        <f t="shared" si="2247"/>
        <v>-7486541000</v>
      </c>
      <c r="QTS12" s="39">
        <f t="shared" si="2248"/>
        <v>0.98668053165545855</v>
      </c>
      <c r="QTT12" s="39">
        <f t="shared" si="2249"/>
        <v>1.5807229500754834</v>
      </c>
      <c r="QTU12" s="40" t="s">
        <v>395</v>
      </c>
      <c r="QTV12" s="40" t="s">
        <v>10</v>
      </c>
      <c r="QTW12" s="42">
        <v>42004</v>
      </c>
      <c r="QTX12" s="43">
        <v>4736150000</v>
      </c>
      <c r="QTY12" s="43">
        <v>63083000</v>
      </c>
      <c r="QTZ12" s="43">
        <v>2655650000</v>
      </c>
      <c r="QUA12" s="40">
        <v>0</v>
      </c>
      <c r="QUB12" s="43">
        <v>157824000</v>
      </c>
      <c r="QUC12" s="40" t="s">
        <v>41</v>
      </c>
      <c r="QUD12" s="40" t="s">
        <v>99</v>
      </c>
      <c r="QUE12" s="36">
        <f t="shared" si="2250"/>
        <v>2014</v>
      </c>
      <c r="QUF12" s="37">
        <f t="shared" si="2251"/>
        <v>-4673067000</v>
      </c>
      <c r="QUG12" s="38">
        <f t="shared" si="2252"/>
        <v>2813474000</v>
      </c>
      <c r="QUH12" s="38">
        <f t="shared" si="2253"/>
        <v>-7486541000</v>
      </c>
      <c r="QUI12" s="39">
        <f t="shared" si="2254"/>
        <v>0.98668053165545855</v>
      </c>
      <c r="QUJ12" s="39">
        <f t="shared" si="2255"/>
        <v>1.5807229500754834</v>
      </c>
      <c r="QUK12" s="40" t="s">
        <v>395</v>
      </c>
      <c r="QUL12" s="40" t="s">
        <v>10</v>
      </c>
      <c r="QUM12" s="42">
        <v>42004</v>
      </c>
      <c r="QUN12" s="43">
        <v>4736150000</v>
      </c>
      <c r="QUO12" s="43">
        <v>63083000</v>
      </c>
      <c r="QUP12" s="43">
        <v>2655650000</v>
      </c>
      <c r="QUQ12" s="40">
        <v>0</v>
      </c>
      <c r="QUR12" s="43">
        <v>157824000</v>
      </c>
      <c r="QUS12" s="40" t="s">
        <v>41</v>
      </c>
      <c r="QUT12" s="40" t="s">
        <v>99</v>
      </c>
      <c r="QUU12" s="36">
        <f t="shared" si="2250"/>
        <v>2014</v>
      </c>
      <c r="QUV12" s="37">
        <f t="shared" si="2251"/>
        <v>-4673067000</v>
      </c>
      <c r="QUW12" s="38">
        <f t="shared" si="2252"/>
        <v>2813474000</v>
      </c>
      <c r="QUX12" s="38">
        <f t="shared" si="2253"/>
        <v>-7486541000</v>
      </c>
      <c r="QUY12" s="39">
        <f t="shared" si="2254"/>
        <v>0.98668053165545855</v>
      </c>
      <c r="QUZ12" s="39">
        <f t="shared" si="2255"/>
        <v>1.5807229500754834</v>
      </c>
      <c r="QVA12" s="40" t="s">
        <v>395</v>
      </c>
      <c r="QVB12" s="40" t="s">
        <v>10</v>
      </c>
      <c r="QVC12" s="42">
        <v>42004</v>
      </c>
      <c r="QVD12" s="43">
        <v>4736150000</v>
      </c>
      <c r="QVE12" s="43">
        <v>63083000</v>
      </c>
      <c r="QVF12" s="43">
        <v>2655650000</v>
      </c>
      <c r="QVG12" s="40">
        <v>0</v>
      </c>
      <c r="QVH12" s="43">
        <v>157824000</v>
      </c>
      <c r="QVI12" s="40" t="s">
        <v>41</v>
      </c>
      <c r="QVJ12" s="40" t="s">
        <v>99</v>
      </c>
      <c r="QVK12" s="36">
        <f t="shared" si="2256"/>
        <v>2014</v>
      </c>
      <c r="QVL12" s="37">
        <f t="shared" si="2257"/>
        <v>-4673067000</v>
      </c>
      <c r="QVM12" s="38">
        <f t="shared" si="2258"/>
        <v>2813474000</v>
      </c>
      <c r="QVN12" s="38">
        <f t="shared" si="2259"/>
        <v>-7486541000</v>
      </c>
      <c r="QVO12" s="39">
        <f t="shared" si="2260"/>
        <v>0.98668053165545855</v>
      </c>
      <c r="QVP12" s="39">
        <f t="shared" si="2261"/>
        <v>1.5807229500754834</v>
      </c>
      <c r="QVQ12" s="40" t="s">
        <v>395</v>
      </c>
      <c r="QVR12" s="40" t="s">
        <v>10</v>
      </c>
      <c r="QVS12" s="42">
        <v>42004</v>
      </c>
      <c r="QVT12" s="43">
        <v>4736150000</v>
      </c>
      <c r="QVU12" s="43">
        <v>63083000</v>
      </c>
      <c r="QVV12" s="43">
        <v>2655650000</v>
      </c>
      <c r="QVW12" s="40">
        <v>0</v>
      </c>
      <c r="QVX12" s="43">
        <v>157824000</v>
      </c>
      <c r="QVY12" s="40" t="s">
        <v>41</v>
      </c>
      <c r="QVZ12" s="40" t="s">
        <v>99</v>
      </c>
      <c r="QWA12" s="36">
        <f t="shared" si="2256"/>
        <v>2014</v>
      </c>
      <c r="QWB12" s="37">
        <f t="shared" si="2257"/>
        <v>-4673067000</v>
      </c>
      <c r="QWC12" s="38">
        <f t="shared" si="2258"/>
        <v>2813474000</v>
      </c>
      <c r="QWD12" s="38">
        <f t="shared" si="2259"/>
        <v>-7486541000</v>
      </c>
      <c r="QWE12" s="39">
        <f t="shared" si="2260"/>
        <v>0.98668053165545855</v>
      </c>
      <c r="QWF12" s="39">
        <f t="shared" si="2261"/>
        <v>1.5807229500754834</v>
      </c>
      <c r="QWG12" s="40" t="s">
        <v>395</v>
      </c>
      <c r="QWH12" s="40" t="s">
        <v>10</v>
      </c>
      <c r="QWI12" s="42">
        <v>42004</v>
      </c>
      <c r="QWJ12" s="43">
        <v>4736150000</v>
      </c>
      <c r="QWK12" s="43">
        <v>63083000</v>
      </c>
      <c r="QWL12" s="43">
        <v>2655650000</v>
      </c>
      <c r="QWM12" s="40">
        <v>0</v>
      </c>
      <c r="QWN12" s="43">
        <v>157824000</v>
      </c>
      <c r="QWO12" s="40" t="s">
        <v>41</v>
      </c>
      <c r="QWP12" s="40" t="s">
        <v>99</v>
      </c>
      <c r="QWQ12" s="36">
        <f t="shared" si="2262"/>
        <v>2014</v>
      </c>
      <c r="QWR12" s="37">
        <f t="shared" si="2263"/>
        <v>-4673067000</v>
      </c>
      <c r="QWS12" s="38">
        <f t="shared" si="2264"/>
        <v>2813474000</v>
      </c>
      <c r="QWT12" s="38">
        <f t="shared" si="2265"/>
        <v>-7486541000</v>
      </c>
      <c r="QWU12" s="39">
        <f t="shared" si="2266"/>
        <v>0.98668053165545855</v>
      </c>
      <c r="QWV12" s="39">
        <f t="shared" si="2267"/>
        <v>1.5807229500754834</v>
      </c>
      <c r="QWW12" s="40" t="s">
        <v>395</v>
      </c>
      <c r="QWX12" s="40" t="s">
        <v>10</v>
      </c>
      <c r="QWY12" s="42">
        <v>42004</v>
      </c>
      <c r="QWZ12" s="43">
        <v>4736150000</v>
      </c>
      <c r="QXA12" s="43">
        <v>63083000</v>
      </c>
      <c r="QXB12" s="43">
        <v>2655650000</v>
      </c>
      <c r="QXC12" s="40">
        <v>0</v>
      </c>
      <c r="QXD12" s="43">
        <v>157824000</v>
      </c>
      <c r="QXE12" s="40" t="s">
        <v>41</v>
      </c>
      <c r="QXF12" s="40" t="s">
        <v>99</v>
      </c>
      <c r="QXG12" s="36">
        <f t="shared" si="2262"/>
        <v>2014</v>
      </c>
      <c r="QXH12" s="37">
        <f t="shared" si="2263"/>
        <v>-4673067000</v>
      </c>
      <c r="QXI12" s="38">
        <f t="shared" si="2264"/>
        <v>2813474000</v>
      </c>
      <c r="QXJ12" s="38">
        <f t="shared" si="2265"/>
        <v>-7486541000</v>
      </c>
      <c r="QXK12" s="39">
        <f t="shared" si="2266"/>
        <v>0.98668053165545855</v>
      </c>
      <c r="QXL12" s="39">
        <f t="shared" si="2267"/>
        <v>1.5807229500754834</v>
      </c>
      <c r="QXM12" s="40" t="s">
        <v>395</v>
      </c>
      <c r="QXN12" s="40" t="s">
        <v>10</v>
      </c>
      <c r="QXO12" s="42">
        <v>42004</v>
      </c>
      <c r="QXP12" s="43">
        <v>4736150000</v>
      </c>
      <c r="QXQ12" s="43">
        <v>63083000</v>
      </c>
      <c r="QXR12" s="43">
        <v>2655650000</v>
      </c>
      <c r="QXS12" s="40">
        <v>0</v>
      </c>
      <c r="QXT12" s="43">
        <v>157824000</v>
      </c>
      <c r="QXU12" s="40" t="s">
        <v>41</v>
      </c>
      <c r="QXV12" s="40" t="s">
        <v>99</v>
      </c>
      <c r="QXW12" s="36">
        <f t="shared" si="2268"/>
        <v>2014</v>
      </c>
      <c r="QXX12" s="37">
        <f t="shared" si="2269"/>
        <v>-4673067000</v>
      </c>
      <c r="QXY12" s="38">
        <f t="shared" si="2270"/>
        <v>2813474000</v>
      </c>
      <c r="QXZ12" s="38">
        <f t="shared" si="2271"/>
        <v>-7486541000</v>
      </c>
      <c r="QYA12" s="39">
        <f t="shared" si="2272"/>
        <v>0.98668053165545855</v>
      </c>
      <c r="QYB12" s="39">
        <f t="shared" si="2273"/>
        <v>1.5807229500754834</v>
      </c>
      <c r="QYC12" s="40" t="s">
        <v>395</v>
      </c>
      <c r="QYD12" s="40" t="s">
        <v>10</v>
      </c>
      <c r="QYE12" s="42">
        <v>42004</v>
      </c>
      <c r="QYF12" s="43">
        <v>4736150000</v>
      </c>
      <c r="QYG12" s="43">
        <v>63083000</v>
      </c>
      <c r="QYH12" s="43">
        <v>2655650000</v>
      </c>
      <c r="QYI12" s="40">
        <v>0</v>
      </c>
      <c r="QYJ12" s="43">
        <v>157824000</v>
      </c>
      <c r="QYK12" s="40" t="s">
        <v>41</v>
      </c>
      <c r="QYL12" s="40" t="s">
        <v>99</v>
      </c>
      <c r="QYM12" s="36">
        <f t="shared" si="2268"/>
        <v>2014</v>
      </c>
      <c r="QYN12" s="37">
        <f t="shared" si="2269"/>
        <v>-4673067000</v>
      </c>
      <c r="QYO12" s="38">
        <f t="shared" si="2270"/>
        <v>2813474000</v>
      </c>
      <c r="QYP12" s="38">
        <f t="shared" si="2271"/>
        <v>-7486541000</v>
      </c>
      <c r="QYQ12" s="39">
        <f t="shared" si="2272"/>
        <v>0.98668053165545855</v>
      </c>
      <c r="QYR12" s="39">
        <f t="shared" si="2273"/>
        <v>1.5807229500754834</v>
      </c>
      <c r="QYS12" s="40" t="s">
        <v>395</v>
      </c>
      <c r="QYT12" s="40" t="s">
        <v>10</v>
      </c>
      <c r="QYU12" s="42">
        <v>42004</v>
      </c>
      <c r="QYV12" s="43">
        <v>4736150000</v>
      </c>
      <c r="QYW12" s="43">
        <v>63083000</v>
      </c>
      <c r="QYX12" s="43">
        <v>2655650000</v>
      </c>
      <c r="QYY12" s="40">
        <v>0</v>
      </c>
      <c r="QYZ12" s="43">
        <v>157824000</v>
      </c>
      <c r="QZA12" s="40" t="s">
        <v>41</v>
      </c>
      <c r="QZB12" s="40" t="s">
        <v>99</v>
      </c>
      <c r="QZC12" s="36">
        <f t="shared" si="2274"/>
        <v>2014</v>
      </c>
      <c r="QZD12" s="37">
        <f t="shared" si="2275"/>
        <v>-4673067000</v>
      </c>
      <c r="QZE12" s="38">
        <f t="shared" si="2276"/>
        <v>2813474000</v>
      </c>
      <c r="QZF12" s="38">
        <f t="shared" si="2277"/>
        <v>-7486541000</v>
      </c>
      <c r="QZG12" s="39">
        <f t="shared" si="2278"/>
        <v>0.98668053165545855</v>
      </c>
      <c r="QZH12" s="39">
        <f t="shared" si="2279"/>
        <v>1.5807229500754834</v>
      </c>
      <c r="QZI12" s="40" t="s">
        <v>395</v>
      </c>
      <c r="QZJ12" s="40" t="s">
        <v>10</v>
      </c>
      <c r="QZK12" s="42">
        <v>42004</v>
      </c>
      <c r="QZL12" s="43">
        <v>4736150000</v>
      </c>
      <c r="QZM12" s="43">
        <v>63083000</v>
      </c>
      <c r="QZN12" s="43">
        <v>2655650000</v>
      </c>
      <c r="QZO12" s="40">
        <v>0</v>
      </c>
      <c r="QZP12" s="43">
        <v>157824000</v>
      </c>
      <c r="QZQ12" s="40" t="s">
        <v>41</v>
      </c>
      <c r="QZR12" s="40" t="s">
        <v>99</v>
      </c>
      <c r="QZS12" s="36">
        <f t="shared" si="2274"/>
        <v>2014</v>
      </c>
      <c r="QZT12" s="37">
        <f t="shared" si="2275"/>
        <v>-4673067000</v>
      </c>
      <c r="QZU12" s="38">
        <f t="shared" si="2276"/>
        <v>2813474000</v>
      </c>
      <c r="QZV12" s="38">
        <f t="shared" si="2277"/>
        <v>-7486541000</v>
      </c>
      <c r="QZW12" s="39">
        <f t="shared" si="2278"/>
        <v>0.98668053165545855</v>
      </c>
      <c r="QZX12" s="39">
        <f t="shared" si="2279"/>
        <v>1.5807229500754834</v>
      </c>
      <c r="QZY12" s="40" t="s">
        <v>395</v>
      </c>
      <c r="QZZ12" s="40" t="s">
        <v>10</v>
      </c>
      <c r="RAA12" s="42">
        <v>42004</v>
      </c>
      <c r="RAB12" s="43">
        <v>4736150000</v>
      </c>
      <c r="RAC12" s="43">
        <v>63083000</v>
      </c>
      <c r="RAD12" s="43">
        <v>2655650000</v>
      </c>
      <c r="RAE12" s="40">
        <v>0</v>
      </c>
      <c r="RAF12" s="43">
        <v>157824000</v>
      </c>
      <c r="RAG12" s="40" t="s">
        <v>41</v>
      </c>
      <c r="RAH12" s="40" t="s">
        <v>99</v>
      </c>
      <c r="RAI12" s="36">
        <f t="shared" si="2280"/>
        <v>2014</v>
      </c>
      <c r="RAJ12" s="37">
        <f t="shared" si="2281"/>
        <v>-4673067000</v>
      </c>
      <c r="RAK12" s="38">
        <f t="shared" si="2282"/>
        <v>2813474000</v>
      </c>
      <c r="RAL12" s="38">
        <f t="shared" si="2283"/>
        <v>-7486541000</v>
      </c>
      <c r="RAM12" s="39">
        <f t="shared" si="2284"/>
        <v>0.98668053165545855</v>
      </c>
      <c r="RAN12" s="39">
        <f t="shared" si="2285"/>
        <v>1.5807229500754834</v>
      </c>
      <c r="RAO12" s="40" t="s">
        <v>395</v>
      </c>
      <c r="RAP12" s="40" t="s">
        <v>10</v>
      </c>
      <c r="RAQ12" s="42">
        <v>42004</v>
      </c>
      <c r="RAR12" s="43">
        <v>4736150000</v>
      </c>
      <c r="RAS12" s="43">
        <v>63083000</v>
      </c>
      <c r="RAT12" s="43">
        <v>2655650000</v>
      </c>
      <c r="RAU12" s="40">
        <v>0</v>
      </c>
      <c r="RAV12" s="43">
        <v>157824000</v>
      </c>
      <c r="RAW12" s="40" t="s">
        <v>41</v>
      </c>
      <c r="RAX12" s="40" t="s">
        <v>99</v>
      </c>
      <c r="RAY12" s="36">
        <f t="shared" si="2280"/>
        <v>2014</v>
      </c>
      <c r="RAZ12" s="37">
        <f t="shared" si="2281"/>
        <v>-4673067000</v>
      </c>
      <c r="RBA12" s="38">
        <f t="shared" si="2282"/>
        <v>2813474000</v>
      </c>
      <c r="RBB12" s="38">
        <f t="shared" si="2283"/>
        <v>-7486541000</v>
      </c>
      <c r="RBC12" s="39">
        <f t="shared" si="2284"/>
        <v>0.98668053165545855</v>
      </c>
      <c r="RBD12" s="39">
        <f t="shared" si="2285"/>
        <v>1.5807229500754834</v>
      </c>
      <c r="RBE12" s="40" t="s">
        <v>395</v>
      </c>
      <c r="RBF12" s="40" t="s">
        <v>10</v>
      </c>
      <c r="RBG12" s="42">
        <v>42004</v>
      </c>
      <c r="RBH12" s="43">
        <v>4736150000</v>
      </c>
      <c r="RBI12" s="43">
        <v>63083000</v>
      </c>
      <c r="RBJ12" s="43">
        <v>2655650000</v>
      </c>
      <c r="RBK12" s="40">
        <v>0</v>
      </c>
      <c r="RBL12" s="43">
        <v>157824000</v>
      </c>
      <c r="RBM12" s="40" t="s">
        <v>41</v>
      </c>
      <c r="RBN12" s="40" t="s">
        <v>99</v>
      </c>
      <c r="RBO12" s="36">
        <f t="shared" si="2286"/>
        <v>2014</v>
      </c>
      <c r="RBP12" s="37">
        <f t="shared" si="2287"/>
        <v>-4673067000</v>
      </c>
      <c r="RBQ12" s="38">
        <f t="shared" si="2288"/>
        <v>2813474000</v>
      </c>
      <c r="RBR12" s="38">
        <f t="shared" si="2289"/>
        <v>-7486541000</v>
      </c>
      <c r="RBS12" s="39">
        <f t="shared" si="2290"/>
        <v>0.98668053165545855</v>
      </c>
      <c r="RBT12" s="39">
        <f t="shared" si="2291"/>
        <v>1.5807229500754834</v>
      </c>
      <c r="RBU12" s="40" t="s">
        <v>395</v>
      </c>
      <c r="RBV12" s="40" t="s">
        <v>10</v>
      </c>
      <c r="RBW12" s="42">
        <v>42004</v>
      </c>
      <c r="RBX12" s="43">
        <v>4736150000</v>
      </c>
      <c r="RBY12" s="43">
        <v>63083000</v>
      </c>
      <c r="RBZ12" s="43">
        <v>2655650000</v>
      </c>
      <c r="RCA12" s="40">
        <v>0</v>
      </c>
      <c r="RCB12" s="43">
        <v>157824000</v>
      </c>
      <c r="RCC12" s="40" t="s">
        <v>41</v>
      </c>
      <c r="RCD12" s="40" t="s">
        <v>99</v>
      </c>
      <c r="RCE12" s="36">
        <f t="shared" si="2286"/>
        <v>2014</v>
      </c>
      <c r="RCF12" s="37">
        <f t="shared" si="2287"/>
        <v>-4673067000</v>
      </c>
      <c r="RCG12" s="38">
        <f t="shared" si="2288"/>
        <v>2813474000</v>
      </c>
      <c r="RCH12" s="38">
        <f t="shared" si="2289"/>
        <v>-7486541000</v>
      </c>
      <c r="RCI12" s="39">
        <f t="shared" si="2290"/>
        <v>0.98668053165545855</v>
      </c>
      <c r="RCJ12" s="39">
        <f t="shared" si="2291"/>
        <v>1.5807229500754834</v>
      </c>
      <c r="RCK12" s="40" t="s">
        <v>395</v>
      </c>
      <c r="RCL12" s="40" t="s">
        <v>10</v>
      </c>
      <c r="RCM12" s="42">
        <v>42004</v>
      </c>
      <c r="RCN12" s="43">
        <v>4736150000</v>
      </c>
      <c r="RCO12" s="43">
        <v>63083000</v>
      </c>
      <c r="RCP12" s="43">
        <v>2655650000</v>
      </c>
      <c r="RCQ12" s="40">
        <v>0</v>
      </c>
      <c r="RCR12" s="43">
        <v>157824000</v>
      </c>
      <c r="RCS12" s="40" t="s">
        <v>41</v>
      </c>
      <c r="RCT12" s="40" t="s">
        <v>99</v>
      </c>
      <c r="RCU12" s="36">
        <f t="shared" si="2292"/>
        <v>2014</v>
      </c>
      <c r="RCV12" s="37">
        <f t="shared" si="2293"/>
        <v>-4673067000</v>
      </c>
      <c r="RCW12" s="38">
        <f t="shared" si="2294"/>
        <v>2813474000</v>
      </c>
      <c r="RCX12" s="38">
        <f t="shared" si="2295"/>
        <v>-7486541000</v>
      </c>
      <c r="RCY12" s="39">
        <f t="shared" si="2296"/>
        <v>0.98668053165545855</v>
      </c>
      <c r="RCZ12" s="39">
        <f t="shared" si="2297"/>
        <v>1.5807229500754834</v>
      </c>
      <c r="RDA12" s="40" t="s">
        <v>395</v>
      </c>
      <c r="RDB12" s="40" t="s">
        <v>10</v>
      </c>
      <c r="RDC12" s="42">
        <v>42004</v>
      </c>
      <c r="RDD12" s="43">
        <v>4736150000</v>
      </c>
      <c r="RDE12" s="43">
        <v>63083000</v>
      </c>
      <c r="RDF12" s="43">
        <v>2655650000</v>
      </c>
      <c r="RDG12" s="40">
        <v>0</v>
      </c>
      <c r="RDH12" s="43">
        <v>157824000</v>
      </c>
      <c r="RDI12" s="40" t="s">
        <v>41</v>
      </c>
      <c r="RDJ12" s="40" t="s">
        <v>99</v>
      </c>
      <c r="RDK12" s="36">
        <f t="shared" si="2292"/>
        <v>2014</v>
      </c>
      <c r="RDL12" s="37">
        <f t="shared" si="2293"/>
        <v>-4673067000</v>
      </c>
      <c r="RDM12" s="38">
        <f t="shared" si="2294"/>
        <v>2813474000</v>
      </c>
      <c r="RDN12" s="38">
        <f t="shared" si="2295"/>
        <v>-7486541000</v>
      </c>
      <c r="RDO12" s="39">
        <f t="shared" si="2296"/>
        <v>0.98668053165545855</v>
      </c>
      <c r="RDP12" s="39">
        <f t="shared" si="2297"/>
        <v>1.5807229500754834</v>
      </c>
      <c r="RDQ12" s="40" t="s">
        <v>395</v>
      </c>
      <c r="RDR12" s="40" t="s">
        <v>10</v>
      </c>
      <c r="RDS12" s="42">
        <v>42004</v>
      </c>
      <c r="RDT12" s="43">
        <v>4736150000</v>
      </c>
      <c r="RDU12" s="43">
        <v>63083000</v>
      </c>
      <c r="RDV12" s="43">
        <v>2655650000</v>
      </c>
      <c r="RDW12" s="40">
        <v>0</v>
      </c>
      <c r="RDX12" s="43">
        <v>157824000</v>
      </c>
      <c r="RDY12" s="40" t="s">
        <v>41</v>
      </c>
      <c r="RDZ12" s="40" t="s">
        <v>99</v>
      </c>
      <c r="REA12" s="36">
        <f t="shared" si="2298"/>
        <v>2014</v>
      </c>
      <c r="REB12" s="37">
        <f t="shared" si="2299"/>
        <v>-4673067000</v>
      </c>
      <c r="REC12" s="38">
        <f t="shared" si="2300"/>
        <v>2813474000</v>
      </c>
      <c r="RED12" s="38">
        <f t="shared" si="2301"/>
        <v>-7486541000</v>
      </c>
      <c r="REE12" s="39">
        <f t="shared" si="2302"/>
        <v>0.98668053165545855</v>
      </c>
      <c r="REF12" s="39">
        <f t="shared" si="2303"/>
        <v>1.5807229500754834</v>
      </c>
      <c r="REG12" s="40" t="s">
        <v>395</v>
      </c>
      <c r="REH12" s="40" t="s">
        <v>10</v>
      </c>
      <c r="REI12" s="42">
        <v>42004</v>
      </c>
      <c r="REJ12" s="43">
        <v>4736150000</v>
      </c>
      <c r="REK12" s="43">
        <v>63083000</v>
      </c>
      <c r="REL12" s="43">
        <v>2655650000</v>
      </c>
      <c r="REM12" s="40">
        <v>0</v>
      </c>
      <c r="REN12" s="43">
        <v>157824000</v>
      </c>
      <c r="REO12" s="40" t="s">
        <v>41</v>
      </c>
      <c r="REP12" s="40" t="s">
        <v>99</v>
      </c>
      <c r="REQ12" s="36">
        <f t="shared" si="2298"/>
        <v>2014</v>
      </c>
      <c r="RER12" s="37">
        <f t="shared" si="2299"/>
        <v>-4673067000</v>
      </c>
      <c r="RES12" s="38">
        <f t="shared" si="2300"/>
        <v>2813474000</v>
      </c>
      <c r="RET12" s="38">
        <f t="shared" si="2301"/>
        <v>-7486541000</v>
      </c>
      <c r="REU12" s="39">
        <f t="shared" si="2302"/>
        <v>0.98668053165545855</v>
      </c>
      <c r="REV12" s="39">
        <f t="shared" si="2303"/>
        <v>1.5807229500754834</v>
      </c>
      <c r="REW12" s="40" t="s">
        <v>395</v>
      </c>
      <c r="REX12" s="40" t="s">
        <v>10</v>
      </c>
      <c r="REY12" s="42">
        <v>42004</v>
      </c>
      <c r="REZ12" s="43">
        <v>4736150000</v>
      </c>
      <c r="RFA12" s="43">
        <v>63083000</v>
      </c>
      <c r="RFB12" s="43">
        <v>2655650000</v>
      </c>
      <c r="RFC12" s="40">
        <v>0</v>
      </c>
      <c r="RFD12" s="43">
        <v>157824000</v>
      </c>
      <c r="RFE12" s="40" t="s">
        <v>41</v>
      </c>
      <c r="RFF12" s="40" t="s">
        <v>99</v>
      </c>
      <c r="RFG12" s="36">
        <f t="shared" si="2304"/>
        <v>2014</v>
      </c>
      <c r="RFH12" s="37">
        <f t="shared" si="2305"/>
        <v>-4673067000</v>
      </c>
      <c r="RFI12" s="38">
        <f t="shared" si="2306"/>
        <v>2813474000</v>
      </c>
      <c r="RFJ12" s="38">
        <f t="shared" si="2307"/>
        <v>-7486541000</v>
      </c>
      <c r="RFK12" s="39">
        <f t="shared" si="2308"/>
        <v>0.98668053165545855</v>
      </c>
      <c r="RFL12" s="39">
        <f t="shared" si="2309"/>
        <v>1.5807229500754834</v>
      </c>
      <c r="RFM12" s="40" t="s">
        <v>395</v>
      </c>
      <c r="RFN12" s="40" t="s">
        <v>10</v>
      </c>
      <c r="RFO12" s="42">
        <v>42004</v>
      </c>
      <c r="RFP12" s="43">
        <v>4736150000</v>
      </c>
      <c r="RFQ12" s="43">
        <v>63083000</v>
      </c>
      <c r="RFR12" s="43">
        <v>2655650000</v>
      </c>
      <c r="RFS12" s="40">
        <v>0</v>
      </c>
      <c r="RFT12" s="43">
        <v>157824000</v>
      </c>
      <c r="RFU12" s="40" t="s">
        <v>41</v>
      </c>
      <c r="RFV12" s="40" t="s">
        <v>99</v>
      </c>
      <c r="RFW12" s="36">
        <f t="shared" si="2304"/>
        <v>2014</v>
      </c>
      <c r="RFX12" s="37">
        <f t="shared" si="2305"/>
        <v>-4673067000</v>
      </c>
      <c r="RFY12" s="38">
        <f t="shared" si="2306"/>
        <v>2813474000</v>
      </c>
      <c r="RFZ12" s="38">
        <f t="shared" si="2307"/>
        <v>-7486541000</v>
      </c>
      <c r="RGA12" s="39">
        <f t="shared" si="2308"/>
        <v>0.98668053165545855</v>
      </c>
      <c r="RGB12" s="39">
        <f t="shared" si="2309"/>
        <v>1.5807229500754834</v>
      </c>
      <c r="RGC12" s="40" t="s">
        <v>395</v>
      </c>
      <c r="RGD12" s="40" t="s">
        <v>10</v>
      </c>
      <c r="RGE12" s="42">
        <v>42004</v>
      </c>
      <c r="RGF12" s="43">
        <v>4736150000</v>
      </c>
      <c r="RGG12" s="43">
        <v>63083000</v>
      </c>
      <c r="RGH12" s="43">
        <v>2655650000</v>
      </c>
      <c r="RGI12" s="40">
        <v>0</v>
      </c>
      <c r="RGJ12" s="43">
        <v>157824000</v>
      </c>
      <c r="RGK12" s="40" t="s">
        <v>41</v>
      </c>
      <c r="RGL12" s="40" t="s">
        <v>99</v>
      </c>
      <c r="RGM12" s="36">
        <f t="shared" si="2310"/>
        <v>2014</v>
      </c>
      <c r="RGN12" s="37">
        <f t="shared" si="2311"/>
        <v>-4673067000</v>
      </c>
      <c r="RGO12" s="38">
        <f t="shared" si="2312"/>
        <v>2813474000</v>
      </c>
      <c r="RGP12" s="38">
        <f t="shared" si="2313"/>
        <v>-7486541000</v>
      </c>
      <c r="RGQ12" s="39">
        <f t="shared" si="2314"/>
        <v>0.98668053165545855</v>
      </c>
      <c r="RGR12" s="39">
        <f t="shared" si="2315"/>
        <v>1.5807229500754834</v>
      </c>
      <c r="RGS12" s="40" t="s">
        <v>395</v>
      </c>
      <c r="RGT12" s="40" t="s">
        <v>10</v>
      </c>
      <c r="RGU12" s="42">
        <v>42004</v>
      </c>
      <c r="RGV12" s="43">
        <v>4736150000</v>
      </c>
      <c r="RGW12" s="43">
        <v>63083000</v>
      </c>
      <c r="RGX12" s="43">
        <v>2655650000</v>
      </c>
      <c r="RGY12" s="40">
        <v>0</v>
      </c>
      <c r="RGZ12" s="43">
        <v>157824000</v>
      </c>
      <c r="RHA12" s="40" t="s">
        <v>41</v>
      </c>
      <c r="RHB12" s="40" t="s">
        <v>99</v>
      </c>
      <c r="RHC12" s="36">
        <f t="shared" si="2310"/>
        <v>2014</v>
      </c>
      <c r="RHD12" s="37">
        <f t="shared" si="2311"/>
        <v>-4673067000</v>
      </c>
      <c r="RHE12" s="38">
        <f t="shared" si="2312"/>
        <v>2813474000</v>
      </c>
      <c r="RHF12" s="38">
        <f t="shared" si="2313"/>
        <v>-7486541000</v>
      </c>
      <c r="RHG12" s="39">
        <f t="shared" si="2314"/>
        <v>0.98668053165545855</v>
      </c>
      <c r="RHH12" s="39">
        <f t="shared" si="2315"/>
        <v>1.5807229500754834</v>
      </c>
      <c r="RHI12" s="40" t="s">
        <v>395</v>
      </c>
      <c r="RHJ12" s="40" t="s">
        <v>10</v>
      </c>
      <c r="RHK12" s="42">
        <v>42004</v>
      </c>
      <c r="RHL12" s="43">
        <v>4736150000</v>
      </c>
      <c r="RHM12" s="43">
        <v>63083000</v>
      </c>
      <c r="RHN12" s="43">
        <v>2655650000</v>
      </c>
      <c r="RHO12" s="40">
        <v>0</v>
      </c>
      <c r="RHP12" s="43">
        <v>157824000</v>
      </c>
      <c r="RHQ12" s="40" t="s">
        <v>41</v>
      </c>
      <c r="RHR12" s="40" t="s">
        <v>99</v>
      </c>
      <c r="RHS12" s="36">
        <f t="shared" si="2316"/>
        <v>2014</v>
      </c>
      <c r="RHT12" s="37">
        <f t="shared" si="2317"/>
        <v>-4673067000</v>
      </c>
      <c r="RHU12" s="38">
        <f t="shared" si="2318"/>
        <v>2813474000</v>
      </c>
      <c r="RHV12" s="38">
        <f t="shared" si="2319"/>
        <v>-7486541000</v>
      </c>
      <c r="RHW12" s="39">
        <f t="shared" si="2320"/>
        <v>0.98668053165545855</v>
      </c>
      <c r="RHX12" s="39">
        <f t="shared" si="2321"/>
        <v>1.5807229500754834</v>
      </c>
      <c r="RHY12" s="40" t="s">
        <v>395</v>
      </c>
      <c r="RHZ12" s="40" t="s">
        <v>10</v>
      </c>
      <c r="RIA12" s="42">
        <v>42004</v>
      </c>
      <c r="RIB12" s="43">
        <v>4736150000</v>
      </c>
      <c r="RIC12" s="43">
        <v>63083000</v>
      </c>
      <c r="RID12" s="43">
        <v>2655650000</v>
      </c>
      <c r="RIE12" s="40">
        <v>0</v>
      </c>
      <c r="RIF12" s="43">
        <v>157824000</v>
      </c>
      <c r="RIG12" s="40" t="s">
        <v>41</v>
      </c>
      <c r="RIH12" s="40" t="s">
        <v>99</v>
      </c>
      <c r="RII12" s="36">
        <f t="shared" si="2316"/>
        <v>2014</v>
      </c>
      <c r="RIJ12" s="37">
        <f t="shared" si="2317"/>
        <v>-4673067000</v>
      </c>
      <c r="RIK12" s="38">
        <f t="shared" si="2318"/>
        <v>2813474000</v>
      </c>
      <c r="RIL12" s="38">
        <f t="shared" si="2319"/>
        <v>-7486541000</v>
      </c>
      <c r="RIM12" s="39">
        <f t="shared" si="2320"/>
        <v>0.98668053165545855</v>
      </c>
      <c r="RIN12" s="39">
        <f t="shared" si="2321"/>
        <v>1.5807229500754834</v>
      </c>
      <c r="RIO12" s="40" t="s">
        <v>395</v>
      </c>
      <c r="RIP12" s="40" t="s">
        <v>10</v>
      </c>
      <c r="RIQ12" s="42">
        <v>42004</v>
      </c>
      <c r="RIR12" s="43">
        <v>4736150000</v>
      </c>
      <c r="RIS12" s="43">
        <v>63083000</v>
      </c>
      <c r="RIT12" s="43">
        <v>2655650000</v>
      </c>
      <c r="RIU12" s="40">
        <v>0</v>
      </c>
      <c r="RIV12" s="43">
        <v>157824000</v>
      </c>
      <c r="RIW12" s="40" t="s">
        <v>41</v>
      </c>
      <c r="RIX12" s="40" t="s">
        <v>99</v>
      </c>
      <c r="RIY12" s="36">
        <f t="shared" si="2322"/>
        <v>2014</v>
      </c>
      <c r="RIZ12" s="37">
        <f t="shared" si="2323"/>
        <v>-4673067000</v>
      </c>
      <c r="RJA12" s="38">
        <f t="shared" si="2324"/>
        <v>2813474000</v>
      </c>
      <c r="RJB12" s="38">
        <f t="shared" si="2325"/>
        <v>-7486541000</v>
      </c>
      <c r="RJC12" s="39">
        <f t="shared" si="2326"/>
        <v>0.98668053165545855</v>
      </c>
      <c r="RJD12" s="39">
        <f t="shared" si="2327"/>
        <v>1.5807229500754834</v>
      </c>
      <c r="RJE12" s="40" t="s">
        <v>395</v>
      </c>
      <c r="RJF12" s="40" t="s">
        <v>10</v>
      </c>
      <c r="RJG12" s="42">
        <v>42004</v>
      </c>
      <c r="RJH12" s="43">
        <v>4736150000</v>
      </c>
      <c r="RJI12" s="43">
        <v>63083000</v>
      </c>
      <c r="RJJ12" s="43">
        <v>2655650000</v>
      </c>
      <c r="RJK12" s="40">
        <v>0</v>
      </c>
      <c r="RJL12" s="43">
        <v>157824000</v>
      </c>
      <c r="RJM12" s="40" t="s">
        <v>41</v>
      </c>
      <c r="RJN12" s="40" t="s">
        <v>99</v>
      </c>
      <c r="RJO12" s="36">
        <f t="shared" si="2322"/>
        <v>2014</v>
      </c>
      <c r="RJP12" s="37">
        <f t="shared" si="2323"/>
        <v>-4673067000</v>
      </c>
      <c r="RJQ12" s="38">
        <f t="shared" si="2324"/>
        <v>2813474000</v>
      </c>
      <c r="RJR12" s="38">
        <f t="shared" si="2325"/>
        <v>-7486541000</v>
      </c>
      <c r="RJS12" s="39">
        <f t="shared" si="2326"/>
        <v>0.98668053165545855</v>
      </c>
      <c r="RJT12" s="39">
        <f t="shared" si="2327"/>
        <v>1.5807229500754834</v>
      </c>
      <c r="RJU12" s="40" t="s">
        <v>395</v>
      </c>
      <c r="RJV12" s="40" t="s">
        <v>10</v>
      </c>
      <c r="RJW12" s="42">
        <v>42004</v>
      </c>
      <c r="RJX12" s="43">
        <v>4736150000</v>
      </c>
      <c r="RJY12" s="43">
        <v>63083000</v>
      </c>
      <c r="RJZ12" s="43">
        <v>2655650000</v>
      </c>
      <c r="RKA12" s="40">
        <v>0</v>
      </c>
      <c r="RKB12" s="43">
        <v>157824000</v>
      </c>
      <c r="RKC12" s="40" t="s">
        <v>41</v>
      </c>
      <c r="RKD12" s="40" t="s">
        <v>99</v>
      </c>
      <c r="RKE12" s="36">
        <f t="shared" si="2328"/>
        <v>2014</v>
      </c>
      <c r="RKF12" s="37">
        <f t="shared" si="2329"/>
        <v>-4673067000</v>
      </c>
      <c r="RKG12" s="38">
        <f t="shared" si="2330"/>
        <v>2813474000</v>
      </c>
      <c r="RKH12" s="38">
        <f t="shared" si="2331"/>
        <v>-7486541000</v>
      </c>
      <c r="RKI12" s="39">
        <f t="shared" si="2332"/>
        <v>0.98668053165545855</v>
      </c>
      <c r="RKJ12" s="39">
        <f t="shared" si="2333"/>
        <v>1.5807229500754834</v>
      </c>
      <c r="RKK12" s="40" t="s">
        <v>395</v>
      </c>
      <c r="RKL12" s="40" t="s">
        <v>10</v>
      </c>
      <c r="RKM12" s="42">
        <v>42004</v>
      </c>
      <c r="RKN12" s="43">
        <v>4736150000</v>
      </c>
      <c r="RKO12" s="43">
        <v>63083000</v>
      </c>
      <c r="RKP12" s="43">
        <v>2655650000</v>
      </c>
      <c r="RKQ12" s="40">
        <v>0</v>
      </c>
      <c r="RKR12" s="43">
        <v>157824000</v>
      </c>
      <c r="RKS12" s="40" t="s">
        <v>41</v>
      </c>
      <c r="RKT12" s="40" t="s">
        <v>99</v>
      </c>
      <c r="RKU12" s="36">
        <f t="shared" si="2328"/>
        <v>2014</v>
      </c>
      <c r="RKV12" s="37">
        <f t="shared" si="2329"/>
        <v>-4673067000</v>
      </c>
      <c r="RKW12" s="38">
        <f t="shared" si="2330"/>
        <v>2813474000</v>
      </c>
      <c r="RKX12" s="38">
        <f t="shared" si="2331"/>
        <v>-7486541000</v>
      </c>
      <c r="RKY12" s="39">
        <f t="shared" si="2332"/>
        <v>0.98668053165545855</v>
      </c>
      <c r="RKZ12" s="39">
        <f t="shared" si="2333"/>
        <v>1.5807229500754834</v>
      </c>
      <c r="RLA12" s="40" t="s">
        <v>395</v>
      </c>
      <c r="RLB12" s="40" t="s">
        <v>10</v>
      </c>
      <c r="RLC12" s="42">
        <v>42004</v>
      </c>
      <c r="RLD12" s="43">
        <v>4736150000</v>
      </c>
      <c r="RLE12" s="43">
        <v>63083000</v>
      </c>
      <c r="RLF12" s="43">
        <v>2655650000</v>
      </c>
      <c r="RLG12" s="40">
        <v>0</v>
      </c>
      <c r="RLH12" s="43">
        <v>157824000</v>
      </c>
      <c r="RLI12" s="40" t="s">
        <v>41</v>
      </c>
      <c r="RLJ12" s="40" t="s">
        <v>99</v>
      </c>
      <c r="RLK12" s="36">
        <f t="shared" si="2334"/>
        <v>2014</v>
      </c>
      <c r="RLL12" s="37">
        <f t="shared" si="2335"/>
        <v>-4673067000</v>
      </c>
      <c r="RLM12" s="38">
        <f t="shared" si="2336"/>
        <v>2813474000</v>
      </c>
      <c r="RLN12" s="38">
        <f t="shared" si="2337"/>
        <v>-7486541000</v>
      </c>
      <c r="RLO12" s="39">
        <f t="shared" si="2338"/>
        <v>0.98668053165545855</v>
      </c>
      <c r="RLP12" s="39">
        <f t="shared" si="2339"/>
        <v>1.5807229500754834</v>
      </c>
      <c r="RLQ12" s="40" t="s">
        <v>395</v>
      </c>
      <c r="RLR12" s="40" t="s">
        <v>10</v>
      </c>
      <c r="RLS12" s="42">
        <v>42004</v>
      </c>
      <c r="RLT12" s="43">
        <v>4736150000</v>
      </c>
      <c r="RLU12" s="43">
        <v>63083000</v>
      </c>
      <c r="RLV12" s="43">
        <v>2655650000</v>
      </c>
      <c r="RLW12" s="40">
        <v>0</v>
      </c>
      <c r="RLX12" s="43">
        <v>157824000</v>
      </c>
      <c r="RLY12" s="40" t="s">
        <v>41</v>
      </c>
      <c r="RLZ12" s="40" t="s">
        <v>99</v>
      </c>
      <c r="RMA12" s="36">
        <f t="shared" si="2334"/>
        <v>2014</v>
      </c>
      <c r="RMB12" s="37">
        <f t="shared" si="2335"/>
        <v>-4673067000</v>
      </c>
      <c r="RMC12" s="38">
        <f t="shared" si="2336"/>
        <v>2813474000</v>
      </c>
      <c r="RMD12" s="38">
        <f t="shared" si="2337"/>
        <v>-7486541000</v>
      </c>
      <c r="RME12" s="39">
        <f t="shared" si="2338"/>
        <v>0.98668053165545855</v>
      </c>
      <c r="RMF12" s="39">
        <f t="shared" si="2339"/>
        <v>1.5807229500754834</v>
      </c>
      <c r="RMG12" s="40" t="s">
        <v>395</v>
      </c>
      <c r="RMH12" s="40" t="s">
        <v>10</v>
      </c>
      <c r="RMI12" s="42">
        <v>42004</v>
      </c>
      <c r="RMJ12" s="43">
        <v>4736150000</v>
      </c>
      <c r="RMK12" s="43">
        <v>63083000</v>
      </c>
      <c r="RML12" s="43">
        <v>2655650000</v>
      </c>
      <c r="RMM12" s="40">
        <v>0</v>
      </c>
      <c r="RMN12" s="43">
        <v>157824000</v>
      </c>
      <c r="RMO12" s="40" t="s">
        <v>41</v>
      </c>
      <c r="RMP12" s="40" t="s">
        <v>99</v>
      </c>
      <c r="RMQ12" s="36">
        <f t="shared" si="2340"/>
        <v>2014</v>
      </c>
      <c r="RMR12" s="37">
        <f t="shared" si="2341"/>
        <v>-4673067000</v>
      </c>
      <c r="RMS12" s="38">
        <f t="shared" si="2342"/>
        <v>2813474000</v>
      </c>
      <c r="RMT12" s="38">
        <f t="shared" si="2343"/>
        <v>-7486541000</v>
      </c>
      <c r="RMU12" s="39">
        <f t="shared" si="2344"/>
        <v>0.98668053165545855</v>
      </c>
      <c r="RMV12" s="39">
        <f t="shared" si="2345"/>
        <v>1.5807229500754834</v>
      </c>
      <c r="RMW12" s="40" t="s">
        <v>395</v>
      </c>
      <c r="RMX12" s="40" t="s">
        <v>10</v>
      </c>
      <c r="RMY12" s="42">
        <v>42004</v>
      </c>
      <c r="RMZ12" s="43">
        <v>4736150000</v>
      </c>
      <c r="RNA12" s="43">
        <v>63083000</v>
      </c>
      <c r="RNB12" s="43">
        <v>2655650000</v>
      </c>
      <c r="RNC12" s="40">
        <v>0</v>
      </c>
      <c r="RND12" s="43">
        <v>157824000</v>
      </c>
      <c r="RNE12" s="40" t="s">
        <v>41</v>
      </c>
      <c r="RNF12" s="40" t="s">
        <v>99</v>
      </c>
      <c r="RNG12" s="36">
        <f t="shared" si="2340"/>
        <v>2014</v>
      </c>
      <c r="RNH12" s="37">
        <f t="shared" si="2341"/>
        <v>-4673067000</v>
      </c>
      <c r="RNI12" s="38">
        <f t="shared" si="2342"/>
        <v>2813474000</v>
      </c>
      <c r="RNJ12" s="38">
        <f t="shared" si="2343"/>
        <v>-7486541000</v>
      </c>
      <c r="RNK12" s="39">
        <f t="shared" si="2344"/>
        <v>0.98668053165545855</v>
      </c>
      <c r="RNL12" s="39">
        <f t="shared" si="2345"/>
        <v>1.5807229500754834</v>
      </c>
      <c r="RNM12" s="40" t="s">
        <v>395</v>
      </c>
      <c r="RNN12" s="40" t="s">
        <v>10</v>
      </c>
      <c r="RNO12" s="42">
        <v>42004</v>
      </c>
      <c r="RNP12" s="43">
        <v>4736150000</v>
      </c>
      <c r="RNQ12" s="43">
        <v>63083000</v>
      </c>
      <c r="RNR12" s="43">
        <v>2655650000</v>
      </c>
      <c r="RNS12" s="40">
        <v>0</v>
      </c>
      <c r="RNT12" s="43">
        <v>157824000</v>
      </c>
      <c r="RNU12" s="40" t="s">
        <v>41</v>
      </c>
      <c r="RNV12" s="40" t="s">
        <v>99</v>
      </c>
      <c r="RNW12" s="36">
        <f t="shared" si="2346"/>
        <v>2014</v>
      </c>
      <c r="RNX12" s="37">
        <f t="shared" si="2347"/>
        <v>-4673067000</v>
      </c>
      <c r="RNY12" s="38">
        <f t="shared" si="2348"/>
        <v>2813474000</v>
      </c>
      <c r="RNZ12" s="38">
        <f t="shared" si="2349"/>
        <v>-7486541000</v>
      </c>
      <c r="ROA12" s="39">
        <f t="shared" si="2350"/>
        <v>0.98668053165545855</v>
      </c>
      <c r="ROB12" s="39">
        <f t="shared" si="2351"/>
        <v>1.5807229500754834</v>
      </c>
      <c r="ROC12" s="40" t="s">
        <v>395</v>
      </c>
      <c r="ROD12" s="40" t="s">
        <v>10</v>
      </c>
      <c r="ROE12" s="42">
        <v>42004</v>
      </c>
      <c r="ROF12" s="43">
        <v>4736150000</v>
      </c>
      <c r="ROG12" s="43">
        <v>63083000</v>
      </c>
      <c r="ROH12" s="43">
        <v>2655650000</v>
      </c>
      <c r="ROI12" s="40">
        <v>0</v>
      </c>
      <c r="ROJ12" s="43">
        <v>157824000</v>
      </c>
      <c r="ROK12" s="40" t="s">
        <v>41</v>
      </c>
      <c r="ROL12" s="40" t="s">
        <v>99</v>
      </c>
      <c r="ROM12" s="36">
        <f t="shared" si="2346"/>
        <v>2014</v>
      </c>
      <c r="RON12" s="37">
        <f t="shared" si="2347"/>
        <v>-4673067000</v>
      </c>
      <c r="ROO12" s="38">
        <f t="shared" si="2348"/>
        <v>2813474000</v>
      </c>
      <c r="ROP12" s="38">
        <f t="shared" si="2349"/>
        <v>-7486541000</v>
      </c>
      <c r="ROQ12" s="39">
        <f t="shared" si="2350"/>
        <v>0.98668053165545855</v>
      </c>
      <c r="ROR12" s="39">
        <f t="shared" si="2351"/>
        <v>1.5807229500754834</v>
      </c>
      <c r="ROS12" s="40" t="s">
        <v>395</v>
      </c>
      <c r="ROT12" s="40" t="s">
        <v>10</v>
      </c>
      <c r="ROU12" s="42">
        <v>42004</v>
      </c>
      <c r="ROV12" s="43">
        <v>4736150000</v>
      </c>
      <c r="ROW12" s="43">
        <v>63083000</v>
      </c>
      <c r="ROX12" s="43">
        <v>2655650000</v>
      </c>
      <c r="ROY12" s="40">
        <v>0</v>
      </c>
      <c r="ROZ12" s="43">
        <v>157824000</v>
      </c>
      <c r="RPA12" s="40" t="s">
        <v>41</v>
      </c>
      <c r="RPB12" s="40" t="s">
        <v>99</v>
      </c>
      <c r="RPC12" s="36">
        <f t="shared" si="2352"/>
        <v>2014</v>
      </c>
      <c r="RPD12" s="37">
        <f t="shared" si="2353"/>
        <v>-4673067000</v>
      </c>
      <c r="RPE12" s="38">
        <f t="shared" si="2354"/>
        <v>2813474000</v>
      </c>
      <c r="RPF12" s="38">
        <f t="shared" si="2355"/>
        <v>-7486541000</v>
      </c>
      <c r="RPG12" s="39">
        <f t="shared" si="2356"/>
        <v>0.98668053165545855</v>
      </c>
      <c r="RPH12" s="39">
        <f t="shared" si="2357"/>
        <v>1.5807229500754834</v>
      </c>
      <c r="RPI12" s="40" t="s">
        <v>395</v>
      </c>
      <c r="RPJ12" s="40" t="s">
        <v>10</v>
      </c>
      <c r="RPK12" s="42">
        <v>42004</v>
      </c>
      <c r="RPL12" s="43">
        <v>4736150000</v>
      </c>
      <c r="RPM12" s="43">
        <v>63083000</v>
      </c>
      <c r="RPN12" s="43">
        <v>2655650000</v>
      </c>
      <c r="RPO12" s="40">
        <v>0</v>
      </c>
      <c r="RPP12" s="43">
        <v>157824000</v>
      </c>
      <c r="RPQ12" s="40" t="s">
        <v>41</v>
      </c>
      <c r="RPR12" s="40" t="s">
        <v>99</v>
      </c>
      <c r="RPS12" s="36">
        <f t="shared" si="2352"/>
        <v>2014</v>
      </c>
      <c r="RPT12" s="37">
        <f t="shared" si="2353"/>
        <v>-4673067000</v>
      </c>
      <c r="RPU12" s="38">
        <f t="shared" si="2354"/>
        <v>2813474000</v>
      </c>
      <c r="RPV12" s="38">
        <f t="shared" si="2355"/>
        <v>-7486541000</v>
      </c>
      <c r="RPW12" s="39">
        <f t="shared" si="2356"/>
        <v>0.98668053165545855</v>
      </c>
      <c r="RPX12" s="39">
        <f t="shared" si="2357"/>
        <v>1.5807229500754834</v>
      </c>
      <c r="RPY12" s="40" t="s">
        <v>395</v>
      </c>
      <c r="RPZ12" s="40" t="s">
        <v>10</v>
      </c>
      <c r="RQA12" s="42">
        <v>42004</v>
      </c>
      <c r="RQB12" s="43">
        <v>4736150000</v>
      </c>
      <c r="RQC12" s="43">
        <v>63083000</v>
      </c>
      <c r="RQD12" s="43">
        <v>2655650000</v>
      </c>
      <c r="RQE12" s="40">
        <v>0</v>
      </c>
      <c r="RQF12" s="43">
        <v>157824000</v>
      </c>
      <c r="RQG12" s="40" t="s">
        <v>41</v>
      </c>
      <c r="RQH12" s="40" t="s">
        <v>99</v>
      </c>
      <c r="RQI12" s="36">
        <f t="shared" si="2358"/>
        <v>2014</v>
      </c>
      <c r="RQJ12" s="37">
        <f t="shared" si="2359"/>
        <v>-4673067000</v>
      </c>
      <c r="RQK12" s="38">
        <f t="shared" si="2360"/>
        <v>2813474000</v>
      </c>
      <c r="RQL12" s="38">
        <f t="shared" si="2361"/>
        <v>-7486541000</v>
      </c>
      <c r="RQM12" s="39">
        <f t="shared" si="2362"/>
        <v>0.98668053165545855</v>
      </c>
      <c r="RQN12" s="39">
        <f t="shared" si="2363"/>
        <v>1.5807229500754834</v>
      </c>
      <c r="RQO12" s="40" t="s">
        <v>395</v>
      </c>
      <c r="RQP12" s="40" t="s">
        <v>10</v>
      </c>
      <c r="RQQ12" s="42">
        <v>42004</v>
      </c>
      <c r="RQR12" s="43">
        <v>4736150000</v>
      </c>
      <c r="RQS12" s="43">
        <v>63083000</v>
      </c>
      <c r="RQT12" s="43">
        <v>2655650000</v>
      </c>
      <c r="RQU12" s="40">
        <v>0</v>
      </c>
      <c r="RQV12" s="43">
        <v>157824000</v>
      </c>
      <c r="RQW12" s="40" t="s">
        <v>41</v>
      </c>
      <c r="RQX12" s="40" t="s">
        <v>99</v>
      </c>
      <c r="RQY12" s="36">
        <f t="shared" si="2358"/>
        <v>2014</v>
      </c>
      <c r="RQZ12" s="37">
        <f t="shared" si="2359"/>
        <v>-4673067000</v>
      </c>
      <c r="RRA12" s="38">
        <f t="shared" si="2360"/>
        <v>2813474000</v>
      </c>
      <c r="RRB12" s="38">
        <f t="shared" si="2361"/>
        <v>-7486541000</v>
      </c>
      <c r="RRC12" s="39">
        <f t="shared" si="2362"/>
        <v>0.98668053165545855</v>
      </c>
      <c r="RRD12" s="39">
        <f t="shared" si="2363"/>
        <v>1.5807229500754834</v>
      </c>
      <c r="RRE12" s="40" t="s">
        <v>395</v>
      </c>
      <c r="RRF12" s="40" t="s">
        <v>10</v>
      </c>
      <c r="RRG12" s="42">
        <v>42004</v>
      </c>
      <c r="RRH12" s="43">
        <v>4736150000</v>
      </c>
      <c r="RRI12" s="43">
        <v>63083000</v>
      </c>
      <c r="RRJ12" s="43">
        <v>2655650000</v>
      </c>
      <c r="RRK12" s="40">
        <v>0</v>
      </c>
      <c r="RRL12" s="43">
        <v>157824000</v>
      </c>
      <c r="RRM12" s="40" t="s">
        <v>41</v>
      </c>
      <c r="RRN12" s="40" t="s">
        <v>99</v>
      </c>
      <c r="RRO12" s="36">
        <f t="shared" si="2364"/>
        <v>2014</v>
      </c>
      <c r="RRP12" s="37">
        <f t="shared" si="2365"/>
        <v>-4673067000</v>
      </c>
      <c r="RRQ12" s="38">
        <f t="shared" si="2366"/>
        <v>2813474000</v>
      </c>
      <c r="RRR12" s="38">
        <f t="shared" si="2367"/>
        <v>-7486541000</v>
      </c>
      <c r="RRS12" s="39">
        <f t="shared" si="2368"/>
        <v>0.98668053165545855</v>
      </c>
      <c r="RRT12" s="39">
        <f t="shared" si="2369"/>
        <v>1.5807229500754834</v>
      </c>
      <c r="RRU12" s="40" t="s">
        <v>395</v>
      </c>
      <c r="RRV12" s="40" t="s">
        <v>10</v>
      </c>
      <c r="RRW12" s="42">
        <v>42004</v>
      </c>
      <c r="RRX12" s="43">
        <v>4736150000</v>
      </c>
      <c r="RRY12" s="43">
        <v>63083000</v>
      </c>
      <c r="RRZ12" s="43">
        <v>2655650000</v>
      </c>
      <c r="RSA12" s="40">
        <v>0</v>
      </c>
      <c r="RSB12" s="43">
        <v>157824000</v>
      </c>
      <c r="RSC12" s="40" t="s">
        <v>41</v>
      </c>
      <c r="RSD12" s="40" t="s">
        <v>99</v>
      </c>
      <c r="RSE12" s="36">
        <f t="shared" si="2364"/>
        <v>2014</v>
      </c>
      <c r="RSF12" s="37">
        <f t="shared" si="2365"/>
        <v>-4673067000</v>
      </c>
      <c r="RSG12" s="38">
        <f t="shared" si="2366"/>
        <v>2813474000</v>
      </c>
      <c r="RSH12" s="38">
        <f t="shared" si="2367"/>
        <v>-7486541000</v>
      </c>
      <c r="RSI12" s="39">
        <f t="shared" si="2368"/>
        <v>0.98668053165545855</v>
      </c>
      <c r="RSJ12" s="39">
        <f t="shared" si="2369"/>
        <v>1.5807229500754834</v>
      </c>
      <c r="RSK12" s="40" t="s">
        <v>395</v>
      </c>
      <c r="RSL12" s="40" t="s">
        <v>10</v>
      </c>
      <c r="RSM12" s="42">
        <v>42004</v>
      </c>
      <c r="RSN12" s="43">
        <v>4736150000</v>
      </c>
      <c r="RSO12" s="43">
        <v>63083000</v>
      </c>
      <c r="RSP12" s="43">
        <v>2655650000</v>
      </c>
      <c r="RSQ12" s="40">
        <v>0</v>
      </c>
      <c r="RSR12" s="43">
        <v>157824000</v>
      </c>
      <c r="RSS12" s="40" t="s">
        <v>41</v>
      </c>
      <c r="RST12" s="40" t="s">
        <v>99</v>
      </c>
      <c r="RSU12" s="36">
        <f t="shared" si="2370"/>
        <v>2014</v>
      </c>
      <c r="RSV12" s="37">
        <f t="shared" si="2371"/>
        <v>-4673067000</v>
      </c>
      <c r="RSW12" s="38">
        <f t="shared" si="2372"/>
        <v>2813474000</v>
      </c>
      <c r="RSX12" s="38">
        <f t="shared" si="2373"/>
        <v>-7486541000</v>
      </c>
      <c r="RSY12" s="39">
        <f t="shared" si="2374"/>
        <v>0.98668053165545855</v>
      </c>
      <c r="RSZ12" s="39">
        <f t="shared" si="2375"/>
        <v>1.5807229500754834</v>
      </c>
      <c r="RTA12" s="40" t="s">
        <v>395</v>
      </c>
      <c r="RTB12" s="40" t="s">
        <v>10</v>
      </c>
      <c r="RTC12" s="42">
        <v>42004</v>
      </c>
      <c r="RTD12" s="43">
        <v>4736150000</v>
      </c>
      <c r="RTE12" s="43">
        <v>63083000</v>
      </c>
      <c r="RTF12" s="43">
        <v>2655650000</v>
      </c>
      <c r="RTG12" s="40">
        <v>0</v>
      </c>
      <c r="RTH12" s="43">
        <v>157824000</v>
      </c>
      <c r="RTI12" s="40" t="s">
        <v>41</v>
      </c>
      <c r="RTJ12" s="40" t="s">
        <v>99</v>
      </c>
      <c r="RTK12" s="36">
        <f t="shared" si="2370"/>
        <v>2014</v>
      </c>
      <c r="RTL12" s="37">
        <f t="shared" si="2371"/>
        <v>-4673067000</v>
      </c>
      <c r="RTM12" s="38">
        <f t="shared" si="2372"/>
        <v>2813474000</v>
      </c>
      <c r="RTN12" s="38">
        <f t="shared" si="2373"/>
        <v>-7486541000</v>
      </c>
      <c r="RTO12" s="39">
        <f t="shared" si="2374"/>
        <v>0.98668053165545855</v>
      </c>
      <c r="RTP12" s="39">
        <f t="shared" si="2375"/>
        <v>1.5807229500754834</v>
      </c>
      <c r="RTQ12" s="40" t="s">
        <v>395</v>
      </c>
      <c r="RTR12" s="40" t="s">
        <v>10</v>
      </c>
      <c r="RTS12" s="42">
        <v>42004</v>
      </c>
      <c r="RTT12" s="43">
        <v>4736150000</v>
      </c>
      <c r="RTU12" s="43">
        <v>63083000</v>
      </c>
      <c r="RTV12" s="43">
        <v>2655650000</v>
      </c>
      <c r="RTW12" s="40">
        <v>0</v>
      </c>
      <c r="RTX12" s="43">
        <v>157824000</v>
      </c>
      <c r="RTY12" s="40" t="s">
        <v>41</v>
      </c>
      <c r="RTZ12" s="40" t="s">
        <v>99</v>
      </c>
      <c r="RUA12" s="36">
        <f t="shared" si="2376"/>
        <v>2014</v>
      </c>
      <c r="RUB12" s="37">
        <f t="shared" si="2377"/>
        <v>-4673067000</v>
      </c>
      <c r="RUC12" s="38">
        <f t="shared" si="2378"/>
        <v>2813474000</v>
      </c>
      <c r="RUD12" s="38">
        <f t="shared" si="2379"/>
        <v>-7486541000</v>
      </c>
      <c r="RUE12" s="39">
        <f t="shared" si="2380"/>
        <v>0.98668053165545855</v>
      </c>
      <c r="RUF12" s="39">
        <f t="shared" si="2381"/>
        <v>1.5807229500754834</v>
      </c>
      <c r="RUG12" s="40" t="s">
        <v>395</v>
      </c>
      <c r="RUH12" s="40" t="s">
        <v>10</v>
      </c>
      <c r="RUI12" s="42">
        <v>42004</v>
      </c>
      <c r="RUJ12" s="43">
        <v>4736150000</v>
      </c>
      <c r="RUK12" s="43">
        <v>63083000</v>
      </c>
      <c r="RUL12" s="43">
        <v>2655650000</v>
      </c>
      <c r="RUM12" s="40">
        <v>0</v>
      </c>
      <c r="RUN12" s="43">
        <v>157824000</v>
      </c>
      <c r="RUO12" s="40" t="s">
        <v>41</v>
      </c>
      <c r="RUP12" s="40" t="s">
        <v>99</v>
      </c>
      <c r="RUQ12" s="36">
        <f t="shared" si="2376"/>
        <v>2014</v>
      </c>
      <c r="RUR12" s="37">
        <f t="shared" si="2377"/>
        <v>-4673067000</v>
      </c>
      <c r="RUS12" s="38">
        <f t="shared" si="2378"/>
        <v>2813474000</v>
      </c>
      <c r="RUT12" s="38">
        <f t="shared" si="2379"/>
        <v>-7486541000</v>
      </c>
      <c r="RUU12" s="39">
        <f t="shared" si="2380"/>
        <v>0.98668053165545855</v>
      </c>
      <c r="RUV12" s="39">
        <f t="shared" si="2381"/>
        <v>1.5807229500754834</v>
      </c>
      <c r="RUW12" s="40" t="s">
        <v>395</v>
      </c>
      <c r="RUX12" s="40" t="s">
        <v>10</v>
      </c>
      <c r="RUY12" s="42">
        <v>42004</v>
      </c>
      <c r="RUZ12" s="43">
        <v>4736150000</v>
      </c>
      <c r="RVA12" s="43">
        <v>63083000</v>
      </c>
      <c r="RVB12" s="43">
        <v>2655650000</v>
      </c>
      <c r="RVC12" s="40">
        <v>0</v>
      </c>
      <c r="RVD12" s="43">
        <v>157824000</v>
      </c>
      <c r="RVE12" s="40" t="s">
        <v>41</v>
      </c>
      <c r="RVF12" s="40" t="s">
        <v>99</v>
      </c>
      <c r="RVG12" s="36">
        <f t="shared" si="2382"/>
        <v>2014</v>
      </c>
      <c r="RVH12" s="37">
        <f t="shared" si="2383"/>
        <v>-4673067000</v>
      </c>
      <c r="RVI12" s="38">
        <f t="shared" si="2384"/>
        <v>2813474000</v>
      </c>
      <c r="RVJ12" s="38">
        <f t="shared" si="2385"/>
        <v>-7486541000</v>
      </c>
      <c r="RVK12" s="39">
        <f t="shared" si="2386"/>
        <v>0.98668053165545855</v>
      </c>
      <c r="RVL12" s="39">
        <f t="shared" si="2387"/>
        <v>1.5807229500754834</v>
      </c>
      <c r="RVM12" s="40" t="s">
        <v>395</v>
      </c>
      <c r="RVN12" s="40" t="s">
        <v>10</v>
      </c>
      <c r="RVO12" s="42">
        <v>42004</v>
      </c>
      <c r="RVP12" s="43">
        <v>4736150000</v>
      </c>
      <c r="RVQ12" s="43">
        <v>63083000</v>
      </c>
      <c r="RVR12" s="43">
        <v>2655650000</v>
      </c>
      <c r="RVS12" s="40">
        <v>0</v>
      </c>
      <c r="RVT12" s="43">
        <v>157824000</v>
      </c>
      <c r="RVU12" s="40" t="s">
        <v>41</v>
      </c>
      <c r="RVV12" s="40" t="s">
        <v>99</v>
      </c>
      <c r="RVW12" s="36">
        <f t="shared" si="2382"/>
        <v>2014</v>
      </c>
      <c r="RVX12" s="37">
        <f t="shared" si="2383"/>
        <v>-4673067000</v>
      </c>
      <c r="RVY12" s="38">
        <f t="shared" si="2384"/>
        <v>2813474000</v>
      </c>
      <c r="RVZ12" s="38">
        <f t="shared" si="2385"/>
        <v>-7486541000</v>
      </c>
      <c r="RWA12" s="39">
        <f t="shared" si="2386"/>
        <v>0.98668053165545855</v>
      </c>
      <c r="RWB12" s="39">
        <f t="shared" si="2387"/>
        <v>1.5807229500754834</v>
      </c>
      <c r="RWC12" s="40" t="s">
        <v>395</v>
      </c>
      <c r="RWD12" s="40" t="s">
        <v>10</v>
      </c>
      <c r="RWE12" s="42">
        <v>42004</v>
      </c>
      <c r="RWF12" s="43">
        <v>4736150000</v>
      </c>
      <c r="RWG12" s="43">
        <v>63083000</v>
      </c>
      <c r="RWH12" s="43">
        <v>2655650000</v>
      </c>
      <c r="RWI12" s="40">
        <v>0</v>
      </c>
      <c r="RWJ12" s="43">
        <v>157824000</v>
      </c>
      <c r="RWK12" s="40" t="s">
        <v>41</v>
      </c>
      <c r="RWL12" s="40" t="s">
        <v>99</v>
      </c>
      <c r="RWM12" s="36">
        <f t="shared" si="2388"/>
        <v>2014</v>
      </c>
      <c r="RWN12" s="37">
        <f t="shared" si="2389"/>
        <v>-4673067000</v>
      </c>
      <c r="RWO12" s="38">
        <f t="shared" si="2390"/>
        <v>2813474000</v>
      </c>
      <c r="RWP12" s="38">
        <f t="shared" si="2391"/>
        <v>-7486541000</v>
      </c>
      <c r="RWQ12" s="39">
        <f t="shared" si="2392"/>
        <v>0.98668053165545855</v>
      </c>
      <c r="RWR12" s="39">
        <f t="shared" si="2393"/>
        <v>1.5807229500754834</v>
      </c>
      <c r="RWS12" s="40" t="s">
        <v>395</v>
      </c>
      <c r="RWT12" s="40" t="s">
        <v>10</v>
      </c>
      <c r="RWU12" s="42">
        <v>42004</v>
      </c>
      <c r="RWV12" s="43">
        <v>4736150000</v>
      </c>
      <c r="RWW12" s="43">
        <v>63083000</v>
      </c>
      <c r="RWX12" s="43">
        <v>2655650000</v>
      </c>
      <c r="RWY12" s="40">
        <v>0</v>
      </c>
      <c r="RWZ12" s="43">
        <v>157824000</v>
      </c>
      <c r="RXA12" s="40" t="s">
        <v>41</v>
      </c>
      <c r="RXB12" s="40" t="s">
        <v>99</v>
      </c>
      <c r="RXC12" s="36">
        <f t="shared" si="2388"/>
        <v>2014</v>
      </c>
      <c r="RXD12" s="37">
        <f t="shared" si="2389"/>
        <v>-4673067000</v>
      </c>
      <c r="RXE12" s="38">
        <f t="shared" si="2390"/>
        <v>2813474000</v>
      </c>
      <c r="RXF12" s="38">
        <f t="shared" si="2391"/>
        <v>-7486541000</v>
      </c>
      <c r="RXG12" s="39">
        <f t="shared" si="2392"/>
        <v>0.98668053165545855</v>
      </c>
      <c r="RXH12" s="39">
        <f t="shared" si="2393"/>
        <v>1.5807229500754834</v>
      </c>
      <c r="RXI12" s="40" t="s">
        <v>395</v>
      </c>
      <c r="RXJ12" s="40" t="s">
        <v>10</v>
      </c>
      <c r="RXK12" s="42">
        <v>42004</v>
      </c>
      <c r="RXL12" s="43">
        <v>4736150000</v>
      </c>
      <c r="RXM12" s="43">
        <v>63083000</v>
      </c>
      <c r="RXN12" s="43">
        <v>2655650000</v>
      </c>
      <c r="RXO12" s="40">
        <v>0</v>
      </c>
      <c r="RXP12" s="43">
        <v>157824000</v>
      </c>
      <c r="RXQ12" s="40" t="s">
        <v>41</v>
      </c>
      <c r="RXR12" s="40" t="s">
        <v>99</v>
      </c>
      <c r="RXS12" s="36">
        <f t="shared" si="2394"/>
        <v>2014</v>
      </c>
      <c r="RXT12" s="37">
        <f t="shared" si="2395"/>
        <v>-4673067000</v>
      </c>
      <c r="RXU12" s="38">
        <f t="shared" si="2396"/>
        <v>2813474000</v>
      </c>
      <c r="RXV12" s="38">
        <f t="shared" si="2397"/>
        <v>-7486541000</v>
      </c>
      <c r="RXW12" s="39">
        <f t="shared" si="2398"/>
        <v>0.98668053165545855</v>
      </c>
      <c r="RXX12" s="39">
        <f t="shared" si="2399"/>
        <v>1.5807229500754834</v>
      </c>
      <c r="RXY12" s="40" t="s">
        <v>395</v>
      </c>
      <c r="RXZ12" s="40" t="s">
        <v>10</v>
      </c>
      <c r="RYA12" s="42">
        <v>42004</v>
      </c>
      <c r="RYB12" s="43">
        <v>4736150000</v>
      </c>
      <c r="RYC12" s="43">
        <v>63083000</v>
      </c>
      <c r="RYD12" s="43">
        <v>2655650000</v>
      </c>
      <c r="RYE12" s="40">
        <v>0</v>
      </c>
      <c r="RYF12" s="43">
        <v>157824000</v>
      </c>
      <c r="RYG12" s="40" t="s">
        <v>41</v>
      </c>
      <c r="RYH12" s="40" t="s">
        <v>99</v>
      </c>
      <c r="RYI12" s="36">
        <f t="shared" si="2394"/>
        <v>2014</v>
      </c>
      <c r="RYJ12" s="37">
        <f t="shared" si="2395"/>
        <v>-4673067000</v>
      </c>
      <c r="RYK12" s="38">
        <f t="shared" si="2396"/>
        <v>2813474000</v>
      </c>
      <c r="RYL12" s="38">
        <f t="shared" si="2397"/>
        <v>-7486541000</v>
      </c>
      <c r="RYM12" s="39">
        <f t="shared" si="2398"/>
        <v>0.98668053165545855</v>
      </c>
      <c r="RYN12" s="39">
        <f t="shared" si="2399"/>
        <v>1.5807229500754834</v>
      </c>
      <c r="RYO12" s="40" t="s">
        <v>395</v>
      </c>
      <c r="RYP12" s="40" t="s">
        <v>10</v>
      </c>
      <c r="RYQ12" s="42">
        <v>42004</v>
      </c>
      <c r="RYR12" s="43">
        <v>4736150000</v>
      </c>
      <c r="RYS12" s="43">
        <v>63083000</v>
      </c>
      <c r="RYT12" s="43">
        <v>2655650000</v>
      </c>
      <c r="RYU12" s="40">
        <v>0</v>
      </c>
      <c r="RYV12" s="43">
        <v>157824000</v>
      </c>
      <c r="RYW12" s="40" t="s">
        <v>41</v>
      </c>
      <c r="RYX12" s="40" t="s">
        <v>99</v>
      </c>
      <c r="RYY12" s="36">
        <f t="shared" si="2400"/>
        <v>2014</v>
      </c>
      <c r="RYZ12" s="37">
        <f t="shared" si="2401"/>
        <v>-4673067000</v>
      </c>
      <c r="RZA12" s="38">
        <f t="shared" si="2402"/>
        <v>2813474000</v>
      </c>
      <c r="RZB12" s="38">
        <f t="shared" si="2403"/>
        <v>-7486541000</v>
      </c>
      <c r="RZC12" s="39">
        <f t="shared" si="2404"/>
        <v>0.98668053165545855</v>
      </c>
      <c r="RZD12" s="39">
        <f t="shared" si="2405"/>
        <v>1.5807229500754834</v>
      </c>
      <c r="RZE12" s="40" t="s">
        <v>395</v>
      </c>
      <c r="RZF12" s="40" t="s">
        <v>10</v>
      </c>
      <c r="RZG12" s="42">
        <v>42004</v>
      </c>
      <c r="RZH12" s="43">
        <v>4736150000</v>
      </c>
      <c r="RZI12" s="43">
        <v>63083000</v>
      </c>
      <c r="RZJ12" s="43">
        <v>2655650000</v>
      </c>
      <c r="RZK12" s="40">
        <v>0</v>
      </c>
      <c r="RZL12" s="43">
        <v>157824000</v>
      </c>
      <c r="RZM12" s="40" t="s">
        <v>41</v>
      </c>
      <c r="RZN12" s="40" t="s">
        <v>99</v>
      </c>
      <c r="RZO12" s="36">
        <f t="shared" si="2400"/>
        <v>2014</v>
      </c>
      <c r="RZP12" s="37">
        <f t="shared" si="2401"/>
        <v>-4673067000</v>
      </c>
      <c r="RZQ12" s="38">
        <f t="shared" si="2402"/>
        <v>2813474000</v>
      </c>
      <c r="RZR12" s="38">
        <f t="shared" si="2403"/>
        <v>-7486541000</v>
      </c>
      <c r="RZS12" s="39">
        <f t="shared" si="2404"/>
        <v>0.98668053165545855</v>
      </c>
      <c r="RZT12" s="39">
        <f t="shared" si="2405"/>
        <v>1.5807229500754834</v>
      </c>
      <c r="RZU12" s="40" t="s">
        <v>395</v>
      </c>
      <c r="RZV12" s="40" t="s">
        <v>10</v>
      </c>
      <c r="RZW12" s="42">
        <v>42004</v>
      </c>
      <c r="RZX12" s="43">
        <v>4736150000</v>
      </c>
      <c r="RZY12" s="43">
        <v>63083000</v>
      </c>
      <c r="RZZ12" s="43">
        <v>2655650000</v>
      </c>
      <c r="SAA12" s="40">
        <v>0</v>
      </c>
      <c r="SAB12" s="43">
        <v>157824000</v>
      </c>
      <c r="SAC12" s="40" t="s">
        <v>41</v>
      </c>
      <c r="SAD12" s="40" t="s">
        <v>99</v>
      </c>
      <c r="SAE12" s="36">
        <f t="shared" si="2406"/>
        <v>2014</v>
      </c>
      <c r="SAF12" s="37">
        <f t="shared" si="2407"/>
        <v>-4673067000</v>
      </c>
      <c r="SAG12" s="38">
        <f t="shared" si="2408"/>
        <v>2813474000</v>
      </c>
      <c r="SAH12" s="38">
        <f t="shared" si="2409"/>
        <v>-7486541000</v>
      </c>
      <c r="SAI12" s="39">
        <f t="shared" si="2410"/>
        <v>0.98668053165545855</v>
      </c>
      <c r="SAJ12" s="39">
        <f t="shared" si="2411"/>
        <v>1.5807229500754834</v>
      </c>
      <c r="SAK12" s="40" t="s">
        <v>395</v>
      </c>
      <c r="SAL12" s="40" t="s">
        <v>10</v>
      </c>
      <c r="SAM12" s="42">
        <v>42004</v>
      </c>
      <c r="SAN12" s="43">
        <v>4736150000</v>
      </c>
      <c r="SAO12" s="43">
        <v>63083000</v>
      </c>
      <c r="SAP12" s="43">
        <v>2655650000</v>
      </c>
      <c r="SAQ12" s="40">
        <v>0</v>
      </c>
      <c r="SAR12" s="43">
        <v>157824000</v>
      </c>
      <c r="SAS12" s="40" t="s">
        <v>41</v>
      </c>
      <c r="SAT12" s="40" t="s">
        <v>99</v>
      </c>
      <c r="SAU12" s="36">
        <f t="shared" si="2406"/>
        <v>2014</v>
      </c>
      <c r="SAV12" s="37">
        <f t="shared" si="2407"/>
        <v>-4673067000</v>
      </c>
      <c r="SAW12" s="38">
        <f t="shared" si="2408"/>
        <v>2813474000</v>
      </c>
      <c r="SAX12" s="38">
        <f t="shared" si="2409"/>
        <v>-7486541000</v>
      </c>
      <c r="SAY12" s="39">
        <f t="shared" si="2410"/>
        <v>0.98668053165545855</v>
      </c>
      <c r="SAZ12" s="39">
        <f t="shared" si="2411"/>
        <v>1.5807229500754834</v>
      </c>
      <c r="SBA12" s="40" t="s">
        <v>395</v>
      </c>
      <c r="SBB12" s="40" t="s">
        <v>10</v>
      </c>
      <c r="SBC12" s="42">
        <v>42004</v>
      </c>
      <c r="SBD12" s="43">
        <v>4736150000</v>
      </c>
      <c r="SBE12" s="43">
        <v>63083000</v>
      </c>
      <c r="SBF12" s="43">
        <v>2655650000</v>
      </c>
      <c r="SBG12" s="40">
        <v>0</v>
      </c>
      <c r="SBH12" s="43">
        <v>157824000</v>
      </c>
      <c r="SBI12" s="40" t="s">
        <v>41</v>
      </c>
      <c r="SBJ12" s="40" t="s">
        <v>99</v>
      </c>
      <c r="SBK12" s="36">
        <f t="shared" si="2412"/>
        <v>2014</v>
      </c>
      <c r="SBL12" s="37">
        <f t="shared" si="2413"/>
        <v>-4673067000</v>
      </c>
      <c r="SBM12" s="38">
        <f t="shared" si="2414"/>
        <v>2813474000</v>
      </c>
      <c r="SBN12" s="38">
        <f t="shared" si="2415"/>
        <v>-7486541000</v>
      </c>
      <c r="SBO12" s="39">
        <f t="shared" si="2416"/>
        <v>0.98668053165545855</v>
      </c>
      <c r="SBP12" s="39">
        <f t="shared" si="2417"/>
        <v>1.5807229500754834</v>
      </c>
      <c r="SBQ12" s="40" t="s">
        <v>395</v>
      </c>
      <c r="SBR12" s="40" t="s">
        <v>10</v>
      </c>
      <c r="SBS12" s="42">
        <v>42004</v>
      </c>
      <c r="SBT12" s="43">
        <v>4736150000</v>
      </c>
      <c r="SBU12" s="43">
        <v>63083000</v>
      </c>
      <c r="SBV12" s="43">
        <v>2655650000</v>
      </c>
      <c r="SBW12" s="40">
        <v>0</v>
      </c>
      <c r="SBX12" s="43">
        <v>157824000</v>
      </c>
      <c r="SBY12" s="40" t="s">
        <v>41</v>
      </c>
      <c r="SBZ12" s="40" t="s">
        <v>99</v>
      </c>
      <c r="SCA12" s="36">
        <f t="shared" si="2412"/>
        <v>2014</v>
      </c>
      <c r="SCB12" s="37">
        <f t="shared" si="2413"/>
        <v>-4673067000</v>
      </c>
      <c r="SCC12" s="38">
        <f t="shared" si="2414"/>
        <v>2813474000</v>
      </c>
      <c r="SCD12" s="38">
        <f t="shared" si="2415"/>
        <v>-7486541000</v>
      </c>
      <c r="SCE12" s="39">
        <f t="shared" si="2416"/>
        <v>0.98668053165545855</v>
      </c>
      <c r="SCF12" s="39">
        <f t="shared" si="2417"/>
        <v>1.5807229500754834</v>
      </c>
      <c r="SCG12" s="40" t="s">
        <v>395</v>
      </c>
      <c r="SCH12" s="40" t="s">
        <v>10</v>
      </c>
      <c r="SCI12" s="42">
        <v>42004</v>
      </c>
      <c r="SCJ12" s="43">
        <v>4736150000</v>
      </c>
      <c r="SCK12" s="43">
        <v>63083000</v>
      </c>
      <c r="SCL12" s="43">
        <v>2655650000</v>
      </c>
      <c r="SCM12" s="40">
        <v>0</v>
      </c>
      <c r="SCN12" s="43">
        <v>157824000</v>
      </c>
      <c r="SCO12" s="40" t="s">
        <v>41</v>
      </c>
      <c r="SCP12" s="40" t="s">
        <v>99</v>
      </c>
      <c r="SCQ12" s="36">
        <f t="shared" si="2418"/>
        <v>2014</v>
      </c>
      <c r="SCR12" s="37">
        <f t="shared" si="2419"/>
        <v>-4673067000</v>
      </c>
      <c r="SCS12" s="38">
        <f t="shared" si="2420"/>
        <v>2813474000</v>
      </c>
      <c r="SCT12" s="38">
        <f t="shared" si="2421"/>
        <v>-7486541000</v>
      </c>
      <c r="SCU12" s="39">
        <f t="shared" si="2422"/>
        <v>0.98668053165545855</v>
      </c>
      <c r="SCV12" s="39">
        <f t="shared" si="2423"/>
        <v>1.5807229500754834</v>
      </c>
      <c r="SCW12" s="40" t="s">
        <v>395</v>
      </c>
      <c r="SCX12" s="40" t="s">
        <v>10</v>
      </c>
      <c r="SCY12" s="42">
        <v>42004</v>
      </c>
      <c r="SCZ12" s="43">
        <v>4736150000</v>
      </c>
      <c r="SDA12" s="43">
        <v>63083000</v>
      </c>
      <c r="SDB12" s="43">
        <v>2655650000</v>
      </c>
      <c r="SDC12" s="40">
        <v>0</v>
      </c>
      <c r="SDD12" s="43">
        <v>157824000</v>
      </c>
      <c r="SDE12" s="40" t="s">
        <v>41</v>
      </c>
      <c r="SDF12" s="40" t="s">
        <v>99</v>
      </c>
      <c r="SDG12" s="36">
        <f t="shared" si="2418"/>
        <v>2014</v>
      </c>
      <c r="SDH12" s="37">
        <f t="shared" si="2419"/>
        <v>-4673067000</v>
      </c>
      <c r="SDI12" s="38">
        <f t="shared" si="2420"/>
        <v>2813474000</v>
      </c>
      <c r="SDJ12" s="38">
        <f t="shared" si="2421"/>
        <v>-7486541000</v>
      </c>
      <c r="SDK12" s="39">
        <f t="shared" si="2422"/>
        <v>0.98668053165545855</v>
      </c>
      <c r="SDL12" s="39">
        <f t="shared" si="2423"/>
        <v>1.5807229500754834</v>
      </c>
      <c r="SDM12" s="40" t="s">
        <v>395</v>
      </c>
      <c r="SDN12" s="40" t="s">
        <v>10</v>
      </c>
      <c r="SDO12" s="42">
        <v>42004</v>
      </c>
      <c r="SDP12" s="43">
        <v>4736150000</v>
      </c>
      <c r="SDQ12" s="43">
        <v>63083000</v>
      </c>
      <c r="SDR12" s="43">
        <v>2655650000</v>
      </c>
      <c r="SDS12" s="40">
        <v>0</v>
      </c>
      <c r="SDT12" s="43">
        <v>157824000</v>
      </c>
      <c r="SDU12" s="40" t="s">
        <v>41</v>
      </c>
      <c r="SDV12" s="40" t="s">
        <v>99</v>
      </c>
      <c r="SDW12" s="36">
        <f t="shared" si="2424"/>
        <v>2014</v>
      </c>
      <c r="SDX12" s="37">
        <f t="shared" si="2425"/>
        <v>-4673067000</v>
      </c>
      <c r="SDY12" s="38">
        <f t="shared" si="2426"/>
        <v>2813474000</v>
      </c>
      <c r="SDZ12" s="38">
        <f t="shared" si="2427"/>
        <v>-7486541000</v>
      </c>
      <c r="SEA12" s="39">
        <f t="shared" si="2428"/>
        <v>0.98668053165545855</v>
      </c>
      <c r="SEB12" s="39">
        <f t="shared" si="2429"/>
        <v>1.5807229500754834</v>
      </c>
      <c r="SEC12" s="40" t="s">
        <v>395</v>
      </c>
      <c r="SED12" s="40" t="s">
        <v>10</v>
      </c>
      <c r="SEE12" s="42">
        <v>42004</v>
      </c>
      <c r="SEF12" s="43">
        <v>4736150000</v>
      </c>
      <c r="SEG12" s="43">
        <v>63083000</v>
      </c>
      <c r="SEH12" s="43">
        <v>2655650000</v>
      </c>
      <c r="SEI12" s="40">
        <v>0</v>
      </c>
      <c r="SEJ12" s="43">
        <v>157824000</v>
      </c>
      <c r="SEK12" s="40" t="s">
        <v>41</v>
      </c>
      <c r="SEL12" s="40" t="s">
        <v>99</v>
      </c>
      <c r="SEM12" s="36">
        <f t="shared" si="2424"/>
        <v>2014</v>
      </c>
      <c r="SEN12" s="37">
        <f t="shared" si="2425"/>
        <v>-4673067000</v>
      </c>
      <c r="SEO12" s="38">
        <f t="shared" si="2426"/>
        <v>2813474000</v>
      </c>
      <c r="SEP12" s="38">
        <f t="shared" si="2427"/>
        <v>-7486541000</v>
      </c>
      <c r="SEQ12" s="39">
        <f t="shared" si="2428"/>
        <v>0.98668053165545855</v>
      </c>
      <c r="SER12" s="39">
        <f t="shared" si="2429"/>
        <v>1.5807229500754834</v>
      </c>
      <c r="SES12" s="40" t="s">
        <v>395</v>
      </c>
      <c r="SET12" s="40" t="s">
        <v>10</v>
      </c>
      <c r="SEU12" s="42">
        <v>42004</v>
      </c>
      <c r="SEV12" s="43">
        <v>4736150000</v>
      </c>
      <c r="SEW12" s="43">
        <v>63083000</v>
      </c>
      <c r="SEX12" s="43">
        <v>2655650000</v>
      </c>
      <c r="SEY12" s="40">
        <v>0</v>
      </c>
      <c r="SEZ12" s="43">
        <v>157824000</v>
      </c>
      <c r="SFA12" s="40" t="s">
        <v>41</v>
      </c>
      <c r="SFB12" s="40" t="s">
        <v>99</v>
      </c>
      <c r="SFC12" s="36">
        <f t="shared" si="2430"/>
        <v>2014</v>
      </c>
      <c r="SFD12" s="37">
        <f t="shared" si="2431"/>
        <v>-4673067000</v>
      </c>
      <c r="SFE12" s="38">
        <f t="shared" si="2432"/>
        <v>2813474000</v>
      </c>
      <c r="SFF12" s="38">
        <f t="shared" si="2433"/>
        <v>-7486541000</v>
      </c>
      <c r="SFG12" s="39">
        <f t="shared" si="2434"/>
        <v>0.98668053165545855</v>
      </c>
      <c r="SFH12" s="39">
        <f t="shared" si="2435"/>
        <v>1.5807229500754834</v>
      </c>
      <c r="SFI12" s="40" t="s">
        <v>395</v>
      </c>
      <c r="SFJ12" s="40" t="s">
        <v>10</v>
      </c>
      <c r="SFK12" s="42">
        <v>42004</v>
      </c>
      <c r="SFL12" s="43">
        <v>4736150000</v>
      </c>
      <c r="SFM12" s="43">
        <v>63083000</v>
      </c>
      <c r="SFN12" s="43">
        <v>2655650000</v>
      </c>
      <c r="SFO12" s="40">
        <v>0</v>
      </c>
      <c r="SFP12" s="43">
        <v>157824000</v>
      </c>
      <c r="SFQ12" s="40" t="s">
        <v>41</v>
      </c>
      <c r="SFR12" s="40" t="s">
        <v>99</v>
      </c>
      <c r="SFS12" s="36">
        <f t="shared" si="2430"/>
        <v>2014</v>
      </c>
      <c r="SFT12" s="37">
        <f t="shared" si="2431"/>
        <v>-4673067000</v>
      </c>
      <c r="SFU12" s="38">
        <f t="shared" si="2432"/>
        <v>2813474000</v>
      </c>
      <c r="SFV12" s="38">
        <f t="shared" si="2433"/>
        <v>-7486541000</v>
      </c>
      <c r="SFW12" s="39">
        <f t="shared" si="2434"/>
        <v>0.98668053165545855</v>
      </c>
      <c r="SFX12" s="39">
        <f t="shared" si="2435"/>
        <v>1.5807229500754834</v>
      </c>
      <c r="SFY12" s="40" t="s">
        <v>395</v>
      </c>
      <c r="SFZ12" s="40" t="s">
        <v>10</v>
      </c>
      <c r="SGA12" s="42">
        <v>42004</v>
      </c>
      <c r="SGB12" s="43">
        <v>4736150000</v>
      </c>
      <c r="SGC12" s="43">
        <v>63083000</v>
      </c>
      <c r="SGD12" s="43">
        <v>2655650000</v>
      </c>
      <c r="SGE12" s="40">
        <v>0</v>
      </c>
      <c r="SGF12" s="43">
        <v>157824000</v>
      </c>
      <c r="SGG12" s="40" t="s">
        <v>41</v>
      </c>
      <c r="SGH12" s="40" t="s">
        <v>99</v>
      </c>
      <c r="SGI12" s="36">
        <f t="shared" si="2436"/>
        <v>2014</v>
      </c>
      <c r="SGJ12" s="37">
        <f t="shared" si="2437"/>
        <v>-4673067000</v>
      </c>
      <c r="SGK12" s="38">
        <f t="shared" si="2438"/>
        <v>2813474000</v>
      </c>
      <c r="SGL12" s="38">
        <f t="shared" si="2439"/>
        <v>-7486541000</v>
      </c>
      <c r="SGM12" s="39">
        <f t="shared" si="2440"/>
        <v>0.98668053165545855</v>
      </c>
      <c r="SGN12" s="39">
        <f t="shared" si="2441"/>
        <v>1.5807229500754834</v>
      </c>
      <c r="SGO12" s="40" t="s">
        <v>395</v>
      </c>
      <c r="SGP12" s="40" t="s">
        <v>10</v>
      </c>
      <c r="SGQ12" s="42">
        <v>42004</v>
      </c>
      <c r="SGR12" s="43">
        <v>4736150000</v>
      </c>
      <c r="SGS12" s="43">
        <v>63083000</v>
      </c>
      <c r="SGT12" s="43">
        <v>2655650000</v>
      </c>
      <c r="SGU12" s="40">
        <v>0</v>
      </c>
      <c r="SGV12" s="43">
        <v>157824000</v>
      </c>
      <c r="SGW12" s="40" t="s">
        <v>41</v>
      </c>
      <c r="SGX12" s="40" t="s">
        <v>99</v>
      </c>
      <c r="SGY12" s="36">
        <f t="shared" si="2436"/>
        <v>2014</v>
      </c>
      <c r="SGZ12" s="37">
        <f t="shared" si="2437"/>
        <v>-4673067000</v>
      </c>
      <c r="SHA12" s="38">
        <f t="shared" si="2438"/>
        <v>2813474000</v>
      </c>
      <c r="SHB12" s="38">
        <f t="shared" si="2439"/>
        <v>-7486541000</v>
      </c>
      <c r="SHC12" s="39">
        <f t="shared" si="2440"/>
        <v>0.98668053165545855</v>
      </c>
      <c r="SHD12" s="39">
        <f t="shared" si="2441"/>
        <v>1.5807229500754834</v>
      </c>
      <c r="SHE12" s="40" t="s">
        <v>395</v>
      </c>
      <c r="SHF12" s="40" t="s">
        <v>10</v>
      </c>
      <c r="SHG12" s="42">
        <v>42004</v>
      </c>
      <c r="SHH12" s="43">
        <v>4736150000</v>
      </c>
      <c r="SHI12" s="43">
        <v>63083000</v>
      </c>
      <c r="SHJ12" s="43">
        <v>2655650000</v>
      </c>
      <c r="SHK12" s="40">
        <v>0</v>
      </c>
      <c r="SHL12" s="43">
        <v>157824000</v>
      </c>
      <c r="SHM12" s="40" t="s">
        <v>41</v>
      </c>
      <c r="SHN12" s="40" t="s">
        <v>99</v>
      </c>
      <c r="SHO12" s="36">
        <f t="shared" si="2442"/>
        <v>2014</v>
      </c>
      <c r="SHP12" s="37">
        <f t="shared" si="2443"/>
        <v>-4673067000</v>
      </c>
      <c r="SHQ12" s="38">
        <f t="shared" si="2444"/>
        <v>2813474000</v>
      </c>
      <c r="SHR12" s="38">
        <f t="shared" si="2445"/>
        <v>-7486541000</v>
      </c>
      <c r="SHS12" s="39">
        <f t="shared" si="2446"/>
        <v>0.98668053165545855</v>
      </c>
      <c r="SHT12" s="39">
        <f t="shared" si="2447"/>
        <v>1.5807229500754834</v>
      </c>
      <c r="SHU12" s="40" t="s">
        <v>395</v>
      </c>
      <c r="SHV12" s="40" t="s">
        <v>10</v>
      </c>
      <c r="SHW12" s="42">
        <v>42004</v>
      </c>
      <c r="SHX12" s="43">
        <v>4736150000</v>
      </c>
      <c r="SHY12" s="43">
        <v>63083000</v>
      </c>
      <c r="SHZ12" s="43">
        <v>2655650000</v>
      </c>
      <c r="SIA12" s="40">
        <v>0</v>
      </c>
      <c r="SIB12" s="43">
        <v>157824000</v>
      </c>
      <c r="SIC12" s="40" t="s">
        <v>41</v>
      </c>
      <c r="SID12" s="40" t="s">
        <v>99</v>
      </c>
      <c r="SIE12" s="36">
        <f t="shared" si="2442"/>
        <v>2014</v>
      </c>
      <c r="SIF12" s="37">
        <f t="shared" si="2443"/>
        <v>-4673067000</v>
      </c>
      <c r="SIG12" s="38">
        <f t="shared" si="2444"/>
        <v>2813474000</v>
      </c>
      <c r="SIH12" s="38">
        <f t="shared" si="2445"/>
        <v>-7486541000</v>
      </c>
      <c r="SII12" s="39">
        <f t="shared" si="2446"/>
        <v>0.98668053165545855</v>
      </c>
      <c r="SIJ12" s="39">
        <f t="shared" si="2447"/>
        <v>1.5807229500754834</v>
      </c>
      <c r="SIK12" s="40" t="s">
        <v>395</v>
      </c>
      <c r="SIL12" s="40" t="s">
        <v>10</v>
      </c>
      <c r="SIM12" s="42">
        <v>42004</v>
      </c>
      <c r="SIN12" s="43">
        <v>4736150000</v>
      </c>
      <c r="SIO12" s="43">
        <v>63083000</v>
      </c>
      <c r="SIP12" s="43">
        <v>2655650000</v>
      </c>
      <c r="SIQ12" s="40">
        <v>0</v>
      </c>
      <c r="SIR12" s="43">
        <v>157824000</v>
      </c>
      <c r="SIS12" s="40" t="s">
        <v>41</v>
      </c>
      <c r="SIT12" s="40" t="s">
        <v>99</v>
      </c>
      <c r="SIU12" s="36">
        <f t="shared" si="2448"/>
        <v>2014</v>
      </c>
      <c r="SIV12" s="37">
        <f t="shared" si="2449"/>
        <v>-4673067000</v>
      </c>
      <c r="SIW12" s="38">
        <f t="shared" si="2450"/>
        <v>2813474000</v>
      </c>
      <c r="SIX12" s="38">
        <f t="shared" si="2451"/>
        <v>-7486541000</v>
      </c>
      <c r="SIY12" s="39">
        <f t="shared" si="2452"/>
        <v>0.98668053165545855</v>
      </c>
      <c r="SIZ12" s="39">
        <f t="shared" si="2453"/>
        <v>1.5807229500754834</v>
      </c>
      <c r="SJA12" s="40" t="s">
        <v>395</v>
      </c>
      <c r="SJB12" s="40" t="s">
        <v>10</v>
      </c>
      <c r="SJC12" s="42">
        <v>42004</v>
      </c>
      <c r="SJD12" s="43">
        <v>4736150000</v>
      </c>
      <c r="SJE12" s="43">
        <v>63083000</v>
      </c>
      <c r="SJF12" s="43">
        <v>2655650000</v>
      </c>
      <c r="SJG12" s="40">
        <v>0</v>
      </c>
      <c r="SJH12" s="43">
        <v>157824000</v>
      </c>
      <c r="SJI12" s="40" t="s">
        <v>41</v>
      </c>
      <c r="SJJ12" s="40" t="s">
        <v>99</v>
      </c>
      <c r="SJK12" s="36">
        <f t="shared" si="2448"/>
        <v>2014</v>
      </c>
      <c r="SJL12" s="37">
        <f t="shared" si="2449"/>
        <v>-4673067000</v>
      </c>
      <c r="SJM12" s="38">
        <f t="shared" si="2450"/>
        <v>2813474000</v>
      </c>
      <c r="SJN12" s="38">
        <f t="shared" si="2451"/>
        <v>-7486541000</v>
      </c>
      <c r="SJO12" s="39">
        <f t="shared" si="2452"/>
        <v>0.98668053165545855</v>
      </c>
      <c r="SJP12" s="39">
        <f t="shared" si="2453"/>
        <v>1.5807229500754834</v>
      </c>
      <c r="SJQ12" s="40" t="s">
        <v>395</v>
      </c>
      <c r="SJR12" s="40" t="s">
        <v>10</v>
      </c>
      <c r="SJS12" s="42">
        <v>42004</v>
      </c>
      <c r="SJT12" s="43">
        <v>4736150000</v>
      </c>
      <c r="SJU12" s="43">
        <v>63083000</v>
      </c>
      <c r="SJV12" s="43">
        <v>2655650000</v>
      </c>
      <c r="SJW12" s="40">
        <v>0</v>
      </c>
      <c r="SJX12" s="43">
        <v>157824000</v>
      </c>
      <c r="SJY12" s="40" t="s">
        <v>41</v>
      </c>
      <c r="SJZ12" s="40" t="s">
        <v>99</v>
      </c>
      <c r="SKA12" s="36">
        <f t="shared" si="2454"/>
        <v>2014</v>
      </c>
      <c r="SKB12" s="37">
        <f t="shared" si="2455"/>
        <v>-4673067000</v>
      </c>
      <c r="SKC12" s="38">
        <f t="shared" si="2456"/>
        <v>2813474000</v>
      </c>
      <c r="SKD12" s="38">
        <f t="shared" si="2457"/>
        <v>-7486541000</v>
      </c>
      <c r="SKE12" s="39">
        <f t="shared" si="2458"/>
        <v>0.98668053165545855</v>
      </c>
      <c r="SKF12" s="39">
        <f t="shared" si="2459"/>
        <v>1.5807229500754834</v>
      </c>
      <c r="SKG12" s="40" t="s">
        <v>395</v>
      </c>
      <c r="SKH12" s="40" t="s">
        <v>10</v>
      </c>
      <c r="SKI12" s="42">
        <v>42004</v>
      </c>
      <c r="SKJ12" s="43">
        <v>4736150000</v>
      </c>
      <c r="SKK12" s="43">
        <v>63083000</v>
      </c>
      <c r="SKL12" s="43">
        <v>2655650000</v>
      </c>
      <c r="SKM12" s="40">
        <v>0</v>
      </c>
      <c r="SKN12" s="43">
        <v>157824000</v>
      </c>
      <c r="SKO12" s="40" t="s">
        <v>41</v>
      </c>
      <c r="SKP12" s="40" t="s">
        <v>99</v>
      </c>
      <c r="SKQ12" s="36">
        <f t="shared" si="2454"/>
        <v>2014</v>
      </c>
      <c r="SKR12" s="37">
        <f t="shared" si="2455"/>
        <v>-4673067000</v>
      </c>
      <c r="SKS12" s="38">
        <f t="shared" si="2456"/>
        <v>2813474000</v>
      </c>
      <c r="SKT12" s="38">
        <f t="shared" si="2457"/>
        <v>-7486541000</v>
      </c>
      <c r="SKU12" s="39">
        <f t="shared" si="2458"/>
        <v>0.98668053165545855</v>
      </c>
      <c r="SKV12" s="39">
        <f t="shared" si="2459"/>
        <v>1.5807229500754834</v>
      </c>
      <c r="SKW12" s="40" t="s">
        <v>395</v>
      </c>
      <c r="SKX12" s="40" t="s">
        <v>10</v>
      </c>
      <c r="SKY12" s="42">
        <v>42004</v>
      </c>
      <c r="SKZ12" s="43">
        <v>4736150000</v>
      </c>
      <c r="SLA12" s="43">
        <v>63083000</v>
      </c>
      <c r="SLB12" s="43">
        <v>2655650000</v>
      </c>
      <c r="SLC12" s="40">
        <v>0</v>
      </c>
      <c r="SLD12" s="43">
        <v>157824000</v>
      </c>
      <c r="SLE12" s="40" t="s">
        <v>41</v>
      </c>
      <c r="SLF12" s="40" t="s">
        <v>99</v>
      </c>
      <c r="SLG12" s="36">
        <f t="shared" si="2460"/>
        <v>2014</v>
      </c>
      <c r="SLH12" s="37">
        <f t="shared" si="2461"/>
        <v>-4673067000</v>
      </c>
      <c r="SLI12" s="38">
        <f t="shared" si="2462"/>
        <v>2813474000</v>
      </c>
      <c r="SLJ12" s="38">
        <f t="shared" si="2463"/>
        <v>-7486541000</v>
      </c>
      <c r="SLK12" s="39">
        <f t="shared" si="2464"/>
        <v>0.98668053165545855</v>
      </c>
      <c r="SLL12" s="39">
        <f t="shared" si="2465"/>
        <v>1.5807229500754834</v>
      </c>
      <c r="SLM12" s="40" t="s">
        <v>395</v>
      </c>
      <c r="SLN12" s="40" t="s">
        <v>10</v>
      </c>
      <c r="SLO12" s="42">
        <v>42004</v>
      </c>
      <c r="SLP12" s="43">
        <v>4736150000</v>
      </c>
      <c r="SLQ12" s="43">
        <v>63083000</v>
      </c>
      <c r="SLR12" s="43">
        <v>2655650000</v>
      </c>
      <c r="SLS12" s="40">
        <v>0</v>
      </c>
      <c r="SLT12" s="43">
        <v>157824000</v>
      </c>
      <c r="SLU12" s="40" t="s">
        <v>41</v>
      </c>
      <c r="SLV12" s="40" t="s">
        <v>99</v>
      </c>
      <c r="SLW12" s="36">
        <f t="shared" si="2460"/>
        <v>2014</v>
      </c>
      <c r="SLX12" s="37">
        <f t="shared" si="2461"/>
        <v>-4673067000</v>
      </c>
      <c r="SLY12" s="38">
        <f t="shared" si="2462"/>
        <v>2813474000</v>
      </c>
      <c r="SLZ12" s="38">
        <f t="shared" si="2463"/>
        <v>-7486541000</v>
      </c>
      <c r="SMA12" s="39">
        <f t="shared" si="2464"/>
        <v>0.98668053165545855</v>
      </c>
      <c r="SMB12" s="39">
        <f t="shared" si="2465"/>
        <v>1.5807229500754834</v>
      </c>
      <c r="SMC12" s="40" t="s">
        <v>395</v>
      </c>
      <c r="SMD12" s="40" t="s">
        <v>10</v>
      </c>
      <c r="SME12" s="42">
        <v>42004</v>
      </c>
      <c r="SMF12" s="43">
        <v>4736150000</v>
      </c>
      <c r="SMG12" s="43">
        <v>63083000</v>
      </c>
      <c r="SMH12" s="43">
        <v>2655650000</v>
      </c>
      <c r="SMI12" s="40">
        <v>0</v>
      </c>
      <c r="SMJ12" s="43">
        <v>157824000</v>
      </c>
      <c r="SMK12" s="40" t="s">
        <v>41</v>
      </c>
      <c r="SML12" s="40" t="s">
        <v>99</v>
      </c>
      <c r="SMM12" s="36">
        <f t="shared" si="2466"/>
        <v>2014</v>
      </c>
      <c r="SMN12" s="37">
        <f t="shared" si="2467"/>
        <v>-4673067000</v>
      </c>
      <c r="SMO12" s="38">
        <f t="shared" si="2468"/>
        <v>2813474000</v>
      </c>
      <c r="SMP12" s="38">
        <f t="shared" si="2469"/>
        <v>-7486541000</v>
      </c>
      <c r="SMQ12" s="39">
        <f t="shared" si="2470"/>
        <v>0.98668053165545855</v>
      </c>
      <c r="SMR12" s="39">
        <f t="shared" si="2471"/>
        <v>1.5807229500754834</v>
      </c>
      <c r="SMS12" s="40" t="s">
        <v>395</v>
      </c>
      <c r="SMT12" s="40" t="s">
        <v>10</v>
      </c>
      <c r="SMU12" s="42">
        <v>42004</v>
      </c>
      <c r="SMV12" s="43">
        <v>4736150000</v>
      </c>
      <c r="SMW12" s="43">
        <v>63083000</v>
      </c>
      <c r="SMX12" s="43">
        <v>2655650000</v>
      </c>
      <c r="SMY12" s="40">
        <v>0</v>
      </c>
      <c r="SMZ12" s="43">
        <v>157824000</v>
      </c>
      <c r="SNA12" s="40" t="s">
        <v>41</v>
      </c>
      <c r="SNB12" s="40" t="s">
        <v>99</v>
      </c>
      <c r="SNC12" s="36">
        <f t="shared" si="2466"/>
        <v>2014</v>
      </c>
      <c r="SND12" s="37">
        <f t="shared" si="2467"/>
        <v>-4673067000</v>
      </c>
      <c r="SNE12" s="38">
        <f t="shared" si="2468"/>
        <v>2813474000</v>
      </c>
      <c r="SNF12" s="38">
        <f t="shared" si="2469"/>
        <v>-7486541000</v>
      </c>
      <c r="SNG12" s="39">
        <f t="shared" si="2470"/>
        <v>0.98668053165545855</v>
      </c>
      <c r="SNH12" s="39">
        <f t="shared" si="2471"/>
        <v>1.5807229500754834</v>
      </c>
      <c r="SNI12" s="40" t="s">
        <v>395</v>
      </c>
      <c r="SNJ12" s="40" t="s">
        <v>10</v>
      </c>
      <c r="SNK12" s="42">
        <v>42004</v>
      </c>
      <c r="SNL12" s="43">
        <v>4736150000</v>
      </c>
      <c r="SNM12" s="43">
        <v>63083000</v>
      </c>
      <c r="SNN12" s="43">
        <v>2655650000</v>
      </c>
      <c r="SNO12" s="40">
        <v>0</v>
      </c>
      <c r="SNP12" s="43">
        <v>157824000</v>
      </c>
      <c r="SNQ12" s="40" t="s">
        <v>41</v>
      </c>
      <c r="SNR12" s="40" t="s">
        <v>99</v>
      </c>
      <c r="SNS12" s="36">
        <f t="shared" si="2472"/>
        <v>2014</v>
      </c>
      <c r="SNT12" s="37">
        <f t="shared" si="2473"/>
        <v>-4673067000</v>
      </c>
      <c r="SNU12" s="38">
        <f t="shared" si="2474"/>
        <v>2813474000</v>
      </c>
      <c r="SNV12" s="38">
        <f t="shared" si="2475"/>
        <v>-7486541000</v>
      </c>
      <c r="SNW12" s="39">
        <f t="shared" si="2476"/>
        <v>0.98668053165545855</v>
      </c>
      <c r="SNX12" s="39">
        <f t="shared" si="2477"/>
        <v>1.5807229500754834</v>
      </c>
      <c r="SNY12" s="40" t="s">
        <v>395</v>
      </c>
      <c r="SNZ12" s="40" t="s">
        <v>10</v>
      </c>
      <c r="SOA12" s="42">
        <v>42004</v>
      </c>
      <c r="SOB12" s="43">
        <v>4736150000</v>
      </c>
      <c r="SOC12" s="43">
        <v>63083000</v>
      </c>
      <c r="SOD12" s="43">
        <v>2655650000</v>
      </c>
      <c r="SOE12" s="40">
        <v>0</v>
      </c>
      <c r="SOF12" s="43">
        <v>157824000</v>
      </c>
      <c r="SOG12" s="40" t="s">
        <v>41</v>
      </c>
      <c r="SOH12" s="40" t="s">
        <v>99</v>
      </c>
      <c r="SOI12" s="36">
        <f t="shared" si="2472"/>
        <v>2014</v>
      </c>
      <c r="SOJ12" s="37">
        <f t="shared" si="2473"/>
        <v>-4673067000</v>
      </c>
      <c r="SOK12" s="38">
        <f t="shared" si="2474"/>
        <v>2813474000</v>
      </c>
      <c r="SOL12" s="38">
        <f t="shared" si="2475"/>
        <v>-7486541000</v>
      </c>
      <c r="SOM12" s="39">
        <f t="shared" si="2476"/>
        <v>0.98668053165545855</v>
      </c>
      <c r="SON12" s="39">
        <f t="shared" si="2477"/>
        <v>1.5807229500754834</v>
      </c>
      <c r="SOO12" s="40" t="s">
        <v>395</v>
      </c>
      <c r="SOP12" s="40" t="s">
        <v>10</v>
      </c>
      <c r="SOQ12" s="42">
        <v>42004</v>
      </c>
      <c r="SOR12" s="43">
        <v>4736150000</v>
      </c>
      <c r="SOS12" s="43">
        <v>63083000</v>
      </c>
      <c r="SOT12" s="43">
        <v>2655650000</v>
      </c>
      <c r="SOU12" s="40">
        <v>0</v>
      </c>
      <c r="SOV12" s="43">
        <v>157824000</v>
      </c>
      <c r="SOW12" s="40" t="s">
        <v>41</v>
      </c>
      <c r="SOX12" s="40" t="s">
        <v>99</v>
      </c>
      <c r="SOY12" s="36">
        <f t="shared" si="2478"/>
        <v>2014</v>
      </c>
      <c r="SOZ12" s="37">
        <f t="shared" si="2479"/>
        <v>-4673067000</v>
      </c>
      <c r="SPA12" s="38">
        <f t="shared" si="2480"/>
        <v>2813474000</v>
      </c>
      <c r="SPB12" s="38">
        <f t="shared" si="2481"/>
        <v>-7486541000</v>
      </c>
      <c r="SPC12" s="39">
        <f t="shared" si="2482"/>
        <v>0.98668053165545855</v>
      </c>
      <c r="SPD12" s="39">
        <f t="shared" si="2483"/>
        <v>1.5807229500754834</v>
      </c>
      <c r="SPE12" s="40" t="s">
        <v>395</v>
      </c>
      <c r="SPF12" s="40" t="s">
        <v>10</v>
      </c>
      <c r="SPG12" s="42">
        <v>42004</v>
      </c>
      <c r="SPH12" s="43">
        <v>4736150000</v>
      </c>
      <c r="SPI12" s="43">
        <v>63083000</v>
      </c>
      <c r="SPJ12" s="43">
        <v>2655650000</v>
      </c>
      <c r="SPK12" s="40">
        <v>0</v>
      </c>
      <c r="SPL12" s="43">
        <v>157824000</v>
      </c>
      <c r="SPM12" s="40" t="s">
        <v>41</v>
      </c>
      <c r="SPN12" s="40" t="s">
        <v>99</v>
      </c>
      <c r="SPO12" s="36">
        <f t="shared" si="2478"/>
        <v>2014</v>
      </c>
      <c r="SPP12" s="37">
        <f t="shared" si="2479"/>
        <v>-4673067000</v>
      </c>
      <c r="SPQ12" s="38">
        <f t="shared" si="2480"/>
        <v>2813474000</v>
      </c>
      <c r="SPR12" s="38">
        <f t="shared" si="2481"/>
        <v>-7486541000</v>
      </c>
      <c r="SPS12" s="39">
        <f t="shared" si="2482"/>
        <v>0.98668053165545855</v>
      </c>
      <c r="SPT12" s="39">
        <f t="shared" si="2483"/>
        <v>1.5807229500754834</v>
      </c>
      <c r="SPU12" s="40" t="s">
        <v>395</v>
      </c>
      <c r="SPV12" s="40" t="s">
        <v>10</v>
      </c>
      <c r="SPW12" s="42">
        <v>42004</v>
      </c>
      <c r="SPX12" s="43">
        <v>4736150000</v>
      </c>
      <c r="SPY12" s="43">
        <v>63083000</v>
      </c>
      <c r="SPZ12" s="43">
        <v>2655650000</v>
      </c>
      <c r="SQA12" s="40">
        <v>0</v>
      </c>
      <c r="SQB12" s="43">
        <v>157824000</v>
      </c>
      <c r="SQC12" s="40" t="s">
        <v>41</v>
      </c>
      <c r="SQD12" s="40" t="s">
        <v>99</v>
      </c>
      <c r="SQE12" s="36">
        <f t="shared" si="2484"/>
        <v>2014</v>
      </c>
      <c r="SQF12" s="37">
        <f t="shared" si="2485"/>
        <v>-4673067000</v>
      </c>
      <c r="SQG12" s="38">
        <f t="shared" si="2486"/>
        <v>2813474000</v>
      </c>
      <c r="SQH12" s="38">
        <f t="shared" si="2487"/>
        <v>-7486541000</v>
      </c>
      <c r="SQI12" s="39">
        <f t="shared" si="2488"/>
        <v>0.98668053165545855</v>
      </c>
      <c r="SQJ12" s="39">
        <f t="shared" si="2489"/>
        <v>1.5807229500754834</v>
      </c>
      <c r="SQK12" s="40" t="s">
        <v>395</v>
      </c>
      <c r="SQL12" s="40" t="s">
        <v>10</v>
      </c>
      <c r="SQM12" s="42">
        <v>42004</v>
      </c>
      <c r="SQN12" s="43">
        <v>4736150000</v>
      </c>
      <c r="SQO12" s="43">
        <v>63083000</v>
      </c>
      <c r="SQP12" s="43">
        <v>2655650000</v>
      </c>
      <c r="SQQ12" s="40">
        <v>0</v>
      </c>
      <c r="SQR12" s="43">
        <v>157824000</v>
      </c>
      <c r="SQS12" s="40" t="s">
        <v>41</v>
      </c>
      <c r="SQT12" s="40" t="s">
        <v>99</v>
      </c>
      <c r="SQU12" s="36">
        <f t="shared" si="2484"/>
        <v>2014</v>
      </c>
      <c r="SQV12" s="37">
        <f t="shared" si="2485"/>
        <v>-4673067000</v>
      </c>
      <c r="SQW12" s="38">
        <f t="shared" si="2486"/>
        <v>2813474000</v>
      </c>
      <c r="SQX12" s="38">
        <f t="shared" si="2487"/>
        <v>-7486541000</v>
      </c>
      <c r="SQY12" s="39">
        <f t="shared" si="2488"/>
        <v>0.98668053165545855</v>
      </c>
      <c r="SQZ12" s="39">
        <f t="shared" si="2489"/>
        <v>1.5807229500754834</v>
      </c>
      <c r="SRA12" s="40" t="s">
        <v>395</v>
      </c>
      <c r="SRB12" s="40" t="s">
        <v>10</v>
      </c>
      <c r="SRC12" s="42">
        <v>42004</v>
      </c>
      <c r="SRD12" s="43">
        <v>4736150000</v>
      </c>
      <c r="SRE12" s="43">
        <v>63083000</v>
      </c>
      <c r="SRF12" s="43">
        <v>2655650000</v>
      </c>
      <c r="SRG12" s="40">
        <v>0</v>
      </c>
      <c r="SRH12" s="43">
        <v>157824000</v>
      </c>
      <c r="SRI12" s="40" t="s">
        <v>41</v>
      </c>
      <c r="SRJ12" s="40" t="s">
        <v>99</v>
      </c>
      <c r="SRK12" s="36">
        <f t="shared" si="2490"/>
        <v>2014</v>
      </c>
      <c r="SRL12" s="37">
        <f t="shared" si="2491"/>
        <v>-4673067000</v>
      </c>
      <c r="SRM12" s="38">
        <f t="shared" si="2492"/>
        <v>2813474000</v>
      </c>
      <c r="SRN12" s="38">
        <f t="shared" si="2493"/>
        <v>-7486541000</v>
      </c>
      <c r="SRO12" s="39">
        <f t="shared" si="2494"/>
        <v>0.98668053165545855</v>
      </c>
      <c r="SRP12" s="39">
        <f t="shared" si="2495"/>
        <v>1.5807229500754834</v>
      </c>
      <c r="SRQ12" s="40" t="s">
        <v>395</v>
      </c>
      <c r="SRR12" s="40" t="s">
        <v>10</v>
      </c>
      <c r="SRS12" s="42">
        <v>42004</v>
      </c>
      <c r="SRT12" s="43">
        <v>4736150000</v>
      </c>
      <c r="SRU12" s="43">
        <v>63083000</v>
      </c>
      <c r="SRV12" s="43">
        <v>2655650000</v>
      </c>
      <c r="SRW12" s="40">
        <v>0</v>
      </c>
      <c r="SRX12" s="43">
        <v>157824000</v>
      </c>
      <c r="SRY12" s="40" t="s">
        <v>41</v>
      </c>
      <c r="SRZ12" s="40" t="s">
        <v>99</v>
      </c>
      <c r="SSA12" s="36">
        <f t="shared" si="2490"/>
        <v>2014</v>
      </c>
      <c r="SSB12" s="37">
        <f t="shared" si="2491"/>
        <v>-4673067000</v>
      </c>
      <c r="SSC12" s="38">
        <f t="shared" si="2492"/>
        <v>2813474000</v>
      </c>
      <c r="SSD12" s="38">
        <f t="shared" si="2493"/>
        <v>-7486541000</v>
      </c>
      <c r="SSE12" s="39">
        <f t="shared" si="2494"/>
        <v>0.98668053165545855</v>
      </c>
      <c r="SSF12" s="39">
        <f t="shared" si="2495"/>
        <v>1.5807229500754834</v>
      </c>
      <c r="SSG12" s="40" t="s">
        <v>395</v>
      </c>
      <c r="SSH12" s="40" t="s">
        <v>10</v>
      </c>
      <c r="SSI12" s="42">
        <v>42004</v>
      </c>
      <c r="SSJ12" s="43">
        <v>4736150000</v>
      </c>
      <c r="SSK12" s="43">
        <v>63083000</v>
      </c>
      <c r="SSL12" s="43">
        <v>2655650000</v>
      </c>
      <c r="SSM12" s="40">
        <v>0</v>
      </c>
      <c r="SSN12" s="43">
        <v>157824000</v>
      </c>
      <c r="SSO12" s="40" t="s">
        <v>41</v>
      </c>
      <c r="SSP12" s="40" t="s">
        <v>99</v>
      </c>
      <c r="SSQ12" s="36">
        <f t="shared" si="2496"/>
        <v>2014</v>
      </c>
      <c r="SSR12" s="37">
        <f t="shared" si="2497"/>
        <v>-4673067000</v>
      </c>
      <c r="SSS12" s="38">
        <f t="shared" si="2498"/>
        <v>2813474000</v>
      </c>
      <c r="SST12" s="38">
        <f t="shared" si="2499"/>
        <v>-7486541000</v>
      </c>
      <c r="SSU12" s="39">
        <f t="shared" si="2500"/>
        <v>0.98668053165545855</v>
      </c>
      <c r="SSV12" s="39">
        <f t="shared" si="2501"/>
        <v>1.5807229500754834</v>
      </c>
      <c r="SSW12" s="40" t="s">
        <v>395</v>
      </c>
      <c r="SSX12" s="40" t="s">
        <v>10</v>
      </c>
      <c r="SSY12" s="42">
        <v>42004</v>
      </c>
      <c r="SSZ12" s="43">
        <v>4736150000</v>
      </c>
      <c r="STA12" s="43">
        <v>63083000</v>
      </c>
      <c r="STB12" s="43">
        <v>2655650000</v>
      </c>
      <c r="STC12" s="40">
        <v>0</v>
      </c>
      <c r="STD12" s="43">
        <v>157824000</v>
      </c>
      <c r="STE12" s="40" t="s">
        <v>41</v>
      </c>
      <c r="STF12" s="40" t="s">
        <v>99</v>
      </c>
      <c r="STG12" s="36">
        <f t="shared" si="2496"/>
        <v>2014</v>
      </c>
      <c r="STH12" s="37">
        <f t="shared" si="2497"/>
        <v>-4673067000</v>
      </c>
      <c r="STI12" s="38">
        <f t="shared" si="2498"/>
        <v>2813474000</v>
      </c>
      <c r="STJ12" s="38">
        <f t="shared" si="2499"/>
        <v>-7486541000</v>
      </c>
      <c r="STK12" s="39">
        <f t="shared" si="2500"/>
        <v>0.98668053165545855</v>
      </c>
      <c r="STL12" s="39">
        <f t="shared" si="2501"/>
        <v>1.5807229500754834</v>
      </c>
      <c r="STM12" s="40" t="s">
        <v>395</v>
      </c>
      <c r="STN12" s="40" t="s">
        <v>10</v>
      </c>
      <c r="STO12" s="42">
        <v>42004</v>
      </c>
      <c r="STP12" s="43">
        <v>4736150000</v>
      </c>
      <c r="STQ12" s="43">
        <v>63083000</v>
      </c>
      <c r="STR12" s="43">
        <v>2655650000</v>
      </c>
      <c r="STS12" s="40">
        <v>0</v>
      </c>
      <c r="STT12" s="43">
        <v>157824000</v>
      </c>
      <c r="STU12" s="40" t="s">
        <v>41</v>
      </c>
      <c r="STV12" s="40" t="s">
        <v>99</v>
      </c>
      <c r="STW12" s="36">
        <f t="shared" si="2502"/>
        <v>2014</v>
      </c>
      <c r="STX12" s="37">
        <f t="shared" si="2503"/>
        <v>-4673067000</v>
      </c>
      <c r="STY12" s="38">
        <f t="shared" si="2504"/>
        <v>2813474000</v>
      </c>
      <c r="STZ12" s="38">
        <f t="shared" si="2505"/>
        <v>-7486541000</v>
      </c>
      <c r="SUA12" s="39">
        <f t="shared" si="2506"/>
        <v>0.98668053165545855</v>
      </c>
      <c r="SUB12" s="39">
        <f t="shared" si="2507"/>
        <v>1.5807229500754834</v>
      </c>
      <c r="SUC12" s="40" t="s">
        <v>395</v>
      </c>
      <c r="SUD12" s="40" t="s">
        <v>10</v>
      </c>
      <c r="SUE12" s="42">
        <v>42004</v>
      </c>
      <c r="SUF12" s="43">
        <v>4736150000</v>
      </c>
      <c r="SUG12" s="43">
        <v>63083000</v>
      </c>
      <c r="SUH12" s="43">
        <v>2655650000</v>
      </c>
      <c r="SUI12" s="40">
        <v>0</v>
      </c>
      <c r="SUJ12" s="43">
        <v>157824000</v>
      </c>
      <c r="SUK12" s="40" t="s">
        <v>41</v>
      </c>
      <c r="SUL12" s="40" t="s">
        <v>99</v>
      </c>
      <c r="SUM12" s="36">
        <f t="shared" si="2502"/>
        <v>2014</v>
      </c>
      <c r="SUN12" s="37">
        <f t="shared" si="2503"/>
        <v>-4673067000</v>
      </c>
      <c r="SUO12" s="38">
        <f t="shared" si="2504"/>
        <v>2813474000</v>
      </c>
      <c r="SUP12" s="38">
        <f t="shared" si="2505"/>
        <v>-7486541000</v>
      </c>
      <c r="SUQ12" s="39">
        <f t="shared" si="2506"/>
        <v>0.98668053165545855</v>
      </c>
      <c r="SUR12" s="39">
        <f t="shared" si="2507"/>
        <v>1.5807229500754834</v>
      </c>
      <c r="SUS12" s="40" t="s">
        <v>395</v>
      </c>
      <c r="SUT12" s="40" t="s">
        <v>10</v>
      </c>
      <c r="SUU12" s="42">
        <v>42004</v>
      </c>
      <c r="SUV12" s="43">
        <v>4736150000</v>
      </c>
      <c r="SUW12" s="43">
        <v>63083000</v>
      </c>
      <c r="SUX12" s="43">
        <v>2655650000</v>
      </c>
      <c r="SUY12" s="40">
        <v>0</v>
      </c>
      <c r="SUZ12" s="43">
        <v>157824000</v>
      </c>
      <c r="SVA12" s="40" t="s">
        <v>41</v>
      </c>
      <c r="SVB12" s="40" t="s">
        <v>99</v>
      </c>
      <c r="SVC12" s="36">
        <f t="shared" si="2508"/>
        <v>2014</v>
      </c>
      <c r="SVD12" s="37">
        <f t="shared" si="2509"/>
        <v>-4673067000</v>
      </c>
      <c r="SVE12" s="38">
        <f t="shared" si="2510"/>
        <v>2813474000</v>
      </c>
      <c r="SVF12" s="38">
        <f t="shared" si="2511"/>
        <v>-7486541000</v>
      </c>
      <c r="SVG12" s="39">
        <f t="shared" si="2512"/>
        <v>0.98668053165545855</v>
      </c>
      <c r="SVH12" s="39">
        <f t="shared" si="2513"/>
        <v>1.5807229500754834</v>
      </c>
      <c r="SVI12" s="40" t="s">
        <v>395</v>
      </c>
      <c r="SVJ12" s="40" t="s">
        <v>10</v>
      </c>
      <c r="SVK12" s="42">
        <v>42004</v>
      </c>
      <c r="SVL12" s="43">
        <v>4736150000</v>
      </c>
      <c r="SVM12" s="43">
        <v>63083000</v>
      </c>
      <c r="SVN12" s="43">
        <v>2655650000</v>
      </c>
      <c r="SVO12" s="40">
        <v>0</v>
      </c>
      <c r="SVP12" s="43">
        <v>157824000</v>
      </c>
      <c r="SVQ12" s="40" t="s">
        <v>41</v>
      </c>
      <c r="SVR12" s="40" t="s">
        <v>99</v>
      </c>
      <c r="SVS12" s="36">
        <f t="shared" si="2508"/>
        <v>2014</v>
      </c>
      <c r="SVT12" s="37">
        <f t="shared" si="2509"/>
        <v>-4673067000</v>
      </c>
      <c r="SVU12" s="38">
        <f t="shared" si="2510"/>
        <v>2813474000</v>
      </c>
      <c r="SVV12" s="38">
        <f t="shared" si="2511"/>
        <v>-7486541000</v>
      </c>
      <c r="SVW12" s="39">
        <f t="shared" si="2512"/>
        <v>0.98668053165545855</v>
      </c>
      <c r="SVX12" s="39">
        <f t="shared" si="2513"/>
        <v>1.5807229500754834</v>
      </c>
      <c r="SVY12" s="40" t="s">
        <v>395</v>
      </c>
      <c r="SVZ12" s="40" t="s">
        <v>10</v>
      </c>
      <c r="SWA12" s="42">
        <v>42004</v>
      </c>
      <c r="SWB12" s="43">
        <v>4736150000</v>
      </c>
      <c r="SWC12" s="43">
        <v>63083000</v>
      </c>
      <c r="SWD12" s="43">
        <v>2655650000</v>
      </c>
      <c r="SWE12" s="40">
        <v>0</v>
      </c>
      <c r="SWF12" s="43">
        <v>157824000</v>
      </c>
      <c r="SWG12" s="40" t="s">
        <v>41</v>
      </c>
      <c r="SWH12" s="40" t="s">
        <v>99</v>
      </c>
      <c r="SWI12" s="36">
        <f t="shared" si="2514"/>
        <v>2014</v>
      </c>
      <c r="SWJ12" s="37">
        <f t="shared" si="2515"/>
        <v>-4673067000</v>
      </c>
      <c r="SWK12" s="38">
        <f t="shared" si="2516"/>
        <v>2813474000</v>
      </c>
      <c r="SWL12" s="38">
        <f t="shared" si="2517"/>
        <v>-7486541000</v>
      </c>
      <c r="SWM12" s="39">
        <f t="shared" si="2518"/>
        <v>0.98668053165545855</v>
      </c>
      <c r="SWN12" s="39">
        <f t="shared" si="2519"/>
        <v>1.5807229500754834</v>
      </c>
      <c r="SWO12" s="40" t="s">
        <v>395</v>
      </c>
      <c r="SWP12" s="40" t="s">
        <v>10</v>
      </c>
      <c r="SWQ12" s="42">
        <v>42004</v>
      </c>
      <c r="SWR12" s="43">
        <v>4736150000</v>
      </c>
      <c r="SWS12" s="43">
        <v>63083000</v>
      </c>
      <c r="SWT12" s="43">
        <v>2655650000</v>
      </c>
      <c r="SWU12" s="40">
        <v>0</v>
      </c>
      <c r="SWV12" s="43">
        <v>157824000</v>
      </c>
      <c r="SWW12" s="40" t="s">
        <v>41</v>
      </c>
      <c r="SWX12" s="40" t="s">
        <v>99</v>
      </c>
      <c r="SWY12" s="36">
        <f t="shared" si="2514"/>
        <v>2014</v>
      </c>
      <c r="SWZ12" s="37">
        <f t="shared" si="2515"/>
        <v>-4673067000</v>
      </c>
      <c r="SXA12" s="38">
        <f t="shared" si="2516"/>
        <v>2813474000</v>
      </c>
      <c r="SXB12" s="38">
        <f t="shared" si="2517"/>
        <v>-7486541000</v>
      </c>
      <c r="SXC12" s="39">
        <f t="shared" si="2518"/>
        <v>0.98668053165545855</v>
      </c>
      <c r="SXD12" s="39">
        <f t="shared" si="2519"/>
        <v>1.5807229500754834</v>
      </c>
      <c r="SXE12" s="40" t="s">
        <v>395</v>
      </c>
      <c r="SXF12" s="40" t="s">
        <v>10</v>
      </c>
      <c r="SXG12" s="42">
        <v>42004</v>
      </c>
      <c r="SXH12" s="43">
        <v>4736150000</v>
      </c>
      <c r="SXI12" s="43">
        <v>63083000</v>
      </c>
      <c r="SXJ12" s="43">
        <v>2655650000</v>
      </c>
      <c r="SXK12" s="40">
        <v>0</v>
      </c>
      <c r="SXL12" s="43">
        <v>157824000</v>
      </c>
      <c r="SXM12" s="40" t="s">
        <v>41</v>
      </c>
      <c r="SXN12" s="40" t="s">
        <v>99</v>
      </c>
      <c r="SXO12" s="36">
        <f t="shared" si="2520"/>
        <v>2014</v>
      </c>
      <c r="SXP12" s="37">
        <f t="shared" si="2521"/>
        <v>-4673067000</v>
      </c>
      <c r="SXQ12" s="38">
        <f t="shared" si="2522"/>
        <v>2813474000</v>
      </c>
      <c r="SXR12" s="38">
        <f t="shared" si="2523"/>
        <v>-7486541000</v>
      </c>
      <c r="SXS12" s="39">
        <f t="shared" si="2524"/>
        <v>0.98668053165545855</v>
      </c>
      <c r="SXT12" s="39">
        <f t="shared" si="2525"/>
        <v>1.5807229500754834</v>
      </c>
      <c r="SXU12" s="40" t="s">
        <v>395</v>
      </c>
      <c r="SXV12" s="40" t="s">
        <v>10</v>
      </c>
      <c r="SXW12" s="42">
        <v>42004</v>
      </c>
      <c r="SXX12" s="43">
        <v>4736150000</v>
      </c>
      <c r="SXY12" s="43">
        <v>63083000</v>
      </c>
      <c r="SXZ12" s="43">
        <v>2655650000</v>
      </c>
      <c r="SYA12" s="40">
        <v>0</v>
      </c>
      <c r="SYB12" s="43">
        <v>157824000</v>
      </c>
      <c r="SYC12" s="40" t="s">
        <v>41</v>
      </c>
      <c r="SYD12" s="40" t="s">
        <v>99</v>
      </c>
      <c r="SYE12" s="36">
        <f t="shared" si="2520"/>
        <v>2014</v>
      </c>
      <c r="SYF12" s="37">
        <f t="shared" si="2521"/>
        <v>-4673067000</v>
      </c>
      <c r="SYG12" s="38">
        <f t="shared" si="2522"/>
        <v>2813474000</v>
      </c>
      <c r="SYH12" s="38">
        <f t="shared" si="2523"/>
        <v>-7486541000</v>
      </c>
      <c r="SYI12" s="39">
        <f t="shared" si="2524"/>
        <v>0.98668053165545855</v>
      </c>
      <c r="SYJ12" s="39">
        <f t="shared" si="2525"/>
        <v>1.5807229500754834</v>
      </c>
      <c r="SYK12" s="40" t="s">
        <v>395</v>
      </c>
      <c r="SYL12" s="40" t="s">
        <v>10</v>
      </c>
      <c r="SYM12" s="42">
        <v>42004</v>
      </c>
      <c r="SYN12" s="43">
        <v>4736150000</v>
      </c>
      <c r="SYO12" s="43">
        <v>63083000</v>
      </c>
      <c r="SYP12" s="43">
        <v>2655650000</v>
      </c>
      <c r="SYQ12" s="40">
        <v>0</v>
      </c>
      <c r="SYR12" s="43">
        <v>157824000</v>
      </c>
      <c r="SYS12" s="40" t="s">
        <v>41</v>
      </c>
      <c r="SYT12" s="40" t="s">
        <v>99</v>
      </c>
      <c r="SYU12" s="36">
        <f t="shared" si="2526"/>
        <v>2014</v>
      </c>
      <c r="SYV12" s="37">
        <f t="shared" si="2527"/>
        <v>-4673067000</v>
      </c>
      <c r="SYW12" s="38">
        <f t="shared" si="2528"/>
        <v>2813474000</v>
      </c>
      <c r="SYX12" s="38">
        <f t="shared" si="2529"/>
        <v>-7486541000</v>
      </c>
      <c r="SYY12" s="39">
        <f t="shared" si="2530"/>
        <v>0.98668053165545855</v>
      </c>
      <c r="SYZ12" s="39">
        <f t="shared" si="2531"/>
        <v>1.5807229500754834</v>
      </c>
      <c r="SZA12" s="40" t="s">
        <v>395</v>
      </c>
      <c r="SZB12" s="40" t="s">
        <v>10</v>
      </c>
      <c r="SZC12" s="42">
        <v>42004</v>
      </c>
      <c r="SZD12" s="43">
        <v>4736150000</v>
      </c>
      <c r="SZE12" s="43">
        <v>63083000</v>
      </c>
      <c r="SZF12" s="43">
        <v>2655650000</v>
      </c>
      <c r="SZG12" s="40">
        <v>0</v>
      </c>
      <c r="SZH12" s="43">
        <v>157824000</v>
      </c>
      <c r="SZI12" s="40" t="s">
        <v>41</v>
      </c>
      <c r="SZJ12" s="40" t="s">
        <v>99</v>
      </c>
      <c r="SZK12" s="36">
        <f t="shared" si="2526"/>
        <v>2014</v>
      </c>
      <c r="SZL12" s="37">
        <f t="shared" si="2527"/>
        <v>-4673067000</v>
      </c>
      <c r="SZM12" s="38">
        <f t="shared" si="2528"/>
        <v>2813474000</v>
      </c>
      <c r="SZN12" s="38">
        <f t="shared" si="2529"/>
        <v>-7486541000</v>
      </c>
      <c r="SZO12" s="39">
        <f t="shared" si="2530"/>
        <v>0.98668053165545855</v>
      </c>
      <c r="SZP12" s="39">
        <f t="shared" si="2531"/>
        <v>1.5807229500754834</v>
      </c>
      <c r="SZQ12" s="40" t="s">
        <v>395</v>
      </c>
      <c r="SZR12" s="40" t="s">
        <v>10</v>
      </c>
      <c r="SZS12" s="42">
        <v>42004</v>
      </c>
      <c r="SZT12" s="43">
        <v>4736150000</v>
      </c>
      <c r="SZU12" s="43">
        <v>63083000</v>
      </c>
      <c r="SZV12" s="43">
        <v>2655650000</v>
      </c>
      <c r="SZW12" s="40">
        <v>0</v>
      </c>
      <c r="SZX12" s="43">
        <v>157824000</v>
      </c>
      <c r="SZY12" s="40" t="s">
        <v>41</v>
      </c>
      <c r="SZZ12" s="40" t="s">
        <v>99</v>
      </c>
      <c r="TAA12" s="36">
        <f t="shared" si="2532"/>
        <v>2014</v>
      </c>
      <c r="TAB12" s="37">
        <f t="shared" si="2533"/>
        <v>-4673067000</v>
      </c>
      <c r="TAC12" s="38">
        <f t="shared" si="2534"/>
        <v>2813474000</v>
      </c>
      <c r="TAD12" s="38">
        <f t="shared" si="2535"/>
        <v>-7486541000</v>
      </c>
      <c r="TAE12" s="39">
        <f t="shared" si="2536"/>
        <v>0.98668053165545855</v>
      </c>
      <c r="TAF12" s="39">
        <f t="shared" si="2537"/>
        <v>1.5807229500754834</v>
      </c>
      <c r="TAG12" s="40" t="s">
        <v>395</v>
      </c>
      <c r="TAH12" s="40" t="s">
        <v>10</v>
      </c>
      <c r="TAI12" s="42">
        <v>42004</v>
      </c>
      <c r="TAJ12" s="43">
        <v>4736150000</v>
      </c>
      <c r="TAK12" s="43">
        <v>63083000</v>
      </c>
      <c r="TAL12" s="43">
        <v>2655650000</v>
      </c>
      <c r="TAM12" s="40">
        <v>0</v>
      </c>
      <c r="TAN12" s="43">
        <v>157824000</v>
      </c>
      <c r="TAO12" s="40" t="s">
        <v>41</v>
      </c>
      <c r="TAP12" s="40" t="s">
        <v>99</v>
      </c>
      <c r="TAQ12" s="36">
        <f t="shared" si="2532"/>
        <v>2014</v>
      </c>
      <c r="TAR12" s="37">
        <f t="shared" si="2533"/>
        <v>-4673067000</v>
      </c>
      <c r="TAS12" s="38">
        <f t="shared" si="2534"/>
        <v>2813474000</v>
      </c>
      <c r="TAT12" s="38">
        <f t="shared" si="2535"/>
        <v>-7486541000</v>
      </c>
      <c r="TAU12" s="39">
        <f t="shared" si="2536"/>
        <v>0.98668053165545855</v>
      </c>
      <c r="TAV12" s="39">
        <f t="shared" si="2537"/>
        <v>1.5807229500754834</v>
      </c>
      <c r="TAW12" s="40" t="s">
        <v>395</v>
      </c>
      <c r="TAX12" s="40" t="s">
        <v>10</v>
      </c>
      <c r="TAY12" s="42">
        <v>42004</v>
      </c>
      <c r="TAZ12" s="43">
        <v>4736150000</v>
      </c>
      <c r="TBA12" s="43">
        <v>63083000</v>
      </c>
      <c r="TBB12" s="43">
        <v>2655650000</v>
      </c>
      <c r="TBC12" s="40">
        <v>0</v>
      </c>
      <c r="TBD12" s="43">
        <v>157824000</v>
      </c>
      <c r="TBE12" s="40" t="s">
        <v>41</v>
      </c>
      <c r="TBF12" s="40" t="s">
        <v>99</v>
      </c>
      <c r="TBG12" s="36">
        <f t="shared" si="2538"/>
        <v>2014</v>
      </c>
      <c r="TBH12" s="37">
        <f t="shared" si="2539"/>
        <v>-4673067000</v>
      </c>
      <c r="TBI12" s="38">
        <f t="shared" si="2540"/>
        <v>2813474000</v>
      </c>
      <c r="TBJ12" s="38">
        <f t="shared" si="2541"/>
        <v>-7486541000</v>
      </c>
      <c r="TBK12" s="39">
        <f t="shared" si="2542"/>
        <v>0.98668053165545855</v>
      </c>
      <c r="TBL12" s="39">
        <f t="shared" si="2543"/>
        <v>1.5807229500754834</v>
      </c>
      <c r="TBM12" s="40" t="s">
        <v>395</v>
      </c>
      <c r="TBN12" s="40" t="s">
        <v>10</v>
      </c>
      <c r="TBO12" s="42">
        <v>42004</v>
      </c>
      <c r="TBP12" s="43">
        <v>4736150000</v>
      </c>
      <c r="TBQ12" s="43">
        <v>63083000</v>
      </c>
      <c r="TBR12" s="43">
        <v>2655650000</v>
      </c>
      <c r="TBS12" s="40">
        <v>0</v>
      </c>
      <c r="TBT12" s="43">
        <v>157824000</v>
      </c>
      <c r="TBU12" s="40" t="s">
        <v>41</v>
      </c>
      <c r="TBV12" s="40" t="s">
        <v>99</v>
      </c>
      <c r="TBW12" s="36">
        <f t="shared" si="2538"/>
        <v>2014</v>
      </c>
      <c r="TBX12" s="37">
        <f t="shared" si="2539"/>
        <v>-4673067000</v>
      </c>
      <c r="TBY12" s="38">
        <f t="shared" si="2540"/>
        <v>2813474000</v>
      </c>
      <c r="TBZ12" s="38">
        <f t="shared" si="2541"/>
        <v>-7486541000</v>
      </c>
      <c r="TCA12" s="39">
        <f t="shared" si="2542"/>
        <v>0.98668053165545855</v>
      </c>
      <c r="TCB12" s="39">
        <f t="shared" si="2543"/>
        <v>1.5807229500754834</v>
      </c>
      <c r="TCC12" s="40" t="s">
        <v>395</v>
      </c>
      <c r="TCD12" s="40" t="s">
        <v>10</v>
      </c>
      <c r="TCE12" s="42">
        <v>42004</v>
      </c>
      <c r="TCF12" s="43">
        <v>4736150000</v>
      </c>
      <c r="TCG12" s="43">
        <v>63083000</v>
      </c>
      <c r="TCH12" s="43">
        <v>2655650000</v>
      </c>
      <c r="TCI12" s="40">
        <v>0</v>
      </c>
      <c r="TCJ12" s="43">
        <v>157824000</v>
      </c>
      <c r="TCK12" s="40" t="s">
        <v>41</v>
      </c>
      <c r="TCL12" s="40" t="s">
        <v>99</v>
      </c>
      <c r="TCM12" s="36">
        <f t="shared" si="2544"/>
        <v>2014</v>
      </c>
      <c r="TCN12" s="37">
        <f t="shared" si="2545"/>
        <v>-4673067000</v>
      </c>
      <c r="TCO12" s="38">
        <f t="shared" si="2546"/>
        <v>2813474000</v>
      </c>
      <c r="TCP12" s="38">
        <f t="shared" si="2547"/>
        <v>-7486541000</v>
      </c>
      <c r="TCQ12" s="39">
        <f t="shared" si="2548"/>
        <v>0.98668053165545855</v>
      </c>
      <c r="TCR12" s="39">
        <f t="shared" si="2549"/>
        <v>1.5807229500754834</v>
      </c>
      <c r="TCS12" s="40" t="s">
        <v>395</v>
      </c>
      <c r="TCT12" s="40" t="s">
        <v>10</v>
      </c>
      <c r="TCU12" s="42">
        <v>42004</v>
      </c>
      <c r="TCV12" s="43">
        <v>4736150000</v>
      </c>
      <c r="TCW12" s="43">
        <v>63083000</v>
      </c>
      <c r="TCX12" s="43">
        <v>2655650000</v>
      </c>
      <c r="TCY12" s="40">
        <v>0</v>
      </c>
      <c r="TCZ12" s="43">
        <v>157824000</v>
      </c>
      <c r="TDA12" s="40" t="s">
        <v>41</v>
      </c>
      <c r="TDB12" s="40" t="s">
        <v>99</v>
      </c>
      <c r="TDC12" s="36">
        <f t="shared" si="2544"/>
        <v>2014</v>
      </c>
      <c r="TDD12" s="37">
        <f t="shared" si="2545"/>
        <v>-4673067000</v>
      </c>
      <c r="TDE12" s="38">
        <f t="shared" si="2546"/>
        <v>2813474000</v>
      </c>
      <c r="TDF12" s="38">
        <f t="shared" si="2547"/>
        <v>-7486541000</v>
      </c>
      <c r="TDG12" s="39">
        <f t="shared" si="2548"/>
        <v>0.98668053165545855</v>
      </c>
      <c r="TDH12" s="39">
        <f t="shared" si="2549"/>
        <v>1.5807229500754834</v>
      </c>
      <c r="TDI12" s="40" t="s">
        <v>395</v>
      </c>
      <c r="TDJ12" s="40" t="s">
        <v>10</v>
      </c>
      <c r="TDK12" s="42">
        <v>42004</v>
      </c>
      <c r="TDL12" s="43">
        <v>4736150000</v>
      </c>
      <c r="TDM12" s="43">
        <v>63083000</v>
      </c>
      <c r="TDN12" s="43">
        <v>2655650000</v>
      </c>
      <c r="TDO12" s="40">
        <v>0</v>
      </c>
      <c r="TDP12" s="43">
        <v>157824000</v>
      </c>
      <c r="TDQ12" s="40" t="s">
        <v>41</v>
      </c>
      <c r="TDR12" s="40" t="s">
        <v>99</v>
      </c>
      <c r="TDS12" s="36">
        <f t="shared" si="2550"/>
        <v>2014</v>
      </c>
      <c r="TDT12" s="37">
        <f t="shared" si="2551"/>
        <v>-4673067000</v>
      </c>
      <c r="TDU12" s="38">
        <f t="shared" si="2552"/>
        <v>2813474000</v>
      </c>
      <c r="TDV12" s="38">
        <f t="shared" si="2553"/>
        <v>-7486541000</v>
      </c>
      <c r="TDW12" s="39">
        <f t="shared" si="2554"/>
        <v>0.98668053165545855</v>
      </c>
      <c r="TDX12" s="39">
        <f t="shared" si="2555"/>
        <v>1.5807229500754834</v>
      </c>
      <c r="TDY12" s="40" t="s">
        <v>395</v>
      </c>
      <c r="TDZ12" s="40" t="s">
        <v>10</v>
      </c>
      <c r="TEA12" s="42">
        <v>42004</v>
      </c>
      <c r="TEB12" s="43">
        <v>4736150000</v>
      </c>
      <c r="TEC12" s="43">
        <v>63083000</v>
      </c>
      <c r="TED12" s="43">
        <v>2655650000</v>
      </c>
      <c r="TEE12" s="40">
        <v>0</v>
      </c>
      <c r="TEF12" s="43">
        <v>157824000</v>
      </c>
      <c r="TEG12" s="40" t="s">
        <v>41</v>
      </c>
      <c r="TEH12" s="40" t="s">
        <v>99</v>
      </c>
      <c r="TEI12" s="36">
        <f t="shared" si="2550"/>
        <v>2014</v>
      </c>
      <c r="TEJ12" s="37">
        <f t="shared" si="2551"/>
        <v>-4673067000</v>
      </c>
      <c r="TEK12" s="38">
        <f t="shared" si="2552"/>
        <v>2813474000</v>
      </c>
      <c r="TEL12" s="38">
        <f t="shared" si="2553"/>
        <v>-7486541000</v>
      </c>
      <c r="TEM12" s="39">
        <f t="shared" si="2554"/>
        <v>0.98668053165545855</v>
      </c>
      <c r="TEN12" s="39">
        <f t="shared" si="2555"/>
        <v>1.5807229500754834</v>
      </c>
      <c r="TEO12" s="40" t="s">
        <v>395</v>
      </c>
      <c r="TEP12" s="40" t="s">
        <v>10</v>
      </c>
      <c r="TEQ12" s="42">
        <v>42004</v>
      </c>
      <c r="TER12" s="43">
        <v>4736150000</v>
      </c>
      <c r="TES12" s="43">
        <v>63083000</v>
      </c>
      <c r="TET12" s="43">
        <v>2655650000</v>
      </c>
      <c r="TEU12" s="40">
        <v>0</v>
      </c>
      <c r="TEV12" s="43">
        <v>157824000</v>
      </c>
      <c r="TEW12" s="40" t="s">
        <v>41</v>
      </c>
      <c r="TEX12" s="40" t="s">
        <v>99</v>
      </c>
      <c r="TEY12" s="36">
        <f t="shared" si="2556"/>
        <v>2014</v>
      </c>
      <c r="TEZ12" s="37">
        <f t="shared" si="2557"/>
        <v>-4673067000</v>
      </c>
      <c r="TFA12" s="38">
        <f t="shared" si="2558"/>
        <v>2813474000</v>
      </c>
      <c r="TFB12" s="38">
        <f t="shared" si="2559"/>
        <v>-7486541000</v>
      </c>
      <c r="TFC12" s="39">
        <f t="shared" si="2560"/>
        <v>0.98668053165545855</v>
      </c>
      <c r="TFD12" s="39">
        <f t="shared" si="2561"/>
        <v>1.5807229500754834</v>
      </c>
      <c r="TFE12" s="40" t="s">
        <v>395</v>
      </c>
      <c r="TFF12" s="40" t="s">
        <v>10</v>
      </c>
      <c r="TFG12" s="42">
        <v>42004</v>
      </c>
      <c r="TFH12" s="43">
        <v>4736150000</v>
      </c>
      <c r="TFI12" s="43">
        <v>63083000</v>
      </c>
      <c r="TFJ12" s="43">
        <v>2655650000</v>
      </c>
      <c r="TFK12" s="40">
        <v>0</v>
      </c>
      <c r="TFL12" s="43">
        <v>157824000</v>
      </c>
      <c r="TFM12" s="40" t="s">
        <v>41</v>
      </c>
      <c r="TFN12" s="40" t="s">
        <v>99</v>
      </c>
      <c r="TFO12" s="36">
        <f t="shared" si="2556"/>
        <v>2014</v>
      </c>
      <c r="TFP12" s="37">
        <f t="shared" si="2557"/>
        <v>-4673067000</v>
      </c>
      <c r="TFQ12" s="38">
        <f t="shared" si="2558"/>
        <v>2813474000</v>
      </c>
      <c r="TFR12" s="38">
        <f t="shared" si="2559"/>
        <v>-7486541000</v>
      </c>
      <c r="TFS12" s="39">
        <f t="shared" si="2560"/>
        <v>0.98668053165545855</v>
      </c>
      <c r="TFT12" s="39">
        <f t="shared" si="2561"/>
        <v>1.5807229500754834</v>
      </c>
      <c r="TFU12" s="40" t="s">
        <v>395</v>
      </c>
      <c r="TFV12" s="40" t="s">
        <v>10</v>
      </c>
      <c r="TFW12" s="42">
        <v>42004</v>
      </c>
      <c r="TFX12" s="43">
        <v>4736150000</v>
      </c>
      <c r="TFY12" s="43">
        <v>63083000</v>
      </c>
      <c r="TFZ12" s="43">
        <v>2655650000</v>
      </c>
      <c r="TGA12" s="40">
        <v>0</v>
      </c>
      <c r="TGB12" s="43">
        <v>157824000</v>
      </c>
      <c r="TGC12" s="40" t="s">
        <v>41</v>
      </c>
      <c r="TGD12" s="40" t="s">
        <v>99</v>
      </c>
      <c r="TGE12" s="36">
        <f t="shared" si="2562"/>
        <v>2014</v>
      </c>
      <c r="TGF12" s="37">
        <f t="shared" si="2563"/>
        <v>-4673067000</v>
      </c>
      <c r="TGG12" s="38">
        <f t="shared" si="2564"/>
        <v>2813474000</v>
      </c>
      <c r="TGH12" s="38">
        <f t="shared" si="2565"/>
        <v>-7486541000</v>
      </c>
      <c r="TGI12" s="39">
        <f t="shared" si="2566"/>
        <v>0.98668053165545855</v>
      </c>
      <c r="TGJ12" s="39">
        <f t="shared" si="2567"/>
        <v>1.5807229500754834</v>
      </c>
      <c r="TGK12" s="40" t="s">
        <v>395</v>
      </c>
      <c r="TGL12" s="40" t="s">
        <v>10</v>
      </c>
      <c r="TGM12" s="42">
        <v>42004</v>
      </c>
      <c r="TGN12" s="43">
        <v>4736150000</v>
      </c>
      <c r="TGO12" s="43">
        <v>63083000</v>
      </c>
      <c r="TGP12" s="43">
        <v>2655650000</v>
      </c>
      <c r="TGQ12" s="40">
        <v>0</v>
      </c>
      <c r="TGR12" s="43">
        <v>157824000</v>
      </c>
      <c r="TGS12" s="40" t="s">
        <v>41</v>
      </c>
      <c r="TGT12" s="40" t="s">
        <v>99</v>
      </c>
      <c r="TGU12" s="36">
        <f t="shared" si="2562"/>
        <v>2014</v>
      </c>
      <c r="TGV12" s="37">
        <f t="shared" si="2563"/>
        <v>-4673067000</v>
      </c>
      <c r="TGW12" s="38">
        <f t="shared" si="2564"/>
        <v>2813474000</v>
      </c>
      <c r="TGX12" s="38">
        <f t="shared" si="2565"/>
        <v>-7486541000</v>
      </c>
      <c r="TGY12" s="39">
        <f t="shared" si="2566"/>
        <v>0.98668053165545855</v>
      </c>
      <c r="TGZ12" s="39">
        <f t="shared" si="2567"/>
        <v>1.5807229500754834</v>
      </c>
      <c r="THA12" s="40" t="s">
        <v>395</v>
      </c>
      <c r="THB12" s="40" t="s">
        <v>10</v>
      </c>
      <c r="THC12" s="42">
        <v>42004</v>
      </c>
      <c r="THD12" s="43">
        <v>4736150000</v>
      </c>
      <c r="THE12" s="43">
        <v>63083000</v>
      </c>
      <c r="THF12" s="43">
        <v>2655650000</v>
      </c>
      <c r="THG12" s="40">
        <v>0</v>
      </c>
      <c r="THH12" s="43">
        <v>157824000</v>
      </c>
      <c r="THI12" s="40" t="s">
        <v>41</v>
      </c>
      <c r="THJ12" s="40" t="s">
        <v>99</v>
      </c>
      <c r="THK12" s="36">
        <f t="shared" si="2568"/>
        <v>2014</v>
      </c>
      <c r="THL12" s="37">
        <f t="shared" si="2569"/>
        <v>-4673067000</v>
      </c>
      <c r="THM12" s="38">
        <f t="shared" si="2570"/>
        <v>2813474000</v>
      </c>
      <c r="THN12" s="38">
        <f t="shared" si="2571"/>
        <v>-7486541000</v>
      </c>
      <c r="THO12" s="39">
        <f t="shared" si="2572"/>
        <v>0.98668053165545855</v>
      </c>
      <c r="THP12" s="39">
        <f t="shared" si="2573"/>
        <v>1.5807229500754834</v>
      </c>
      <c r="THQ12" s="40" t="s">
        <v>395</v>
      </c>
      <c r="THR12" s="40" t="s">
        <v>10</v>
      </c>
      <c r="THS12" s="42">
        <v>42004</v>
      </c>
      <c r="THT12" s="43">
        <v>4736150000</v>
      </c>
      <c r="THU12" s="43">
        <v>63083000</v>
      </c>
      <c r="THV12" s="43">
        <v>2655650000</v>
      </c>
      <c r="THW12" s="40">
        <v>0</v>
      </c>
      <c r="THX12" s="43">
        <v>157824000</v>
      </c>
      <c r="THY12" s="40" t="s">
        <v>41</v>
      </c>
      <c r="THZ12" s="40" t="s">
        <v>99</v>
      </c>
      <c r="TIA12" s="36">
        <f t="shared" si="2568"/>
        <v>2014</v>
      </c>
      <c r="TIB12" s="37">
        <f t="shared" si="2569"/>
        <v>-4673067000</v>
      </c>
      <c r="TIC12" s="38">
        <f t="shared" si="2570"/>
        <v>2813474000</v>
      </c>
      <c r="TID12" s="38">
        <f t="shared" si="2571"/>
        <v>-7486541000</v>
      </c>
      <c r="TIE12" s="39">
        <f t="shared" si="2572"/>
        <v>0.98668053165545855</v>
      </c>
      <c r="TIF12" s="39">
        <f t="shared" si="2573"/>
        <v>1.5807229500754834</v>
      </c>
      <c r="TIG12" s="40" t="s">
        <v>395</v>
      </c>
      <c r="TIH12" s="40" t="s">
        <v>10</v>
      </c>
      <c r="TII12" s="42">
        <v>42004</v>
      </c>
      <c r="TIJ12" s="43">
        <v>4736150000</v>
      </c>
      <c r="TIK12" s="43">
        <v>63083000</v>
      </c>
      <c r="TIL12" s="43">
        <v>2655650000</v>
      </c>
      <c r="TIM12" s="40">
        <v>0</v>
      </c>
      <c r="TIN12" s="43">
        <v>157824000</v>
      </c>
      <c r="TIO12" s="40" t="s">
        <v>41</v>
      </c>
      <c r="TIP12" s="40" t="s">
        <v>99</v>
      </c>
      <c r="TIQ12" s="36">
        <f t="shared" si="2574"/>
        <v>2014</v>
      </c>
      <c r="TIR12" s="37">
        <f t="shared" si="2575"/>
        <v>-4673067000</v>
      </c>
      <c r="TIS12" s="38">
        <f t="shared" si="2576"/>
        <v>2813474000</v>
      </c>
      <c r="TIT12" s="38">
        <f t="shared" si="2577"/>
        <v>-7486541000</v>
      </c>
      <c r="TIU12" s="39">
        <f t="shared" si="2578"/>
        <v>0.98668053165545855</v>
      </c>
      <c r="TIV12" s="39">
        <f t="shared" si="2579"/>
        <v>1.5807229500754834</v>
      </c>
      <c r="TIW12" s="40" t="s">
        <v>395</v>
      </c>
      <c r="TIX12" s="40" t="s">
        <v>10</v>
      </c>
      <c r="TIY12" s="42">
        <v>42004</v>
      </c>
      <c r="TIZ12" s="43">
        <v>4736150000</v>
      </c>
      <c r="TJA12" s="43">
        <v>63083000</v>
      </c>
      <c r="TJB12" s="43">
        <v>2655650000</v>
      </c>
      <c r="TJC12" s="40">
        <v>0</v>
      </c>
      <c r="TJD12" s="43">
        <v>157824000</v>
      </c>
      <c r="TJE12" s="40" t="s">
        <v>41</v>
      </c>
      <c r="TJF12" s="40" t="s">
        <v>99</v>
      </c>
      <c r="TJG12" s="36">
        <f t="shared" si="2574"/>
        <v>2014</v>
      </c>
      <c r="TJH12" s="37">
        <f t="shared" si="2575"/>
        <v>-4673067000</v>
      </c>
      <c r="TJI12" s="38">
        <f t="shared" si="2576"/>
        <v>2813474000</v>
      </c>
      <c r="TJJ12" s="38">
        <f t="shared" si="2577"/>
        <v>-7486541000</v>
      </c>
      <c r="TJK12" s="39">
        <f t="shared" si="2578"/>
        <v>0.98668053165545855</v>
      </c>
      <c r="TJL12" s="39">
        <f t="shared" si="2579"/>
        <v>1.5807229500754834</v>
      </c>
      <c r="TJM12" s="40" t="s">
        <v>395</v>
      </c>
      <c r="TJN12" s="40" t="s">
        <v>10</v>
      </c>
      <c r="TJO12" s="42">
        <v>42004</v>
      </c>
      <c r="TJP12" s="43">
        <v>4736150000</v>
      </c>
      <c r="TJQ12" s="43">
        <v>63083000</v>
      </c>
      <c r="TJR12" s="43">
        <v>2655650000</v>
      </c>
      <c r="TJS12" s="40">
        <v>0</v>
      </c>
      <c r="TJT12" s="43">
        <v>157824000</v>
      </c>
      <c r="TJU12" s="40" t="s">
        <v>41</v>
      </c>
      <c r="TJV12" s="40" t="s">
        <v>99</v>
      </c>
      <c r="TJW12" s="36">
        <f t="shared" si="2580"/>
        <v>2014</v>
      </c>
      <c r="TJX12" s="37">
        <f t="shared" si="2581"/>
        <v>-4673067000</v>
      </c>
      <c r="TJY12" s="38">
        <f t="shared" si="2582"/>
        <v>2813474000</v>
      </c>
      <c r="TJZ12" s="38">
        <f t="shared" si="2583"/>
        <v>-7486541000</v>
      </c>
      <c r="TKA12" s="39">
        <f t="shared" si="2584"/>
        <v>0.98668053165545855</v>
      </c>
      <c r="TKB12" s="39">
        <f t="shared" si="2585"/>
        <v>1.5807229500754834</v>
      </c>
      <c r="TKC12" s="40" t="s">
        <v>395</v>
      </c>
      <c r="TKD12" s="40" t="s">
        <v>10</v>
      </c>
      <c r="TKE12" s="42">
        <v>42004</v>
      </c>
      <c r="TKF12" s="43">
        <v>4736150000</v>
      </c>
      <c r="TKG12" s="43">
        <v>63083000</v>
      </c>
      <c r="TKH12" s="43">
        <v>2655650000</v>
      </c>
      <c r="TKI12" s="40">
        <v>0</v>
      </c>
      <c r="TKJ12" s="43">
        <v>157824000</v>
      </c>
      <c r="TKK12" s="40" t="s">
        <v>41</v>
      </c>
      <c r="TKL12" s="40" t="s">
        <v>99</v>
      </c>
      <c r="TKM12" s="36">
        <f t="shared" si="2580"/>
        <v>2014</v>
      </c>
      <c r="TKN12" s="37">
        <f t="shared" si="2581"/>
        <v>-4673067000</v>
      </c>
      <c r="TKO12" s="38">
        <f t="shared" si="2582"/>
        <v>2813474000</v>
      </c>
      <c r="TKP12" s="38">
        <f t="shared" si="2583"/>
        <v>-7486541000</v>
      </c>
      <c r="TKQ12" s="39">
        <f t="shared" si="2584"/>
        <v>0.98668053165545855</v>
      </c>
      <c r="TKR12" s="39">
        <f t="shared" si="2585"/>
        <v>1.5807229500754834</v>
      </c>
      <c r="TKS12" s="40" t="s">
        <v>395</v>
      </c>
      <c r="TKT12" s="40" t="s">
        <v>10</v>
      </c>
      <c r="TKU12" s="42">
        <v>42004</v>
      </c>
      <c r="TKV12" s="43">
        <v>4736150000</v>
      </c>
      <c r="TKW12" s="43">
        <v>63083000</v>
      </c>
      <c r="TKX12" s="43">
        <v>2655650000</v>
      </c>
      <c r="TKY12" s="40">
        <v>0</v>
      </c>
      <c r="TKZ12" s="43">
        <v>157824000</v>
      </c>
      <c r="TLA12" s="40" t="s">
        <v>41</v>
      </c>
      <c r="TLB12" s="40" t="s">
        <v>99</v>
      </c>
      <c r="TLC12" s="36">
        <f t="shared" si="2586"/>
        <v>2014</v>
      </c>
      <c r="TLD12" s="37">
        <f t="shared" si="2587"/>
        <v>-4673067000</v>
      </c>
      <c r="TLE12" s="38">
        <f t="shared" si="2588"/>
        <v>2813474000</v>
      </c>
      <c r="TLF12" s="38">
        <f t="shared" si="2589"/>
        <v>-7486541000</v>
      </c>
      <c r="TLG12" s="39">
        <f t="shared" si="2590"/>
        <v>0.98668053165545855</v>
      </c>
      <c r="TLH12" s="39">
        <f t="shared" si="2591"/>
        <v>1.5807229500754834</v>
      </c>
      <c r="TLI12" s="40" t="s">
        <v>395</v>
      </c>
      <c r="TLJ12" s="40" t="s">
        <v>10</v>
      </c>
      <c r="TLK12" s="42">
        <v>42004</v>
      </c>
      <c r="TLL12" s="43">
        <v>4736150000</v>
      </c>
      <c r="TLM12" s="43">
        <v>63083000</v>
      </c>
      <c r="TLN12" s="43">
        <v>2655650000</v>
      </c>
      <c r="TLO12" s="40">
        <v>0</v>
      </c>
      <c r="TLP12" s="43">
        <v>157824000</v>
      </c>
      <c r="TLQ12" s="40" t="s">
        <v>41</v>
      </c>
      <c r="TLR12" s="40" t="s">
        <v>99</v>
      </c>
      <c r="TLS12" s="36">
        <f t="shared" si="2586"/>
        <v>2014</v>
      </c>
      <c r="TLT12" s="37">
        <f t="shared" si="2587"/>
        <v>-4673067000</v>
      </c>
      <c r="TLU12" s="38">
        <f t="shared" si="2588"/>
        <v>2813474000</v>
      </c>
      <c r="TLV12" s="38">
        <f t="shared" si="2589"/>
        <v>-7486541000</v>
      </c>
      <c r="TLW12" s="39">
        <f t="shared" si="2590"/>
        <v>0.98668053165545855</v>
      </c>
      <c r="TLX12" s="39">
        <f t="shared" si="2591"/>
        <v>1.5807229500754834</v>
      </c>
      <c r="TLY12" s="40" t="s">
        <v>395</v>
      </c>
      <c r="TLZ12" s="40" t="s">
        <v>10</v>
      </c>
      <c r="TMA12" s="42">
        <v>42004</v>
      </c>
      <c r="TMB12" s="43">
        <v>4736150000</v>
      </c>
      <c r="TMC12" s="43">
        <v>63083000</v>
      </c>
      <c r="TMD12" s="43">
        <v>2655650000</v>
      </c>
      <c r="TME12" s="40">
        <v>0</v>
      </c>
      <c r="TMF12" s="43">
        <v>157824000</v>
      </c>
      <c r="TMG12" s="40" t="s">
        <v>41</v>
      </c>
      <c r="TMH12" s="40" t="s">
        <v>99</v>
      </c>
      <c r="TMI12" s="36">
        <f t="shared" si="2592"/>
        <v>2014</v>
      </c>
      <c r="TMJ12" s="37">
        <f t="shared" si="2593"/>
        <v>-4673067000</v>
      </c>
      <c r="TMK12" s="38">
        <f t="shared" si="2594"/>
        <v>2813474000</v>
      </c>
      <c r="TML12" s="38">
        <f t="shared" si="2595"/>
        <v>-7486541000</v>
      </c>
      <c r="TMM12" s="39">
        <f t="shared" si="2596"/>
        <v>0.98668053165545855</v>
      </c>
      <c r="TMN12" s="39">
        <f t="shared" si="2597"/>
        <v>1.5807229500754834</v>
      </c>
      <c r="TMO12" s="40" t="s">
        <v>395</v>
      </c>
      <c r="TMP12" s="40" t="s">
        <v>10</v>
      </c>
      <c r="TMQ12" s="42">
        <v>42004</v>
      </c>
      <c r="TMR12" s="43">
        <v>4736150000</v>
      </c>
      <c r="TMS12" s="43">
        <v>63083000</v>
      </c>
      <c r="TMT12" s="43">
        <v>2655650000</v>
      </c>
      <c r="TMU12" s="40">
        <v>0</v>
      </c>
      <c r="TMV12" s="43">
        <v>157824000</v>
      </c>
      <c r="TMW12" s="40" t="s">
        <v>41</v>
      </c>
      <c r="TMX12" s="40" t="s">
        <v>99</v>
      </c>
      <c r="TMY12" s="36">
        <f t="shared" si="2592"/>
        <v>2014</v>
      </c>
      <c r="TMZ12" s="37">
        <f t="shared" si="2593"/>
        <v>-4673067000</v>
      </c>
      <c r="TNA12" s="38">
        <f t="shared" si="2594"/>
        <v>2813474000</v>
      </c>
      <c r="TNB12" s="38">
        <f t="shared" si="2595"/>
        <v>-7486541000</v>
      </c>
      <c r="TNC12" s="39">
        <f t="shared" si="2596"/>
        <v>0.98668053165545855</v>
      </c>
      <c r="TND12" s="39">
        <f t="shared" si="2597"/>
        <v>1.5807229500754834</v>
      </c>
      <c r="TNE12" s="40" t="s">
        <v>395</v>
      </c>
      <c r="TNF12" s="40" t="s">
        <v>10</v>
      </c>
      <c r="TNG12" s="42">
        <v>42004</v>
      </c>
      <c r="TNH12" s="43">
        <v>4736150000</v>
      </c>
      <c r="TNI12" s="43">
        <v>63083000</v>
      </c>
      <c r="TNJ12" s="43">
        <v>2655650000</v>
      </c>
      <c r="TNK12" s="40">
        <v>0</v>
      </c>
      <c r="TNL12" s="43">
        <v>157824000</v>
      </c>
      <c r="TNM12" s="40" t="s">
        <v>41</v>
      </c>
      <c r="TNN12" s="40" t="s">
        <v>99</v>
      </c>
      <c r="TNO12" s="36">
        <f t="shared" si="2598"/>
        <v>2014</v>
      </c>
      <c r="TNP12" s="37">
        <f t="shared" si="2599"/>
        <v>-4673067000</v>
      </c>
      <c r="TNQ12" s="38">
        <f t="shared" si="2600"/>
        <v>2813474000</v>
      </c>
      <c r="TNR12" s="38">
        <f t="shared" si="2601"/>
        <v>-7486541000</v>
      </c>
      <c r="TNS12" s="39">
        <f t="shared" si="2602"/>
        <v>0.98668053165545855</v>
      </c>
      <c r="TNT12" s="39">
        <f t="shared" si="2603"/>
        <v>1.5807229500754834</v>
      </c>
      <c r="TNU12" s="40" t="s">
        <v>395</v>
      </c>
      <c r="TNV12" s="40" t="s">
        <v>10</v>
      </c>
      <c r="TNW12" s="42">
        <v>42004</v>
      </c>
      <c r="TNX12" s="43">
        <v>4736150000</v>
      </c>
      <c r="TNY12" s="43">
        <v>63083000</v>
      </c>
      <c r="TNZ12" s="43">
        <v>2655650000</v>
      </c>
      <c r="TOA12" s="40">
        <v>0</v>
      </c>
      <c r="TOB12" s="43">
        <v>157824000</v>
      </c>
      <c r="TOC12" s="40" t="s">
        <v>41</v>
      </c>
      <c r="TOD12" s="40" t="s">
        <v>99</v>
      </c>
      <c r="TOE12" s="36">
        <f t="shared" si="2598"/>
        <v>2014</v>
      </c>
      <c r="TOF12" s="37">
        <f t="shared" si="2599"/>
        <v>-4673067000</v>
      </c>
      <c r="TOG12" s="38">
        <f t="shared" si="2600"/>
        <v>2813474000</v>
      </c>
      <c r="TOH12" s="38">
        <f t="shared" si="2601"/>
        <v>-7486541000</v>
      </c>
      <c r="TOI12" s="39">
        <f t="shared" si="2602"/>
        <v>0.98668053165545855</v>
      </c>
      <c r="TOJ12" s="39">
        <f t="shared" si="2603"/>
        <v>1.5807229500754834</v>
      </c>
      <c r="TOK12" s="40" t="s">
        <v>395</v>
      </c>
      <c r="TOL12" s="40" t="s">
        <v>10</v>
      </c>
      <c r="TOM12" s="42">
        <v>42004</v>
      </c>
      <c r="TON12" s="43">
        <v>4736150000</v>
      </c>
      <c r="TOO12" s="43">
        <v>63083000</v>
      </c>
      <c r="TOP12" s="43">
        <v>2655650000</v>
      </c>
      <c r="TOQ12" s="40">
        <v>0</v>
      </c>
      <c r="TOR12" s="43">
        <v>157824000</v>
      </c>
      <c r="TOS12" s="40" t="s">
        <v>41</v>
      </c>
      <c r="TOT12" s="40" t="s">
        <v>99</v>
      </c>
      <c r="TOU12" s="36">
        <f t="shared" si="2604"/>
        <v>2014</v>
      </c>
      <c r="TOV12" s="37">
        <f t="shared" si="2605"/>
        <v>-4673067000</v>
      </c>
      <c r="TOW12" s="38">
        <f t="shared" si="2606"/>
        <v>2813474000</v>
      </c>
      <c r="TOX12" s="38">
        <f t="shared" si="2607"/>
        <v>-7486541000</v>
      </c>
      <c r="TOY12" s="39">
        <f t="shared" si="2608"/>
        <v>0.98668053165545855</v>
      </c>
      <c r="TOZ12" s="39">
        <f t="shared" si="2609"/>
        <v>1.5807229500754834</v>
      </c>
      <c r="TPA12" s="40" t="s">
        <v>395</v>
      </c>
      <c r="TPB12" s="40" t="s">
        <v>10</v>
      </c>
      <c r="TPC12" s="42">
        <v>42004</v>
      </c>
      <c r="TPD12" s="43">
        <v>4736150000</v>
      </c>
      <c r="TPE12" s="43">
        <v>63083000</v>
      </c>
      <c r="TPF12" s="43">
        <v>2655650000</v>
      </c>
      <c r="TPG12" s="40">
        <v>0</v>
      </c>
      <c r="TPH12" s="43">
        <v>157824000</v>
      </c>
      <c r="TPI12" s="40" t="s">
        <v>41</v>
      </c>
      <c r="TPJ12" s="40" t="s">
        <v>99</v>
      </c>
      <c r="TPK12" s="36">
        <f t="shared" si="2604"/>
        <v>2014</v>
      </c>
      <c r="TPL12" s="37">
        <f t="shared" si="2605"/>
        <v>-4673067000</v>
      </c>
      <c r="TPM12" s="38">
        <f t="shared" si="2606"/>
        <v>2813474000</v>
      </c>
      <c r="TPN12" s="38">
        <f t="shared" si="2607"/>
        <v>-7486541000</v>
      </c>
      <c r="TPO12" s="39">
        <f t="shared" si="2608"/>
        <v>0.98668053165545855</v>
      </c>
      <c r="TPP12" s="39">
        <f t="shared" si="2609"/>
        <v>1.5807229500754834</v>
      </c>
      <c r="TPQ12" s="40" t="s">
        <v>395</v>
      </c>
      <c r="TPR12" s="40" t="s">
        <v>10</v>
      </c>
      <c r="TPS12" s="42">
        <v>42004</v>
      </c>
      <c r="TPT12" s="43">
        <v>4736150000</v>
      </c>
      <c r="TPU12" s="43">
        <v>63083000</v>
      </c>
      <c r="TPV12" s="43">
        <v>2655650000</v>
      </c>
      <c r="TPW12" s="40">
        <v>0</v>
      </c>
      <c r="TPX12" s="43">
        <v>157824000</v>
      </c>
      <c r="TPY12" s="40" t="s">
        <v>41</v>
      </c>
      <c r="TPZ12" s="40" t="s">
        <v>99</v>
      </c>
      <c r="TQA12" s="36">
        <f t="shared" si="2610"/>
        <v>2014</v>
      </c>
      <c r="TQB12" s="37">
        <f t="shared" si="2611"/>
        <v>-4673067000</v>
      </c>
      <c r="TQC12" s="38">
        <f t="shared" si="2612"/>
        <v>2813474000</v>
      </c>
      <c r="TQD12" s="38">
        <f t="shared" si="2613"/>
        <v>-7486541000</v>
      </c>
      <c r="TQE12" s="39">
        <f t="shared" si="2614"/>
        <v>0.98668053165545855</v>
      </c>
      <c r="TQF12" s="39">
        <f t="shared" si="2615"/>
        <v>1.5807229500754834</v>
      </c>
      <c r="TQG12" s="40" t="s">
        <v>395</v>
      </c>
      <c r="TQH12" s="40" t="s">
        <v>10</v>
      </c>
      <c r="TQI12" s="42">
        <v>42004</v>
      </c>
      <c r="TQJ12" s="43">
        <v>4736150000</v>
      </c>
      <c r="TQK12" s="43">
        <v>63083000</v>
      </c>
      <c r="TQL12" s="43">
        <v>2655650000</v>
      </c>
      <c r="TQM12" s="40">
        <v>0</v>
      </c>
      <c r="TQN12" s="43">
        <v>157824000</v>
      </c>
      <c r="TQO12" s="40" t="s">
        <v>41</v>
      </c>
      <c r="TQP12" s="40" t="s">
        <v>99</v>
      </c>
      <c r="TQQ12" s="36">
        <f t="shared" si="2610"/>
        <v>2014</v>
      </c>
      <c r="TQR12" s="37">
        <f t="shared" si="2611"/>
        <v>-4673067000</v>
      </c>
      <c r="TQS12" s="38">
        <f t="shared" si="2612"/>
        <v>2813474000</v>
      </c>
      <c r="TQT12" s="38">
        <f t="shared" si="2613"/>
        <v>-7486541000</v>
      </c>
      <c r="TQU12" s="39">
        <f t="shared" si="2614"/>
        <v>0.98668053165545855</v>
      </c>
      <c r="TQV12" s="39">
        <f t="shared" si="2615"/>
        <v>1.5807229500754834</v>
      </c>
      <c r="TQW12" s="40" t="s">
        <v>395</v>
      </c>
      <c r="TQX12" s="40" t="s">
        <v>10</v>
      </c>
      <c r="TQY12" s="42">
        <v>42004</v>
      </c>
      <c r="TQZ12" s="43">
        <v>4736150000</v>
      </c>
      <c r="TRA12" s="43">
        <v>63083000</v>
      </c>
      <c r="TRB12" s="43">
        <v>2655650000</v>
      </c>
      <c r="TRC12" s="40">
        <v>0</v>
      </c>
      <c r="TRD12" s="43">
        <v>157824000</v>
      </c>
      <c r="TRE12" s="40" t="s">
        <v>41</v>
      </c>
      <c r="TRF12" s="40" t="s">
        <v>99</v>
      </c>
      <c r="TRG12" s="36">
        <f t="shared" si="2616"/>
        <v>2014</v>
      </c>
      <c r="TRH12" s="37">
        <f t="shared" si="2617"/>
        <v>-4673067000</v>
      </c>
      <c r="TRI12" s="38">
        <f t="shared" si="2618"/>
        <v>2813474000</v>
      </c>
      <c r="TRJ12" s="38">
        <f t="shared" si="2619"/>
        <v>-7486541000</v>
      </c>
      <c r="TRK12" s="39">
        <f t="shared" si="2620"/>
        <v>0.98668053165545855</v>
      </c>
      <c r="TRL12" s="39">
        <f t="shared" si="2621"/>
        <v>1.5807229500754834</v>
      </c>
      <c r="TRM12" s="40" t="s">
        <v>395</v>
      </c>
      <c r="TRN12" s="40" t="s">
        <v>10</v>
      </c>
      <c r="TRO12" s="42">
        <v>42004</v>
      </c>
      <c r="TRP12" s="43">
        <v>4736150000</v>
      </c>
      <c r="TRQ12" s="43">
        <v>63083000</v>
      </c>
      <c r="TRR12" s="43">
        <v>2655650000</v>
      </c>
      <c r="TRS12" s="40">
        <v>0</v>
      </c>
      <c r="TRT12" s="43">
        <v>157824000</v>
      </c>
      <c r="TRU12" s="40" t="s">
        <v>41</v>
      </c>
      <c r="TRV12" s="40" t="s">
        <v>99</v>
      </c>
      <c r="TRW12" s="36">
        <f t="shared" si="2616"/>
        <v>2014</v>
      </c>
      <c r="TRX12" s="37">
        <f t="shared" si="2617"/>
        <v>-4673067000</v>
      </c>
      <c r="TRY12" s="38">
        <f t="shared" si="2618"/>
        <v>2813474000</v>
      </c>
      <c r="TRZ12" s="38">
        <f t="shared" si="2619"/>
        <v>-7486541000</v>
      </c>
      <c r="TSA12" s="39">
        <f t="shared" si="2620"/>
        <v>0.98668053165545855</v>
      </c>
      <c r="TSB12" s="39">
        <f t="shared" si="2621"/>
        <v>1.5807229500754834</v>
      </c>
      <c r="TSC12" s="40" t="s">
        <v>395</v>
      </c>
      <c r="TSD12" s="40" t="s">
        <v>10</v>
      </c>
      <c r="TSE12" s="42">
        <v>42004</v>
      </c>
      <c r="TSF12" s="43">
        <v>4736150000</v>
      </c>
      <c r="TSG12" s="43">
        <v>63083000</v>
      </c>
      <c r="TSH12" s="43">
        <v>2655650000</v>
      </c>
      <c r="TSI12" s="40">
        <v>0</v>
      </c>
      <c r="TSJ12" s="43">
        <v>157824000</v>
      </c>
      <c r="TSK12" s="40" t="s">
        <v>41</v>
      </c>
      <c r="TSL12" s="40" t="s">
        <v>99</v>
      </c>
      <c r="TSM12" s="36">
        <f t="shared" si="2622"/>
        <v>2014</v>
      </c>
      <c r="TSN12" s="37">
        <f t="shared" si="2623"/>
        <v>-4673067000</v>
      </c>
      <c r="TSO12" s="38">
        <f t="shared" si="2624"/>
        <v>2813474000</v>
      </c>
      <c r="TSP12" s="38">
        <f t="shared" si="2625"/>
        <v>-7486541000</v>
      </c>
      <c r="TSQ12" s="39">
        <f t="shared" si="2626"/>
        <v>0.98668053165545855</v>
      </c>
      <c r="TSR12" s="39">
        <f t="shared" si="2627"/>
        <v>1.5807229500754834</v>
      </c>
      <c r="TSS12" s="40" t="s">
        <v>395</v>
      </c>
      <c r="TST12" s="40" t="s">
        <v>10</v>
      </c>
      <c r="TSU12" s="42">
        <v>42004</v>
      </c>
      <c r="TSV12" s="43">
        <v>4736150000</v>
      </c>
      <c r="TSW12" s="43">
        <v>63083000</v>
      </c>
      <c r="TSX12" s="43">
        <v>2655650000</v>
      </c>
      <c r="TSY12" s="40">
        <v>0</v>
      </c>
      <c r="TSZ12" s="43">
        <v>157824000</v>
      </c>
      <c r="TTA12" s="40" t="s">
        <v>41</v>
      </c>
      <c r="TTB12" s="40" t="s">
        <v>99</v>
      </c>
      <c r="TTC12" s="36">
        <f t="shared" si="2622"/>
        <v>2014</v>
      </c>
      <c r="TTD12" s="37">
        <f t="shared" si="2623"/>
        <v>-4673067000</v>
      </c>
      <c r="TTE12" s="38">
        <f t="shared" si="2624"/>
        <v>2813474000</v>
      </c>
      <c r="TTF12" s="38">
        <f t="shared" si="2625"/>
        <v>-7486541000</v>
      </c>
      <c r="TTG12" s="39">
        <f t="shared" si="2626"/>
        <v>0.98668053165545855</v>
      </c>
      <c r="TTH12" s="39">
        <f t="shared" si="2627"/>
        <v>1.5807229500754834</v>
      </c>
      <c r="TTI12" s="40" t="s">
        <v>395</v>
      </c>
      <c r="TTJ12" s="40" t="s">
        <v>10</v>
      </c>
      <c r="TTK12" s="42">
        <v>42004</v>
      </c>
      <c r="TTL12" s="43">
        <v>4736150000</v>
      </c>
      <c r="TTM12" s="43">
        <v>63083000</v>
      </c>
      <c r="TTN12" s="43">
        <v>2655650000</v>
      </c>
      <c r="TTO12" s="40">
        <v>0</v>
      </c>
      <c r="TTP12" s="43">
        <v>157824000</v>
      </c>
      <c r="TTQ12" s="40" t="s">
        <v>41</v>
      </c>
      <c r="TTR12" s="40" t="s">
        <v>99</v>
      </c>
      <c r="TTS12" s="36">
        <f t="shared" si="2628"/>
        <v>2014</v>
      </c>
      <c r="TTT12" s="37">
        <f t="shared" si="2629"/>
        <v>-4673067000</v>
      </c>
      <c r="TTU12" s="38">
        <f t="shared" si="2630"/>
        <v>2813474000</v>
      </c>
      <c r="TTV12" s="38">
        <f t="shared" si="2631"/>
        <v>-7486541000</v>
      </c>
      <c r="TTW12" s="39">
        <f t="shared" si="2632"/>
        <v>0.98668053165545855</v>
      </c>
      <c r="TTX12" s="39">
        <f t="shared" si="2633"/>
        <v>1.5807229500754834</v>
      </c>
      <c r="TTY12" s="40" t="s">
        <v>395</v>
      </c>
      <c r="TTZ12" s="40" t="s">
        <v>10</v>
      </c>
      <c r="TUA12" s="42">
        <v>42004</v>
      </c>
      <c r="TUB12" s="43">
        <v>4736150000</v>
      </c>
      <c r="TUC12" s="43">
        <v>63083000</v>
      </c>
      <c r="TUD12" s="43">
        <v>2655650000</v>
      </c>
      <c r="TUE12" s="40">
        <v>0</v>
      </c>
      <c r="TUF12" s="43">
        <v>157824000</v>
      </c>
      <c r="TUG12" s="40" t="s">
        <v>41</v>
      </c>
      <c r="TUH12" s="40" t="s">
        <v>99</v>
      </c>
      <c r="TUI12" s="36">
        <f t="shared" si="2628"/>
        <v>2014</v>
      </c>
      <c r="TUJ12" s="37">
        <f t="shared" si="2629"/>
        <v>-4673067000</v>
      </c>
      <c r="TUK12" s="38">
        <f t="shared" si="2630"/>
        <v>2813474000</v>
      </c>
      <c r="TUL12" s="38">
        <f t="shared" si="2631"/>
        <v>-7486541000</v>
      </c>
      <c r="TUM12" s="39">
        <f t="shared" si="2632"/>
        <v>0.98668053165545855</v>
      </c>
      <c r="TUN12" s="39">
        <f t="shared" si="2633"/>
        <v>1.5807229500754834</v>
      </c>
      <c r="TUO12" s="40" t="s">
        <v>395</v>
      </c>
      <c r="TUP12" s="40" t="s">
        <v>10</v>
      </c>
      <c r="TUQ12" s="42">
        <v>42004</v>
      </c>
      <c r="TUR12" s="43">
        <v>4736150000</v>
      </c>
      <c r="TUS12" s="43">
        <v>63083000</v>
      </c>
      <c r="TUT12" s="43">
        <v>2655650000</v>
      </c>
      <c r="TUU12" s="40">
        <v>0</v>
      </c>
      <c r="TUV12" s="43">
        <v>157824000</v>
      </c>
      <c r="TUW12" s="40" t="s">
        <v>41</v>
      </c>
      <c r="TUX12" s="40" t="s">
        <v>99</v>
      </c>
      <c r="TUY12" s="36">
        <f t="shared" si="2634"/>
        <v>2014</v>
      </c>
      <c r="TUZ12" s="37">
        <f t="shared" si="2635"/>
        <v>-4673067000</v>
      </c>
      <c r="TVA12" s="38">
        <f t="shared" si="2636"/>
        <v>2813474000</v>
      </c>
      <c r="TVB12" s="38">
        <f t="shared" si="2637"/>
        <v>-7486541000</v>
      </c>
      <c r="TVC12" s="39">
        <f t="shared" si="2638"/>
        <v>0.98668053165545855</v>
      </c>
      <c r="TVD12" s="39">
        <f t="shared" si="2639"/>
        <v>1.5807229500754834</v>
      </c>
      <c r="TVE12" s="40" t="s">
        <v>395</v>
      </c>
      <c r="TVF12" s="40" t="s">
        <v>10</v>
      </c>
      <c r="TVG12" s="42">
        <v>42004</v>
      </c>
      <c r="TVH12" s="43">
        <v>4736150000</v>
      </c>
      <c r="TVI12" s="43">
        <v>63083000</v>
      </c>
      <c r="TVJ12" s="43">
        <v>2655650000</v>
      </c>
      <c r="TVK12" s="40">
        <v>0</v>
      </c>
      <c r="TVL12" s="43">
        <v>157824000</v>
      </c>
      <c r="TVM12" s="40" t="s">
        <v>41</v>
      </c>
      <c r="TVN12" s="40" t="s">
        <v>99</v>
      </c>
      <c r="TVO12" s="36">
        <f t="shared" si="2634"/>
        <v>2014</v>
      </c>
      <c r="TVP12" s="37">
        <f t="shared" si="2635"/>
        <v>-4673067000</v>
      </c>
      <c r="TVQ12" s="38">
        <f t="shared" si="2636"/>
        <v>2813474000</v>
      </c>
      <c r="TVR12" s="38">
        <f t="shared" si="2637"/>
        <v>-7486541000</v>
      </c>
      <c r="TVS12" s="39">
        <f t="shared" si="2638"/>
        <v>0.98668053165545855</v>
      </c>
      <c r="TVT12" s="39">
        <f t="shared" si="2639"/>
        <v>1.5807229500754834</v>
      </c>
      <c r="TVU12" s="40" t="s">
        <v>395</v>
      </c>
      <c r="TVV12" s="40" t="s">
        <v>10</v>
      </c>
      <c r="TVW12" s="42">
        <v>42004</v>
      </c>
      <c r="TVX12" s="43">
        <v>4736150000</v>
      </c>
      <c r="TVY12" s="43">
        <v>63083000</v>
      </c>
      <c r="TVZ12" s="43">
        <v>2655650000</v>
      </c>
      <c r="TWA12" s="40">
        <v>0</v>
      </c>
      <c r="TWB12" s="43">
        <v>157824000</v>
      </c>
      <c r="TWC12" s="40" t="s">
        <v>41</v>
      </c>
      <c r="TWD12" s="40" t="s">
        <v>99</v>
      </c>
      <c r="TWE12" s="36">
        <f t="shared" si="2640"/>
        <v>2014</v>
      </c>
      <c r="TWF12" s="37">
        <f t="shared" si="2641"/>
        <v>-4673067000</v>
      </c>
      <c r="TWG12" s="38">
        <f t="shared" si="2642"/>
        <v>2813474000</v>
      </c>
      <c r="TWH12" s="38">
        <f t="shared" si="2643"/>
        <v>-7486541000</v>
      </c>
      <c r="TWI12" s="39">
        <f t="shared" si="2644"/>
        <v>0.98668053165545855</v>
      </c>
      <c r="TWJ12" s="39">
        <f t="shared" si="2645"/>
        <v>1.5807229500754834</v>
      </c>
      <c r="TWK12" s="40" t="s">
        <v>395</v>
      </c>
      <c r="TWL12" s="40" t="s">
        <v>10</v>
      </c>
      <c r="TWM12" s="42">
        <v>42004</v>
      </c>
      <c r="TWN12" s="43">
        <v>4736150000</v>
      </c>
      <c r="TWO12" s="43">
        <v>63083000</v>
      </c>
      <c r="TWP12" s="43">
        <v>2655650000</v>
      </c>
      <c r="TWQ12" s="40">
        <v>0</v>
      </c>
      <c r="TWR12" s="43">
        <v>157824000</v>
      </c>
      <c r="TWS12" s="40" t="s">
        <v>41</v>
      </c>
      <c r="TWT12" s="40" t="s">
        <v>99</v>
      </c>
      <c r="TWU12" s="36">
        <f t="shared" si="2640"/>
        <v>2014</v>
      </c>
      <c r="TWV12" s="37">
        <f t="shared" si="2641"/>
        <v>-4673067000</v>
      </c>
      <c r="TWW12" s="38">
        <f t="shared" si="2642"/>
        <v>2813474000</v>
      </c>
      <c r="TWX12" s="38">
        <f t="shared" si="2643"/>
        <v>-7486541000</v>
      </c>
      <c r="TWY12" s="39">
        <f t="shared" si="2644"/>
        <v>0.98668053165545855</v>
      </c>
      <c r="TWZ12" s="39">
        <f t="shared" si="2645"/>
        <v>1.5807229500754834</v>
      </c>
      <c r="TXA12" s="40" t="s">
        <v>395</v>
      </c>
      <c r="TXB12" s="40" t="s">
        <v>10</v>
      </c>
      <c r="TXC12" s="42">
        <v>42004</v>
      </c>
      <c r="TXD12" s="43">
        <v>4736150000</v>
      </c>
      <c r="TXE12" s="43">
        <v>63083000</v>
      </c>
      <c r="TXF12" s="43">
        <v>2655650000</v>
      </c>
      <c r="TXG12" s="40">
        <v>0</v>
      </c>
      <c r="TXH12" s="43">
        <v>157824000</v>
      </c>
      <c r="TXI12" s="40" t="s">
        <v>41</v>
      </c>
      <c r="TXJ12" s="40" t="s">
        <v>99</v>
      </c>
      <c r="TXK12" s="36">
        <f t="shared" si="2646"/>
        <v>2014</v>
      </c>
      <c r="TXL12" s="37">
        <f t="shared" si="2647"/>
        <v>-4673067000</v>
      </c>
      <c r="TXM12" s="38">
        <f t="shared" si="2648"/>
        <v>2813474000</v>
      </c>
      <c r="TXN12" s="38">
        <f t="shared" si="2649"/>
        <v>-7486541000</v>
      </c>
      <c r="TXO12" s="39">
        <f t="shared" si="2650"/>
        <v>0.98668053165545855</v>
      </c>
      <c r="TXP12" s="39">
        <f t="shared" si="2651"/>
        <v>1.5807229500754834</v>
      </c>
      <c r="TXQ12" s="40" t="s">
        <v>395</v>
      </c>
      <c r="TXR12" s="40" t="s">
        <v>10</v>
      </c>
      <c r="TXS12" s="42">
        <v>42004</v>
      </c>
      <c r="TXT12" s="43">
        <v>4736150000</v>
      </c>
      <c r="TXU12" s="43">
        <v>63083000</v>
      </c>
      <c r="TXV12" s="43">
        <v>2655650000</v>
      </c>
      <c r="TXW12" s="40">
        <v>0</v>
      </c>
      <c r="TXX12" s="43">
        <v>157824000</v>
      </c>
      <c r="TXY12" s="40" t="s">
        <v>41</v>
      </c>
      <c r="TXZ12" s="40" t="s">
        <v>99</v>
      </c>
      <c r="TYA12" s="36">
        <f t="shared" si="2646"/>
        <v>2014</v>
      </c>
      <c r="TYB12" s="37">
        <f t="shared" si="2647"/>
        <v>-4673067000</v>
      </c>
      <c r="TYC12" s="38">
        <f t="shared" si="2648"/>
        <v>2813474000</v>
      </c>
      <c r="TYD12" s="38">
        <f t="shared" si="2649"/>
        <v>-7486541000</v>
      </c>
      <c r="TYE12" s="39">
        <f t="shared" si="2650"/>
        <v>0.98668053165545855</v>
      </c>
      <c r="TYF12" s="39">
        <f t="shared" si="2651"/>
        <v>1.5807229500754834</v>
      </c>
      <c r="TYG12" s="40" t="s">
        <v>395</v>
      </c>
      <c r="TYH12" s="40" t="s">
        <v>10</v>
      </c>
      <c r="TYI12" s="42">
        <v>42004</v>
      </c>
      <c r="TYJ12" s="43">
        <v>4736150000</v>
      </c>
      <c r="TYK12" s="43">
        <v>63083000</v>
      </c>
      <c r="TYL12" s="43">
        <v>2655650000</v>
      </c>
      <c r="TYM12" s="40">
        <v>0</v>
      </c>
      <c r="TYN12" s="43">
        <v>157824000</v>
      </c>
      <c r="TYO12" s="40" t="s">
        <v>41</v>
      </c>
      <c r="TYP12" s="40" t="s">
        <v>99</v>
      </c>
      <c r="TYQ12" s="36">
        <f t="shared" si="2652"/>
        <v>2014</v>
      </c>
      <c r="TYR12" s="37">
        <f t="shared" si="2653"/>
        <v>-4673067000</v>
      </c>
      <c r="TYS12" s="38">
        <f t="shared" si="2654"/>
        <v>2813474000</v>
      </c>
      <c r="TYT12" s="38">
        <f t="shared" si="2655"/>
        <v>-7486541000</v>
      </c>
      <c r="TYU12" s="39">
        <f t="shared" si="2656"/>
        <v>0.98668053165545855</v>
      </c>
      <c r="TYV12" s="39">
        <f t="shared" si="2657"/>
        <v>1.5807229500754834</v>
      </c>
      <c r="TYW12" s="40" t="s">
        <v>395</v>
      </c>
      <c r="TYX12" s="40" t="s">
        <v>10</v>
      </c>
      <c r="TYY12" s="42">
        <v>42004</v>
      </c>
      <c r="TYZ12" s="43">
        <v>4736150000</v>
      </c>
      <c r="TZA12" s="43">
        <v>63083000</v>
      </c>
      <c r="TZB12" s="43">
        <v>2655650000</v>
      </c>
      <c r="TZC12" s="40">
        <v>0</v>
      </c>
      <c r="TZD12" s="43">
        <v>157824000</v>
      </c>
      <c r="TZE12" s="40" t="s">
        <v>41</v>
      </c>
      <c r="TZF12" s="40" t="s">
        <v>99</v>
      </c>
      <c r="TZG12" s="36">
        <f t="shared" si="2652"/>
        <v>2014</v>
      </c>
      <c r="TZH12" s="37">
        <f t="shared" si="2653"/>
        <v>-4673067000</v>
      </c>
      <c r="TZI12" s="38">
        <f t="shared" si="2654"/>
        <v>2813474000</v>
      </c>
      <c r="TZJ12" s="38">
        <f t="shared" si="2655"/>
        <v>-7486541000</v>
      </c>
      <c r="TZK12" s="39">
        <f t="shared" si="2656"/>
        <v>0.98668053165545855</v>
      </c>
      <c r="TZL12" s="39">
        <f t="shared" si="2657"/>
        <v>1.5807229500754834</v>
      </c>
      <c r="TZM12" s="40" t="s">
        <v>395</v>
      </c>
      <c r="TZN12" s="40" t="s">
        <v>10</v>
      </c>
      <c r="TZO12" s="42">
        <v>42004</v>
      </c>
      <c r="TZP12" s="43">
        <v>4736150000</v>
      </c>
      <c r="TZQ12" s="43">
        <v>63083000</v>
      </c>
      <c r="TZR12" s="43">
        <v>2655650000</v>
      </c>
      <c r="TZS12" s="40">
        <v>0</v>
      </c>
      <c r="TZT12" s="43">
        <v>157824000</v>
      </c>
      <c r="TZU12" s="40" t="s">
        <v>41</v>
      </c>
      <c r="TZV12" s="40" t="s">
        <v>99</v>
      </c>
      <c r="TZW12" s="36">
        <f t="shared" si="2658"/>
        <v>2014</v>
      </c>
      <c r="TZX12" s="37">
        <f t="shared" si="2659"/>
        <v>-4673067000</v>
      </c>
      <c r="TZY12" s="38">
        <f t="shared" si="2660"/>
        <v>2813474000</v>
      </c>
      <c r="TZZ12" s="38">
        <f t="shared" si="2661"/>
        <v>-7486541000</v>
      </c>
      <c r="UAA12" s="39">
        <f t="shared" si="2662"/>
        <v>0.98668053165545855</v>
      </c>
      <c r="UAB12" s="39">
        <f t="shared" si="2663"/>
        <v>1.5807229500754834</v>
      </c>
      <c r="UAC12" s="40" t="s">
        <v>395</v>
      </c>
      <c r="UAD12" s="40" t="s">
        <v>10</v>
      </c>
      <c r="UAE12" s="42">
        <v>42004</v>
      </c>
      <c r="UAF12" s="43">
        <v>4736150000</v>
      </c>
      <c r="UAG12" s="43">
        <v>63083000</v>
      </c>
      <c r="UAH12" s="43">
        <v>2655650000</v>
      </c>
      <c r="UAI12" s="40">
        <v>0</v>
      </c>
      <c r="UAJ12" s="43">
        <v>157824000</v>
      </c>
      <c r="UAK12" s="40" t="s">
        <v>41</v>
      </c>
      <c r="UAL12" s="40" t="s">
        <v>99</v>
      </c>
      <c r="UAM12" s="36">
        <f t="shared" si="2658"/>
        <v>2014</v>
      </c>
      <c r="UAN12" s="37">
        <f t="shared" si="2659"/>
        <v>-4673067000</v>
      </c>
      <c r="UAO12" s="38">
        <f t="shared" si="2660"/>
        <v>2813474000</v>
      </c>
      <c r="UAP12" s="38">
        <f t="shared" si="2661"/>
        <v>-7486541000</v>
      </c>
      <c r="UAQ12" s="39">
        <f t="shared" si="2662"/>
        <v>0.98668053165545855</v>
      </c>
      <c r="UAR12" s="39">
        <f t="shared" si="2663"/>
        <v>1.5807229500754834</v>
      </c>
      <c r="UAS12" s="40" t="s">
        <v>395</v>
      </c>
      <c r="UAT12" s="40" t="s">
        <v>10</v>
      </c>
      <c r="UAU12" s="42">
        <v>42004</v>
      </c>
      <c r="UAV12" s="43">
        <v>4736150000</v>
      </c>
      <c r="UAW12" s="43">
        <v>63083000</v>
      </c>
      <c r="UAX12" s="43">
        <v>2655650000</v>
      </c>
      <c r="UAY12" s="40">
        <v>0</v>
      </c>
      <c r="UAZ12" s="43">
        <v>157824000</v>
      </c>
      <c r="UBA12" s="40" t="s">
        <v>41</v>
      </c>
      <c r="UBB12" s="40" t="s">
        <v>99</v>
      </c>
      <c r="UBC12" s="36">
        <f t="shared" si="2664"/>
        <v>2014</v>
      </c>
      <c r="UBD12" s="37">
        <f t="shared" si="2665"/>
        <v>-4673067000</v>
      </c>
      <c r="UBE12" s="38">
        <f t="shared" si="2666"/>
        <v>2813474000</v>
      </c>
      <c r="UBF12" s="38">
        <f t="shared" si="2667"/>
        <v>-7486541000</v>
      </c>
      <c r="UBG12" s="39">
        <f t="shared" si="2668"/>
        <v>0.98668053165545855</v>
      </c>
      <c r="UBH12" s="39">
        <f t="shared" si="2669"/>
        <v>1.5807229500754834</v>
      </c>
      <c r="UBI12" s="40" t="s">
        <v>395</v>
      </c>
      <c r="UBJ12" s="40" t="s">
        <v>10</v>
      </c>
      <c r="UBK12" s="42">
        <v>42004</v>
      </c>
      <c r="UBL12" s="43">
        <v>4736150000</v>
      </c>
      <c r="UBM12" s="43">
        <v>63083000</v>
      </c>
      <c r="UBN12" s="43">
        <v>2655650000</v>
      </c>
      <c r="UBO12" s="40">
        <v>0</v>
      </c>
      <c r="UBP12" s="43">
        <v>157824000</v>
      </c>
      <c r="UBQ12" s="40" t="s">
        <v>41</v>
      </c>
      <c r="UBR12" s="40" t="s">
        <v>99</v>
      </c>
      <c r="UBS12" s="36">
        <f t="shared" si="2664"/>
        <v>2014</v>
      </c>
      <c r="UBT12" s="37">
        <f t="shared" si="2665"/>
        <v>-4673067000</v>
      </c>
      <c r="UBU12" s="38">
        <f t="shared" si="2666"/>
        <v>2813474000</v>
      </c>
      <c r="UBV12" s="38">
        <f t="shared" si="2667"/>
        <v>-7486541000</v>
      </c>
      <c r="UBW12" s="39">
        <f t="shared" si="2668"/>
        <v>0.98668053165545855</v>
      </c>
      <c r="UBX12" s="39">
        <f t="shared" si="2669"/>
        <v>1.5807229500754834</v>
      </c>
      <c r="UBY12" s="40" t="s">
        <v>395</v>
      </c>
      <c r="UBZ12" s="40" t="s">
        <v>10</v>
      </c>
      <c r="UCA12" s="42">
        <v>42004</v>
      </c>
      <c r="UCB12" s="43">
        <v>4736150000</v>
      </c>
      <c r="UCC12" s="43">
        <v>63083000</v>
      </c>
      <c r="UCD12" s="43">
        <v>2655650000</v>
      </c>
      <c r="UCE12" s="40">
        <v>0</v>
      </c>
      <c r="UCF12" s="43">
        <v>157824000</v>
      </c>
      <c r="UCG12" s="40" t="s">
        <v>41</v>
      </c>
      <c r="UCH12" s="40" t="s">
        <v>99</v>
      </c>
      <c r="UCI12" s="36">
        <f t="shared" si="2670"/>
        <v>2014</v>
      </c>
      <c r="UCJ12" s="37">
        <f t="shared" si="2671"/>
        <v>-4673067000</v>
      </c>
      <c r="UCK12" s="38">
        <f t="shared" si="2672"/>
        <v>2813474000</v>
      </c>
      <c r="UCL12" s="38">
        <f t="shared" si="2673"/>
        <v>-7486541000</v>
      </c>
      <c r="UCM12" s="39">
        <f t="shared" si="2674"/>
        <v>0.98668053165545855</v>
      </c>
      <c r="UCN12" s="39">
        <f t="shared" si="2675"/>
        <v>1.5807229500754834</v>
      </c>
      <c r="UCO12" s="40" t="s">
        <v>395</v>
      </c>
      <c r="UCP12" s="40" t="s">
        <v>10</v>
      </c>
      <c r="UCQ12" s="42">
        <v>42004</v>
      </c>
      <c r="UCR12" s="43">
        <v>4736150000</v>
      </c>
      <c r="UCS12" s="43">
        <v>63083000</v>
      </c>
      <c r="UCT12" s="43">
        <v>2655650000</v>
      </c>
      <c r="UCU12" s="40">
        <v>0</v>
      </c>
      <c r="UCV12" s="43">
        <v>157824000</v>
      </c>
      <c r="UCW12" s="40" t="s">
        <v>41</v>
      </c>
      <c r="UCX12" s="40" t="s">
        <v>99</v>
      </c>
      <c r="UCY12" s="36">
        <f t="shared" si="2670"/>
        <v>2014</v>
      </c>
      <c r="UCZ12" s="37">
        <f t="shared" si="2671"/>
        <v>-4673067000</v>
      </c>
      <c r="UDA12" s="38">
        <f t="shared" si="2672"/>
        <v>2813474000</v>
      </c>
      <c r="UDB12" s="38">
        <f t="shared" si="2673"/>
        <v>-7486541000</v>
      </c>
      <c r="UDC12" s="39">
        <f t="shared" si="2674"/>
        <v>0.98668053165545855</v>
      </c>
      <c r="UDD12" s="39">
        <f t="shared" si="2675"/>
        <v>1.5807229500754834</v>
      </c>
      <c r="UDE12" s="40" t="s">
        <v>395</v>
      </c>
      <c r="UDF12" s="40" t="s">
        <v>10</v>
      </c>
      <c r="UDG12" s="42">
        <v>42004</v>
      </c>
      <c r="UDH12" s="43">
        <v>4736150000</v>
      </c>
      <c r="UDI12" s="43">
        <v>63083000</v>
      </c>
      <c r="UDJ12" s="43">
        <v>2655650000</v>
      </c>
      <c r="UDK12" s="40">
        <v>0</v>
      </c>
      <c r="UDL12" s="43">
        <v>157824000</v>
      </c>
      <c r="UDM12" s="40" t="s">
        <v>41</v>
      </c>
      <c r="UDN12" s="40" t="s">
        <v>99</v>
      </c>
      <c r="UDO12" s="36">
        <f t="shared" si="2676"/>
        <v>2014</v>
      </c>
      <c r="UDP12" s="37">
        <f t="shared" si="2677"/>
        <v>-4673067000</v>
      </c>
      <c r="UDQ12" s="38">
        <f t="shared" si="2678"/>
        <v>2813474000</v>
      </c>
      <c r="UDR12" s="38">
        <f t="shared" si="2679"/>
        <v>-7486541000</v>
      </c>
      <c r="UDS12" s="39">
        <f t="shared" si="2680"/>
        <v>0.98668053165545855</v>
      </c>
      <c r="UDT12" s="39">
        <f t="shared" si="2681"/>
        <v>1.5807229500754834</v>
      </c>
      <c r="UDU12" s="40" t="s">
        <v>395</v>
      </c>
      <c r="UDV12" s="40" t="s">
        <v>10</v>
      </c>
      <c r="UDW12" s="42">
        <v>42004</v>
      </c>
      <c r="UDX12" s="43">
        <v>4736150000</v>
      </c>
      <c r="UDY12" s="43">
        <v>63083000</v>
      </c>
      <c r="UDZ12" s="43">
        <v>2655650000</v>
      </c>
      <c r="UEA12" s="40">
        <v>0</v>
      </c>
      <c r="UEB12" s="43">
        <v>157824000</v>
      </c>
      <c r="UEC12" s="40" t="s">
        <v>41</v>
      </c>
      <c r="UED12" s="40" t="s">
        <v>99</v>
      </c>
      <c r="UEE12" s="36">
        <f t="shared" si="2676"/>
        <v>2014</v>
      </c>
      <c r="UEF12" s="37">
        <f t="shared" si="2677"/>
        <v>-4673067000</v>
      </c>
      <c r="UEG12" s="38">
        <f t="shared" si="2678"/>
        <v>2813474000</v>
      </c>
      <c r="UEH12" s="38">
        <f t="shared" si="2679"/>
        <v>-7486541000</v>
      </c>
      <c r="UEI12" s="39">
        <f t="shared" si="2680"/>
        <v>0.98668053165545855</v>
      </c>
      <c r="UEJ12" s="39">
        <f t="shared" si="2681"/>
        <v>1.5807229500754834</v>
      </c>
      <c r="UEK12" s="40" t="s">
        <v>395</v>
      </c>
      <c r="UEL12" s="40" t="s">
        <v>10</v>
      </c>
      <c r="UEM12" s="42">
        <v>42004</v>
      </c>
      <c r="UEN12" s="43">
        <v>4736150000</v>
      </c>
      <c r="UEO12" s="43">
        <v>63083000</v>
      </c>
      <c r="UEP12" s="43">
        <v>2655650000</v>
      </c>
      <c r="UEQ12" s="40">
        <v>0</v>
      </c>
      <c r="UER12" s="43">
        <v>157824000</v>
      </c>
      <c r="UES12" s="40" t="s">
        <v>41</v>
      </c>
      <c r="UET12" s="40" t="s">
        <v>99</v>
      </c>
      <c r="UEU12" s="36">
        <f t="shared" si="2682"/>
        <v>2014</v>
      </c>
      <c r="UEV12" s="37">
        <f t="shared" si="2683"/>
        <v>-4673067000</v>
      </c>
      <c r="UEW12" s="38">
        <f t="shared" si="2684"/>
        <v>2813474000</v>
      </c>
      <c r="UEX12" s="38">
        <f t="shared" si="2685"/>
        <v>-7486541000</v>
      </c>
      <c r="UEY12" s="39">
        <f t="shared" si="2686"/>
        <v>0.98668053165545855</v>
      </c>
      <c r="UEZ12" s="39">
        <f t="shared" si="2687"/>
        <v>1.5807229500754834</v>
      </c>
      <c r="UFA12" s="40" t="s">
        <v>395</v>
      </c>
      <c r="UFB12" s="40" t="s">
        <v>10</v>
      </c>
      <c r="UFC12" s="42">
        <v>42004</v>
      </c>
      <c r="UFD12" s="43">
        <v>4736150000</v>
      </c>
      <c r="UFE12" s="43">
        <v>63083000</v>
      </c>
      <c r="UFF12" s="43">
        <v>2655650000</v>
      </c>
      <c r="UFG12" s="40">
        <v>0</v>
      </c>
      <c r="UFH12" s="43">
        <v>157824000</v>
      </c>
      <c r="UFI12" s="40" t="s">
        <v>41</v>
      </c>
      <c r="UFJ12" s="40" t="s">
        <v>99</v>
      </c>
      <c r="UFK12" s="36">
        <f t="shared" si="2682"/>
        <v>2014</v>
      </c>
      <c r="UFL12" s="37">
        <f t="shared" si="2683"/>
        <v>-4673067000</v>
      </c>
      <c r="UFM12" s="38">
        <f t="shared" si="2684"/>
        <v>2813474000</v>
      </c>
      <c r="UFN12" s="38">
        <f t="shared" si="2685"/>
        <v>-7486541000</v>
      </c>
      <c r="UFO12" s="39">
        <f t="shared" si="2686"/>
        <v>0.98668053165545855</v>
      </c>
      <c r="UFP12" s="39">
        <f t="shared" si="2687"/>
        <v>1.5807229500754834</v>
      </c>
      <c r="UFQ12" s="40" t="s">
        <v>395</v>
      </c>
      <c r="UFR12" s="40" t="s">
        <v>10</v>
      </c>
      <c r="UFS12" s="42">
        <v>42004</v>
      </c>
      <c r="UFT12" s="43">
        <v>4736150000</v>
      </c>
      <c r="UFU12" s="43">
        <v>63083000</v>
      </c>
      <c r="UFV12" s="43">
        <v>2655650000</v>
      </c>
      <c r="UFW12" s="40">
        <v>0</v>
      </c>
      <c r="UFX12" s="43">
        <v>157824000</v>
      </c>
      <c r="UFY12" s="40" t="s">
        <v>41</v>
      </c>
      <c r="UFZ12" s="40" t="s">
        <v>99</v>
      </c>
      <c r="UGA12" s="36">
        <f t="shared" si="2688"/>
        <v>2014</v>
      </c>
      <c r="UGB12" s="37">
        <f t="shared" si="2689"/>
        <v>-4673067000</v>
      </c>
      <c r="UGC12" s="38">
        <f t="shared" si="2690"/>
        <v>2813474000</v>
      </c>
      <c r="UGD12" s="38">
        <f t="shared" si="2691"/>
        <v>-7486541000</v>
      </c>
      <c r="UGE12" s="39">
        <f t="shared" si="2692"/>
        <v>0.98668053165545855</v>
      </c>
      <c r="UGF12" s="39">
        <f t="shared" si="2693"/>
        <v>1.5807229500754834</v>
      </c>
      <c r="UGG12" s="40" t="s">
        <v>395</v>
      </c>
      <c r="UGH12" s="40" t="s">
        <v>10</v>
      </c>
      <c r="UGI12" s="42">
        <v>42004</v>
      </c>
      <c r="UGJ12" s="43">
        <v>4736150000</v>
      </c>
      <c r="UGK12" s="43">
        <v>63083000</v>
      </c>
      <c r="UGL12" s="43">
        <v>2655650000</v>
      </c>
      <c r="UGM12" s="40">
        <v>0</v>
      </c>
      <c r="UGN12" s="43">
        <v>157824000</v>
      </c>
      <c r="UGO12" s="40" t="s">
        <v>41</v>
      </c>
      <c r="UGP12" s="40" t="s">
        <v>99</v>
      </c>
      <c r="UGQ12" s="36">
        <f t="shared" si="2688"/>
        <v>2014</v>
      </c>
      <c r="UGR12" s="37">
        <f t="shared" si="2689"/>
        <v>-4673067000</v>
      </c>
      <c r="UGS12" s="38">
        <f t="shared" si="2690"/>
        <v>2813474000</v>
      </c>
      <c r="UGT12" s="38">
        <f t="shared" si="2691"/>
        <v>-7486541000</v>
      </c>
      <c r="UGU12" s="39">
        <f t="shared" si="2692"/>
        <v>0.98668053165545855</v>
      </c>
      <c r="UGV12" s="39">
        <f t="shared" si="2693"/>
        <v>1.5807229500754834</v>
      </c>
      <c r="UGW12" s="40" t="s">
        <v>395</v>
      </c>
      <c r="UGX12" s="40" t="s">
        <v>10</v>
      </c>
      <c r="UGY12" s="42">
        <v>42004</v>
      </c>
      <c r="UGZ12" s="43">
        <v>4736150000</v>
      </c>
      <c r="UHA12" s="43">
        <v>63083000</v>
      </c>
      <c r="UHB12" s="43">
        <v>2655650000</v>
      </c>
      <c r="UHC12" s="40">
        <v>0</v>
      </c>
      <c r="UHD12" s="43">
        <v>157824000</v>
      </c>
      <c r="UHE12" s="40" t="s">
        <v>41</v>
      </c>
      <c r="UHF12" s="40" t="s">
        <v>99</v>
      </c>
      <c r="UHG12" s="36">
        <f t="shared" si="2694"/>
        <v>2014</v>
      </c>
      <c r="UHH12" s="37">
        <f t="shared" si="2695"/>
        <v>-4673067000</v>
      </c>
      <c r="UHI12" s="38">
        <f t="shared" si="2696"/>
        <v>2813474000</v>
      </c>
      <c r="UHJ12" s="38">
        <f t="shared" si="2697"/>
        <v>-7486541000</v>
      </c>
      <c r="UHK12" s="39">
        <f t="shared" si="2698"/>
        <v>0.98668053165545855</v>
      </c>
      <c r="UHL12" s="39">
        <f t="shared" si="2699"/>
        <v>1.5807229500754834</v>
      </c>
      <c r="UHM12" s="40" t="s">
        <v>395</v>
      </c>
      <c r="UHN12" s="40" t="s">
        <v>10</v>
      </c>
      <c r="UHO12" s="42">
        <v>42004</v>
      </c>
      <c r="UHP12" s="43">
        <v>4736150000</v>
      </c>
      <c r="UHQ12" s="43">
        <v>63083000</v>
      </c>
      <c r="UHR12" s="43">
        <v>2655650000</v>
      </c>
      <c r="UHS12" s="40">
        <v>0</v>
      </c>
      <c r="UHT12" s="43">
        <v>157824000</v>
      </c>
      <c r="UHU12" s="40" t="s">
        <v>41</v>
      </c>
      <c r="UHV12" s="40" t="s">
        <v>99</v>
      </c>
      <c r="UHW12" s="36">
        <f t="shared" si="2694"/>
        <v>2014</v>
      </c>
      <c r="UHX12" s="37">
        <f t="shared" si="2695"/>
        <v>-4673067000</v>
      </c>
      <c r="UHY12" s="38">
        <f t="shared" si="2696"/>
        <v>2813474000</v>
      </c>
      <c r="UHZ12" s="38">
        <f t="shared" si="2697"/>
        <v>-7486541000</v>
      </c>
      <c r="UIA12" s="39">
        <f t="shared" si="2698"/>
        <v>0.98668053165545855</v>
      </c>
      <c r="UIB12" s="39">
        <f t="shared" si="2699"/>
        <v>1.5807229500754834</v>
      </c>
      <c r="UIC12" s="40" t="s">
        <v>395</v>
      </c>
      <c r="UID12" s="40" t="s">
        <v>10</v>
      </c>
      <c r="UIE12" s="42">
        <v>42004</v>
      </c>
      <c r="UIF12" s="43">
        <v>4736150000</v>
      </c>
      <c r="UIG12" s="43">
        <v>63083000</v>
      </c>
      <c r="UIH12" s="43">
        <v>2655650000</v>
      </c>
      <c r="UII12" s="40">
        <v>0</v>
      </c>
      <c r="UIJ12" s="43">
        <v>157824000</v>
      </c>
      <c r="UIK12" s="40" t="s">
        <v>41</v>
      </c>
      <c r="UIL12" s="40" t="s">
        <v>99</v>
      </c>
      <c r="UIM12" s="36">
        <f t="shared" si="2700"/>
        <v>2014</v>
      </c>
      <c r="UIN12" s="37">
        <f t="shared" si="2701"/>
        <v>-4673067000</v>
      </c>
      <c r="UIO12" s="38">
        <f t="shared" si="2702"/>
        <v>2813474000</v>
      </c>
      <c r="UIP12" s="38">
        <f t="shared" si="2703"/>
        <v>-7486541000</v>
      </c>
      <c r="UIQ12" s="39">
        <f t="shared" si="2704"/>
        <v>0.98668053165545855</v>
      </c>
      <c r="UIR12" s="39">
        <f t="shared" si="2705"/>
        <v>1.5807229500754834</v>
      </c>
      <c r="UIS12" s="40" t="s">
        <v>395</v>
      </c>
      <c r="UIT12" s="40" t="s">
        <v>10</v>
      </c>
      <c r="UIU12" s="42">
        <v>42004</v>
      </c>
      <c r="UIV12" s="43">
        <v>4736150000</v>
      </c>
      <c r="UIW12" s="43">
        <v>63083000</v>
      </c>
      <c r="UIX12" s="43">
        <v>2655650000</v>
      </c>
      <c r="UIY12" s="40">
        <v>0</v>
      </c>
      <c r="UIZ12" s="43">
        <v>157824000</v>
      </c>
      <c r="UJA12" s="40" t="s">
        <v>41</v>
      </c>
      <c r="UJB12" s="40" t="s">
        <v>99</v>
      </c>
      <c r="UJC12" s="36">
        <f t="shared" si="2700"/>
        <v>2014</v>
      </c>
      <c r="UJD12" s="37">
        <f t="shared" si="2701"/>
        <v>-4673067000</v>
      </c>
      <c r="UJE12" s="38">
        <f t="shared" si="2702"/>
        <v>2813474000</v>
      </c>
      <c r="UJF12" s="38">
        <f t="shared" si="2703"/>
        <v>-7486541000</v>
      </c>
      <c r="UJG12" s="39">
        <f t="shared" si="2704"/>
        <v>0.98668053165545855</v>
      </c>
      <c r="UJH12" s="39">
        <f t="shared" si="2705"/>
        <v>1.5807229500754834</v>
      </c>
      <c r="UJI12" s="40" t="s">
        <v>395</v>
      </c>
      <c r="UJJ12" s="40" t="s">
        <v>10</v>
      </c>
      <c r="UJK12" s="42">
        <v>42004</v>
      </c>
      <c r="UJL12" s="43">
        <v>4736150000</v>
      </c>
      <c r="UJM12" s="43">
        <v>63083000</v>
      </c>
      <c r="UJN12" s="43">
        <v>2655650000</v>
      </c>
      <c r="UJO12" s="40">
        <v>0</v>
      </c>
      <c r="UJP12" s="43">
        <v>157824000</v>
      </c>
      <c r="UJQ12" s="40" t="s">
        <v>41</v>
      </c>
      <c r="UJR12" s="40" t="s">
        <v>99</v>
      </c>
      <c r="UJS12" s="36">
        <f t="shared" si="2706"/>
        <v>2014</v>
      </c>
      <c r="UJT12" s="37">
        <f t="shared" si="2707"/>
        <v>-4673067000</v>
      </c>
      <c r="UJU12" s="38">
        <f t="shared" si="2708"/>
        <v>2813474000</v>
      </c>
      <c r="UJV12" s="38">
        <f t="shared" si="2709"/>
        <v>-7486541000</v>
      </c>
      <c r="UJW12" s="39">
        <f t="shared" si="2710"/>
        <v>0.98668053165545855</v>
      </c>
      <c r="UJX12" s="39">
        <f t="shared" si="2711"/>
        <v>1.5807229500754834</v>
      </c>
      <c r="UJY12" s="40" t="s">
        <v>395</v>
      </c>
      <c r="UJZ12" s="40" t="s">
        <v>10</v>
      </c>
      <c r="UKA12" s="42">
        <v>42004</v>
      </c>
      <c r="UKB12" s="43">
        <v>4736150000</v>
      </c>
      <c r="UKC12" s="43">
        <v>63083000</v>
      </c>
      <c r="UKD12" s="43">
        <v>2655650000</v>
      </c>
      <c r="UKE12" s="40">
        <v>0</v>
      </c>
      <c r="UKF12" s="43">
        <v>157824000</v>
      </c>
      <c r="UKG12" s="40" t="s">
        <v>41</v>
      </c>
      <c r="UKH12" s="40" t="s">
        <v>99</v>
      </c>
      <c r="UKI12" s="36">
        <f t="shared" si="2706"/>
        <v>2014</v>
      </c>
      <c r="UKJ12" s="37">
        <f t="shared" si="2707"/>
        <v>-4673067000</v>
      </c>
      <c r="UKK12" s="38">
        <f t="shared" si="2708"/>
        <v>2813474000</v>
      </c>
      <c r="UKL12" s="38">
        <f t="shared" si="2709"/>
        <v>-7486541000</v>
      </c>
      <c r="UKM12" s="39">
        <f t="shared" si="2710"/>
        <v>0.98668053165545855</v>
      </c>
      <c r="UKN12" s="39">
        <f t="shared" si="2711"/>
        <v>1.5807229500754834</v>
      </c>
      <c r="UKO12" s="40" t="s">
        <v>395</v>
      </c>
      <c r="UKP12" s="40" t="s">
        <v>10</v>
      </c>
      <c r="UKQ12" s="42">
        <v>42004</v>
      </c>
      <c r="UKR12" s="43">
        <v>4736150000</v>
      </c>
      <c r="UKS12" s="43">
        <v>63083000</v>
      </c>
      <c r="UKT12" s="43">
        <v>2655650000</v>
      </c>
      <c r="UKU12" s="40">
        <v>0</v>
      </c>
      <c r="UKV12" s="43">
        <v>157824000</v>
      </c>
      <c r="UKW12" s="40" t="s">
        <v>41</v>
      </c>
      <c r="UKX12" s="40" t="s">
        <v>99</v>
      </c>
      <c r="UKY12" s="36">
        <f t="shared" si="2712"/>
        <v>2014</v>
      </c>
      <c r="UKZ12" s="37">
        <f t="shared" si="2713"/>
        <v>-4673067000</v>
      </c>
      <c r="ULA12" s="38">
        <f t="shared" si="2714"/>
        <v>2813474000</v>
      </c>
      <c r="ULB12" s="38">
        <f t="shared" si="2715"/>
        <v>-7486541000</v>
      </c>
      <c r="ULC12" s="39">
        <f t="shared" si="2716"/>
        <v>0.98668053165545855</v>
      </c>
      <c r="ULD12" s="39">
        <f t="shared" si="2717"/>
        <v>1.5807229500754834</v>
      </c>
      <c r="ULE12" s="40" t="s">
        <v>395</v>
      </c>
      <c r="ULF12" s="40" t="s">
        <v>10</v>
      </c>
      <c r="ULG12" s="42">
        <v>42004</v>
      </c>
      <c r="ULH12" s="43">
        <v>4736150000</v>
      </c>
      <c r="ULI12" s="43">
        <v>63083000</v>
      </c>
      <c r="ULJ12" s="43">
        <v>2655650000</v>
      </c>
      <c r="ULK12" s="40">
        <v>0</v>
      </c>
      <c r="ULL12" s="43">
        <v>157824000</v>
      </c>
      <c r="ULM12" s="40" t="s">
        <v>41</v>
      </c>
      <c r="ULN12" s="40" t="s">
        <v>99</v>
      </c>
      <c r="ULO12" s="36">
        <f t="shared" si="2712"/>
        <v>2014</v>
      </c>
      <c r="ULP12" s="37">
        <f t="shared" si="2713"/>
        <v>-4673067000</v>
      </c>
      <c r="ULQ12" s="38">
        <f t="shared" si="2714"/>
        <v>2813474000</v>
      </c>
      <c r="ULR12" s="38">
        <f t="shared" si="2715"/>
        <v>-7486541000</v>
      </c>
      <c r="ULS12" s="39">
        <f t="shared" si="2716"/>
        <v>0.98668053165545855</v>
      </c>
      <c r="ULT12" s="39">
        <f t="shared" si="2717"/>
        <v>1.5807229500754834</v>
      </c>
      <c r="ULU12" s="40" t="s">
        <v>395</v>
      </c>
      <c r="ULV12" s="40" t="s">
        <v>10</v>
      </c>
      <c r="ULW12" s="42">
        <v>42004</v>
      </c>
      <c r="ULX12" s="43">
        <v>4736150000</v>
      </c>
      <c r="ULY12" s="43">
        <v>63083000</v>
      </c>
      <c r="ULZ12" s="43">
        <v>2655650000</v>
      </c>
      <c r="UMA12" s="40">
        <v>0</v>
      </c>
      <c r="UMB12" s="43">
        <v>157824000</v>
      </c>
      <c r="UMC12" s="40" t="s">
        <v>41</v>
      </c>
      <c r="UMD12" s="40" t="s">
        <v>99</v>
      </c>
      <c r="UME12" s="36">
        <f t="shared" si="2718"/>
        <v>2014</v>
      </c>
      <c r="UMF12" s="37">
        <f t="shared" si="2719"/>
        <v>-4673067000</v>
      </c>
      <c r="UMG12" s="38">
        <f t="shared" si="2720"/>
        <v>2813474000</v>
      </c>
      <c r="UMH12" s="38">
        <f t="shared" si="2721"/>
        <v>-7486541000</v>
      </c>
      <c r="UMI12" s="39">
        <f t="shared" si="2722"/>
        <v>0.98668053165545855</v>
      </c>
      <c r="UMJ12" s="39">
        <f t="shared" si="2723"/>
        <v>1.5807229500754834</v>
      </c>
      <c r="UMK12" s="40" t="s">
        <v>395</v>
      </c>
      <c r="UML12" s="40" t="s">
        <v>10</v>
      </c>
      <c r="UMM12" s="42">
        <v>42004</v>
      </c>
      <c r="UMN12" s="43">
        <v>4736150000</v>
      </c>
      <c r="UMO12" s="43">
        <v>63083000</v>
      </c>
      <c r="UMP12" s="43">
        <v>2655650000</v>
      </c>
      <c r="UMQ12" s="40">
        <v>0</v>
      </c>
      <c r="UMR12" s="43">
        <v>157824000</v>
      </c>
      <c r="UMS12" s="40" t="s">
        <v>41</v>
      </c>
      <c r="UMT12" s="40" t="s">
        <v>99</v>
      </c>
      <c r="UMU12" s="36">
        <f t="shared" si="2718"/>
        <v>2014</v>
      </c>
      <c r="UMV12" s="37">
        <f t="shared" si="2719"/>
        <v>-4673067000</v>
      </c>
      <c r="UMW12" s="38">
        <f t="shared" si="2720"/>
        <v>2813474000</v>
      </c>
      <c r="UMX12" s="38">
        <f t="shared" si="2721"/>
        <v>-7486541000</v>
      </c>
      <c r="UMY12" s="39">
        <f t="shared" si="2722"/>
        <v>0.98668053165545855</v>
      </c>
      <c r="UMZ12" s="39">
        <f t="shared" si="2723"/>
        <v>1.5807229500754834</v>
      </c>
      <c r="UNA12" s="40" t="s">
        <v>395</v>
      </c>
      <c r="UNB12" s="40" t="s">
        <v>10</v>
      </c>
      <c r="UNC12" s="42">
        <v>42004</v>
      </c>
      <c r="UND12" s="43">
        <v>4736150000</v>
      </c>
      <c r="UNE12" s="43">
        <v>63083000</v>
      </c>
      <c r="UNF12" s="43">
        <v>2655650000</v>
      </c>
      <c r="UNG12" s="40">
        <v>0</v>
      </c>
      <c r="UNH12" s="43">
        <v>157824000</v>
      </c>
      <c r="UNI12" s="40" t="s">
        <v>41</v>
      </c>
      <c r="UNJ12" s="40" t="s">
        <v>99</v>
      </c>
      <c r="UNK12" s="36">
        <f t="shared" si="2724"/>
        <v>2014</v>
      </c>
      <c r="UNL12" s="37">
        <f t="shared" si="2725"/>
        <v>-4673067000</v>
      </c>
      <c r="UNM12" s="38">
        <f t="shared" si="2726"/>
        <v>2813474000</v>
      </c>
      <c r="UNN12" s="38">
        <f t="shared" si="2727"/>
        <v>-7486541000</v>
      </c>
      <c r="UNO12" s="39">
        <f t="shared" si="2728"/>
        <v>0.98668053165545855</v>
      </c>
      <c r="UNP12" s="39">
        <f t="shared" si="2729"/>
        <v>1.5807229500754834</v>
      </c>
      <c r="UNQ12" s="40" t="s">
        <v>395</v>
      </c>
      <c r="UNR12" s="40" t="s">
        <v>10</v>
      </c>
      <c r="UNS12" s="42">
        <v>42004</v>
      </c>
      <c r="UNT12" s="43">
        <v>4736150000</v>
      </c>
      <c r="UNU12" s="43">
        <v>63083000</v>
      </c>
      <c r="UNV12" s="43">
        <v>2655650000</v>
      </c>
      <c r="UNW12" s="40">
        <v>0</v>
      </c>
      <c r="UNX12" s="43">
        <v>157824000</v>
      </c>
      <c r="UNY12" s="40" t="s">
        <v>41</v>
      </c>
      <c r="UNZ12" s="40" t="s">
        <v>99</v>
      </c>
      <c r="UOA12" s="36">
        <f t="shared" si="2724"/>
        <v>2014</v>
      </c>
      <c r="UOB12" s="37">
        <f t="shared" si="2725"/>
        <v>-4673067000</v>
      </c>
      <c r="UOC12" s="38">
        <f t="shared" si="2726"/>
        <v>2813474000</v>
      </c>
      <c r="UOD12" s="38">
        <f t="shared" si="2727"/>
        <v>-7486541000</v>
      </c>
      <c r="UOE12" s="39">
        <f t="shared" si="2728"/>
        <v>0.98668053165545855</v>
      </c>
      <c r="UOF12" s="39">
        <f t="shared" si="2729"/>
        <v>1.5807229500754834</v>
      </c>
      <c r="UOG12" s="40" t="s">
        <v>395</v>
      </c>
      <c r="UOH12" s="40" t="s">
        <v>10</v>
      </c>
      <c r="UOI12" s="42">
        <v>42004</v>
      </c>
      <c r="UOJ12" s="43">
        <v>4736150000</v>
      </c>
      <c r="UOK12" s="43">
        <v>63083000</v>
      </c>
      <c r="UOL12" s="43">
        <v>2655650000</v>
      </c>
      <c r="UOM12" s="40">
        <v>0</v>
      </c>
      <c r="UON12" s="43">
        <v>157824000</v>
      </c>
      <c r="UOO12" s="40" t="s">
        <v>41</v>
      </c>
      <c r="UOP12" s="40" t="s">
        <v>99</v>
      </c>
      <c r="UOQ12" s="36">
        <f t="shared" si="2730"/>
        <v>2014</v>
      </c>
      <c r="UOR12" s="37">
        <f t="shared" si="2731"/>
        <v>-4673067000</v>
      </c>
      <c r="UOS12" s="38">
        <f t="shared" si="2732"/>
        <v>2813474000</v>
      </c>
      <c r="UOT12" s="38">
        <f t="shared" si="2733"/>
        <v>-7486541000</v>
      </c>
      <c r="UOU12" s="39">
        <f t="shared" si="2734"/>
        <v>0.98668053165545855</v>
      </c>
      <c r="UOV12" s="39">
        <f t="shared" si="2735"/>
        <v>1.5807229500754834</v>
      </c>
      <c r="UOW12" s="40" t="s">
        <v>395</v>
      </c>
      <c r="UOX12" s="40" t="s">
        <v>10</v>
      </c>
      <c r="UOY12" s="42">
        <v>42004</v>
      </c>
      <c r="UOZ12" s="43">
        <v>4736150000</v>
      </c>
      <c r="UPA12" s="43">
        <v>63083000</v>
      </c>
      <c r="UPB12" s="43">
        <v>2655650000</v>
      </c>
      <c r="UPC12" s="40">
        <v>0</v>
      </c>
      <c r="UPD12" s="43">
        <v>157824000</v>
      </c>
      <c r="UPE12" s="40" t="s">
        <v>41</v>
      </c>
      <c r="UPF12" s="40" t="s">
        <v>99</v>
      </c>
      <c r="UPG12" s="36">
        <f t="shared" si="2730"/>
        <v>2014</v>
      </c>
      <c r="UPH12" s="37">
        <f t="shared" si="2731"/>
        <v>-4673067000</v>
      </c>
      <c r="UPI12" s="38">
        <f t="shared" si="2732"/>
        <v>2813474000</v>
      </c>
      <c r="UPJ12" s="38">
        <f t="shared" si="2733"/>
        <v>-7486541000</v>
      </c>
      <c r="UPK12" s="39">
        <f t="shared" si="2734"/>
        <v>0.98668053165545855</v>
      </c>
      <c r="UPL12" s="39">
        <f t="shared" si="2735"/>
        <v>1.5807229500754834</v>
      </c>
      <c r="UPM12" s="40" t="s">
        <v>395</v>
      </c>
      <c r="UPN12" s="40" t="s">
        <v>10</v>
      </c>
      <c r="UPO12" s="42">
        <v>42004</v>
      </c>
      <c r="UPP12" s="43">
        <v>4736150000</v>
      </c>
      <c r="UPQ12" s="43">
        <v>63083000</v>
      </c>
      <c r="UPR12" s="43">
        <v>2655650000</v>
      </c>
      <c r="UPS12" s="40">
        <v>0</v>
      </c>
      <c r="UPT12" s="43">
        <v>157824000</v>
      </c>
      <c r="UPU12" s="40" t="s">
        <v>41</v>
      </c>
      <c r="UPV12" s="40" t="s">
        <v>99</v>
      </c>
      <c r="UPW12" s="36">
        <f t="shared" si="2736"/>
        <v>2014</v>
      </c>
      <c r="UPX12" s="37">
        <f t="shared" si="2737"/>
        <v>-4673067000</v>
      </c>
      <c r="UPY12" s="38">
        <f t="shared" si="2738"/>
        <v>2813474000</v>
      </c>
      <c r="UPZ12" s="38">
        <f t="shared" si="2739"/>
        <v>-7486541000</v>
      </c>
      <c r="UQA12" s="39">
        <f t="shared" si="2740"/>
        <v>0.98668053165545855</v>
      </c>
      <c r="UQB12" s="39">
        <f t="shared" si="2741"/>
        <v>1.5807229500754834</v>
      </c>
      <c r="UQC12" s="40" t="s">
        <v>395</v>
      </c>
      <c r="UQD12" s="40" t="s">
        <v>10</v>
      </c>
      <c r="UQE12" s="42">
        <v>42004</v>
      </c>
      <c r="UQF12" s="43">
        <v>4736150000</v>
      </c>
      <c r="UQG12" s="43">
        <v>63083000</v>
      </c>
      <c r="UQH12" s="43">
        <v>2655650000</v>
      </c>
      <c r="UQI12" s="40">
        <v>0</v>
      </c>
      <c r="UQJ12" s="43">
        <v>157824000</v>
      </c>
      <c r="UQK12" s="40" t="s">
        <v>41</v>
      </c>
      <c r="UQL12" s="40" t="s">
        <v>99</v>
      </c>
      <c r="UQM12" s="36">
        <f t="shared" si="2736"/>
        <v>2014</v>
      </c>
      <c r="UQN12" s="37">
        <f t="shared" si="2737"/>
        <v>-4673067000</v>
      </c>
      <c r="UQO12" s="38">
        <f t="shared" si="2738"/>
        <v>2813474000</v>
      </c>
      <c r="UQP12" s="38">
        <f t="shared" si="2739"/>
        <v>-7486541000</v>
      </c>
      <c r="UQQ12" s="39">
        <f t="shared" si="2740"/>
        <v>0.98668053165545855</v>
      </c>
      <c r="UQR12" s="39">
        <f t="shared" si="2741"/>
        <v>1.5807229500754834</v>
      </c>
      <c r="UQS12" s="40" t="s">
        <v>395</v>
      </c>
      <c r="UQT12" s="40" t="s">
        <v>10</v>
      </c>
      <c r="UQU12" s="42">
        <v>42004</v>
      </c>
      <c r="UQV12" s="43">
        <v>4736150000</v>
      </c>
      <c r="UQW12" s="43">
        <v>63083000</v>
      </c>
      <c r="UQX12" s="43">
        <v>2655650000</v>
      </c>
      <c r="UQY12" s="40">
        <v>0</v>
      </c>
      <c r="UQZ12" s="43">
        <v>157824000</v>
      </c>
      <c r="URA12" s="40" t="s">
        <v>41</v>
      </c>
      <c r="URB12" s="40" t="s">
        <v>99</v>
      </c>
      <c r="URC12" s="36">
        <f t="shared" si="2742"/>
        <v>2014</v>
      </c>
      <c r="URD12" s="37">
        <f t="shared" si="2743"/>
        <v>-4673067000</v>
      </c>
      <c r="URE12" s="38">
        <f t="shared" si="2744"/>
        <v>2813474000</v>
      </c>
      <c r="URF12" s="38">
        <f t="shared" si="2745"/>
        <v>-7486541000</v>
      </c>
      <c r="URG12" s="39">
        <f t="shared" si="2746"/>
        <v>0.98668053165545855</v>
      </c>
      <c r="URH12" s="39">
        <f t="shared" si="2747"/>
        <v>1.5807229500754834</v>
      </c>
      <c r="URI12" s="40" t="s">
        <v>395</v>
      </c>
      <c r="URJ12" s="40" t="s">
        <v>10</v>
      </c>
      <c r="URK12" s="42">
        <v>42004</v>
      </c>
      <c r="URL12" s="43">
        <v>4736150000</v>
      </c>
      <c r="URM12" s="43">
        <v>63083000</v>
      </c>
      <c r="URN12" s="43">
        <v>2655650000</v>
      </c>
      <c r="URO12" s="40">
        <v>0</v>
      </c>
      <c r="URP12" s="43">
        <v>157824000</v>
      </c>
      <c r="URQ12" s="40" t="s">
        <v>41</v>
      </c>
      <c r="URR12" s="40" t="s">
        <v>99</v>
      </c>
      <c r="URS12" s="36">
        <f t="shared" si="2742"/>
        <v>2014</v>
      </c>
      <c r="URT12" s="37">
        <f t="shared" si="2743"/>
        <v>-4673067000</v>
      </c>
      <c r="URU12" s="38">
        <f t="shared" si="2744"/>
        <v>2813474000</v>
      </c>
      <c r="URV12" s="38">
        <f t="shared" si="2745"/>
        <v>-7486541000</v>
      </c>
      <c r="URW12" s="39">
        <f t="shared" si="2746"/>
        <v>0.98668053165545855</v>
      </c>
      <c r="URX12" s="39">
        <f t="shared" si="2747"/>
        <v>1.5807229500754834</v>
      </c>
      <c r="URY12" s="40" t="s">
        <v>395</v>
      </c>
      <c r="URZ12" s="40" t="s">
        <v>10</v>
      </c>
      <c r="USA12" s="42">
        <v>42004</v>
      </c>
      <c r="USB12" s="43">
        <v>4736150000</v>
      </c>
      <c r="USC12" s="43">
        <v>63083000</v>
      </c>
      <c r="USD12" s="43">
        <v>2655650000</v>
      </c>
      <c r="USE12" s="40">
        <v>0</v>
      </c>
      <c r="USF12" s="43">
        <v>157824000</v>
      </c>
      <c r="USG12" s="40" t="s">
        <v>41</v>
      </c>
      <c r="USH12" s="40" t="s">
        <v>99</v>
      </c>
      <c r="USI12" s="36">
        <f t="shared" si="2748"/>
        <v>2014</v>
      </c>
      <c r="USJ12" s="37">
        <f t="shared" si="2749"/>
        <v>-4673067000</v>
      </c>
      <c r="USK12" s="38">
        <f t="shared" si="2750"/>
        <v>2813474000</v>
      </c>
      <c r="USL12" s="38">
        <f t="shared" si="2751"/>
        <v>-7486541000</v>
      </c>
      <c r="USM12" s="39">
        <f t="shared" si="2752"/>
        <v>0.98668053165545855</v>
      </c>
      <c r="USN12" s="39">
        <f t="shared" si="2753"/>
        <v>1.5807229500754834</v>
      </c>
      <c r="USO12" s="40" t="s">
        <v>395</v>
      </c>
      <c r="USP12" s="40" t="s">
        <v>10</v>
      </c>
      <c r="USQ12" s="42">
        <v>42004</v>
      </c>
      <c r="USR12" s="43">
        <v>4736150000</v>
      </c>
      <c r="USS12" s="43">
        <v>63083000</v>
      </c>
      <c r="UST12" s="43">
        <v>2655650000</v>
      </c>
      <c r="USU12" s="40">
        <v>0</v>
      </c>
      <c r="USV12" s="43">
        <v>157824000</v>
      </c>
      <c r="USW12" s="40" t="s">
        <v>41</v>
      </c>
      <c r="USX12" s="40" t="s">
        <v>99</v>
      </c>
      <c r="USY12" s="36">
        <f t="shared" si="2748"/>
        <v>2014</v>
      </c>
      <c r="USZ12" s="37">
        <f t="shared" si="2749"/>
        <v>-4673067000</v>
      </c>
      <c r="UTA12" s="38">
        <f t="shared" si="2750"/>
        <v>2813474000</v>
      </c>
      <c r="UTB12" s="38">
        <f t="shared" si="2751"/>
        <v>-7486541000</v>
      </c>
      <c r="UTC12" s="39">
        <f t="shared" si="2752"/>
        <v>0.98668053165545855</v>
      </c>
      <c r="UTD12" s="39">
        <f t="shared" si="2753"/>
        <v>1.5807229500754834</v>
      </c>
      <c r="UTE12" s="40" t="s">
        <v>395</v>
      </c>
      <c r="UTF12" s="40" t="s">
        <v>10</v>
      </c>
      <c r="UTG12" s="42">
        <v>42004</v>
      </c>
      <c r="UTH12" s="43">
        <v>4736150000</v>
      </c>
      <c r="UTI12" s="43">
        <v>63083000</v>
      </c>
      <c r="UTJ12" s="43">
        <v>2655650000</v>
      </c>
      <c r="UTK12" s="40">
        <v>0</v>
      </c>
      <c r="UTL12" s="43">
        <v>157824000</v>
      </c>
      <c r="UTM12" s="40" t="s">
        <v>41</v>
      </c>
      <c r="UTN12" s="40" t="s">
        <v>99</v>
      </c>
      <c r="UTO12" s="36">
        <f t="shared" si="2754"/>
        <v>2014</v>
      </c>
      <c r="UTP12" s="37">
        <f t="shared" si="2755"/>
        <v>-4673067000</v>
      </c>
      <c r="UTQ12" s="38">
        <f t="shared" si="2756"/>
        <v>2813474000</v>
      </c>
      <c r="UTR12" s="38">
        <f t="shared" si="2757"/>
        <v>-7486541000</v>
      </c>
      <c r="UTS12" s="39">
        <f t="shared" si="2758"/>
        <v>0.98668053165545855</v>
      </c>
      <c r="UTT12" s="39">
        <f t="shared" si="2759"/>
        <v>1.5807229500754834</v>
      </c>
      <c r="UTU12" s="40" t="s">
        <v>395</v>
      </c>
      <c r="UTV12" s="40" t="s">
        <v>10</v>
      </c>
      <c r="UTW12" s="42">
        <v>42004</v>
      </c>
      <c r="UTX12" s="43">
        <v>4736150000</v>
      </c>
      <c r="UTY12" s="43">
        <v>63083000</v>
      </c>
      <c r="UTZ12" s="43">
        <v>2655650000</v>
      </c>
      <c r="UUA12" s="40">
        <v>0</v>
      </c>
      <c r="UUB12" s="43">
        <v>157824000</v>
      </c>
      <c r="UUC12" s="40" t="s">
        <v>41</v>
      </c>
      <c r="UUD12" s="40" t="s">
        <v>99</v>
      </c>
      <c r="UUE12" s="36">
        <f t="shared" si="2754"/>
        <v>2014</v>
      </c>
      <c r="UUF12" s="37">
        <f t="shared" si="2755"/>
        <v>-4673067000</v>
      </c>
      <c r="UUG12" s="38">
        <f t="shared" si="2756"/>
        <v>2813474000</v>
      </c>
      <c r="UUH12" s="38">
        <f t="shared" si="2757"/>
        <v>-7486541000</v>
      </c>
      <c r="UUI12" s="39">
        <f t="shared" si="2758"/>
        <v>0.98668053165545855</v>
      </c>
      <c r="UUJ12" s="39">
        <f t="shared" si="2759"/>
        <v>1.5807229500754834</v>
      </c>
      <c r="UUK12" s="40" t="s">
        <v>395</v>
      </c>
      <c r="UUL12" s="40" t="s">
        <v>10</v>
      </c>
      <c r="UUM12" s="42">
        <v>42004</v>
      </c>
      <c r="UUN12" s="43">
        <v>4736150000</v>
      </c>
      <c r="UUO12" s="43">
        <v>63083000</v>
      </c>
      <c r="UUP12" s="43">
        <v>2655650000</v>
      </c>
      <c r="UUQ12" s="40">
        <v>0</v>
      </c>
      <c r="UUR12" s="43">
        <v>157824000</v>
      </c>
      <c r="UUS12" s="40" t="s">
        <v>41</v>
      </c>
      <c r="UUT12" s="40" t="s">
        <v>99</v>
      </c>
      <c r="UUU12" s="36">
        <f t="shared" si="2760"/>
        <v>2014</v>
      </c>
      <c r="UUV12" s="37">
        <f t="shared" si="2761"/>
        <v>-4673067000</v>
      </c>
      <c r="UUW12" s="38">
        <f t="shared" si="2762"/>
        <v>2813474000</v>
      </c>
      <c r="UUX12" s="38">
        <f t="shared" si="2763"/>
        <v>-7486541000</v>
      </c>
      <c r="UUY12" s="39">
        <f t="shared" si="2764"/>
        <v>0.98668053165545855</v>
      </c>
      <c r="UUZ12" s="39">
        <f t="shared" si="2765"/>
        <v>1.5807229500754834</v>
      </c>
      <c r="UVA12" s="40" t="s">
        <v>395</v>
      </c>
      <c r="UVB12" s="40" t="s">
        <v>10</v>
      </c>
      <c r="UVC12" s="42">
        <v>42004</v>
      </c>
      <c r="UVD12" s="43">
        <v>4736150000</v>
      </c>
      <c r="UVE12" s="43">
        <v>63083000</v>
      </c>
      <c r="UVF12" s="43">
        <v>2655650000</v>
      </c>
      <c r="UVG12" s="40">
        <v>0</v>
      </c>
      <c r="UVH12" s="43">
        <v>157824000</v>
      </c>
      <c r="UVI12" s="40" t="s">
        <v>41</v>
      </c>
      <c r="UVJ12" s="40" t="s">
        <v>99</v>
      </c>
      <c r="UVK12" s="36">
        <f t="shared" si="2760"/>
        <v>2014</v>
      </c>
      <c r="UVL12" s="37">
        <f t="shared" si="2761"/>
        <v>-4673067000</v>
      </c>
      <c r="UVM12" s="38">
        <f t="shared" si="2762"/>
        <v>2813474000</v>
      </c>
      <c r="UVN12" s="38">
        <f t="shared" si="2763"/>
        <v>-7486541000</v>
      </c>
      <c r="UVO12" s="39">
        <f t="shared" si="2764"/>
        <v>0.98668053165545855</v>
      </c>
      <c r="UVP12" s="39">
        <f t="shared" si="2765"/>
        <v>1.5807229500754834</v>
      </c>
      <c r="UVQ12" s="40" t="s">
        <v>395</v>
      </c>
      <c r="UVR12" s="40" t="s">
        <v>10</v>
      </c>
      <c r="UVS12" s="42">
        <v>42004</v>
      </c>
      <c r="UVT12" s="43">
        <v>4736150000</v>
      </c>
      <c r="UVU12" s="43">
        <v>63083000</v>
      </c>
      <c r="UVV12" s="43">
        <v>2655650000</v>
      </c>
      <c r="UVW12" s="40">
        <v>0</v>
      </c>
      <c r="UVX12" s="43">
        <v>157824000</v>
      </c>
      <c r="UVY12" s="40" t="s">
        <v>41</v>
      </c>
      <c r="UVZ12" s="40" t="s">
        <v>99</v>
      </c>
      <c r="UWA12" s="36">
        <f t="shared" si="2766"/>
        <v>2014</v>
      </c>
      <c r="UWB12" s="37">
        <f t="shared" si="2767"/>
        <v>-4673067000</v>
      </c>
      <c r="UWC12" s="38">
        <f t="shared" si="2768"/>
        <v>2813474000</v>
      </c>
      <c r="UWD12" s="38">
        <f t="shared" si="2769"/>
        <v>-7486541000</v>
      </c>
      <c r="UWE12" s="39">
        <f t="shared" si="2770"/>
        <v>0.98668053165545855</v>
      </c>
      <c r="UWF12" s="39">
        <f t="shared" si="2771"/>
        <v>1.5807229500754834</v>
      </c>
      <c r="UWG12" s="40" t="s">
        <v>395</v>
      </c>
      <c r="UWH12" s="40" t="s">
        <v>10</v>
      </c>
      <c r="UWI12" s="42">
        <v>42004</v>
      </c>
      <c r="UWJ12" s="43">
        <v>4736150000</v>
      </c>
      <c r="UWK12" s="43">
        <v>63083000</v>
      </c>
      <c r="UWL12" s="43">
        <v>2655650000</v>
      </c>
      <c r="UWM12" s="40">
        <v>0</v>
      </c>
      <c r="UWN12" s="43">
        <v>157824000</v>
      </c>
      <c r="UWO12" s="40" t="s">
        <v>41</v>
      </c>
      <c r="UWP12" s="40" t="s">
        <v>99</v>
      </c>
      <c r="UWQ12" s="36">
        <f t="shared" si="2766"/>
        <v>2014</v>
      </c>
      <c r="UWR12" s="37">
        <f t="shared" si="2767"/>
        <v>-4673067000</v>
      </c>
      <c r="UWS12" s="38">
        <f t="shared" si="2768"/>
        <v>2813474000</v>
      </c>
      <c r="UWT12" s="38">
        <f t="shared" si="2769"/>
        <v>-7486541000</v>
      </c>
      <c r="UWU12" s="39">
        <f t="shared" si="2770"/>
        <v>0.98668053165545855</v>
      </c>
      <c r="UWV12" s="39">
        <f t="shared" si="2771"/>
        <v>1.5807229500754834</v>
      </c>
      <c r="UWW12" s="40" t="s">
        <v>395</v>
      </c>
      <c r="UWX12" s="40" t="s">
        <v>10</v>
      </c>
      <c r="UWY12" s="42">
        <v>42004</v>
      </c>
      <c r="UWZ12" s="43">
        <v>4736150000</v>
      </c>
      <c r="UXA12" s="43">
        <v>63083000</v>
      </c>
      <c r="UXB12" s="43">
        <v>2655650000</v>
      </c>
      <c r="UXC12" s="40">
        <v>0</v>
      </c>
      <c r="UXD12" s="43">
        <v>157824000</v>
      </c>
      <c r="UXE12" s="40" t="s">
        <v>41</v>
      </c>
      <c r="UXF12" s="40" t="s">
        <v>99</v>
      </c>
      <c r="UXG12" s="36">
        <f t="shared" si="2772"/>
        <v>2014</v>
      </c>
      <c r="UXH12" s="37">
        <f t="shared" si="2773"/>
        <v>-4673067000</v>
      </c>
      <c r="UXI12" s="38">
        <f t="shared" si="2774"/>
        <v>2813474000</v>
      </c>
      <c r="UXJ12" s="38">
        <f t="shared" si="2775"/>
        <v>-7486541000</v>
      </c>
      <c r="UXK12" s="39">
        <f t="shared" si="2776"/>
        <v>0.98668053165545855</v>
      </c>
      <c r="UXL12" s="39">
        <f t="shared" si="2777"/>
        <v>1.5807229500754834</v>
      </c>
      <c r="UXM12" s="40" t="s">
        <v>395</v>
      </c>
      <c r="UXN12" s="40" t="s">
        <v>10</v>
      </c>
      <c r="UXO12" s="42">
        <v>42004</v>
      </c>
      <c r="UXP12" s="43">
        <v>4736150000</v>
      </c>
      <c r="UXQ12" s="43">
        <v>63083000</v>
      </c>
      <c r="UXR12" s="43">
        <v>2655650000</v>
      </c>
      <c r="UXS12" s="40">
        <v>0</v>
      </c>
      <c r="UXT12" s="43">
        <v>157824000</v>
      </c>
      <c r="UXU12" s="40" t="s">
        <v>41</v>
      </c>
      <c r="UXV12" s="40" t="s">
        <v>99</v>
      </c>
      <c r="UXW12" s="36">
        <f t="shared" si="2772"/>
        <v>2014</v>
      </c>
      <c r="UXX12" s="37">
        <f t="shared" si="2773"/>
        <v>-4673067000</v>
      </c>
      <c r="UXY12" s="38">
        <f t="shared" si="2774"/>
        <v>2813474000</v>
      </c>
      <c r="UXZ12" s="38">
        <f t="shared" si="2775"/>
        <v>-7486541000</v>
      </c>
      <c r="UYA12" s="39">
        <f t="shared" si="2776"/>
        <v>0.98668053165545855</v>
      </c>
      <c r="UYB12" s="39">
        <f t="shared" si="2777"/>
        <v>1.5807229500754834</v>
      </c>
      <c r="UYC12" s="40" t="s">
        <v>395</v>
      </c>
      <c r="UYD12" s="40" t="s">
        <v>10</v>
      </c>
      <c r="UYE12" s="42">
        <v>42004</v>
      </c>
      <c r="UYF12" s="43">
        <v>4736150000</v>
      </c>
      <c r="UYG12" s="43">
        <v>63083000</v>
      </c>
      <c r="UYH12" s="43">
        <v>2655650000</v>
      </c>
      <c r="UYI12" s="40">
        <v>0</v>
      </c>
      <c r="UYJ12" s="43">
        <v>157824000</v>
      </c>
      <c r="UYK12" s="40" t="s">
        <v>41</v>
      </c>
      <c r="UYL12" s="40" t="s">
        <v>99</v>
      </c>
      <c r="UYM12" s="36">
        <f t="shared" si="2778"/>
        <v>2014</v>
      </c>
      <c r="UYN12" s="37">
        <f t="shared" si="2779"/>
        <v>-4673067000</v>
      </c>
      <c r="UYO12" s="38">
        <f t="shared" si="2780"/>
        <v>2813474000</v>
      </c>
      <c r="UYP12" s="38">
        <f t="shared" si="2781"/>
        <v>-7486541000</v>
      </c>
      <c r="UYQ12" s="39">
        <f t="shared" si="2782"/>
        <v>0.98668053165545855</v>
      </c>
      <c r="UYR12" s="39">
        <f t="shared" si="2783"/>
        <v>1.5807229500754834</v>
      </c>
      <c r="UYS12" s="40" t="s">
        <v>395</v>
      </c>
      <c r="UYT12" s="40" t="s">
        <v>10</v>
      </c>
      <c r="UYU12" s="42">
        <v>42004</v>
      </c>
      <c r="UYV12" s="43">
        <v>4736150000</v>
      </c>
      <c r="UYW12" s="43">
        <v>63083000</v>
      </c>
      <c r="UYX12" s="43">
        <v>2655650000</v>
      </c>
      <c r="UYY12" s="40">
        <v>0</v>
      </c>
      <c r="UYZ12" s="43">
        <v>157824000</v>
      </c>
      <c r="UZA12" s="40" t="s">
        <v>41</v>
      </c>
      <c r="UZB12" s="40" t="s">
        <v>99</v>
      </c>
      <c r="UZC12" s="36">
        <f t="shared" si="2778"/>
        <v>2014</v>
      </c>
      <c r="UZD12" s="37">
        <f t="shared" si="2779"/>
        <v>-4673067000</v>
      </c>
      <c r="UZE12" s="38">
        <f t="shared" si="2780"/>
        <v>2813474000</v>
      </c>
      <c r="UZF12" s="38">
        <f t="shared" si="2781"/>
        <v>-7486541000</v>
      </c>
      <c r="UZG12" s="39">
        <f t="shared" si="2782"/>
        <v>0.98668053165545855</v>
      </c>
      <c r="UZH12" s="39">
        <f t="shared" si="2783"/>
        <v>1.5807229500754834</v>
      </c>
      <c r="UZI12" s="40" t="s">
        <v>395</v>
      </c>
      <c r="UZJ12" s="40" t="s">
        <v>10</v>
      </c>
      <c r="UZK12" s="42">
        <v>42004</v>
      </c>
      <c r="UZL12" s="43">
        <v>4736150000</v>
      </c>
      <c r="UZM12" s="43">
        <v>63083000</v>
      </c>
      <c r="UZN12" s="43">
        <v>2655650000</v>
      </c>
      <c r="UZO12" s="40">
        <v>0</v>
      </c>
      <c r="UZP12" s="43">
        <v>157824000</v>
      </c>
      <c r="UZQ12" s="40" t="s">
        <v>41</v>
      </c>
      <c r="UZR12" s="40" t="s">
        <v>99</v>
      </c>
      <c r="UZS12" s="36">
        <f t="shared" si="2784"/>
        <v>2014</v>
      </c>
      <c r="UZT12" s="37">
        <f t="shared" si="2785"/>
        <v>-4673067000</v>
      </c>
      <c r="UZU12" s="38">
        <f t="shared" si="2786"/>
        <v>2813474000</v>
      </c>
      <c r="UZV12" s="38">
        <f t="shared" si="2787"/>
        <v>-7486541000</v>
      </c>
      <c r="UZW12" s="39">
        <f t="shared" si="2788"/>
        <v>0.98668053165545855</v>
      </c>
      <c r="UZX12" s="39">
        <f t="shared" si="2789"/>
        <v>1.5807229500754834</v>
      </c>
      <c r="UZY12" s="40" t="s">
        <v>395</v>
      </c>
      <c r="UZZ12" s="40" t="s">
        <v>10</v>
      </c>
      <c r="VAA12" s="42">
        <v>42004</v>
      </c>
      <c r="VAB12" s="43">
        <v>4736150000</v>
      </c>
      <c r="VAC12" s="43">
        <v>63083000</v>
      </c>
      <c r="VAD12" s="43">
        <v>2655650000</v>
      </c>
      <c r="VAE12" s="40">
        <v>0</v>
      </c>
      <c r="VAF12" s="43">
        <v>157824000</v>
      </c>
      <c r="VAG12" s="40" t="s">
        <v>41</v>
      </c>
      <c r="VAH12" s="40" t="s">
        <v>99</v>
      </c>
      <c r="VAI12" s="36">
        <f t="shared" si="2784"/>
        <v>2014</v>
      </c>
      <c r="VAJ12" s="37">
        <f t="shared" si="2785"/>
        <v>-4673067000</v>
      </c>
      <c r="VAK12" s="38">
        <f t="shared" si="2786"/>
        <v>2813474000</v>
      </c>
      <c r="VAL12" s="38">
        <f t="shared" si="2787"/>
        <v>-7486541000</v>
      </c>
      <c r="VAM12" s="39">
        <f t="shared" si="2788"/>
        <v>0.98668053165545855</v>
      </c>
      <c r="VAN12" s="39">
        <f t="shared" si="2789"/>
        <v>1.5807229500754834</v>
      </c>
      <c r="VAO12" s="40" t="s">
        <v>395</v>
      </c>
      <c r="VAP12" s="40" t="s">
        <v>10</v>
      </c>
      <c r="VAQ12" s="42">
        <v>42004</v>
      </c>
      <c r="VAR12" s="43">
        <v>4736150000</v>
      </c>
      <c r="VAS12" s="43">
        <v>63083000</v>
      </c>
      <c r="VAT12" s="43">
        <v>2655650000</v>
      </c>
      <c r="VAU12" s="40">
        <v>0</v>
      </c>
      <c r="VAV12" s="43">
        <v>157824000</v>
      </c>
      <c r="VAW12" s="40" t="s">
        <v>41</v>
      </c>
      <c r="VAX12" s="40" t="s">
        <v>99</v>
      </c>
      <c r="VAY12" s="36">
        <f t="shared" si="2790"/>
        <v>2014</v>
      </c>
      <c r="VAZ12" s="37">
        <f t="shared" si="2791"/>
        <v>-4673067000</v>
      </c>
      <c r="VBA12" s="38">
        <f t="shared" si="2792"/>
        <v>2813474000</v>
      </c>
      <c r="VBB12" s="38">
        <f t="shared" si="2793"/>
        <v>-7486541000</v>
      </c>
      <c r="VBC12" s="39">
        <f t="shared" si="2794"/>
        <v>0.98668053165545855</v>
      </c>
      <c r="VBD12" s="39">
        <f t="shared" si="2795"/>
        <v>1.5807229500754834</v>
      </c>
      <c r="VBE12" s="40" t="s">
        <v>395</v>
      </c>
      <c r="VBF12" s="40" t="s">
        <v>10</v>
      </c>
      <c r="VBG12" s="42">
        <v>42004</v>
      </c>
      <c r="VBH12" s="43">
        <v>4736150000</v>
      </c>
      <c r="VBI12" s="43">
        <v>63083000</v>
      </c>
      <c r="VBJ12" s="43">
        <v>2655650000</v>
      </c>
      <c r="VBK12" s="40">
        <v>0</v>
      </c>
      <c r="VBL12" s="43">
        <v>157824000</v>
      </c>
      <c r="VBM12" s="40" t="s">
        <v>41</v>
      </c>
      <c r="VBN12" s="40" t="s">
        <v>99</v>
      </c>
      <c r="VBO12" s="36">
        <f t="shared" si="2790"/>
        <v>2014</v>
      </c>
      <c r="VBP12" s="37">
        <f t="shared" si="2791"/>
        <v>-4673067000</v>
      </c>
      <c r="VBQ12" s="38">
        <f t="shared" si="2792"/>
        <v>2813474000</v>
      </c>
      <c r="VBR12" s="38">
        <f t="shared" si="2793"/>
        <v>-7486541000</v>
      </c>
      <c r="VBS12" s="39">
        <f t="shared" si="2794"/>
        <v>0.98668053165545855</v>
      </c>
      <c r="VBT12" s="39">
        <f t="shared" si="2795"/>
        <v>1.5807229500754834</v>
      </c>
      <c r="VBU12" s="40" t="s">
        <v>395</v>
      </c>
      <c r="VBV12" s="40" t="s">
        <v>10</v>
      </c>
      <c r="VBW12" s="42">
        <v>42004</v>
      </c>
      <c r="VBX12" s="43">
        <v>4736150000</v>
      </c>
      <c r="VBY12" s="43">
        <v>63083000</v>
      </c>
      <c r="VBZ12" s="43">
        <v>2655650000</v>
      </c>
      <c r="VCA12" s="40">
        <v>0</v>
      </c>
      <c r="VCB12" s="43">
        <v>157824000</v>
      </c>
      <c r="VCC12" s="40" t="s">
        <v>41</v>
      </c>
      <c r="VCD12" s="40" t="s">
        <v>99</v>
      </c>
      <c r="VCE12" s="36">
        <f t="shared" si="2796"/>
        <v>2014</v>
      </c>
      <c r="VCF12" s="37">
        <f t="shared" si="2797"/>
        <v>-4673067000</v>
      </c>
      <c r="VCG12" s="38">
        <f t="shared" si="2798"/>
        <v>2813474000</v>
      </c>
      <c r="VCH12" s="38">
        <f t="shared" si="2799"/>
        <v>-7486541000</v>
      </c>
      <c r="VCI12" s="39">
        <f t="shared" si="2800"/>
        <v>0.98668053165545855</v>
      </c>
      <c r="VCJ12" s="39">
        <f t="shared" si="2801"/>
        <v>1.5807229500754834</v>
      </c>
      <c r="VCK12" s="40" t="s">
        <v>395</v>
      </c>
      <c r="VCL12" s="40" t="s">
        <v>10</v>
      </c>
      <c r="VCM12" s="42">
        <v>42004</v>
      </c>
      <c r="VCN12" s="43">
        <v>4736150000</v>
      </c>
      <c r="VCO12" s="43">
        <v>63083000</v>
      </c>
      <c r="VCP12" s="43">
        <v>2655650000</v>
      </c>
      <c r="VCQ12" s="40">
        <v>0</v>
      </c>
      <c r="VCR12" s="43">
        <v>157824000</v>
      </c>
      <c r="VCS12" s="40" t="s">
        <v>41</v>
      </c>
      <c r="VCT12" s="40" t="s">
        <v>99</v>
      </c>
      <c r="VCU12" s="36">
        <f t="shared" si="2796"/>
        <v>2014</v>
      </c>
      <c r="VCV12" s="37">
        <f t="shared" si="2797"/>
        <v>-4673067000</v>
      </c>
      <c r="VCW12" s="38">
        <f t="shared" si="2798"/>
        <v>2813474000</v>
      </c>
      <c r="VCX12" s="38">
        <f t="shared" si="2799"/>
        <v>-7486541000</v>
      </c>
      <c r="VCY12" s="39">
        <f t="shared" si="2800"/>
        <v>0.98668053165545855</v>
      </c>
      <c r="VCZ12" s="39">
        <f t="shared" si="2801"/>
        <v>1.5807229500754834</v>
      </c>
      <c r="VDA12" s="40" t="s">
        <v>395</v>
      </c>
      <c r="VDB12" s="40" t="s">
        <v>10</v>
      </c>
      <c r="VDC12" s="42">
        <v>42004</v>
      </c>
      <c r="VDD12" s="43">
        <v>4736150000</v>
      </c>
      <c r="VDE12" s="43">
        <v>63083000</v>
      </c>
      <c r="VDF12" s="43">
        <v>2655650000</v>
      </c>
      <c r="VDG12" s="40">
        <v>0</v>
      </c>
      <c r="VDH12" s="43">
        <v>157824000</v>
      </c>
      <c r="VDI12" s="40" t="s">
        <v>41</v>
      </c>
      <c r="VDJ12" s="40" t="s">
        <v>99</v>
      </c>
      <c r="VDK12" s="36">
        <f t="shared" si="2802"/>
        <v>2014</v>
      </c>
      <c r="VDL12" s="37">
        <f t="shared" si="2803"/>
        <v>-4673067000</v>
      </c>
      <c r="VDM12" s="38">
        <f t="shared" si="2804"/>
        <v>2813474000</v>
      </c>
      <c r="VDN12" s="38">
        <f t="shared" si="2805"/>
        <v>-7486541000</v>
      </c>
      <c r="VDO12" s="39">
        <f t="shared" si="2806"/>
        <v>0.98668053165545855</v>
      </c>
      <c r="VDP12" s="39">
        <f t="shared" si="2807"/>
        <v>1.5807229500754834</v>
      </c>
      <c r="VDQ12" s="40" t="s">
        <v>395</v>
      </c>
      <c r="VDR12" s="40" t="s">
        <v>10</v>
      </c>
      <c r="VDS12" s="42">
        <v>42004</v>
      </c>
      <c r="VDT12" s="43">
        <v>4736150000</v>
      </c>
      <c r="VDU12" s="43">
        <v>63083000</v>
      </c>
      <c r="VDV12" s="43">
        <v>2655650000</v>
      </c>
      <c r="VDW12" s="40">
        <v>0</v>
      </c>
      <c r="VDX12" s="43">
        <v>157824000</v>
      </c>
      <c r="VDY12" s="40" t="s">
        <v>41</v>
      </c>
      <c r="VDZ12" s="40" t="s">
        <v>99</v>
      </c>
      <c r="VEA12" s="36">
        <f t="shared" si="2802"/>
        <v>2014</v>
      </c>
      <c r="VEB12" s="37">
        <f t="shared" si="2803"/>
        <v>-4673067000</v>
      </c>
      <c r="VEC12" s="38">
        <f t="shared" si="2804"/>
        <v>2813474000</v>
      </c>
      <c r="VED12" s="38">
        <f t="shared" si="2805"/>
        <v>-7486541000</v>
      </c>
      <c r="VEE12" s="39">
        <f t="shared" si="2806"/>
        <v>0.98668053165545855</v>
      </c>
      <c r="VEF12" s="39">
        <f t="shared" si="2807"/>
        <v>1.5807229500754834</v>
      </c>
      <c r="VEG12" s="40" t="s">
        <v>395</v>
      </c>
      <c r="VEH12" s="40" t="s">
        <v>10</v>
      </c>
      <c r="VEI12" s="42">
        <v>42004</v>
      </c>
      <c r="VEJ12" s="43">
        <v>4736150000</v>
      </c>
      <c r="VEK12" s="43">
        <v>63083000</v>
      </c>
      <c r="VEL12" s="43">
        <v>2655650000</v>
      </c>
      <c r="VEM12" s="40">
        <v>0</v>
      </c>
      <c r="VEN12" s="43">
        <v>157824000</v>
      </c>
      <c r="VEO12" s="40" t="s">
        <v>41</v>
      </c>
      <c r="VEP12" s="40" t="s">
        <v>99</v>
      </c>
      <c r="VEQ12" s="36">
        <f t="shared" si="2808"/>
        <v>2014</v>
      </c>
      <c r="VER12" s="37">
        <f t="shared" si="2809"/>
        <v>-4673067000</v>
      </c>
      <c r="VES12" s="38">
        <f t="shared" si="2810"/>
        <v>2813474000</v>
      </c>
      <c r="VET12" s="38">
        <f t="shared" si="2811"/>
        <v>-7486541000</v>
      </c>
      <c r="VEU12" s="39">
        <f t="shared" si="2812"/>
        <v>0.98668053165545855</v>
      </c>
      <c r="VEV12" s="39">
        <f t="shared" si="2813"/>
        <v>1.5807229500754834</v>
      </c>
      <c r="VEW12" s="40" t="s">
        <v>395</v>
      </c>
      <c r="VEX12" s="40" t="s">
        <v>10</v>
      </c>
      <c r="VEY12" s="42">
        <v>42004</v>
      </c>
      <c r="VEZ12" s="43">
        <v>4736150000</v>
      </c>
      <c r="VFA12" s="43">
        <v>63083000</v>
      </c>
      <c r="VFB12" s="43">
        <v>2655650000</v>
      </c>
      <c r="VFC12" s="40">
        <v>0</v>
      </c>
      <c r="VFD12" s="43">
        <v>157824000</v>
      </c>
      <c r="VFE12" s="40" t="s">
        <v>41</v>
      </c>
      <c r="VFF12" s="40" t="s">
        <v>99</v>
      </c>
      <c r="VFG12" s="36">
        <f t="shared" si="2808"/>
        <v>2014</v>
      </c>
      <c r="VFH12" s="37">
        <f t="shared" si="2809"/>
        <v>-4673067000</v>
      </c>
      <c r="VFI12" s="38">
        <f t="shared" si="2810"/>
        <v>2813474000</v>
      </c>
      <c r="VFJ12" s="38">
        <f t="shared" si="2811"/>
        <v>-7486541000</v>
      </c>
      <c r="VFK12" s="39">
        <f t="shared" si="2812"/>
        <v>0.98668053165545855</v>
      </c>
      <c r="VFL12" s="39">
        <f t="shared" si="2813"/>
        <v>1.5807229500754834</v>
      </c>
      <c r="VFM12" s="40" t="s">
        <v>395</v>
      </c>
      <c r="VFN12" s="40" t="s">
        <v>10</v>
      </c>
      <c r="VFO12" s="42">
        <v>42004</v>
      </c>
      <c r="VFP12" s="43">
        <v>4736150000</v>
      </c>
      <c r="VFQ12" s="43">
        <v>63083000</v>
      </c>
      <c r="VFR12" s="43">
        <v>2655650000</v>
      </c>
      <c r="VFS12" s="40">
        <v>0</v>
      </c>
      <c r="VFT12" s="43">
        <v>157824000</v>
      </c>
      <c r="VFU12" s="40" t="s">
        <v>41</v>
      </c>
      <c r="VFV12" s="40" t="s">
        <v>99</v>
      </c>
      <c r="VFW12" s="36">
        <f t="shared" si="2814"/>
        <v>2014</v>
      </c>
      <c r="VFX12" s="37">
        <f t="shared" si="2815"/>
        <v>-4673067000</v>
      </c>
      <c r="VFY12" s="38">
        <f t="shared" si="2816"/>
        <v>2813474000</v>
      </c>
      <c r="VFZ12" s="38">
        <f t="shared" si="2817"/>
        <v>-7486541000</v>
      </c>
      <c r="VGA12" s="39">
        <f t="shared" si="2818"/>
        <v>0.98668053165545855</v>
      </c>
      <c r="VGB12" s="39">
        <f t="shared" si="2819"/>
        <v>1.5807229500754834</v>
      </c>
      <c r="VGC12" s="40" t="s">
        <v>395</v>
      </c>
      <c r="VGD12" s="40" t="s">
        <v>10</v>
      </c>
      <c r="VGE12" s="42">
        <v>42004</v>
      </c>
      <c r="VGF12" s="43">
        <v>4736150000</v>
      </c>
      <c r="VGG12" s="43">
        <v>63083000</v>
      </c>
      <c r="VGH12" s="43">
        <v>2655650000</v>
      </c>
      <c r="VGI12" s="40">
        <v>0</v>
      </c>
      <c r="VGJ12" s="43">
        <v>157824000</v>
      </c>
      <c r="VGK12" s="40" t="s">
        <v>41</v>
      </c>
      <c r="VGL12" s="40" t="s">
        <v>99</v>
      </c>
      <c r="VGM12" s="36">
        <f t="shared" si="2814"/>
        <v>2014</v>
      </c>
      <c r="VGN12" s="37">
        <f t="shared" si="2815"/>
        <v>-4673067000</v>
      </c>
      <c r="VGO12" s="38">
        <f t="shared" si="2816"/>
        <v>2813474000</v>
      </c>
      <c r="VGP12" s="38">
        <f t="shared" si="2817"/>
        <v>-7486541000</v>
      </c>
      <c r="VGQ12" s="39">
        <f t="shared" si="2818"/>
        <v>0.98668053165545855</v>
      </c>
      <c r="VGR12" s="39">
        <f t="shared" si="2819"/>
        <v>1.5807229500754834</v>
      </c>
      <c r="VGS12" s="40" t="s">
        <v>395</v>
      </c>
      <c r="VGT12" s="40" t="s">
        <v>10</v>
      </c>
      <c r="VGU12" s="42">
        <v>42004</v>
      </c>
      <c r="VGV12" s="43">
        <v>4736150000</v>
      </c>
      <c r="VGW12" s="43">
        <v>63083000</v>
      </c>
      <c r="VGX12" s="43">
        <v>2655650000</v>
      </c>
      <c r="VGY12" s="40">
        <v>0</v>
      </c>
      <c r="VGZ12" s="43">
        <v>157824000</v>
      </c>
      <c r="VHA12" s="40" t="s">
        <v>41</v>
      </c>
      <c r="VHB12" s="40" t="s">
        <v>99</v>
      </c>
      <c r="VHC12" s="36">
        <f t="shared" si="2820"/>
        <v>2014</v>
      </c>
      <c r="VHD12" s="37">
        <f t="shared" si="2821"/>
        <v>-4673067000</v>
      </c>
      <c r="VHE12" s="38">
        <f t="shared" si="2822"/>
        <v>2813474000</v>
      </c>
      <c r="VHF12" s="38">
        <f t="shared" si="2823"/>
        <v>-7486541000</v>
      </c>
      <c r="VHG12" s="39">
        <f t="shared" si="2824"/>
        <v>0.98668053165545855</v>
      </c>
      <c r="VHH12" s="39">
        <f t="shared" si="2825"/>
        <v>1.5807229500754834</v>
      </c>
      <c r="VHI12" s="40" t="s">
        <v>395</v>
      </c>
      <c r="VHJ12" s="40" t="s">
        <v>10</v>
      </c>
      <c r="VHK12" s="42">
        <v>42004</v>
      </c>
      <c r="VHL12" s="43">
        <v>4736150000</v>
      </c>
      <c r="VHM12" s="43">
        <v>63083000</v>
      </c>
      <c r="VHN12" s="43">
        <v>2655650000</v>
      </c>
      <c r="VHO12" s="40">
        <v>0</v>
      </c>
      <c r="VHP12" s="43">
        <v>157824000</v>
      </c>
      <c r="VHQ12" s="40" t="s">
        <v>41</v>
      </c>
      <c r="VHR12" s="40" t="s">
        <v>99</v>
      </c>
      <c r="VHS12" s="36">
        <f t="shared" si="2820"/>
        <v>2014</v>
      </c>
      <c r="VHT12" s="37">
        <f t="shared" si="2821"/>
        <v>-4673067000</v>
      </c>
      <c r="VHU12" s="38">
        <f t="shared" si="2822"/>
        <v>2813474000</v>
      </c>
      <c r="VHV12" s="38">
        <f t="shared" si="2823"/>
        <v>-7486541000</v>
      </c>
      <c r="VHW12" s="39">
        <f t="shared" si="2824"/>
        <v>0.98668053165545855</v>
      </c>
      <c r="VHX12" s="39">
        <f t="shared" si="2825"/>
        <v>1.5807229500754834</v>
      </c>
      <c r="VHY12" s="40" t="s">
        <v>395</v>
      </c>
      <c r="VHZ12" s="40" t="s">
        <v>10</v>
      </c>
      <c r="VIA12" s="42">
        <v>42004</v>
      </c>
      <c r="VIB12" s="43">
        <v>4736150000</v>
      </c>
      <c r="VIC12" s="43">
        <v>63083000</v>
      </c>
      <c r="VID12" s="43">
        <v>2655650000</v>
      </c>
      <c r="VIE12" s="40">
        <v>0</v>
      </c>
      <c r="VIF12" s="43">
        <v>157824000</v>
      </c>
      <c r="VIG12" s="40" t="s">
        <v>41</v>
      </c>
      <c r="VIH12" s="40" t="s">
        <v>99</v>
      </c>
      <c r="VII12" s="36">
        <f t="shared" si="2826"/>
        <v>2014</v>
      </c>
      <c r="VIJ12" s="37">
        <f t="shared" si="2827"/>
        <v>-4673067000</v>
      </c>
      <c r="VIK12" s="38">
        <f t="shared" si="2828"/>
        <v>2813474000</v>
      </c>
      <c r="VIL12" s="38">
        <f t="shared" si="2829"/>
        <v>-7486541000</v>
      </c>
      <c r="VIM12" s="39">
        <f t="shared" si="2830"/>
        <v>0.98668053165545855</v>
      </c>
      <c r="VIN12" s="39">
        <f t="shared" si="2831"/>
        <v>1.5807229500754834</v>
      </c>
      <c r="VIO12" s="40" t="s">
        <v>395</v>
      </c>
      <c r="VIP12" s="40" t="s">
        <v>10</v>
      </c>
      <c r="VIQ12" s="42">
        <v>42004</v>
      </c>
      <c r="VIR12" s="43">
        <v>4736150000</v>
      </c>
      <c r="VIS12" s="43">
        <v>63083000</v>
      </c>
      <c r="VIT12" s="43">
        <v>2655650000</v>
      </c>
      <c r="VIU12" s="40">
        <v>0</v>
      </c>
      <c r="VIV12" s="43">
        <v>157824000</v>
      </c>
      <c r="VIW12" s="40" t="s">
        <v>41</v>
      </c>
      <c r="VIX12" s="40" t="s">
        <v>99</v>
      </c>
      <c r="VIY12" s="36">
        <f t="shared" si="2826"/>
        <v>2014</v>
      </c>
      <c r="VIZ12" s="37">
        <f t="shared" si="2827"/>
        <v>-4673067000</v>
      </c>
      <c r="VJA12" s="38">
        <f t="shared" si="2828"/>
        <v>2813474000</v>
      </c>
      <c r="VJB12" s="38">
        <f t="shared" si="2829"/>
        <v>-7486541000</v>
      </c>
      <c r="VJC12" s="39">
        <f t="shared" si="2830"/>
        <v>0.98668053165545855</v>
      </c>
      <c r="VJD12" s="39">
        <f t="shared" si="2831"/>
        <v>1.5807229500754834</v>
      </c>
      <c r="VJE12" s="40" t="s">
        <v>395</v>
      </c>
      <c r="VJF12" s="40" t="s">
        <v>10</v>
      </c>
      <c r="VJG12" s="42">
        <v>42004</v>
      </c>
      <c r="VJH12" s="43">
        <v>4736150000</v>
      </c>
      <c r="VJI12" s="43">
        <v>63083000</v>
      </c>
      <c r="VJJ12" s="43">
        <v>2655650000</v>
      </c>
      <c r="VJK12" s="40">
        <v>0</v>
      </c>
      <c r="VJL12" s="43">
        <v>157824000</v>
      </c>
      <c r="VJM12" s="40" t="s">
        <v>41</v>
      </c>
      <c r="VJN12" s="40" t="s">
        <v>99</v>
      </c>
      <c r="VJO12" s="36">
        <f t="shared" si="2832"/>
        <v>2014</v>
      </c>
      <c r="VJP12" s="37">
        <f t="shared" si="2833"/>
        <v>-4673067000</v>
      </c>
      <c r="VJQ12" s="38">
        <f t="shared" si="2834"/>
        <v>2813474000</v>
      </c>
      <c r="VJR12" s="38">
        <f t="shared" si="2835"/>
        <v>-7486541000</v>
      </c>
      <c r="VJS12" s="39">
        <f t="shared" si="2836"/>
        <v>0.98668053165545855</v>
      </c>
      <c r="VJT12" s="39">
        <f t="shared" si="2837"/>
        <v>1.5807229500754834</v>
      </c>
      <c r="VJU12" s="40" t="s">
        <v>395</v>
      </c>
      <c r="VJV12" s="40" t="s">
        <v>10</v>
      </c>
      <c r="VJW12" s="42">
        <v>42004</v>
      </c>
      <c r="VJX12" s="43">
        <v>4736150000</v>
      </c>
      <c r="VJY12" s="43">
        <v>63083000</v>
      </c>
      <c r="VJZ12" s="43">
        <v>2655650000</v>
      </c>
      <c r="VKA12" s="40">
        <v>0</v>
      </c>
      <c r="VKB12" s="43">
        <v>157824000</v>
      </c>
      <c r="VKC12" s="40" t="s">
        <v>41</v>
      </c>
      <c r="VKD12" s="40" t="s">
        <v>99</v>
      </c>
      <c r="VKE12" s="36">
        <f t="shared" si="2832"/>
        <v>2014</v>
      </c>
      <c r="VKF12" s="37">
        <f t="shared" si="2833"/>
        <v>-4673067000</v>
      </c>
      <c r="VKG12" s="38">
        <f t="shared" si="2834"/>
        <v>2813474000</v>
      </c>
      <c r="VKH12" s="38">
        <f t="shared" si="2835"/>
        <v>-7486541000</v>
      </c>
      <c r="VKI12" s="39">
        <f t="shared" si="2836"/>
        <v>0.98668053165545855</v>
      </c>
      <c r="VKJ12" s="39">
        <f t="shared" si="2837"/>
        <v>1.5807229500754834</v>
      </c>
      <c r="VKK12" s="40" t="s">
        <v>395</v>
      </c>
      <c r="VKL12" s="40" t="s">
        <v>10</v>
      </c>
      <c r="VKM12" s="42">
        <v>42004</v>
      </c>
      <c r="VKN12" s="43">
        <v>4736150000</v>
      </c>
      <c r="VKO12" s="43">
        <v>63083000</v>
      </c>
      <c r="VKP12" s="43">
        <v>2655650000</v>
      </c>
      <c r="VKQ12" s="40">
        <v>0</v>
      </c>
      <c r="VKR12" s="43">
        <v>157824000</v>
      </c>
      <c r="VKS12" s="40" t="s">
        <v>41</v>
      </c>
      <c r="VKT12" s="40" t="s">
        <v>99</v>
      </c>
      <c r="VKU12" s="36">
        <f t="shared" si="2838"/>
        <v>2014</v>
      </c>
      <c r="VKV12" s="37">
        <f t="shared" si="2839"/>
        <v>-4673067000</v>
      </c>
      <c r="VKW12" s="38">
        <f t="shared" si="2840"/>
        <v>2813474000</v>
      </c>
      <c r="VKX12" s="38">
        <f t="shared" si="2841"/>
        <v>-7486541000</v>
      </c>
      <c r="VKY12" s="39">
        <f t="shared" si="2842"/>
        <v>0.98668053165545855</v>
      </c>
      <c r="VKZ12" s="39">
        <f t="shared" si="2843"/>
        <v>1.5807229500754834</v>
      </c>
      <c r="VLA12" s="40" t="s">
        <v>395</v>
      </c>
      <c r="VLB12" s="40" t="s">
        <v>10</v>
      </c>
      <c r="VLC12" s="42">
        <v>42004</v>
      </c>
      <c r="VLD12" s="43">
        <v>4736150000</v>
      </c>
      <c r="VLE12" s="43">
        <v>63083000</v>
      </c>
      <c r="VLF12" s="43">
        <v>2655650000</v>
      </c>
      <c r="VLG12" s="40">
        <v>0</v>
      </c>
      <c r="VLH12" s="43">
        <v>157824000</v>
      </c>
      <c r="VLI12" s="40" t="s">
        <v>41</v>
      </c>
      <c r="VLJ12" s="40" t="s">
        <v>99</v>
      </c>
      <c r="VLK12" s="36">
        <f t="shared" si="2838"/>
        <v>2014</v>
      </c>
      <c r="VLL12" s="37">
        <f t="shared" si="2839"/>
        <v>-4673067000</v>
      </c>
      <c r="VLM12" s="38">
        <f t="shared" si="2840"/>
        <v>2813474000</v>
      </c>
      <c r="VLN12" s="38">
        <f t="shared" si="2841"/>
        <v>-7486541000</v>
      </c>
      <c r="VLO12" s="39">
        <f t="shared" si="2842"/>
        <v>0.98668053165545855</v>
      </c>
      <c r="VLP12" s="39">
        <f t="shared" si="2843"/>
        <v>1.5807229500754834</v>
      </c>
      <c r="VLQ12" s="40" t="s">
        <v>395</v>
      </c>
      <c r="VLR12" s="40" t="s">
        <v>10</v>
      </c>
      <c r="VLS12" s="42">
        <v>42004</v>
      </c>
      <c r="VLT12" s="43">
        <v>4736150000</v>
      </c>
      <c r="VLU12" s="43">
        <v>63083000</v>
      </c>
      <c r="VLV12" s="43">
        <v>2655650000</v>
      </c>
      <c r="VLW12" s="40">
        <v>0</v>
      </c>
      <c r="VLX12" s="43">
        <v>157824000</v>
      </c>
      <c r="VLY12" s="40" t="s">
        <v>41</v>
      </c>
      <c r="VLZ12" s="40" t="s">
        <v>99</v>
      </c>
      <c r="VMA12" s="36">
        <f t="shared" si="2844"/>
        <v>2014</v>
      </c>
      <c r="VMB12" s="37">
        <f t="shared" si="2845"/>
        <v>-4673067000</v>
      </c>
      <c r="VMC12" s="38">
        <f t="shared" si="2846"/>
        <v>2813474000</v>
      </c>
      <c r="VMD12" s="38">
        <f t="shared" si="2847"/>
        <v>-7486541000</v>
      </c>
      <c r="VME12" s="39">
        <f t="shared" si="2848"/>
        <v>0.98668053165545855</v>
      </c>
      <c r="VMF12" s="39">
        <f t="shared" si="2849"/>
        <v>1.5807229500754834</v>
      </c>
      <c r="VMG12" s="40" t="s">
        <v>395</v>
      </c>
      <c r="VMH12" s="40" t="s">
        <v>10</v>
      </c>
      <c r="VMI12" s="42">
        <v>42004</v>
      </c>
      <c r="VMJ12" s="43">
        <v>4736150000</v>
      </c>
      <c r="VMK12" s="43">
        <v>63083000</v>
      </c>
      <c r="VML12" s="43">
        <v>2655650000</v>
      </c>
      <c r="VMM12" s="40">
        <v>0</v>
      </c>
      <c r="VMN12" s="43">
        <v>157824000</v>
      </c>
      <c r="VMO12" s="40" t="s">
        <v>41</v>
      </c>
      <c r="VMP12" s="40" t="s">
        <v>99</v>
      </c>
      <c r="VMQ12" s="36">
        <f t="shared" si="2844"/>
        <v>2014</v>
      </c>
      <c r="VMR12" s="37">
        <f t="shared" si="2845"/>
        <v>-4673067000</v>
      </c>
      <c r="VMS12" s="38">
        <f t="shared" si="2846"/>
        <v>2813474000</v>
      </c>
      <c r="VMT12" s="38">
        <f t="shared" si="2847"/>
        <v>-7486541000</v>
      </c>
      <c r="VMU12" s="39">
        <f t="shared" si="2848"/>
        <v>0.98668053165545855</v>
      </c>
      <c r="VMV12" s="39">
        <f t="shared" si="2849"/>
        <v>1.5807229500754834</v>
      </c>
      <c r="VMW12" s="40" t="s">
        <v>395</v>
      </c>
      <c r="VMX12" s="40" t="s">
        <v>10</v>
      </c>
      <c r="VMY12" s="42">
        <v>42004</v>
      </c>
      <c r="VMZ12" s="43">
        <v>4736150000</v>
      </c>
      <c r="VNA12" s="43">
        <v>63083000</v>
      </c>
      <c r="VNB12" s="43">
        <v>2655650000</v>
      </c>
      <c r="VNC12" s="40">
        <v>0</v>
      </c>
      <c r="VND12" s="43">
        <v>157824000</v>
      </c>
      <c r="VNE12" s="40" t="s">
        <v>41</v>
      </c>
      <c r="VNF12" s="40" t="s">
        <v>99</v>
      </c>
      <c r="VNG12" s="36">
        <f t="shared" si="2850"/>
        <v>2014</v>
      </c>
      <c r="VNH12" s="37">
        <f t="shared" si="2851"/>
        <v>-4673067000</v>
      </c>
      <c r="VNI12" s="38">
        <f t="shared" si="2852"/>
        <v>2813474000</v>
      </c>
      <c r="VNJ12" s="38">
        <f t="shared" si="2853"/>
        <v>-7486541000</v>
      </c>
      <c r="VNK12" s="39">
        <f t="shared" si="2854"/>
        <v>0.98668053165545855</v>
      </c>
      <c r="VNL12" s="39">
        <f t="shared" si="2855"/>
        <v>1.5807229500754834</v>
      </c>
      <c r="VNM12" s="40" t="s">
        <v>395</v>
      </c>
      <c r="VNN12" s="40" t="s">
        <v>10</v>
      </c>
      <c r="VNO12" s="42">
        <v>42004</v>
      </c>
      <c r="VNP12" s="43">
        <v>4736150000</v>
      </c>
      <c r="VNQ12" s="43">
        <v>63083000</v>
      </c>
      <c r="VNR12" s="43">
        <v>2655650000</v>
      </c>
      <c r="VNS12" s="40">
        <v>0</v>
      </c>
      <c r="VNT12" s="43">
        <v>157824000</v>
      </c>
      <c r="VNU12" s="40" t="s">
        <v>41</v>
      </c>
      <c r="VNV12" s="40" t="s">
        <v>99</v>
      </c>
      <c r="VNW12" s="36">
        <f t="shared" si="2850"/>
        <v>2014</v>
      </c>
      <c r="VNX12" s="37">
        <f t="shared" si="2851"/>
        <v>-4673067000</v>
      </c>
      <c r="VNY12" s="38">
        <f t="shared" si="2852"/>
        <v>2813474000</v>
      </c>
      <c r="VNZ12" s="38">
        <f t="shared" si="2853"/>
        <v>-7486541000</v>
      </c>
      <c r="VOA12" s="39">
        <f t="shared" si="2854"/>
        <v>0.98668053165545855</v>
      </c>
      <c r="VOB12" s="39">
        <f t="shared" si="2855"/>
        <v>1.5807229500754834</v>
      </c>
      <c r="VOC12" s="40" t="s">
        <v>395</v>
      </c>
      <c r="VOD12" s="40" t="s">
        <v>10</v>
      </c>
      <c r="VOE12" s="42">
        <v>42004</v>
      </c>
      <c r="VOF12" s="43">
        <v>4736150000</v>
      </c>
      <c r="VOG12" s="43">
        <v>63083000</v>
      </c>
      <c r="VOH12" s="43">
        <v>2655650000</v>
      </c>
      <c r="VOI12" s="40">
        <v>0</v>
      </c>
      <c r="VOJ12" s="43">
        <v>157824000</v>
      </c>
      <c r="VOK12" s="40" t="s">
        <v>41</v>
      </c>
      <c r="VOL12" s="40" t="s">
        <v>99</v>
      </c>
      <c r="VOM12" s="36">
        <f t="shared" si="2856"/>
        <v>2014</v>
      </c>
      <c r="VON12" s="37">
        <f t="shared" si="2857"/>
        <v>-4673067000</v>
      </c>
      <c r="VOO12" s="38">
        <f t="shared" si="2858"/>
        <v>2813474000</v>
      </c>
      <c r="VOP12" s="38">
        <f t="shared" si="2859"/>
        <v>-7486541000</v>
      </c>
      <c r="VOQ12" s="39">
        <f t="shared" si="2860"/>
        <v>0.98668053165545855</v>
      </c>
      <c r="VOR12" s="39">
        <f t="shared" si="2861"/>
        <v>1.5807229500754834</v>
      </c>
      <c r="VOS12" s="40" t="s">
        <v>395</v>
      </c>
      <c r="VOT12" s="40" t="s">
        <v>10</v>
      </c>
      <c r="VOU12" s="42">
        <v>42004</v>
      </c>
      <c r="VOV12" s="43">
        <v>4736150000</v>
      </c>
      <c r="VOW12" s="43">
        <v>63083000</v>
      </c>
      <c r="VOX12" s="43">
        <v>2655650000</v>
      </c>
      <c r="VOY12" s="40">
        <v>0</v>
      </c>
      <c r="VOZ12" s="43">
        <v>157824000</v>
      </c>
      <c r="VPA12" s="40" t="s">
        <v>41</v>
      </c>
      <c r="VPB12" s="40" t="s">
        <v>99</v>
      </c>
      <c r="VPC12" s="36">
        <f t="shared" si="2856"/>
        <v>2014</v>
      </c>
      <c r="VPD12" s="37">
        <f t="shared" si="2857"/>
        <v>-4673067000</v>
      </c>
      <c r="VPE12" s="38">
        <f t="shared" si="2858"/>
        <v>2813474000</v>
      </c>
      <c r="VPF12" s="38">
        <f t="shared" si="2859"/>
        <v>-7486541000</v>
      </c>
      <c r="VPG12" s="39">
        <f t="shared" si="2860"/>
        <v>0.98668053165545855</v>
      </c>
      <c r="VPH12" s="39">
        <f t="shared" si="2861"/>
        <v>1.5807229500754834</v>
      </c>
      <c r="VPI12" s="40" t="s">
        <v>395</v>
      </c>
      <c r="VPJ12" s="40" t="s">
        <v>10</v>
      </c>
      <c r="VPK12" s="42">
        <v>42004</v>
      </c>
      <c r="VPL12" s="43">
        <v>4736150000</v>
      </c>
      <c r="VPM12" s="43">
        <v>63083000</v>
      </c>
      <c r="VPN12" s="43">
        <v>2655650000</v>
      </c>
      <c r="VPO12" s="40">
        <v>0</v>
      </c>
      <c r="VPP12" s="43">
        <v>157824000</v>
      </c>
      <c r="VPQ12" s="40" t="s">
        <v>41</v>
      </c>
      <c r="VPR12" s="40" t="s">
        <v>99</v>
      </c>
      <c r="VPS12" s="36">
        <f t="shared" si="2862"/>
        <v>2014</v>
      </c>
      <c r="VPT12" s="37">
        <f t="shared" si="2863"/>
        <v>-4673067000</v>
      </c>
      <c r="VPU12" s="38">
        <f t="shared" si="2864"/>
        <v>2813474000</v>
      </c>
      <c r="VPV12" s="38">
        <f t="shared" si="2865"/>
        <v>-7486541000</v>
      </c>
      <c r="VPW12" s="39">
        <f t="shared" si="2866"/>
        <v>0.98668053165545855</v>
      </c>
      <c r="VPX12" s="39">
        <f t="shared" si="2867"/>
        <v>1.5807229500754834</v>
      </c>
      <c r="VPY12" s="40" t="s">
        <v>395</v>
      </c>
      <c r="VPZ12" s="40" t="s">
        <v>10</v>
      </c>
      <c r="VQA12" s="42">
        <v>42004</v>
      </c>
      <c r="VQB12" s="43">
        <v>4736150000</v>
      </c>
      <c r="VQC12" s="43">
        <v>63083000</v>
      </c>
      <c r="VQD12" s="43">
        <v>2655650000</v>
      </c>
      <c r="VQE12" s="40">
        <v>0</v>
      </c>
      <c r="VQF12" s="43">
        <v>157824000</v>
      </c>
      <c r="VQG12" s="40" t="s">
        <v>41</v>
      </c>
      <c r="VQH12" s="40" t="s">
        <v>99</v>
      </c>
      <c r="VQI12" s="36">
        <f t="shared" si="2862"/>
        <v>2014</v>
      </c>
      <c r="VQJ12" s="37">
        <f t="shared" si="2863"/>
        <v>-4673067000</v>
      </c>
      <c r="VQK12" s="38">
        <f t="shared" si="2864"/>
        <v>2813474000</v>
      </c>
      <c r="VQL12" s="38">
        <f t="shared" si="2865"/>
        <v>-7486541000</v>
      </c>
      <c r="VQM12" s="39">
        <f t="shared" si="2866"/>
        <v>0.98668053165545855</v>
      </c>
      <c r="VQN12" s="39">
        <f t="shared" si="2867"/>
        <v>1.5807229500754834</v>
      </c>
      <c r="VQO12" s="40" t="s">
        <v>395</v>
      </c>
      <c r="VQP12" s="40" t="s">
        <v>10</v>
      </c>
      <c r="VQQ12" s="42">
        <v>42004</v>
      </c>
      <c r="VQR12" s="43">
        <v>4736150000</v>
      </c>
      <c r="VQS12" s="43">
        <v>63083000</v>
      </c>
      <c r="VQT12" s="43">
        <v>2655650000</v>
      </c>
      <c r="VQU12" s="40">
        <v>0</v>
      </c>
      <c r="VQV12" s="43">
        <v>157824000</v>
      </c>
      <c r="VQW12" s="40" t="s">
        <v>41</v>
      </c>
      <c r="VQX12" s="40" t="s">
        <v>99</v>
      </c>
      <c r="VQY12" s="36">
        <f t="shared" si="2868"/>
        <v>2014</v>
      </c>
      <c r="VQZ12" s="37">
        <f t="shared" si="2869"/>
        <v>-4673067000</v>
      </c>
      <c r="VRA12" s="38">
        <f t="shared" si="2870"/>
        <v>2813474000</v>
      </c>
      <c r="VRB12" s="38">
        <f t="shared" si="2871"/>
        <v>-7486541000</v>
      </c>
      <c r="VRC12" s="39">
        <f t="shared" si="2872"/>
        <v>0.98668053165545855</v>
      </c>
      <c r="VRD12" s="39">
        <f t="shared" si="2873"/>
        <v>1.5807229500754834</v>
      </c>
      <c r="VRE12" s="40" t="s">
        <v>395</v>
      </c>
      <c r="VRF12" s="40" t="s">
        <v>10</v>
      </c>
      <c r="VRG12" s="42">
        <v>42004</v>
      </c>
      <c r="VRH12" s="43">
        <v>4736150000</v>
      </c>
      <c r="VRI12" s="43">
        <v>63083000</v>
      </c>
      <c r="VRJ12" s="43">
        <v>2655650000</v>
      </c>
      <c r="VRK12" s="40">
        <v>0</v>
      </c>
      <c r="VRL12" s="43">
        <v>157824000</v>
      </c>
      <c r="VRM12" s="40" t="s">
        <v>41</v>
      </c>
      <c r="VRN12" s="40" t="s">
        <v>99</v>
      </c>
      <c r="VRO12" s="36">
        <f t="shared" si="2868"/>
        <v>2014</v>
      </c>
      <c r="VRP12" s="37">
        <f t="shared" si="2869"/>
        <v>-4673067000</v>
      </c>
      <c r="VRQ12" s="38">
        <f t="shared" si="2870"/>
        <v>2813474000</v>
      </c>
      <c r="VRR12" s="38">
        <f t="shared" si="2871"/>
        <v>-7486541000</v>
      </c>
      <c r="VRS12" s="39">
        <f t="shared" si="2872"/>
        <v>0.98668053165545855</v>
      </c>
      <c r="VRT12" s="39">
        <f t="shared" si="2873"/>
        <v>1.5807229500754834</v>
      </c>
      <c r="VRU12" s="40" t="s">
        <v>395</v>
      </c>
      <c r="VRV12" s="40" t="s">
        <v>10</v>
      </c>
      <c r="VRW12" s="42">
        <v>42004</v>
      </c>
      <c r="VRX12" s="43">
        <v>4736150000</v>
      </c>
      <c r="VRY12" s="43">
        <v>63083000</v>
      </c>
      <c r="VRZ12" s="43">
        <v>2655650000</v>
      </c>
      <c r="VSA12" s="40">
        <v>0</v>
      </c>
      <c r="VSB12" s="43">
        <v>157824000</v>
      </c>
      <c r="VSC12" s="40" t="s">
        <v>41</v>
      </c>
      <c r="VSD12" s="40" t="s">
        <v>99</v>
      </c>
      <c r="VSE12" s="36">
        <f t="shared" si="2874"/>
        <v>2014</v>
      </c>
      <c r="VSF12" s="37">
        <f t="shared" si="2875"/>
        <v>-4673067000</v>
      </c>
      <c r="VSG12" s="38">
        <f t="shared" si="2876"/>
        <v>2813474000</v>
      </c>
      <c r="VSH12" s="38">
        <f t="shared" si="2877"/>
        <v>-7486541000</v>
      </c>
      <c r="VSI12" s="39">
        <f t="shared" si="2878"/>
        <v>0.98668053165545855</v>
      </c>
      <c r="VSJ12" s="39">
        <f t="shared" si="2879"/>
        <v>1.5807229500754834</v>
      </c>
      <c r="VSK12" s="40" t="s">
        <v>395</v>
      </c>
      <c r="VSL12" s="40" t="s">
        <v>10</v>
      </c>
      <c r="VSM12" s="42">
        <v>42004</v>
      </c>
      <c r="VSN12" s="43">
        <v>4736150000</v>
      </c>
      <c r="VSO12" s="43">
        <v>63083000</v>
      </c>
      <c r="VSP12" s="43">
        <v>2655650000</v>
      </c>
      <c r="VSQ12" s="40">
        <v>0</v>
      </c>
      <c r="VSR12" s="43">
        <v>157824000</v>
      </c>
      <c r="VSS12" s="40" t="s">
        <v>41</v>
      </c>
      <c r="VST12" s="40" t="s">
        <v>99</v>
      </c>
      <c r="VSU12" s="36">
        <f t="shared" si="2874"/>
        <v>2014</v>
      </c>
      <c r="VSV12" s="37">
        <f t="shared" si="2875"/>
        <v>-4673067000</v>
      </c>
      <c r="VSW12" s="38">
        <f t="shared" si="2876"/>
        <v>2813474000</v>
      </c>
      <c r="VSX12" s="38">
        <f t="shared" si="2877"/>
        <v>-7486541000</v>
      </c>
      <c r="VSY12" s="39">
        <f t="shared" si="2878"/>
        <v>0.98668053165545855</v>
      </c>
      <c r="VSZ12" s="39">
        <f t="shared" si="2879"/>
        <v>1.5807229500754834</v>
      </c>
      <c r="VTA12" s="40" t="s">
        <v>395</v>
      </c>
      <c r="VTB12" s="40" t="s">
        <v>10</v>
      </c>
      <c r="VTC12" s="42">
        <v>42004</v>
      </c>
      <c r="VTD12" s="43">
        <v>4736150000</v>
      </c>
      <c r="VTE12" s="43">
        <v>63083000</v>
      </c>
      <c r="VTF12" s="43">
        <v>2655650000</v>
      </c>
      <c r="VTG12" s="40">
        <v>0</v>
      </c>
      <c r="VTH12" s="43">
        <v>157824000</v>
      </c>
      <c r="VTI12" s="40" t="s">
        <v>41</v>
      </c>
      <c r="VTJ12" s="40" t="s">
        <v>99</v>
      </c>
      <c r="VTK12" s="36">
        <f t="shared" si="2880"/>
        <v>2014</v>
      </c>
      <c r="VTL12" s="37">
        <f t="shared" si="2881"/>
        <v>-4673067000</v>
      </c>
      <c r="VTM12" s="38">
        <f t="shared" si="2882"/>
        <v>2813474000</v>
      </c>
      <c r="VTN12" s="38">
        <f t="shared" si="2883"/>
        <v>-7486541000</v>
      </c>
      <c r="VTO12" s="39">
        <f t="shared" si="2884"/>
        <v>0.98668053165545855</v>
      </c>
      <c r="VTP12" s="39">
        <f t="shared" si="2885"/>
        <v>1.5807229500754834</v>
      </c>
      <c r="VTQ12" s="40" t="s">
        <v>395</v>
      </c>
      <c r="VTR12" s="40" t="s">
        <v>10</v>
      </c>
      <c r="VTS12" s="42">
        <v>42004</v>
      </c>
      <c r="VTT12" s="43">
        <v>4736150000</v>
      </c>
      <c r="VTU12" s="43">
        <v>63083000</v>
      </c>
      <c r="VTV12" s="43">
        <v>2655650000</v>
      </c>
      <c r="VTW12" s="40">
        <v>0</v>
      </c>
      <c r="VTX12" s="43">
        <v>157824000</v>
      </c>
      <c r="VTY12" s="40" t="s">
        <v>41</v>
      </c>
      <c r="VTZ12" s="40" t="s">
        <v>99</v>
      </c>
      <c r="VUA12" s="36">
        <f t="shared" si="2880"/>
        <v>2014</v>
      </c>
      <c r="VUB12" s="37">
        <f t="shared" si="2881"/>
        <v>-4673067000</v>
      </c>
      <c r="VUC12" s="38">
        <f t="shared" si="2882"/>
        <v>2813474000</v>
      </c>
      <c r="VUD12" s="38">
        <f t="shared" si="2883"/>
        <v>-7486541000</v>
      </c>
      <c r="VUE12" s="39">
        <f t="shared" si="2884"/>
        <v>0.98668053165545855</v>
      </c>
      <c r="VUF12" s="39">
        <f t="shared" si="2885"/>
        <v>1.5807229500754834</v>
      </c>
      <c r="VUG12" s="40" t="s">
        <v>395</v>
      </c>
      <c r="VUH12" s="40" t="s">
        <v>10</v>
      </c>
      <c r="VUI12" s="42">
        <v>42004</v>
      </c>
      <c r="VUJ12" s="43">
        <v>4736150000</v>
      </c>
      <c r="VUK12" s="43">
        <v>63083000</v>
      </c>
      <c r="VUL12" s="43">
        <v>2655650000</v>
      </c>
      <c r="VUM12" s="40">
        <v>0</v>
      </c>
      <c r="VUN12" s="43">
        <v>157824000</v>
      </c>
      <c r="VUO12" s="40" t="s">
        <v>41</v>
      </c>
      <c r="VUP12" s="40" t="s">
        <v>99</v>
      </c>
      <c r="VUQ12" s="36">
        <f t="shared" si="2886"/>
        <v>2014</v>
      </c>
      <c r="VUR12" s="37">
        <f t="shared" si="2887"/>
        <v>-4673067000</v>
      </c>
      <c r="VUS12" s="38">
        <f t="shared" si="2888"/>
        <v>2813474000</v>
      </c>
      <c r="VUT12" s="38">
        <f t="shared" si="2889"/>
        <v>-7486541000</v>
      </c>
      <c r="VUU12" s="39">
        <f t="shared" si="2890"/>
        <v>0.98668053165545855</v>
      </c>
      <c r="VUV12" s="39">
        <f t="shared" si="2891"/>
        <v>1.5807229500754834</v>
      </c>
      <c r="VUW12" s="40" t="s">
        <v>395</v>
      </c>
      <c r="VUX12" s="40" t="s">
        <v>10</v>
      </c>
      <c r="VUY12" s="42">
        <v>42004</v>
      </c>
      <c r="VUZ12" s="43">
        <v>4736150000</v>
      </c>
      <c r="VVA12" s="43">
        <v>63083000</v>
      </c>
      <c r="VVB12" s="43">
        <v>2655650000</v>
      </c>
      <c r="VVC12" s="40">
        <v>0</v>
      </c>
      <c r="VVD12" s="43">
        <v>157824000</v>
      </c>
      <c r="VVE12" s="40" t="s">
        <v>41</v>
      </c>
      <c r="VVF12" s="40" t="s">
        <v>99</v>
      </c>
      <c r="VVG12" s="36">
        <f t="shared" si="2886"/>
        <v>2014</v>
      </c>
      <c r="VVH12" s="37">
        <f t="shared" si="2887"/>
        <v>-4673067000</v>
      </c>
      <c r="VVI12" s="38">
        <f t="shared" si="2888"/>
        <v>2813474000</v>
      </c>
      <c r="VVJ12" s="38">
        <f t="shared" si="2889"/>
        <v>-7486541000</v>
      </c>
      <c r="VVK12" s="39">
        <f t="shared" si="2890"/>
        <v>0.98668053165545855</v>
      </c>
      <c r="VVL12" s="39">
        <f t="shared" si="2891"/>
        <v>1.5807229500754834</v>
      </c>
      <c r="VVM12" s="40" t="s">
        <v>395</v>
      </c>
      <c r="VVN12" s="40" t="s">
        <v>10</v>
      </c>
      <c r="VVO12" s="42">
        <v>42004</v>
      </c>
      <c r="VVP12" s="43">
        <v>4736150000</v>
      </c>
      <c r="VVQ12" s="43">
        <v>63083000</v>
      </c>
      <c r="VVR12" s="43">
        <v>2655650000</v>
      </c>
      <c r="VVS12" s="40">
        <v>0</v>
      </c>
      <c r="VVT12" s="43">
        <v>157824000</v>
      </c>
      <c r="VVU12" s="40" t="s">
        <v>41</v>
      </c>
      <c r="VVV12" s="40" t="s">
        <v>99</v>
      </c>
      <c r="VVW12" s="36">
        <f t="shared" si="2892"/>
        <v>2014</v>
      </c>
      <c r="VVX12" s="37">
        <f t="shared" si="2893"/>
        <v>-4673067000</v>
      </c>
      <c r="VVY12" s="38">
        <f t="shared" si="2894"/>
        <v>2813474000</v>
      </c>
      <c r="VVZ12" s="38">
        <f t="shared" si="2895"/>
        <v>-7486541000</v>
      </c>
      <c r="VWA12" s="39">
        <f t="shared" si="2896"/>
        <v>0.98668053165545855</v>
      </c>
      <c r="VWB12" s="39">
        <f t="shared" si="2897"/>
        <v>1.5807229500754834</v>
      </c>
      <c r="VWC12" s="40" t="s">
        <v>395</v>
      </c>
      <c r="VWD12" s="40" t="s">
        <v>10</v>
      </c>
      <c r="VWE12" s="42">
        <v>42004</v>
      </c>
      <c r="VWF12" s="43">
        <v>4736150000</v>
      </c>
      <c r="VWG12" s="43">
        <v>63083000</v>
      </c>
      <c r="VWH12" s="43">
        <v>2655650000</v>
      </c>
      <c r="VWI12" s="40">
        <v>0</v>
      </c>
      <c r="VWJ12" s="43">
        <v>157824000</v>
      </c>
      <c r="VWK12" s="40" t="s">
        <v>41</v>
      </c>
      <c r="VWL12" s="40" t="s">
        <v>99</v>
      </c>
      <c r="VWM12" s="36">
        <f t="shared" si="2892"/>
        <v>2014</v>
      </c>
      <c r="VWN12" s="37">
        <f t="shared" si="2893"/>
        <v>-4673067000</v>
      </c>
      <c r="VWO12" s="38">
        <f t="shared" si="2894"/>
        <v>2813474000</v>
      </c>
      <c r="VWP12" s="38">
        <f t="shared" si="2895"/>
        <v>-7486541000</v>
      </c>
      <c r="VWQ12" s="39">
        <f t="shared" si="2896"/>
        <v>0.98668053165545855</v>
      </c>
      <c r="VWR12" s="39">
        <f t="shared" si="2897"/>
        <v>1.5807229500754834</v>
      </c>
      <c r="VWS12" s="40" t="s">
        <v>395</v>
      </c>
      <c r="VWT12" s="40" t="s">
        <v>10</v>
      </c>
      <c r="VWU12" s="42">
        <v>42004</v>
      </c>
      <c r="VWV12" s="43">
        <v>4736150000</v>
      </c>
      <c r="VWW12" s="43">
        <v>63083000</v>
      </c>
      <c r="VWX12" s="43">
        <v>2655650000</v>
      </c>
      <c r="VWY12" s="40">
        <v>0</v>
      </c>
      <c r="VWZ12" s="43">
        <v>157824000</v>
      </c>
      <c r="VXA12" s="40" t="s">
        <v>41</v>
      </c>
      <c r="VXB12" s="40" t="s">
        <v>99</v>
      </c>
      <c r="VXC12" s="36">
        <f t="shared" si="2898"/>
        <v>2014</v>
      </c>
      <c r="VXD12" s="37">
        <f t="shared" si="2899"/>
        <v>-4673067000</v>
      </c>
      <c r="VXE12" s="38">
        <f t="shared" si="2900"/>
        <v>2813474000</v>
      </c>
      <c r="VXF12" s="38">
        <f t="shared" si="2901"/>
        <v>-7486541000</v>
      </c>
      <c r="VXG12" s="39">
        <f t="shared" si="2902"/>
        <v>0.98668053165545855</v>
      </c>
      <c r="VXH12" s="39">
        <f t="shared" si="2903"/>
        <v>1.5807229500754834</v>
      </c>
      <c r="VXI12" s="40" t="s">
        <v>395</v>
      </c>
      <c r="VXJ12" s="40" t="s">
        <v>10</v>
      </c>
      <c r="VXK12" s="42">
        <v>42004</v>
      </c>
      <c r="VXL12" s="43">
        <v>4736150000</v>
      </c>
      <c r="VXM12" s="43">
        <v>63083000</v>
      </c>
      <c r="VXN12" s="43">
        <v>2655650000</v>
      </c>
      <c r="VXO12" s="40">
        <v>0</v>
      </c>
      <c r="VXP12" s="43">
        <v>157824000</v>
      </c>
      <c r="VXQ12" s="40" t="s">
        <v>41</v>
      </c>
      <c r="VXR12" s="40" t="s">
        <v>99</v>
      </c>
      <c r="VXS12" s="36">
        <f t="shared" si="2898"/>
        <v>2014</v>
      </c>
      <c r="VXT12" s="37">
        <f t="shared" si="2899"/>
        <v>-4673067000</v>
      </c>
      <c r="VXU12" s="38">
        <f t="shared" si="2900"/>
        <v>2813474000</v>
      </c>
      <c r="VXV12" s="38">
        <f t="shared" si="2901"/>
        <v>-7486541000</v>
      </c>
      <c r="VXW12" s="39">
        <f t="shared" si="2902"/>
        <v>0.98668053165545855</v>
      </c>
      <c r="VXX12" s="39">
        <f t="shared" si="2903"/>
        <v>1.5807229500754834</v>
      </c>
      <c r="VXY12" s="40" t="s">
        <v>395</v>
      </c>
      <c r="VXZ12" s="40" t="s">
        <v>10</v>
      </c>
      <c r="VYA12" s="42">
        <v>42004</v>
      </c>
      <c r="VYB12" s="43">
        <v>4736150000</v>
      </c>
      <c r="VYC12" s="43">
        <v>63083000</v>
      </c>
      <c r="VYD12" s="43">
        <v>2655650000</v>
      </c>
      <c r="VYE12" s="40">
        <v>0</v>
      </c>
      <c r="VYF12" s="43">
        <v>157824000</v>
      </c>
      <c r="VYG12" s="40" t="s">
        <v>41</v>
      </c>
      <c r="VYH12" s="40" t="s">
        <v>99</v>
      </c>
      <c r="VYI12" s="36">
        <f t="shared" si="2904"/>
        <v>2014</v>
      </c>
      <c r="VYJ12" s="37">
        <f t="shared" si="2905"/>
        <v>-4673067000</v>
      </c>
      <c r="VYK12" s="38">
        <f t="shared" si="2906"/>
        <v>2813474000</v>
      </c>
      <c r="VYL12" s="38">
        <f t="shared" si="2907"/>
        <v>-7486541000</v>
      </c>
      <c r="VYM12" s="39">
        <f t="shared" si="2908"/>
        <v>0.98668053165545855</v>
      </c>
      <c r="VYN12" s="39">
        <f t="shared" si="2909"/>
        <v>1.5807229500754834</v>
      </c>
      <c r="VYO12" s="40" t="s">
        <v>395</v>
      </c>
      <c r="VYP12" s="40" t="s">
        <v>10</v>
      </c>
      <c r="VYQ12" s="42">
        <v>42004</v>
      </c>
      <c r="VYR12" s="43">
        <v>4736150000</v>
      </c>
      <c r="VYS12" s="43">
        <v>63083000</v>
      </c>
      <c r="VYT12" s="43">
        <v>2655650000</v>
      </c>
      <c r="VYU12" s="40">
        <v>0</v>
      </c>
      <c r="VYV12" s="43">
        <v>157824000</v>
      </c>
      <c r="VYW12" s="40" t="s">
        <v>41</v>
      </c>
      <c r="VYX12" s="40" t="s">
        <v>99</v>
      </c>
      <c r="VYY12" s="36">
        <f t="shared" si="2904"/>
        <v>2014</v>
      </c>
      <c r="VYZ12" s="37">
        <f t="shared" si="2905"/>
        <v>-4673067000</v>
      </c>
      <c r="VZA12" s="38">
        <f t="shared" si="2906"/>
        <v>2813474000</v>
      </c>
      <c r="VZB12" s="38">
        <f t="shared" si="2907"/>
        <v>-7486541000</v>
      </c>
      <c r="VZC12" s="39">
        <f t="shared" si="2908"/>
        <v>0.98668053165545855</v>
      </c>
      <c r="VZD12" s="39">
        <f t="shared" si="2909"/>
        <v>1.5807229500754834</v>
      </c>
      <c r="VZE12" s="40" t="s">
        <v>395</v>
      </c>
      <c r="VZF12" s="40" t="s">
        <v>10</v>
      </c>
      <c r="VZG12" s="42">
        <v>42004</v>
      </c>
      <c r="VZH12" s="43">
        <v>4736150000</v>
      </c>
      <c r="VZI12" s="43">
        <v>63083000</v>
      </c>
      <c r="VZJ12" s="43">
        <v>2655650000</v>
      </c>
      <c r="VZK12" s="40">
        <v>0</v>
      </c>
      <c r="VZL12" s="43">
        <v>157824000</v>
      </c>
      <c r="VZM12" s="40" t="s">
        <v>41</v>
      </c>
      <c r="VZN12" s="40" t="s">
        <v>99</v>
      </c>
      <c r="VZO12" s="36">
        <f t="shared" si="2910"/>
        <v>2014</v>
      </c>
      <c r="VZP12" s="37">
        <f t="shared" si="2911"/>
        <v>-4673067000</v>
      </c>
      <c r="VZQ12" s="38">
        <f t="shared" si="2912"/>
        <v>2813474000</v>
      </c>
      <c r="VZR12" s="38">
        <f t="shared" si="2913"/>
        <v>-7486541000</v>
      </c>
      <c r="VZS12" s="39">
        <f t="shared" si="2914"/>
        <v>0.98668053165545855</v>
      </c>
      <c r="VZT12" s="39">
        <f t="shared" si="2915"/>
        <v>1.5807229500754834</v>
      </c>
      <c r="VZU12" s="40" t="s">
        <v>395</v>
      </c>
      <c r="VZV12" s="40" t="s">
        <v>10</v>
      </c>
      <c r="VZW12" s="42">
        <v>42004</v>
      </c>
      <c r="VZX12" s="43">
        <v>4736150000</v>
      </c>
      <c r="VZY12" s="43">
        <v>63083000</v>
      </c>
      <c r="VZZ12" s="43">
        <v>2655650000</v>
      </c>
      <c r="WAA12" s="40">
        <v>0</v>
      </c>
      <c r="WAB12" s="43">
        <v>157824000</v>
      </c>
      <c r="WAC12" s="40" t="s">
        <v>41</v>
      </c>
      <c r="WAD12" s="40" t="s">
        <v>99</v>
      </c>
      <c r="WAE12" s="36">
        <f t="shared" si="2910"/>
        <v>2014</v>
      </c>
      <c r="WAF12" s="37">
        <f t="shared" si="2911"/>
        <v>-4673067000</v>
      </c>
      <c r="WAG12" s="38">
        <f t="shared" si="2912"/>
        <v>2813474000</v>
      </c>
      <c r="WAH12" s="38">
        <f t="shared" si="2913"/>
        <v>-7486541000</v>
      </c>
      <c r="WAI12" s="39">
        <f t="shared" si="2914"/>
        <v>0.98668053165545855</v>
      </c>
      <c r="WAJ12" s="39">
        <f t="shared" si="2915"/>
        <v>1.5807229500754834</v>
      </c>
      <c r="WAK12" s="40" t="s">
        <v>395</v>
      </c>
      <c r="WAL12" s="40" t="s">
        <v>10</v>
      </c>
      <c r="WAM12" s="42">
        <v>42004</v>
      </c>
      <c r="WAN12" s="43">
        <v>4736150000</v>
      </c>
      <c r="WAO12" s="43">
        <v>63083000</v>
      </c>
      <c r="WAP12" s="43">
        <v>2655650000</v>
      </c>
      <c r="WAQ12" s="40">
        <v>0</v>
      </c>
      <c r="WAR12" s="43">
        <v>157824000</v>
      </c>
      <c r="WAS12" s="40" t="s">
        <v>41</v>
      </c>
      <c r="WAT12" s="40" t="s">
        <v>99</v>
      </c>
      <c r="WAU12" s="36">
        <f t="shared" si="2916"/>
        <v>2014</v>
      </c>
      <c r="WAV12" s="37">
        <f t="shared" si="2917"/>
        <v>-4673067000</v>
      </c>
      <c r="WAW12" s="38">
        <f t="shared" si="2918"/>
        <v>2813474000</v>
      </c>
      <c r="WAX12" s="38">
        <f t="shared" si="2919"/>
        <v>-7486541000</v>
      </c>
      <c r="WAY12" s="39">
        <f t="shared" si="2920"/>
        <v>0.98668053165545855</v>
      </c>
      <c r="WAZ12" s="39">
        <f t="shared" si="2921"/>
        <v>1.5807229500754834</v>
      </c>
      <c r="WBA12" s="40" t="s">
        <v>395</v>
      </c>
      <c r="WBB12" s="40" t="s">
        <v>10</v>
      </c>
      <c r="WBC12" s="42">
        <v>42004</v>
      </c>
      <c r="WBD12" s="43">
        <v>4736150000</v>
      </c>
      <c r="WBE12" s="43">
        <v>63083000</v>
      </c>
      <c r="WBF12" s="43">
        <v>2655650000</v>
      </c>
      <c r="WBG12" s="40">
        <v>0</v>
      </c>
      <c r="WBH12" s="43">
        <v>157824000</v>
      </c>
      <c r="WBI12" s="40" t="s">
        <v>41</v>
      </c>
      <c r="WBJ12" s="40" t="s">
        <v>99</v>
      </c>
      <c r="WBK12" s="36">
        <f t="shared" si="2916"/>
        <v>2014</v>
      </c>
      <c r="WBL12" s="37">
        <f t="shared" si="2917"/>
        <v>-4673067000</v>
      </c>
      <c r="WBM12" s="38">
        <f t="shared" si="2918"/>
        <v>2813474000</v>
      </c>
      <c r="WBN12" s="38">
        <f t="shared" si="2919"/>
        <v>-7486541000</v>
      </c>
      <c r="WBO12" s="39">
        <f t="shared" si="2920"/>
        <v>0.98668053165545855</v>
      </c>
      <c r="WBP12" s="39">
        <f t="shared" si="2921"/>
        <v>1.5807229500754834</v>
      </c>
      <c r="WBQ12" s="40" t="s">
        <v>395</v>
      </c>
      <c r="WBR12" s="40" t="s">
        <v>10</v>
      </c>
      <c r="WBS12" s="42">
        <v>42004</v>
      </c>
      <c r="WBT12" s="43">
        <v>4736150000</v>
      </c>
      <c r="WBU12" s="43">
        <v>63083000</v>
      </c>
      <c r="WBV12" s="43">
        <v>2655650000</v>
      </c>
      <c r="WBW12" s="40">
        <v>0</v>
      </c>
      <c r="WBX12" s="43">
        <v>157824000</v>
      </c>
      <c r="WBY12" s="40" t="s">
        <v>41</v>
      </c>
      <c r="WBZ12" s="40" t="s">
        <v>99</v>
      </c>
      <c r="WCA12" s="36">
        <f t="shared" si="2922"/>
        <v>2014</v>
      </c>
      <c r="WCB12" s="37">
        <f t="shared" si="2923"/>
        <v>-4673067000</v>
      </c>
      <c r="WCC12" s="38">
        <f t="shared" si="2924"/>
        <v>2813474000</v>
      </c>
      <c r="WCD12" s="38">
        <f t="shared" si="2925"/>
        <v>-7486541000</v>
      </c>
      <c r="WCE12" s="39">
        <f t="shared" si="2926"/>
        <v>0.98668053165545855</v>
      </c>
      <c r="WCF12" s="39">
        <f t="shared" si="2927"/>
        <v>1.5807229500754834</v>
      </c>
      <c r="WCG12" s="40" t="s">
        <v>395</v>
      </c>
      <c r="WCH12" s="40" t="s">
        <v>10</v>
      </c>
      <c r="WCI12" s="42">
        <v>42004</v>
      </c>
      <c r="WCJ12" s="43">
        <v>4736150000</v>
      </c>
      <c r="WCK12" s="43">
        <v>63083000</v>
      </c>
      <c r="WCL12" s="43">
        <v>2655650000</v>
      </c>
      <c r="WCM12" s="40">
        <v>0</v>
      </c>
      <c r="WCN12" s="43">
        <v>157824000</v>
      </c>
      <c r="WCO12" s="40" t="s">
        <v>41</v>
      </c>
      <c r="WCP12" s="40" t="s">
        <v>99</v>
      </c>
      <c r="WCQ12" s="36">
        <f t="shared" si="2922"/>
        <v>2014</v>
      </c>
      <c r="WCR12" s="37">
        <f t="shared" si="2923"/>
        <v>-4673067000</v>
      </c>
      <c r="WCS12" s="38">
        <f t="shared" si="2924"/>
        <v>2813474000</v>
      </c>
      <c r="WCT12" s="38">
        <f t="shared" si="2925"/>
        <v>-7486541000</v>
      </c>
      <c r="WCU12" s="39">
        <f t="shared" si="2926"/>
        <v>0.98668053165545855</v>
      </c>
      <c r="WCV12" s="39">
        <f t="shared" si="2927"/>
        <v>1.5807229500754834</v>
      </c>
      <c r="WCW12" s="40" t="s">
        <v>395</v>
      </c>
      <c r="WCX12" s="40" t="s">
        <v>10</v>
      </c>
      <c r="WCY12" s="42">
        <v>42004</v>
      </c>
      <c r="WCZ12" s="43">
        <v>4736150000</v>
      </c>
      <c r="WDA12" s="43">
        <v>63083000</v>
      </c>
      <c r="WDB12" s="43">
        <v>2655650000</v>
      </c>
      <c r="WDC12" s="40">
        <v>0</v>
      </c>
      <c r="WDD12" s="43">
        <v>157824000</v>
      </c>
      <c r="WDE12" s="40" t="s">
        <v>41</v>
      </c>
      <c r="WDF12" s="40" t="s">
        <v>99</v>
      </c>
      <c r="WDG12" s="36">
        <f t="shared" si="2928"/>
        <v>2014</v>
      </c>
      <c r="WDH12" s="37">
        <f t="shared" si="2929"/>
        <v>-4673067000</v>
      </c>
      <c r="WDI12" s="38">
        <f t="shared" si="2930"/>
        <v>2813474000</v>
      </c>
      <c r="WDJ12" s="38">
        <f t="shared" si="2931"/>
        <v>-7486541000</v>
      </c>
      <c r="WDK12" s="39">
        <f t="shared" si="2932"/>
        <v>0.98668053165545855</v>
      </c>
      <c r="WDL12" s="39">
        <f t="shared" si="2933"/>
        <v>1.5807229500754834</v>
      </c>
      <c r="WDM12" s="40" t="s">
        <v>395</v>
      </c>
      <c r="WDN12" s="40" t="s">
        <v>10</v>
      </c>
      <c r="WDO12" s="42">
        <v>42004</v>
      </c>
      <c r="WDP12" s="43">
        <v>4736150000</v>
      </c>
      <c r="WDQ12" s="43">
        <v>63083000</v>
      </c>
      <c r="WDR12" s="43">
        <v>2655650000</v>
      </c>
      <c r="WDS12" s="40">
        <v>0</v>
      </c>
      <c r="WDT12" s="43">
        <v>157824000</v>
      </c>
      <c r="WDU12" s="40" t="s">
        <v>41</v>
      </c>
      <c r="WDV12" s="40" t="s">
        <v>99</v>
      </c>
      <c r="WDW12" s="36">
        <f t="shared" si="2928"/>
        <v>2014</v>
      </c>
      <c r="WDX12" s="37">
        <f t="shared" si="2929"/>
        <v>-4673067000</v>
      </c>
      <c r="WDY12" s="38">
        <f t="shared" si="2930"/>
        <v>2813474000</v>
      </c>
      <c r="WDZ12" s="38">
        <f t="shared" si="2931"/>
        <v>-7486541000</v>
      </c>
      <c r="WEA12" s="39">
        <f t="shared" si="2932"/>
        <v>0.98668053165545855</v>
      </c>
      <c r="WEB12" s="39">
        <f t="shared" si="2933"/>
        <v>1.5807229500754834</v>
      </c>
      <c r="WEC12" s="40" t="s">
        <v>395</v>
      </c>
      <c r="WED12" s="40" t="s">
        <v>10</v>
      </c>
      <c r="WEE12" s="42">
        <v>42004</v>
      </c>
      <c r="WEF12" s="43">
        <v>4736150000</v>
      </c>
      <c r="WEG12" s="43">
        <v>63083000</v>
      </c>
      <c r="WEH12" s="43">
        <v>2655650000</v>
      </c>
      <c r="WEI12" s="40">
        <v>0</v>
      </c>
      <c r="WEJ12" s="43">
        <v>157824000</v>
      </c>
      <c r="WEK12" s="40" t="s">
        <v>41</v>
      </c>
      <c r="WEL12" s="40" t="s">
        <v>99</v>
      </c>
      <c r="WEM12" s="36">
        <f t="shared" si="2934"/>
        <v>2014</v>
      </c>
      <c r="WEN12" s="37">
        <f t="shared" si="2935"/>
        <v>-4673067000</v>
      </c>
      <c r="WEO12" s="38">
        <f t="shared" si="2936"/>
        <v>2813474000</v>
      </c>
      <c r="WEP12" s="38">
        <f t="shared" si="2937"/>
        <v>-7486541000</v>
      </c>
      <c r="WEQ12" s="39">
        <f t="shared" si="2938"/>
        <v>0.98668053165545855</v>
      </c>
      <c r="WER12" s="39">
        <f t="shared" si="2939"/>
        <v>1.5807229500754834</v>
      </c>
      <c r="WES12" s="40" t="s">
        <v>395</v>
      </c>
      <c r="WET12" s="40" t="s">
        <v>10</v>
      </c>
      <c r="WEU12" s="42">
        <v>42004</v>
      </c>
      <c r="WEV12" s="43">
        <v>4736150000</v>
      </c>
      <c r="WEW12" s="43">
        <v>63083000</v>
      </c>
      <c r="WEX12" s="43">
        <v>2655650000</v>
      </c>
      <c r="WEY12" s="40">
        <v>0</v>
      </c>
      <c r="WEZ12" s="43">
        <v>157824000</v>
      </c>
      <c r="WFA12" s="40" t="s">
        <v>41</v>
      </c>
      <c r="WFB12" s="40" t="s">
        <v>99</v>
      </c>
      <c r="WFC12" s="36">
        <f t="shared" si="2934"/>
        <v>2014</v>
      </c>
      <c r="WFD12" s="37">
        <f t="shared" si="2935"/>
        <v>-4673067000</v>
      </c>
      <c r="WFE12" s="38">
        <f t="shared" si="2936"/>
        <v>2813474000</v>
      </c>
      <c r="WFF12" s="38">
        <f t="shared" si="2937"/>
        <v>-7486541000</v>
      </c>
      <c r="WFG12" s="39">
        <f t="shared" si="2938"/>
        <v>0.98668053165545855</v>
      </c>
      <c r="WFH12" s="39">
        <f t="shared" si="2939"/>
        <v>1.5807229500754834</v>
      </c>
      <c r="WFI12" s="40" t="s">
        <v>395</v>
      </c>
      <c r="WFJ12" s="40" t="s">
        <v>10</v>
      </c>
      <c r="WFK12" s="42">
        <v>42004</v>
      </c>
      <c r="WFL12" s="43">
        <v>4736150000</v>
      </c>
      <c r="WFM12" s="43">
        <v>63083000</v>
      </c>
      <c r="WFN12" s="43">
        <v>2655650000</v>
      </c>
      <c r="WFO12" s="40">
        <v>0</v>
      </c>
      <c r="WFP12" s="43">
        <v>157824000</v>
      </c>
      <c r="WFQ12" s="40" t="s">
        <v>41</v>
      </c>
      <c r="WFR12" s="40" t="s">
        <v>99</v>
      </c>
      <c r="WFS12" s="36">
        <f t="shared" si="2940"/>
        <v>2014</v>
      </c>
      <c r="WFT12" s="37">
        <f t="shared" si="2941"/>
        <v>-4673067000</v>
      </c>
      <c r="WFU12" s="38">
        <f t="shared" si="2942"/>
        <v>2813474000</v>
      </c>
      <c r="WFV12" s="38">
        <f t="shared" si="2943"/>
        <v>-7486541000</v>
      </c>
      <c r="WFW12" s="39">
        <f t="shared" si="2944"/>
        <v>0.98668053165545855</v>
      </c>
      <c r="WFX12" s="39">
        <f t="shared" si="2945"/>
        <v>1.5807229500754834</v>
      </c>
      <c r="WFY12" s="40" t="s">
        <v>395</v>
      </c>
      <c r="WFZ12" s="40" t="s">
        <v>10</v>
      </c>
      <c r="WGA12" s="42">
        <v>42004</v>
      </c>
      <c r="WGB12" s="43">
        <v>4736150000</v>
      </c>
      <c r="WGC12" s="43">
        <v>63083000</v>
      </c>
      <c r="WGD12" s="43">
        <v>2655650000</v>
      </c>
      <c r="WGE12" s="40">
        <v>0</v>
      </c>
      <c r="WGF12" s="43">
        <v>157824000</v>
      </c>
      <c r="WGG12" s="40" t="s">
        <v>41</v>
      </c>
      <c r="WGH12" s="40" t="s">
        <v>99</v>
      </c>
      <c r="WGI12" s="36">
        <f t="shared" si="2940"/>
        <v>2014</v>
      </c>
      <c r="WGJ12" s="37">
        <f t="shared" si="2941"/>
        <v>-4673067000</v>
      </c>
      <c r="WGK12" s="38">
        <f t="shared" si="2942"/>
        <v>2813474000</v>
      </c>
      <c r="WGL12" s="38">
        <f t="shared" si="2943"/>
        <v>-7486541000</v>
      </c>
      <c r="WGM12" s="39">
        <f t="shared" si="2944"/>
        <v>0.98668053165545855</v>
      </c>
      <c r="WGN12" s="39">
        <f t="shared" si="2945"/>
        <v>1.5807229500754834</v>
      </c>
      <c r="WGO12" s="40" t="s">
        <v>395</v>
      </c>
      <c r="WGP12" s="40" t="s">
        <v>10</v>
      </c>
      <c r="WGQ12" s="42">
        <v>42004</v>
      </c>
      <c r="WGR12" s="43">
        <v>4736150000</v>
      </c>
      <c r="WGS12" s="43">
        <v>63083000</v>
      </c>
      <c r="WGT12" s="43">
        <v>2655650000</v>
      </c>
      <c r="WGU12" s="40">
        <v>0</v>
      </c>
      <c r="WGV12" s="43">
        <v>157824000</v>
      </c>
      <c r="WGW12" s="40" t="s">
        <v>41</v>
      </c>
      <c r="WGX12" s="40" t="s">
        <v>99</v>
      </c>
      <c r="WGY12" s="36">
        <f t="shared" si="2946"/>
        <v>2014</v>
      </c>
      <c r="WGZ12" s="37">
        <f t="shared" si="2947"/>
        <v>-4673067000</v>
      </c>
      <c r="WHA12" s="38">
        <f t="shared" si="2948"/>
        <v>2813474000</v>
      </c>
      <c r="WHB12" s="38">
        <f t="shared" si="2949"/>
        <v>-7486541000</v>
      </c>
      <c r="WHC12" s="39">
        <f t="shared" si="2950"/>
        <v>0.98668053165545855</v>
      </c>
      <c r="WHD12" s="39">
        <f t="shared" si="2951"/>
        <v>1.5807229500754834</v>
      </c>
      <c r="WHE12" s="40" t="s">
        <v>395</v>
      </c>
      <c r="WHF12" s="40" t="s">
        <v>10</v>
      </c>
      <c r="WHG12" s="42">
        <v>42004</v>
      </c>
      <c r="WHH12" s="43">
        <v>4736150000</v>
      </c>
      <c r="WHI12" s="43">
        <v>63083000</v>
      </c>
      <c r="WHJ12" s="43">
        <v>2655650000</v>
      </c>
      <c r="WHK12" s="40">
        <v>0</v>
      </c>
      <c r="WHL12" s="43">
        <v>157824000</v>
      </c>
      <c r="WHM12" s="40" t="s">
        <v>41</v>
      </c>
      <c r="WHN12" s="40" t="s">
        <v>99</v>
      </c>
      <c r="WHO12" s="36">
        <f t="shared" si="2946"/>
        <v>2014</v>
      </c>
      <c r="WHP12" s="37">
        <f t="shared" si="2947"/>
        <v>-4673067000</v>
      </c>
      <c r="WHQ12" s="38">
        <f t="shared" si="2948"/>
        <v>2813474000</v>
      </c>
      <c r="WHR12" s="38">
        <f t="shared" si="2949"/>
        <v>-7486541000</v>
      </c>
      <c r="WHS12" s="39">
        <f t="shared" si="2950"/>
        <v>0.98668053165545855</v>
      </c>
      <c r="WHT12" s="39">
        <f t="shared" si="2951"/>
        <v>1.5807229500754834</v>
      </c>
      <c r="WHU12" s="40" t="s">
        <v>395</v>
      </c>
      <c r="WHV12" s="40" t="s">
        <v>10</v>
      </c>
      <c r="WHW12" s="42">
        <v>42004</v>
      </c>
      <c r="WHX12" s="43">
        <v>4736150000</v>
      </c>
      <c r="WHY12" s="43">
        <v>63083000</v>
      </c>
      <c r="WHZ12" s="43">
        <v>2655650000</v>
      </c>
      <c r="WIA12" s="40">
        <v>0</v>
      </c>
      <c r="WIB12" s="43">
        <v>157824000</v>
      </c>
      <c r="WIC12" s="40" t="s">
        <v>41</v>
      </c>
      <c r="WID12" s="40" t="s">
        <v>99</v>
      </c>
      <c r="WIE12" s="36">
        <f t="shared" si="2952"/>
        <v>2014</v>
      </c>
      <c r="WIF12" s="37">
        <f t="shared" si="2953"/>
        <v>-4673067000</v>
      </c>
      <c r="WIG12" s="38">
        <f t="shared" si="2954"/>
        <v>2813474000</v>
      </c>
      <c r="WIH12" s="38">
        <f t="shared" si="2955"/>
        <v>-7486541000</v>
      </c>
      <c r="WII12" s="39">
        <f t="shared" si="2956"/>
        <v>0.98668053165545855</v>
      </c>
      <c r="WIJ12" s="39">
        <f t="shared" si="2957"/>
        <v>1.5807229500754834</v>
      </c>
      <c r="WIK12" s="40" t="s">
        <v>395</v>
      </c>
      <c r="WIL12" s="40" t="s">
        <v>10</v>
      </c>
      <c r="WIM12" s="42">
        <v>42004</v>
      </c>
      <c r="WIN12" s="43">
        <v>4736150000</v>
      </c>
      <c r="WIO12" s="43">
        <v>63083000</v>
      </c>
      <c r="WIP12" s="43">
        <v>2655650000</v>
      </c>
      <c r="WIQ12" s="40">
        <v>0</v>
      </c>
      <c r="WIR12" s="43">
        <v>157824000</v>
      </c>
      <c r="WIS12" s="40" t="s">
        <v>41</v>
      </c>
      <c r="WIT12" s="40" t="s">
        <v>99</v>
      </c>
      <c r="WIU12" s="36">
        <f t="shared" si="2952"/>
        <v>2014</v>
      </c>
      <c r="WIV12" s="37">
        <f t="shared" si="2953"/>
        <v>-4673067000</v>
      </c>
      <c r="WIW12" s="38">
        <f t="shared" si="2954"/>
        <v>2813474000</v>
      </c>
      <c r="WIX12" s="38">
        <f t="shared" si="2955"/>
        <v>-7486541000</v>
      </c>
      <c r="WIY12" s="39">
        <f t="shared" si="2956"/>
        <v>0.98668053165545855</v>
      </c>
      <c r="WIZ12" s="39">
        <f t="shared" si="2957"/>
        <v>1.5807229500754834</v>
      </c>
      <c r="WJA12" s="40" t="s">
        <v>395</v>
      </c>
      <c r="WJB12" s="40" t="s">
        <v>10</v>
      </c>
      <c r="WJC12" s="42">
        <v>42004</v>
      </c>
      <c r="WJD12" s="43">
        <v>4736150000</v>
      </c>
      <c r="WJE12" s="43">
        <v>63083000</v>
      </c>
      <c r="WJF12" s="43">
        <v>2655650000</v>
      </c>
      <c r="WJG12" s="40">
        <v>0</v>
      </c>
      <c r="WJH12" s="43">
        <v>157824000</v>
      </c>
      <c r="WJI12" s="40" t="s">
        <v>41</v>
      </c>
      <c r="WJJ12" s="40" t="s">
        <v>99</v>
      </c>
      <c r="WJK12" s="36">
        <f t="shared" si="2958"/>
        <v>2014</v>
      </c>
      <c r="WJL12" s="37">
        <f t="shared" si="2959"/>
        <v>-4673067000</v>
      </c>
      <c r="WJM12" s="38">
        <f t="shared" si="2960"/>
        <v>2813474000</v>
      </c>
      <c r="WJN12" s="38">
        <f t="shared" si="2961"/>
        <v>-7486541000</v>
      </c>
      <c r="WJO12" s="39">
        <f t="shared" si="2962"/>
        <v>0.98668053165545855</v>
      </c>
      <c r="WJP12" s="39">
        <f t="shared" si="2963"/>
        <v>1.5807229500754834</v>
      </c>
      <c r="WJQ12" s="40" t="s">
        <v>395</v>
      </c>
      <c r="WJR12" s="40" t="s">
        <v>10</v>
      </c>
      <c r="WJS12" s="42">
        <v>42004</v>
      </c>
      <c r="WJT12" s="43">
        <v>4736150000</v>
      </c>
      <c r="WJU12" s="43">
        <v>63083000</v>
      </c>
      <c r="WJV12" s="43">
        <v>2655650000</v>
      </c>
      <c r="WJW12" s="40">
        <v>0</v>
      </c>
      <c r="WJX12" s="43">
        <v>157824000</v>
      </c>
      <c r="WJY12" s="40" t="s">
        <v>41</v>
      </c>
      <c r="WJZ12" s="40" t="s">
        <v>99</v>
      </c>
      <c r="WKA12" s="36">
        <f t="shared" si="2958"/>
        <v>2014</v>
      </c>
      <c r="WKB12" s="37">
        <f t="shared" si="2959"/>
        <v>-4673067000</v>
      </c>
      <c r="WKC12" s="38">
        <f t="shared" si="2960"/>
        <v>2813474000</v>
      </c>
      <c r="WKD12" s="38">
        <f t="shared" si="2961"/>
        <v>-7486541000</v>
      </c>
      <c r="WKE12" s="39">
        <f t="shared" si="2962"/>
        <v>0.98668053165545855</v>
      </c>
      <c r="WKF12" s="39">
        <f t="shared" si="2963"/>
        <v>1.5807229500754834</v>
      </c>
      <c r="WKG12" s="40" t="s">
        <v>395</v>
      </c>
      <c r="WKH12" s="40" t="s">
        <v>10</v>
      </c>
      <c r="WKI12" s="42">
        <v>42004</v>
      </c>
      <c r="WKJ12" s="43">
        <v>4736150000</v>
      </c>
      <c r="WKK12" s="43">
        <v>63083000</v>
      </c>
      <c r="WKL12" s="43">
        <v>2655650000</v>
      </c>
      <c r="WKM12" s="40">
        <v>0</v>
      </c>
      <c r="WKN12" s="43">
        <v>157824000</v>
      </c>
      <c r="WKO12" s="40" t="s">
        <v>41</v>
      </c>
      <c r="WKP12" s="40" t="s">
        <v>99</v>
      </c>
      <c r="WKQ12" s="36">
        <f t="shared" si="2964"/>
        <v>2014</v>
      </c>
      <c r="WKR12" s="37">
        <f t="shared" si="2965"/>
        <v>-4673067000</v>
      </c>
      <c r="WKS12" s="38">
        <f t="shared" si="2966"/>
        <v>2813474000</v>
      </c>
      <c r="WKT12" s="38">
        <f t="shared" si="2967"/>
        <v>-7486541000</v>
      </c>
      <c r="WKU12" s="39">
        <f t="shared" si="2968"/>
        <v>0.98668053165545855</v>
      </c>
      <c r="WKV12" s="39">
        <f t="shared" si="2969"/>
        <v>1.5807229500754834</v>
      </c>
      <c r="WKW12" s="40" t="s">
        <v>395</v>
      </c>
      <c r="WKX12" s="40" t="s">
        <v>10</v>
      </c>
      <c r="WKY12" s="42">
        <v>42004</v>
      </c>
      <c r="WKZ12" s="43">
        <v>4736150000</v>
      </c>
      <c r="WLA12" s="43">
        <v>63083000</v>
      </c>
      <c r="WLB12" s="43">
        <v>2655650000</v>
      </c>
      <c r="WLC12" s="40">
        <v>0</v>
      </c>
      <c r="WLD12" s="43">
        <v>157824000</v>
      </c>
      <c r="WLE12" s="40" t="s">
        <v>41</v>
      </c>
      <c r="WLF12" s="40" t="s">
        <v>99</v>
      </c>
      <c r="WLG12" s="36">
        <f t="shared" si="2964"/>
        <v>2014</v>
      </c>
      <c r="WLH12" s="37">
        <f t="shared" si="2965"/>
        <v>-4673067000</v>
      </c>
      <c r="WLI12" s="38">
        <f t="shared" si="2966"/>
        <v>2813474000</v>
      </c>
      <c r="WLJ12" s="38">
        <f t="shared" si="2967"/>
        <v>-7486541000</v>
      </c>
      <c r="WLK12" s="39">
        <f t="shared" si="2968"/>
        <v>0.98668053165545855</v>
      </c>
      <c r="WLL12" s="39">
        <f t="shared" si="2969"/>
        <v>1.5807229500754834</v>
      </c>
      <c r="WLM12" s="40" t="s">
        <v>395</v>
      </c>
      <c r="WLN12" s="40" t="s">
        <v>10</v>
      </c>
      <c r="WLO12" s="42">
        <v>42004</v>
      </c>
      <c r="WLP12" s="43">
        <v>4736150000</v>
      </c>
      <c r="WLQ12" s="43">
        <v>63083000</v>
      </c>
      <c r="WLR12" s="43">
        <v>2655650000</v>
      </c>
      <c r="WLS12" s="40">
        <v>0</v>
      </c>
      <c r="WLT12" s="43">
        <v>157824000</v>
      </c>
      <c r="WLU12" s="40" t="s">
        <v>41</v>
      </c>
      <c r="WLV12" s="40" t="s">
        <v>99</v>
      </c>
      <c r="WLW12" s="36">
        <f t="shared" si="2970"/>
        <v>2014</v>
      </c>
      <c r="WLX12" s="37">
        <f t="shared" si="2971"/>
        <v>-4673067000</v>
      </c>
      <c r="WLY12" s="38">
        <f t="shared" si="2972"/>
        <v>2813474000</v>
      </c>
      <c r="WLZ12" s="38">
        <f t="shared" si="2973"/>
        <v>-7486541000</v>
      </c>
      <c r="WMA12" s="39">
        <f t="shared" si="2974"/>
        <v>0.98668053165545855</v>
      </c>
      <c r="WMB12" s="39">
        <f t="shared" si="2975"/>
        <v>1.5807229500754834</v>
      </c>
      <c r="WMC12" s="40" t="s">
        <v>395</v>
      </c>
      <c r="WMD12" s="40" t="s">
        <v>10</v>
      </c>
      <c r="WME12" s="42">
        <v>42004</v>
      </c>
      <c r="WMF12" s="43">
        <v>4736150000</v>
      </c>
      <c r="WMG12" s="43">
        <v>63083000</v>
      </c>
      <c r="WMH12" s="43">
        <v>2655650000</v>
      </c>
      <c r="WMI12" s="40">
        <v>0</v>
      </c>
      <c r="WMJ12" s="43">
        <v>157824000</v>
      </c>
      <c r="WMK12" s="40" t="s">
        <v>41</v>
      </c>
      <c r="WML12" s="40" t="s">
        <v>99</v>
      </c>
      <c r="WMM12" s="36">
        <f t="shared" si="2970"/>
        <v>2014</v>
      </c>
      <c r="WMN12" s="37">
        <f t="shared" si="2971"/>
        <v>-4673067000</v>
      </c>
      <c r="WMO12" s="38">
        <f t="shared" si="2972"/>
        <v>2813474000</v>
      </c>
      <c r="WMP12" s="38">
        <f t="shared" si="2973"/>
        <v>-7486541000</v>
      </c>
      <c r="WMQ12" s="39">
        <f t="shared" si="2974"/>
        <v>0.98668053165545855</v>
      </c>
      <c r="WMR12" s="39">
        <f t="shared" si="2975"/>
        <v>1.5807229500754834</v>
      </c>
      <c r="WMS12" s="40" t="s">
        <v>395</v>
      </c>
      <c r="WMT12" s="40" t="s">
        <v>10</v>
      </c>
      <c r="WMU12" s="42">
        <v>42004</v>
      </c>
      <c r="WMV12" s="43">
        <v>4736150000</v>
      </c>
      <c r="WMW12" s="43">
        <v>63083000</v>
      </c>
      <c r="WMX12" s="43">
        <v>2655650000</v>
      </c>
      <c r="WMY12" s="40">
        <v>0</v>
      </c>
      <c r="WMZ12" s="43">
        <v>157824000</v>
      </c>
      <c r="WNA12" s="40" t="s">
        <v>41</v>
      </c>
      <c r="WNB12" s="40" t="s">
        <v>99</v>
      </c>
      <c r="WNC12" s="36">
        <f t="shared" si="2976"/>
        <v>2014</v>
      </c>
      <c r="WND12" s="37">
        <f t="shared" si="2977"/>
        <v>-4673067000</v>
      </c>
      <c r="WNE12" s="38">
        <f t="shared" si="2978"/>
        <v>2813474000</v>
      </c>
      <c r="WNF12" s="38">
        <f t="shared" si="2979"/>
        <v>-7486541000</v>
      </c>
      <c r="WNG12" s="39">
        <f t="shared" si="2980"/>
        <v>0.98668053165545855</v>
      </c>
      <c r="WNH12" s="39">
        <f t="shared" si="2981"/>
        <v>1.5807229500754834</v>
      </c>
      <c r="WNI12" s="40" t="s">
        <v>395</v>
      </c>
      <c r="WNJ12" s="40" t="s">
        <v>10</v>
      </c>
      <c r="WNK12" s="42">
        <v>42004</v>
      </c>
      <c r="WNL12" s="43">
        <v>4736150000</v>
      </c>
      <c r="WNM12" s="43">
        <v>63083000</v>
      </c>
      <c r="WNN12" s="43">
        <v>2655650000</v>
      </c>
      <c r="WNO12" s="40">
        <v>0</v>
      </c>
      <c r="WNP12" s="43">
        <v>157824000</v>
      </c>
      <c r="WNQ12" s="40" t="s">
        <v>41</v>
      </c>
      <c r="WNR12" s="40" t="s">
        <v>99</v>
      </c>
      <c r="WNS12" s="36">
        <f t="shared" si="2976"/>
        <v>2014</v>
      </c>
      <c r="WNT12" s="37">
        <f t="shared" si="2977"/>
        <v>-4673067000</v>
      </c>
      <c r="WNU12" s="38">
        <f t="shared" si="2978"/>
        <v>2813474000</v>
      </c>
      <c r="WNV12" s="38">
        <f t="shared" si="2979"/>
        <v>-7486541000</v>
      </c>
      <c r="WNW12" s="39">
        <f t="shared" si="2980"/>
        <v>0.98668053165545855</v>
      </c>
      <c r="WNX12" s="39">
        <f t="shared" si="2981"/>
        <v>1.5807229500754834</v>
      </c>
      <c r="WNY12" s="40" t="s">
        <v>395</v>
      </c>
      <c r="WNZ12" s="40" t="s">
        <v>10</v>
      </c>
      <c r="WOA12" s="42">
        <v>42004</v>
      </c>
      <c r="WOB12" s="43">
        <v>4736150000</v>
      </c>
      <c r="WOC12" s="43">
        <v>63083000</v>
      </c>
      <c r="WOD12" s="43">
        <v>2655650000</v>
      </c>
      <c r="WOE12" s="40">
        <v>0</v>
      </c>
      <c r="WOF12" s="43">
        <v>157824000</v>
      </c>
      <c r="WOG12" s="40" t="s">
        <v>41</v>
      </c>
      <c r="WOH12" s="40" t="s">
        <v>99</v>
      </c>
      <c r="WOI12" s="36">
        <f t="shared" si="2982"/>
        <v>2014</v>
      </c>
      <c r="WOJ12" s="37">
        <f t="shared" si="2983"/>
        <v>-4673067000</v>
      </c>
      <c r="WOK12" s="38">
        <f t="shared" si="2984"/>
        <v>2813474000</v>
      </c>
      <c r="WOL12" s="38">
        <f t="shared" si="2985"/>
        <v>-7486541000</v>
      </c>
      <c r="WOM12" s="39">
        <f t="shared" si="2986"/>
        <v>0.98668053165545855</v>
      </c>
      <c r="WON12" s="39">
        <f t="shared" si="2987"/>
        <v>1.5807229500754834</v>
      </c>
      <c r="WOO12" s="40" t="s">
        <v>395</v>
      </c>
      <c r="WOP12" s="40" t="s">
        <v>10</v>
      </c>
      <c r="WOQ12" s="42">
        <v>42004</v>
      </c>
      <c r="WOR12" s="43">
        <v>4736150000</v>
      </c>
      <c r="WOS12" s="43">
        <v>63083000</v>
      </c>
      <c r="WOT12" s="43">
        <v>2655650000</v>
      </c>
      <c r="WOU12" s="40">
        <v>0</v>
      </c>
      <c r="WOV12" s="43">
        <v>157824000</v>
      </c>
      <c r="WOW12" s="40" t="s">
        <v>41</v>
      </c>
      <c r="WOX12" s="40" t="s">
        <v>99</v>
      </c>
      <c r="WOY12" s="36">
        <f t="shared" si="2982"/>
        <v>2014</v>
      </c>
      <c r="WOZ12" s="37">
        <f t="shared" si="2983"/>
        <v>-4673067000</v>
      </c>
      <c r="WPA12" s="38">
        <f t="shared" si="2984"/>
        <v>2813474000</v>
      </c>
      <c r="WPB12" s="38">
        <f t="shared" si="2985"/>
        <v>-7486541000</v>
      </c>
      <c r="WPC12" s="39">
        <f t="shared" si="2986"/>
        <v>0.98668053165545855</v>
      </c>
      <c r="WPD12" s="39">
        <f t="shared" si="2987"/>
        <v>1.5807229500754834</v>
      </c>
      <c r="WPE12" s="40" t="s">
        <v>395</v>
      </c>
      <c r="WPF12" s="40" t="s">
        <v>10</v>
      </c>
      <c r="WPG12" s="42">
        <v>42004</v>
      </c>
      <c r="WPH12" s="43">
        <v>4736150000</v>
      </c>
      <c r="WPI12" s="43">
        <v>63083000</v>
      </c>
      <c r="WPJ12" s="43">
        <v>2655650000</v>
      </c>
      <c r="WPK12" s="40">
        <v>0</v>
      </c>
      <c r="WPL12" s="43">
        <v>157824000</v>
      </c>
      <c r="WPM12" s="40" t="s">
        <v>41</v>
      </c>
      <c r="WPN12" s="40" t="s">
        <v>99</v>
      </c>
      <c r="WPO12" s="36">
        <f t="shared" si="2988"/>
        <v>2014</v>
      </c>
      <c r="WPP12" s="37">
        <f t="shared" si="2989"/>
        <v>-4673067000</v>
      </c>
      <c r="WPQ12" s="38">
        <f t="shared" si="2990"/>
        <v>2813474000</v>
      </c>
      <c r="WPR12" s="38">
        <f t="shared" si="2991"/>
        <v>-7486541000</v>
      </c>
      <c r="WPS12" s="39">
        <f t="shared" si="2992"/>
        <v>0.98668053165545855</v>
      </c>
      <c r="WPT12" s="39">
        <f t="shared" si="2993"/>
        <v>1.5807229500754834</v>
      </c>
      <c r="WPU12" s="40" t="s">
        <v>395</v>
      </c>
      <c r="WPV12" s="40" t="s">
        <v>10</v>
      </c>
      <c r="WPW12" s="42">
        <v>42004</v>
      </c>
      <c r="WPX12" s="43">
        <v>4736150000</v>
      </c>
      <c r="WPY12" s="43">
        <v>63083000</v>
      </c>
      <c r="WPZ12" s="43">
        <v>2655650000</v>
      </c>
      <c r="WQA12" s="40">
        <v>0</v>
      </c>
      <c r="WQB12" s="43">
        <v>157824000</v>
      </c>
      <c r="WQC12" s="40" t="s">
        <v>41</v>
      </c>
      <c r="WQD12" s="40" t="s">
        <v>99</v>
      </c>
      <c r="WQE12" s="36">
        <f t="shared" si="2988"/>
        <v>2014</v>
      </c>
      <c r="WQF12" s="37">
        <f t="shared" si="2989"/>
        <v>-4673067000</v>
      </c>
      <c r="WQG12" s="38">
        <f t="shared" si="2990"/>
        <v>2813474000</v>
      </c>
      <c r="WQH12" s="38">
        <f t="shared" si="2991"/>
        <v>-7486541000</v>
      </c>
      <c r="WQI12" s="39">
        <f t="shared" si="2992"/>
        <v>0.98668053165545855</v>
      </c>
      <c r="WQJ12" s="39">
        <f t="shared" si="2993"/>
        <v>1.5807229500754834</v>
      </c>
      <c r="WQK12" s="40" t="s">
        <v>395</v>
      </c>
      <c r="WQL12" s="40" t="s">
        <v>10</v>
      </c>
      <c r="WQM12" s="42">
        <v>42004</v>
      </c>
      <c r="WQN12" s="43">
        <v>4736150000</v>
      </c>
      <c r="WQO12" s="43">
        <v>63083000</v>
      </c>
      <c r="WQP12" s="43">
        <v>2655650000</v>
      </c>
      <c r="WQQ12" s="40">
        <v>0</v>
      </c>
      <c r="WQR12" s="43">
        <v>157824000</v>
      </c>
      <c r="WQS12" s="40" t="s">
        <v>41</v>
      </c>
      <c r="WQT12" s="40" t="s">
        <v>99</v>
      </c>
      <c r="WQU12" s="36">
        <f t="shared" si="2994"/>
        <v>2014</v>
      </c>
      <c r="WQV12" s="37">
        <f t="shared" si="2995"/>
        <v>-4673067000</v>
      </c>
      <c r="WQW12" s="38">
        <f t="shared" si="2996"/>
        <v>2813474000</v>
      </c>
      <c r="WQX12" s="38">
        <f t="shared" si="2997"/>
        <v>-7486541000</v>
      </c>
      <c r="WQY12" s="39">
        <f t="shared" si="2998"/>
        <v>0.98668053165545855</v>
      </c>
      <c r="WQZ12" s="39">
        <f t="shared" si="2999"/>
        <v>1.5807229500754834</v>
      </c>
      <c r="WRA12" s="40" t="s">
        <v>395</v>
      </c>
      <c r="WRB12" s="40" t="s">
        <v>10</v>
      </c>
      <c r="WRC12" s="42">
        <v>42004</v>
      </c>
      <c r="WRD12" s="43">
        <v>4736150000</v>
      </c>
      <c r="WRE12" s="43">
        <v>63083000</v>
      </c>
      <c r="WRF12" s="43">
        <v>2655650000</v>
      </c>
      <c r="WRG12" s="40">
        <v>0</v>
      </c>
      <c r="WRH12" s="43">
        <v>157824000</v>
      </c>
      <c r="WRI12" s="40" t="s">
        <v>41</v>
      </c>
      <c r="WRJ12" s="40" t="s">
        <v>99</v>
      </c>
      <c r="WRK12" s="36">
        <f t="shared" si="2994"/>
        <v>2014</v>
      </c>
      <c r="WRL12" s="37">
        <f t="shared" si="2995"/>
        <v>-4673067000</v>
      </c>
      <c r="WRM12" s="38">
        <f t="shared" si="2996"/>
        <v>2813474000</v>
      </c>
      <c r="WRN12" s="38">
        <f t="shared" si="2997"/>
        <v>-7486541000</v>
      </c>
      <c r="WRO12" s="39">
        <f t="shared" si="2998"/>
        <v>0.98668053165545855</v>
      </c>
      <c r="WRP12" s="39">
        <f t="shared" si="2999"/>
        <v>1.5807229500754834</v>
      </c>
      <c r="WRQ12" s="40" t="s">
        <v>395</v>
      </c>
      <c r="WRR12" s="40" t="s">
        <v>10</v>
      </c>
      <c r="WRS12" s="42">
        <v>42004</v>
      </c>
      <c r="WRT12" s="43">
        <v>4736150000</v>
      </c>
      <c r="WRU12" s="43">
        <v>63083000</v>
      </c>
      <c r="WRV12" s="43">
        <v>2655650000</v>
      </c>
      <c r="WRW12" s="40">
        <v>0</v>
      </c>
      <c r="WRX12" s="43">
        <v>157824000</v>
      </c>
      <c r="WRY12" s="40" t="s">
        <v>41</v>
      </c>
      <c r="WRZ12" s="40" t="s">
        <v>99</v>
      </c>
      <c r="WSA12" s="36">
        <f t="shared" si="3000"/>
        <v>2014</v>
      </c>
      <c r="WSB12" s="37">
        <f t="shared" si="3001"/>
        <v>-4673067000</v>
      </c>
      <c r="WSC12" s="38">
        <f t="shared" si="3002"/>
        <v>2813474000</v>
      </c>
      <c r="WSD12" s="38">
        <f t="shared" si="3003"/>
        <v>-7486541000</v>
      </c>
      <c r="WSE12" s="39">
        <f t="shared" si="3004"/>
        <v>0.98668053165545855</v>
      </c>
      <c r="WSF12" s="39">
        <f t="shared" si="3005"/>
        <v>1.5807229500754834</v>
      </c>
      <c r="WSG12" s="40" t="s">
        <v>395</v>
      </c>
      <c r="WSH12" s="40" t="s">
        <v>10</v>
      </c>
      <c r="WSI12" s="42">
        <v>42004</v>
      </c>
      <c r="WSJ12" s="43">
        <v>4736150000</v>
      </c>
      <c r="WSK12" s="43">
        <v>63083000</v>
      </c>
      <c r="WSL12" s="43">
        <v>2655650000</v>
      </c>
      <c r="WSM12" s="40">
        <v>0</v>
      </c>
      <c r="WSN12" s="43">
        <v>157824000</v>
      </c>
      <c r="WSO12" s="40" t="s">
        <v>41</v>
      </c>
      <c r="WSP12" s="40" t="s">
        <v>99</v>
      </c>
      <c r="WSQ12" s="36">
        <f t="shared" si="3000"/>
        <v>2014</v>
      </c>
      <c r="WSR12" s="37">
        <f t="shared" si="3001"/>
        <v>-4673067000</v>
      </c>
      <c r="WSS12" s="38">
        <f t="shared" si="3002"/>
        <v>2813474000</v>
      </c>
      <c r="WST12" s="38">
        <f t="shared" si="3003"/>
        <v>-7486541000</v>
      </c>
      <c r="WSU12" s="39">
        <f t="shared" si="3004"/>
        <v>0.98668053165545855</v>
      </c>
      <c r="WSV12" s="39">
        <f t="shared" si="3005"/>
        <v>1.5807229500754834</v>
      </c>
      <c r="WSW12" s="40" t="s">
        <v>395</v>
      </c>
      <c r="WSX12" s="40" t="s">
        <v>10</v>
      </c>
      <c r="WSY12" s="42">
        <v>42004</v>
      </c>
      <c r="WSZ12" s="43">
        <v>4736150000</v>
      </c>
      <c r="WTA12" s="43">
        <v>63083000</v>
      </c>
      <c r="WTB12" s="43">
        <v>2655650000</v>
      </c>
      <c r="WTC12" s="40">
        <v>0</v>
      </c>
      <c r="WTD12" s="43">
        <v>157824000</v>
      </c>
      <c r="WTE12" s="40" t="s">
        <v>41</v>
      </c>
      <c r="WTF12" s="40" t="s">
        <v>99</v>
      </c>
      <c r="WTG12" s="36">
        <f t="shared" si="3006"/>
        <v>2014</v>
      </c>
      <c r="WTH12" s="37">
        <f t="shared" si="3007"/>
        <v>-4673067000</v>
      </c>
      <c r="WTI12" s="38">
        <f t="shared" si="3008"/>
        <v>2813474000</v>
      </c>
      <c r="WTJ12" s="38">
        <f t="shared" si="3009"/>
        <v>-7486541000</v>
      </c>
      <c r="WTK12" s="39">
        <f t="shared" si="3010"/>
        <v>0.98668053165545855</v>
      </c>
      <c r="WTL12" s="39">
        <f t="shared" si="3011"/>
        <v>1.5807229500754834</v>
      </c>
      <c r="WTM12" s="40" t="s">
        <v>395</v>
      </c>
      <c r="WTN12" s="40" t="s">
        <v>10</v>
      </c>
      <c r="WTO12" s="42">
        <v>42004</v>
      </c>
      <c r="WTP12" s="43">
        <v>4736150000</v>
      </c>
      <c r="WTQ12" s="43">
        <v>63083000</v>
      </c>
      <c r="WTR12" s="43">
        <v>2655650000</v>
      </c>
      <c r="WTS12" s="40">
        <v>0</v>
      </c>
      <c r="WTT12" s="43">
        <v>157824000</v>
      </c>
      <c r="WTU12" s="40" t="s">
        <v>41</v>
      </c>
      <c r="WTV12" s="40" t="s">
        <v>99</v>
      </c>
      <c r="WTW12" s="36">
        <f t="shared" si="3006"/>
        <v>2014</v>
      </c>
      <c r="WTX12" s="37">
        <f t="shared" si="3007"/>
        <v>-4673067000</v>
      </c>
      <c r="WTY12" s="38">
        <f t="shared" si="3008"/>
        <v>2813474000</v>
      </c>
      <c r="WTZ12" s="38">
        <f t="shared" si="3009"/>
        <v>-7486541000</v>
      </c>
      <c r="WUA12" s="39">
        <f t="shared" si="3010"/>
        <v>0.98668053165545855</v>
      </c>
      <c r="WUB12" s="39">
        <f t="shared" si="3011"/>
        <v>1.5807229500754834</v>
      </c>
      <c r="WUC12" s="40" t="s">
        <v>395</v>
      </c>
      <c r="WUD12" s="40" t="s">
        <v>10</v>
      </c>
      <c r="WUE12" s="42">
        <v>42004</v>
      </c>
      <c r="WUF12" s="43">
        <v>4736150000</v>
      </c>
      <c r="WUG12" s="43">
        <v>63083000</v>
      </c>
      <c r="WUH12" s="43">
        <v>2655650000</v>
      </c>
      <c r="WUI12" s="40">
        <v>0</v>
      </c>
      <c r="WUJ12" s="43">
        <v>157824000</v>
      </c>
      <c r="WUK12" s="40" t="s">
        <v>41</v>
      </c>
      <c r="WUL12" s="40" t="s">
        <v>99</v>
      </c>
      <c r="WUM12" s="36">
        <f t="shared" si="3012"/>
        <v>2014</v>
      </c>
      <c r="WUN12" s="37">
        <f t="shared" si="3013"/>
        <v>-4673067000</v>
      </c>
      <c r="WUO12" s="38">
        <f t="shared" si="3014"/>
        <v>2813474000</v>
      </c>
      <c r="WUP12" s="38">
        <f t="shared" si="3015"/>
        <v>-7486541000</v>
      </c>
      <c r="WUQ12" s="39">
        <f t="shared" si="3016"/>
        <v>0.98668053165545855</v>
      </c>
      <c r="WUR12" s="39">
        <f t="shared" si="3017"/>
        <v>1.5807229500754834</v>
      </c>
      <c r="WUS12" s="40" t="s">
        <v>395</v>
      </c>
      <c r="WUT12" s="40" t="s">
        <v>10</v>
      </c>
      <c r="WUU12" s="42">
        <v>42004</v>
      </c>
      <c r="WUV12" s="43">
        <v>4736150000</v>
      </c>
      <c r="WUW12" s="43">
        <v>63083000</v>
      </c>
      <c r="WUX12" s="43">
        <v>2655650000</v>
      </c>
      <c r="WUY12" s="40">
        <v>0</v>
      </c>
      <c r="WUZ12" s="43">
        <v>157824000</v>
      </c>
      <c r="WVA12" s="40" t="s">
        <v>41</v>
      </c>
      <c r="WVB12" s="40" t="s">
        <v>99</v>
      </c>
      <c r="WVC12" s="36">
        <f t="shared" si="3012"/>
        <v>2014</v>
      </c>
      <c r="WVD12" s="37">
        <f t="shared" si="3013"/>
        <v>-4673067000</v>
      </c>
      <c r="WVE12" s="38">
        <f t="shared" si="3014"/>
        <v>2813474000</v>
      </c>
      <c r="WVF12" s="38">
        <f t="shared" si="3015"/>
        <v>-7486541000</v>
      </c>
      <c r="WVG12" s="39">
        <f t="shared" si="3016"/>
        <v>0.98668053165545855</v>
      </c>
      <c r="WVH12" s="39">
        <f t="shared" si="3017"/>
        <v>1.5807229500754834</v>
      </c>
      <c r="WVI12" s="40" t="s">
        <v>395</v>
      </c>
      <c r="WVJ12" s="40" t="s">
        <v>10</v>
      </c>
      <c r="WVK12" s="42">
        <v>42004</v>
      </c>
      <c r="WVL12" s="43">
        <v>4736150000</v>
      </c>
      <c r="WVM12" s="43">
        <v>63083000</v>
      </c>
      <c r="WVN12" s="43">
        <v>2655650000</v>
      </c>
      <c r="WVO12" s="40">
        <v>0</v>
      </c>
      <c r="WVP12" s="43">
        <v>157824000</v>
      </c>
      <c r="WVQ12" s="40" t="s">
        <v>41</v>
      </c>
      <c r="WVR12" s="40" t="s">
        <v>99</v>
      </c>
      <c r="WVS12" s="36">
        <f t="shared" si="3018"/>
        <v>2014</v>
      </c>
      <c r="WVT12" s="37">
        <f t="shared" si="3019"/>
        <v>-4673067000</v>
      </c>
      <c r="WVU12" s="38">
        <f t="shared" si="3020"/>
        <v>2813474000</v>
      </c>
      <c r="WVV12" s="38">
        <f t="shared" si="3021"/>
        <v>-7486541000</v>
      </c>
      <c r="WVW12" s="39">
        <f t="shared" si="3022"/>
        <v>0.98668053165545855</v>
      </c>
      <c r="WVX12" s="39">
        <f t="shared" si="3023"/>
        <v>1.5807229500754834</v>
      </c>
      <c r="WVY12" s="40" t="s">
        <v>395</v>
      </c>
      <c r="WVZ12" s="40" t="s">
        <v>10</v>
      </c>
      <c r="WWA12" s="42">
        <v>42004</v>
      </c>
      <c r="WWB12" s="43">
        <v>4736150000</v>
      </c>
      <c r="WWC12" s="43">
        <v>63083000</v>
      </c>
      <c r="WWD12" s="43">
        <v>2655650000</v>
      </c>
      <c r="WWE12" s="40">
        <v>0</v>
      </c>
      <c r="WWF12" s="43">
        <v>157824000</v>
      </c>
      <c r="WWG12" s="40" t="s">
        <v>41</v>
      </c>
      <c r="WWH12" s="40" t="s">
        <v>99</v>
      </c>
      <c r="WWI12" s="36">
        <f t="shared" si="3018"/>
        <v>2014</v>
      </c>
      <c r="WWJ12" s="37">
        <f t="shared" si="3019"/>
        <v>-4673067000</v>
      </c>
      <c r="WWK12" s="38">
        <f t="shared" si="3020"/>
        <v>2813474000</v>
      </c>
      <c r="WWL12" s="38">
        <f t="shared" si="3021"/>
        <v>-7486541000</v>
      </c>
      <c r="WWM12" s="39">
        <f t="shared" si="3022"/>
        <v>0.98668053165545855</v>
      </c>
      <c r="WWN12" s="39">
        <f t="shared" si="3023"/>
        <v>1.5807229500754834</v>
      </c>
      <c r="WWO12" s="40" t="s">
        <v>395</v>
      </c>
      <c r="WWP12" s="40" t="s">
        <v>10</v>
      </c>
      <c r="WWQ12" s="42">
        <v>42004</v>
      </c>
      <c r="WWR12" s="43">
        <v>4736150000</v>
      </c>
      <c r="WWS12" s="43">
        <v>63083000</v>
      </c>
      <c r="WWT12" s="43">
        <v>2655650000</v>
      </c>
      <c r="WWU12" s="40">
        <v>0</v>
      </c>
      <c r="WWV12" s="43">
        <v>157824000</v>
      </c>
      <c r="WWW12" s="40" t="s">
        <v>41</v>
      </c>
      <c r="WWX12" s="40" t="s">
        <v>99</v>
      </c>
      <c r="WWY12" s="36">
        <f t="shared" si="3024"/>
        <v>2014</v>
      </c>
      <c r="WWZ12" s="37">
        <f t="shared" si="3025"/>
        <v>-4673067000</v>
      </c>
      <c r="WXA12" s="38">
        <f t="shared" si="3026"/>
        <v>2813474000</v>
      </c>
      <c r="WXB12" s="38">
        <f t="shared" si="3027"/>
        <v>-7486541000</v>
      </c>
      <c r="WXC12" s="39">
        <f t="shared" si="3028"/>
        <v>0.98668053165545855</v>
      </c>
      <c r="WXD12" s="39">
        <f t="shared" si="3029"/>
        <v>1.5807229500754834</v>
      </c>
      <c r="WXE12" s="40" t="s">
        <v>395</v>
      </c>
      <c r="WXF12" s="40" t="s">
        <v>10</v>
      </c>
      <c r="WXG12" s="42">
        <v>42004</v>
      </c>
      <c r="WXH12" s="43">
        <v>4736150000</v>
      </c>
      <c r="WXI12" s="43">
        <v>63083000</v>
      </c>
      <c r="WXJ12" s="43">
        <v>2655650000</v>
      </c>
      <c r="WXK12" s="40">
        <v>0</v>
      </c>
      <c r="WXL12" s="43">
        <v>157824000</v>
      </c>
      <c r="WXM12" s="40" t="s">
        <v>41</v>
      </c>
      <c r="WXN12" s="40" t="s">
        <v>99</v>
      </c>
      <c r="WXO12" s="36">
        <f t="shared" si="3024"/>
        <v>2014</v>
      </c>
      <c r="WXP12" s="37">
        <f t="shared" si="3025"/>
        <v>-4673067000</v>
      </c>
      <c r="WXQ12" s="38">
        <f t="shared" si="3026"/>
        <v>2813474000</v>
      </c>
      <c r="WXR12" s="38">
        <f t="shared" si="3027"/>
        <v>-7486541000</v>
      </c>
      <c r="WXS12" s="39">
        <f t="shared" si="3028"/>
        <v>0.98668053165545855</v>
      </c>
      <c r="WXT12" s="39">
        <f t="shared" si="3029"/>
        <v>1.5807229500754834</v>
      </c>
      <c r="WXU12" s="40" t="s">
        <v>395</v>
      </c>
      <c r="WXV12" s="40" t="s">
        <v>10</v>
      </c>
      <c r="WXW12" s="42">
        <v>42004</v>
      </c>
      <c r="WXX12" s="43">
        <v>4736150000</v>
      </c>
      <c r="WXY12" s="43">
        <v>63083000</v>
      </c>
      <c r="WXZ12" s="43">
        <v>2655650000</v>
      </c>
      <c r="WYA12" s="40">
        <v>0</v>
      </c>
      <c r="WYB12" s="43">
        <v>157824000</v>
      </c>
      <c r="WYC12" s="40" t="s">
        <v>41</v>
      </c>
      <c r="WYD12" s="40" t="s">
        <v>99</v>
      </c>
      <c r="WYE12" s="36">
        <f t="shared" si="3030"/>
        <v>2014</v>
      </c>
      <c r="WYF12" s="37">
        <f t="shared" si="3031"/>
        <v>-4673067000</v>
      </c>
      <c r="WYG12" s="38">
        <f t="shared" si="3032"/>
        <v>2813474000</v>
      </c>
      <c r="WYH12" s="38">
        <f t="shared" si="3033"/>
        <v>-7486541000</v>
      </c>
      <c r="WYI12" s="39">
        <f t="shared" si="3034"/>
        <v>0.98668053165545855</v>
      </c>
      <c r="WYJ12" s="39">
        <f t="shared" si="3035"/>
        <v>1.5807229500754834</v>
      </c>
      <c r="WYK12" s="40" t="s">
        <v>395</v>
      </c>
      <c r="WYL12" s="40" t="s">
        <v>10</v>
      </c>
      <c r="WYM12" s="42">
        <v>42004</v>
      </c>
      <c r="WYN12" s="43">
        <v>4736150000</v>
      </c>
      <c r="WYO12" s="43">
        <v>63083000</v>
      </c>
      <c r="WYP12" s="43">
        <v>2655650000</v>
      </c>
      <c r="WYQ12" s="40">
        <v>0</v>
      </c>
      <c r="WYR12" s="43">
        <v>157824000</v>
      </c>
      <c r="WYS12" s="40" t="s">
        <v>41</v>
      </c>
      <c r="WYT12" s="40" t="s">
        <v>99</v>
      </c>
      <c r="WYU12" s="36">
        <f t="shared" si="3030"/>
        <v>2014</v>
      </c>
      <c r="WYV12" s="37">
        <f t="shared" si="3031"/>
        <v>-4673067000</v>
      </c>
      <c r="WYW12" s="38">
        <f t="shared" si="3032"/>
        <v>2813474000</v>
      </c>
      <c r="WYX12" s="38">
        <f t="shared" si="3033"/>
        <v>-7486541000</v>
      </c>
      <c r="WYY12" s="39">
        <f t="shared" si="3034"/>
        <v>0.98668053165545855</v>
      </c>
      <c r="WYZ12" s="39">
        <f t="shared" si="3035"/>
        <v>1.5807229500754834</v>
      </c>
      <c r="WZA12" s="40" t="s">
        <v>395</v>
      </c>
      <c r="WZB12" s="40" t="s">
        <v>10</v>
      </c>
      <c r="WZC12" s="42">
        <v>42004</v>
      </c>
      <c r="WZD12" s="43">
        <v>4736150000</v>
      </c>
      <c r="WZE12" s="43">
        <v>63083000</v>
      </c>
      <c r="WZF12" s="43">
        <v>2655650000</v>
      </c>
      <c r="WZG12" s="40">
        <v>0</v>
      </c>
      <c r="WZH12" s="43">
        <v>157824000</v>
      </c>
      <c r="WZI12" s="40" t="s">
        <v>41</v>
      </c>
      <c r="WZJ12" s="40" t="s">
        <v>99</v>
      </c>
      <c r="WZK12" s="36">
        <f t="shared" si="3036"/>
        <v>2014</v>
      </c>
      <c r="WZL12" s="37">
        <f t="shared" si="3037"/>
        <v>-4673067000</v>
      </c>
      <c r="WZM12" s="38">
        <f t="shared" si="3038"/>
        <v>2813474000</v>
      </c>
      <c r="WZN12" s="38">
        <f t="shared" si="3039"/>
        <v>-7486541000</v>
      </c>
      <c r="WZO12" s="39">
        <f t="shared" si="3040"/>
        <v>0.98668053165545855</v>
      </c>
      <c r="WZP12" s="39">
        <f t="shared" si="3041"/>
        <v>1.5807229500754834</v>
      </c>
      <c r="WZQ12" s="40" t="s">
        <v>395</v>
      </c>
      <c r="WZR12" s="40" t="s">
        <v>10</v>
      </c>
      <c r="WZS12" s="42">
        <v>42004</v>
      </c>
      <c r="WZT12" s="43">
        <v>4736150000</v>
      </c>
      <c r="WZU12" s="43">
        <v>63083000</v>
      </c>
      <c r="WZV12" s="43">
        <v>2655650000</v>
      </c>
      <c r="WZW12" s="40">
        <v>0</v>
      </c>
      <c r="WZX12" s="43">
        <v>157824000</v>
      </c>
      <c r="WZY12" s="40" t="s">
        <v>41</v>
      </c>
      <c r="WZZ12" s="40" t="s">
        <v>99</v>
      </c>
      <c r="XAA12" s="36">
        <f t="shared" si="3036"/>
        <v>2014</v>
      </c>
      <c r="XAB12" s="37">
        <f t="shared" si="3037"/>
        <v>-4673067000</v>
      </c>
      <c r="XAC12" s="38">
        <f t="shared" si="3038"/>
        <v>2813474000</v>
      </c>
      <c r="XAD12" s="38">
        <f t="shared" si="3039"/>
        <v>-7486541000</v>
      </c>
      <c r="XAE12" s="39">
        <f t="shared" si="3040"/>
        <v>0.98668053165545855</v>
      </c>
      <c r="XAF12" s="39">
        <f t="shared" si="3041"/>
        <v>1.5807229500754834</v>
      </c>
      <c r="XAG12" s="40" t="s">
        <v>395</v>
      </c>
      <c r="XAH12" s="40" t="s">
        <v>10</v>
      </c>
      <c r="XAI12" s="42">
        <v>42004</v>
      </c>
      <c r="XAJ12" s="43">
        <v>4736150000</v>
      </c>
      <c r="XAK12" s="43">
        <v>63083000</v>
      </c>
      <c r="XAL12" s="43">
        <v>2655650000</v>
      </c>
      <c r="XAM12" s="40">
        <v>0</v>
      </c>
      <c r="XAN12" s="43">
        <v>157824000</v>
      </c>
      <c r="XAO12" s="40" t="s">
        <v>41</v>
      </c>
      <c r="XAP12" s="40" t="s">
        <v>99</v>
      </c>
      <c r="XAQ12" s="36">
        <f t="shared" si="3042"/>
        <v>2014</v>
      </c>
      <c r="XAR12" s="37">
        <f t="shared" si="3043"/>
        <v>-4673067000</v>
      </c>
      <c r="XAS12" s="38">
        <f t="shared" si="3044"/>
        <v>2813474000</v>
      </c>
      <c r="XAT12" s="38">
        <f t="shared" si="3045"/>
        <v>-7486541000</v>
      </c>
      <c r="XAU12" s="39">
        <f t="shared" si="3046"/>
        <v>0.98668053165545855</v>
      </c>
      <c r="XAV12" s="39">
        <f t="shared" si="3047"/>
        <v>1.5807229500754834</v>
      </c>
      <c r="XAW12" s="40" t="s">
        <v>395</v>
      </c>
      <c r="XAX12" s="40" t="s">
        <v>10</v>
      </c>
      <c r="XAY12" s="42">
        <v>42004</v>
      </c>
      <c r="XAZ12" s="43">
        <v>4736150000</v>
      </c>
      <c r="XBA12" s="43">
        <v>63083000</v>
      </c>
      <c r="XBB12" s="43">
        <v>2655650000</v>
      </c>
      <c r="XBC12" s="40">
        <v>0</v>
      </c>
      <c r="XBD12" s="43">
        <v>157824000</v>
      </c>
      <c r="XBE12" s="40" t="s">
        <v>41</v>
      </c>
      <c r="XBF12" s="40" t="s">
        <v>99</v>
      </c>
      <c r="XBG12" s="36">
        <f t="shared" si="3042"/>
        <v>2014</v>
      </c>
      <c r="XBH12" s="37">
        <f t="shared" si="3043"/>
        <v>-4673067000</v>
      </c>
      <c r="XBI12" s="38">
        <f t="shared" si="3044"/>
        <v>2813474000</v>
      </c>
      <c r="XBJ12" s="38">
        <f t="shared" si="3045"/>
        <v>-7486541000</v>
      </c>
      <c r="XBK12" s="39">
        <f t="shared" si="3046"/>
        <v>0.98668053165545855</v>
      </c>
      <c r="XBL12" s="39">
        <f t="shared" si="3047"/>
        <v>1.5807229500754834</v>
      </c>
      <c r="XBM12" s="40" t="s">
        <v>395</v>
      </c>
      <c r="XBN12" s="40" t="s">
        <v>10</v>
      </c>
      <c r="XBO12" s="42">
        <v>42004</v>
      </c>
      <c r="XBP12" s="43">
        <v>4736150000</v>
      </c>
      <c r="XBQ12" s="43">
        <v>63083000</v>
      </c>
      <c r="XBR12" s="43">
        <v>2655650000</v>
      </c>
      <c r="XBS12" s="40">
        <v>0</v>
      </c>
      <c r="XBT12" s="43">
        <v>157824000</v>
      </c>
      <c r="XBU12" s="40" t="s">
        <v>41</v>
      </c>
      <c r="XBV12" s="40" t="s">
        <v>99</v>
      </c>
      <c r="XBW12" s="36">
        <f t="shared" si="3048"/>
        <v>2014</v>
      </c>
      <c r="XBX12" s="37">
        <f t="shared" si="3049"/>
        <v>-4673067000</v>
      </c>
      <c r="XBY12" s="38">
        <f t="shared" si="3050"/>
        <v>2813474000</v>
      </c>
      <c r="XBZ12" s="38">
        <f t="shared" si="3051"/>
        <v>-7486541000</v>
      </c>
      <c r="XCA12" s="39">
        <f t="shared" si="3052"/>
        <v>0.98668053165545855</v>
      </c>
      <c r="XCB12" s="39">
        <f t="shared" si="3053"/>
        <v>1.5807229500754834</v>
      </c>
      <c r="XCC12" s="40" t="s">
        <v>395</v>
      </c>
      <c r="XCD12" s="40" t="s">
        <v>10</v>
      </c>
      <c r="XCE12" s="42">
        <v>42004</v>
      </c>
      <c r="XCF12" s="43">
        <v>4736150000</v>
      </c>
      <c r="XCG12" s="43">
        <v>63083000</v>
      </c>
      <c r="XCH12" s="43">
        <v>2655650000</v>
      </c>
      <c r="XCI12" s="40">
        <v>0</v>
      </c>
      <c r="XCJ12" s="43">
        <v>157824000</v>
      </c>
      <c r="XCK12" s="40" t="s">
        <v>41</v>
      </c>
      <c r="XCL12" s="40" t="s">
        <v>99</v>
      </c>
      <c r="XCM12" s="36">
        <f t="shared" si="3048"/>
        <v>2014</v>
      </c>
      <c r="XCN12" s="37">
        <f t="shared" si="3049"/>
        <v>-4673067000</v>
      </c>
      <c r="XCO12" s="38">
        <f t="shared" si="3050"/>
        <v>2813474000</v>
      </c>
      <c r="XCP12" s="38">
        <f t="shared" si="3051"/>
        <v>-7486541000</v>
      </c>
      <c r="XCQ12" s="39">
        <f t="shared" si="3052"/>
        <v>0.98668053165545855</v>
      </c>
      <c r="XCR12" s="39">
        <f t="shared" si="3053"/>
        <v>1.5807229500754834</v>
      </c>
      <c r="XCS12" s="40" t="s">
        <v>395</v>
      </c>
      <c r="XCT12" s="40" t="s">
        <v>10</v>
      </c>
      <c r="XCU12" s="42">
        <v>42004</v>
      </c>
      <c r="XCV12" s="43">
        <v>4736150000</v>
      </c>
      <c r="XCW12" s="43">
        <v>63083000</v>
      </c>
      <c r="XCX12" s="43">
        <v>2655650000</v>
      </c>
      <c r="XCY12" s="40">
        <v>0</v>
      </c>
      <c r="XCZ12" s="43">
        <v>157824000</v>
      </c>
      <c r="XDA12" s="40" t="s">
        <v>41</v>
      </c>
      <c r="XDB12" s="40" t="s">
        <v>99</v>
      </c>
      <c r="XDC12" s="36">
        <f t="shared" si="3054"/>
        <v>2014</v>
      </c>
      <c r="XDD12" s="37">
        <f t="shared" si="3055"/>
        <v>-4673067000</v>
      </c>
      <c r="XDE12" s="38">
        <f t="shared" si="3056"/>
        <v>2813474000</v>
      </c>
      <c r="XDF12" s="38">
        <f t="shared" si="3057"/>
        <v>-7486541000</v>
      </c>
      <c r="XDG12" s="39">
        <f t="shared" si="3058"/>
        <v>0.98668053165545855</v>
      </c>
      <c r="XDH12" s="39">
        <f t="shared" si="3059"/>
        <v>1.5807229500754834</v>
      </c>
      <c r="XDI12" s="40" t="s">
        <v>395</v>
      </c>
      <c r="XDJ12" s="40" t="s">
        <v>10</v>
      </c>
      <c r="XDK12" s="42">
        <v>42004</v>
      </c>
      <c r="XDL12" s="43">
        <v>4736150000</v>
      </c>
      <c r="XDM12" s="43">
        <v>63083000</v>
      </c>
      <c r="XDN12" s="43">
        <v>2655650000</v>
      </c>
      <c r="XDO12" s="40">
        <v>0</v>
      </c>
      <c r="XDP12" s="43">
        <v>157824000</v>
      </c>
      <c r="XDQ12" s="40" t="s">
        <v>41</v>
      </c>
      <c r="XDR12" s="40" t="s">
        <v>99</v>
      </c>
      <c r="XDS12" s="36">
        <f t="shared" si="3054"/>
        <v>2014</v>
      </c>
      <c r="XDT12" s="37">
        <f t="shared" si="3055"/>
        <v>-4673067000</v>
      </c>
      <c r="XDU12" s="38">
        <f t="shared" si="3056"/>
        <v>2813474000</v>
      </c>
      <c r="XDV12" s="38">
        <f t="shared" si="3057"/>
        <v>-7486541000</v>
      </c>
      <c r="XDW12" s="39">
        <f t="shared" si="3058"/>
        <v>0.98668053165545855</v>
      </c>
      <c r="XDX12" s="39">
        <f t="shared" si="3059"/>
        <v>1.5807229500754834</v>
      </c>
      <c r="XDY12" s="40" t="s">
        <v>395</v>
      </c>
      <c r="XDZ12" s="40" t="s">
        <v>10</v>
      </c>
      <c r="XEA12" s="42">
        <v>42004</v>
      </c>
      <c r="XEB12" s="43">
        <v>4736150000</v>
      </c>
      <c r="XEC12" s="43">
        <v>63083000</v>
      </c>
      <c r="XED12" s="43">
        <v>2655650000</v>
      </c>
      <c r="XEE12" s="40">
        <v>0</v>
      </c>
      <c r="XEF12" s="43">
        <v>157824000</v>
      </c>
      <c r="XEG12" s="40" t="s">
        <v>41</v>
      </c>
      <c r="XEH12" s="40" t="s">
        <v>99</v>
      </c>
      <c r="XEI12" s="36">
        <f t="shared" si="3060"/>
        <v>2014</v>
      </c>
      <c r="XEJ12" s="37">
        <f t="shared" si="3061"/>
        <v>-4673067000</v>
      </c>
      <c r="XEK12" s="38">
        <f t="shared" si="3062"/>
        <v>2813474000</v>
      </c>
      <c r="XEL12" s="38">
        <f t="shared" si="3063"/>
        <v>-7486541000</v>
      </c>
      <c r="XEM12" s="39">
        <f t="shared" si="3064"/>
        <v>0.98668053165545855</v>
      </c>
      <c r="XEN12" s="39">
        <f t="shared" si="3065"/>
        <v>1.5807229500754834</v>
      </c>
      <c r="XEO12" s="40" t="s">
        <v>395</v>
      </c>
      <c r="XEP12" s="40" t="s">
        <v>10</v>
      </c>
      <c r="XEQ12" s="42">
        <v>42004</v>
      </c>
      <c r="XER12" s="43">
        <v>4736150000</v>
      </c>
      <c r="XES12" s="43">
        <v>63083000</v>
      </c>
      <c r="XET12" s="43">
        <v>2655650000</v>
      </c>
      <c r="XEU12" s="40">
        <v>0</v>
      </c>
      <c r="XEV12" s="43">
        <v>157824000</v>
      </c>
      <c r="XEW12" s="40" t="s">
        <v>41</v>
      </c>
      <c r="XEX12" s="40" t="s">
        <v>99</v>
      </c>
      <c r="XEY12" s="36">
        <f t="shared" si="3060"/>
        <v>2014</v>
      </c>
      <c r="XEZ12" s="37">
        <f t="shared" si="3061"/>
        <v>-4673067000</v>
      </c>
      <c r="XFA12" s="38">
        <f t="shared" si="3062"/>
        <v>2813474000</v>
      </c>
      <c r="XFB12" s="38">
        <f t="shared" si="3063"/>
        <v>-7486541000</v>
      </c>
      <c r="XFC12" s="39">
        <f t="shared" si="3064"/>
        <v>0.98668053165545855</v>
      </c>
      <c r="XFD12" s="39">
        <f t="shared" si="3065"/>
        <v>1.5807229500754834</v>
      </c>
    </row>
    <row r="13" spans="1:16384" s="40" customFormat="1" ht="34" customHeight="1" x14ac:dyDescent="0.3">
      <c r="A13" s="33" t="s">
        <v>395</v>
      </c>
      <c r="B13" s="33" t="s">
        <v>11</v>
      </c>
      <c r="C13" s="34">
        <v>4995881000</v>
      </c>
      <c r="D13" s="34">
        <v>73814000</v>
      </c>
      <c r="E13" s="34">
        <v>2796508000</v>
      </c>
      <c r="F13" s="34">
        <v>196424000</v>
      </c>
      <c r="G13" s="33" t="s">
        <v>41</v>
      </c>
      <c r="H13" s="41">
        <v>4922067000</v>
      </c>
      <c r="I13" s="41">
        <v>2992932000</v>
      </c>
      <c r="J13" s="41">
        <v>7914999000</v>
      </c>
      <c r="K13" s="36"/>
      <c r="L13" s="37"/>
      <c r="M13" s="138"/>
      <c r="N13" s="157" t="s">
        <v>98</v>
      </c>
      <c r="O13" s="157" t="s">
        <v>11</v>
      </c>
      <c r="P13" s="158">
        <v>93056000000</v>
      </c>
      <c r="Q13" s="157" t="s">
        <v>41</v>
      </c>
      <c r="R13" s="157" t="s">
        <v>99</v>
      </c>
      <c r="S13" s="159">
        <v>0</v>
      </c>
      <c r="T13" s="43"/>
      <c r="U13" s="43"/>
      <c r="V13" s="43"/>
      <c r="X13" s="43"/>
      <c r="AA13" s="36"/>
      <c r="AB13" s="37"/>
      <c r="AC13" s="38"/>
      <c r="AD13" s="38"/>
      <c r="AE13" s="39"/>
      <c r="AF13" s="39"/>
      <c r="AI13" s="42"/>
      <c r="AJ13" s="43"/>
      <c r="AK13" s="43"/>
      <c r="AL13" s="43"/>
      <c r="AN13" s="43"/>
      <c r="AQ13" s="36"/>
      <c r="AR13" s="37"/>
      <c r="AS13" s="38"/>
      <c r="AT13" s="38"/>
      <c r="AU13" s="39"/>
      <c r="AV13" s="39"/>
      <c r="AY13" s="42"/>
      <c r="AZ13" s="43"/>
      <c r="BA13" s="43"/>
      <c r="BB13" s="43"/>
      <c r="BD13" s="43"/>
      <c r="BG13" s="36">
        <f t="shared" si="0"/>
        <v>1900</v>
      </c>
      <c r="BH13" s="37">
        <f t="shared" si="1"/>
        <v>0</v>
      </c>
      <c r="BI13" s="38">
        <f t="shared" si="2"/>
        <v>0</v>
      </c>
      <c r="BJ13" s="38">
        <f t="shared" si="3"/>
        <v>0</v>
      </c>
      <c r="BK13" s="39" t="e">
        <f t="shared" si="4"/>
        <v>#DIV/0!</v>
      </c>
      <c r="BL13" s="39" t="e">
        <f t="shared" si="5"/>
        <v>#DIV/0!</v>
      </c>
      <c r="BM13" s="40" t="s">
        <v>395</v>
      </c>
      <c r="BN13" s="40" t="s">
        <v>11</v>
      </c>
      <c r="BO13" s="42">
        <v>42369</v>
      </c>
      <c r="BP13" s="43">
        <v>4995881000</v>
      </c>
      <c r="BQ13" s="43">
        <v>73814000</v>
      </c>
      <c r="BR13" s="43">
        <v>2796508000</v>
      </c>
      <c r="BS13" s="40">
        <v>0</v>
      </c>
      <c r="BT13" s="43">
        <v>196424000</v>
      </c>
      <c r="BU13" s="40" t="s">
        <v>41</v>
      </c>
      <c r="BV13" s="40" t="s">
        <v>99</v>
      </c>
      <c r="BW13" s="36">
        <f t="shared" si="6"/>
        <v>2015</v>
      </c>
      <c r="BX13" s="37">
        <f t="shared" si="7"/>
        <v>-4922067000</v>
      </c>
      <c r="BY13" s="38">
        <f t="shared" si="8"/>
        <v>2992932000</v>
      </c>
      <c r="BZ13" s="38">
        <f t="shared" si="9"/>
        <v>-7914999000</v>
      </c>
      <c r="CA13" s="39">
        <f t="shared" si="10"/>
        <v>0.98522502837837811</v>
      </c>
      <c r="CB13" s="39">
        <f t="shared" si="11"/>
        <v>1.5843049504181546</v>
      </c>
      <c r="CC13" s="40" t="s">
        <v>395</v>
      </c>
      <c r="CD13" s="40" t="s">
        <v>11</v>
      </c>
      <c r="CE13" s="42">
        <v>42369</v>
      </c>
      <c r="CF13" s="43">
        <v>4995881000</v>
      </c>
      <c r="CG13" s="43">
        <v>73814000</v>
      </c>
      <c r="CH13" s="43">
        <v>2796508000</v>
      </c>
      <c r="CI13" s="40">
        <v>0</v>
      </c>
      <c r="CJ13" s="43">
        <v>196424000</v>
      </c>
      <c r="CK13" s="40" t="s">
        <v>41</v>
      </c>
      <c r="CL13" s="40" t="s">
        <v>99</v>
      </c>
      <c r="CM13" s="36">
        <f t="shared" si="6"/>
        <v>2015</v>
      </c>
      <c r="CN13" s="37">
        <f t="shared" si="7"/>
        <v>-4922067000</v>
      </c>
      <c r="CO13" s="38">
        <f t="shared" si="8"/>
        <v>2992932000</v>
      </c>
      <c r="CP13" s="38">
        <f t="shared" si="9"/>
        <v>-7914999000</v>
      </c>
      <c r="CQ13" s="39">
        <f t="shared" si="10"/>
        <v>0.98522502837837811</v>
      </c>
      <c r="CR13" s="39">
        <f t="shared" si="11"/>
        <v>1.5843049504181546</v>
      </c>
      <c r="CS13" s="40" t="s">
        <v>395</v>
      </c>
      <c r="CT13" s="40" t="s">
        <v>11</v>
      </c>
      <c r="CU13" s="42">
        <v>42369</v>
      </c>
      <c r="CV13" s="43">
        <v>4995881000</v>
      </c>
      <c r="CW13" s="43">
        <v>73814000</v>
      </c>
      <c r="CX13" s="43">
        <v>2796508000</v>
      </c>
      <c r="CY13" s="40">
        <v>0</v>
      </c>
      <c r="CZ13" s="43">
        <v>196424000</v>
      </c>
      <c r="DA13" s="40" t="s">
        <v>41</v>
      </c>
      <c r="DB13" s="40" t="s">
        <v>99</v>
      </c>
      <c r="DC13" s="36">
        <f t="shared" si="12"/>
        <v>2015</v>
      </c>
      <c r="DD13" s="37">
        <f t="shared" si="13"/>
        <v>-4922067000</v>
      </c>
      <c r="DE13" s="38">
        <f t="shared" si="14"/>
        <v>2992932000</v>
      </c>
      <c r="DF13" s="38">
        <f t="shared" si="15"/>
        <v>-7914999000</v>
      </c>
      <c r="DG13" s="39">
        <f t="shared" si="16"/>
        <v>0.98522502837837811</v>
      </c>
      <c r="DH13" s="39">
        <f t="shared" si="17"/>
        <v>1.5843049504181546</v>
      </c>
      <c r="DI13" s="40" t="s">
        <v>395</v>
      </c>
      <c r="DJ13" s="40" t="s">
        <v>11</v>
      </c>
      <c r="DK13" s="42">
        <v>42369</v>
      </c>
      <c r="DL13" s="43">
        <v>4995881000</v>
      </c>
      <c r="DM13" s="43">
        <v>73814000</v>
      </c>
      <c r="DN13" s="43">
        <v>2796508000</v>
      </c>
      <c r="DO13" s="40">
        <v>0</v>
      </c>
      <c r="DP13" s="43">
        <v>196424000</v>
      </c>
      <c r="DQ13" s="40" t="s">
        <v>41</v>
      </c>
      <c r="DR13" s="40" t="s">
        <v>99</v>
      </c>
      <c r="DS13" s="36">
        <f t="shared" si="12"/>
        <v>2015</v>
      </c>
      <c r="DT13" s="37">
        <f t="shared" si="13"/>
        <v>-4922067000</v>
      </c>
      <c r="DU13" s="38">
        <f t="shared" si="14"/>
        <v>2992932000</v>
      </c>
      <c r="DV13" s="38">
        <f t="shared" si="15"/>
        <v>-7914999000</v>
      </c>
      <c r="DW13" s="39">
        <f t="shared" si="16"/>
        <v>0.98522502837837811</v>
      </c>
      <c r="DX13" s="39">
        <f t="shared" si="17"/>
        <v>1.5843049504181546</v>
      </c>
      <c r="DY13" s="40" t="s">
        <v>395</v>
      </c>
      <c r="DZ13" s="40" t="s">
        <v>11</v>
      </c>
      <c r="EA13" s="42">
        <v>42369</v>
      </c>
      <c r="EB13" s="43">
        <v>4995881000</v>
      </c>
      <c r="EC13" s="43">
        <v>73814000</v>
      </c>
      <c r="ED13" s="43">
        <v>2796508000</v>
      </c>
      <c r="EE13" s="40">
        <v>0</v>
      </c>
      <c r="EF13" s="43">
        <v>196424000</v>
      </c>
      <c r="EG13" s="40" t="s">
        <v>41</v>
      </c>
      <c r="EH13" s="40" t="s">
        <v>99</v>
      </c>
      <c r="EI13" s="36">
        <f t="shared" si="18"/>
        <v>2015</v>
      </c>
      <c r="EJ13" s="37">
        <f t="shared" si="19"/>
        <v>-4922067000</v>
      </c>
      <c r="EK13" s="38">
        <f t="shared" si="20"/>
        <v>2992932000</v>
      </c>
      <c r="EL13" s="38">
        <f t="shared" si="21"/>
        <v>-7914999000</v>
      </c>
      <c r="EM13" s="39">
        <f t="shared" si="22"/>
        <v>0.98522502837837811</v>
      </c>
      <c r="EN13" s="39">
        <f t="shared" si="23"/>
        <v>1.5843049504181546</v>
      </c>
      <c r="EO13" s="40" t="s">
        <v>395</v>
      </c>
      <c r="EP13" s="40" t="s">
        <v>11</v>
      </c>
      <c r="EQ13" s="42">
        <v>42369</v>
      </c>
      <c r="ER13" s="43">
        <v>4995881000</v>
      </c>
      <c r="ES13" s="43">
        <v>73814000</v>
      </c>
      <c r="ET13" s="43">
        <v>2796508000</v>
      </c>
      <c r="EU13" s="40">
        <v>0</v>
      </c>
      <c r="EV13" s="43">
        <v>196424000</v>
      </c>
      <c r="EW13" s="40" t="s">
        <v>41</v>
      </c>
      <c r="EX13" s="40" t="s">
        <v>99</v>
      </c>
      <c r="EY13" s="36">
        <f t="shared" si="18"/>
        <v>2015</v>
      </c>
      <c r="EZ13" s="37">
        <f t="shared" si="19"/>
        <v>-4922067000</v>
      </c>
      <c r="FA13" s="38">
        <f t="shared" si="20"/>
        <v>2992932000</v>
      </c>
      <c r="FB13" s="38">
        <f t="shared" si="21"/>
        <v>-7914999000</v>
      </c>
      <c r="FC13" s="39">
        <f t="shared" si="22"/>
        <v>0.98522502837837811</v>
      </c>
      <c r="FD13" s="39">
        <f t="shared" si="23"/>
        <v>1.5843049504181546</v>
      </c>
      <c r="FE13" s="40" t="s">
        <v>395</v>
      </c>
      <c r="FF13" s="40" t="s">
        <v>11</v>
      </c>
      <c r="FG13" s="42">
        <v>42369</v>
      </c>
      <c r="FH13" s="43">
        <v>4995881000</v>
      </c>
      <c r="FI13" s="43">
        <v>73814000</v>
      </c>
      <c r="FJ13" s="43">
        <v>2796508000</v>
      </c>
      <c r="FK13" s="40">
        <v>0</v>
      </c>
      <c r="FL13" s="43">
        <v>196424000</v>
      </c>
      <c r="FM13" s="40" t="s">
        <v>41</v>
      </c>
      <c r="FN13" s="40" t="s">
        <v>99</v>
      </c>
      <c r="FO13" s="36">
        <f t="shared" si="24"/>
        <v>2015</v>
      </c>
      <c r="FP13" s="37">
        <f t="shared" si="25"/>
        <v>-4922067000</v>
      </c>
      <c r="FQ13" s="38">
        <f t="shared" si="26"/>
        <v>2992932000</v>
      </c>
      <c r="FR13" s="38">
        <f t="shared" si="27"/>
        <v>-7914999000</v>
      </c>
      <c r="FS13" s="39">
        <f t="shared" si="28"/>
        <v>0.98522502837837811</v>
      </c>
      <c r="FT13" s="39">
        <f t="shared" si="29"/>
        <v>1.5843049504181546</v>
      </c>
      <c r="FU13" s="40" t="s">
        <v>395</v>
      </c>
      <c r="FV13" s="40" t="s">
        <v>11</v>
      </c>
      <c r="FW13" s="42">
        <v>42369</v>
      </c>
      <c r="FX13" s="43">
        <v>4995881000</v>
      </c>
      <c r="FY13" s="43">
        <v>73814000</v>
      </c>
      <c r="FZ13" s="43">
        <v>2796508000</v>
      </c>
      <c r="GA13" s="40">
        <v>0</v>
      </c>
      <c r="GB13" s="43">
        <v>196424000</v>
      </c>
      <c r="GC13" s="40" t="s">
        <v>41</v>
      </c>
      <c r="GD13" s="40" t="s">
        <v>99</v>
      </c>
      <c r="GE13" s="36">
        <f t="shared" si="24"/>
        <v>2015</v>
      </c>
      <c r="GF13" s="37">
        <f t="shared" si="25"/>
        <v>-4922067000</v>
      </c>
      <c r="GG13" s="38">
        <f t="shared" si="26"/>
        <v>2992932000</v>
      </c>
      <c r="GH13" s="38">
        <f t="shared" si="27"/>
        <v>-7914999000</v>
      </c>
      <c r="GI13" s="39">
        <f t="shared" si="28"/>
        <v>0.98522502837837811</v>
      </c>
      <c r="GJ13" s="39">
        <f t="shared" si="29"/>
        <v>1.5843049504181546</v>
      </c>
      <c r="GK13" s="40" t="s">
        <v>395</v>
      </c>
      <c r="GL13" s="40" t="s">
        <v>11</v>
      </c>
      <c r="GM13" s="42">
        <v>42369</v>
      </c>
      <c r="GN13" s="43">
        <v>4995881000</v>
      </c>
      <c r="GO13" s="43">
        <v>73814000</v>
      </c>
      <c r="GP13" s="43">
        <v>2796508000</v>
      </c>
      <c r="GQ13" s="40">
        <v>0</v>
      </c>
      <c r="GR13" s="43">
        <v>196424000</v>
      </c>
      <c r="GS13" s="40" t="s">
        <v>41</v>
      </c>
      <c r="GT13" s="40" t="s">
        <v>99</v>
      </c>
      <c r="GU13" s="36">
        <f t="shared" si="30"/>
        <v>2015</v>
      </c>
      <c r="GV13" s="37">
        <f t="shared" si="31"/>
        <v>-4922067000</v>
      </c>
      <c r="GW13" s="38">
        <f t="shared" si="32"/>
        <v>2992932000</v>
      </c>
      <c r="GX13" s="38">
        <f t="shared" si="33"/>
        <v>-7914999000</v>
      </c>
      <c r="GY13" s="39">
        <f t="shared" si="34"/>
        <v>0.98522502837837811</v>
      </c>
      <c r="GZ13" s="39">
        <f t="shared" si="35"/>
        <v>1.5843049504181546</v>
      </c>
      <c r="HA13" s="40" t="s">
        <v>395</v>
      </c>
      <c r="HB13" s="40" t="s">
        <v>11</v>
      </c>
      <c r="HC13" s="42">
        <v>42369</v>
      </c>
      <c r="HD13" s="43">
        <v>4995881000</v>
      </c>
      <c r="HE13" s="43">
        <v>73814000</v>
      </c>
      <c r="HF13" s="43">
        <v>2796508000</v>
      </c>
      <c r="HG13" s="40">
        <v>0</v>
      </c>
      <c r="HH13" s="43">
        <v>196424000</v>
      </c>
      <c r="HI13" s="40" t="s">
        <v>41</v>
      </c>
      <c r="HJ13" s="40" t="s">
        <v>99</v>
      </c>
      <c r="HK13" s="36">
        <f t="shared" si="30"/>
        <v>2015</v>
      </c>
      <c r="HL13" s="37">
        <f t="shared" si="31"/>
        <v>-4922067000</v>
      </c>
      <c r="HM13" s="38">
        <f t="shared" si="32"/>
        <v>2992932000</v>
      </c>
      <c r="HN13" s="38">
        <f t="shared" si="33"/>
        <v>-7914999000</v>
      </c>
      <c r="HO13" s="39">
        <f t="shared" si="34"/>
        <v>0.98522502837837811</v>
      </c>
      <c r="HP13" s="39">
        <f t="shared" si="35"/>
        <v>1.5843049504181546</v>
      </c>
      <c r="HQ13" s="40" t="s">
        <v>395</v>
      </c>
      <c r="HR13" s="40" t="s">
        <v>11</v>
      </c>
      <c r="HS13" s="42">
        <v>42369</v>
      </c>
      <c r="HT13" s="43">
        <v>4995881000</v>
      </c>
      <c r="HU13" s="43">
        <v>73814000</v>
      </c>
      <c r="HV13" s="43">
        <v>2796508000</v>
      </c>
      <c r="HW13" s="40">
        <v>0</v>
      </c>
      <c r="HX13" s="43">
        <v>196424000</v>
      </c>
      <c r="HY13" s="40" t="s">
        <v>41</v>
      </c>
      <c r="HZ13" s="40" t="s">
        <v>99</v>
      </c>
      <c r="IA13" s="36">
        <f t="shared" si="36"/>
        <v>2015</v>
      </c>
      <c r="IB13" s="37">
        <f t="shared" si="37"/>
        <v>-4922067000</v>
      </c>
      <c r="IC13" s="38">
        <f t="shared" si="38"/>
        <v>2992932000</v>
      </c>
      <c r="ID13" s="38">
        <f t="shared" si="39"/>
        <v>-7914999000</v>
      </c>
      <c r="IE13" s="39">
        <f t="shared" si="40"/>
        <v>0.98522502837837811</v>
      </c>
      <c r="IF13" s="39">
        <f t="shared" si="41"/>
        <v>1.5843049504181546</v>
      </c>
      <c r="IG13" s="40" t="s">
        <v>395</v>
      </c>
      <c r="IH13" s="40" t="s">
        <v>11</v>
      </c>
      <c r="II13" s="42">
        <v>42369</v>
      </c>
      <c r="IJ13" s="43">
        <v>4995881000</v>
      </c>
      <c r="IK13" s="43">
        <v>73814000</v>
      </c>
      <c r="IL13" s="43">
        <v>2796508000</v>
      </c>
      <c r="IM13" s="40">
        <v>0</v>
      </c>
      <c r="IN13" s="43">
        <v>196424000</v>
      </c>
      <c r="IO13" s="40" t="s">
        <v>41</v>
      </c>
      <c r="IP13" s="40" t="s">
        <v>99</v>
      </c>
      <c r="IQ13" s="36">
        <f t="shared" si="36"/>
        <v>2015</v>
      </c>
      <c r="IR13" s="37">
        <f t="shared" si="37"/>
        <v>-4922067000</v>
      </c>
      <c r="IS13" s="38">
        <f t="shared" si="38"/>
        <v>2992932000</v>
      </c>
      <c r="IT13" s="38">
        <f t="shared" si="39"/>
        <v>-7914999000</v>
      </c>
      <c r="IU13" s="39">
        <f t="shared" si="40"/>
        <v>0.98522502837837811</v>
      </c>
      <c r="IV13" s="39">
        <f t="shared" si="41"/>
        <v>1.5843049504181546</v>
      </c>
      <c r="IW13" s="40" t="s">
        <v>395</v>
      </c>
      <c r="IX13" s="40" t="s">
        <v>11</v>
      </c>
      <c r="IY13" s="42">
        <v>42369</v>
      </c>
      <c r="IZ13" s="43">
        <v>4995881000</v>
      </c>
      <c r="JA13" s="43">
        <v>73814000</v>
      </c>
      <c r="JB13" s="43">
        <v>2796508000</v>
      </c>
      <c r="JC13" s="40">
        <v>0</v>
      </c>
      <c r="JD13" s="43">
        <v>196424000</v>
      </c>
      <c r="JE13" s="40" t="s">
        <v>41</v>
      </c>
      <c r="JF13" s="40" t="s">
        <v>99</v>
      </c>
      <c r="JG13" s="36">
        <f t="shared" si="42"/>
        <v>2015</v>
      </c>
      <c r="JH13" s="37">
        <f t="shared" si="43"/>
        <v>-4922067000</v>
      </c>
      <c r="JI13" s="38">
        <f t="shared" si="44"/>
        <v>2992932000</v>
      </c>
      <c r="JJ13" s="38">
        <f t="shared" si="45"/>
        <v>-7914999000</v>
      </c>
      <c r="JK13" s="39">
        <f t="shared" si="46"/>
        <v>0.98522502837837811</v>
      </c>
      <c r="JL13" s="39">
        <f t="shared" si="47"/>
        <v>1.5843049504181546</v>
      </c>
      <c r="JM13" s="40" t="s">
        <v>395</v>
      </c>
      <c r="JN13" s="40" t="s">
        <v>11</v>
      </c>
      <c r="JO13" s="42">
        <v>42369</v>
      </c>
      <c r="JP13" s="43">
        <v>4995881000</v>
      </c>
      <c r="JQ13" s="43">
        <v>73814000</v>
      </c>
      <c r="JR13" s="43">
        <v>2796508000</v>
      </c>
      <c r="JS13" s="40">
        <v>0</v>
      </c>
      <c r="JT13" s="43">
        <v>196424000</v>
      </c>
      <c r="JU13" s="40" t="s">
        <v>41</v>
      </c>
      <c r="JV13" s="40" t="s">
        <v>99</v>
      </c>
      <c r="JW13" s="36">
        <f t="shared" si="42"/>
        <v>2015</v>
      </c>
      <c r="JX13" s="37">
        <f t="shared" si="43"/>
        <v>-4922067000</v>
      </c>
      <c r="JY13" s="38">
        <f t="shared" si="44"/>
        <v>2992932000</v>
      </c>
      <c r="JZ13" s="38">
        <f t="shared" si="45"/>
        <v>-7914999000</v>
      </c>
      <c r="KA13" s="39">
        <f t="shared" si="46"/>
        <v>0.98522502837837811</v>
      </c>
      <c r="KB13" s="39">
        <f t="shared" si="47"/>
        <v>1.5843049504181546</v>
      </c>
      <c r="KC13" s="40" t="s">
        <v>395</v>
      </c>
      <c r="KD13" s="40" t="s">
        <v>11</v>
      </c>
      <c r="KE13" s="42">
        <v>42369</v>
      </c>
      <c r="KF13" s="43">
        <v>4995881000</v>
      </c>
      <c r="KG13" s="43">
        <v>73814000</v>
      </c>
      <c r="KH13" s="43">
        <v>2796508000</v>
      </c>
      <c r="KI13" s="40">
        <v>0</v>
      </c>
      <c r="KJ13" s="43">
        <v>196424000</v>
      </c>
      <c r="KK13" s="40" t="s">
        <v>41</v>
      </c>
      <c r="KL13" s="40" t="s">
        <v>99</v>
      </c>
      <c r="KM13" s="36">
        <f t="shared" si="48"/>
        <v>2015</v>
      </c>
      <c r="KN13" s="37">
        <f t="shared" si="49"/>
        <v>-4922067000</v>
      </c>
      <c r="KO13" s="38">
        <f t="shared" si="50"/>
        <v>2992932000</v>
      </c>
      <c r="KP13" s="38">
        <f t="shared" si="51"/>
        <v>-7914999000</v>
      </c>
      <c r="KQ13" s="39">
        <f t="shared" si="52"/>
        <v>0.98522502837837811</v>
      </c>
      <c r="KR13" s="39">
        <f t="shared" si="53"/>
        <v>1.5843049504181546</v>
      </c>
      <c r="KS13" s="40" t="s">
        <v>395</v>
      </c>
      <c r="KT13" s="40" t="s">
        <v>11</v>
      </c>
      <c r="KU13" s="42">
        <v>42369</v>
      </c>
      <c r="KV13" s="43">
        <v>4995881000</v>
      </c>
      <c r="KW13" s="43">
        <v>73814000</v>
      </c>
      <c r="KX13" s="43">
        <v>2796508000</v>
      </c>
      <c r="KY13" s="40">
        <v>0</v>
      </c>
      <c r="KZ13" s="43">
        <v>196424000</v>
      </c>
      <c r="LA13" s="40" t="s">
        <v>41</v>
      </c>
      <c r="LB13" s="40" t="s">
        <v>99</v>
      </c>
      <c r="LC13" s="36">
        <f t="shared" si="48"/>
        <v>2015</v>
      </c>
      <c r="LD13" s="37">
        <f t="shared" si="49"/>
        <v>-4922067000</v>
      </c>
      <c r="LE13" s="38">
        <f t="shared" si="50"/>
        <v>2992932000</v>
      </c>
      <c r="LF13" s="38">
        <f t="shared" si="51"/>
        <v>-7914999000</v>
      </c>
      <c r="LG13" s="39">
        <f t="shared" si="52"/>
        <v>0.98522502837837811</v>
      </c>
      <c r="LH13" s="39">
        <f t="shared" si="53"/>
        <v>1.5843049504181546</v>
      </c>
      <c r="LI13" s="40" t="s">
        <v>395</v>
      </c>
      <c r="LJ13" s="40" t="s">
        <v>11</v>
      </c>
      <c r="LK13" s="42">
        <v>42369</v>
      </c>
      <c r="LL13" s="43">
        <v>4995881000</v>
      </c>
      <c r="LM13" s="43">
        <v>73814000</v>
      </c>
      <c r="LN13" s="43">
        <v>2796508000</v>
      </c>
      <c r="LO13" s="40">
        <v>0</v>
      </c>
      <c r="LP13" s="43">
        <v>196424000</v>
      </c>
      <c r="LQ13" s="40" t="s">
        <v>41</v>
      </c>
      <c r="LR13" s="40" t="s">
        <v>99</v>
      </c>
      <c r="LS13" s="36">
        <f t="shared" si="54"/>
        <v>2015</v>
      </c>
      <c r="LT13" s="37">
        <f t="shared" si="55"/>
        <v>-4922067000</v>
      </c>
      <c r="LU13" s="38">
        <f t="shared" si="56"/>
        <v>2992932000</v>
      </c>
      <c r="LV13" s="38">
        <f t="shared" si="57"/>
        <v>-7914999000</v>
      </c>
      <c r="LW13" s="39">
        <f t="shared" si="58"/>
        <v>0.98522502837837811</v>
      </c>
      <c r="LX13" s="39">
        <f t="shared" si="59"/>
        <v>1.5843049504181546</v>
      </c>
      <c r="LY13" s="40" t="s">
        <v>395</v>
      </c>
      <c r="LZ13" s="40" t="s">
        <v>11</v>
      </c>
      <c r="MA13" s="42">
        <v>42369</v>
      </c>
      <c r="MB13" s="43">
        <v>4995881000</v>
      </c>
      <c r="MC13" s="43">
        <v>73814000</v>
      </c>
      <c r="MD13" s="43">
        <v>2796508000</v>
      </c>
      <c r="ME13" s="40">
        <v>0</v>
      </c>
      <c r="MF13" s="43">
        <v>196424000</v>
      </c>
      <c r="MG13" s="40" t="s">
        <v>41</v>
      </c>
      <c r="MH13" s="40" t="s">
        <v>99</v>
      </c>
      <c r="MI13" s="36">
        <f t="shared" si="54"/>
        <v>2015</v>
      </c>
      <c r="MJ13" s="37">
        <f t="shared" si="55"/>
        <v>-4922067000</v>
      </c>
      <c r="MK13" s="38">
        <f t="shared" si="56"/>
        <v>2992932000</v>
      </c>
      <c r="ML13" s="38">
        <f t="shared" si="57"/>
        <v>-7914999000</v>
      </c>
      <c r="MM13" s="39">
        <f t="shared" si="58"/>
        <v>0.98522502837837811</v>
      </c>
      <c r="MN13" s="39">
        <f t="shared" si="59"/>
        <v>1.5843049504181546</v>
      </c>
      <c r="MO13" s="40" t="s">
        <v>395</v>
      </c>
      <c r="MP13" s="40" t="s">
        <v>11</v>
      </c>
      <c r="MQ13" s="42">
        <v>42369</v>
      </c>
      <c r="MR13" s="43">
        <v>4995881000</v>
      </c>
      <c r="MS13" s="43">
        <v>73814000</v>
      </c>
      <c r="MT13" s="43">
        <v>2796508000</v>
      </c>
      <c r="MU13" s="40">
        <v>0</v>
      </c>
      <c r="MV13" s="43">
        <v>196424000</v>
      </c>
      <c r="MW13" s="40" t="s">
        <v>41</v>
      </c>
      <c r="MX13" s="40" t="s">
        <v>99</v>
      </c>
      <c r="MY13" s="36">
        <f t="shared" si="60"/>
        <v>2015</v>
      </c>
      <c r="MZ13" s="37">
        <f t="shared" si="61"/>
        <v>-4922067000</v>
      </c>
      <c r="NA13" s="38">
        <f t="shared" si="62"/>
        <v>2992932000</v>
      </c>
      <c r="NB13" s="38">
        <f t="shared" si="63"/>
        <v>-7914999000</v>
      </c>
      <c r="NC13" s="39">
        <f t="shared" si="64"/>
        <v>0.98522502837837811</v>
      </c>
      <c r="ND13" s="39">
        <f t="shared" si="65"/>
        <v>1.5843049504181546</v>
      </c>
      <c r="NE13" s="40" t="s">
        <v>395</v>
      </c>
      <c r="NF13" s="40" t="s">
        <v>11</v>
      </c>
      <c r="NG13" s="42">
        <v>42369</v>
      </c>
      <c r="NH13" s="43">
        <v>4995881000</v>
      </c>
      <c r="NI13" s="43">
        <v>73814000</v>
      </c>
      <c r="NJ13" s="43">
        <v>2796508000</v>
      </c>
      <c r="NK13" s="40">
        <v>0</v>
      </c>
      <c r="NL13" s="43">
        <v>196424000</v>
      </c>
      <c r="NM13" s="40" t="s">
        <v>41</v>
      </c>
      <c r="NN13" s="40" t="s">
        <v>99</v>
      </c>
      <c r="NO13" s="36">
        <f t="shared" si="60"/>
        <v>2015</v>
      </c>
      <c r="NP13" s="37">
        <f t="shared" si="61"/>
        <v>-4922067000</v>
      </c>
      <c r="NQ13" s="38">
        <f t="shared" si="62"/>
        <v>2992932000</v>
      </c>
      <c r="NR13" s="38">
        <f t="shared" si="63"/>
        <v>-7914999000</v>
      </c>
      <c r="NS13" s="39">
        <f t="shared" si="64"/>
        <v>0.98522502837837811</v>
      </c>
      <c r="NT13" s="39">
        <f t="shared" si="65"/>
        <v>1.5843049504181546</v>
      </c>
      <c r="NU13" s="40" t="s">
        <v>395</v>
      </c>
      <c r="NV13" s="40" t="s">
        <v>11</v>
      </c>
      <c r="NW13" s="42">
        <v>42369</v>
      </c>
      <c r="NX13" s="43">
        <v>4995881000</v>
      </c>
      <c r="NY13" s="43">
        <v>73814000</v>
      </c>
      <c r="NZ13" s="43">
        <v>2796508000</v>
      </c>
      <c r="OA13" s="40">
        <v>0</v>
      </c>
      <c r="OB13" s="43">
        <v>196424000</v>
      </c>
      <c r="OC13" s="40" t="s">
        <v>41</v>
      </c>
      <c r="OD13" s="40" t="s">
        <v>99</v>
      </c>
      <c r="OE13" s="36">
        <f t="shared" si="66"/>
        <v>2015</v>
      </c>
      <c r="OF13" s="37">
        <f t="shared" si="67"/>
        <v>-4922067000</v>
      </c>
      <c r="OG13" s="38">
        <f t="shared" si="68"/>
        <v>2992932000</v>
      </c>
      <c r="OH13" s="38">
        <f t="shared" si="69"/>
        <v>-7914999000</v>
      </c>
      <c r="OI13" s="39">
        <f t="shared" si="70"/>
        <v>0.98522502837837811</v>
      </c>
      <c r="OJ13" s="39">
        <f t="shared" si="71"/>
        <v>1.5843049504181546</v>
      </c>
      <c r="OK13" s="40" t="s">
        <v>395</v>
      </c>
      <c r="OL13" s="40" t="s">
        <v>11</v>
      </c>
      <c r="OM13" s="42">
        <v>42369</v>
      </c>
      <c r="ON13" s="43">
        <v>4995881000</v>
      </c>
      <c r="OO13" s="43">
        <v>73814000</v>
      </c>
      <c r="OP13" s="43">
        <v>2796508000</v>
      </c>
      <c r="OQ13" s="40">
        <v>0</v>
      </c>
      <c r="OR13" s="43">
        <v>196424000</v>
      </c>
      <c r="OS13" s="40" t="s">
        <v>41</v>
      </c>
      <c r="OT13" s="40" t="s">
        <v>99</v>
      </c>
      <c r="OU13" s="36">
        <f t="shared" si="66"/>
        <v>2015</v>
      </c>
      <c r="OV13" s="37">
        <f t="shared" si="67"/>
        <v>-4922067000</v>
      </c>
      <c r="OW13" s="38">
        <f t="shared" si="68"/>
        <v>2992932000</v>
      </c>
      <c r="OX13" s="38">
        <f t="shared" si="69"/>
        <v>-7914999000</v>
      </c>
      <c r="OY13" s="39">
        <f t="shared" si="70"/>
        <v>0.98522502837837811</v>
      </c>
      <c r="OZ13" s="39">
        <f t="shared" si="71"/>
        <v>1.5843049504181546</v>
      </c>
      <c r="PA13" s="40" t="s">
        <v>395</v>
      </c>
      <c r="PB13" s="40" t="s">
        <v>11</v>
      </c>
      <c r="PC13" s="42">
        <v>42369</v>
      </c>
      <c r="PD13" s="43">
        <v>4995881000</v>
      </c>
      <c r="PE13" s="43">
        <v>73814000</v>
      </c>
      <c r="PF13" s="43">
        <v>2796508000</v>
      </c>
      <c r="PG13" s="40">
        <v>0</v>
      </c>
      <c r="PH13" s="43">
        <v>196424000</v>
      </c>
      <c r="PI13" s="40" t="s">
        <v>41</v>
      </c>
      <c r="PJ13" s="40" t="s">
        <v>99</v>
      </c>
      <c r="PK13" s="36">
        <f t="shared" si="72"/>
        <v>2015</v>
      </c>
      <c r="PL13" s="37">
        <f t="shared" si="73"/>
        <v>-4922067000</v>
      </c>
      <c r="PM13" s="38">
        <f t="shared" si="74"/>
        <v>2992932000</v>
      </c>
      <c r="PN13" s="38">
        <f t="shared" si="75"/>
        <v>-7914999000</v>
      </c>
      <c r="PO13" s="39">
        <f t="shared" si="76"/>
        <v>0.98522502837837811</v>
      </c>
      <c r="PP13" s="39">
        <f t="shared" si="77"/>
        <v>1.5843049504181546</v>
      </c>
      <c r="PQ13" s="40" t="s">
        <v>395</v>
      </c>
      <c r="PR13" s="40" t="s">
        <v>11</v>
      </c>
      <c r="PS13" s="42">
        <v>42369</v>
      </c>
      <c r="PT13" s="43">
        <v>4995881000</v>
      </c>
      <c r="PU13" s="43">
        <v>73814000</v>
      </c>
      <c r="PV13" s="43">
        <v>2796508000</v>
      </c>
      <c r="PW13" s="40">
        <v>0</v>
      </c>
      <c r="PX13" s="43">
        <v>196424000</v>
      </c>
      <c r="PY13" s="40" t="s">
        <v>41</v>
      </c>
      <c r="PZ13" s="40" t="s">
        <v>99</v>
      </c>
      <c r="QA13" s="36">
        <f t="shared" si="72"/>
        <v>2015</v>
      </c>
      <c r="QB13" s="37">
        <f t="shared" si="73"/>
        <v>-4922067000</v>
      </c>
      <c r="QC13" s="38">
        <f t="shared" si="74"/>
        <v>2992932000</v>
      </c>
      <c r="QD13" s="38">
        <f t="shared" si="75"/>
        <v>-7914999000</v>
      </c>
      <c r="QE13" s="39">
        <f t="shared" si="76"/>
        <v>0.98522502837837811</v>
      </c>
      <c r="QF13" s="39">
        <f t="shared" si="77"/>
        <v>1.5843049504181546</v>
      </c>
      <c r="QG13" s="40" t="s">
        <v>395</v>
      </c>
      <c r="QH13" s="40" t="s">
        <v>11</v>
      </c>
      <c r="QI13" s="42">
        <v>42369</v>
      </c>
      <c r="QJ13" s="43">
        <v>4995881000</v>
      </c>
      <c r="QK13" s="43">
        <v>73814000</v>
      </c>
      <c r="QL13" s="43">
        <v>2796508000</v>
      </c>
      <c r="QM13" s="40">
        <v>0</v>
      </c>
      <c r="QN13" s="43">
        <v>196424000</v>
      </c>
      <c r="QO13" s="40" t="s">
        <v>41</v>
      </c>
      <c r="QP13" s="40" t="s">
        <v>99</v>
      </c>
      <c r="QQ13" s="36">
        <f t="shared" si="78"/>
        <v>2015</v>
      </c>
      <c r="QR13" s="37">
        <f t="shared" si="79"/>
        <v>-4922067000</v>
      </c>
      <c r="QS13" s="38">
        <f t="shared" si="80"/>
        <v>2992932000</v>
      </c>
      <c r="QT13" s="38">
        <f t="shared" si="81"/>
        <v>-7914999000</v>
      </c>
      <c r="QU13" s="39">
        <f t="shared" si="82"/>
        <v>0.98522502837837811</v>
      </c>
      <c r="QV13" s="39">
        <f t="shared" si="83"/>
        <v>1.5843049504181546</v>
      </c>
      <c r="QW13" s="40" t="s">
        <v>395</v>
      </c>
      <c r="QX13" s="40" t="s">
        <v>11</v>
      </c>
      <c r="QY13" s="42">
        <v>42369</v>
      </c>
      <c r="QZ13" s="43">
        <v>4995881000</v>
      </c>
      <c r="RA13" s="43">
        <v>73814000</v>
      </c>
      <c r="RB13" s="43">
        <v>2796508000</v>
      </c>
      <c r="RC13" s="40">
        <v>0</v>
      </c>
      <c r="RD13" s="43">
        <v>196424000</v>
      </c>
      <c r="RE13" s="40" t="s">
        <v>41</v>
      </c>
      <c r="RF13" s="40" t="s">
        <v>99</v>
      </c>
      <c r="RG13" s="36">
        <f t="shared" si="78"/>
        <v>2015</v>
      </c>
      <c r="RH13" s="37">
        <f t="shared" si="79"/>
        <v>-4922067000</v>
      </c>
      <c r="RI13" s="38">
        <f t="shared" si="80"/>
        <v>2992932000</v>
      </c>
      <c r="RJ13" s="38">
        <f t="shared" si="81"/>
        <v>-7914999000</v>
      </c>
      <c r="RK13" s="39">
        <f t="shared" si="82"/>
        <v>0.98522502837837811</v>
      </c>
      <c r="RL13" s="39">
        <f t="shared" si="83"/>
        <v>1.5843049504181546</v>
      </c>
      <c r="RM13" s="40" t="s">
        <v>395</v>
      </c>
      <c r="RN13" s="40" t="s">
        <v>11</v>
      </c>
      <c r="RO13" s="42">
        <v>42369</v>
      </c>
      <c r="RP13" s="43">
        <v>4995881000</v>
      </c>
      <c r="RQ13" s="43">
        <v>73814000</v>
      </c>
      <c r="RR13" s="43">
        <v>2796508000</v>
      </c>
      <c r="RS13" s="40">
        <v>0</v>
      </c>
      <c r="RT13" s="43">
        <v>196424000</v>
      </c>
      <c r="RU13" s="40" t="s">
        <v>41</v>
      </c>
      <c r="RV13" s="40" t="s">
        <v>99</v>
      </c>
      <c r="RW13" s="36">
        <f t="shared" si="84"/>
        <v>2015</v>
      </c>
      <c r="RX13" s="37">
        <f t="shared" si="85"/>
        <v>-4922067000</v>
      </c>
      <c r="RY13" s="38">
        <f t="shared" si="86"/>
        <v>2992932000</v>
      </c>
      <c r="RZ13" s="38">
        <f t="shared" si="87"/>
        <v>-7914999000</v>
      </c>
      <c r="SA13" s="39">
        <f t="shared" si="88"/>
        <v>0.98522502837837811</v>
      </c>
      <c r="SB13" s="39">
        <f t="shared" si="89"/>
        <v>1.5843049504181546</v>
      </c>
      <c r="SC13" s="40" t="s">
        <v>395</v>
      </c>
      <c r="SD13" s="40" t="s">
        <v>11</v>
      </c>
      <c r="SE13" s="42">
        <v>42369</v>
      </c>
      <c r="SF13" s="43">
        <v>4995881000</v>
      </c>
      <c r="SG13" s="43">
        <v>73814000</v>
      </c>
      <c r="SH13" s="43">
        <v>2796508000</v>
      </c>
      <c r="SI13" s="40">
        <v>0</v>
      </c>
      <c r="SJ13" s="43">
        <v>196424000</v>
      </c>
      <c r="SK13" s="40" t="s">
        <v>41</v>
      </c>
      <c r="SL13" s="40" t="s">
        <v>99</v>
      </c>
      <c r="SM13" s="36">
        <f t="shared" si="84"/>
        <v>2015</v>
      </c>
      <c r="SN13" s="37">
        <f t="shared" si="85"/>
        <v>-4922067000</v>
      </c>
      <c r="SO13" s="38">
        <f t="shared" si="86"/>
        <v>2992932000</v>
      </c>
      <c r="SP13" s="38">
        <f t="shared" si="87"/>
        <v>-7914999000</v>
      </c>
      <c r="SQ13" s="39">
        <f t="shared" si="88"/>
        <v>0.98522502837837811</v>
      </c>
      <c r="SR13" s="39">
        <f t="shared" si="89"/>
        <v>1.5843049504181546</v>
      </c>
      <c r="SS13" s="40" t="s">
        <v>395</v>
      </c>
      <c r="ST13" s="40" t="s">
        <v>11</v>
      </c>
      <c r="SU13" s="42">
        <v>42369</v>
      </c>
      <c r="SV13" s="43">
        <v>4995881000</v>
      </c>
      <c r="SW13" s="43">
        <v>73814000</v>
      </c>
      <c r="SX13" s="43">
        <v>2796508000</v>
      </c>
      <c r="SY13" s="40">
        <v>0</v>
      </c>
      <c r="SZ13" s="43">
        <v>196424000</v>
      </c>
      <c r="TA13" s="40" t="s">
        <v>41</v>
      </c>
      <c r="TB13" s="40" t="s">
        <v>99</v>
      </c>
      <c r="TC13" s="36">
        <f t="shared" si="90"/>
        <v>2015</v>
      </c>
      <c r="TD13" s="37">
        <f t="shared" si="91"/>
        <v>-4922067000</v>
      </c>
      <c r="TE13" s="38">
        <f t="shared" si="92"/>
        <v>2992932000</v>
      </c>
      <c r="TF13" s="38">
        <f t="shared" si="93"/>
        <v>-7914999000</v>
      </c>
      <c r="TG13" s="39">
        <f t="shared" si="94"/>
        <v>0.98522502837837811</v>
      </c>
      <c r="TH13" s="39">
        <f t="shared" si="95"/>
        <v>1.5843049504181546</v>
      </c>
      <c r="TI13" s="40" t="s">
        <v>395</v>
      </c>
      <c r="TJ13" s="40" t="s">
        <v>11</v>
      </c>
      <c r="TK13" s="42">
        <v>42369</v>
      </c>
      <c r="TL13" s="43">
        <v>4995881000</v>
      </c>
      <c r="TM13" s="43">
        <v>73814000</v>
      </c>
      <c r="TN13" s="43">
        <v>2796508000</v>
      </c>
      <c r="TO13" s="40">
        <v>0</v>
      </c>
      <c r="TP13" s="43">
        <v>196424000</v>
      </c>
      <c r="TQ13" s="40" t="s">
        <v>41</v>
      </c>
      <c r="TR13" s="40" t="s">
        <v>99</v>
      </c>
      <c r="TS13" s="36">
        <f t="shared" si="90"/>
        <v>2015</v>
      </c>
      <c r="TT13" s="37">
        <f t="shared" si="91"/>
        <v>-4922067000</v>
      </c>
      <c r="TU13" s="38">
        <f t="shared" si="92"/>
        <v>2992932000</v>
      </c>
      <c r="TV13" s="38">
        <f t="shared" si="93"/>
        <v>-7914999000</v>
      </c>
      <c r="TW13" s="39">
        <f t="shared" si="94"/>
        <v>0.98522502837837811</v>
      </c>
      <c r="TX13" s="39">
        <f t="shared" si="95"/>
        <v>1.5843049504181546</v>
      </c>
      <c r="TY13" s="40" t="s">
        <v>395</v>
      </c>
      <c r="TZ13" s="40" t="s">
        <v>11</v>
      </c>
      <c r="UA13" s="42">
        <v>42369</v>
      </c>
      <c r="UB13" s="43">
        <v>4995881000</v>
      </c>
      <c r="UC13" s="43">
        <v>73814000</v>
      </c>
      <c r="UD13" s="43">
        <v>2796508000</v>
      </c>
      <c r="UE13" s="40">
        <v>0</v>
      </c>
      <c r="UF13" s="43">
        <v>196424000</v>
      </c>
      <c r="UG13" s="40" t="s">
        <v>41</v>
      </c>
      <c r="UH13" s="40" t="s">
        <v>99</v>
      </c>
      <c r="UI13" s="36">
        <f t="shared" si="96"/>
        <v>2015</v>
      </c>
      <c r="UJ13" s="37">
        <f t="shared" si="97"/>
        <v>-4922067000</v>
      </c>
      <c r="UK13" s="38">
        <f t="shared" si="98"/>
        <v>2992932000</v>
      </c>
      <c r="UL13" s="38">
        <f t="shared" si="99"/>
        <v>-7914999000</v>
      </c>
      <c r="UM13" s="39">
        <f t="shared" si="100"/>
        <v>0.98522502837837811</v>
      </c>
      <c r="UN13" s="39">
        <f t="shared" si="101"/>
        <v>1.5843049504181546</v>
      </c>
      <c r="UO13" s="40" t="s">
        <v>395</v>
      </c>
      <c r="UP13" s="40" t="s">
        <v>11</v>
      </c>
      <c r="UQ13" s="42">
        <v>42369</v>
      </c>
      <c r="UR13" s="43">
        <v>4995881000</v>
      </c>
      <c r="US13" s="43">
        <v>73814000</v>
      </c>
      <c r="UT13" s="43">
        <v>2796508000</v>
      </c>
      <c r="UU13" s="40">
        <v>0</v>
      </c>
      <c r="UV13" s="43">
        <v>196424000</v>
      </c>
      <c r="UW13" s="40" t="s">
        <v>41</v>
      </c>
      <c r="UX13" s="40" t="s">
        <v>99</v>
      </c>
      <c r="UY13" s="36">
        <f t="shared" si="96"/>
        <v>2015</v>
      </c>
      <c r="UZ13" s="37">
        <f t="shared" si="97"/>
        <v>-4922067000</v>
      </c>
      <c r="VA13" s="38">
        <f t="shared" si="98"/>
        <v>2992932000</v>
      </c>
      <c r="VB13" s="38">
        <f t="shared" si="99"/>
        <v>-7914999000</v>
      </c>
      <c r="VC13" s="39">
        <f t="shared" si="100"/>
        <v>0.98522502837837811</v>
      </c>
      <c r="VD13" s="39">
        <f t="shared" si="101"/>
        <v>1.5843049504181546</v>
      </c>
      <c r="VE13" s="40" t="s">
        <v>395</v>
      </c>
      <c r="VF13" s="40" t="s">
        <v>11</v>
      </c>
      <c r="VG13" s="42">
        <v>42369</v>
      </c>
      <c r="VH13" s="43">
        <v>4995881000</v>
      </c>
      <c r="VI13" s="43">
        <v>73814000</v>
      </c>
      <c r="VJ13" s="43">
        <v>2796508000</v>
      </c>
      <c r="VK13" s="40">
        <v>0</v>
      </c>
      <c r="VL13" s="43">
        <v>196424000</v>
      </c>
      <c r="VM13" s="40" t="s">
        <v>41</v>
      </c>
      <c r="VN13" s="40" t="s">
        <v>99</v>
      </c>
      <c r="VO13" s="36">
        <f t="shared" si="102"/>
        <v>2015</v>
      </c>
      <c r="VP13" s="37">
        <f t="shared" si="103"/>
        <v>-4922067000</v>
      </c>
      <c r="VQ13" s="38">
        <f t="shared" si="104"/>
        <v>2992932000</v>
      </c>
      <c r="VR13" s="38">
        <f t="shared" si="105"/>
        <v>-7914999000</v>
      </c>
      <c r="VS13" s="39">
        <f t="shared" si="106"/>
        <v>0.98522502837837811</v>
      </c>
      <c r="VT13" s="39">
        <f t="shared" si="107"/>
        <v>1.5843049504181546</v>
      </c>
      <c r="VU13" s="40" t="s">
        <v>395</v>
      </c>
      <c r="VV13" s="40" t="s">
        <v>11</v>
      </c>
      <c r="VW13" s="42">
        <v>42369</v>
      </c>
      <c r="VX13" s="43">
        <v>4995881000</v>
      </c>
      <c r="VY13" s="43">
        <v>73814000</v>
      </c>
      <c r="VZ13" s="43">
        <v>2796508000</v>
      </c>
      <c r="WA13" s="40">
        <v>0</v>
      </c>
      <c r="WB13" s="43">
        <v>196424000</v>
      </c>
      <c r="WC13" s="40" t="s">
        <v>41</v>
      </c>
      <c r="WD13" s="40" t="s">
        <v>99</v>
      </c>
      <c r="WE13" s="36">
        <f t="shared" si="102"/>
        <v>2015</v>
      </c>
      <c r="WF13" s="37">
        <f t="shared" si="103"/>
        <v>-4922067000</v>
      </c>
      <c r="WG13" s="38">
        <f t="shared" si="104"/>
        <v>2992932000</v>
      </c>
      <c r="WH13" s="38">
        <f t="shared" si="105"/>
        <v>-7914999000</v>
      </c>
      <c r="WI13" s="39">
        <f t="shared" si="106"/>
        <v>0.98522502837837811</v>
      </c>
      <c r="WJ13" s="39">
        <f t="shared" si="107"/>
        <v>1.5843049504181546</v>
      </c>
      <c r="WK13" s="40" t="s">
        <v>395</v>
      </c>
      <c r="WL13" s="40" t="s">
        <v>11</v>
      </c>
      <c r="WM13" s="42">
        <v>42369</v>
      </c>
      <c r="WN13" s="43">
        <v>4995881000</v>
      </c>
      <c r="WO13" s="43">
        <v>73814000</v>
      </c>
      <c r="WP13" s="43">
        <v>2796508000</v>
      </c>
      <c r="WQ13" s="40">
        <v>0</v>
      </c>
      <c r="WR13" s="43">
        <v>196424000</v>
      </c>
      <c r="WS13" s="40" t="s">
        <v>41</v>
      </c>
      <c r="WT13" s="40" t="s">
        <v>99</v>
      </c>
      <c r="WU13" s="36">
        <f t="shared" si="108"/>
        <v>2015</v>
      </c>
      <c r="WV13" s="37">
        <f t="shared" si="109"/>
        <v>-4922067000</v>
      </c>
      <c r="WW13" s="38">
        <f t="shared" si="110"/>
        <v>2992932000</v>
      </c>
      <c r="WX13" s="38">
        <f t="shared" si="111"/>
        <v>-7914999000</v>
      </c>
      <c r="WY13" s="39">
        <f t="shared" si="112"/>
        <v>0.98522502837837811</v>
      </c>
      <c r="WZ13" s="39">
        <f t="shared" si="113"/>
        <v>1.5843049504181546</v>
      </c>
      <c r="XA13" s="40" t="s">
        <v>395</v>
      </c>
      <c r="XB13" s="40" t="s">
        <v>11</v>
      </c>
      <c r="XC13" s="42">
        <v>42369</v>
      </c>
      <c r="XD13" s="43">
        <v>4995881000</v>
      </c>
      <c r="XE13" s="43">
        <v>73814000</v>
      </c>
      <c r="XF13" s="43">
        <v>2796508000</v>
      </c>
      <c r="XG13" s="40">
        <v>0</v>
      </c>
      <c r="XH13" s="43">
        <v>196424000</v>
      </c>
      <c r="XI13" s="40" t="s">
        <v>41</v>
      </c>
      <c r="XJ13" s="40" t="s">
        <v>99</v>
      </c>
      <c r="XK13" s="36">
        <f t="shared" si="108"/>
        <v>2015</v>
      </c>
      <c r="XL13" s="37">
        <f t="shared" si="109"/>
        <v>-4922067000</v>
      </c>
      <c r="XM13" s="38">
        <f t="shared" si="110"/>
        <v>2992932000</v>
      </c>
      <c r="XN13" s="38">
        <f t="shared" si="111"/>
        <v>-7914999000</v>
      </c>
      <c r="XO13" s="39">
        <f t="shared" si="112"/>
        <v>0.98522502837837811</v>
      </c>
      <c r="XP13" s="39">
        <f t="shared" si="113"/>
        <v>1.5843049504181546</v>
      </c>
      <c r="XQ13" s="40" t="s">
        <v>395</v>
      </c>
      <c r="XR13" s="40" t="s">
        <v>11</v>
      </c>
      <c r="XS13" s="42">
        <v>42369</v>
      </c>
      <c r="XT13" s="43">
        <v>4995881000</v>
      </c>
      <c r="XU13" s="43">
        <v>73814000</v>
      </c>
      <c r="XV13" s="43">
        <v>2796508000</v>
      </c>
      <c r="XW13" s="40">
        <v>0</v>
      </c>
      <c r="XX13" s="43">
        <v>196424000</v>
      </c>
      <c r="XY13" s="40" t="s">
        <v>41</v>
      </c>
      <c r="XZ13" s="40" t="s">
        <v>99</v>
      </c>
      <c r="YA13" s="36">
        <f t="shared" si="114"/>
        <v>2015</v>
      </c>
      <c r="YB13" s="37">
        <f t="shared" si="115"/>
        <v>-4922067000</v>
      </c>
      <c r="YC13" s="38">
        <f t="shared" si="116"/>
        <v>2992932000</v>
      </c>
      <c r="YD13" s="38">
        <f t="shared" si="117"/>
        <v>-7914999000</v>
      </c>
      <c r="YE13" s="39">
        <f t="shared" si="118"/>
        <v>0.98522502837837811</v>
      </c>
      <c r="YF13" s="39">
        <f t="shared" si="119"/>
        <v>1.5843049504181546</v>
      </c>
      <c r="YG13" s="40" t="s">
        <v>395</v>
      </c>
      <c r="YH13" s="40" t="s">
        <v>11</v>
      </c>
      <c r="YI13" s="42">
        <v>42369</v>
      </c>
      <c r="YJ13" s="43">
        <v>4995881000</v>
      </c>
      <c r="YK13" s="43">
        <v>73814000</v>
      </c>
      <c r="YL13" s="43">
        <v>2796508000</v>
      </c>
      <c r="YM13" s="40">
        <v>0</v>
      </c>
      <c r="YN13" s="43">
        <v>196424000</v>
      </c>
      <c r="YO13" s="40" t="s">
        <v>41</v>
      </c>
      <c r="YP13" s="40" t="s">
        <v>99</v>
      </c>
      <c r="YQ13" s="36">
        <f t="shared" si="114"/>
        <v>2015</v>
      </c>
      <c r="YR13" s="37">
        <f t="shared" si="115"/>
        <v>-4922067000</v>
      </c>
      <c r="YS13" s="38">
        <f t="shared" si="116"/>
        <v>2992932000</v>
      </c>
      <c r="YT13" s="38">
        <f t="shared" si="117"/>
        <v>-7914999000</v>
      </c>
      <c r="YU13" s="39">
        <f t="shared" si="118"/>
        <v>0.98522502837837811</v>
      </c>
      <c r="YV13" s="39">
        <f t="shared" si="119"/>
        <v>1.5843049504181546</v>
      </c>
      <c r="YW13" s="40" t="s">
        <v>395</v>
      </c>
      <c r="YX13" s="40" t="s">
        <v>11</v>
      </c>
      <c r="YY13" s="42">
        <v>42369</v>
      </c>
      <c r="YZ13" s="43">
        <v>4995881000</v>
      </c>
      <c r="ZA13" s="43">
        <v>73814000</v>
      </c>
      <c r="ZB13" s="43">
        <v>2796508000</v>
      </c>
      <c r="ZC13" s="40">
        <v>0</v>
      </c>
      <c r="ZD13" s="43">
        <v>196424000</v>
      </c>
      <c r="ZE13" s="40" t="s">
        <v>41</v>
      </c>
      <c r="ZF13" s="40" t="s">
        <v>99</v>
      </c>
      <c r="ZG13" s="36">
        <f t="shared" si="120"/>
        <v>2015</v>
      </c>
      <c r="ZH13" s="37">
        <f t="shared" si="121"/>
        <v>-4922067000</v>
      </c>
      <c r="ZI13" s="38">
        <f t="shared" si="122"/>
        <v>2992932000</v>
      </c>
      <c r="ZJ13" s="38">
        <f t="shared" si="123"/>
        <v>-7914999000</v>
      </c>
      <c r="ZK13" s="39">
        <f t="shared" si="124"/>
        <v>0.98522502837837811</v>
      </c>
      <c r="ZL13" s="39">
        <f t="shared" si="125"/>
        <v>1.5843049504181546</v>
      </c>
      <c r="ZM13" s="40" t="s">
        <v>395</v>
      </c>
      <c r="ZN13" s="40" t="s">
        <v>11</v>
      </c>
      <c r="ZO13" s="42">
        <v>42369</v>
      </c>
      <c r="ZP13" s="43">
        <v>4995881000</v>
      </c>
      <c r="ZQ13" s="43">
        <v>73814000</v>
      </c>
      <c r="ZR13" s="43">
        <v>2796508000</v>
      </c>
      <c r="ZS13" s="40">
        <v>0</v>
      </c>
      <c r="ZT13" s="43">
        <v>196424000</v>
      </c>
      <c r="ZU13" s="40" t="s">
        <v>41</v>
      </c>
      <c r="ZV13" s="40" t="s">
        <v>99</v>
      </c>
      <c r="ZW13" s="36">
        <f t="shared" si="120"/>
        <v>2015</v>
      </c>
      <c r="ZX13" s="37">
        <f t="shared" si="121"/>
        <v>-4922067000</v>
      </c>
      <c r="ZY13" s="38">
        <f t="shared" si="122"/>
        <v>2992932000</v>
      </c>
      <c r="ZZ13" s="38">
        <f t="shared" si="123"/>
        <v>-7914999000</v>
      </c>
      <c r="AAA13" s="39">
        <f t="shared" si="124"/>
        <v>0.98522502837837811</v>
      </c>
      <c r="AAB13" s="39">
        <f t="shared" si="125"/>
        <v>1.5843049504181546</v>
      </c>
      <c r="AAC13" s="40" t="s">
        <v>395</v>
      </c>
      <c r="AAD13" s="40" t="s">
        <v>11</v>
      </c>
      <c r="AAE13" s="42">
        <v>42369</v>
      </c>
      <c r="AAF13" s="43">
        <v>4995881000</v>
      </c>
      <c r="AAG13" s="43">
        <v>73814000</v>
      </c>
      <c r="AAH13" s="43">
        <v>2796508000</v>
      </c>
      <c r="AAI13" s="40">
        <v>0</v>
      </c>
      <c r="AAJ13" s="43">
        <v>196424000</v>
      </c>
      <c r="AAK13" s="40" t="s">
        <v>41</v>
      </c>
      <c r="AAL13" s="40" t="s">
        <v>99</v>
      </c>
      <c r="AAM13" s="36">
        <f t="shared" si="126"/>
        <v>2015</v>
      </c>
      <c r="AAN13" s="37">
        <f t="shared" si="127"/>
        <v>-4922067000</v>
      </c>
      <c r="AAO13" s="38">
        <f t="shared" si="128"/>
        <v>2992932000</v>
      </c>
      <c r="AAP13" s="38">
        <f t="shared" si="129"/>
        <v>-7914999000</v>
      </c>
      <c r="AAQ13" s="39">
        <f t="shared" si="130"/>
        <v>0.98522502837837811</v>
      </c>
      <c r="AAR13" s="39">
        <f t="shared" si="131"/>
        <v>1.5843049504181546</v>
      </c>
      <c r="AAS13" s="40" t="s">
        <v>395</v>
      </c>
      <c r="AAT13" s="40" t="s">
        <v>11</v>
      </c>
      <c r="AAU13" s="42">
        <v>42369</v>
      </c>
      <c r="AAV13" s="43">
        <v>4995881000</v>
      </c>
      <c r="AAW13" s="43">
        <v>73814000</v>
      </c>
      <c r="AAX13" s="43">
        <v>2796508000</v>
      </c>
      <c r="AAY13" s="40">
        <v>0</v>
      </c>
      <c r="AAZ13" s="43">
        <v>196424000</v>
      </c>
      <c r="ABA13" s="40" t="s">
        <v>41</v>
      </c>
      <c r="ABB13" s="40" t="s">
        <v>99</v>
      </c>
      <c r="ABC13" s="36">
        <f t="shared" si="126"/>
        <v>2015</v>
      </c>
      <c r="ABD13" s="37">
        <f t="shared" si="127"/>
        <v>-4922067000</v>
      </c>
      <c r="ABE13" s="38">
        <f t="shared" si="128"/>
        <v>2992932000</v>
      </c>
      <c r="ABF13" s="38">
        <f t="shared" si="129"/>
        <v>-7914999000</v>
      </c>
      <c r="ABG13" s="39">
        <f t="shared" si="130"/>
        <v>0.98522502837837811</v>
      </c>
      <c r="ABH13" s="39">
        <f t="shared" si="131"/>
        <v>1.5843049504181546</v>
      </c>
      <c r="ABI13" s="40" t="s">
        <v>395</v>
      </c>
      <c r="ABJ13" s="40" t="s">
        <v>11</v>
      </c>
      <c r="ABK13" s="42">
        <v>42369</v>
      </c>
      <c r="ABL13" s="43">
        <v>4995881000</v>
      </c>
      <c r="ABM13" s="43">
        <v>73814000</v>
      </c>
      <c r="ABN13" s="43">
        <v>2796508000</v>
      </c>
      <c r="ABO13" s="40">
        <v>0</v>
      </c>
      <c r="ABP13" s="43">
        <v>196424000</v>
      </c>
      <c r="ABQ13" s="40" t="s">
        <v>41</v>
      </c>
      <c r="ABR13" s="40" t="s">
        <v>99</v>
      </c>
      <c r="ABS13" s="36">
        <f t="shared" si="132"/>
        <v>2015</v>
      </c>
      <c r="ABT13" s="37">
        <f t="shared" si="133"/>
        <v>-4922067000</v>
      </c>
      <c r="ABU13" s="38">
        <f t="shared" si="134"/>
        <v>2992932000</v>
      </c>
      <c r="ABV13" s="38">
        <f t="shared" si="135"/>
        <v>-7914999000</v>
      </c>
      <c r="ABW13" s="39">
        <f t="shared" si="136"/>
        <v>0.98522502837837811</v>
      </c>
      <c r="ABX13" s="39">
        <f t="shared" si="137"/>
        <v>1.5843049504181546</v>
      </c>
      <c r="ABY13" s="40" t="s">
        <v>395</v>
      </c>
      <c r="ABZ13" s="40" t="s">
        <v>11</v>
      </c>
      <c r="ACA13" s="42">
        <v>42369</v>
      </c>
      <c r="ACB13" s="43">
        <v>4995881000</v>
      </c>
      <c r="ACC13" s="43">
        <v>73814000</v>
      </c>
      <c r="ACD13" s="43">
        <v>2796508000</v>
      </c>
      <c r="ACE13" s="40">
        <v>0</v>
      </c>
      <c r="ACF13" s="43">
        <v>196424000</v>
      </c>
      <c r="ACG13" s="40" t="s">
        <v>41</v>
      </c>
      <c r="ACH13" s="40" t="s">
        <v>99</v>
      </c>
      <c r="ACI13" s="36">
        <f t="shared" si="132"/>
        <v>2015</v>
      </c>
      <c r="ACJ13" s="37">
        <f t="shared" si="133"/>
        <v>-4922067000</v>
      </c>
      <c r="ACK13" s="38">
        <f t="shared" si="134"/>
        <v>2992932000</v>
      </c>
      <c r="ACL13" s="38">
        <f t="shared" si="135"/>
        <v>-7914999000</v>
      </c>
      <c r="ACM13" s="39">
        <f t="shared" si="136"/>
        <v>0.98522502837837811</v>
      </c>
      <c r="ACN13" s="39">
        <f t="shared" si="137"/>
        <v>1.5843049504181546</v>
      </c>
      <c r="ACO13" s="40" t="s">
        <v>395</v>
      </c>
      <c r="ACP13" s="40" t="s">
        <v>11</v>
      </c>
      <c r="ACQ13" s="42">
        <v>42369</v>
      </c>
      <c r="ACR13" s="43">
        <v>4995881000</v>
      </c>
      <c r="ACS13" s="43">
        <v>73814000</v>
      </c>
      <c r="ACT13" s="43">
        <v>2796508000</v>
      </c>
      <c r="ACU13" s="40">
        <v>0</v>
      </c>
      <c r="ACV13" s="43">
        <v>196424000</v>
      </c>
      <c r="ACW13" s="40" t="s">
        <v>41</v>
      </c>
      <c r="ACX13" s="40" t="s">
        <v>99</v>
      </c>
      <c r="ACY13" s="36">
        <f t="shared" si="138"/>
        <v>2015</v>
      </c>
      <c r="ACZ13" s="37">
        <f t="shared" si="139"/>
        <v>-4922067000</v>
      </c>
      <c r="ADA13" s="38">
        <f t="shared" si="140"/>
        <v>2992932000</v>
      </c>
      <c r="ADB13" s="38">
        <f t="shared" si="141"/>
        <v>-7914999000</v>
      </c>
      <c r="ADC13" s="39">
        <f t="shared" si="142"/>
        <v>0.98522502837837811</v>
      </c>
      <c r="ADD13" s="39">
        <f t="shared" si="143"/>
        <v>1.5843049504181546</v>
      </c>
      <c r="ADE13" s="40" t="s">
        <v>395</v>
      </c>
      <c r="ADF13" s="40" t="s">
        <v>11</v>
      </c>
      <c r="ADG13" s="42">
        <v>42369</v>
      </c>
      <c r="ADH13" s="43">
        <v>4995881000</v>
      </c>
      <c r="ADI13" s="43">
        <v>73814000</v>
      </c>
      <c r="ADJ13" s="43">
        <v>2796508000</v>
      </c>
      <c r="ADK13" s="40">
        <v>0</v>
      </c>
      <c r="ADL13" s="43">
        <v>196424000</v>
      </c>
      <c r="ADM13" s="40" t="s">
        <v>41</v>
      </c>
      <c r="ADN13" s="40" t="s">
        <v>99</v>
      </c>
      <c r="ADO13" s="36">
        <f t="shared" si="138"/>
        <v>2015</v>
      </c>
      <c r="ADP13" s="37">
        <f t="shared" si="139"/>
        <v>-4922067000</v>
      </c>
      <c r="ADQ13" s="38">
        <f t="shared" si="140"/>
        <v>2992932000</v>
      </c>
      <c r="ADR13" s="38">
        <f t="shared" si="141"/>
        <v>-7914999000</v>
      </c>
      <c r="ADS13" s="39">
        <f t="shared" si="142"/>
        <v>0.98522502837837811</v>
      </c>
      <c r="ADT13" s="39">
        <f t="shared" si="143"/>
        <v>1.5843049504181546</v>
      </c>
      <c r="ADU13" s="40" t="s">
        <v>395</v>
      </c>
      <c r="ADV13" s="40" t="s">
        <v>11</v>
      </c>
      <c r="ADW13" s="42">
        <v>42369</v>
      </c>
      <c r="ADX13" s="43">
        <v>4995881000</v>
      </c>
      <c r="ADY13" s="43">
        <v>73814000</v>
      </c>
      <c r="ADZ13" s="43">
        <v>2796508000</v>
      </c>
      <c r="AEA13" s="40">
        <v>0</v>
      </c>
      <c r="AEB13" s="43">
        <v>196424000</v>
      </c>
      <c r="AEC13" s="40" t="s">
        <v>41</v>
      </c>
      <c r="AED13" s="40" t="s">
        <v>99</v>
      </c>
      <c r="AEE13" s="36">
        <f t="shared" si="144"/>
        <v>2015</v>
      </c>
      <c r="AEF13" s="37">
        <f t="shared" si="145"/>
        <v>-4922067000</v>
      </c>
      <c r="AEG13" s="38">
        <f t="shared" si="146"/>
        <v>2992932000</v>
      </c>
      <c r="AEH13" s="38">
        <f t="shared" si="147"/>
        <v>-7914999000</v>
      </c>
      <c r="AEI13" s="39">
        <f t="shared" si="148"/>
        <v>0.98522502837837811</v>
      </c>
      <c r="AEJ13" s="39">
        <f t="shared" si="149"/>
        <v>1.5843049504181546</v>
      </c>
      <c r="AEK13" s="40" t="s">
        <v>395</v>
      </c>
      <c r="AEL13" s="40" t="s">
        <v>11</v>
      </c>
      <c r="AEM13" s="42">
        <v>42369</v>
      </c>
      <c r="AEN13" s="43">
        <v>4995881000</v>
      </c>
      <c r="AEO13" s="43">
        <v>73814000</v>
      </c>
      <c r="AEP13" s="43">
        <v>2796508000</v>
      </c>
      <c r="AEQ13" s="40">
        <v>0</v>
      </c>
      <c r="AER13" s="43">
        <v>196424000</v>
      </c>
      <c r="AES13" s="40" t="s">
        <v>41</v>
      </c>
      <c r="AET13" s="40" t="s">
        <v>99</v>
      </c>
      <c r="AEU13" s="36">
        <f t="shared" si="144"/>
        <v>2015</v>
      </c>
      <c r="AEV13" s="37">
        <f t="shared" si="145"/>
        <v>-4922067000</v>
      </c>
      <c r="AEW13" s="38">
        <f t="shared" si="146"/>
        <v>2992932000</v>
      </c>
      <c r="AEX13" s="38">
        <f t="shared" si="147"/>
        <v>-7914999000</v>
      </c>
      <c r="AEY13" s="39">
        <f t="shared" si="148"/>
        <v>0.98522502837837811</v>
      </c>
      <c r="AEZ13" s="39">
        <f t="shared" si="149"/>
        <v>1.5843049504181546</v>
      </c>
      <c r="AFA13" s="40" t="s">
        <v>395</v>
      </c>
      <c r="AFB13" s="40" t="s">
        <v>11</v>
      </c>
      <c r="AFC13" s="42">
        <v>42369</v>
      </c>
      <c r="AFD13" s="43">
        <v>4995881000</v>
      </c>
      <c r="AFE13" s="43">
        <v>73814000</v>
      </c>
      <c r="AFF13" s="43">
        <v>2796508000</v>
      </c>
      <c r="AFG13" s="40">
        <v>0</v>
      </c>
      <c r="AFH13" s="43">
        <v>196424000</v>
      </c>
      <c r="AFI13" s="40" t="s">
        <v>41</v>
      </c>
      <c r="AFJ13" s="40" t="s">
        <v>99</v>
      </c>
      <c r="AFK13" s="36">
        <f t="shared" si="150"/>
        <v>2015</v>
      </c>
      <c r="AFL13" s="37">
        <f t="shared" si="151"/>
        <v>-4922067000</v>
      </c>
      <c r="AFM13" s="38">
        <f t="shared" si="152"/>
        <v>2992932000</v>
      </c>
      <c r="AFN13" s="38">
        <f t="shared" si="153"/>
        <v>-7914999000</v>
      </c>
      <c r="AFO13" s="39">
        <f t="shared" si="154"/>
        <v>0.98522502837837811</v>
      </c>
      <c r="AFP13" s="39">
        <f t="shared" si="155"/>
        <v>1.5843049504181546</v>
      </c>
      <c r="AFQ13" s="40" t="s">
        <v>395</v>
      </c>
      <c r="AFR13" s="40" t="s">
        <v>11</v>
      </c>
      <c r="AFS13" s="42">
        <v>42369</v>
      </c>
      <c r="AFT13" s="43">
        <v>4995881000</v>
      </c>
      <c r="AFU13" s="43">
        <v>73814000</v>
      </c>
      <c r="AFV13" s="43">
        <v>2796508000</v>
      </c>
      <c r="AFW13" s="40">
        <v>0</v>
      </c>
      <c r="AFX13" s="43">
        <v>196424000</v>
      </c>
      <c r="AFY13" s="40" t="s">
        <v>41</v>
      </c>
      <c r="AFZ13" s="40" t="s">
        <v>99</v>
      </c>
      <c r="AGA13" s="36">
        <f t="shared" si="150"/>
        <v>2015</v>
      </c>
      <c r="AGB13" s="37">
        <f t="shared" si="151"/>
        <v>-4922067000</v>
      </c>
      <c r="AGC13" s="38">
        <f t="shared" si="152"/>
        <v>2992932000</v>
      </c>
      <c r="AGD13" s="38">
        <f t="shared" si="153"/>
        <v>-7914999000</v>
      </c>
      <c r="AGE13" s="39">
        <f t="shared" si="154"/>
        <v>0.98522502837837811</v>
      </c>
      <c r="AGF13" s="39">
        <f t="shared" si="155"/>
        <v>1.5843049504181546</v>
      </c>
      <c r="AGG13" s="40" t="s">
        <v>395</v>
      </c>
      <c r="AGH13" s="40" t="s">
        <v>11</v>
      </c>
      <c r="AGI13" s="42">
        <v>42369</v>
      </c>
      <c r="AGJ13" s="43">
        <v>4995881000</v>
      </c>
      <c r="AGK13" s="43">
        <v>73814000</v>
      </c>
      <c r="AGL13" s="43">
        <v>2796508000</v>
      </c>
      <c r="AGM13" s="40">
        <v>0</v>
      </c>
      <c r="AGN13" s="43">
        <v>196424000</v>
      </c>
      <c r="AGO13" s="40" t="s">
        <v>41</v>
      </c>
      <c r="AGP13" s="40" t="s">
        <v>99</v>
      </c>
      <c r="AGQ13" s="36">
        <f t="shared" si="156"/>
        <v>2015</v>
      </c>
      <c r="AGR13" s="37">
        <f t="shared" si="157"/>
        <v>-4922067000</v>
      </c>
      <c r="AGS13" s="38">
        <f t="shared" si="158"/>
        <v>2992932000</v>
      </c>
      <c r="AGT13" s="38">
        <f t="shared" si="159"/>
        <v>-7914999000</v>
      </c>
      <c r="AGU13" s="39">
        <f t="shared" si="160"/>
        <v>0.98522502837837811</v>
      </c>
      <c r="AGV13" s="39">
        <f t="shared" si="161"/>
        <v>1.5843049504181546</v>
      </c>
      <c r="AGW13" s="40" t="s">
        <v>395</v>
      </c>
      <c r="AGX13" s="40" t="s">
        <v>11</v>
      </c>
      <c r="AGY13" s="42">
        <v>42369</v>
      </c>
      <c r="AGZ13" s="43">
        <v>4995881000</v>
      </c>
      <c r="AHA13" s="43">
        <v>73814000</v>
      </c>
      <c r="AHB13" s="43">
        <v>2796508000</v>
      </c>
      <c r="AHC13" s="40">
        <v>0</v>
      </c>
      <c r="AHD13" s="43">
        <v>196424000</v>
      </c>
      <c r="AHE13" s="40" t="s">
        <v>41</v>
      </c>
      <c r="AHF13" s="40" t="s">
        <v>99</v>
      </c>
      <c r="AHG13" s="36">
        <f t="shared" si="156"/>
        <v>2015</v>
      </c>
      <c r="AHH13" s="37">
        <f t="shared" si="157"/>
        <v>-4922067000</v>
      </c>
      <c r="AHI13" s="38">
        <f t="shared" si="158"/>
        <v>2992932000</v>
      </c>
      <c r="AHJ13" s="38">
        <f t="shared" si="159"/>
        <v>-7914999000</v>
      </c>
      <c r="AHK13" s="39">
        <f t="shared" si="160"/>
        <v>0.98522502837837811</v>
      </c>
      <c r="AHL13" s="39">
        <f t="shared" si="161"/>
        <v>1.5843049504181546</v>
      </c>
      <c r="AHM13" s="40" t="s">
        <v>395</v>
      </c>
      <c r="AHN13" s="40" t="s">
        <v>11</v>
      </c>
      <c r="AHO13" s="42">
        <v>42369</v>
      </c>
      <c r="AHP13" s="43">
        <v>4995881000</v>
      </c>
      <c r="AHQ13" s="43">
        <v>73814000</v>
      </c>
      <c r="AHR13" s="43">
        <v>2796508000</v>
      </c>
      <c r="AHS13" s="40">
        <v>0</v>
      </c>
      <c r="AHT13" s="43">
        <v>196424000</v>
      </c>
      <c r="AHU13" s="40" t="s">
        <v>41</v>
      </c>
      <c r="AHV13" s="40" t="s">
        <v>99</v>
      </c>
      <c r="AHW13" s="36">
        <f t="shared" si="162"/>
        <v>2015</v>
      </c>
      <c r="AHX13" s="37">
        <f t="shared" si="163"/>
        <v>-4922067000</v>
      </c>
      <c r="AHY13" s="38">
        <f t="shared" si="164"/>
        <v>2992932000</v>
      </c>
      <c r="AHZ13" s="38">
        <f t="shared" si="165"/>
        <v>-7914999000</v>
      </c>
      <c r="AIA13" s="39">
        <f t="shared" si="166"/>
        <v>0.98522502837837811</v>
      </c>
      <c r="AIB13" s="39">
        <f t="shared" si="167"/>
        <v>1.5843049504181546</v>
      </c>
      <c r="AIC13" s="40" t="s">
        <v>395</v>
      </c>
      <c r="AID13" s="40" t="s">
        <v>11</v>
      </c>
      <c r="AIE13" s="42">
        <v>42369</v>
      </c>
      <c r="AIF13" s="43">
        <v>4995881000</v>
      </c>
      <c r="AIG13" s="43">
        <v>73814000</v>
      </c>
      <c r="AIH13" s="43">
        <v>2796508000</v>
      </c>
      <c r="AII13" s="40">
        <v>0</v>
      </c>
      <c r="AIJ13" s="43">
        <v>196424000</v>
      </c>
      <c r="AIK13" s="40" t="s">
        <v>41</v>
      </c>
      <c r="AIL13" s="40" t="s">
        <v>99</v>
      </c>
      <c r="AIM13" s="36">
        <f t="shared" si="162"/>
        <v>2015</v>
      </c>
      <c r="AIN13" s="37">
        <f t="shared" si="163"/>
        <v>-4922067000</v>
      </c>
      <c r="AIO13" s="38">
        <f t="shared" si="164"/>
        <v>2992932000</v>
      </c>
      <c r="AIP13" s="38">
        <f t="shared" si="165"/>
        <v>-7914999000</v>
      </c>
      <c r="AIQ13" s="39">
        <f t="shared" si="166"/>
        <v>0.98522502837837811</v>
      </c>
      <c r="AIR13" s="39">
        <f t="shared" si="167"/>
        <v>1.5843049504181546</v>
      </c>
      <c r="AIS13" s="40" t="s">
        <v>395</v>
      </c>
      <c r="AIT13" s="40" t="s">
        <v>11</v>
      </c>
      <c r="AIU13" s="42">
        <v>42369</v>
      </c>
      <c r="AIV13" s="43">
        <v>4995881000</v>
      </c>
      <c r="AIW13" s="43">
        <v>73814000</v>
      </c>
      <c r="AIX13" s="43">
        <v>2796508000</v>
      </c>
      <c r="AIY13" s="40">
        <v>0</v>
      </c>
      <c r="AIZ13" s="43">
        <v>196424000</v>
      </c>
      <c r="AJA13" s="40" t="s">
        <v>41</v>
      </c>
      <c r="AJB13" s="40" t="s">
        <v>99</v>
      </c>
      <c r="AJC13" s="36">
        <f t="shared" si="168"/>
        <v>2015</v>
      </c>
      <c r="AJD13" s="37">
        <f t="shared" si="169"/>
        <v>-4922067000</v>
      </c>
      <c r="AJE13" s="38">
        <f t="shared" si="170"/>
        <v>2992932000</v>
      </c>
      <c r="AJF13" s="38">
        <f t="shared" si="171"/>
        <v>-7914999000</v>
      </c>
      <c r="AJG13" s="39">
        <f t="shared" si="172"/>
        <v>0.98522502837837811</v>
      </c>
      <c r="AJH13" s="39">
        <f t="shared" si="173"/>
        <v>1.5843049504181546</v>
      </c>
      <c r="AJI13" s="40" t="s">
        <v>395</v>
      </c>
      <c r="AJJ13" s="40" t="s">
        <v>11</v>
      </c>
      <c r="AJK13" s="42">
        <v>42369</v>
      </c>
      <c r="AJL13" s="43">
        <v>4995881000</v>
      </c>
      <c r="AJM13" s="43">
        <v>73814000</v>
      </c>
      <c r="AJN13" s="43">
        <v>2796508000</v>
      </c>
      <c r="AJO13" s="40">
        <v>0</v>
      </c>
      <c r="AJP13" s="43">
        <v>196424000</v>
      </c>
      <c r="AJQ13" s="40" t="s">
        <v>41</v>
      </c>
      <c r="AJR13" s="40" t="s">
        <v>99</v>
      </c>
      <c r="AJS13" s="36">
        <f t="shared" si="168"/>
        <v>2015</v>
      </c>
      <c r="AJT13" s="37">
        <f t="shared" si="169"/>
        <v>-4922067000</v>
      </c>
      <c r="AJU13" s="38">
        <f t="shared" si="170"/>
        <v>2992932000</v>
      </c>
      <c r="AJV13" s="38">
        <f t="shared" si="171"/>
        <v>-7914999000</v>
      </c>
      <c r="AJW13" s="39">
        <f t="shared" si="172"/>
        <v>0.98522502837837811</v>
      </c>
      <c r="AJX13" s="39">
        <f t="shared" si="173"/>
        <v>1.5843049504181546</v>
      </c>
      <c r="AJY13" s="40" t="s">
        <v>395</v>
      </c>
      <c r="AJZ13" s="40" t="s">
        <v>11</v>
      </c>
      <c r="AKA13" s="42">
        <v>42369</v>
      </c>
      <c r="AKB13" s="43">
        <v>4995881000</v>
      </c>
      <c r="AKC13" s="43">
        <v>73814000</v>
      </c>
      <c r="AKD13" s="43">
        <v>2796508000</v>
      </c>
      <c r="AKE13" s="40">
        <v>0</v>
      </c>
      <c r="AKF13" s="43">
        <v>196424000</v>
      </c>
      <c r="AKG13" s="40" t="s">
        <v>41</v>
      </c>
      <c r="AKH13" s="40" t="s">
        <v>99</v>
      </c>
      <c r="AKI13" s="36">
        <f t="shared" si="174"/>
        <v>2015</v>
      </c>
      <c r="AKJ13" s="37">
        <f t="shared" si="175"/>
        <v>-4922067000</v>
      </c>
      <c r="AKK13" s="38">
        <f t="shared" si="176"/>
        <v>2992932000</v>
      </c>
      <c r="AKL13" s="38">
        <f t="shared" si="177"/>
        <v>-7914999000</v>
      </c>
      <c r="AKM13" s="39">
        <f t="shared" si="178"/>
        <v>0.98522502837837811</v>
      </c>
      <c r="AKN13" s="39">
        <f t="shared" si="179"/>
        <v>1.5843049504181546</v>
      </c>
      <c r="AKO13" s="40" t="s">
        <v>395</v>
      </c>
      <c r="AKP13" s="40" t="s">
        <v>11</v>
      </c>
      <c r="AKQ13" s="42">
        <v>42369</v>
      </c>
      <c r="AKR13" s="43">
        <v>4995881000</v>
      </c>
      <c r="AKS13" s="43">
        <v>73814000</v>
      </c>
      <c r="AKT13" s="43">
        <v>2796508000</v>
      </c>
      <c r="AKU13" s="40">
        <v>0</v>
      </c>
      <c r="AKV13" s="43">
        <v>196424000</v>
      </c>
      <c r="AKW13" s="40" t="s">
        <v>41</v>
      </c>
      <c r="AKX13" s="40" t="s">
        <v>99</v>
      </c>
      <c r="AKY13" s="36">
        <f t="shared" si="174"/>
        <v>2015</v>
      </c>
      <c r="AKZ13" s="37">
        <f t="shared" si="175"/>
        <v>-4922067000</v>
      </c>
      <c r="ALA13" s="38">
        <f t="shared" si="176"/>
        <v>2992932000</v>
      </c>
      <c r="ALB13" s="38">
        <f t="shared" si="177"/>
        <v>-7914999000</v>
      </c>
      <c r="ALC13" s="39">
        <f t="shared" si="178"/>
        <v>0.98522502837837811</v>
      </c>
      <c r="ALD13" s="39">
        <f t="shared" si="179"/>
        <v>1.5843049504181546</v>
      </c>
      <c r="ALE13" s="40" t="s">
        <v>395</v>
      </c>
      <c r="ALF13" s="40" t="s">
        <v>11</v>
      </c>
      <c r="ALG13" s="42">
        <v>42369</v>
      </c>
      <c r="ALH13" s="43">
        <v>4995881000</v>
      </c>
      <c r="ALI13" s="43">
        <v>73814000</v>
      </c>
      <c r="ALJ13" s="43">
        <v>2796508000</v>
      </c>
      <c r="ALK13" s="40">
        <v>0</v>
      </c>
      <c r="ALL13" s="43">
        <v>196424000</v>
      </c>
      <c r="ALM13" s="40" t="s">
        <v>41</v>
      </c>
      <c r="ALN13" s="40" t="s">
        <v>99</v>
      </c>
      <c r="ALO13" s="36">
        <f t="shared" si="180"/>
        <v>2015</v>
      </c>
      <c r="ALP13" s="37">
        <f t="shared" si="181"/>
        <v>-4922067000</v>
      </c>
      <c r="ALQ13" s="38">
        <f t="shared" si="182"/>
        <v>2992932000</v>
      </c>
      <c r="ALR13" s="38">
        <f t="shared" si="183"/>
        <v>-7914999000</v>
      </c>
      <c r="ALS13" s="39">
        <f t="shared" si="184"/>
        <v>0.98522502837837811</v>
      </c>
      <c r="ALT13" s="39">
        <f t="shared" si="185"/>
        <v>1.5843049504181546</v>
      </c>
      <c r="ALU13" s="40" t="s">
        <v>395</v>
      </c>
      <c r="ALV13" s="40" t="s">
        <v>11</v>
      </c>
      <c r="ALW13" s="42">
        <v>42369</v>
      </c>
      <c r="ALX13" s="43">
        <v>4995881000</v>
      </c>
      <c r="ALY13" s="43">
        <v>73814000</v>
      </c>
      <c r="ALZ13" s="43">
        <v>2796508000</v>
      </c>
      <c r="AMA13" s="40">
        <v>0</v>
      </c>
      <c r="AMB13" s="43">
        <v>196424000</v>
      </c>
      <c r="AMC13" s="40" t="s">
        <v>41</v>
      </c>
      <c r="AMD13" s="40" t="s">
        <v>99</v>
      </c>
      <c r="AME13" s="36">
        <f t="shared" si="180"/>
        <v>2015</v>
      </c>
      <c r="AMF13" s="37">
        <f t="shared" si="181"/>
        <v>-4922067000</v>
      </c>
      <c r="AMG13" s="38">
        <f t="shared" si="182"/>
        <v>2992932000</v>
      </c>
      <c r="AMH13" s="38">
        <f t="shared" si="183"/>
        <v>-7914999000</v>
      </c>
      <c r="AMI13" s="39">
        <f t="shared" si="184"/>
        <v>0.98522502837837811</v>
      </c>
      <c r="AMJ13" s="39">
        <f t="shared" si="185"/>
        <v>1.5843049504181546</v>
      </c>
      <c r="AMK13" s="40" t="s">
        <v>395</v>
      </c>
      <c r="AML13" s="40" t="s">
        <v>11</v>
      </c>
      <c r="AMM13" s="42">
        <v>42369</v>
      </c>
      <c r="AMN13" s="43">
        <v>4995881000</v>
      </c>
      <c r="AMO13" s="43">
        <v>73814000</v>
      </c>
      <c r="AMP13" s="43">
        <v>2796508000</v>
      </c>
      <c r="AMQ13" s="40">
        <v>0</v>
      </c>
      <c r="AMR13" s="43">
        <v>196424000</v>
      </c>
      <c r="AMS13" s="40" t="s">
        <v>41</v>
      </c>
      <c r="AMT13" s="40" t="s">
        <v>99</v>
      </c>
      <c r="AMU13" s="36">
        <f t="shared" si="186"/>
        <v>2015</v>
      </c>
      <c r="AMV13" s="37">
        <f t="shared" si="187"/>
        <v>-4922067000</v>
      </c>
      <c r="AMW13" s="38">
        <f t="shared" si="188"/>
        <v>2992932000</v>
      </c>
      <c r="AMX13" s="38">
        <f t="shared" si="189"/>
        <v>-7914999000</v>
      </c>
      <c r="AMY13" s="39">
        <f t="shared" si="190"/>
        <v>0.98522502837837811</v>
      </c>
      <c r="AMZ13" s="39">
        <f t="shared" si="191"/>
        <v>1.5843049504181546</v>
      </c>
      <c r="ANA13" s="40" t="s">
        <v>395</v>
      </c>
      <c r="ANB13" s="40" t="s">
        <v>11</v>
      </c>
      <c r="ANC13" s="42">
        <v>42369</v>
      </c>
      <c r="AND13" s="43">
        <v>4995881000</v>
      </c>
      <c r="ANE13" s="43">
        <v>73814000</v>
      </c>
      <c r="ANF13" s="43">
        <v>2796508000</v>
      </c>
      <c r="ANG13" s="40">
        <v>0</v>
      </c>
      <c r="ANH13" s="43">
        <v>196424000</v>
      </c>
      <c r="ANI13" s="40" t="s">
        <v>41</v>
      </c>
      <c r="ANJ13" s="40" t="s">
        <v>99</v>
      </c>
      <c r="ANK13" s="36">
        <f t="shared" si="186"/>
        <v>2015</v>
      </c>
      <c r="ANL13" s="37">
        <f t="shared" si="187"/>
        <v>-4922067000</v>
      </c>
      <c r="ANM13" s="38">
        <f t="shared" si="188"/>
        <v>2992932000</v>
      </c>
      <c r="ANN13" s="38">
        <f t="shared" si="189"/>
        <v>-7914999000</v>
      </c>
      <c r="ANO13" s="39">
        <f t="shared" si="190"/>
        <v>0.98522502837837811</v>
      </c>
      <c r="ANP13" s="39">
        <f t="shared" si="191"/>
        <v>1.5843049504181546</v>
      </c>
      <c r="ANQ13" s="40" t="s">
        <v>395</v>
      </c>
      <c r="ANR13" s="40" t="s">
        <v>11</v>
      </c>
      <c r="ANS13" s="42">
        <v>42369</v>
      </c>
      <c r="ANT13" s="43">
        <v>4995881000</v>
      </c>
      <c r="ANU13" s="43">
        <v>73814000</v>
      </c>
      <c r="ANV13" s="43">
        <v>2796508000</v>
      </c>
      <c r="ANW13" s="40">
        <v>0</v>
      </c>
      <c r="ANX13" s="43">
        <v>196424000</v>
      </c>
      <c r="ANY13" s="40" t="s">
        <v>41</v>
      </c>
      <c r="ANZ13" s="40" t="s">
        <v>99</v>
      </c>
      <c r="AOA13" s="36">
        <f t="shared" si="192"/>
        <v>2015</v>
      </c>
      <c r="AOB13" s="37">
        <f t="shared" si="193"/>
        <v>-4922067000</v>
      </c>
      <c r="AOC13" s="38">
        <f t="shared" si="194"/>
        <v>2992932000</v>
      </c>
      <c r="AOD13" s="38">
        <f t="shared" si="195"/>
        <v>-7914999000</v>
      </c>
      <c r="AOE13" s="39">
        <f t="shared" si="196"/>
        <v>0.98522502837837811</v>
      </c>
      <c r="AOF13" s="39">
        <f t="shared" si="197"/>
        <v>1.5843049504181546</v>
      </c>
      <c r="AOG13" s="40" t="s">
        <v>395</v>
      </c>
      <c r="AOH13" s="40" t="s">
        <v>11</v>
      </c>
      <c r="AOI13" s="42">
        <v>42369</v>
      </c>
      <c r="AOJ13" s="43">
        <v>4995881000</v>
      </c>
      <c r="AOK13" s="43">
        <v>73814000</v>
      </c>
      <c r="AOL13" s="43">
        <v>2796508000</v>
      </c>
      <c r="AOM13" s="40">
        <v>0</v>
      </c>
      <c r="AON13" s="43">
        <v>196424000</v>
      </c>
      <c r="AOO13" s="40" t="s">
        <v>41</v>
      </c>
      <c r="AOP13" s="40" t="s">
        <v>99</v>
      </c>
      <c r="AOQ13" s="36">
        <f t="shared" si="192"/>
        <v>2015</v>
      </c>
      <c r="AOR13" s="37">
        <f t="shared" si="193"/>
        <v>-4922067000</v>
      </c>
      <c r="AOS13" s="38">
        <f t="shared" si="194"/>
        <v>2992932000</v>
      </c>
      <c r="AOT13" s="38">
        <f t="shared" si="195"/>
        <v>-7914999000</v>
      </c>
      <c r="AOU13" s="39">
        <f t="shared" si="196"/>
        <v>0.98522502837837811</v>
      </c>
      <c r="AOV13" s="39">
        <f t="shared" si="197"/>
        <v>1.5843049504181546</v>
      </c>
      <c r="AOW13" s="40" t="s">
        <v>395</v>
      </c>
      <c r="AOX13" s="40" t="s">
        <v>11</v>
      </c>
      <c r="AOY13" s="42">
        <v>42369</v>
      </c>
      <c r="AOZ13" s="43">
        <v>4995881000</v>
      </c>
      <c r="APA13" s="43">
        <v>73814000</v>
      </c>
      <c r="APB13" s="43">
        <v>2796508000</v>
      </c>
      <c r="APC13" s="40">
        <v>0</v>
      </c>
      <c r="APD13" s="43">
        <v>196424000</v>
      </c>
      <c r="APE13" s="40" t="s">
        <v>41</v>
      </c>
      <c r="APF13" s="40" t="s">
        <v>99</v>
      </c>
      <c r="APG13" s="36">
        <f t="shared" si="198"/>
        <v>2015</v>
      </c>
      <c r="APH13" s="37">
        <f t="shared" si="199"/>
        <v>-4922067000</v>
      </c>
      <c r="API13" s="38">
        <f t="shared" si="200"/>
        <v>2992932000</v>
      </c>
      <c r="APJ13" s="38">
        <f t="shared" si="201"/>
        <v>-7914999000</v>
      </c>
      <c r="APK13" s="39">
        <f t="shared" si="202"/>
        <v>0.98522502837837811</v>
      </c>
      <c r="APL13" s="39">
        <f t="shared" si="203"/>
        <v>1.5843049504181546</v>
      </c>
      <c r="APM13" s="40" t="s">
        <v>395</v>
      </c>
      <c r="APN13" s="40" t="s">
        <v>11</v>
      </c>
      <c r="APO13" s="42">
        <v>42369</v>
      </c>
      <c r="APP13" s="43">
        <v>4995881000</v>
      </c>
      <c r="APQ13" s="43">
        <v>73814000</v>
      </c>
      <c r="APR13" s="43">
        <v>2796508000</v>
      </c>
      <c r="APS13" s="40">
        <v>0</v>
      </c>
      <c r="APT13" s="43">
        <v>196424000</v>
      </c>
      <c r="APU13" s="40" t="s">
        <v>41</v>
      </c>
      <c r="APV13" s="40" t="s">
        <v>99</v>
      </c>
      <c r="APW13" s="36">
        <f t="shared" si="198"/>
        <v>2015</v>
      </c>
      <c r="APX13" s="37">
        <f t="shared" si="199"/>
        <v>-4922067000</v>
      </c>
      <c r="APY13" s="38">
        <f t="shared" si="200"/>
        <v>2992932000</v>
      </c>
      <c r="APZ13" s="38">
        <f t="shared" si="201"/>
        <v>-7914999000</v>
      </c>
      <c r="AQA13" s="39">
        <f t="shared" si="202"/>
        <v>0.98522502837837811</v>
      </c>
      <c r="AQB13" s="39">
        <f t="shared" si="203"/>
        <v>1.5843049504181546</v>
      </c>
      <c r="AQC13" s="40" t="s">
        <v>395</v>
      </c>
      <c r="AQD13" s="40" t="s">
        <v>11</v>
      </c>
      <c r="AQE13" s="42">
        <v>42369</v>
      </c>
      <c r="AQF13" s="43">
        <v>4995881000</v>
      </c>
      <c r="AQG13" s="43">
        <v>73814000</v>
      </c>
      <c r="AQH13" s="43">
        <v>2796508000</v>
      </c>
      <c r="AQI13" s="40">
        <v>0</v>
      </c>
      <c r="AQJ13" s="43">
        <v>196424000</v>
      </c>
      <c r="AQK13" s="40" t="s">
        <v>41</v>
      </c>
      <c r="AQL13" s="40" t="s">
        <v>99</v>
      </c>
      <c r="AQM13" s="36">
        <f t="shared" si="204"/>
        <v>2015</v>
      </c>
      <c r="AQN13" s="37">
        <f t="shared" si="205"/>
        <v>-4922067000</v>
      </c>
      <c r="AQO13" s="38">
        <f t="shared" si="206"/>
        <v>2992932000</v>
      </c>
      <c r="AQP13" s="38">
        <f t="shared" si="207"/>
        <v>-7914999000</v>
      </c>
      <c r="AQQ13" s="39">
        <f t="shared" si="208"/>
        <v>0.98522502837837811</v>
      </c>
      <c r="AQR13" s="39">
        <f t="shared" si="209"/>
        <v>1.5843049504181546</v>
      </c>
      <c r="AQS13" s="40" t="s">
        <v>395</v>
      </c>
      <c r="AQT13" s="40" t="s">
        <v>11</v>
      </c>
      <c r="AQU13" s="42">
        <v>42369</v>
      </c>
      <c r="AQV13" s="43">
        <v>4995881000</v>
      </c>
      <c r="AQW13" s="43">
        <v>73814000</v>
      </c>
      <c r="AQX13" s="43">
        <v>2796508000</v>
      </c>
      <c r="AQY13" s="40">
        <v>0</v>
      </c>
      <c r="AQZ13" s="43">
        <v>196424000</v>
      </c>
      <c r="ARA13" s="40" t="s">
        <v>41</v>
      </c>
      <c r="ARB13" s="40" t="s">
        <v>99</v>
      </c>
      <c r="ARC13" s="36">
        <f t="shared" si="204"/>
        <v>2015</v>
      </c>
      <c r="ARD13" s="37">
        <f t="shared" si="205"/>
        <v>-4922067000</v>
      </c>
      <c r="ARE13" s="38">
        <f t="shared" si="206"/>
        <v>2992932000</v>
      </c>
      <c r="ARF13" s="38">
        <f t="shared" si="207"/>
        <v>-7914999000</v>
      </c>
      <c r="ARG13" s="39">
        <f t="shared" si="208"/>
        <v>0.98522502837837811</v>
      </c>
      <c r="ARH13" s="39">
        <f t="shared" si="209"/>
        <v>1.5843049504181546</v>
      </c>
      <c r="ARI13" s="40" t="s">
        <v>395</v>
      </c>
      <c r="ARJ13" s="40" t="s">
        <v>11</v>
      </c>
      <c r="ARK13" s="42">
        <v>42369</v>
      </c>
      <c r="ARL13" s="43">
        <v>4995881000</v>
      </c>
      <c r="ARM13" s="43">
        <v>73814000</v>
      </c>
      <c r="ARN13" s="43">
        <v>2796508000</v>
      </c>
      <c r="ARO13" s="40">
        <v>0</v>
      </c>
      <c r="ARP13" s="43">
        <v>196424000</v>
      </c>
      <c r="ARQ13" s="40" t="s">
        <v>41</v>
      </c>
      <c r="ARR13" s="40" t="s">
        <v>99</v>
      </c>
      <c r="ARS13" s="36">
        <f t="shared" si="210"/>
        <v>2015</v>
      </c>
      <c r="ART13" s="37">
        <f t="shared" si="211"/>
        <v>-4922067000</v>
      </c>
      <c r="ARU13" s="38">
        <f t="shared" si="212"/>
        <v>2992932000</v>
      </c>
      <c r="ARV13" s="38">
        <f t="shared" si="213"/>
        <v>-7914999000</v>
      </c>
      <c r="ARW13" s="39">
        <f t="shared" si="214"/>
        <v>0.98522502837837811</v>
      </c>
      <c r="ARX13" s="39">
        <f t="shared" si="215"/>
        <v>1.5843049504181546</v>
      </c>
      <c r="ARY13" s="40" t="s">
        <v>395</v>
      </c>
      <c r="ARZ13" s="40" t="s">
        <v>11</v>
      </c>
      <c r="ASA13" s="42">
        <v>42369</v>
      </c>
      <c r="ASB13" s="43">
        <v>4995881000</v>
      </c>
      <c r="ASC13" s="43">
        <v>73814000</v>
      </c>
      <c r="ASD13" s="43">
        <v>2796508000</v>
      </c>
      <c r="ASE13" s="40">
        <v>0</v>
      </c>
      <c r="ASF13" s="43">
        <v>196424000</v>
      </c>
      <c r="ASG13" s="40" t="s">
        <v>41</v>
      </c>
      <c r="ASH13" s="40" t="s">
        <v>99</v>
      </c>
      <c r="ASI13" s="36">
        <f t="shared" si="210"/>
        <v>2015</v>
      </c>
      <c r="ASJ13" s="37">
        <f t="shared" si="211"/>
        <v>-4922067000</v>
      </c>
      <c r="ASK13" s="38">
        <f t="shared" si="212"/>
        <v>2992932000</v>
      </c>
      <c r="ASL13" s="38">
        <f t="shared" si="213"/>
        <v>-7914999000</v>
      </c>
      <c r="ASM13" s="39">
        <f t="shared" si="214"/>
        <v>0.98522502837837811</v>
      </c>
      <c r="ASN13" s="39">
        <f t="shared" si="215"/>
        <v>1.5843049504181546</v>
      </c>
      <c r="ASO13" s="40" t="s">
        <v>395</v>
      </c>
      <c r="ASP13" s="40" t="s">
        <v>11</v>
      </c>
      <c r="ASQ13" s="42">
        <v>42369</v>
      </c>
      <c r="ASR13" s="43">
        <v>4995881000</v>
      </c>
      <c r="ASS13" s="43">
        <v>73814000</v>
      </c>
      <c r="AST13" s="43">
        <v>2796508000</v>
      </c>
      <c r="ASU13" s="40">
        <v>0</v>
      </c>
      <c r="ASV13" s="43">
        <v>196424000</v>
      </c>
      <c r="ASW13" s="40" t="s">
        <v>41</v>
      </c>
      <c r="ASX13" s="40" t="s">
        <v>99</v>
      </c>
      <c r="ASY13" s="36">
        <f t="shared" si="216"/>
        <v>2015</v>
      </c>
      <c r="ASZ13" s="37">
        <f t="shared" si="217"/>
        <v>-4922067000</v>
      </c>
      <c r="ATA13" s="38">
        <f t="shared" si="218"/>
        <v>2992932000</v>
      </c>
      <c r="ATB13" s="38">
        <f t="shared" si="219"/>
        <v>-7914999000</v>
      </c>
      <c r="ATC13" s="39">
        <f t="shared" si="220"/>
        <v>0.98522502837837811</v>
      </c>
      <c r="ATD13" s="39">
        <f t="shared" si="221"/>
        <v>1.5843049504181546</v>
      </c>
      <c r="ATE13" s="40" t="s">
        <v>395</v>
      </c>
      <c r="ATF13" s="40" t="s">
        <v>11</v>
      </c>
      <c r="ATG13" s="42">
        <v>42369</v>
      </c>
      <c r="ATH13" s="43">
        <v>4995881000</v>
      </c>
      <c r="ATI13" s="43">
        <v>73814000</v>
      </c>
      <c r="ATJ13" s="43">
        <v>2796508000</v>
      </c>
      <c r="ATK13" s="40">
        <v>0</v>
      </c>
      <c r="ATL13" s="43">
        <v>196424000</v>
      </c>
      <c r="ATM13" s="40" t="s">
        <v>41</v>
      </c>
      <c r="ATN13" s="40" t="s">
        <v>99</v>
      </c>
      <c r="ATO13" s="36">
        <f t="shared" si="216"/>
        <v>2015</v>
      </c>
      <c r="ATP13" s="37">
        <f t="shared" si="217"/>
        <v>-4922067000</v>
      </c>
      <c r="ATQ13" s="38">
        <f t="shared" si="218"/>
        <v>2992932000</v>
      </c>
      <c r="ATR13" s="38">
        <f t="shared" si="219"/>
        <v>-7914999000</v>
      </c>
      <c r="ATS13" s="39">
        <f t="shared" si="220"/>
        <v>0.98522502837837811</v>
      </c>
      <c r="ATT13" s="39">
        <f t="shared" si="221"/>
        <v>1.5843049504181546</v>
      </c>
      <c r="ATU13" s="40" t="s">
        <v>395</v>
      </c>
      <c r="ATV13" s="40" t="s">
        <v>11</v>
      </c>
      <c r="ATW13" s="42">
        <v>42369</v>
      </c>
      <c r="ATX13" s="43">
        <v>4995881000</v>
      </c>
      <c r="ATY13" s="43">
        <v>73814000</v>
      </c>
      <c r="ATZ13" s="43">
        <v>2796508000</v>
      </c>
      <c r="AUA13" s="40">
        <v>0</v>
      </c>
      <c r="AUB13" s="43">
        <v>196424000</v>
      </c>
      <c r="AUC13" s="40" t="s">
        <v>41</v>
      </c>
      <c r="AUD13" s="40" t="s">
        <v>99</v>
      </c>
      <c r="AUE13" s="36">
        <f t="shared" si="222"/>
        <v>2015</v>
      </c>
      <c r="AUF13" s="37">
        <f t="shared" si="223"/>
        <v>-4922067000</v>
      </c>
      <c r="AUG13" s="38">
        <f t="shared" si="224"/>
        <v>2992932000</v>
      </c>
      <c r="AUH13" s="38">
        <f t="shared" si="225"/>
        <v>-7914999000</v>
      </c>
      <c r="AUI13" s="39">
        <f t="shared" si="226"/>
        <v>0.98522502837837811</v>
      </c>
      <c r="AUJ13" s="39">
        <f t="shared" si="227"/>
        <v>1.5843049504181546</v>
      </c>
      <c r="AUK13" s="40" t="s">
        <v>395</v>
      </c>
      <c r="AUL13" s="40" t="s">
        <v>11</v>
      </c>
      <c r="AUM13" s="42">
        <v>42369</v>
      </c>
      <c r="AUN13" s="43">
        <v>4995881000</v>
      </c>
      <c r="AUO13" s="43">
        <v>73814000</v>
      </c>
      <c r="AUP13" s="43">
        <v>2796508000</v>
      </c>
      <c r="AUQ13" s="40">
        <v>0</v>
      </c>
      <c r="AUR13" s="43">
        <v>196424000</v>
      </c>
      <c r="AUS13" s="40" t="s">
        <v>41</v>
      </c>
      <c r="AUT13" s="40" t="s">
        <v>99</v>
      </c>
      <c r="AUU13" s="36">
        <f t="shared" si="222"/>
        <v>2015</v>
      </c>
      <c r="AUV13" s="37">
        <f t="shared" si="223"/>
        <v>-4922067000</v>
      </c>
      <c r="AUW13" s="38">
        <f t="shared" si="224"/>
        <v>2992932000</v>
      </c>
      <c r="AUX13" s="38">
        <f t="shared" si="225"/>
        <v>-7914999000</v>
      </c>
      <c r="AUY13" s="39">
        <f t="shared" si="226"/>
        <v>0.98522502837837811</v>
      </c>
      <c r="AUZ13" s="39">
        <f t="shared" si="227"/>
        <v>1.5843049504181546</v>
      </c>
      <c r="AVA13" s="40" t="s">
        <v>395</v>
      </c>
      <c r="AVB13" s="40" t="s">
        <v>11</v>
      </c>
      <c r="AVC13" s="42">
        <v>42369</v>
      </c>
      <c r="AVD13" s="43">
        <v>4995881000</v>
      </c>
      <c r="AVE13" s="43">
        <v>73814000</v>
      </c>
      <c r="AVF13" s="43">
        <v>2796508000</v>
      </c>
      <c r="AVG13" s="40">
        <v>0</v>
      </c>
      <c r="AVH13" s="43">
        <v>196424000</v>
      </c>
      <c r="AVI13" s="40" t="s">
        <v>41</v>
      </c>
      <c r="AVJ13" s="40" t="s">
        <v>99</v>
      </c>
      <c r="AVK13" s="36">
        <f t="shared" si="228"/>
        <v>2015</v>
      </c>
      <c r="AVL13" s="37">
        <f t="shared" si="229"/>
        <v>-4922067000</v>
      </c>
      <c r="AVM13" s="38">
        <f t="shared" si="230"/>
        <v>2992932000</v>
      </c>
      <c r="AVN13" s="38">
        <f t="shared" si="231"/>
        <v>-7914999000</v>
      </c>
      <c r="AVO13" s="39">
        <f t="shared" si="232"/>
        <v>0.98522502837837811</v>
      </c>
      <c r="AVP13" s="39">
        <f t="shared" si="233"/>
        <v>1.5843049504181546</v>
      </c>
      <c r="AVQ13" s="40" t="s">
        <v>395</v>
      </c>
      <c r="AVR13" s="40" t="s">
        <v>11</v>
      </c>
      <c r="AVS13" s="42">
        <v>42369</v>
      </c>
      <c r="AVT13" s="43">
        <v>4995881000</v>
      </c>
      <c r="AVU13" s="43">
        <v>73814000</v>
      </c>
      <c r="AVV13" s="43">
        <v>2796508000</v>
      </c>
      <c r="AVW13" s="40">
        <v>0</v>
      </c>
      <c r="AVX13" s="43">
        <v>196424000</v>
      </c>
      <c r="AVY13" s="40" t="s">
        <v>41</v>
      </c>
      <c r="AVZ13" s="40" t="s">
        <v>99</v>
      </c>
      <c r="AWA13" s="36">
        <f t="shared" si="228"/>
        <v>2015</v>
      </c>
      <c r="AWB13" s="37">
        <f t="shared" si="229"/>
        <v>-4922067000</v>
      </c>
      <c r="AWC13" s="38">
        <f t="shared" si="230"/>
        <v>2992932000</v>
      </c>
      <c r="AWD13" s="38">
        <f t="shared" si="231"/>
        <v>-7914999000</v>
      </c>
      <c r="AWE13" s="39">
        <f t="shared" si="232"/>
        <v>0.98522502837837811</v>
      </c>
      <c r="AWF13" s="39">
        <f t="shared" si="233"/>
        <v>1.5843049504181546</v>
      </c>
      <c r="AWG13" s="40" t="s">
        <v>395</v>
      </c>
      <c r="AWH13" s="40" t="s">
        <v>11</v>
      </c>
      <c r="AWI13" s="42">
        <v>42369</v>
      </c>
      <c r="AWJ13" s="43">
        <v>4995881000</v>
      </c>
      <c r="AWK13" s="43">
        <v>73814000</v>
      </c>
      <c r="AWL13" s="43">
        <v>2796508000</v>
      </c>
      <c r="AWM13" s="40">
        <v>0</v>
      </c>
      <c r="AWN13" s="43">
        <v>196424000</v>
      </c>
      <c r="AWO13" s="40" t="s">
        <v>41</v>
      </c>
      <c r="AWP13" s="40" t="s">
        <v>99</v>
      </c>
      <c r="AWQ13" s="36">
        <f t="shared" si="234"/>
        <v>2015</v>
      </c>
      <c r="AWR13" s="37">
        <f t="shared" si="235"/>
        <v>-4922067000</v>
      </c>
      <c r="AWS13" s="38">
        <f t="shared" si="236"/>
        <v>2992932000</v>
      </c>
      <c r="AWT13" s="38">
        <f t="shared" si="237"/>
        <v>-7914999000</v>
      </c>
      <c r="AWU13" s="39">
        <f t="shared" si="238"/>
        <v>0.98522502837837811</v>
      </c>
      <c r="AWV13" s="39">
        <f t="shared" si="239"/>
        <v>1.5843049504181546</v>
      </c>
      <c r="AWW13" s="40" t="s">
        <v>395</v>
      </c>
      <c r="AWX13" s="40" t="s">
        <v>11</v>
      </c>
      <c r="AWY13" s="42">
        <v>42369</v>
      </c>
      <c r="AWZ13" s="43">
        <v>4995881000</v>
      </c>
      <c r="AXA13" s="43">
        <v>73814000</v>
      </c>
      <c r="AXB13" s="43">
        <v>2796508000</v>
      </c>
      <c r="AXC13" s="40">
        <v>0</v>
      </c>
      <c r="AXD13" s="43">
        <v>196424000</v>
      </c>
      <c r="AXE13" s="40" t="s">
        <v>41</v>
      </c>
      <c r="AXF13" s="40" t="s">
        <v>99</v>
      </c>
      <c r="AXG13" s="36">
        <f t="shared" si="234"/>
        <v>2015</v>
      </c>
      <c r="AXH13" s="37">
        <f t="shared" si="235"/>
        <v>-4922067000</v>
      </c>
      <c r="AXI13" s="38">
        <f t="shared" si="236"/>
        <v>2992932000</v>
      </c>
      <c r="AXJ13" s="38">
        <f t="shared" si="237"/>
        <v>-7914999000</v>
      </c>
      <c r="AXK13" s="39">
        <f t="shared" si="238"/>
        <v>0.98522502837837811</v>
      </c>
      <c r="AXL13" s="39">
        <f t="shared" si="239"/>
        <v>1.5843049504181546</v>
      </c>
      <c r="AXM13" s="40" t="s">
        <v>395</v>
      </c>
      <c r="AXN13" s="40" t="s">
        <v>11</v>
      </c>
      <c r="AXO13" s="42">
        <v>42369</v>
      </c>
      <c r="AXP13" s="43">
        <v>4995881000</v>
      </c>
      <c r="AXQ13" s="43">
        <v>73814000</v>
      </c>
      <c r="AXR13" s="43">
        <v>2796508000</v>
      </c>
      <c r="AXS13" s="40">
        <v>0</v>
      </c>
      <c r="AXT13" s="43">
        <v>196424000</v>
      </c>
      <c r="AXU13" s="40" t="s">
        <v>41</v>
      </c>
      <c r="AXV13" s="40" t="s">
        <v>99</v>
      </c>
      <c r="AXW13" s="36">
        <f t="shared" si="240"/>
        <v>2015</v>
      </c>
      <c r="AXX13" s="37">
        <f t="shared" si="241"/>
        <v>-4922067000</v>
      </c>
      <c r="AXY13" s="38">
        <f t="shared" si="242"/>
        <v>2992932000</v>
      </c>
      <c r="AXZ13" s="38">
        <f t="shared" si="243"/>
        <v>-7914999000</v>
      </c>
      <c r="AYA13" s="39">
        <f t="shared" si="244"/>
        <v>0.98522502837837811</v>
      </c>
      <c r="AYB13" s="39">
        <f t="shared" si="245"/>
        <v>1.5843049504181546</v>
      </c>
      <c r="AYC13" s="40" t="s">
        <v>395</v>
      </c>
      <c r="AYD13" s="40" t="s">
        <v>11</v>
      </c>
      <c r="AYE13" s="42">
        <v>42369</v>
      </c>
      <c r="AYF13" s="43">
        <v>4995881000</v>
      </c>
      <c r="AYG13" s="43">
        <v>73814000</v>
      </c>
      <c r="AYH13" s="43">
        <v>2796508000</v>
      </c>
      <c r="AYI13" s="40">
        <v>0</v>
      </c>
      <c r="AYJ13" s="43">
        <v>196424000</v>
      </c>
      <c r="AYK13" s="40" t="s">
        <v>41</v>
      </c>
      <c r="AYL13" s="40" t="s">
        <v>99</v>
      </c>
      <c r="AYM13" s="36">
        <f t="shared" si="240"/>
        <v>2015</v>
      </c>
      <c r="AYN13" s="37">
        <f t="shared" si="241"/>
        <v>-4922067000</v>
      </c>
      <c r="AYO13" s="38">
        <f t="shared" si="242"/>
        <v>2992932000</v>
      </c>
      <c r="AYP13" s="38">
        <f t="shared" si="243"/>
        <v>-7914999000</v>
      </c>
      <c r="AYQ13" s="39">
        <f t="shared" si="244"/>
        <v>0.98522502837837811</v>
      </c>
      <c r="AYR13" s="39">
        <f t="shared" si="245"/>
        <v>1.5843049504181546</v>
      </c>
      <c r="AYS13" s="40" t="s">
        <v>395</v>
      </c>
      <c r="AYT13" s="40" t="s">
        <v>11</v>
      </c>
      <c r="AYU13" s="42">
        <v>42369</v>
      </c>
      <c r="AYV13" s="43">
        <v>4995881000</v>
      </c>
      <c r="AYW13" s="43">
        <v>73814000</v>
      </c>
      <c r="AYX13" s="43">
        <v>2796508000</v>
      </c>
      <c r="AYY13" s="40">
        <v>0</v>
      </c>
      <c r="AYZ13" s="43">
        <v>196424000</v>
      </c>
      <c r="AZA13" s="40" t="s">
        <v>41</v>
      </c>
      <c r="AZB13" s="40" t="s">
        <v>99</v>
      </c>
      <c r="AZC13" s="36">
        <f t="shared" si="246"/>
        <v>2015</v>
      </c>
      <c r="AZD13" s="37">
        <f t="shared" si="247"/>
        <v>-4922067000</v>
      </c>
      <c r="AZE13" s="38">
        <f t="shared" si="248"/>
        <v>2992932000</v>
      </c>
      <c r="AZF13" s="38">
        <f t="shared" si="249"/>
        <v>-7914999000</v>
      </c>
      <c r="AZG13" s="39">
        <f t="shared" si="250"/>
        <v>0.98522502837837811</v>
      </c>
      <c r="AZH13" s="39">
        <f t="shared" si="251"/>
        <v>1.5843049504181546</v>
      </c>
      <c r="AZI13" s="40" t="s">
        <v>395</v>
      </c>
      <c r="AZJ13" s="40" t="s">
        <v>11</v>
      </c>
      <c r="AZK13" s="42">
        <v>42369</v>
      </c>
      <c r="AZL13" s="43">
        <v>4995881000</v>
      </c>
      <c r="AZM13" s="43">
        <v>73814000</v>
      </c>
      <c r="AZN13" s="43">
        <v>2796508000</v>
      </c>
      <c r="AZO13" s="40">
        <v>0</v>
      </c>
      <c r="AZP13" s="43">
        <v>196424000</v>
      </c>
      <c r="AZQ13" s="40" t="s">
        <v>41</v>
      </c>
      <c r="AZR13" s="40" t="s">
        <v>99</v>
      </c>
      <c r="AZS13" s="36">
        <f t="shared" si="246"/>
        <v>2015</v>
      </c>
      <c r="AZT13" s="37">
        <f t="shared" si="247"/>
        <v>-4922067000</v>
      </c>
      <c r="AZU13" s="38">
        <f t="shared" si="248"/>
        <v>2992932000</v>
      </c>
      <c r="AZV13" s="38">
        <f t="shared" si="249"/>
        <v>-7914999000</v>
      </c>
      <c r="AZW13" s="39">
        <f t="shared" si="250"/>
        <v>0.98522502837837811</v>
      </c>
      <c r="AZX13" s="39">
        <f t="shared" si="251"/>
        <v>1.5843049504181546</v>
      </c>
      <c r="AZY13" s="40" t="s">
        <v>395</v>
      </c>
      <c r="AZZ13" s="40" t="s">
        <v>11</v>
      </c>
      <c r="BAA13" s="42">
        <v>42369</v>
      </c>
      <c r="BAB13" s="43">
        <v>4995881000</v>
      </c>
      <c r="BAC13" s="43">
        <v>73814000</v>
      </c>
      <c r="BAD13" s="43">
        <v>2796508000</v>
      </c>
      <c r="BAE13" s="40">
        <v>0</v>
      </c>
      <c r="BAF13" s="43">
        <v>196424000</v>
      </c>
      <c r="BAG13" s="40" t="s">
        <v>41</v>
      </c>
      <c r="BAH13" s="40" t="s">
        <v>99</v>
      </c>
      <c r="BAI13" s="36">
        <f t="shared" si="252"/>
        <v>2015</v>
      </c>
      <c r="BAJ13" s="37">
        <f t="shared" si="253"/>
        <v>-4922067000</v>
      </c>
      <c r="BAK13" s="38">
        <f t="shared" si="254"/>
        <v>2992932000</v>
      </c>
      <c r="BAL13" s="38">
        <f t="shared" si="255"/>
        <v>-7914999000</v>
      </c>
      <c r="BAM13" s="39">
        <f t="shared" si="256"/>
        <v>0.98522502837837811</v>
      </c>
      <c r="BAN13" s="39">
        <f t="shared" si="257"/>
        <v>1.5843049504181546</v>
      </c>
      <c r="BAO13" s="40" t="s">
        <v>395</v>
      </c>
      <c r="BAP13" s="40" t="s">
        <v>11</v>
      </c>
      <c r="BAQ13" s="42">
        <v>42369</v>
      </c>
      <c r="BAR13" s="43">
        <v>4995881000</v>
      </c>
      <c r="BAS13" s="43">
        <v>73814000</v>
      </c>
      <c r="BAT13" s="43">
        <v>2796508000</v>
      </c>
      <c r="BAU13" s="40">
        <v>0</v>
      </c>
      <c r="BAV13" s="43">
        <v>196424000</v>
      </c>
      <c r="BAW13" s="40" t="s">
        <v>41</v>
      </c>
      <c r="BAX13" s="40" t="s">
        <v>99</v>
      </c>
      <c r="BAY13" s="36">
        <f t="shared" si="252"/>
        <v>2015</v>
      </c>
      <c r="BAZ13" s="37">
        <f t="shared" si="253"/>
        <v>-4922067000</v>
      </c>
      <c r="BBA13" s="38">
        <f t="shared" si="254"/>
        <v>2992932000</v>
      </c>
      <c r="BBB13" s="38">
        <f t="shared" si="255"/>
        <v>-7914999000</v>
      </c>
      <c r="BBC13" s="39">
        <f t="shared" si="256"/>
        <v>0.98522502837837811</v>
      </c>
      <c r="BBD13" s="39">
        <f t="shared" si="257"/>
        <v>1.5843049504181546</v>
      </c>
      <c r="BBE13" s="40" t="s">
        <v>395</v>
      </c>
      <c r="BBF13" s="40" t="s">
        <v>11</v>
      </c>
      <c r="BBG13" s="42">
        <v>42369</v>
      </c>
      <c r="BBH13" s="43">
        <v>4995881000</v>
      </c>
      <c r="BBI13" s="43">
        <v>73814000</v>
      </c>
      <c r="BBJ13" s="43">
        <v>2796508000</v>
      </c>
      <c r="BBK13" s="40">
        <v>0</v>
      </c>
      <c r="BBL13" s="43">
        <v>196424000</v>
      </c>
      <c r="BBM13" s="40" t="s">
        <v>41</v>
      </c>
      <c r="BBN13" s="40" t="s">
        <v>99</v>
      </c>
      <c r="BBO13" s="36">
        <f t="shared" si="258"/>
        <v>2015</v>
      </c>
      <c r="BBP13" s="37">
        <f t="shared" si="259"/>
        <v>-4922067000</v>
      </c>
      <c r="BBQ13" s="38">
        <f t="shared" si="260"/>
        <v>2992932000</v>
      </c>
      <c r="BBR13" s="38">
        <f t="shared" si="261"/>
        <v>-7914999000</v>
      </c>
      <c r="BBS13" s="39">
        <f t="shared" si="262"/>
        <v>0.98522502837837811</v>
      </c>
      <c r="BBT13" s="39">
        <f t="shared" si="263"/>
        <v>1.5843049504181546</v>
      </c>
      <c r="BBU13" s="40" t="s">
        <v>395</v>
      </c>
      <c r="BBV13" s="40" t="s">
        <v>11</v>
      </c>
      <c r="BBW13" s="42">
        <v>42369</v>
      </c>
      <c r="BBX13" s="43">
        <v>4995881000</v>
      </c>
      <c r="BBY13" s="43">
        <v>73814000</v>
      </c>
      <c r="BBZ13" s="43">
        <v>2796508000</v>
      </c>
      <c r="BCA13" s="40">
        <v>0</v>
      </c>
      <c r="BCB13" s="43">
        <v>196424000</v>
      </c>
      <c r="BCC13" s="40" t="s">
        <v>41</v>
      </c>
      <c r="BCD13" s="40" t="s">
        <v>99</v>
      </c>
      <c r="BCE13" s="36">
        <f t="shared" si="258"/>
        <v>2015</v>
      </c>
      <c r="BCF13" s="37">
        <f t="shared" si="259"/>
        <v>-4922067000</v>
      </c>
      <c r="BCG13" s="38">
        <f t="shared" si="260"/>
        <v>2992932000</v>
      </c>
      <c r="BCH13" s="38">
        <f t="shared" si="261"/>
        <v>-7914999000</v>
      </c>
      <c r="BCI13" s="39">
        <f t="shared" si="262"/>
        <v>0.98522502837837811</v>
      </c>
      <c r="BCJ13" s="39">
        <f t="shared" si="263"/>
        <v>1.5843049504181546</v>
      </c>
      <c r="BCK13" s="40" t="s">
        <v>395</v>
      </c>
      <c r="BCL13" s="40" t="s">
        <v>11</v>
      </c>
      <c r="BCM13" s="42">
        <v>42369</v>
      </c>
      <c r="BCN13" s="43">
        <v>4995881000</v>
      </c>
      <c r="BCO13" s="43">
        <v>73814000</v>
      </c>
      <c r="BCP13" s="43">
        <v>2796508000</v>
      </c>
      <c r="BCQ13" s="40">
        <v>0</v>
      </c>
      <c r="BCR13" s="43">
        <v>196424000</v>
      </c>
      <c r="BCS13" s="40" t="s">
        <v>41</v>
      </c>
      <c r="BCT13" s="40" t="s">
        <v>99</v>
      </c>
      <c r="BCU13" s="36">
        <f t="shared" si="264"/>
        <v>2015</v>
      </c>
      <c r="BCV13" s="37">
        <f t="shared" si="265"/>
        <v>-4922067000</v>
      </c>
      <c r="BCW13" s="38">
        <f t="shared" si="266"/>
        <v>2992932000</v>
      </c>
      <c r="BCX13" s="38">
        <f t="shared" si="267"/>
        <v>-7914999000</v>
      </c>
      <c r="BCY13" s="39">
        <f t="shared" si="268"/>
        <v>0.98522502837837811</v>
      </c>
      <c r="BCZ13" s="39">
        <f t="shared" si="269"/>
        <v>1.5843049504181546</v>
      </c>
      <c r="BDA13" s="40" t="s">
        <v>395</v>
      </c>
      <c r="BDB13" s="40" t="s">
        <v>11</v>
      </c>
      <c r="BDC13" s="42">
        <v>42369</v>
      </c>
      <c r="BDD13" s="43">
        <v>4995881000</v>
      </c>
      <c r="BDE13" s="43">
        <v>73814000</v>
      </c>
      <c r="BDF13" s="43">
        <v>2796508000</v>
      </c>
      <c r="BDG13" s="40">
        <v>0</v>
      </c>
      <c r="BDH13" s="43">
        <v>196424000</v>
      </c>
      <c r="BDI13" s="40" t="s">
        <v>41</v>
      </c>
      <c r="BDJ13" s="40" t="s">
        <v>99</v>
      </c>
      <c r="BDK13" s="36">
        <f t="shared" si="264"/>
        <v>2015</v>
      </c>
      <c r="BDL13" s="37">
        <f t="shared" si="265"/>
        <v>-4922067000</v>
      </c>
      <c r="BDM13" s="38">
        <f t="shared" si="266"/>
        <v>2992932000</v>
      </c>
      <c r="BDN13" s="38">
        <f t="shared" si="267"/>
        <v>-7914999000</v>
      </c>
      <c r="BDO13" s="39">
        <f t="shared" si="268"/>
        <v>0.98522502837837811</v>
      </c>
      <c r="BDP13" s="39">
        <f t="shared" si="269"/>
        <v>1.5843049504181546</v>
      </c>
      <c r="BDQ13" s="40" t="s">
        <v>395</v>
      </c>
      <c r="BDR13" s="40" t="s">
        <v>11</v>
      </c>
      <c r="BDS13" s="42">
        <v>42369</v>
      </c>
      <c r="BDT13" s="43">
        <v>4995881000</v>
      </c>
      <c r="BDU13" s="43">
        <v>73814000</v>
      </c>
      <c r="BDV13" s="43">
        <v>2796508000</v>
      </c>
      <c r="BDW13" s="40">
        <v>0</v>
      </c>
      <c r="BDX13" s="43">
        <v>196424000</v>
      </c>
      <c r="BDY13" s="40" t="s">
        <v>41</v>
      </c>
      <c r="BDZ13" s="40" t="s">
        <v>99</v>
      </c>
      <c r="BEA13" s="36">
        <f t="shared" si="270"/>
        <v>2015</v>
      </c>
      <c r="BEB13" s="37">
        <f t="shared" si="271"/>
        <v>-4922067000</v>
      </c>
      <c r="BEC13" s="38">
        <f t="shared" si="272"/>
        <v>2992932000</v>
      </c>
      <c r="BED13" s="38">
        <f t="shared" si="273"/>
        <v>-7914999000</v>
      </c>
      <c r="BEE13" s="39">
        <f t="shared" si="274"/>
        <v>0.98522502837837811</v>
      </c>
      <c r="BEF13" s="39">
        <f t="shared" si="275"/>
        <v>1.5843049504181546</v>
      </c>
      <c r="BEG13" s="40" t="s">
        <v>395</v>
      </c>
      <c r="BEH13" s="40" t="s">
        <v>11</v>
      </c>
      <c r="BEI13" s="42">
        <v>42369</v>
      </c>
      <c r="BEJ13" s="43">
        <v>4995881000</v>
      </c>
      <c r="BEK13" s="43">
        <v>73814000</v>
      </c>
      <c r="BEL13" s="43">
        <v>2796508000</v>
      </c>
      <c r="BEM13" s="40">
        <v>0</v>
      </c>
      <c r="BEN13" s="43">
        <v>196424000</v>
      </c>
      <c r="BEO13" s="40" t="s">
        <v>41</v>
      </c>
      <c r="BEP13" s="40" t="s">
        <v>99</v>
      </c>
      <c r="BEQ13" s="36">
        <f t="shared" si="270"/>
        <v>2015</v>
      </c>
      <c r="BER13" s="37">
        <f t="shared" si="271"/>
        <v>-4922067000</v>
      </c>
      <c r="BES13" s="38">
        <f t="shared" si="272"/>
        <v>2992932000</v>
      </c>
      <c r="BET13" s="38">
        <f t="shared" si="273"/>
        <v>-7914999000</v>
      </c>
      <c r="BEU13" s="39">
        <f t="shared" si="274"/>
        <v>0.98522502837837811</v>
      </c>
      <c r="BEV13" s="39">
        <f t="shared" si="275"/>
        <v>1.5843049504181546</v>
      </c>
      <c r="BEW13" s="40" t="s">
        <v>395</v>
      </c>
      <c r="BEX13" s="40" t="s">
        <v>11</v>
      </c>
      <c r="BEY13" s="42">
        <v>42369</v>
      </c>
      <c r="BEZ13" s="43">
        <v>4995881000</v>
      </c>
      <c r="BFA13" s="43">
        <v>73814000</v>
      </c>
      <c r="BFB13" s="43">
        <v>2796508000</v>
      </c>
      <c r="BFC13" s="40">
        <v>0</v>
      </c>
      <c r="BFD13" s="43">
        <v>196424000</v>
      </c>
      <c r="BFE13" s="40" t="s">
        <v>41</v>
      </c>
      <c r="BFF13" s="40" t="s">
        <v>99</v>
      </c>
      <c r="BFG13" s="36">
        <f t="shared" si="276"/>
        <v>2015</v>
      </c>
      <c r="BFH13" s="37">
        <f t="shared" si="277"/>
        <v>-4922067000</v>
      </c>
      <c r="BFI13" s="38">
        <f t="shared" si="278"/>
        <v>2992932000</v>
      </c>
      <c r="BFJ13" s="38">
        <f t="shared" si="279"/>
        <v>-7914999000</v>
      </c>
      <c r="BFK13" s="39">
        <f t="shared" si="280"/>
        <v>0.98522502837837811</v>
      </c>
      <c r="BFL13" s="39">
        <f t="shared" si="281"/>
        <v>1.5843049504181546</v>
      </c>
      <c r="BFM13" s="40" t="s">
        <v>395</v>
      </c>
      <c r="BFN13" s="40" t="s">
        <v>11</v>
      </c>
      <c r="BFO13" s="42">
        <v>42369</v>
      </c>
      <c r="BFP13" s="43">
        <v>4995881000</v>
      </c>
      <c r="BFQ13" s="43">
        <v>73814000</v>
      </c>
      <c r="BFR13" s="43">
        <v>2796508000</v>
      </c>
      <c r="BFS13" s="40">
        <v>0</v>
      </c>
      <c r="BFT13" s="43">
        <v>196424000</v>
      </c>
      <c r="BFU13" s="40" t="s">
        <v>41</v>
      </c>
      <c r="BFV13" s="40" t="s">
        <v>99</v>
      </c>
      <c r="BFW13" s="36">
        <f t="shared" si="276"/>
        <v>2015</v>
      </c>
      <c r="BFX13" s="37">
        <f t="shared" si="277"/>
        <v>-4922067000</v>
      </c>
      <c r="BFY13" s="38">
        <f t="shared" si="278"/>
        <v>2992932000</v>
      </c>
      <c r="BFZ13" s="38">
        <f t="shared" si="279"/>
        <v>-7914999000</v>
      </c>
      <c r="BGA13" s="39">
        <f t="shared" si="280"/>
        <v>0.98522502837837811</v>
      </c>
      <c r="BGB13" s="39">
        <f t="shared" si="281"/>
        <v>1.5843049504181546</v>
      </c>
      <c r="BGC13" s="40" t="s">
        <v>395</v>
      </c>
      <c r="BGD13" s="40" t="s">
        <v>11</v>
      </c>
      <c r="BGE13" s="42">
        <v>42369</v>
      </c>
      <c r="BGF13" s="43">
        <v>4995881000</v>
      </c>
      <c r="BGG13" s="43">
        <v>73814000</v>
      </c>
      <c r="BGH13" s="43">
        <v>2796508000</v>
      </c>
      <c r="BGI13" s="40">
        <v>0</v>
      </c>
      <c r="BGJ13" s="43">
        <v>196424000</v>
      </c>
      <c r="BGK13" s="40" t="s">
        <v>41</v>
      </c>
      <c r="BGL13" s="40" t="s">
        <v>99</v>
      </c>
      <c r="BGM13" s="36">
        <f t="shared" si="282"/>
        <v>2015</v>
      </c>
      <c r="BGN13" s="37">
        <f t="shared" si="283"/>
        <v>-4922067000</v>
      </c>
      <c r="BGO13" s="38">
        <f t="shared" si="284"/>
        <v>2992932000</v>
      </c>
      <c r="BGP13" s="38">
        <f t="shared" si="285"/>
        <v>-7914999000</v>
      </c>
      <c r="BGQ13" s="39">
        <f t="shared" si="286"/>
        <v>0.98522502837837811</v>
      </c>
      <c r="BGR13" s="39">
        <f t="shared" si="287"/>
        <v>1.5843049504181546</v>
      </c>
      <c r="BGS13" s="40" t="s">
        <v>395</v>
      </c>
      <c r="BGT13" s="40" t="s">
        <v>11</v>
      </c>
      <c r="BGU13" s="42">
        <v>42369</v>
      </c>
      <c r="BGV13" s="43">
        <v>4995881000</v>
      </c>
      <c r="BGW13" s="43">
        <v>73814000</v>
      </c>
      <c r="BGX13" s="43">
        <v>2796508000</v>
      </c>
      <c r="BGY13" s="40">
        <v>0</v>
      </c>
      <c r="BGZ13" s="43">
        <v>196424000</v>
      </c>
      <c r="BHA13" s="40" t="s">
        <v>41</v>
      </c>
      <c r="BHB13" s="40" t="s">
        <v>99</v>
      </c>
      <c r="BHC13" s="36">
        <f t="shared" si="282"/>
        <v>2015</v>
      </c>
      <c r="BHD13" s="37">
        <f t="shared" si="283"/>
        <v>-4922067000</v>
      </c>
      <c r="BHE13" s="38">
        <f t="shared" si="284"/>
        <v>2992932000</v>
      </c>
      <c r="BHF13" s="38">
        <f t="shared" si="285"/>
        <v>-7914999000</v>
      </c>
      <c r="BHG13" s="39">
        <f t="shared" si="286"/>
        <v>0.98522502837837811</v>
      </c>
      <c r="BHH13" s="39">
        <f t="shared" si="287"/>
        <v>1.5843049504181546</v>
      </c>
      <c r="BHI13" s="40" t="s">
        <v>395</v>
      </c>
      <c r="BHJ13" s="40" t="s">
        <v>11</v>
      </c>
      <c r="BHK13" s="42">
        <v>42369</v>
      </c>
      <c r="BHL13" s="43">
        <v>4995881000</v>
      </c>
      <c r="BHM13" s="43">
        <v>73814000</v>
      </c>
      <c r="BHN13" s="43">
        <v>2796508000</v>
      </c>
      <c r="BHO13" s="40">
        <v>0</v>
      </c>
      <c r="BHP13" s="43">
        <v>196424000</v>
      </c>
      <c r="BHQ13" s="40" t="s">
        <v>41</v>
      </c>
      <c r="BHR13" s="40" t="s">
        <v>99</v>
      </c>
      <c r="BHS13" s="36">
        <f t="shared" si="288"/>
        <v>2015</v>
      </c>
      <c r="BHT13" s="37">
        <f t="shared" si="289"/>
        <v>-4922067000</v>
      </c>
      <c r="BHU13" s="38">
        <f t="shared" si="290"/>
        <v>2992932000</v>
      </c>
      <c r="BHV13" s="38">
        <f t="shared" si="291"/>
        <v>-7914999000</v>
      </c>
      <c r="BHW13" s="39">
        <f t="shared" si="292"/>
        <v>0.98522502837837811</v>
      </c>
      <c r="BHX13" s="39">
        <f t="shared" si="293"/>
        <v>1.5843049504181546</v>
      </c>
      <c r="BHY13" s="40" t="s">
        <v>395</v>
      </c>
      <c r="BHZ13" s="40" t="s">
        <v>11</v>
      </c>
      <c r="BIA13" s="42">
        <v>42369</v>
      </c>
      <c r="BIB13" s="43">
        <v>4995881000</v>
      </c>
      <c r="BIC13" s="43">
        <v>73814000</v>
      </c>
      <c r="BID13" s="43">
        <v>2796508000</v>
      </c>
      <c r="BIE13" s="40">
        <v>0</v>
      </c>
      <c r="BIF13" s="43">
        <v>196424000</v>
      </c>
      <c r="BIG13" s="40" t="s">
        <v>41</v>
      </c>
      <c r="BIH13" s="40" t="s">
        <v>99</v>
      </c>
      <c r="BII13" s="36">
        <f t="shared" si="288"/>
        <v>2015</v>
      </c>
      <c r="BIJ13" s="37">
        <f t="shared" si="289"/>
        <v>-4922067000</v>
      </c>
      <c r="BIK13" s="38">
        <f t="shared" si="290"/>
        <v>2992932000</v>
      </c>
      <c r="BIL13" s="38">
        <f t="shared" si="291"/>
        <v>-7914999000</v>
      </c>
      <c r="BIM13" s="39">
        <f t="shared" si="292"/>
        <v>0.98522502837837811</v>
      </c>
      <c r="BIN13" s="39">
        <f t="shared" si="293"/>
        <v>1.5843049504181546</v>
      </c>
      <c r="BIO13" s="40" t="s">
        <v>395</v>
      </c>
      <c r="BIP13" s="40" t="s">
        <v>11</v>
      </c>
      <c r="BIQ13" s="42">
        <v>42369</v>
      </c>
      <c r="BIR13" s="43">
        <v>4995881000</v>
      </c>
      <c r="BIS13" s="43">
        <v>73814000</v>
      </c>
      <c r="BIT13" s="43">
        <v>2796508000</v>
      </c>
      <c r="BIU13" s="40">
        <v>0</v>
      </c>
      <c r="BIV13" s="43">
        <v>196424000</v>
      </c>
      <c r="BIW13" s="40" t="s">
        <v>41</v>
      </c>
      <c r="BIX13" s="40" t="s">
        <v>99</v>
      </c>
      <c r="BIY13" s="36">
        <f t="shared" si="294"/>
        <v>2015</v>
      </c>
      <c r="BIZ13" s="37">
        <f t="shared" si="295"/>
        <v>-4922067000</v>
      </c>
      <c r="BJA13" s="38">
        <f t="shared" si="296"/>
        <v>2992932000</v>
      </c>
      <c r="BJB13" s="38">
        <f t="shared" si="297"/>
        <v>-7914999000</v>
      </c>
      <c r="BJC13" s="39">
        <f t="shared" si="298"/>
        <v>0.98522502837837811</v>
      </c>
      <c r="BJD13" s="39">
        <f t="shared" si="299"/>
        <v>1.5843049504181546</v>
      </c>
      <c r="BJE13" s="40" t="s">
        <v>395</v>
      </c>
      <c r="BJF13" s="40" t="s">
        <v>11</v>
      </c>
      <c r="BJG13" s="42">
        <v>42369</v>
      </c>
      <c r="BJH13" s="43">
        <v>4995881000</v>
      </c>
      <c r="BJI13" s="43">
        <v>73814000</v>
      </c>
      <c r="BJJ13" s="43">
        <v>2796508000</v>
      </c>
      <c r="BJK13" s="40">
        <v>0</v>
      </c>
      <c r="BJL13" s="43">
        <v>196424000</v>
      </c>
      <c r="BJM13" s="40" t="s">
        <v>41</v>
      </c>
      <c r="BJN13" s="40" t="s">
        <v>99</v>
      </c>
      <c r="BJO13" s="36">
        <f t="shared" si="294"/>
        <v>2015</v>
      </c>
      <c r="BJP13" s="37">
        <f t="shared" si="295"/>
        <v>-4922067000</v>
      </c>
      <c r="BJQ13" s="38">
        <f t="shared" si="296"/>
        <v>2992932000</v>
      </c>
      <c r="BJR13" s="38">
        <f t="shared" si="297"/>
        <v>-7914999000</v>
      </c>
      <c r="BJS13" s="39">
        <f t="shared" si="298"/>
        <v>0.98522502837837811</v>
      </c>
      <c r="BJT13" s="39">
        <f t="shared" si="299"/>
        <v>1.5843049504181546</v>
      </c>
      <c r="BJU13" s="40" t="s">
        <v>395</v>
      </c>
      <c r="BJV13" s="40" t="s">
        <v>11</v>
      </c>
      <c r="BJW13" s="42">
        <v>42369</v>
      </c>
      <c r="BJX13" s="43">
        <v>4995881000</v>
      </c>
      <c r="BJY13" s="43">
        <v>73814000</v>
      </c>
      <c r="BJZ13" s="43">
        <v>2796508000</v>
      </c>
      <c r="BKA13" s="40">
        <v>0</v>
      </c>
      <c r="BKB13" s="43">
        <v>196424000</v>
      </c>
      <c r="BKC13" s="40" t="s">
        <v>41</v>
      </c>
      <c r="BKD13" s="40" t="s">
        <v>99</v>
      </c>
      <c r="BKE13" s="36">
        <f t="shared" si="300"/>
        <v>2015</v>
      </c>
      <c r="BKF13" s="37">
        <f t="shared" si="301"/>
        <v>-4922067000</v>
      </c>
      <c r="BKG13" s="38">
        <f t="shared" si="302"/>
        <v>2992932000</v>
      </c>
      <c r="BKH13" s="38">
        <f t="shared" si="303"/>
        <v>-7914999000</v>
      </c>
      <c r="BKI13" s="39">
        <f t="shared" si="304"/>
        <v>0.98522502837837811</v>
      </c>
      <c r="BKJ13" s="39">
        <f t="shared" si="305"/>
        <v>1.5843049504181546</v>
      </c>
      <c r="BKK13" s="40" t="s">
        <v>395</v>
      </c>
      <c r="BKL13" s="40" t="s">
        <v>11</v>
      </c>
      <c r="BKM13" s="42">
        <v>42369</v>
      </c>
      <c r="BKN13" s="43">
        <v>4995881000</v>
      </c>
      <c r="BKO13" s="43">
        <v>73814000</v>
      </c>
      <c r="BKP13" s="43">
        <v>2796508000</v>
      </c>
      <c r="BKQ13" s="40">
        <v>0</v>
      </c>
      <c r="BKR13" s="43">
        <v>196424000</v>
      </c>
      <c r="BKS13" s="40" t="s">
        <v>41</v>
      </c>
      <c r="BKT13" s="40" t="s">
        <v>99</v>
      </c>
      <c r="BKU13" s="36">
        <f t="shared" si="300"/>
        <v>2015</v>
      </c>
      <c r="BKV13" s="37">
        <f t="shared" si="301"/>
        <v>-4922067000</v>
      </c>
      <c r="BKW13" s="38">
        <f t="shared" si="302"/>
        <v>2992932000</v>
      </c>
      <c r="BKX13" s="38">
        <f t="shared" si="303"/>
        <v>-7914999000</v>
      </c>
      <c r="BKY13" s="39">
        <f t="shared" si="304"/>
        <v>0.98522502837837811</v>
      </c>
      <c r="BKZ13" s="39">
        <f t="shared" si="305"/>
        <v>1.5843049504181546</v>
      </c>
      <c r="BLA13" s="40" t="s">
        <v>395</v>
      </c>
      <c r="BLB13" s="40" t="s">
        <v>11</v>
      </c>
      <c r="BLC13" s="42">
        <v>42369</v>
      </c>
      <c r="BLD13" s="43">
        <v>4995881000</v>
      </c>
      <c r="BLE13" s="43">
        <v>73814000</v>
      </c>
      <c r="BLF13" s="43">
        <v>2796508000</v>
      </c>
      <c r="BLG13" s="40">
        <v>0</v>
      </c>
      <c r="BLH13" s="43">
        <v>196424000</v>
      </c>
      <c r="BLI13" s="40" t="s">
        <v>41</v>
      </c>
      <c r="BLJ13" s="40" t="s">
        <v>99</v>
      </c>
      <c r="BLK13" s="36">
        <f t="shared" si="306"/>
        <v>2015</v>
      </c>
      <c r="BLL13" s="37">
        <f t="shared" si="307"/>
        <v>-4922067000</v>
      </c>
      <c r="BLM13" s="38">
        <f t="shared" si="308"/>
        <v>2992932000</v>
      </c>
      <c r="BLN13" s="38">
        <f t="shared" si="309"/>
        <v>-7914999000</v>
      </c>
      <c r="BLO13" s="39">
        <f t="shared" si="310"/>
        <v>0.98522502837837811</v>
      </c>
      <c r="BLP13" s="39">
        <f t="shared" si="311"/>
        <v>1.5843049504181546</v>
      </c>
      <c r="BLQ13" s="40" t="s">
        <v>395</v>
      </c>
      <c r="BLR13" s="40" t="s">
        <v>11</v>
      </c>
      <c r="BLS13" s="42">
        <v>42369</v>
      </c>
      <c r="BLT13" s="43">
        <v>4995881000</v>
      </c>
      <c r="BLU13" s="43">
        <v>73814000</v>
      </c>
      <c r="BLV13" s="43">
        <v>2796508000</v>
      </c>
      <c r="BLW13" s="40">
        <v>0</v>
      </c>
      <c r="BLX13" s="43">
        <v>196424000</v>
      </c>
      <c r="BLY13" s="40" t="s">
        <v>41</v>
      </c>
      <c r="BLZ13" s="40" t="s">
        <v>99</v>
      </c>
      <c r="BMA13" s="36">
        <f t="shared" si="306"/>
        <v>2015</v>
      </c>
      <c r="BMB13" s="37">
        <f t="shared" si="307"/>
        <v>-4922067000</v>
      </c>
      <c r="BMC13" s="38">
        <f t="shared" si="308"/>
        <v>2992932000</v>
      </c>
      <c r="BMD13" s="38">
        <f t="shared" si="309"/>
        <v>-7914999000</v>
      </c>
      <c r="BME13" s="39">
        <f t="shared" si="310"/>
        <v>0.98522502837837811</v>
      </c>
      <c r="BMF13" s="39">
        <f t="shared" si="311"/>
        <v>1.5843049504181546</v>
      </c>
      <c r="BMG13" s="40" t="s">
        <v>395</v>
      </c>
      <c r="BMH13" s="40" t="s">
        <v>11</v>
      </c>
      <c r="BMI13" s="42">
        <v>42369</v>
      </c>
      <c r="BMJ13" s="43">
        <v>4995881000</v>
      </c>
      <c r="BMK13" s="43">
        <v>73814000</v>
      </c>
      <c r="BML13" s="43">
        <v>2796508000</v>
      </c>
      <c r="BMM13" s="40">
        <v>0</v>
      </c>
      <c r="BMN13" s="43">
        <v>196424000</v>
      </c>
      <c r="BMO13" s="40" t="s">
        <v>41</v>
      </c>
      <c r="BMP13" s="40" t="s">
        <v>99</v>
      </c>
      <c r="BMQ13" s="36">
        <f t="shared" si="312"/>
        <v>2015</v>
      </c>
      <c r="BMR13" s="37">
        <f t="shared" si="313"/>
        <v>-4922067000</v>
      </c>
      <c r="BMS13" s="38">
        <f t="shared" si="314"/>
        <v>2992932000</v>
      </c>
      <c r="BMT13" s="38">
        <f t="shared" si="315"/>
        <v>-7914999000</v>
      </c>
      <c r="BMU13" s="39">
        <f t="shared" si="316"/>
        <v>0.98522502837837811</v>
      </c>
      <c r="BMV13" s="39">
        <f t="shared" si="317"/>
        <v>1.5843049504181546</v>
      </c>
      <c r="BMW13" s="40" t="s">
        <v>395</v>
      </c>
      <c r="BMX13" s="40" t="s">
        <v>11</v>
      </c>
      <c r="BMY13" s="42">
        <v>42369</v>
      </c>
      <c r="BMZ13" s="43">
        <v>4995881000</v>
      </c>
      <c r="BNA13" s="43">
        <v>73814000</v>
      </c>
      <c r="BNB13" s="43">
        <v>2796508000</v>
      </c>
      <c r="BNC13" s="40">
        <v>0</v>
      </c>
      <c r="BND13" s="43">
        <v>196424000</v>
      </c>
      <c r="BNE13" s="40" t="s">
        <v>41</v>
      </c>
      <c r="BNF13" s="40" t="s">
        <v>99</v>
      </c>
      <c r="BNG13" s="36">
        <f t="shared" si="312"/>
        <v>2015</v>
      </c>
      <c r="BNH13" s="37">
        <f t="shared" si="313"/>
        <v>-4922067000</v>
      </c>
      <c r="BNI13" s="38">
        <f t="shared" si="314"/>
        <v>2992932000</v>
      </c>
      <c r="BNJ13" s="38">
        <f t="shared" si="315"/>
        <v>-7914999000</v>
      </c>
      <c r="BNK13" s="39">
        <f t="shared" si="316"/>
        <v>0.98522502837837811</v>
      </c>
      <c r="BNL13" s="39">
        <f t="shared" si="317"/>
        <v>1.5843049504181546</v>
      </c>
      <c r="BNM13" s="40" t="s">
        <v>395</v>
      </c>
      <c r="BNN13" s="40" t="s">
        <v>11</v>
      </c>
      <c r="BNO13" s="42">
        <v>42369</v>
      </c>
      <c r="BNP13" s="43">
        <v>4995881000</v>
      </c>
      <c r="BNQ13" s="43">
        <v>73814000</v>
      </c>
      <c r="BNR13" s="43">
        <v>2796508000</v>
      </c>
      <c r="BNS13" s="40">
        <v>0</v>
      </c>
      <c r="BNT13" s="43">
        <v>196424000</v>
      </c>
      <c r="BNU13" s="40" t="s">
        <v>41</v>
      </c>
      <c r="BNV13" s="40" t="s">
        <v>99</v>
      </c>
      <c r="BNW13" s="36">
        <f t="shared" si="318"/>
        <v>2015</v>
      </c>
      <c r="BNX13" s="37">
        <f t="shared" si="319"/>
        <v>-4922067000</v>
      </c>
      <c r="BNY13" s="38">
        <f t="shared" si="320"/>
        <v>2992932000</v>
      </c>
      <c r="BNZ13" s="38">
        <f t="shared" si="321"/>
        <v>-7914999000</v>
      </c>
      <c r="BOA13" s="39">
        <f t="shared" si="322"/>
        <v>0.98522502837837811</v>
      </c>
      <c r="BOB13" s="39">
        <f t="shared" si="323"/>
        <v>1.5843049504181546</v>
      </c>
      <c r="BOC13" s="40" t="s">
        <v>395</v>
      </c>
      <c r="BOD13" s="40" t="s">
        <v>11</v>
      </c>
      <c r="BOE13" s="42">
        <v>42369</v>
      </c>
      <c r="BOF13" s="43">
        <v>4995881000</v>
      </c>
      <c r="BOG13" s="43">
        <v>73814000</v>
      </c>
      <c r="BOH13" s="43">
        <v>2796508000</v>
      </c>
      <c r="BOI13" s="40">
        <v>0</v>
      </c>
      <c r="BOJ13" s="43">
        <v>196424000</v>
      </c>
      <c r="BOK13" s="40" t="s">
        <v>41</v>
      </c>
      <c r="BOL13" s="40" t="s">
        <v>99</v>
      </c>
      <c r="BOM13" s="36">
        <f t="shared" si="318"/>
        <v>2015</v>
      </c>
      <c r="BON13" s="37">
        <f t="shared" si="319"/>
        <v>-4922067000</v>
      </c>
      <c r="BOO13" s="38">
        <f t="shared" si="320"/>
        <v>2992932000</v>
      </c>
      <c r="BOP13" s="38">
        <f t="shared" si="321"/>
        <v>-7914999000</v>
      </c>
      <c r="BOQ13" s="39">
        <f t="shared" si="322"/>
        <v>0.98522502837837811</v>
      </c>
      <c r="BOR13" s="39">
        <f t="shared" si="323"/>
        <v>1.5843049504181546</v>
      </c>
      <c r="BOS13" s="40" t="s">
        <v>395</v>
      </c>
      <c r="BOT13" s="40" t="s">
        <v>11</v>
      </c>
      <c r="BOU13" s="42">
        <v>42369</v>
      </c>
      <c r="BOV13" s="43">
        <v>4995881000</v>
      </c>
      <c r="BOW13" s="43">
        <v>73814000</v>
      </c>
      <c r="BOX13" s="43">
        <v>2796508000</v>
      </c>
      <c r="BOY13" s="40">
        <v>0</v>
      </c>
      <c r="BOZ13" s="43">
        <v>196424000</v>
      </c>
      <c r="BPA13" s="40" t="s">
        <v>41</v>
      </c>
      <c r="BPB13" s="40" t="s">
        <v>99</v>
      </c>
      <c r="BPC13" s="36">
        <f t="shared" si="324"/>
        <v>2015</v>
      </c>
      <c r="BPD13" s="37">
        <f t="shared" si="325"/>
        <v>-4922067000</v>
      </c>
      <c r="BPE13" s="38">
        <f t="shared" si="326"/>
        <v>2992932000</v>
      </c>
      <c r="BPF13" s="38">
        <f t="shared" si="327"/>
        <v>-7914999000</v>
      </c>
      <c r="BPG13" s="39">
        <f t="shared" si="328"/>
        <v>0.98522502837837811</v>
      </c>
      <c r="BPH13" s="39">
        <f t="shared" si="329"/>
        <v>1.5843049504181546</v>
      </c>
      <c r="BPI13" s="40" t="s">
        <v>395</v>
      </c>
      <c r="BPJ13" s="40" t="s">
        <v>11</v>
      </c>
      <c r="BPK13" s="42">
        <v>42369</v>
      </c>
      <c r="BPL13" s="43">
        <v>4995881000</v>
      </c>
      <c r="BPM13" s="43">
        <v>73814000</v>
      </c>
      <c r="BPN13" s="43">
        <v>2796508000</v>
      </c>
      <c r="BPO13" s="40">
        <v>0</v>
      </c>
      <c r="BPP13" s="43">
        <v>196424000</v>
      </c>
      <c r="BPQ13" s="40" t="s">
        <v>41</v>
      </c>
      <c r="BPR13" s="40" t="s">
        <v>99</v>
      </c>
      <c r="BPS13" s="36">
        <f t="shared" si="324"/>
        <v>2015</v>
      </c>
      <c r="BPT13" s="37">
        <f t="shared" si="325"/>
        <v>-4922067000</v>
      </c>
      <c r="BPU13" s="38">
        <f t="shared" si="326"/>
        <v>2992932000</v>
      </c>
      <c r="BPV13" s="38">
        <f t="shared" si="327"/>
        <v>-7914999000</v>
      </c>
      <c r="BPW13" s="39">
        <f t="shared" si="328"/>
        <v>0.98522502837837811</v>
      </c>
      <c r="BPX13" s="39">
        <f t="shared" si="329"/>
        <v>1.5843049504181546</v>
      </c>
      <c r="BPY13" s="40" t="s">
        <v>395</v>
      </c>
      <c r="BPZ13" s="40" t="s">
        <v>11</v>
      </c>
      <c r="BQA13" s="42">
        <v>42369</v>
      </c>
      <c r="BQB13" s="43">
        <v>4995881000</v>
      </c>
      <c r="BQC13" s="43">
        <v>73814000</v>
      </c>
      <c r="BQD13" s="43">
        <v>2796508000</v>
      </c>
      <c r="BQE13" s="40">
        <v>0</v>
      </c>
      <c r="BQF13" s="43">
        <v>196424000</v>
      </c>
      <c r="BQG13" s="40" t="s">
        <v>41</v>
      </c>
      <c r="BQH13" s="40" t="s">
        <v>99</v>
      </c>
      <c r="BQI13" s="36">
        <f t="shared" si="330"/>
        <v>2015</v>
      </c>
      <c r="BQJ13" s="37">
        <f t="shared" si="331"/>
        <v>-4922067000</v>
      </c>
      <c r="BQK13" s="38">
        <f t="shared" si="332"/>
        <v>2992932000</v>
      </c>
      <c r="BQL13" s="38">
        <f t="shared" si="333"/>
        <v>-7914999000</v>
      </c>
      <c r="BQM13" s="39">
        <f t="shared" si="334"/>
        <v>0.98522502837837811</v>
      </c>
      <c r="BQN13" s="39">
        <f t="shared" si="335"/>
        <v>1.5843049504181546</v>
      </c>
      <c r="BQO13" s="40" t="s">
        <v>395</v>
      </c>
      <c r="BQP13" s="40" t="s">
        <v>11</v>
      </c>
      <c r="BQQ13" s="42">
        <v>42369</v>
      </c>
      <c r="BQR13" s="43">
        <v>4995881000</v>
      </c>
      <c r="BQS13" s="43">
        <v>73814000</v>
      </c>
      <c r="BQT13" s="43">
        <v>2796508000</v>
      </c>
      <c r="BQU13" s="40">
        <v>0</v>
      </c>
      <c r="BQV13" s="43">
        <v>196424000</v>
      </c>
      <c r="BQW13" s="40" t="s">
        <v>41</v>
      </c>
      <c r="BQX13" s="40" t="s">
        <v>99</v>
      </c>
      <c r="BQY13" s="36">
        <f t="shared" si="330"/>
        <v>2015</v>
      </c>
      <c r="BQZ13" s="37">
        <f t="shared" si="331"/>
        <v>-4922067000</v>
      </c>
      <c r="BRA13" s="38">
        <f t="shared" si="332"/>
        <v>2992932000</v>
      </c>
      <c r="BRB13" s="38">
        <f t="shared" si="333"/>
        <v>-7914999000</v>
      </c>
      <c r="BRC13" s="39">
        <f t="shared" si="334"/>
        <v>0.98522502837837811</v>
      </c>
      <c r="BRD13" s="39">
        <f t="shared" si="335"/>
        <v>1.5843049504181546</v>
      </c>
      <c r="BRE13" s="40" t="s">
        <v>395</v>
      </c>
      <c r="BRF13" s="40" t="s">
        <v>11</v>
      </c>
      <c r="BRG13" s="42">
        <v>42369</v>
      </c>
      <c r="BRH13" s="43">
        <v>4995881000</v>
      </c>
      <c r="BRI13" s="43">
        <v>73814000</v>
      </c>
      <c r="BRJ13" s="43">
        <v>2796508000</v>
      </c>
      <c r="BRK13" s="40">
        <v>0</v>
      </c>
      <c r="BRL13" s="43">
        <v>196424000</v>
      </c>
      <c r="BRM13" s="40" t="s">
        <v>41</v>
      </c>
      <c r="BRN13" s="40" t="s">
        <v>99</v>
      </c>
      <c r="BRO13" s="36">
        <f t="shared" si="336"/>
        <v>2015</v>
      </c>
      <c r="BRP13" s="37">
        <f t="shared" si="337"/>
        <v>-4922067000</v>
      </c>
      <c r="BRQ13" s="38">
        <f t="shared" si="338"/>
        <v>2992932000</v>
      </c>
      <c r="BRR13" s="38">
        <f t="shared" si="339"/>
        <v>-7914999000</v>
      </c>
      <c r="BRS13" s="39">
        <f t="shared" si="340"/>
        <v>0.98522502837837811</v>
      </c>
      <c r="BRT13" s="39">
        <f t="shared" si="341"/>
        <v>1.5843049504181546</v>
      </c>
      <c r="BRU13" s="40" t="s">
        <v>395</v>
      </c>
      <c r="BRV13" s="40" t="s">
        <v>11</v>
      </c>
      <c r="BRW13" s="42">
        <v>42369</v>
      </c>
      <c r="BRX13" s="43">
        <v>4995881000</v>
      </c>
      <c r="BRY13" s="43">
        <v>73814000</v>
      </c>
      <c r="BRZ13" s="43">
        <v>2796508000</v>
      </c>
      <c r="BSA13" s="40">
        <v>0</v>
      </c>
      <c r="BSB13" s="43">
        <v>196424000</v>
      </c>
      <c r="BSC13" s="40" t="s">
        <v>41</v>
      </c>
      <c r="BSD13" s="40" t="s">
        <v>99</v>
      </c>
      <c r="BSE13" s="36">
        <f t="shared" si="336"/>
        <v>2015</v>
      </c>
      <c r="BSF13" s="37">
        <f t="shared" si="337"/>
        <v>-4922067000</v>
      </c>
      <c r="BSG13" s="38">
        <f t="shared" si="338"/>
        <v>2992932000</v>
      </c>
      <c r="BSH13" s="38">
        <f t="shared" si="339"/>
        <v>-7914999000</v>
      </c>
      <c r="BSI13" s="39">
        <f t="shared" si="340"/>
        <v>0.98522502837837811</v>
      </c>
      <c r="BSJ13" s="39">
        <f t="shared" si="341"/>
        <v>1.5843049504181546</v>
      </c>
      <c r="BSK13" s="40" t="s">
        <v>395</v>
      </c>
      <c r="BSL13" s="40" t="s">
        <v>11</v>
      </c>
      <c r="BSM13" s="42">
        <v>42369</v>
      </c>
      <c r="BSN13" s="43">
        <v>4995881000</v>
      </c>
      <c r="BSO13" s="43">
        <v>73814000</v>
      </c>
      <c r="BSP13" s="43">
        <v>2796508000</v>
      </c>
      <c r="BSQ13" s="40">
        <v>0</v>
      </c>
      <c r="BSR13" s="43">
        <v>196424000</v>
      </c>
      <c r="BSS13" s="40" t="s">
        <v>41</v>
      </c>
      <c r="BST13" s="40" t="s">
        <v>99</v>
      </c>
      <c r="BSU13" s="36">
        <f t="shared" si="342"/>
        <v>2015</v>
      </c>
      <c r="BSV13" s="37">
        <f t="shared" si="343"/>
        <v>-4922067000</v>
      </c>
      <c r="BSW13" s="38">
        <f t="shared" si="344"/>
        <v>2992932000</v>
      </c>
      <c r="BSX13" s="38">
        <f t="shared" si="345"/>
        <v>-7914999000</v>
      </c>
      <c r="BSY13" s="39">
        <f t="shared" si="346"/>
        <v>0.98522502837837811</v>
      </c>
      <c r="BSZ13" s="39">
        <f t="shared" si="347"/>
        <v>1.5843049504181546</v>
      </c>
      <c r="BTA13" s="40" t="s">
        <v>395</v>
      </c>
      <c r="BTB13" s="40" t="s">
        <v>11</v>
      </c>
      <c r="BTC13" s="42">
        <v>42369</v>
      </c>
      <c r="BTD13" s="43">
        <v>4995881000</v>
      </c>
      <c r="BTE13" s="43">
        <v>73814000</v>
      </c>
      <c r="BTF13" s="43">
        <v>2796508000</v>
      </c>
      <c r="BTG13" s="40">
        <v>0</v>
      </c>
      <c r="BTH13" s="43">
        <v>196424000</v>
      </c>
      <c r="BTI13" s="40" t="s">
        <v>41</v>
      </c>
      <c r="BTJ13" s="40" t="s">
        <v>99</v>
      </c>
      <c r="BTK13" s="36">
        <f t="shared" si="342"/>
        <v>2015</v>
      </c>
      <c r="BTL13" s="37">
        <f t="shared" si="343"/>
        <v>-4922067000</v>
      </c>
      <c r="BTM13" s="38">
        <f t="shared" si="344"/>
        <v>2992932000</v>
      </c>
      <c r="BTN13" s="38">
        <f t="shared" si="345"/>
        <v>-7914999000</v>
      </c>
      <c r="BTO13" s="39">
        <f t="shared" si="346"/>
        <v>0.98522502837837811</v>
      </c>
      <c r="BTP13" s="39">
        <f t="shared" si="347"/>
        <v>1.5843049504181546</v>
      </c>
      <c r="BTQ13" s="40" t="s">
        <v>395</v>
      </c>
      <c r="BTR13" s="40" t="s">
        <v>11</v>
      </c>
      <c r="BTS13" s="42">
        <v>42369</v>
      </c>
      <c r="BTT13" s="43">
        <v>4995881000</v>
      </c>
      <c r="BTU13" s="43">
        <v>73814000</v>
      </c>
      <c r="BTV13" s="43">
        <v>2796508000</v>
      </c>
      <c r="BTW13" s="40">
        <v>0</v>
      </c>
      <c r="BTX13" s="43">
        <v>196424000</v>
      </c>
      <c r="BTY13" s="40" t="s">
        <v>41</v>
      </c>
      <c r="BTZ13" s="40" t="s">
        <v>99</v>
      </c>
      <c r="BUA13" s="36">
        <f t="shared" si="348"/>
        <v>2015</v>
      </c>
      <c r="BUB13" s="37">
        <f t="shared" si="349"/>
        <v>-4922067000</v>
      </c>
      <c r="BUC13" s="38">
        <f t="shared" si="350"/>
        <v>2992932000</v>
      </c>
      <c r="BUD13" s="38">
        <f t="shared" si="351"/>
        <v>-7914999000</v>
      </c>
      <c r="BUE13" s="39">
        <f t="shared" si="352"/>
        <v>0.98522502837837811</v>
      </c>
      <c r="BUF13" s="39">
        <f t="shared" si="353"/>
        <v>1.5843049504181546</v>
      </c>
      <c r="BUG13" s="40" t="s">
        <v>395</v>
      </c>
      <c r="BUH13" s="40" t="s">
        <v>11</v>
      </c>
      <c r="BUI13" s="42">
        <v>42369</v>
      </c>
      <c r="BUJ13" s="43">
        <v>4995881000</v>
      </c>
      <c r="BUK13" s="43">
        <v>73814000</v>
      </c>
      <c r="BUL13" s="43">
        <v>2796508000</v>
      </c>
      <c r="BUM13" s="40">
        <v>0</v>
      </c>
      <c r="BUN13" s="43">
        <v>196424000</v>
      </c>
      <c r="BUO13" s="40" t="s">
        <v>41</v>
      </c>
      <c r="BUP13" s="40" t="s">
        <v>99</v>
      </c>
      <c r="BUQ13" s="36">
        <f t="shared" si="348"/>
        <v>2015</v>
      </c>
      <c r="BUR13" s="37">
        <f t="shared" si="349"/>
        <v>-4922067000</v>
      </c>
      <c r="BUS13" s="38">
        <f t="shared" si="350"/>
        <v>2992932000</v>
      </c>
      <c r="BUT13" s="38">
        <f t="shared" si="351"/>
        <v>-7914999000</v>
      </c>
      <c r="BUU13" s="39">
        <f t="shared" si="352"/>
        <v>0.98522502837837811</v>
      </c>
      <c r="BUV13" s="39">
        <f t="shared" si="353"/>
        <v>1.5843049504181546</v>
      </c>
      <c r="BUW13" s="40" t="s">
        <v>395</v>
      </c>
      <c r="BUX13" s="40" t="s">
        <v>11</v>
      </c>
      <c r="BUY13" s="42">
        <v>42369</v>
      </c>
      <c r="BUZ13" s="43">
        <v>4995881000</v>
      </c>
      <c r="BVA13" s="43">
        <v>73814000</v>
      </c>
      <c r="BVB13" s="43">
        <v>2796508000</v>
      </c>
      <c r="BVC13" s="40">
        <v>0</v>
      </c>
      <c r="BVD13" s="43">
        <v>196424000</v>
      </c>
      <c r="BVE13" s="40" t="s">
        <v>41</v>
      </c>
      <c r="BVF13" s="40" t="s">
        <v>99</v>
      </c>
      <c r="BVG13" s="36">
        <f t="shared" si="354"/>
        <v>2015</v>
      </c>
      <c r="BVH13" s="37">
        <f t="shared" si="355"/>
        <v>-4922067000</v>
      </c>
      <c r="BVI13" s="38">
        <f t="shared" si="356"/>
        <v>2992932000</v>
      </c>
      <c r="BVJ13" s="38">
        <f t="shared" si="357"/>
        <v>-7914999000</v>
      </c>
      <c r="BVK13" s="39">
        <f t="shared" si="358"/>
        <v>0.98522502837837811</v>
      </c>
      <c r="BVL13" s="39">
        <f t="shared" si="359"/>
        <v>1.5843049504181546</v>
      </c>
      <c r="BVM13" s="40" t="s">
        <v>395</v>
      </c>
      <c r="BVN13" s="40" t="s">
        <v>11</v>
      </c>
      <c r="BVO13" s="42">
        <v>42369</v>
      </c>
      <c r="BVP13" s="43">
        <v>4995881000</v>
      </c>
      <c r="BVQ13" s="43">
        <v>73814000</v>
      </c>
      <c r="BVR13" s="43">
        <v>2796508000</v>
      </c>
      <c r="BVS13" s="40">
        <v>0</v>
      </c>
      <c r="BVT13" s="43">
        <v>196424000</v>
      </c>
      <c r="BVU13" s="40" t="s">
        <v>41</v>
      </c>
      <c r="BVV13" s="40" t="s">
        <v>99</v>
      </c>
      <c r="BVW13" s="36">
        <f t="shared" si="354"/>
        <v>2015</v>
      </c>
      <c r="BVX13" s="37">
        <f t="shared" si="355"/>
        <v>-4922067000</v>
      </c>
      <c r="BVY13" s="38">
        <f t="shared" si="356"/>
        <v>2992932000</v>
      </c>
      <c r="BVZ13" s="38">
        <f t="shared" si="357"/>
        <v>-7914999000</v>
      </c>
      <c r="BWA13" s="39">
        <f t="shared" si="358"/>
        <v>0.98522502837837811</v>
      </c>
      <c r="BWB13" s="39">
        <f t="shared" si="359"/>
        <v>1.5843049504181546</v>
      </c>
      <c r="BWC13" s="40" t="s">
        <v>395</v>
      </c>
      <c r="BWD13" s="40" t="s">
        <v>11</v>
      </c>
      <c r="BWE13" s="42">
        <v>42369</v>
      </c>
      <c r="BWF13" s="43">
        <v>4995881000</v>
      </c>
      <c r="BWG13" s="43">
        <v>73814000</v>
      </c>
      <c r="BWH13" s="43">
        <v>2796508000</v>
      </c>
      <c r="BWI13" s="40">
        <v>0</v>
      </c>
      <c r="BWJ13" s="43">
        <v>196424000</v>
      </c>
      <c r="BWK13" s="40" t="s">
        <v>41</v>
      </c>
      <c r="BWL13" s="40" t="s">
        <v>99</v>
      </c>
      <c r="BWM13" s="36">
        <f t="shared" si="360"/>
        <v>2015</v>
      </c>
      <c r="BWN13" s="37">
        <f t="shared" si="361"/>
        <v>-4922067000</v>
      </c>
      <c r="BWO13" s="38">
        <f t="shared" si="362"/>
        <v>2992932000</v>
      </c>
      <c r="BWP13" s="38">
        <f t="shared" si="363"/>
        <v>-7914999000</v>
      </c>
      <c r="BWQ13" s="39">
        <f t="shared" si="364"/>
        <v>0.98522502837837811</v>
      </c>
      <c r="BWR13" s="39">
        <f t="shared" si="365"/>
        <v>1.5843049504181546</v>
      </c>
      <c r="BWS13" s="40" t="s">
        <v>395</v>
      </c>
      <c r="BWT13" s="40" t="s">
        <v>11</v>
      </c>
      <c r="BWU13" s="42">
        <v>42369</v>
      </c>
      <c r="BWV13" s="43">
        <v>4995881000</v>
      </c>
      <c r="BWW13" s="43">
        <v>73814000</v>
      </c>
      <c r="BWX13" s="43">
        <v>2796508000</v>
      </c>
      <c r="BWY13" s="40">
        <v>0</v>
      </c>
      <c r="BWZ13" s="43">
        <v>196424000</v>
      </c>
      <c r="BXA13" s="40" t="s">
        <v>41</v>
      </c>
      <c r="BXB13" s="40" t="s">
        <v>99</v>
      </c>
      <c r="BXC13" s="36">
        <f t="shared" si="360"/>
        <v>2015</v>
      </c>
      <c r="BXD13" s="37">
        <f t="shared" si="361"/>
        <v>-4922067000</v>
      </c>
      <c r="BXE13" s="38">
        <f t="shared" si="362"/>
        <v>2992932000</v>
      </c>
      <c r="BXF13" s="38">
        <f t="shared" si="363"/>
        <v>-7914999000</v>
      </c>
      <c r="BXG13" s="39">
        <f t="shared" si="364"/>
        <v>0.98522502837837811</v>
      </c>
      <c r="BXH13" s="39">
        <f t="shared" si="365"/>
        <v>1.5843049504181546</v>
      </c>
      <c r="BXI13" s="40" t="s">
        <v>395</v>
      </c>
      <c r="BXJ13" s="40" t="s">
        <v>11</v>
      </c>
      <c r="BXK13" s="42">
        <v>42369</v>
      </c>
      <c r="BXL13" s="43">
        <v>4995881000</v>
      </c>
      <c r="BXM13" s="43">
        <v>73814000</v>
      </c>
      <c r="BXN13" s="43">
        <v>2796508000</v>
      </c>
      <c r="BXO13" s="40">
        <v>0</v>
      </c>
      <c r="BXP13" s="43">
        <v>196424000</v>
      </c>
      <c r="BXQ13" s="40" t="s">
        <v>41</v>
      </c>
      <c r="BXR13" s="40" t="s">
        <v>99</v>
      </c>
      <c r="BXS13" s="36">
        <f t="shared" si="366"/>
        <v>2015</v>
      </c>
      <c r="BXT13" s="37">
        <f t="shared" si="367"/>
        <v>-4922067000</v>
      </c>
      <c r="BXU13" s="38">
        <f t="shared" si="368"/>
        <v>2992932000</v>
      </c>
      <c r="BXV13" s="38">
        <f t="shared" si="369"/>
        <v>-7914999000</v>
      </c>
      <c r="BXW13" s="39">
        <f t="shared" si="370"/>
        <v>0.98522502837837811</v>
      </c>
      <c r="BXX13" s="39">
        <f t="shared" si="371"/>
        <v>1.5843049504181546</v>
      </c>
      <c r="BXY13" s="40" t="s">
        <v>395</v>
      </c>
      <c r="BXZ13" s="40" t="s">
        <v>11</v>
      </c>
      <c r="BYA13" s="42">
        <v>42369</v>
      </c>
      <c r="BYB13" s="43">
        <v>4995881000</v>
      </c>
      <c r="BYC13" s="43">
        <v>73814000</v>
      </c>
      <c r="BYD13" s="43">
        <v>2796508000</v>
      </c>
      <c r="BYE13" s="40">
        <v>0</v>
      </c>
      <c r="BYF13" s="43">
        <v>196424000</v>
      </c>
      <c r="BYG13" s="40" t="s">
        <v>41</v>
      </c>
      <c r="BYH13" s="40" t="s">
        <v>99</v>
      </c>
      <c r="BYI13" s="36">
        <f t="shared" si="366"/>
        <v>2015</v>
      </c>
      <c r="BYJ13" s="37">
        <f t="shared" si="367"/>
        <v>-4922067000</v>
      </c>
      <c r="BYK13" s="38">
        <f t="shared" si="368"/>
        <v>2992932000</v>
      </c>
      <c r="BYL13" s="38">
        <f t="shared" si="369"/>
        <v>-7914999000</v>
      </c>
      <c r="BYM13" s="39">
        <f t="shared" si="370"/>
        <v>0.98522502837837811</v>
      </c>
      <c r="BYN13" s="39">
        <f t="shared" si="371"/>
        <v>1.5843049504181546</v>
      </c>
      <c r="BYO13" s="40" t="s">
        <v>395</v>
      </c>
      <c r="BYP13" s="40" t="s">
        <v>11</v>
      </c>
      <c r="BYQ13" s="42">
        <v>42369</v>
      </c>
      <c r="BYR13" s="43">
        <v>4995881000</v>
      </c>
      <c r="BYS13" s="43">
        <v>73814000</v>
      </c>
      <c r="BYT13" s="43">
        <v>2796508000</v>
      </c>
      <c r="BYU13" s="40">
        <v>0</v>
      </c>
      <c r="BYV13" s="43">
        <v>196424000</v>
      </c>
      <c r="BYW13" s="40" t="s">
        <v>41</v>
      </c>
      <c r="BYX13" s="40" t="s">
        <v>99</v>
      </c>
      <c r="BYY13" s="36">
        <f t="shared" si="372"/>
        <v>2015</v>
      </c>
      <c r="BYZ13" s="37">
        <f t="shared" si="373"/>
        <v>-4922067000</v>
      </c>
      <c r="BZA13" s="38">
        <f t="shared" si="374"/>
        <v>2992932000</v>
      </c>
      <c r="BZB13" s="38">
        <f t="shared" si="375"/>
        <v>-7914999000</v>
      </c>
      <c r="BZC13" s="39">
        <f t="shared" si="376"/>
        <v>0.98522502837837811</v>
      </c>
      <c r="BZD13" s="39">
        <f t="shared" si="377"/>
        <v>1.5843049504181546</v>
      </c>
      <c r="BZE13" s="40" t="s">
        <v>395</v>
      </c>
      <c r="BZF13" s="40" t="s">
        <v>11</v>
      </c>
      <c r="BZG13" s="42">
        <v>42369</v>
      </c>
      <c r="BZH13" s="43">
        <v>4995881000</v>
      </c>
      <c r="BZI13" s="43">
        <v>73814000</v>
      </c>
      <c r="BZJ13" s="43">
        <v>2796508000</v>
      </c>
      <c r="BZK13" s="40">
        <v>0</v>
      </c>
      <c r="BZL13" s="43">
        <v>196424000</v>
      </c>
      <c r="BZM13" s="40" t="s">
        <v>41</v>
      </c>
      <c r="BZN13" s="40" t="s">
        <v>99</v>
      </c>
      <c r="BZO13" s="36">
        <f t="shared" si="372"/>
        <v>2015</v>
      </c>
      <c r="BZP13" s="37">
        <f t="shared" si="373"/>
        <v>-4922067000</v>
      </c>
      <c r="BZQ13" s="38">
        <f t="shared" si="374"/>
        <v>2992932000</v>
      </c>
      <c r="BZR13" s="38">
        <f t="shared" si="375"/>
        <v>-7914999000</v>
      </c>
      <c r="BZS13" s="39">
        <f t="shared" si="376"/>
        <v>0.98522502837837811</v>
      </c>
      <c r="BZT13" s="39">
        <f t="shared" si="377"/>
        <v>1.5843049504181546</v>
      </c>
      <c r="BZU13" s="40" t="s">
        <v>395</v>
      </c>
      <c r="BZV13" s="40" t="s">
        <v>11</v>
      </c>
      <c r="BZW13" s="42">
        <v>42369</v>
      </c>
      <c r="BZX13" s="43">
        <v>4995881000</v>
      </c>
      <c r="BZY13" s="43">
        <v>73814000</v>
      </c>
      <c r="BZZ13" s="43">
        <v>2796508000</v>
      </c>
      <c r="CAA13" s="40">
        <v>0</v>
      </c>
      <c r="CAB13" s="43">
        <v>196424000</v>
      </c>
      <c r="CAC13" s="40" t="s">
        <v>41</v>
      </c>
      <c r="CAD13" s="40" t="s">
        <v>99</v>
      </c>
      <c r="CAE13" s="36">
        <f t="shared" si="378"/>
        <v>2015</v>
      </c>
      <c r="CAF13" s="37">
        <f t="shared" si="379"/>
        <v>-4922067000</v>
      </c>
      <c r="CAG13" s="38">
        <f t="shared" si="380"/>
        <v>2992932000</v>
      </c>
      <c r="CAH13" s="38">
        <f t="shared" si="381"/>
        <v>-7914999000</v>
      </c>
      <c r="CAI13" s="39">
        <f t="shared" si="382"/>
        <v>0.98522502837837811</v>
      </c>
      <c r="CAJ13" s="39">
        <f t="shared" si="383"/>
        <v>1.5843049504181546</v>
      </c>
      <c r="CAK13" s="40" t="s">
        <v>395</v>
      </c>
      <c r="CAL13" s="40" t="s">
        <v>11</v>
      </c>
      <c r="CAM13" s="42">
        <v>42369</v>
      </c>
      <c r="CAN13" s="43">
        <v>4995881000</v>
      </c>
      <c r="CAO13" s="43">
        <v>73814000</v>
      </c>
      <c r="CAP13" s="43">
        <v>2796508000</v>
      </c>
      <c r="CAQ13" s="40">
        <v>0</v>
      </c>
      <c r="CAR13" s="43">
        <v>196424000</v>
      </c>
      <c r="CAS13" s="40" t="s">
        <v>41</v>
      </c>
      <c r="CAT13" s="40" t="s">
        <v>99</v>
      </c>
      <c r="CAU13" s="36">
        <f t="shared" si="378"/>
        <v>2015</v>
      </c>
      <c r="CAV13" s="37">
        <f t="shared" si="379"/>
        <v>-4922067000</v>
      </c>
      <c r="CAW13" s="38">
        <f t="shared" si="380"/>
        <v>2992932000</v>
      </c>
      <c r="CAX13" s="38">
        <f t="shared" si="381"/>
        <v>-7914999000</v>
      </c>
      <c r="CAY13" s="39">
        <f t="shared" si="382"/>
        <v>0.98522502837837811</v>
      </c>
      <c r="CAZ13" s="39">
        <f t="shared" si="383"/>
        <v>1.5843049504181546</v>
      </c>
      <c r="CBA13" s="40" t="s">
        <v>395</v>
      </c>
      <c r="CBB13" s="40" t="s">
        <v>11</v>
      </c>
      <c r="CBC13" s="42">
        <v>42369</v>
      </c>
      <c r="CBD13" s="43">
        <v>4995881000</v>
      </c>
      <c r="CBE13" s="43">
        <v>73814000</v>
      </c>
      <c r="CBF13" s="43">
        <v>2796508000</v>
      </c>
      <c r="CBG13" s="40">
        <v>0</v>
      </c>
      <c r="CBH13" s="43">
        <v>196424000</v>
      </c>
      <c r="CBI13" s="40" t="s">
        <v>41</v>
      </c>
      <c r="CBJ13" s="40" t="s">
        <v>99</v>
      </c>
      <c r="CBK13" s="36">
        <f t="shared" si="384"/>
        <v>2015</v>
      </c>
      <c r="CBL13" s="37">
        <f t="shared" si="385"/>
        <v>-4922067000</v>
      </c>
      <c r="CBM13" s="38">
        <f t="shared" si="386"/>
        <v>2992932000</v>
      </c>
      <c r="CBN13" s="38">
        <f t="shared" si="387"/>
        <v>-7914999000</v>
      </c>
      <c r="CBO13" s="39">
        <f t="shared" si="388"/>
        <v>0.98522502837837811</v>
      </c>
      <c r="CBP13" s="39">
        <f t="shared" si="389"/>
        <v>1.5843049504181546</v>
      </c>
      <c r="CBQ13" s="40" t="s">
        <v>395</v>
      </c>
      <c r="CBR13" s="40" t="s">
        <v>11</v>
      </c>
      <c r="CBS13" s="42">
        <v>42369</v>
      </c>
      <c r="CBT13" s="43">
        <v>4995881000</v>
      </c>
      <c r="CBU13" s="43">
        <v>73814000</v>
      </c>
      <c r="CBV13" s="43">
        <v>2796508000</v>
      </c>
      <c r="CBW13" s="40">
        <v>0</v>
      </c>
      <c r="CBX13" s="43">
        <v>196424000</v>
      </c>
      <c r="CBY13" s="40" t="s">
        <v>41</v>
      </c>
      <c r="CBZ13" s="40" t="s">
        <v>99</v>
      </c>
      <c r="CCA13" s="36">
        <f t="shared" si="384"/>
        <v>2015</v>
      </c>
      <c r="CCB13" s="37">
        <f t="shared" si="385"/>
        <v>-4922067000</v>
      </c>
      <c r="CCC13" s="38">
        <f t="shared" si="386"/>
        <v>2992932000</v>
      </c>
      <c r="CCD13" s="38">
        <f t="shared" si="387"/>
        <v>-7914999000</v>
      </c>
      <c r="CCE13" s="39">
        <f t="shared" si="388"/>
        <v>0.98522502837837811</v>
      </c>
      <c r="CCF13" s="39">
        <f t="shared" si="389"/>
        <v>1.5843049504181546</v>
      </c>
      <c r="CCG13" s="40" t="s">
        <v>395</v>
      </c>
      <c r="CCH13" s="40" t="s">
        <v>11</v>
      </c>
      <c r="CCI13" s="42">
        <v>42369</v>
      </c>
      <c r="CCJ13" s="43">
        <v>4995881000</v>
      </c>
      <c r="CCK13" s="43">
        <v>73814000</v>
      </c>
      <c r="CCL13" s="43">
        <v>2796508000</v>
      </c>
      <c r="CCM13" s="40">
        <v>0</v>
      </c>
      <c r="CCN13" s="43">
        <v>196424000</v>
      </c>
      <c r="CCO13" s="40" t="s">
        <v>41</v>
      </c>
      <c r="CCP13" s="40" t="s">
        <v>99</v>
      </c>
      <c r="CCQ13" s="36">
        <f t="shared" si="390"/>
        <v>2015</v>
      </c>
      <c r="CCR13" s="37">
        <f t="shared" si="391"/>
        <v>-4922067000</v>
      </c>
      <c r="CCS13" s="38">
        <f t="shared" si="392"/>
        <v>2992932000</v>
      </c>
      <c r="CCT13" s="38">
        <f t="shared" si="393"/>
        <v>-7914999000</v>
      </c>
      <c r="CCU13" s="39">
        <f t="shared" si="394"/>
        <v>0.98522502837837811</v>
      </c>
      <c r="CCV13" s="39">
        <f t="shared" si="395"/>
        <v>1.5843049504181546</v>
      </c>
      <c r="CCW13" s="40" t="s">
        <v>395</v>
      </c>
      <c r="CCX13" s="40" t="s">
        <v>11</v>
      </c>
      <c r="CCY13" s="42">
        <v>42369</v>
      </c>
      <c r="CCZ13" s="43">
        <v>4995881000</v>
      </c>
      <c r="CDA13" s="43">
        <v>73814000</v>
      </c>
      <c r="CDB13" s="43">
        <v>2796508000</v>
      </c>
      <c r="CDC13" s="40">
        <v>0</v>
      </c>
      <c r="CDD13" s="43">
        <v>196424000</v>
      </c>
      <c r="CDE13" s="40" t="s">
        <v>41</v>
      </c>
      <c r="CDF13" s="40" t="s">
        <v>99</v>
      </c>
      <c r="CDG13" s="36">
        <f t="shared" si="390"/>
        <v>2015</v>
      </c>
      <c r="CDH13" s="37">
        <f t="shared" si="391"/>
        <v>-4922067000</v>
      </c>
      <c r="CDI13" s="38">
        <f t="shared" si="392"/>
        <v>2992932000</v>
      </c>
      <c r="CDJ13" s="38">
        <f t="shared" si="393"/>
        <v>-7914999000</v>
      </c>
      <c r="CDK13" s="39">
        <f t="shared" si="394"/>
        <v>0.98522502837837811</v>
      </c>
      <c r="CDL13" s="39">
        <f t="shared" si="395"/>
        <v>1.5843049504181546</v>
      </c>
      <c r="CDM13" s="40" t="s">
        <v>395</v>
      </c>
      <c r="CDN13" s="40" t="s">
        <v>11</v>
      </c>
      <c r="CDO13" s="42">
        <v>42369</v>
      </c>
      <c r="CDP13" s="43">
        <v>4995881000</v>
      </c>
      <c r="CDQ13" s="43">
        <v>73814000</v>
      </c>
      <c r="CDR13" s="43">
        <v>2796508000</v>
      </c>
      <c r="CDS13" s="40">
        <v>0</v>
      </c>
      <c r="CDT13" s="43">
        <v>196424000</v>
      </c>
      <c r="CDU13" s="40" t="s">
        <v>41</v>
      </c>
      <c r="CDV13" s="40" t="s">
        <v>99</v>
      </c>
      <c r="CDW13" s="36">
        <f t="shared" si="396"/>
        <v>2015</v>
      </c>
      <c r="CDX13" s="37">
        <f t="shared" si="397"/>
        <v>-4922067000</v>
      </c>
      <c r="CDY13" s="38">
        <f t="shared" si="398"/>
        <v>2992932000</v>
      </c>
      <c r="CDZ13" s="38">
        <f t="shared" si="399"/>
        <v>-7914999000</v>
      </c>
      <c r="CEA13" s="39">
        <f t="shared" si="400"/>
        <v>0.98522502837837811</v>
      </c>
      <c r="CEB13" s="39">
        <f t="shared" si="401"/>
        <v>1.5843049504181546</v>
      </c>
      <c r="CEC13" s="40" t="s">
        <v>395</v>
      </c>
      <c r="CED13" s="40" t="s">
        <v>11</v>
      </c>
      <c r="CEE13" s="42">
        <v>42369</v>
      </c>
      <c r="CEF13" s="43">
        <v>4995881000</v>
      </c>
      <c r="CEG13" s="43">
        <v>73814000</v>
      </c>
      <c r="CEH13" s="43">
        <v>2796508000</v>
      </c>
      <c r="CEI13" s="40">
        <v>0</v>
      </c>
      <c r="CEJ13" s="43">
        <v>196424000</v>
      </c>
      <c r="CEK13" s="40" t="s">
        <v>41</v>
      </c>
      <c r="CEL13" s="40" t="s">
        <v>99</v>
      </c>
      <c r="CEM13" s="36">
        <f t="shared" si="396"/>
        <v>2015</v>
      </c>
      <c r="CEN13" s="37">
        <f t="shared" si="397"/>
        <v>-4922067000</v>
      </c>
      <c r="CEO13" s="38">
        <f t="shared" si="398"/>
        <v>2992932000</v>
      </c>
      <c r="CEP13" s="38">
        <f t="shared" si="399"/>
        <v>-7914999000</v>
      </c>
      <c r="CEQ13" s="39">
        <f t="shared" si="400"/>
        <v>0.98522502837837811</v>
      </c>
      <c r="CER13" s="39">
        <f t="shared" si="401"/>
        <v>1.5843049504181546</v>
      </c>
      <c r="CES13" s="40" t="s">
        <v>395</v>
      </c>
      <c r="CET13" s="40" t="s">
        <v>11</v>
      </c>
      <c r="CEU13" s="42">
        <v>42369</v>
      </c>
      <c r="CEV13" s="43">
        <v>4995881000</v>
      </c>
      <c r="CEW13" s="43">
        <v>73814000</v>
      </c>
      <c r="CEX13" s="43">
        <v>2796508000</v>
      </c>
      <c r="CEY13" s="40">
        <v>0</v>
      </c>
      <c r="CEZ13" s="43">
        <v>196424000</v>
      </c>
      <c r="CFA13" s="40" t="s">
        <v>41</v>
      </c>
      <c r="CFB13" s="40" t="s">
        <v>99</v>
      </c>
      <c r="CFC13" s="36">
        <f t="shared" si="402"/>
        <v>2015</v>
      </c>
      <c r="CFD13" s="37">
        <f t="shared" si="403"/>
        <v>-4922067000</v>
      </c>
      <c r="CFE13" s="38">
        <f t="shared" si="404"/>
        <v>2992932000</v>
      </c>
      <c r="CFF13" s="38">
        <f t="shared" si="405"/>
        <v>-7914999000</v>
      </c>
      <c r="CFG13" s="39">
        <f t="shared" si="406"/>
        <v>0.98522502837837811</v>
      </c>
      <c r="CFH13" s="39">
        <f t="shared" si="407"/>
        <v>1.5843049504181546</v>
      </c>
      <c r="CFI13" s="40" t="s">
        <v>395</v>
      </c>
      <c r="CFJ13" s="40" t="s">
        <v>11</v>
      </c>
      <c r="CFK13" s="42">
        <v>42369</v>
      </c>
      <c r="CFL13" s="43">
        <v>4995881000</v>
      </c>
      <c r="CFM13" s="43">
        <v>73814000</v>
      </c>
      <c r="CFN13" s="43">
        <v>2796508000</v>
      </c>
      <c r="CFO13" s="40">
        <v>0</v>
      </c>
      <c r="CFP13" s="43">
        <v>196424000</v>
      </c>
      <c r="CFQ13" s="40" t="s">
        <v>41</v>
      </c>
      <c r="CFR13" s="40" t="s">
        <v>99</v>
      </c>
      <c r="CFS13" s="36">
        <f t="shared" si="402"/>
        <v>2015</v>
      </c>
      <c r="CFT13" s="37">
        <f t="shared" si="403"/>
        <v>-4922067000</v>
      </c>
      <c r="CFU13" s="38">
        <f t="shared" si="404"/>
        <v>2992932000</v>
      </c>
      <c r="CFV13" s="38">
        <f t="shared" si="405"/>
        <v>-7914999000</v>
      </c>
      <c r="CFW13" s="39">
        <f t="shared" si="406"/>
        <v>0.98522502837837811</v>
      </c>
      <c r="CFX13" s="39">
        <f t="shared" si="407"/>
        <v>1.5843049504181546</v>
      </c>
      <c r="CFY13" s="40" t="s">
        <v>395</v>
      </c>
      <c r="CFZ13" s="40" t="s">
        <v>11</v>
      </c>
      <c r="CGA13" s="42">
        <v>42369</v>
      </c>
      <c r="CGB13" s="43">
        <v>4995881000</v>
      </c>
      <c r="CGC13" s="43">
        <v>73814000</v>
      </c>
      <c r="CGD13" s="43">
        <v>2796508000</v>
      </c>
      <c r="CGE13" s="40">
        <v>0</v>
      </c>
      <c r="CGF13" s="43">
        <v>196424000</v>
      </c>
      <c r="CGG13" s="40" t="s">
        <v>41</v>
      </c>
      <c r="CGH13" s="40" t="s">
        <v>99</v>
      </c>
      <c r="CGI13" s="36">
        <f t="shared" si="408"/>
        <v>2015</v>
      </c>
      <c r="CGJ13" s="37">
        <f t="shared" si="409"/>
        <v>-4922067000</v>
      </c>
      <c r="CGK13" s="38">
        <f t="shared" si="410"/>
        <v>2992932000</v>
      </c>
      <c r="CGL13" s="38">
        <f t="shared" si="411"/>
        <v>-7914999000</v>
      </c>
      <c r="CGM13" s="39">
        <f t="shared" si="412"/>
        <v>0.98522502837837811</v>
      </c>
      <c r="CGN13" s="39">
        <f t="shared" si="413"/>
        <v>1.5843049504181546</v>
      </c>
      <c r="CGO13" s="40" t="s">
        <v>395</v>
      </c>
      <c r="CGP13" s="40" t="s">
        <v>11</v>
      </c>
      <c r="CGQ13" s="42">
        <v>42369</v>
      </c>
      <c r="CGR13" s="43">
        <v>4995881000</v>
      </c>
      <c r="CGS13" s="43">
        <v>73814000</v>
      </c>
      <c r="CGT13" s="43">
        <v>2796508000</v>
      </c>
      <c r="CGU13" s="40">
        <v>0</v>
      </c>
      <c r="CGV13" s="43">
        <v>196424000</v>
      </c>
      <c r="CGW13" s="40" t="s">
        <v>41</v>
      </c>
      <c r="CGX13" s="40" t="s">
        <v>99</v>
      </c>
      <c r="CGY13" s="36">
        <f t="shared" si="408"/>
        <v>2015</v>
      </c>
      <c r="CGZ13" s="37">
        <f t="shared" si="409"/>
        <v>-4922067000</v>
      </c>
      <c r="CHA13" s="38">
        <f t="shared" si="410"/>
        <v>2992932000</v>
      </c>
      <c r="CHB13" s="38">
        <f t="shared" si="411"/>
        <v>-7914999000</v>
      </c>
      <c r="CHC13" s="39">
        <f t="shared" si="412"/>
        <v>0.98522502837837811</v>
      </c>
      <c r="CHD13" s="39">
        <f t="shared" si="413"/>
        <v>1.5843049504181546</v>
      </c>
      <c r="CHE13" s="40" t="s">
        <v>395</v>
      </c>
      <c r="CHF13" s="40" t="s">
        <v>11</v>
      </c>
      <c r="CHG13" s="42">
        <v>42369</v>
      </c>
      <c r="CHH13" s="43">
        <v>4995881000</v>
      </c>
      <c r="CHI13" s="43">
        <v>73814000</v>
      </c>
      <c r="CHJ13" s="43">
        <v>2796508000</v>
      </c>
      <c r="CHK13" s="40">
        <v>0</v>
      </c>
      <c r="CHL13" s="43">
        <v>196424000</v>
      </c>
      <c r="CHM13" s="40" t="s">
        <v>41</v>
      </c>
      <c r="CHN13" s="40" t="s">
        <v>99</v>
      </c>
      <c r="CHO13" s="36">
        <f t="shared" si="414"/>
        <v>2015</v>
      </c>
      <c r="CHP13" s="37">
        <f t="shared" si="415"/>
        <v>-4922067000</v>
      </c>
      <c r="CHQ13" s="38">
        <f t="shared" si="416"/>
        <v>2992932000</v>
      </c>
      <c r="CHR13" s="38">
        <f t="shared" si="417"/>
        <v>-7914999000</v>
      </c>
      <c r="CHS13" s="39">
        <f t="shared" si="418"/>
        <v>0.98522502837837811</v>
      </c>
      <c r="CHT13" s="39">
        <f t="shared" si="419"/>
        <v>1.5843049504181546</v>
      </c>
      <c r="CHU13" s="40" t="s">
        <v>395</v>
      </c>
      <c r="CHV13" s="40" t="s">
        <v>11</v>
      </c>
      <c r="CHW13" s="42">
        <v>42369</v>
      </c>
      <c r="CHX13" s="43">
        <v>4995881000</v>
      </c>
      <c r="CHY13" s="43">
        <v>73814000</v>
      </c>
      <c r="CHZ13" s="43">
        <v>2796508000</v>
      </c>
      <c r="CIA13" s="40">
        <v>0</v>
      </c>
      <c r="CIB13" s="43">
        <v>196424000</v>
      </c>
      <c r="CIC13" s="40" t="s">
        <v>41</v>
      </c>
      <c r="CID13" s="40" t="s">
        <v>99</v>
      </c>
      <c r="CIE13" s="36">
        <f t="shared" si="414"/>
        <v>2015</v>
      </c>
      <c r="CIF13" s="37">
        <f t="shared" si="415"/>
        <v>-4922067000</v>
      </c>
      <c r="CIG13" s="38">
        <f t="shared" si="416"/>
        <v>2992932000</v>
      </c>
      <c r="CIH13" s="38">
        <f t="shared" si="417"/>
        <v>-7914999000</v>
      </c>
      <c r="CII13" s="39">
        <f t="shared" si="418"/>
        <v>0.98522502837837811</v>
      </c>
      <c r="CIJ13" s="39">
        <f t="shared" si="419"/>
        <v>1.5843049504181546</v>
      </c>
      <c r="CIK13" s="40" t="s">
        <v>395</v>
      </c>
      <c r="CIL13" s="40" t="s">
        <v>11</v>
      </c>
      <c r="CIM13" s="42">
        <v>42369</v>
      </c>
      <c r="CIN13" s="43">
        <v>4995881000</v>
      </c>
      <c r="CIO13" s="43">
        <v>73814000</v>
      </c>
      <c r="CIP13" s="43">
        <v>2796508000</v>
      </c>
      <c r="CIQ13" s="40">
        <v>0</v>
      </c>
      <c r="CIR13" s="43">
        <v>196424000</v>
      </c>
      <c r="CIS13" s="40" t="s">
        <v>41</v>
      </c>
      <c r="CIT13" s="40" t="s">
        <v>99</v>
      </c>
      <c r="CIU13" s="36">
        <f t="shared" si="420"/>
        <v>2015</v>
      </c>
      <c r="CIV13" s="37">
        <f t="shared" si="421"/>
        <v>-4922067000</v>
      </c>
      <c r="CIW13" s="38">
        <f t="shared" si="422"/>
        <v>2992932000</v>
      </c>
      <c r="CIX13" s="38">
        <f t="shared" si="423"/>
        <v>-7914999000</v>
      </c>
      <c r="CIY13" s="39">
        <f t="shared" si="424"/>
        <v>0.98522502837837811</v>
      </c>
      <c r="CIZ13" s="39">
        <f t="shared" si="425"/>
        <v>1.5843049504181546</v>
      </c>
      <c r="CJA13" s="40" t="s">
        <v>395</v>
      </c>
      <c r="CJB13" s="40" t="s">
        <v>11</v>
      </c>
      <c r="CJC13" s="42">
        <v>42369</v>
      </c>
      <c r="CJD13" s="43">
        <v>4995881000</v>
      </c>
      <c r="CJE13" s="43">
        <v>73814000</v>
      </c>
      <c r="CJF13" s="43">
        <v>2796508000</v>
      </c>
      <c r="CJG13" s="40">
        <v>0</v>
      </c>
      <c r="CJH13" s="43">
        <v>196424000</v>
      </c>
      <c r="CJI13" s="40" t="s">
        <v>41</v>
      </c>
      <c r="CJJ13" s="40" t="s">
        <v>99</v>
      </c>
      <c r="CJK13" s="36">
        <f t="shared" si="420"/>
        <v>2015</v>
      </c>
      <c r="CJL13" s="37">
        <f t="shared" si="421"/>
        <v>-4922067000</v>
      </c>
      <c r="CJM13" s="38">
        <f t="shared" si="422"/>
        <v>2992932000</v>
      </c>
      <c r="CJN13" s="38">
        <f t="shared" si="423"/>
        <v>-7914999000</v>
      </c>
      <c r="CJO13" s="39">
        <f t="shared" si="424"/>
        <v>0.98522502837837811</v>
      </c>
      <c r="CJP13" s="39">
        <f t="shared" si="425"/>
        <v>1.5843049504181546</v>
      </c>
      <c r="CJQ13" s="40" t="s">
        <v>395</v>
      </c>
      <c r="CJR13" s="40" t="s">
        <v>11</v>
      </c>
      <c r="CJS13" s="42">
        <v>42369</v>
      </c>
      <c r="CJT13" s="43">
        <v>4995881000</v>
      </c>
      <c r="CJU13" s="43">
        <v>73814000</v>
      </c>
      <c r="CJV13" s="43">
        <v>2796508000</v>
      </c>
      <c r="CJW13" s="40">
        <v>0</v>
      </c>
      <c r="CJX13" s="43">
        <v>196424000</v>
      </c>
      <c r="CJY13" s="40" t="s">
        <v>41</v>
      </c>
      <c r="CJZ13" s="40" t="s">
        <v>99</v>
      </c>
      <c r="CKA13" s="36">
        <f t="shared" si="426"/>
        <v>2015</v>
      </c>
      <c r="CKB13" s="37">
        <f t="shared" si="427"/>
        <v>-4922067000</v>
      </c>
      <c r="CKC13" s="38">
        <f t="shared" si="428"/>
        <v>2992932000</v>
      </c>
      <c r="CKD13" s="38">
        <f t="shared" si="429"/>
        <v>-7914999000</v>
      </c>
      <c r="CKE13" s="39">
        <f t="shared" si="430"/>
        <v>0.98522502837837811</v>
      </c>
      <c r="CKF13" s="39">
        <f t="shared" si="431"/>
        <v>1.5843049504181546</v>
      </c>
      <c r="CKG13" s="40" t="s">
        <v>395</v>
      </c>
      <c r="CKH13" s="40" t="s">
        <v>11</v>
      </c>
      <c r="CKI13" s="42">
        <v>42369</v>
      </c>
      <c r="CKJ13" s="43">
        <v>4995881000</v>
      </c>
      <c r="CKK13" s="43">
        <v>73814000</v>
      </c>
      <c r="CKL13" s="43">
        <v>2796508000</v>
      </c>
      <c r="CKM13" s="40">
        <v>0</v>
      </c>
      <c r="CKN13" s="43">
        <v>196424000</v>
      </c>
      <c r="CKO13" s="40" t="s">
        <v>41</v>
      </c>
      <c r="CKP13" s="40" t="s">
        <v>99</v>
      </c>
      <c r="CKQ13" s="36">
        <f t="shared" si="426"/>
        <v>2015</v>
      </c>
      <c r="CKR13" s="37">
        <f t="shared" si="427"/>
        <v>-4922067000</v>
      </c>
      <c r="CKS13" s="38">
        <f t="shared" si="428"/>
        <v>2992932000</v>
      </c>
      <c r="CKT13" s="38">
        <f t="shared" si="429"/>
        <v>-7914999000</v>
      </c>
      <c r="CKU13" s="39">
        <f t="shared" si="430"/>
        <v>0.98522502837837811</v>
      </c>
      <c r="CKV13" s="39">
        <f t="shared" si="431"/>
        <v>1.5843049504181546</v>
      </c>
      <c r="CKW13" s="40" t="s">
        <v>395</v>
      </c>
      <c r="CKX13" s="40" t="s">
        <v>11</v>
      </c>
      <c r="CKY13" s="42">
        <v>42369</v>
      </c>
      <c r="CKZ13" s="43">
        <v>4995881000</v>
      </c>
      <c r="CLA13" s="43">
        <v>73814000</v>
      </c>
      <c r="CLB13" s="43">
        <v>2796508000</v>
      </c>
      <c r="CLC13" s="40">
        <v>0</v>
      </c>
      <c r="CLD13" s="43">
        <v>196424000</v>
      </c>
      <c r="CLE13" s="40" t="s">
        <v>41</v>
      </c>
      <c r="CLF13" s="40" t="s">
        <v>99</v>
      </c>
      <c r="CLG13" s="36">
        <f t="shared" si="432"/>
        <v>2015</v>
      </c>
      <c r="CLH13" s="37">
        <f t="shared" si="433"/>
        <v>-4922067000</v>
      </c>
      <c r="CLI13" s="38">
        <f t="shared" si="434"/>
        <v>2992932000</v>
      </c>
      <c r="CLJ13" s="38">
        <f t="shared" si="435"/>
        <v>-7914999000</v>
      </c>
      <c r="CLK13" s="39">
        <f t="shared" si="436"/>
        <v>0.98522502837837811</v>
      </c>
      <c r="CLL13" s="39">
        <f t="shared" si="437"/>
        <v>1.5843049504181546</v>
      </c>
      <c r="CLM13" s="40" t="s">
        <v>395</v>
      </c>
      <c r="CLN13" s="40" t="s">
        <v>11</v>
      </c>
      <c r="CLO13" s="42">
        <v>42369</v>
      </c>
      <c r="CLP13" s="43">
        <v>4995881000</v>
      </c>
      <c r="CLQ13" s="43">
        <v>73814000</v>
      </c>
      <c r="CLR13" s="43">
        <v>2796508000</v>
      </c>
      <c r="CLS13" s="40">
        <v>0</v>
      </c>
      <c r="CLT13" s="43">
        <v>196424000</v>
      </c>
      <c r="CLU13" s="40" t="s">
        <v>41</v>
      </c>
      <c r="CLV13" s="40" t="s">
        <v>99</v>
      </c>
      <c r="CLW13" s="36">
        <f t="shared" si="432"/>
        <v>2015</v>
      </c>
      <c r="CLX13" s="37">
        <f t="shared" si="433"/>
        <v>-4922067000</v>
      </c>
      <c r="CLY13" s="38">
        <f t="shared" si="434"/>
        <v>2992932000</v>
      </c>
      <c r="CLZ13" s="38">
        <f t="shared" si="435"/>
        <v>-7914999000</v>
      </c>
      <c r="CMA13" s="39">
        <f t="shared" si="436"/>
        <v>0.98522502837837811</v>
      </c>
      <c r="CMB13" s="39">
        <f t="shared" si="437"/>
        <v>1.5843049504181546</v>
      </c>
      <c r="CMC13" s="40" t="s">
        <v>395</v>
      </c>
      <c r="CMD13" s="40" t="s">
        <v>11</v>
      </c>
      <c r="CME13" s="42">
        <v>42369</v>
      </c>
      <c r="CMF13" s="43">
        <v>4995881000</v>
      </c>
      <c r="CMG13" s="43">
        <v>73814000</v>
      </c>
      <c r="CMH13" s="43">
        <v>2796508000</v>
      </c>
      <c r="CMI13" s="40">
        <v>0</v>
      </c>
      <c r="CMJ13" s="43">
        <v>196424000</v>
      </c>
      <c r="CMK13" s="40" t="s">
        <v>41</v>
      </c>
      <c r="CML13" s="40" t="s">
        <v>99</v>
      </c>
      <c r="CMM13" s="36">
        <f t="shared" si="438"/>
        <v>2015</v>
      </c>
      <c r="CMN13" s="37">
        <f t="shared" si="439"/>
        <v>-4922067000</v>
      </c>
      <c r="CMO13" s="38">
        <f t="shared" si="440"/>
        <v>2992932000</v>
      </c>
      <c r="CMP13" s="38">
        <f t="shared" si="441"/>
        <v>-7914999000</v>
      </c>
      <c r="CMQ13" s="39">
        <f t="shared" si="442"/>
        <v>0.98522502837837811</v>
      </c>
      <c r="CMR13" s="39">
        <f t="shared" si="443"/>
        <v>1.5843049504181546</v>
      </c>
      <c r="CMS13" s="40" t="s">
        <v>395</v>
      </c>
      <c r="CMT13" s="40" t="s">
        <v>11</v>
      </c>
      <c r="CMU13" s="42">
        <v>42369</v>
      </c>
      <c r="CMV13" s="43">
        <v>4995881000</v>
      </c>
      <c r="CMW13" s="43">
        <v>73814000</v>
      </c>
      <c r="CMX13" s="43">
        <v>2796508000</v>
      </c>
      <c r="CMY13" s="40">
        <v>0</v>
      </c>
      <c r="CMZ13" s="43">
        <v>196424000</v>
      </c>
      <c r="CNA13" s="40" t="s">
        <v>41</v>
      </c>
      <c r="CNB13" s="40" t="s">
        <v>99</v>
      </c>
      <c r="CNC13" s="36">
        <f t="shared" si="438"/>
        <v>2015</v>
      </c>
      <c r="CND13" s="37">
        <f t="shared" si="439"/>
        <v>-4922067000</v>
      </c>
      <c r="CNE13" s="38">
        <f t="shared" si="440"/>
        <v>2992932000</v>
      </c>
      <c r="CNF13" s="38">
        <f t="shared" si="441"/>
        <v>-7914999000</v>
      </c>
      <c r="CNG13" s="39">
        <f t="shared" si="442"/>
        <v>0.98522502837837811</v>
      </c>
      <c r="CNH13" s="39">
        <f t="shared" si="443"/>
        <v>1.5843049504181546</v>
      </c>
      <c r="CNI13" s="40" t="s">
        <v>395</v>
      </c>
      <c r="CNJ13" s="40" t="s">
        <v>11</v>
      </c>
      <c r="CNK13" s="42">
        <v>42369</v>
      </c>
      <c r="CNL13" s="43">
        <v>4995881000</v>
      </c>
      <c r="CNM13" s="43">
        <v>73814000</v>
      </c>
      <c r="CNN13" s="43">
        <v>2796508000</v>
      </c>
      <c r="CNO13" s="40">
        <v>0</v>
      </c>
      <c r="CNP13" s="43">
        <v>196424000</v>
      </c>
      <c r="CNQ13" s="40" t="s">
        <v>41</v>
      </c>
      <c r="CNR13" s="40" t="s">
        <v>99</v>
      </c>
      <c r="CNS13" s="36">
        <f t="shared" si="444"/>
        <v>2015</v>
      </c>
      <c r="CNT13" s="37">
        <f t="shared" si="445"/>
        <v>-4922067000</v>
      </c>
      <c r="CNU13" s="38">
        <f t="shared" si="446"/>
        <v>2992932000</v>
      </c>
      <c r="CNV13" s="38">
        <f t="shared" si="447"/>
        <v>-7914999000</v>
      </c>
      <c r="CNW13" s="39">
        <f t="shared" si="448"/>
        <v>0.98522502837837811</v>
      </c>
      <c r="CNX13" s="39">
        <f t="shared" si="449"/>
        <v>1.5843049504181546</v>
      </c>
      <c r="CNY13" s="40" t="s">
        <v>395</v>
      </c>
      <c r="CNZ13" s="40" t="s">
        <v>11</v>
      </c>
      <c r="COA13" s="42">
        <v>42369</v>
      </c>
      <c r="COB13" s="43">
        <v>4995881000</v>
      </c>
      <c r="COC13" s="43">
        <v>73814000</v>
      </c>
      <c r="COD13" s="43">
        <v>2796508000</v>
      </c>
      <c r="COE13" s="40">
        <v>0</v>
      </c>
      <c r="COF13" s="43">
        <v>196424000</v>
      </c>
      <c r="COG13" s="40" t="s">
        <v>41</v>
      </c>
      <c r="COH13" s="40" t="s">
        <v>99</v>
      </c>
      <c r="COI13" s="36">
        <f t="shared" si="444"/>
        <v>2015</v>
      </c>
      <c r="COJ13" s="37">
        <f t="shared" si="445"/>
        <v>-4922067000</v>
      </c>
      <c r="COK13" s="38">
        <f t="shared" si="446"/>
        <v>2992932000</v>
      </c>
      <c r="COL13" s="38">
        <f t="shared" si="447"/>
        <v>-7914999000</v>
      </c>
      <c r="COM13" s="39">
        <f t="shared" si="448"/>
        <v>0.98522502837837811</v>
      </c>
      <c r="CON13" s="39">
        <f t="shared" si="449"/>
        <v>1.5843049504181546</v>
      </c>
      <c r="COO13" s="40" t="s">
        <v>395</v>
      </c>
      <c r="COP13" s="40" t="s">
        <v>11</v>
      </c>
      <c r="COQ13" s="42">
        <v>42369</v>
      </c>
      <c r="COR13" s="43">
        <v>4995881000</v>
      </c>
      <c r="COS13" s="43">
        <v>73814000</v>
      </c>
      <c r="COT13" s="43">
        <v>2796508000</v>
      </c>
      <c r="COU13" s="40">
        <v>0</v>
      </c>
      <c r="COV13" s="43">
        <v>196424000</v>
      </c>
      <c r="COW13" s="40" t="s">
        <v>41</v>
      </c>
      <c r="COX13" s="40" t="s">
        <v>99</v>
      </c>
      <c r="COY13" s="36">
        <f t="shared" si="450"/>
        <v>2015</v>
      </c>
      <c r="COZ13" s="37">
        <f t="shared" si="451"/>
        <v>-4922067000</v>
      </c>
      <c r="CPA13" s="38">
        <f t="shared" si="452"/>
        <v>2992932000</v>
      </c>
      <c r="CPB13" s="38">
        <f t="shared" si="453"/>
        <v>-7914999000</v>
      </c>
      <c r="CPC13" s="39">
        <f t="shared" si="454"/>
        <v>0.98522502837837811</v>
      </c>
      <c r="CPD13" s="39">
        <f t="shared" si="455"/>
        <v>1.5843049504181546</v>
      </c>
      <c r="CPE13" s="40" t="s">
        <v>395</v>
      </c>
      <c r="CPF13" s="40" t="s">
        <v>11</v>
      </c>
      <c r="CPG13" s="42">
        <v>42369</v>
      </c>
      <c r="CPH13" s="43">
        <v>4995881000</v>
      </c>
      <c r="CPI13" s="43">
        <v>73814000</v>
      </c>
      <c r="CPJ13" s="43">
        <v>2796508000</v>
      </c>
      <c r="CPK13" s="40">
        <v>0</v>
      </c>
      <c r="CPL13" s="43">
        <v>196424000</v>
      </c>
      <c r="CPM13" s="40" t="s">
        <v>41</v>
      </c>
      <c r="CPN13" s="40" t="s">
        <v>99</v>
      </c>
      <c r="CPO13" s="36">
        <f t="shared" si="450"/>
        <v>2015</v>
      </c>
      <c r="CPP13" s="37">
        <f t="shared" si="451"/>
        <v>-4922067000</v>
      </c>
      <c r="CPQ13" s="38">
        <f t="shared" si="452"/>
        <v>2992932000</v>
      </c>
      <c r="CPR13" s="38">
        <f t="shared" si="453"/>
        <v>-7914999000</v>
      </c>
      <c r="CPS13" s="39">
        <f t="shared" si="454"/>
        <v>0.98522502837837811</v>
      </c>
      <c r="CPT13" s="39">
        <f t="shared" si="455"/>
        <v>1.5843049504181546</v>
      </c>
      <c r="CPU13" s="40" t="s">
        <v>395</v>
      </c>
      <c r="CPV13" s="40" t="s">
        <v>11</v>
      </c>
      <c r="CPW13" s="42">
        <v>42369</v>
      </c>
      <c r="CPX13" s="43">
        <v>4995881000</v>
      </c>
      <c r="CPY13" s="43">
        <v>73814000</v>
      </c>
      <c r="CPZ13" s="43">
        <v>2796508000</v>
      </c>
      <c r="CQA13" s="40">
        <v>0</v>
      </c>
      <c r="CQB13" s="43">
        <v>196424000</v>
      </c>
      <c r="CQC13" s="40" t="s">
        <v>41</v>
      </c>
      <c r="CQD13" s="40" t="s">
        <v>99</v>
      </c>
      <c r="CQE13" s="36">
        <f t="shared" si="456"/>
        <v>2015</v>
      </c>
      <c r="CQF13" s="37">
        <f t="shared" si="457"/>
        <v>-4922067000</v>
      </c>
      <c r="CQG13" s="38">
        <f t="shared" si="458"/>
        <v>2992932000</v>
      </c>
      <c r="CQH13" s="38">
        <f t="shared" si="459"/>
        <v>-7914999000</v>
      </c>
      <c r="CQI13" s="39">
        <f t="shared" si="460"/>
        <v>0.98522502837837811</v>
      </c>
      <c r="CQJ13" s="39">
        <f t="shared" si="461"/>
        <v>1.5843049504181546</v>
      </c>
      <c r="CQK13" s="40" t="s">
        <v>395</v>
      </c>
      <c r="CQL13" s="40" t="s">
        <v>11</v>
      </c>
      <c r="CQM13" s="42">
        <v>42369</v>
      </c>
      <c r="CQN13" s="43">
        <v>4995881000</v>
      </c>
      <c r="CQO13" s="43">
        <v>73814000</v>
      </c>
      <c r="CQP13" s="43">
        <v>2796508000</v>
      </c>
      <c r="CQQ13" s="40">
        <v>0</v>
      </c>
      <c r="CQR13" s="43">
        <v>196424000</v>
      </c>
      <c r="CQS13" s="40" t="s">
        <v>41</v>
      </c>
      <c r="CQT13" s="40" t="s">
        <v>99</v>
      </c>
      <c r="CQU13" s="36">
        <f t="shared" si="456"/>
        <v>2015</v>
      </c>
      <c r="CQV13" s="37">
        <f t="shared" si="457"/>
        <v>-4922067000</v>
      </c>
      <c r="CQW13" s="38">
        <f t="shared" si="458"/>
        <v>2992932000</v>
      </c>
      <c r="CQX13" s="38">
        <f t="shared" si="459"/>
        <v>-7914999000</v>
      </c>
      <c r="CQY13" s="39">
        <f t="shared" si="460"/>
        <v>0.98522502837837811</v>
      </c>
      <c r="CQZ13" s="39">
        <f t="shared" si="461"/>
        <v>1.5843049504181546</v>
      </c>
      <c r="CRA13" s="40" t="s">
        <v>395</v>
      </c>
      <c r="CRB13" s="40" t="s">
        <v>11</v>
      </c>
      <c r="CRC13" s="42">
        <v>42369</v>
      </c>
      <c r="CRD13" s="43">
        <v>4995881000</v>
      </c>
      <c r="CRE13" s="43">
        <v>73814000</v>
      </c>
      <c r="CRF13" s="43">
        <v>2796508000</v>
      </c>
      <c r="CRG13" s="40">
        <v>0</v>
      </c>
      <c r="CRH13" s="43">
        <v>196424000</v>
      </c>
      <c r="CRI13" s="40" t="s">
        <v>41</v>
      </c>
      <c r="CRJ13" s="40" t="s">
        <v>99</v>
      </c>
      <c r="CRK13" s="36">
        <f t="shared" si="462"/>
        <v>2015</v>
      </c>
      <c r="CRL13" s="37">
        <f t="shared" si="463"/>
        <v>-4922067000</v>
      </c>
      <c r="CRM13" s="38">
        <f t="shared" si="464"/>
        <v>2992932000</v>
      </c>
      <c r="CRN13" s="38">
        <f t="shared" si="465"/>
        <v>-7914999000</v>
      </c>
      <c r="CRO13" s="39">
        <f t="shared" si="466"/>
        <v>0.98522502837837811</v>
      </c>
      <c r="CRP13" s="39">
        <f t="shared" si="467"/>
        <v>1.5843049504181546</v>
      </c>
      <c r="CRQ13" s="40" t="s">
        <v>395</v>
      </c>
      <c r="CRR13" s="40" t="s">
        <v>11</v>
      </c>
      <c r="CRS13" s="42">
        <v>42369</v>
      </c>
      <c r="CRT13" s="43">
        <v>4995881000</v>
      </c>
      <c r="CRU13" s="43">
        <v>73814000</v>
      </c>
      <c r="CRV13" s="43">
        <v>2796508000</v>
      </c>
      <c r="CRW13" s="40">
        <v>0</v>
      </c>
      <c r="CRX13" s="43">
        <v>196424000</v>
      </c>
      <c r="CRY13" s="40" t="s">
        <v>41</v>
      </c>
      <c r="CRZ13" s="40" t="s">
        <v>99</v>
      </c>
      <c r="CSA13" s="36">
        <f t="shared" si="462"/>
        <v>2015</v>
      </c>
      <c r="CSB13" s="37">
        <f t="shared" si="463"/>
        <v>-4922067000</v>
      </c>
      <c r="CSC13" s="38">
        <f t="shared" si="464"/>
        <v>2992932000</v>
      </c>
      <c r="CSD13" s="38">
        <f t="shared" si="465"/>
        <v>-7914999000</v>
      </c>
      <c r="CSE13" s="39">
        <f t="shared" si="466"/>
        <v>0.98522502837837811</v>
      </c>
      <c r="CSF13" s="39">
        <f t="shared" si="467"/>
        <v>1.5843049504181546</v>
      </c>
      <c r="CSG13" s="40" t="s">
        <v>395</v>
      </c>
      <c r="CSH13" s="40" t="s">
        <v>11</v>
      </c>
      <c r="CSI13" s="42">
        <v>42369</v>
      </c>
      <c r="CSJ13" s="43">
        <v>4995881000</v>
      </c>
      <c r="CSK13" s="43">
        <v>73814000</v>
      </c>
      <c r="CSL13" s="43">
        <v>2796508000</v>
      </c>
      <c r="CSM13" s="40">
        <v>0</v>
      </c>
      <c r="CSN13" s="43">
        <v>196424000</v>
      </c>
      <c r="CSO13" s="40" t="s">
        <v>41</v>
      </c>
      <c r="CSP13" s="40" t="s">
        <v>99</v>
      </c>
      <c r="CSQ13" s="36">
        <f t="shared" si="468"/>
        <v>2015</v>
      </c>
      <c r="CSR13" s="37">
        <f t="shared" si="469"/>
        <v>-4922067000</v>
      </c>
      <c r="CSS13" s="38">
        <f t="shared" si="470"/>
        <v>2992932000</v>
      </c>
      <c r="CST13" s="38">
        <f t="shared" si="471"/>
        <v>-7914999000</v>
      </c>
      <c r="CSU13" s="39">
        <f t="shared" si="472"/>
        <v>0.98522502837837811</v>
      </c>
      <c r="CSV13" s="39">
        <f t="shared" si="473"/>
        <v>1.5843049504181546</v>
      </c>
      <c r="CSW13" s="40" t="s">
        <v>395</v>
      </c>
      <c r="CSX13" s="40" t="s">
        <v>11</v>
      </c>
      <c r="CSY13" s="42">
        <v>42369</v>
      </c>
      <c r="CSZ13" s="43">
        <v>4995881000</v>
      </c>
      <c r="CTA13" s="43">
        <v>73814000</v>
      </c>
      <c r="CTB13" s="43">
        <v>2796508000</v>
      </c>
      <c r="CTC13" s="40">
        <v>0</v>
      </c>
      <c r="CTD13" s="43">
        <v>196424000</v>
      </c>
      <c r="CTE13" s="40" t="s">
        <v>41</v>
      </c>
      <c r="CTF13" s="40" t="s">
        <v>99</v>
      </c>
      <c r="CTG13" s="36">
        <f t="shared" si="468"/>
        <v>2015</v>
      </c>
      <c r="CTH13" s="37">
        <f t="shared" si="469"/>
        <v>-4922067000</v>
      </c>
      <c r="CTI13" s="38">
        <f t="shared" si="470"/>
        <v>2992932000</v>
      </c>
      <c r="CTJ13" s="38">
        <f t="shared" si="471"/>
        <v>-7914999000</v>
      </c>
      <c r="CTK13" s="39">
        <f t="shared" si="472"/>
        <v>0.98522502837837811</v>
      </c>
      <c r="CTL13" s="39">
        <f t="shared" si="473"/>
        <v>1.5843049504181546</v>
      </c>
      <c r="CTM13" s="40" t="s">
        <v>395</v>
      </c>
      <c r="CTN13" s="40" t="s">
        <v>11</v>
      </c>
      <c r="CTO13" s="42">
        <v>42369</v>
      </c>
      <c r="CTP13" s="43">
        <v>4995881000</v>
      </c>
      <c r="CTQ13" s="43">
        <v>73814000</v>
      </c>
      <c r="CTR13" s="43">
        <v>2796508000</v>
      </c>
      <c r="CTS13" s="40">
        <v>0</v>
      </c>
      <c r="CTT13" s="43">
        <v>196424000</v>
      </c>
      <c r="CTU13" s="40" t="s">
        <v>41</v>
      </c>
      <c r="CTV13" s="40" t="s">
        <v>99</v>
      </c>
      <c r="CTW13" s="36">
        <f t="shared" si="474"/>
        <v>2015</v>
      </c>
      <c r="CTX13" s="37">
        <f t="shared" si="475"/>
        <v>-4922067000</v>
      </c>
      <c r="CTY13" s="38">
        <f t="shared" si="476"/>
        <v>2992932000</v>
      </c>
      <c r="CTZ13" s="38">
        <f t="shared" si="477"/>
        <v>-7914999000</v>
      </c>
      <c r="CUA13" s="39">
        <f t="shared" si="478"/>
        <v>0.98522502837837811</v>
      </c>
      <c r="CUB13" s="39">
        <f t="shared" si="479"/>
        <v>1.5843049504181546</v>
      </c>
      <c r="CUC13" s="40" t="s">
        <v>395</v>
      </c>
      <c r="CUD13" s="40" t="s">
        <v>11</v>
      </c>
      <c r="CUE13" s="42">
        <v>42369</v>
      </c>
      <c r="CUF13" s="43">
        <v>4995881000</v>
      </c>
      <c r="CUG13" s="43">
        <v>73814000</v>
      </c>
      <c r="CUH13" s="43">
        <v>2796508000</v>
      </c>
      <c r="CUI13" s="40">
        <v>0</v>
      </c>
      <c r="CUJ13" s="43">
        <v>196424000</v>
      </c>
      <c r="CUK13" s="40" t="s">
        <v>41</v>
      </c>
      <c r="CUL13" s="40" t="s">
        <v>99</v>
      </c>
      <c r="CUM13" s="36">
        <f t="shared" si="474"/>
        <v>2015</v>
      </c>
      <c r="CUN13" s="37">
        <f t="shared" si="475"/>
        <v>-4922067000</v>
      </c>
      <c r="CUO13" s="38">
        <f t="shared" si="476"/>
        <v>2992932000</v>
      </c>
      <c r="CUP13" s="38">
        <f t="shared" si="477"/>
        <v>-7914999000</v>
      </c>
      <c r="CUQ13" s="39">
        <f t="shared" si="478"/>
        <v>0.98522502837837811</v>
      </c>
      <c r="CUR13" s="39">
        <f t="shared" si="479"/>
        <v>1.5843049504181546</v>
      </c>
      <c r="CUS13" s="40" t="s">
        <v>395</v>
      </c>
      <c r="CUT13" s="40" t="s">
        <v>11</v>
      </c>
      <c r="CUU13" s="42">
        <v>42369</v>
      </c>
      <c r="CUV13" s="43">
        <v>4995881000</v>
      </c>
      <c r="CUW13" s="43">
        <v>73814000</v>
      </c>
      <c r="CUX13" s="43">
        <v>2796508000</v>
      </c>
      <c r="CUY13" s="40">
        <v>0</v>
      </c>
      <c r="CUZ13" s="43">
        <v>196424000</v>
      </c>
      <c r="CVA13" s="40" t="s">
        <v>41</v>
      </c>
      <c r="CVB13" s="40" t="s">
        <v>99</v>
      </c>
      <c r="CVC13" s="36">
        <f t="shared" si="480"/>
        <v>2015</v>
      </c>
      <c r="CVD13" s="37">
        <f t="shared" si="481"/>
        <v>-4922067000</v>
      </c>
      <c r="CVE13" s="38">
        <f t="shared" si="482"/>
        <v>2992932000</v>
      </c>
      <c r="CVF13" s="38">
        <f t="shared" si="483"/>
        <v>-7914999000</v>
      </c>
      <c r="CVG13" s="39">
        <f t="shared" si="484"/>
        <v>0.98522502837837811</v>
      </c>
      <c r="CVH13" s="39">
        <f t="shared" si="485"/>
        <v>1.5843049504181546</v>
      </c>
      <c r="CVI13" s="40" t="s">
        <v>395</v>
      </c>
      <c r="CVJ13" s="40" t="s">
        <v>11</v>
      </c>
      <c r="CVK13" s="42">
        <v>42369</v>
      </c>
      <c r="CVL13" s="43">
        <v>4995881000</v>
      </c>
      <c r="CVM13" s="43">
        <v>73814000</v>
      </c>
      <c r="CVN13" s="43">
        <v>2796508000</v>
      </c>
      <c r="CVO13" s="40">
        <v>0</v>
      </c>
      <c r="CVP13" s="43">
        <v>196424000</v>
      </c>
      <c r="CVQ13" s="40" t="s">
        <v>41</v>
      </c>
      <c r="CVR13" s="40" t="s">
        <v>99</v>
      </c>
      <c r="CVS13" s="36">
        <f t="shared" si="480"/>
        <v>2015</v>
      </c>
      <c r="CVT13" s="37">
        <f t="shared" si="481"/>
        <v>-4922067000</v>
      </c>
      <c r="CVU13" s="38">
        <f t="shared" si="482"/>
        <v>2992932000</v>
      </c>
      <c r="CVV13" s="38">
        <f t="shared" si="483"/>
        <v>-7914999000</v>
      </c>
      <c r="CVW13" s="39">
        <f t="shared" si="484"/>
        <v>0.98522502837837811</v>
      </c>
      <c r="CVX13" s="39">
        <f t="shared" si="485"/>
        <v>1.5843049504181546</v>
      </c>
      <c r="CVY13" s="40" t="s">
        <v>395</v>
      </c>
      <c r="CVZ13" s="40" t="s">
        <v>11</v>
      </c>
      <c r="CWA13" s="42">
        <v>42369</v>
      </c>
      <c r="CWB13" s="43">
        <v>4995881000</v>
      </c>
      <c r="CWC13" s="43">
        <v>73814000</v>
      </c>
      <c r="CWD13" s="43">
        <v>2796508000</v>
      </c>
      <c r="CWE13" s="40">
        <v>0</v>
      </c>
      <c r="CWF13" s="43">
        <v>196424000</v>
      </c>
      <c r="CWG13" s="40" t="s">
        <v>41</v>
      </c>
      <c r="CWH13" s="40" t="s">
        <v>99</v>
      </c>
      <c r="CWI13" s="36">
        <f t="shared" si="486"/>
        <v>2015</v>
      </c>
      <c r="CWJ13" s="37">
        <f t="shared" si="487"/>
        <v>-4922067000</v>
      </c>
      <c r="CWK13" s="38">
        <f t="shared" si="488"/>
        <v>2992932000</v>
      </c>
      <c r="CWL13" s="38">
        <f t="shared" si="489"/>
        <v>-7914999000</v>
      </c>
      <c r="CWM13" s="39">
        <f t="shared" si="490"/>
        <v>0.98522502837837811</v>
      </c>
      <c r="CWN13" s="39">
        <f t="shared" si="491"/>
        <v>1.5843049504181546</v>
      </c>
      <c r="CWO13" s="40" t="s">
        <v>395</v>
      </c>
      <c r="CWP13" s="40" t="s">
        <v>11</v>
      </c>
      <c r="CWQ13" s="42">
        <v>42369</v>
      </c>
      <c r="CWR13" s="43">
        <v>4995881000</v>
      </c>
      <c r="CWS13" s="43">
        <v>73814000</v>
      </c>
      <c r="CWT13" s="43">
        <v>2796508000</v>
      </c>
      <c r="CWU13" s="40">
        <v>0</v>
      </c>
      <c r="CWV13" s="43">
        <v>196424000</v>
      </c>
      <c r="CWW13" s="40" t="s">
        <v>41</v>
      </c>
      <c r="CWX13" s="40" t="s">
        <v>99</v>
      </c>
      <c r="CWY13" s="36">
        <f t="shared" si="486"/>
        <v>2015</v>
      </c>
      <c r="CWZ13" s="37">
        <f t="shared" si="487"/>
        <v>-4922067000</v>
      </c>
      <c r="CXA13" s="38">
        <f t="shared" si="488"/>
        <v>2992932000</v>
      </c>
      <c r="CXB13" s="38">
        <f t="shared" si="489"/>
        <v>-7914999000</v>
      </c>
      <c r="CXC13" s="39">
        <f t="shared" si="490"/>
        <v>0.98522502837837811</v>
      </c>
      <c r="CXD13" s="39">
        <f t="shared" si="491"/>
        <v>1.5843049504181546</v>
      </c>
      <c r="CXE13" s="40" t="s">
        <v>395</v>
      </c>
      <c r="CXF13" s="40" t="s">
        <v>11</v>
      </c>
      <c r="CXG13" s="42">
        <v>42369</v>
      </c>
      <c r="CXH13" s="43">
        <v>4995881000</v>
      </c>
      <c r="CXI13" s="43">
        <v>73814000</v>
      </c>
      <c r="CXJ13" s="43">
        <v>2796508000</v>
      </c>
      <c r="CXK13" s="40">
        <v>0</v>
      </c>
      <c r="CXL13" s="43">
        <v>196424000</v>
      </c>
      <c r="CXM13" s="40" t="s">
        <v>41</v>
      </c>
      <c r="CXN13" s="40" t="s">
        <v>99</v>
      </c>
      <c r="CXO13" s="36">
        <f t="shared" si="492"/>
        <v>2015</v>
      </c>
      <c r="CXP13" s="37">
        <f t="shared" si="493"/>
        <v>-4922067000</v>
      </c>
      <c r="CXQ13" s="38">
        <f t="shared" si="494"/>
        <v>2992932000</v>
      </c>
      <c r="CXR13" s="38">
        <f t="shared" si="495"/>
        <v>-7914999000</v>
      </c>
      <c r="CXS13" s="39">
        <f t="shared" si="496"/>
        <v>0.98522502837837811</v>
      </c>
      <c r="CXT13" s="39">
        <f t="shared" si="497"/>
        <v>1.5843049504181546</v>
      </c>
      <c r="CXU13" s="40" t="s">
        <v>395</v>
      </c>
      <c r="CXV13" s="40" t="s">
        <v>11</v>
      </c>
      <c r="CXW13" s="42">
        <v>42369</v>
      </c>
      <c r="CXX13" s="43">
        <v>4995881000</v>
      </c>
      <c r="CXY13" s="43">
        <v>73814000</v>
      </c>
      <c r="CXZ13" s="43">
        <v>2796508000</v>
      </c>
      <c r="CYA13" s="40">
        <v>0</v>
      </c>
      <c r="CYB13" s="43">
        <v>196424000</v>
      </c>
      <c r="CYC13" s="40" t="s">
        <v>41</v>
      </c>
      <c r="CYD13" s="40" t="s">
        <v>99</v>
      </c>
      <c r="CYE13" s="36">
        <f t="shared" si="492"/>
        <v>2015</v>
      </c>
      <c r="CYF13" s="37">
        <f t="shared" si="493"/>
        <v>-4922067000</v>
      </c>
      <c r="CYG13" s="38">
        <f t="shared" si="494"/>
        <v>2992932000</v>
      </c>
      <c r="CYH13" s="38">
        <f t="shared" si="495"/>
        <v>-7914999000</v>
      </c>
      <c r="CYI13" s="39">
        <f t="shared" si="496"/>
        <v>0.98522502837837811</v>
      </c>
      <c r="CYJ13" s="39">
        <f t="shared" si="497"/>
        <v>1.5843049504181546</v>
      </c>
      <c r="CYK13" s="40" t="s">
        <v>395</v>
      </c>
      <c r="CYL13" s="40" t="s">
        <v>11</v>
      </c>
      <c r="CYM13" s="42">
        <v>42369</v>
      </c>
      <c r="CYN13" s="43">
        <v>4995881000</v>
      </c>
      <c r="CYO13" s="43">
        <v>73814000</v>
      </c>
      <c r="CYP13" s="43">
        <v>2796508000</v>
      </c>
      <c r="CYQ13" s="40">
        <v>0</v>
      </c>
      <c r="CYR13" s="43">
        <v>196424000</v>
      </c>
      <c r="CYS13" s="40" t="s">
        <v>41</v>
      </c>
      <c r="CYT13" s="40" t="s">
        <v>99</v>
      </c>
      <c r="CYU13" s="36">
        <f t="shared" si="498"/>
        <v>2015</v>
      </c>
      <c r="CYV13" s="37">
        <f t="shared" si="499"/>
        <v>-4922067000</v>
      </c>
      <c r="CYW13" s="38">
        <f t="shared" si="500"/>
        <v>2992932000</v>
      </c>
      <c r="CYX13" s="38">
        <f t="shared" si="501"/>
        <v>-7914999000</v>
      </c>
      <c r="CYY13" s="39">
        <f t="shared" si="502"/>
        <v>0.98522502837837811</v>
      </c>
      <c r="CYZ13" s="39">
        <f t="shared" si="503"/>
        <v>1.5843049504181546</v>
      </c>
      <c r="CZA13" s="40" t="s">
        <v>395</v>
      </c>
      <c r="CZB13" s="40" t="s">
        <v>11</v>
      </c>
      <c r="CZC13" s="42">
        <v>42369</v>
      </c>
      <c r="CZD13" s="43">
        <v>4995881000</v>
      </c>
      <c r="CZE13" s="43">
        <v>73814000</v>
      </c>
      <c r="CZF13" s="43">
        <v>2796508000</v>
      </c>
      <c r="CZG13" s="40">
        <v>0</v>
      </c>
      <c r="CZH13" s="43">
        <v>196424000</v>
      </c>
      <c r="CZI13" s="40" t="s">
        <v>41</v>
      </c>
      <c r="CZJ13" s="40" t="s">
        <v>99</v>
      </c>
      <c r="CZK13" s="36">
        <f t="shared" si="498"/>
        <v>2015</v>
      </c>
      <c r="CZL13" s="37">
        <f t="shared" si="499"/>
        <v>-4922067000</v>
      </c>
      <c r="CZM13" s="38">
        <f t="shared" si="500"/>
        <v>2992932000</v>
      </c>
      <c r="CZN13" s="38">
        <f t="shared" si="501"/>
        <v>-7914999000</v>
      </c>
      <c r="CZO13" s="39">
        <f t="shared" si="502"/>
        <v>0.98522502837837811</v>
      </c>
      <c r="CZP13" s="39">
        <f t="shared" si="503"/>
        <v>1.5843049504181546</v>
      </c>
      <c r="CZQ13" s="40" t="s">
        <v>395</v>
      </c>
      <c r="CZR13" s="40" t="s">
        <v>11</v>
      </c>
      <c r="CZS13" s="42">
        <v>42369</v>
      </c>
      <c r="CZT13" s="43">
        <v>4995881000</v>
      </c>
      <c r="CZU13" s="43">
        <v>73814000</v>
      </c>
      <c r="CZV13" s="43">
        <v>2796508000</v>
      </c>
      <c r="CZW13" s="40">
        <v>0</v>
      </c>
      <c r="CZX13" s="43">
        <v>196424000</v>
      </c>
      <c r="CZY13" s="40" t="s">
        <v>41</v>
      </c>
      <c r="CZZ13" s="40" t="s">
        <v>99</v>
      </c>
      <c r="DAA13" s="36">
        <f t="shared" si="504"/>
        <v>2015</v>
      </c>
      <c r="DAB13" s="37">
        <f t="shared" si="505"/>
        <v>-4922067000</v>
      </c>
      <c r="DAC13" s="38">
        <f t="shared" si="506"/>
        <v>2992932000</v>
      </c>
      <c r="DAD13" s="38">
        <f t="shared" si="507"/>
        <v>-7914999000</v>
      </c>
      <c r="DAE13" s="39">
        <f t="shared" si="508"/>
        <v>0.98522502837837811</v>
      </c>
      <c r="DAF13" s="39">
        <f t="shared" si="509"/>
        <v>1.5843049504181546</v>
      </c>
      <c r="DAG13" s="40" t="s">
        <v>395</v>
      </c>
      <c r="DAH13" s="40" t="s">
        <v>11</v>
      </c>
      <c r="DAI13" s="42">
        <v>42369</v>
      </c>
      <c r="DAJ13" s="43">
        <v>4995881000</v>
      </c>
      <c r="DAK13" s="43">
        <v>73814000</v>
      </c>
      <c r="DAL13" s="43">
        <v>2796508000</v>
      </c>
      <c r="DAM13" s="40">
        <v>0</v>
      </c>
      <c r="DAN13" s="43">
        <v>196424000</v>
      </c>
      <c r="DAO13" s="40" t="s">
        <v>41</v>
      </c>
      <c r="DAP13" s="40" t="s">
        <v>99</v>
      </c>
      <c r="DAQ13" s="36">
        <f t="shared" si="504"/>
        <v>2015</v>
      </c>
      <c r="DAR13" s="37">
        <f t="shared" si="505"/>
        <v>-4922067000</v>
      </c>
      <c r="DAS13" s="38">
        <f t="shared" si="506"/>
        <v>2992932000</v>
      </c>
      <c r="DAT13" s="38">
        <f t="shared" si="507"/>
        <v>-7914999000</v>
      </c>
      <c r="DAU13" s="39">
        <f t="shared" si="508"/>
        <v>0.98522502837837811</v>
      </c>
      <c r="DAV13" s="39">
        <f t="shared" si="509"/>
        <v>1.5843049504181546</v>
      </c>
      <c r="DAW13" s="40" t="s">
        <v>395</v>
      </c>
      <c r="DAX13" s="40" t="s">
        <v>11</v>
      </c>
      <c r="DAY13" s="42">
        <v>42369</v>
      </c>
      <c r="DAZ13" s="43">
        <v>4995881000</v>
      </c>
      <c r="DBA13" s="43">
        <v>73814000</v>
      </c>
      <c r="DBB13" s="43">
        <v>2796508000</v>
      </c>
      <c r="DBC13" s="40">
        <v>0</v>
      </c>
      <c r="DBD13" s="43">
        <v>196424000</v>
      </c>
      <c r="DBE13" s="40" t="s">
        <v>41</v>
      </c>
      <c r="DBF13" s="40" t="s">
        <v>99</v>
      </c>
      <c r="DBG13" s="36">
        <f t="shared" si="510"/>
        <v>2015</v>
      </c>
      <c r="DBH13" s="37">
        <f t="shared" si="511"/>
        <v>-4922067000</v>
      </c>
      <c r="DBI13" s="38">
        <f t="shared" si="512"/>
        <v>2992932000</v>
      </c>
      <c r="DBJ13" s="38">
        <f t="shared" si="513"/>
        <v>-7914999000</v>
      </c>
      <c r="DBK13" s="39">
        <f t="shared" si="514"/>
        <v>0.98522502837837811</v>
      </c>
      <c r="DBL13" s="39">
        <f t="shared" si="515"/>
        <v>1.5843049504181546</v>
      </c>
      <c r="DBM13" s="40" t="s">
        <v>395</v>
      </c>
      <c r="DBN13" s="40" t="s">
        <v>11</v>
      </c>
      <c r="DBO13" s="42">
        <v>42369</v>
      </c>
      <c r="DBP13" s="43">
        <v>4995881000</v>
      </c>
      <c r="DBQ13" s="43">
        <v>73814000</v>
      </c>
      <c r="DBR13" s="43">
        <v>2796508000</v>
      </c>
      <c r="DBS13" s="40">
        <v>0</v>
      </c>
      <c r="DBT13" s="43">
        <v>196424000</v>
      </c>
      <c r="DBU13" s="40" t="s">
        <v>41</v>
      </c>
      <c r="DBV13" s="40" t="s">
        <v>99</v>
      </c>
      <c r="DBW13" s="36">
        <f t="shared" si="510"/>
        <v>2015</v>
      </c>
      <c r="DBX13" s="37">
        <f t="shared" si="511"/>
        <v>-4922067000</v>
      </c>
      <c r="DBY13" s="38">
        <f t="shared" si="512"/>
        <v>2992932000</v>
      </c>
      <c r="DBZ13" s="38">
        <f t="shared" si="513"/>
        <v>-7914999000</v>
      </c>
      <c r="DCA13" s="39">
        <f t="shared" si="514"/>
        <v>0.98522502837837811</v>
      </c>
      <c r="DCB13" s="39">
        <f t="shared" si="515"/>
        <v>1.5843049504181546</v>
      </c>
      <c r="DCC13" s="40" t="s">
        <v>395</v>
      </c>
      <c r="DCD13" s="40" t="s">
        <v>11</v>
      </c>
      <c r="DCE13" s="42">
        <v>42369</v>
      </c>
      <c r="DCF13" s="43">
        <v>4995881000</v>
      </c>
      <c r="DCG13" s="43">
        <v>73814000</v>
      </c>
      <c r="DCH13" s="43">
        <v>2796508000</v>
      </c>
      <c r="DCI13" s="40">
        <v>0</v>
      </c>
      <c r="DCJ13" s="43">
        <v>196424000</v>
      </c>
      <c r="DCK13" s="40" t="s">
        <v>41</v>
      </c>
      <c r="DCL13" s="40" t="s">
        <v>99</v>
      </c>
      <c r="DCM13" s="36">
        <f t="shared" si="516"/>
        <v>2015</v>
      </c>
      <c r="DCN13" s="37">
        <f t="shared" si="517"/>
        <v>-4922067000</v>
      </c>
      <c r="DCO13" s="38">
        <f t="shared" si="518"/>
        <v>2992932000</v>
      </c>
      <c r="DCP13" s="38">
        <f t="shared" si="519"/>
        <v>-7914999000</v>
      </c>
      <c r="DCQ13" s="39">
        <f t="shared" si="520"/>
        <v>0.98522502837837811</v>
      </c>
      <c r="DCR13" s="39">
        <f t="shared" si="521"/>
        <v>1.5843049504181546</v>
      </c>
      <c r="DCS13" s="40" t="s">
        <v>395</v>
      </c>
      <c r="DCT13" s="40" t="s">
        <v>11</v>
      </c>
      <c r="DCU13" s="42">
        <v>42369</v>
      </c>
      <c r="DCV13" s="43">
        <v>4995881000</v>
      </c>
      <c r="DCW13" s="43">
        <v>73814000</v>
      </c>
      <c r="DCX13" s="43">
        <v>2796508000</v>
      </c>
      <c r="DCY13" s="40">
        <v>0</v>
      </c>
      <c r="DCZ13" s="43">
        <v>196424000</v>
      </c>
      <c r="DDA13" s="40" t="s">
        <v>41</v>
      </c>
      <c r="DDB13" s="40" t="s">
        <v>99</v>
      </c>
      <c r="DDC13" s="36">
        <f t="shared" si="516"/>
        <v>2015</v>
      </c>
      <c r="DDD13" s="37">
        <f t="shared" si="517"/>
        <v>-4922067000</v>
      </c>
      <c r="DDE13" s="38">
        <f t="shared" si="518"/>
        <v>2992932000</v>
      </c>
      <c r="DDF13" s="38">
        <f t="shared" si="519"/>
        <v>-7914999000</v>
      </c>
      <c r="DDG13" s="39">
        <f t="shared" si="520"/>
        <v>0.98522502837837811</v>
      </c>
      <c r="DDH13" s="39">
        <f t="shared" si="521"/>
        <v>1.5843049504181546</v>
      </c>
      <c r="DDI13" s="40" t="s">
        <v>395</v>
      </c>
      <c r="DDJ13" s="40" t="s">
        <v>11</v>
      </c>
      <c r="DDK13" s="42">
        <v>42369</v>
      </c>
      <c r="DDL13" s="43">
        <v>4995881000</v>
      </c>
      <c r="DDM13" s="43">
        <v>73814000</v>
      </c>
      <c r="DDN13" s="43">
        <v>2796508000</v>
      </c>
      <c r="DDO13" s="40">
        <v>0</v>
      </c>
      <c r="DDP13" s="43">
        <v>196424000</v>
      </c>
      <c r="DDQ13" s="40" t="s">
        <v>41</v>
      </c>
      <c r="DDR13" s="40" t="s">
        <v>99</v>
      </c>
      <c r="DDS13" s="36">
        <f t="shared" si="522"/>
        <v>2015</v>
      </c>
      <c r="DDT13" s="37">
        <f t="shared" si="523"/>
        <v>-4922067000</v>
      </c>
      <c r="DDU13" s="38">
        <f t="shared" si="524"/>
        <v>2992932000</v>
      </c>
      <c r="DDV13" s="38">
        <f t="shared" si="525"/>
        <v>-7914999000</v>
      </c>
      <c r="DDW13" s="39">
        <f t="shared" si="526"/>
        <v>0.98522502837837811</v>
      </c>
      <c r="DDX13" s="39">
        <f t="shared" si="527"/>
        <v>1.5843049504181546</v>
      </c>
      <c r="DDY13" s="40" t="s">
        <v>395</v>
      </c>
      <c r="DDZ13" s="40" t="s">
        <v>11</v>
      </c>
      <c r="DEA13" s="42">
        <v>42369</v>
      </c>
      <c r="DEB13" s="43">
        <v>4995881000</v>
      </c>
      <c r="DEC13" s="43">
        <v>73814000</v>
      </c>
      <c r="DED13" s="43">
        <v>2796508000</v>
      </c>
      <c r="DEE13" s="40">
        <v>0</v>
      </c>
      <c r="DEF13" s="43">
        <v>196424000</v>
      </c>
      <c r="DEG13" s="40" t="s">
        <v>41</v>
      </c>
      <c r="DEH13" s="40" t="s">
        <v>99</v>
      </c>
      <c r="DEI13" s="36">
        <f t="shared" si="522"/>
        <v>2015</v>
      </c>
      <c r="DEJ13" s="37">
        <f t="shared" si="523"/>
        <v>-4922067000</v>
      </c>
      <c r="DEK13" s="38">
        <f t="shared" si="524"/>
        <v>2992932000</v>
      </c>
      <c r="DEL13" s="38">
        <f t="shared" si="525"/>
        <v>-7914999000</v>
      </c>
      <c r="DEM13" s="39">
        <f t="shared" si="526"/>
        <v>0.98522502837837811</v>
      </c>
      <c r="DEN13" s="39">
        <f t="shared" si="527"/>
        <v>1.5843049504181546</v>
      </c>
      <c r="DEO13" s="40" t="s">
        <v>395</v>
      </c>
      <c r="DEP13" s="40" t="s">
        <v>11</v>
      </c>
      <c r="DEQ13" s="42">
        <v>42369</v>
      </c>
      <c r="DER13" s="43">
        <v>4995881000</v>
      </c>
      <c r="DES13" s="43">
        <v>73814000</v>
      </c>
      <c r="DET13" s="43">
        <v>2796508000</v>
      </c>
      <c r="DEU13" s="40">
        <v>0</v>
      </c>
      <c r="DEV13" s="43">
        <v>196424000</v>
      </c>
      <c r="DEW13" s="40" t="s">
        <v>41</v>
      </c>
      <c r="DEX13" s="40" t="s">
        <v>99</v>
      </c>
      <c r="DEY13" s="36">
        <f t="shared" si="528"/>
        <v>2015</v>
      </c>
      <c r="DEZ13" s="37">
        <f t="shared" si="529"/>
        <v>-4922067000</v>
      </c>
      <c r="DFA13" s="38">
        <f t="shared" si="530"/>
        <v>2992932000</v>
      </c>
      <c r="DFB13" s="38">
        <f t="shared" si="531"/>
        <v>-7914999000</v>
      </c>
      <c r="DFC13" s="39">
        <f t="shared" si="532"/>
        <v>0.98522502837837811</v>
      </c>
      <c r="DFD13" s="39">
        <f t="shared" si="533"/>
        <v>1.5843049504181546</v>
      </c>
      <c r="DFE13" s="40" t="s">
        <v>395</v>
      </c>
      <c r="DFF13" s="40" t="s">
        <v>11</v>
      </c>
      <c r="DFG13" s="42">
        <v>42369</v>
      </c>
      <c r="DFH13" s="43">
        <v>4995881000</v>
      </c>
      <c r="DFI13" s="43">
        <v>73814000</v>
      </c>
      <c r="DFJ13" s="43">
        <v>2796508000</v>
      </c>
      <c r="DFK13" s="40">
        <v>0</v>
      </c>
      <c r="DFL13" s="43">
        <v>196424000</v>
      </c>
      <c r="DFM13" s="40" t="s">
        <v>41</v>
      </c>
      <c r="DFN13" s="40" t="s">
        <v>99</v>
      </c>
      <c r="DFO13" s="36">
        <f t="shared" si="528"/>
        <v>2015</v>
      </c>
      <c r="DFP13" s="37">
        <f t="shared" si="529"/>
        <v>-4922067000</v>
      </c>
      <c r="DFQ13" s="38">
        <f t="shared" si="530"/>
        <v>2992932000</v>
      </c>
      <c r="DFR13" s="38">
        <f t="shared" si="531"/>
        <v>-7914999000</v>
      </c>
      <c r="DFS13" s="39">
        <f t="shared" si="532"/>
        <v>0.98522502837837811</v>
      </c>
      <c r="DFT13" s="39">
        <f t="shared" si="533"/>
        <v>1.5843049504181546</v>
      </c>
      <c r="DFU13" s="40" t="s">
        <v>395</v>
      </c>
      <c r="DFV13" s="40" t="s">
        <v>11</v>
      </c>
      <c r="DFW13" s="42">
        <v>42369</v>
      </c>
      <c r="DFX13" s="43">
        <v>4995881000</v>
      </c>
      <c r="DFY13" s="43">
        <v>73814000</v>
      </c>
      <c r="DFZ13" s="43">
        <v>2796508000</v>
      </c>
      <c r="DGA13" s="40">
        <v>0</v>
      </c>
      <c r="DGB13" s="43">
        <v>196424000</v>
      </c>
      <c r="DGC13" s="40" t="s">
        <v>41</v>
      </c>
      <c r="DGD13" s="40" t="s">
        <v>99</v>
      </c>
      <c r="DGE13" s="36">
        <f t="shared" si="534"/>
        <v>2015</v>
      </c>
      <c r="DGF13" s="37">
        <f t="shared" si="535"/>
        <v>-4922067000</v>
      </c>
      <c r="DGG13" s="38">
        <f t="shared" si="536"/>
        <v>2992932000</v>
      </c>
      <c r="DGH13" s="38">
        <f t="shared" si="537"/>
        <v>-7914999000</v>
      </c>
      <c r="DGI13" s="39">
        <f t="shared" si="538"/>
        <v>0.98522502837837811</v>
      </c>
      <c r="DGJ13" s="39">
        <f t="shared" si="539"/>
        <v>1.5843049504181546</v>
      </c>
      <c r="DGK13" s="40" t="s">
        <v>395</v>
      </c>
      <c r="DGL13" s="40" t="s">
        <v>11</v>
      </c>
      <c r="DGM13" s="42">
        <v>42369</v>
      </c>
      <c r="DGN13" s="43">
        <v>4995881000</v>
      </c>
      <c r="DGO13" s="43">
        <v>73814000</v>
      </c>
      <c r="DGP13" s="43">
        <v>2796508000</v>
      </c>
      <c r="DGQ13" s="40">
        <v>0</v>
      </c>
      <c r="DGR13" s="43">
        <v>196424000</v>
      </c>
      <c r="DGS13" s="40" t="s">
        <v>41</v>
      </c>
      <c r="DGT13" s="40" t="s">
        <v>99</v>
      </c>
      <c r="DGU13" s="36">
        <f t="shared" si="534"/>
        <v>2015</v>
      </c>
      <c r="DGV13" s="37">
        <f t="shared" si="535"/>
        <v>-4922067000</v>
      </c>
      <c r="DGW13" s="38">
        <f t="shared" si="536"/>
        <v>2992932000</v>
      </c>
      <c r="DGX13" s="38">
        <f t="shared" si="537"/>
        <v>-7914999000</v>
      </c>
      <c r="DGY13" s="39">
        <f t="shared" si="538"/>
        <v>0.98522502837837811</v>
      </c>
      <c r="DGZ13" s="39">
        <f t="shared" si="539"/>
        <v>1.5843049504181546</v>
      </c>
      <c r="DHA13" s="40" t="s">
        <v>395</v>
      </c>
      <c r="DHB13" s="40" t="s">
        <v>11</v>
      </c>
      <c r="DHC13" s="42">
        <v>42369</v>
      </c>
      <c r="DHD13" s="43">
        <v>4995881000</v>
      </c>
      <c r="DHE13" s="43">
        <v>73814000</v>
      </c>
      <c r="DHF13" s="43">
        <v>2796508000</v>
      </c>
      <c r="DHG13" s="40">
        <v>0</v>
      </c>
      <c r="DHH13" s="43">
        <v>196424000</v>
      </c>
      <c r="DHI13" s="40" t="s">
        <v>41</v>
      </c>
      <c r="DHJ13" s="40" t="s">
        <v>99</v>
      </c>
      <c r="DHK13" s="36">
        <f t="shared" si="540"/>
        <v>2015</v>
      </c>
      <c r="DHL13" s="37">
        <f t="shared" si="541"/>
        <v>-4922067000</v>
      </c>
      <c r="DHM13" s="38">
        <f t="shared" si="542"/>
        <v>2992932000</v>
      </c>
      <c r="DHN13" s="38">
        <f t="shared" si="543"/>
        <v>-7914999000</v>
      </c>
      <c r="DHO13" s="39">
        <f t="shared" si="544"/>
        <v>0.98522502837837811</v>
      </c>
      <c r="DHP13" s="39">
        <f t="shared" si="545"/>
        <v>1.5843049504181546</v>
      </c>
      <c r="DHQ13" s="40" t="s">
        <v>395</v>
      </c>
      <c r="DHR13" s="40" t="s">
        <v>11</v>
      </c>
      <c r="DHS13" s="42">
        <v>42369</v>
      </c>
      <c r="DHT13" s="43">
        <v>4995881000</v>
      </c>
      <c r="DHU13" s="43">
        <v>73814000</v>
      </c>
      <c r="DHV13" s="43">
        <v>2796508000</v>
      </c>
      <c r="DHW13" s="40">
        <v>0</v>
      </c>
      <c r="DHX13" s="43">
        <v>196424000</v>
      </c>
      <c r="DHY13" s="40" t="s">
        <v>41</v>
      </c>
      <c r="DHZ13" s="40" t="s">
        <v>99</v>
      </c>
      <c r="DIA13" s="36">
        <f t="shared" si="540"/>
        <v>2015</v>
      </c>
      <c r="DIB13" s="37">
        <f t="shared" si="541"/>
        <v>-4922067000</v>
      </c>
      <c r="DIC13" s="38">
        <f t="shared" si="542"/>
        <v>2992932000</v>
      </c>
      <c r="DID13" s="38">
        <f t="shared" si="543"/>
        <v>-7914999000</v>
      </c>
      <c r="DIE13" s="39">
        <f t="shared" si="544"/>
        <v>0.98522502837837811</v>
      </c>
      <c r="DIF13" s="39">
        <f t="shared" si="545"/>
        <v>1.5843049504181546</v>
      </c>
      <c r="DIG13" s="40" t="s">
        <v>395</v>
      </c>
      <c r="DIH13" s="40" t="s">
        <v>11</v>
      </c>
      <c r="DII13" s="42">
        <v>42369</v>
      </c>
      <c r="DIJ13" s="43">
        <v>4995881000</v>
      </c>
      <c r="DIK13" s="43">
        <v>73814000</v>
      </c>
      <c r="DIL13" s="43">
        <v>2796508000</v>
      </c>
      <c r="DIM13" s="40">
        <v>0</v>
      </c>
      <c r="DIN13" s="43">
        <v>196424000</v>
      </c>
      <c r="DIO13" s="40" t="s">
        <v>41</v>
      </c>
      <c r="DIP13" s="40" t="s">
        <v>99</v>
      </c>
      <c r="DIQ13" s="36">
        <f t="shared" si="546"/>
        <v>2015</v>
      </c>
      <c r="DIR13" s="37">
        <f t="shared" si="547"/>
        <v>-4922067000</v>
      </c>
      <c r="DIS13" s="38">
        <f t="shared" si="548"/>
        <v>2992932000</v>
      </c>
      <c r="DIT13" s="38">
        <f t="shared" si="549"/>
        <v>-7914999000</v>
      </c>
      <c r="DIU13" s="39">
        <f t="shared" si="550"/>
        <v>0.98522502837837811</v>
      </c>
      <c r="DIV13" s="39">
        <f t="shared" si="551"/>
        <v>1.5843049504181546</v>
      </c>
      <c r="DIW13" s="40" t="s">
        <v>395</v>
      </c>
      <c r="DIX13" s="40" t="s">
        <v>11</v>
      </c>
      <c r="DIY13" s="42">
        <v>42369</v>
      </c>
      <c r="DIZ13" s="43">
        <v>4995881000</v>
      </c>
      <c r="DJA13" s="43">
        <v>73814000</v>
      </c>
      <c r="DJB13" s="43">
        <v>2796508000</v>
      </c>
      <c r="DJC13" s="40">
        <v>0</v>
      </c>
      <c r="DJD13" s="43">
        <v>196424000</v>
      </c>
      <c r="DJE13" s="40" t="s">
        <v>41</v>
      </c>
      <c r="DJF13" s="40" t="s">
        <v>99</v>
      </c>
      <c r="DJG13" s="36">
        <f t="shared" si="546"/>
        <v>2015</v>
      </c>
      <c r="DJH13" s="37">
        <f t="shared" si="547"/>
        <v>-4922067000</v>
      </c>
      <c r="DJI13" s="38">
        <f t="shared" si="548"/>
        <v>2992932000</v>
      </c>
      <c r="DJJ13" s="38">
        <f t="shared" si="549"/>
        <v>-7914999000</v>
      </c>
      <c r="DJK13" s="39">
        <f t="shared" si="550"/>
        <v>0.98522502837837811</v>
      </c>
      <c r="DJL13" s="39">
        <f t="shared" si="551"/>
        <v>1.5843049504181546</v>
      </c>
      <c r="DJM13" s="40" t="s">
        <v>395</v>
      </c>
      <c r="DJN13" s="40" t="s">
        <v>11</v>
      </c>
      <c r="DJO13" s="42">
        <v>42369</v>
      </c>
      <c r="DJP13" s="43">
        <v>4995881000</v>
      </c>
      <c r="DJQ13" s="43">
        <v>73814000</v>
      </c>
      <c r="DJR13" s="43">
        <v>2796508000</v>
      </c>
      <c r="DJS13" s="40">
        <v>0</v>
      </c>
      <c r="DJT13" s="43">
        <v>196424000</v>
      </c>
      <c r="DJU13" s="40" t="s">
        <v>41</v>
      </c>
      <c r="DJV13" s="40" t="s">
        <v>99</v>
      </c>
      <c r="DJW13" s="36">
        <f t="shared" si="552"/>
        <v>2015</v>
      </c>
      <c r="DJX13" s="37">
        <f t="shared" si="553"/>
        <v>-4922067000</v>
      </c>
      <c r="DJY13" s="38">
        <f t="shared" si="554"/>
        <v>2992932000</v>
      </c>
      <c r="DJZ13" s="38">
        <f t="shared" si="555"/>
        <v>-7914999000</v>
      </c>
      <c r="DKA13" s="39">
        <f t="shared" si="556"/>
        <v>0.98522502837837811</v>
      </c>
      <c r="DKB13" s="39">
        <f t="shared" si="557"/>
        <v>1.5843049504181546</v>
      </c>
      <c r="DKC13" s="40" t="s">
        <v>395</v>
      </c>
      <c r="DKD13" s="40" t="s">
        <v>11</v>
      </c>
      <c r="DKE13" s="42">
        <v>42369</v>
      </c>
      <c r="DKF13" s="43">
        <v>4995881000</v>
      </c>
      <c r="DKG13" s="43">
        <v>73814000</v>
      </c>
      <c r="DKH13" s="43">
        <v>2796508000</v>
      </c>
      <c r="DKI13" s="40">
        <v>0</v>
      </c>
      <c r="DKJ13" s="43">
        <v>196424000</v>
      </c>
      <c r="DKK13" s="40" t="s">
        <v>41</v>
      </c>
      <c r="DKL13" s="40" t="s">
        <v>99</v>
      </c>
      <c r="DKM13" s="36">
        <f t="shared" si="552"/>
        <v>2015</v>
      </c>
      <c r="DKN13" s="37">
        <f t="shared" si="553"/>
        <v>-4922067000</v>
      </c>
      <c r="DKO13" s="38">
        <f t="shared" si="554"/>
        <v>2992932000</v>
      </c>
      <c r="DKP13" s="38">
        <f t="shared" si="555"/>
        <v>-7914999000</v>
      </c>
      <c r="DKQ13" s="39">
        <f t="shared" si="556"/>
        <v>0.98522502837837811</v>
      </c>
      <c r="DKR13" s="39">
        <f t="shared" si="557"/>
        <v>1.5843049504181546</v>
      </c>
      <c r="DKS13" s="40" t="s">
        <v>395</v>
      </c>
      <c r="DKT13" s="40" t="s">
        <v>11</v>
      </c>
      <c r="DKU13" s="42">
        <v>42369</v>
      </c>
      <c r="DKV13" s="43">
        <v>4995881000</v>
      </c>
      <c r="DKW13" s="43">
        <v>73814000</v>
      </c>
      <c r="DKX13" s="43">
        <v>2796508000</v>
      </c>
      <c r="DKY13" s="40">
        <v>0</v>
      </c>
      <c r="DKZ13" s="43">
        <v>196424000</v>
      </c>
      <c r="DLA13" s="40" t="s">
        <v>41</v>
      </c>
      <c r="DLB13" s="40" t="s">
        <v>99</v>
      </c>
      <c r="DLC13" s="36">
        <f t="shared" si="558"/>
        <v>2015</v>
      </c>
      <c r="DLD13" s="37">
        <f t="shared" si="559"/>
        <v>-4922067000</v>
      </c>
      <c r="DLE13" s="38">
        <f t="shared" si="560"/>
        <v>2992932000</v>
      </c>
      <c r="DLF13" s="38">
        <f t="shared" si="561"/>
        <v>-7914999000</v>
      </c>
      <c r="DLG13" s="39">
        <f t="shared" si="562"/>
        <v>0.98522502837837811</v>
      </c>
      <c r="DLH13" s="39">
        <f t="shared" si="563"/>
        <v>1.5843049504181546</v>
      </c>
      <c r="DLI13" s="40" t="s">
        <v>395</v>
      </c>
      <c r="DLJ13" s="40" t="s">
        <v>11</v>
      </c>
      <c r="DLK13" s="42">
        <v>42369</v>
      </c>
      <c r="DLL13" s="43">
        <v>4995881000</v>
      </c>
      <c r="DLM13" s="43">
        <v>73814000</v>
      </c>
      <c r="DLN13" s="43">
        <v>2796508000</v>
      </c>
      <c r="DLO13" s="40">
        <v>0</v>
      </c>
      <c r="DLP13" s="43">
        <v>196424000</v>
      </c>
      <c r="DLQ13" s="40" t="s">
        <v>41</v>
      </c>
      <c r="DLR13" s="40" t="s">
        <v>99</v>
      </c>
      <c r="DLS13" s="36">
        <f t="shared" si="558"/>
        <v>2015</v>
      </c>
      <c r="DLT13" s="37">
        <f t="shared" si="559"/>
        <v>-4922067000</v>
      </c>
      <c r="DLU13" s="38">
        <f t="shared" si="560"/>
        <v>2992932000</v>
      </c>
      <c r="DLV13" s="38">
        <f t="shared" si="561"/>
        <v>-7914999000</v>
      </c>
      <c r="DLW13" s="39">
        <f t="shared" si="562"/>
        <v>0.98522502837837811</v>
      </c>
      <c r="DLX13" s="39">
        <f t="shared" si="563"/>
        <v>1.5843049504181546</v>
      </c>
      <c r="DLY13" s="40" t="s">
        <v>395</v>
      </c>
      <c r="DLZ13" s="40" t="s">
        <v>11</v>
      </c>
      <c r="DMA13" s="42">
        <v>42369</v>
      </c>
      <c r="DMB13" s="43">
        <v>4995881000</v>
      </c>
      <c r="DMC13" s="43">
        <v>73814000</v>
      </c>
      <c r="DMD13" s="43">
        <v>2796508000</v>
      </c>
      <c r="DME13" s="40">
        <v>0</v>
      </c>
      <c r="DMF13" s="43">
        <v>196424000</v>
      </c>
      <c r="DMG13" s="40" t="s">
        <v>41</v>
      </c>
      <c r="DMH13" s="40" t="s">
        <v>99</v>
      </c>
      <c r="DMI13" s="36">
        <f t="shared" si="564"/>
        <v>2015</v>
      </c>
      <c r="DMJ13" s="37">
        <f t="shared" si="565"/>
        <v>-4922067000</v>
      </c>
      <c r="DMK13" s="38">
        <f t="shared" si="566"/>
        <v>2992932000</v>
      </c>
      <c r="DML13" s="38">
        <f t="shared" si="567"/>
        <v>-7914999000</v>
      </c>
      <c r="DMM13" s="39">
        <f t="shared" si="568"/>
        <v>0.98522502837837811</v>
      </c>
      <c r="DMN13" s="39">
        <f t="shared" si="569"/>
        <v>1.5843049504181546</v>
      </c>
      <c r="DMO13" s="40" t="s">
        <v>395</v>
      </c>
      <c r="DMP13" s="40" t="s">
        <v>11</v>
      </c>
      <c r="DMQ13" s="42">
        <v>42369</v>
      </c>
      <c r="DMR13" s="43">
        <v>4995881000</v>
      </c>
      <c r="DMS13" s="43">
        <v>73814000</v>
      </c>
      <c r="DMT13" s="43">
        <v>2796508000</v>
      </c>
      <c r="DMU13" s="40">
        <v>0</v>
      </c>
      <c r="DMV13" s="43">
        <v>196424000</v>
      </c>
      <c r="DMW13" s="40" t="s">
        <v>41</v>
      </c>
      <c r="DMX13" s="40" t="s">
        <v>99</v>
      </c>
      <c r="DMY13" s="36">
        <f t="shared" si="564"/>
        <v>2015</v>
      </c>
      <c r="DMZ13" s="37">
        <f t="shared" si="565"/>
        <v>-4922067000</v>
      </c>
      <c r="DNA13" s="38">
        <f t="shared" si="566"/>
        <v>2992932000</v>
      </c>
      <c r="DNB13" s="38">
        <f t="shared" si="567"/>
        <v>-7914999000</v>
      </c>
      <c r="DNC13" s="39">
        <f t="shared" si="568"/>
        <v>0.98522502837837811</v>
      </c>
      <c r="DND13" s="39">
        <f t="shared" si="569"/>
        <v>1.5843049504181546</v>
      </c>
      <c r="DNE13" s="40" t="s">
        <v>395</v>
      </c>
      <c r="DNF13" s="40" t="s">
        <v>11</v>
      </c>
      <c r="DNG13" s="42">
        <v>42369</v>
      </c>
      <c r="DNH13" s="43">
        <v>4995881000</v>
      </c>
      <c r="DNI13" s="43">
        <v>73814000</v>
      </c>
      <c r="DNJ13" s="43">
        <v>2796508000</v>
      </c>
      <c r="DNK13" s="40">
        <v>0</v>
      </c>
      <c r="DNL13" s="43">
        <v>196424000</v>
      </c>
      <c r="DNM13" s="40" t="s">
        <v>41</v>
      </c>
      <c r="DNN13" s="40" t="s">
        <v>99</v>
      </c>
      <c r="DNO13" s="36">
        <f t="shared" si="570"/>
        <v>2015</v>
      </c>
      <c r="DNP13" s="37">
        <f t="shared" si="571"/>
        <v>-4922067000</v>
      </c>
      <c r="DNQ13" s="38">
        <f t="shared" si="572"/>
        <v>2992932000</v>
      </c>
      <c r="DNR13" s="38">
        <f t="shared" si="573"/>
        <v>-7914999000</v>
      </c>
      <c r="DNS13" s="39">
        <f t="shared" si="574"/>
        <v>0.98522502837837811</v>
      </c>
      <c r="DNT13" s="39">
        <f t="shared" si="575"/>
        <v>1.5843049504181546</v>
      </c>
      <c r="DNU13" s="40" t="s">
        <v>395</v>
      </c>
      <c r="DNV13" s="40" t="s">
        <v>11</v>
      </c>
      <c r="DNW13" s="42">
        <v>42369</v>
      </c>
      <c r="DNX13" s="43">
        <v>4995881000</v>
      </c>
      <c r="DNY13" s="43">
        <v>73814000</v>
      </c>
      <c r="DNZ13" s="43">
        <v>2796508000</v>
      </c>
      <c r="DOA13" s="40">
        <v>0</v>
      </c>
      <c r="DOB13" s="43">
        <v>196424000</v>
      </c>
      <c r="DOC13" s="40" t="s">
        <v>41</v>
      </c>
      <c r="DOD13" s="40" t="s">
        <v>99</v>
      </c>
      <c r="DOE13" s="36">
        <f t="shared" si="570"/>
        <v>2015</v>
      </c>
      <c r="DOF13" s="37">
        <f t="shared" si="571"/>
        <v>-4922067000</v>
      </c>
      <c r="DOG13" s="38">
        <f t="shared" si="572"/>
        <v>2992932000</v>
      </c>
      <c r="DOH13" s="38">
        <f t="shared" si="573"/>
        <v>-7914999000</v>
      </c>
      <c r="DOI13" s="39">
        <f t="shared" si="574"/>
        <v>0.98522502837837811</v>
      </c>
      <c r="DOJ13" s="39">
        <f t="shared" si="575"/>
        <v>1.5843049504181546</v>
      </c>
      <c r="DOK13" s="40" t="s">
        <v>395</v>
      </c>
      <c r="DOL13" s="40" t="s">
        <v>11</v>
      </c>
      <c r="DOM13" s="42">
        <v>42369</v>
      </c>
      <c r="DON13" s="43">
        <v>4995881000</v>
      </c>
      <c r="DOO13" s="43">
        <v>73814000</v>
      </c>
      <c r="DOP13" s="43">
        <v>2796508000</v>
      </c>
      <c r="DOQ13" s="40">
        <v>0</v>
      </c>
      <c r="DOR13" s="43">
        <v>196424000</v>
      </c>
      <c r="DOS13" s="40" t="s">
        <v>41</v>
      </c>
      <c r="DOT13" s="40" t="s">
        <v>99</v>
      </c>
      <c r="DOU13" s="36">
        <f t="shared" si="576"/>
        <v>2015</v>
      </c>
      <c r="DOV13" s="37">
        <f t="shared" si="577"/>
        <v>-4922067000</v>
      </c>
      <c r="DOW13" s="38">
        <f t="shared" si="578"/>
        <v>2992932000</v>
      </c>
      <c r="DOX13" s="38">
        <f t="shared" si="579"/>
        <v>-7914999000</v>
      </c>
      <c r="DOY13" s="39">
        <f t="shared" si="580"/>
        <v>0.98522502837837811</v>
      </c>
      <c r="DOZ13" s="39">
        <f t="shared" si="581"/>
        <v>1.5843049504181546</v>
      </c>
      <c r="DPA13" s="40" t="s">
        <v>395</v>
      </c>
      <c r="DPB13" s="40" t="s">
        <v>11</v>
      </c>
      <c r="DPC13" s="42">
        <v>42369</v>
      </c>
      <c r="DPD13" s="43">
        <v>4995881000</v>
      </c>
      <c r="DPE13" s="43">
        <v>73814000</v>
      </c>
      <c r="DPF13" s="43">
        <v>2796508000</v>
      </c>
      <c r="DPG13" s="40">
        <v>0</v>
      </c>
      <c r="DPH13" s="43">
        <v>196424000</v>
      </c>
      <c r="DPI13" s="40" t="s">
        <v>41</v>
      </c>
      <c r="DPJ13" s="40" t="s">
        <v>99</v>
      </c>
      <c r="DPK13" s="36">
        <f t="shared" si="576"/>
        <v>2015</v>
      </c>
      <c r="DPL13" s="37">
        <f t="shared" si="577"/>
        <v>-4922067000</v>
      </c>
      <c r="DPM13" s="38">
        <f t="shared" si="578"/>
        <v>2992932000</v>
      </c>
      <c r="DPN13" s="38">
        <f t="shared" si="579"/>
        <v>-7914999000</v>
      </c>
      <c r="DPO13" s="39">
        <f t="shared" si="580"/>
        <v>0.98522502837837811</v>
      </c>
      <c r="DPP13" s="39">
        <f t="shared" si="581"/>
        <v>1.5843049504181546</v>
      </c>
      <c r="DPQ13" s="40" t="s">
        <v>395</v>
      </c>
      <c r="DPR13" s="40" t="s">
        <v>11</v>
      </c>
      <c r="DPS13" s="42">
        <v>42369</v>
      </c>
      <c r="DPT13" s="43">
        <v>4995881000</v>
      </c>
      <c r="DPU13" s="43">
        <v>73814000</v>
      </c>
      <c r="DPV13" s="43">
        <v>2796508000</v>
      </c>
      <c r="DPW13" s="40">
        <v>0</v>
      </c>
      <c r="DPX13" s="43">
        <v>196424000</v>
      </c>
      <c r="DPY13" s="40" t="s">
        <v>41</v>
      </c>
      <c r="DPZ13" s="40" t="s">
        <v>99</v>
      </c>
      <c r="DQA13" s="36">
        <f t="shared" si="582"/>
        <v>2015</v>
      </c>
      <c r="DQB13" s="37">
        <f t="shared" si="583"/>
        <v>-4922067000</v>
      </c>
      <c r="DQC13" s="38">
        <f t="shared" si="584"/>
        <v>2992932000</v>
      </c>
      <c r="DQD13" s="38">
        <f t="shared" si="585"/>
        <v>-7914999000</v>
      </c>
      <c r="DQE13" s="39">
        <f t="shared" si="586"/>
        <v>0.98522502837837811</v>
      </c>
      <c r="DQF13" s="39">
        <f t="shared" si="587"/>
        <v>1.5843049504181546</v>
      </c>
      <c r="DQG13" s="40" t="s">
        <v>395</v>
      </c>
      <c r="DQH13" s="40" t="s">
        <v>11</v>
      </c>
      <c r="DQI13" s="42">
        <v>42369</v>
      </c>
      <c r="DQJ13" s="43">
        <v>4995881000</v>
      </c>
      <c r="DQK13" s="43">
        <v>73814000</v>
      </c>
      <c r="DQL13" s="43">
        <v>2796508000</v>
      </c>
      <c r="DQM13" s="40">
        <v>0</v>
      </c>
      <c r="DQN13" s="43">
        <v>196424000</v>
      </c>
      <c r="DQO13" s="40" t="s">
        <v>41</v>
      </c>
      <c r="DQP13" s="40" t="s">
        <v>99</v>
      </c>
      <c r="DQQ13" s="36">
        <f t="shared" si="582"/>
        <v>2015</v>
      </c>
      <c r="DQR13" s="37">
        <f t="shared" si="583"/>
        <v>-4922067000</v>
      </c>
      <c r="DQS13" s="38">
        <f t="shared" si="584"/>
        <v>2992932000</v>
      </c>
      <c r="DQT13" s="38">
        <f t="shared" si="585"/>
        <v>-7914999000</v>
      </c>
      <c r="DQU13" s="39">
        <f t="shared" si="586"/>
        <v>0.98522502837837811</v>
      </c>
      <c r="DQV13" s="39">
        <f t="shared" si="587"/>
        <v>1.5843049504181546</v>
      </c>
      <c r="DQW13" s="40" t="s">
        <v>395</v>
      </c>
      <c r="DQX13" s="40" t="s">
        <v>11</v>
      </c>
      <c r="DQY13" s="42">
        <v>42369</v>
      </c>
      <c r="DQZ13" s="43">
        <v>4995881000</v>
      </c>
      <c r="DRA13" s="43">
        <v>73814000</v>
      </c>
      <c r="DRB13" s="43">
        <v>2796508000</v>
      </c>
      <c r="DRC13" s="40">
        <v>0</v>
      </c>
      <c r="DRD13" s="43">
        <v>196424000</v>
      </c>
      <c r="DRE13" s="40" t="s">
        <v>41</v>
      </c>
      <c r="DRF13" s="40" t="s">
        <v>99</v>
      </c>
      <c r="DRG13" s="36">
        <f t="shared" si="588"/>
        <v>2015</v>
      </c>
      <c r="DRH13" s="37">
        <f t="shared" si="589"/>
        <v>-4922067000</v>
      </c>
      <c r="DRI13" s="38">
        <f t="shared" si="590"/>
        <v>2992932000</v>
      </c>
      <c r="DRJ13" s="38">
        <f t="shared" si="591"/>
        <v>-7914999000</v>
      </c>
      <c r="DRK13" s="39">
        <f t="shared" si="592"/>
        <v>0.98522502837837811</v>
      </c>
      <c r="DRL13" s="39">
        <f t="shared" si="593"/>
        <v>1.5843049504181546</v>
      </c>
      <c r="DRM13" s="40" t="s">
        <v>395</v>
      </c>
      <c r="DRN13" s="40" t="s">
        <v>11</v>
      </c>
      <c r="DRO13" s="42">
        <v>42369</v>
      </c>
      <c r="DRP13" s="43">
        <v>4995881000</v>
      </c>
      <c r="DRQ13" s="43">
        <v>73814000</v>
      </c>
      <c r="DRR13" s="43">
        <v>2796508000</v>
      </c>
      <c r="DRS13" s="40">
        <v>0</v>
      </c>
      <c r="DRT13" s="43">
        <v>196424000</v>
      </c>
      <c r="DRU13" s="40" t="s">
        <v>41</v>
      </c>
      <c r="DRV13" s="40" t="s">
        <v>99</v>
      </c>
      <c r="DRW13" s="36">
        <f t="shared" si="588"/>
        <v>2015</v>
      </c>
      <c r="DRX13" s="37">
        <f t="shared" si="589"/>
        <v>-4922067000</v>
      </c>
      <c r="DRY13" s="38">
        <f t="shared" si="590"/>
        <v>2992932000</v>
      </c>
      <c r="DRZ13" s="38">
        <f t="shared" si="591"/>
        <v>-7914999000</v>
      </c>
      <c r="DSA13" s="39">
        <f t="shared" si="592"/>
        <v>0.98522502837837811</v>
      </c>
      <c r="DSB13" s="39">
        <f t="shared" si="593"/>
        <v>1.5843049504181546</v>
      </c>
      <c r="DSC13" s="40" t="s">
        <v>395</v>
      </c>
      <c r="DSD13" s="40" t="s">
        <v>11</v>
      </c>
      <c r="DSE13" s="42">
        <v>42369</v>
      </c>
      <c r="DSF13" s="43">
        <v>4995881000</v>
      </c>
      <c r="DSG13" s="43">
        <v>73814000</v>
      </c>
      <c r="DSH13" s="43">
        <v>2796508000</v>
      </c>
      <c r="DSI13" s="40">
        <v>0</v>
      </c>
      <c r="DSJ13" s="43">
        <v>196424000</v>
      </c>
      <c r="DSK13" s="40" t="s">
        <v>41</v>
      </c>
      <c r="DSL13" s="40" t="s">
        <v>99</v>
      </c>
      <c r="DSM13" s="36">
        <f t="shared" si="594"/>
        <v>2015</v>
      </c>
      <c r="DSN13" s="37">
        <f t="shared" si="595"/>
        <v>-4922067000</v>
      </c>
      <c r="DSO13" s="38">
        <f t="shared" si="596"/>
        <v>2992932000</v>
      </c>
      <c r="DSP13" s="38">
        <f t="shared" si="597"/>
        <v>-7914999000</v>
      </c>
      <c r="DSQ13" s="39">
        <f t="shared" si="598"/>
        <v>0.98522502837837811</v>
      </c>
      <c r="DSR13" s="39">
        <f t="shared" si="599"/>
        <v>1.5843049504181546</v>
      </c>
      <c r="DSS13" s="40" t="s">
        <v>395</v>
      </c>
      <c r="DST13" s="40" t="s">
        <v>11</v>
      </c>
      <c r="DSU13" s="42">
        <v>42369</v>
      </c>
      <c r="DSV13" s="43">
        <v>4995881000</v>
      </c>
      <c r="DSW13" s="43">
        <v>73814000</v>
      </c>
      <c r="DSX13" s="43">
        <v>2796508000</v>
      </c>
      <c r="DSY13" s="40">
        <v>0</v>
      </c>
      <c r="DSZ13" s="43">
        <v>196424000</v>
      </c>
      <c r="DTA13" s="40" t="s">
        <v>41</v>
      </c>
      <c r="DTB13" s="40" t="s">
        <v>99</v>
      </c>
      <c r="DTC13" s="36">
        <f t="shared" si="594"/>
        <v>2015</v>
      </c>
      <c r="DTD13" s="37">
        <f t="shared" si="595"/>
        <v>-4922067000</v>
      </c>
      <c r="DTE13" s="38">
        <f t="shared" si="596"/>
        <v>2992932000</v>
      </c>
      <c r="DTF13" s="38">
        <f t="shared" si="597"/>
        <v>-7914999000</v>
      </c>
      <c r="DTG13" s="39">
        <f t="shared" si="598"/>
        <v>0.98522502837837811</v>
      </c>
      <c r="DTH13" s="39">
        <f t="shared" si="599"/>
        <v>1.5843049504181546</v>
      </c>
      <c r="DTI13" s="40" t="s">
        <v>395</v>
      </c>
      <c r="DTJ13" s="40" t="s">
        <v>11</v>
      </c>
      <c r="DTK13" s="42">
        <v>42369</v>
      </c>
      <c r="DTL13" s="43">
        <v>4995881000</v>
      </c>
      <c r="DTM13" s="43">
        <v>73814000</v>
      </c>
      <c r="DTN13" s="43">
        <v>2796508000</v>
      </c>
      <c r="DTO13" s="40">
        <v>0</v>
      </c>
      <c r="DTP13" s="43">
        <v>196424000</v>
      </c>
      <c r="DTQ13" s="40" t="s">
        <v>41</v>
      </c>
      <c r="DTR13" s="40" t="s">
        <v>99</v>
      </c>
      <c r="DTS13" s="36">
        <f t="shared" si="600"/>
        <v>2015</v>
      </c>
      <c r="DTT13" s="37">
        <f t="shared" si="601"/>
        <v>-4922067000</v>
      </c>
      <c r="DTU13" s="38">
        <f t="shared" si="602"/>
        <v>2992932000</v>
      </c>
      <c r="DTV13" s="38">
        <f t="shared" si="603"/>
        <v>-7914999000</v>
      </c>
      <c r="DTW13" s="39">
        <f t="shared" si="604"/>
        <v>0.98522502837837811</v>
      </c>
      <c r="DTX13" s="39">
        <f t="shared" si="605"/>
        <v>1.5843049504181546</v>
      </c>
      <c r="DTY13" s="40" t="s">
        <v>395</v>
      </c>
      <c r="DTZ13" s="40" t="s">
        <v>11</v>
      </c>
      <c r="DUA13" s="42">
        <v>42369</v>
      </c>
      <c r="DUB13" s="43">
        <v>4995881000</v>
      </c>
      <c r="DUC13" s="43">
        <v>73814000</v>
      </c>
      <c r="DUD13" s="43">
        <v>2796508000</v>
      </c>
      <c r="DUE13" s="40">
        <v>0</v>
      </c>
      <c r="DUF13" s="43">
        <v>196424000</v>
      </c>
      <c r="DUG13" s="40" t="s">
        <v>41</v>
      </c>
      <c r="DUH13" s="40" t="s">
        <v>99</v>
      </c>
      <c r="DUI13" s="36">
        <f t="shared" si="600"/>
        <v>2015</v>
      </c>
      <c r="DUJ13" s="37">
        <f t="shared" si="601"/>
        <v>-4922067000</v>
      </c>
      <c r="DUK13" s="38">
        <f t="shared" si="602"/>
        <v>2992932000</v>
      </c>
      <c r="DUL13" s="38">
        <f t="shared" si="603"/>
        <v>-7914999000</v>
      </c>
      <c r="DUM13" s="39">
        <f t="shared" si="604"/>
        <v>0.98522502837837811</v>
      </c>
      <c r="DUN13" s="39">
        <f t="shared" si="605"/>
        <v>1.5843049504181546</v>
      </c>
      <c r="DUO13" s="40" t="s">
        <v>395</v>
      </c>
      <c r="DUP13" s="40" t="s">
        <v>11</v>
      </c>
      <c r="DUQ13" s="42">
        <v>42369</v>
      </c>
      <c r="DUR13" s="43">
        <v>4995881000</v>
      </c>
      <c r="DUS13" s="43">
        <v>73814000</v>
      </c>
      <c r="DUT13" s="43">
        <v>2796508000</v>
      </c>
      <c r="DUU13" s="40">
        <v>0</v>
      </c>
      <c r="DUV13" s="43">
        <v>196424000</v>
      </c>
      <c r="DUW13" s="40" t="s">
        <v>41</v>
      </c>
      <c r="DUX13" s="40" t="s">
        <v>99</v>
      </c>
      <c r="DUY13" s="36">
        <f t="shared" si="606"/>
        <v>2015</v>
      </c>
      <c r="DUZ13" s="37">
        <f t="shared" si="607"/>
        <v>-4922067000</v>
      </c>
      <c r="DVA13" s="38">
        <f t="shared" si="608"/>
        <v>2992932000</v>
      </c>
      <c r="DVB13" s="38">
        <f t="shared" si="609"/>
        <v>-7914999000</v>
      </c>
      <c r="DVC13" s="39">
        <f t="shared" si="610"/>
        <v>0.98522502837837811</v>
      </c>
      <c r="DVD13" s="39">
        <f t="shared" si="611"/>
        <v>1.5843049504181546</v>
      </c>
      <c r="DVE13" s="40" t="s">
        <v>395</v>
      </c>
      <c r="DVF13" s="40" t="s">
        <v>11</v>
      </c>
      <c r="DVG13" s="42">
        <v>42369</v>
      </c>
      <c r="DVH13" s="43">
        <v>4995881000</v>
      </c>
      <c r="DVI13" s="43">
        <v>73814000</v>
      </c>
      <c r="DVJ13" s="43">
        <v>2796508000</v>
      </c>
      <c r="DVK13" s="40">
        <v>0</v>
      </c>
      <c r="DVL13" s="43">
        <v>196424000</v>
      </c>
      <c r="DVM13" s="40" t="s">
        <v>41</v>
      </c>
      <c r="DVN13" s="40" t="s">
        <v>99</v>
      </c>
      <c r="DVO13" s="36">
        <f t="shared" si="606"/>
        <v>2015</v>
      </c>
      <c r="DVP13" s="37">
        <f t="shared" si="607"/>
        <v>-4922067000</v>
      </c>
      <c r="DVQ13" s="38">
        <f t="shared" si="608"/>
        <v>2992932000</v>
      </c>
      <c r="DVR13" s="38">
        <f t="shared" si="609"/>
        <v>-7914999000</v>
      </c>
      <c r="DVS13" s="39">
        <f t="shared" si="610"/>
        <v>0.98522502837837811</v>
      </c>
      <c r="DVT13" s="39">
        <f t="shared" si="611"/>
        <v>1.5843049504181546</v>
      </c>
      <c r="DVU13" s="40" t="s">
        <v>395</v>
      </c>
      <c r="DVV13" s="40" t="s">
        <v>11</v>
      </c>
      <c r="DVW13" s="42">
        <v>42369</v>
      </c>
      <c r="DVX13" s="43">
        <v>4995881000</v>
      </c>
      <c r="DVY13" s="43">
        <v>73814000</v>
      </c>
      <c r="DVZ13" s="43">
        <v>2796508000</v>
      </c>
      <c r="DWA13" s="40">
        <v>0</v>
      </c>
      <c r="DWB13" s="43">
        <v>196424000</v>
      </c>
      <c r="DWC13" s="40" t="s">
        <v>41</v>
      </c>
      <c r="DWD13" s="40" t="s">
        <v>99</v>
      </c>
      <c r="DWE13" s="36">
        <f t="shared" si="612"/>
        <v>2015</v>
      </c>
      <c r="DWF13" s="37">
        <f t="shared" si="613"/>
        <v>-4922067000</v>
      </c>
      <c r="DWG13" s="38">
        <f t="shared" si="614"/>
        <v>2992932000</v>
      </c>
      <c r="DWH13" s="38">
        <f t="shared" si="615"/>
        <v>-7914999000</v>
      </c>
      <c r="DWI13" s="39">
        <f t="shared" si="616"/>
        <v>0.98522502837837811</v>
      </c>
      <c r="DWJ13" s="39">
        <f t="shared" si="617"/>
        <v>1.5843049504181546</v>
      </c>
      <c r="DWK13" s="40" t="s">
        <v>395</v>
      </c>
      <c r="DWL13" s="40" t="s">
        <v>11</v>
      </c>
      <c r="DWM13" s="42">
        <v>42369</v>
      </c>
      <c r="DWN13" s="43">
        <v>4995881000</v>
      </c>
      <c r="DWO13" s="43">
        <v>73814000</v>
      </c>
      <c r="DWP13" s="43">
        <v>2796508000</v>
      </c>
      <c r="DWQ13" s="40">
        <v>0</v>
      </c>
      <c r="DWR13" s="43">
        <v>196424000</v>
      </c>
      <c r="DWS13" s="40" t="s">
        <v>41</v>
      </c>
      <c r="DWT13" s="40" t="s">
        <v>99</v>
      </c>
      <c r="DWU13" s="36">
        <f t="shared" si="612"/>
        <v>2015</v>
      </c>
      <c r="DWV13" s="37">
        <f t="shared" si="613"/>
        <v>-4922067000</v>
      </c>
      <c r="DWW13" s="38">
        <f t="shared" si="614"/>
        <v>2992932000</v>
      </c>
      <c r="DWX13" s="38">
        <f t="shared" si="615"/>
        <v>-7914999000</v>
      </c>
      <c r="DWY13" s="39">
        <f t="shared" si="616"/>
        <v>0.98522502837837811</v>
      </c>
      <c r="DWZ13" s="39">
        <f t="shared" si="617"/>
        <v>1.5843049504181546</v>
      </c>
      <c r="DXA13" s="40" t="s">
        <v>395</v>
      </c>
      <c r="DXB13" s="40" t="s">
        <v>11</v>
      </c>
      <c r="DXC13" s="42">
        <v>42369</v>
      </c>
      <c r="DXD13" s="43">
        <v>4995881000</v>
      </c>
      <c r="DXE13" s="43">
        <v>73814000</v>
      </c>
      <c r="DXF13" s="43">
        <v>2796508000</v>
      </c>
      <c r="DXG13" s="40">
        <v>0</v>
      </c>
      <c r="DXH13" s="43">
        <v>196424000</v>
      </c>
      <c r="DXI13" s="40" t="s">
        <v>41</v>
      </c>
      <c r="DXJ13" s="40" t="s">
        <v>99</v>
      </c>
      <c r="DXK13" s="36">
        <f t="shared" si="618"/>
        <v>2015</v>
      </c>
      <c r="DXL13" s="37">
        <f t="shared" si="619"/>
        <v>-4922067000</v>
      </c>
      <c r="DXM13" s="38">
        <f t="shared" si="620"/>
        <v>2992932000</v>
      </c>
      <c r="DXN13" s="38">
        <f t="shared" si="621"/>
        <v>-7914999000</v>
      </c>
      <c r="DXO13" s="39">
        <f t="shared" si="622"/>
        <v>0.98522502837837811</v>
      </c>
      <c r="DXP13" s="39">
        <f t="shared" si="623"/>
        <v>1.5843049504181546</v>
      </c>
      <c r="DXQ13" s="40" t="s">
        <v>395</v>
      </c>
      <c r="DXR13" s="40" t="s">
        <v>11</v>
      </c>
      <c r="DXS13" s="42">
        <v>42369</v>
      </c>
      <c r="DXT13" s="43">
        <v>4995881000</v>
      </c>
      <c r="DXU13" s="43">
        <v>73814000</v>
      </c>
      <c r="DXV13" s="43">
        <v>2796508000</v>
      </c>
      <c r="DXW13" s="40">
        <v>0</v>
      </c>
      <c r="DXX13" s="43">
        <v>196424000</v>
      </c>
      <c r="DXY13" s="40" t="s">
        <v>41</v>
      </c>
      <c r="DXZ13" s="40" t="s">
        <v>99</v>
      </c>
      <c r="DYA13" s="36">
        <f t="shared" si="618"/>
        <v>2015</v>
      </c>
      <c r="DYB13" s="37">
        <f t="shared" si="619"/>
        <v>-4922067000</v>
      </c>
      <c r="DYC13" s="38">
        <f t="shared" si="620"/>
        <v>2992932000</v>
      </c>
      <c r="DYD13" s="38">
        <f t="shared" si="621"/>
        <v>-7914999000</v>
      </c>
      <c r="DYE13" s="39">
        <f t="shared" si="622"/>
        <v>0.98522502837837811</v>
      </c>
      <c r="DYF13" s="39">
        <f t="shared" si="623"/>
        <v>1.5843049504181546</v>
      </c>
      <c r="DYG13" s="40" t="s">
        <v>395</v>
      </c>
      <c r="DYH13" s="40" t="s">
        <v>11</v>
      </c>
      <c r="DYI13" s="42">
        <v>42369</v>
      </c>
      <c r="DYJ13" s="43">
        <v>4995881000</v>
      </c>
      <c r="DYK13" s="43">
        <v>73814000</v>
      </c>
      <c r="DYL13" s="43">
        <v>2796508000</v>
      </c>
      <c r="DYM13" s="40">
        <v>0</v>
      </c>
      <c r="DYN13" s="43">
        <v>196424000</v>
      </c>
      <c r="DYO13" s="40" t="s">
        <v>41</v>
      </c>
      <c r="DYP13" s="40" t="s">
        <v>99</v>
      </c>
      <c r="DYQ13" s="36">
        <f t="shared" si="624"/>
        <v>2015</v>
      </c>
      <c r="DYR13" s="37">
        <f t="shared" si="625"/>
        <v>-4922067000</v>
      </c>
      <c r="DYS13" s="38">
        <f t="shared" si="626"/>
        <v>2992932000</v>
      </c>
      <c r="DYT13" s="38">
        <f t="shared" si="627"/>
        <v>-7914999000</v>
      </c>
      <c r="DYU13" s="39">
        <f t="shared" si="628"/>
        <v>0.98522502837837811</v>
      </c>
      <c r="DYV13" s="39">
        <f t="shared" si="629"/>
        <v>1.5843049504181546</v>
      </c>
      <c r="DYW13" s="40" t="s">
        <v>395</v>
      </c>
      <c r="DYX13" s="40" t="s">
        <v>11</v>
      </c>
      <c r="DYY13" s="42">
        <v>42369</v>
      </c>
      <c r="DYZ13" s="43">
        <v>4995881000</v>
      </c>
      <c r="DZA13" s="43">
        <v>73814000</v>
      </c>
      <c r="DZB13" s="43">
        <v>2796508000</v>
      </c>
      <c r="DZC13" s="40">
        <v>0</v>
      </c>
      <c r="DZD13" s="43">
        <v>196424000</v>
      </c>
      <c r="DZE13" s="40" t="s">
        <v>41</v>
      </c>
      <c r="DZF13" s="40" t="s">
        <v>99</v>
      </c>
      <c r="DZG13" s="36">
        <f t="shared" si="624"/>
        <v>2015</v>
      </c>
      <c r="DZH13" s="37">
        <f t="shared" si="625"/>
        <v>-4922067000</v>
      </c>
      <c r="DZI13" s="38">
        <f t="shared" si="626"/>
        <v>2992932000</v>
      </c>
      <c r="DZJ13" s="38">
        <f t="shared" si="627"/>
        <v>-7914999000</v>
      </c>
      <c r="DZK13" s="39">
        <f t="shared" si="628"/>
        <v>0.98522502837837811</v>
      </c>
      <c r="DZL13" s="39">
        <f t="shared" si="629"/>
        <v>1.5843049504181546</v>
      </c>
      <c r="DZM13" s="40" t="s">
        <v>395</v>
      </c>
      <c r="DZN13" s="40" t="s">
        <v>11</v>
      </c>
      <c r="DZO13" s="42">
        <v>42369</v>
      </c>
      <c r="DZP13" s="43">
        <v>4995881000</v>
      </c>
      <c r="DZQ13" s="43">
        <v>73814000</v>
      </c>
      <c r="DZR13" s="43">
        <v>2796508000</v>
      </c>
      <c r="DZS13" s="40">
        <v>0</v>
      </c>
      <c r="DZT13" s="43">
        <v>196424000</v>
      </c>
      <c r="DZU13" s="40" t="s">
        <v>41</v>
      </c>
      <c r="DZV13" s="40" t="s">
        <v>99</v>
      </c>
      <c r="DZW13" s="36">
        <f t="shared" si="630"/>
        <v>2015</v>
      </c>
      <c r="DZX13" s="37">
        <f t="shared" si="631"/>
        <v>-4922067000</v>
      </c>
      <c r="DZY13" s="38">
        <f t="shared" si="632"/>
        <v>2992932000</v>
      </c>
      <c r="DZZ13" s="38">
        <f t="shared" si="633"/>
        <v>-7914999000</v>
      </c>
      <c r="EAA13" s="39">
        <f t="shared" si="634"/>
        <v>0.98522502837837811</v>
      </c>
      <c r="EAB13" s="39">
        <f t="shared" si="635"/>
        <v>1.5843049504181546</v>
      </c>
      <c r="EAC13" s="40" t="s">
        <v>395</v>
      </c>
      <c r="EAD13" s="40" t="s">
        <v>11</v>
      </c>
      <c r="EAE13" s="42">
        <v>42369</v>
      </c>
      <c r="EAF13" s="43">
        <v>4995881000</v>
      </c>
      <c r="EAG13" s="43">
        <v>73814000</v>
      </c>
      <c r="EAH13" s="43">
        <v>2796508000</v>
      </c>
      <c r="EAI13" s="40">
        <v>0</v>
      </c>
      <c r="EAJ13" s="43">
        <v>196424000</v>
      </c>
      <c r="EAK13" s="40" t="s">
        <v>41</v>
      </c>
      <c r="EAL13" s="40" t="s">
        <v>99</v>
      </c>
      <c r="EAM13" s="36">
        <f t="shared" si="630"/>
        <v>2015</v>
      </c>
      <c r="EAN13" s="37">
        <f t="shared" si="631"/>
        <v>-4922067000</v>
      </c>
      <c r="EAO13" s="38">
        <f t="shared" si="632"/>
        <v>2992932000</v>
      </c>
      <c r="EAP13" s="38">
        <f t="shared" si="633"/>
        <v>-7914999000</v>
      </c>
      <c r="EAQ13" s="39">
        <f t="shared" si="634"/>
        <v>0.98522502837837811</v>
      </c>
      <c r="EAR13" s="39">
        <f t="shared" si="635"/>
        <v>1.5843049504181546</v>
      </c>
      <c r="EAS13" s="40" t="s">
        <v>395</v>
      </c>
      <c r="EAT13" s="40" t="s">
        <v>11</v>
      </c>
      <c r="EAU13" s="42">
        <v>42369</v>
      </c>
      <c r="EAV13" s="43">
        <v>4995881000</v>
      </c>
      <c r="EAW13" s="43">
        <v>73814000</v>
      </c>
      <c r="EAX13" s="43">
        <v>2796508000</v>
      </c>
      <c r="EAY13" s="40">
        <v>0</v>
      </c>
      <c r="EAZ13" s="43">
        <v>196424000</v>
      </c>
      <c r="EBA13" s="40" t="s">
        <v>41</v>
      </c>
      <c r="EBB13" s="40" t="s">
        <v>99</v>
      </c>
      <c r="EBC13" s="36">
        <f t="shared" si="636"/>
        <v>2015</v>
      </c>
      <c r="EBD13" s="37">
        <f t="shared" si="637"/>
        <v>-4922067000</v>
      </c>
      <c r="EBE13" s="38">
        <f t="shared" si="638"/>
        <v>2992932000</v>
      </c>
      <c r="EBF13" s="38">
        <f t="shared" si="639"/>
        <v>-7914999000</v>
      </c>
      <c r="EBG13" s="39">
        <f t="shared" si="640"/>
        <v>0.98522502837837811</v>
      </c>
      <c r="EBH13" s="39">
        <f t="shared" si="641"/>
        <v>1.5843049504181546</v>
      </c>
      <c r="EBI13" s="40" t="s">
        <v>395</v>
      </c>
      <c r="EBJ13" s="40" t="s">
        <v>11</v>
      </c>
      <c r="EBK13" s="42">
        <v>42369</v>
      </c>
      <c r="EBL13" s="43">
        <v>4995881000</v>
      </c>
      <c r="EBM13" s="43">
        <v>73814000</v>
      </c>
      <c r="EBN13" s="43">
        <v>2796508000</v>
      </c>
      <c r="EBO13" s="40">
        <v>0</v>
      </c>
      <c r="EBP13" s="43">
        <v>196424000</v>
      </c>
      <c r="EBQ13" s="40" t="s">
        <v>41</v>
      </c>
      <c r="EBR13" s="40" t="s">
        <v>99</v>
      </c>
      <c r="EBS13" s="36">
        <f t="shared" si="636"/>
        <v>2015</v>
      </c>
      <c r="EBT13" s="37">
        <f t="shared" si="637"/>
        <v>-4922067000</v>
      </c>
      <c r="EBU13" s="38">
        <f t="shared" si="638"/>
        <v>2992932000</v>
      </c>
      <c r="EBV13" s="38">
        <f t="shared" si="639"/>
        <v>-7914999000</v>
      </c>
      <c r="EBW13" s="39">
        <f t="shared" si="640"/>
        <v>0.98522502837837811</v>
      </c>
      <c r="EBX13" s="39">
        <f t="shared" si="641"/>
        <v>1.5843049504181546</v>
      </c>
      <c r="EBY13" s="40" t="s">
        <v>395</v>
      </c>
      <c r="EBZ13" s="40" t="s">
        <v>11</v>
      </c>
      <c r="ECA13" s="42">
        <v>42369</v>
      </c>
      <c r="ECB13" s="43">
        <v>4995881000</v>
      </c>
      <c r="ECC13" s="43">
        <v>73814000</v>
      </c>
      <c r="ECD13" s="43">
        <v>2796508000</v>
      </c>
      <c r="ECE13" s="40">
        <v>0</v>
      </c>
      <c r="ECF13" s="43">
        <v>196424000</v>
      </c>
      <c r="ECG13" s="40" t="s">
        <v>41</v>
      </c>
      <c r="ECH13" s="40" t="s">
        <v>99</v>
      </c>
      <c r="ECI13" s="36">
        <f t="shared" si="642"/>
        <v>2015</v>
      </c>
      <c r="ECJ13" s="37">
        <f t="shared" si="643"/>
        <v>-4922067000</v>
      </c>
      <c r="ECK13" s="38">
        <f t="shared" si="644"/>
        <v>2992932000</v>
      </c>
      <c r="ECL13" s="38">
        <f t="shared" si="645"/>
        <v>-7914999000</v>
      </c>
      <c r="ECM13" s="39">
        <f t="shared" si="646"/>
        <v>0.98522502837837811</v>
      </c>
      <c r="ECN13" s="39">
        <f t="shared" si="647"/>
        <v>1.5843049504181546</v>
      </c>
      <c r="ECO13" s="40" t="s">
        <v>395</v>
      </c>
      <c r="ECP13" s="40" t="s">
        <v>11</v>
      </c>
      <c r="ECQ13" s="42">
        <v>42369</v>
      </c>
      <c r="ECR13" s="43">
        <v>4995881000</v>
      </c>
      <c r="ECS13" s="43">
        <v>73814000</v>
      </c>
      <c r="ECT13" s="43">
        <v>2796508000</v>
      </c>
      <c r="ECU13" s="40">
        <v>0</v>
      </c>
      <c r="ECV13" s="43">
        <v>196424000</v>
      </c>
      <c r="ECW13" s="40" t="s">
        <v>41</v>
      </c>
      <c r="ECX13" s="40" t="s">
        <v>99</v>
      </c>
      <c r="ECY13" s="36">
        <f t="shared" si="642"/>
        <v>2015</v>
      </c>
      <c r="ECZ13" s="37">
        <f t="shared" si="643"/>
        <v>-4922067000</v>
      </c>
      <c r="EDA13" s="38">
        <f t="shared" si="644"/>
        <v>2992932000</v>
      </c>
      <c r="EDB13" s="38">
        <f t="shared" si="645"/>
        <v>-7914999000</v>
      </c>
      <c r="EDC13" s="39">
        <f t="shared" si="646"/>
        <v>0.98522502837837811</v>
      </c>
      <c r="EDD13" s="39">
        <f t="shared" si="647"/>
        <v>1.5843049504181546</v>
      </c>
      <c r="EDE13" s="40" t="s">
        <v>395</v>
      </c>
      <c r="EDF13" s="40" t="s">
        <v>11</v>
      </c>
      <c r="EDG13" s="42">
        <v>42369</v>
      </c>
      <c r="EDH13" s="43">
        <v>4995881000</v>
      </c>
      <c r="EDI13" s="43">
        <v>73814000</v>
      </c>
      <c r="EDJ13" s="43">
        <v>2796508000</v>
      </c>
      <c r="EDK13" s="40">
        <v>0</v>
      </c>
      <c r="EDL13" s="43">
        <v>196424000</v>
      </c>
      <c r="EDM13" s="40" t="s">
        <v>41</v>
      </c>
      <c r="EDN13" s="40" t="s">
        <v>99</v>
      </c>
      <c r="EDO13" s="36">
        <f t="shared" si="648"/>
        <v>2015</v>
      </c>
      <c r="EDP13" s="37">
        <f t="shared" si="649"/>
        <v>-4922067000</v>
      </c>
      <c r="EDQ13" s="38">
        <f t="shared" si="650"/>
        <v>2992932000</v>
      </c>
      <c r="EDR13" s="38">
        <f t="shared" si="651"/>
        <v>-7914999000</v>
      </c>
      <c r="EDS13" s="39">
        <f t="shared" si="652"/>
        <v>0.98522502837837811</v>
      </c>
      <c r="EDT13" s="39">
        <f t="shared" si="653"/>
        <v>1.5843049504181546</v>
      </c>
      <c r="EDU13" s="40" t="s">
        <v>395</v>
      </c>
      <c r="EDV13" s="40" t="s">
        <v>11</v>
      </c>
      <c r="EDW13" s="42">
        <v>42369</v>
      </c>
      <c r="EDX13" s="43">
        <v>4995881000</v>
      </c>
      <c r="EDY13" s="43">
        <v>73814000</v>
      </c>
      <c r="EDZ13" s="43">
        <v>2796508000</v>
      </c>
      <c r="EEA13" s="40">
        <v>0</v>
      </c>
      <c r="EEB13" s="43">
        <v>196424000</v>
      </c>
      <c r="EEC13" s="40" t="s">
        <v>41</v>
      </c>
      <c r="EED13" s="40" t="s">
        <v>99</v>
      </c>
      <c r="EEE13" s="36">
        <f t="shared" si="648"/>
        <v>2015</v>
      </c>
      <c r="EEF13" s="37">
        <f t="shared" si="649"/>
        <v>-4922067000</v>
      </c>
      <c r="EEG13" s="38">
        <f t="shared" si="650"/>
        <v>2992932000</v>
      </c>
      <c r="EEH13" s="38">
        <f t="shared" si="651"/>
        <v>-7914999000</v>
      </c>
      <c r="EEI13" s="39">
        <f t="shared" si="652"/>
        <v>0.98522502837837811</v>
      </c>
      <c r="EEJ13" s="39">
        <f t="shared" si="653"/>
        <v>1.5843049504181546</v>
      </c>
      <c r="EEK13" s="40" t="s">
        <v>395</v>
      </c>
      <c r="EEL13" s="40" t="s">
        <v>11</v>
      </c>
      <c r="EEM13" s="42">
        <v>42369</v>
      </c>
      <c r="EEN13" s="43">
        <v>4995881000</v>
      </c>
      <c r="EEO13" s="43">
        <v>73814000</v>
      </c>
      <c r="EEP13" s="43">
        <v>2796508000</v>
      </c>
      <c r="EEQ13" s="40">
        <v>0</v>
      </c>
      <c r="EER13" s="43">
        <v>196424000</v>
      </c>
      <c r="EES13" s="40" t="s">
        <v>41</v>
      </c>
      <c r="EET13" s="40" t="s">
        <v>99</v>
      </c>
      <c r="EEU13" s="36">
        <f t="shared" si="654"/>
        <v>2015</v>
      </c>
      <c r="EEV13" s="37">
        <f t="shared" si="655"/>
        <v>-4922067000</v>
      </c>
      <c r="EEW13" s="38">
        <f t="shared" si="656"/>
        <v>2992932000</v>
      </c>
      <c r="EEX13" s="38">
        <f t="shared" si="657"/>
        <v>-7914999000</v>
      </c>
      <c r="EEY13" s="39">
        <f t="shared" si="658"/>
        <v>0.98522502837837811</v>
      </c>
      <c r="EEZ13" s="39">
        <f t="shared" si="659"/>
        <v>1.5843049504181546</v>
      </c>
      <c r="EFA13" s="40" t="s">
        <v>395</v>
      </c>
      <c r="EFB13" s="40" t="s">
        <v>11</v>
      </c>
      <c r="EFC13" s="42">
        <v>42369</v>
      </c>
      <c r="EFD13" s="43">
        <v>4995881000</v>
      </c>
      <c r="EFE13" s="43">
        <v>73814000</v>
      </c>
      <c r="EFF13" s="43">
        <v>2796508000</v>
      </c>
      <c r="EFG13" s="40">
        <v>0</v>
      </c>
      <c r="EFH13" s="43">
        <v>196424000</v>
      </c>
      <c r="EFI13" s="40" t="s">
        <v>41</v>
      </c>
      <c r="EFJ13" s="40" t="s">
        <v>99</v>
      </c>
      <c r="EFK13" s="36">
        <f t="shared" si="654"/>
        <v>2015</v>
      </c>
      <c r="EFL13" s="37">
        <f t="shared" si="655"/>
        <v>-4922067000</v>
      </c>
      <c r="EFM13" s="38">
        <f t="shared" si="656"/>
        <v>2992932000</v>
      </c>
      <c r="EFN13" s="38">
        <f t="shared" si="657"/>
        <v>-7914999000</v>
      </c>
      <c r="EFO13" s="39">
        <f t="shared" si="658"/>
        <v>0.98522502837837811</v>
      </c>
      <c r="EFP13" s="39">
        <f t="shared" si="659"/>
        <v>1.5843049504181546</v>
      </c>
      <c r="EFQ13" s="40" t="s">
        <v>395</v>
      </c>
      <c r="EFR13" s="40" t="s">
        <v>11</v>
      </c>
      <c r="EFS13" s="42">
        <v>42369</v>
      </c>
      <c r="EFT13" s="43">
        <v>4995881000</v>
      </c>
      <c r="EFU13" s="43">
        <v>73814000</v>
      </c>
      <c r="EFV13" s="43">
        <v>2796508000</v>
      </c>
      <c r="EFW13" s="40">
        <v>0</v>
      </c>
      <c r="EFX13" s="43">
        <v>196424000</v>
      </c>
      <c r="EFY13" s="40" t="s">
        <v>41</v>
      </c>
      <c r="EFZ13" s="40" t="s">
        <v>99</v>
      </c>
      <c r="EGA13" s="36">
        <f t="shared" si="660"/>
        <v>2015</v>
      </c>
      <c r="EGB13" s="37">
        <f t="shared" si="661"/>
        <v>-4922067000</v>
      </c>
      <c r="EGC13" s="38">
        <f t="shared" si="662"/>
        <v>2992932000</v>
      </c>
      <c r="EGD13" s="38">
        <f t="shared" si="663"/>
        <v>-7914999000</v>
      </c>
      <c r="EGE13" s="39">
        <f t="shared" si="664"/>
        <v>0.98522502837837811</v>
      </c>
      <c r="EGF13" s="39">
        <f t="shared" si="665"/>
        <v>1.5843049504181546</v>
      </c>
      <c r="EGG13" s="40" t="s">
        <v>395</v>
      </c>
      <c r="EGH13" s="40" t="s">
        <v>11</v>
      </c>
      <c r="EGI13" s="42">
        <v>42369</v>
      </c>
      <c r="EGJ13" s="43">
        <v>4995881000</v>
      </c>
      <c r="EGK13" s="43">
        <v>73814000</v>
      </c>
      <c r="EGL13" s="43">
        <v>2796508000</v>
      </c>
      <c r="EGM13" s="40">
        <v>0</v>
      </c>
      <c r="EGN13" s="43">
        <v>196424000</v>
      </c>
      <c r="EGO13" s="40" t="s">
        <v>41</v>
      </c>
      <c r="EGP13" s="40" t="s">
        <v>99</v>
      </c>
      <c r="EGQ13" s="36">
        <f t="shared" si="660"/>
        <v>2015</v>
      </c>
      <c r="EGR13" s="37">
        <f t="shared" si="661"/>
        <v>-4922067000</v>
      </c>
      <c r="EGS13" s="38">
        <f t="shared" si="662"/>
        <v>2992932000</v>
      </c>
      <c r="EGT13" s="38">
        <f t="shared" si="663"/>
        <v>-7914999000</v>
      </c>
      <c r="EGU13" s="39">
        <f t="shared" si="664"/>
        <v>0.98522502837837811</v>
      </c>
      <c r="EGV13" s="39">
        <f t="shared" si="665"/>
        <v>1.5843049504181546</v>
      </c>
      <c r="EGW13" s="40" t="s">
        <v>395</v>
      </c>
      <c r="EGX13" s="40" t="s">
        <v>11</v>
      </c>
      <c r="EGY13" s="42">
        <v>42369</v>
      </c>
      <c r="EGZ13" s="43">
        <v>4995881000</v>
      </c>
      <c r="EHA13" s="43">
        <v>73814000</v>
      </c>
      <c r="EHB13" s="43">
        <v>2796508000</v>
      </c>
      <c r="EHC13" s="40">
        <v>0</v>
      </c>
      <c r="EHD13" s="43">
        <v>196424000</v>
      </c>
      <c r="EHE13" s="40" t="s">
        <v>41</v>
      </c>
      <c r="EHF13" s="40" t="s">
        <v>99</v>
      </c>
      <c r="EHG13" s="36">
        <f t="shared" si="666"/>
        <v>2015</v>
      </c>
      <c r="EHH13" s="37">
        <f t="shared" si="667"/>
        <v>-4922067000</v>
      </c>
      <c r="EHI13" s="38">
        <f t="shared" si="668"/>
        <v>2992932000</v>
      </c>
      <c r="EHJ13" s="38">
        <f t="shared" si="669"/>
        <v>-7914999000</v>
      </c>
      <c r="EHK13" s="39">
        <f t="shared" si="670"/>
        <v>0.98522502837837811</v>
      </c>
      <c r="EHL13" s="39">
        <f t="shared" si="671"/>
        <v>1.5843049504181546</v>
      </c>
      <c r="EHM13" s="40" t="s">
        <v>395</v>
      </c>
      <c r="EHN13" s="40" t="s">
        <v>11</v>
      </c>
      <c r="EHO13" s="42">
        <v>42369</v>
      </c>
      <c r="EHP13" s="43">
        <v>4995881000</v>
      </c>
      <c r="EHQ13" s="43">
        <v>73814000</v>
      </c>
      <c r="EHR13" s="43">
        <v>2796508000</v>
      </c>
      <c r="EHS13" s="40">
        <v>0</v>
      </c>
      <c r="EHT13" s="43">
        <v>196424000</v>
      </c>
      <c r="EHU13" s="40" t="s">
        <v>41</v>
      </c>
      <c r="EHV13" s="40" t="s">
        <v>99</v>
      </c>
      <c r="EHW13" s="36">
        <f t="shared" si="666"/>
        <v>2015</v>
      </c>
      <c r="EHX13" s="37">
        <f t="shared" si="667"/>
        <v>-4922067000</v>
      </c>
      <c r="EHY13" s="38">
        <f t="shared" si="668"/>
        <v>2992932000</v>
      </c>
      <c r="EHZ13" s="38">
        <f t="shared" si="669"/>
        <v>-7914999000</v>
      </c>
      <c r="EIA13" s="39">
        <f t="shared" si="670"/>
        <v>0.98522502837837811</v>
      </c>
      <c r="EIB13" s="39">
        <f t="shared" si="671"/>
        <v>1.5843049504181546</v>
      </c>
      <c r="EIC13" s="40" t="s">
        <v>395</v>
      </c>
      <c r="EID13" s="40" t="s">
        <v>11</v>
      </c>
      <c r="EIE13" s="42">
        <v>42369</v>
      </c>
      <c r="EIF13" s="43">
        <v>4995881000</v>
      </c>
      <c r="EIG13" s="43">
        <v>73814000</v>
      </c>
      <c r="EIH13" s="43">
        <v>2796508000</v>
      </c>
      <c r="EII13" s="40">
        <v>0</v>
      </c>
      <c r="EIJ13" s="43">
        <v>196424000</v>
      </c>
      <c r="EIK13" s="40" t="s">
        <v>41</v>
      </c>
      <c r="EIL13" s="40" t="s">
        <v>99</v>
      </c>
      <c r="EIM13" s="36">
        <f t="shared" si="672"/>
        <v>2015</v>
      </c>
      <c r="EIN13" s="37">
        <f t="shared" si="673"/>
        <v>-4922067000</v>
      </c>
      <c r="EIO13" s="38">
        <f t="shared" si="674"/>
        <v>2992932000</v>
      </c>
      <c r="EIP13" s="38">
        <f t="shared" si="675"/>
        <v>-7914999000</v>
      </c>
      <c r="EIQ13" s="39">
        <f t="shared" si="676"/>
        <v>0.98522502837837811</v>
      </c>
      <c r="EIR13" s="39">
        <f t="shared" si="677"/>
        <v>1.5843049504181546</v>
      </c>
      <c r="EIS13" s="40" t="s">
        <v>395</v>
      </c>
      <c r="EIT13" s="40" t="s">
        <v>11</v>
      </c>
      <c r="EIU13" s="42">
        <v>42369</v>
      </c>
      <c r="EIV13" s="43">
        <v>4995881000</v>
      </c>
      <c r="EIW13" s="43">
        <v>73814000</v>
      </c>
      <c r="EIX13" s="43">
        <v>2796508000</v>
      </c>
      <c r="EIY13" s="40">
        <v>0</v>
      </c>
      <c r="EIZ13" s="43">
        <v>196424000</v>
      </c>
      <c r="EJA13" s="40" t="s">
        <v>41</v>
      </c>
      <c r="EJB13" s="40" t="s">
        <v>99</v>
      </c>
      <c r="EJC13" s="36">
        <f t="shared" si="672"/>
        <v>2015</v>
      </c>
      <c r="EJD13" s="37">
        <f t="shared" si="673"/>
        <v>-4922067000</v>
      </c>
      <c r="EJE13" s="38">
        <f t="shared" si="674"/>
        <v>2992932000</v>
      </c>
      <c r="EJF13" s="38">
        <f t="shared" si="675"/>
        <v>-7914999000</v>
      </c>
      <c r="EJG13" s="39">
        <f t="shared" si="676"/>
        <v>0.98522502837837811</v>
      </c>
      <c r="EJH13" s="39">
        <f t="shared" si="677"/>
        <v>1.5843049504181546</v>
      </c>
      <c r="EJI13" s="40" t="s">
        <v>395</v>
      </c>
      <c r="EJJ13" s="40" t="s">
        <v>11</v>
      </c>
      <c r="EJK13" s="42">
        <v>42369</v>
      </c>
      <c r="EJL13" s="43">
        <v>4995881000</v>
      </c>
      <c r="EJM13" s="43">
        <v>73814000</v>
      </c>
      <c r="EJN13" s="43">
        <v>2796508000</v>
      </c>
      <c r="EJO13" s="40">
        <v>0</v>
      </c>
      <c r="EJP13" s="43">
        <v>196424000</v>
      </c>
      <c r="EJQ13" s="40" t="s">
        <v>41</v>
      </c>
      <c r="EJR13" s="40" t="s">
        <v>99</v>
      </c>
      <c r="EJS13" s="36">
        <f t="shared" si="678"/>
        <v>2015</v>
      </c>
      <c r="EJT13" s="37">
        <f t="shared" si="679"/>
        <v>-4922067000</v>
      </c>
      <c r="EJU13" s="38">
        <f t="shared" si="680"/>
        <v>2992932000</v>
      </c>
      <c r="EJV13" s="38">
        <f t="shared" si="681"/>
        <v>-7914999000</v>
      </c>
      <c r="EJW13" s="39">
        <f t="shared" si="682"/>
        <v>0.98522502837837811</v>
      </c>
      <c r="EJX13" s="39">
        <f t="shared" si="683"/>
        <v>1.5843049504181546</v>
      </c>
      <c r="EJY13" s="40" t="s">
        <v>395</v>
      </c>
      <c r="EJZ13" s="40" t="s">
        <v>11</v>
      </c>
      <c r="EKA13" s="42">
        <v>42369</v>
      </c>
      <c r="EKB13" s="43">
        <v>4995881000</v>
      </c>
      <c r="EKC13" s="43">
        <v>73814000</v>
      </c>
      <c r="EKD13" s="43">
        <v>2796508000</v>
      </c>
      <c r="EKE13" s="40">
        <v>0</v>
      </c>
      <c r="EKF13" s="43">
        <v>196424000</v>
      </c>
      <c r="EKG13" s="40" t="s">
        <v>41</v>
      </c>
      <c r="EKH13" s="40" t="s">
        <v>99</v>
      </c>
      <c r="EKI13" s="36">
        <f t="shared" si="678"/>
        <v>2015</v>
      </c>
      <c r="EKJ13" s="37">
        <f t="shared" si="679"/>
        <v>-4922067000</v>
      </c>
      <c r="EKK13" s="38">
        <f t="shared" si="680"/>
        <v>2992932000</v>
      </c>
      <c r="EKL13" s="38">
        <f t="shared" si="681"/>
        <v>-7914999000</v>
      </c>
      <c r="EKM13" s="39">
        <f t="shared" si="682"/>
        <v>0.98522502837837811</v>
      </c>
      <c r="EKN13" s="39">
        <f t="shared" si="683"/>
        <v>1.5843049504181546</v>
      </c>
      <c r="EKO13" s="40" t="s">
        <v>395</v>
      </c>
      <c r="EKP13" s="40" t="s">
        <v>11</v>
      </c>
      <c r="EKQ13" s="42">
        <v>42369</v>
      </c>
      <c r="EKR13" s="43">
        <v>4995881000</v>
      </c>
      <c r="EKS13" s="43">
        <v>73814000</v>
      </c>
      <c r="EKT13" s="43">
        <v>2796508000</v>
      </c>
      <c r="EKU13" s="40">
        <v>0</v>
      </c>
      <c r="EKV13" s="43">
        <v>196424000</v>
      </c>
      <c r="EKW13" s="40" t="s">
        <v>41</v>
      </c>
      <c r="EKX13" s="40" t="s">
        <v>99</v>
      </c>
      <c r="EKY13" s="36">
        <f t="shared" si="684"/>
        <v>2015</v>
      </c>
      <c r="EKZ13" s="37">
        <f t="shared" si="685"/>
        <v>-4922067000</v>
      </c>
      <c r="ELA13" s="38">
        <f t="shared" si="686"/>
        <v>2992932000</v>
      </c>
      <c r="ELB13" s="38">
        <f t="shared" si="687"/>
        <v>-7914999000</v>
      </c>
      <c r="ELC13" s="39">
        <f t="shared" si="688"/>
        <v>0.98522502837837811</v>
      </c>
      <c r="ELD13" s="39">
        <f t="shared" si="689"/>
        <v>1.5843049504181546</v>
      </c>
      <c r="ELE13" s="40" t="s">
        <v>395</v>
      </c>
      <c r="ELF13" s="40" t="s">
        <v>11</v>
      </c>
      <c r="ELG13" s="42">
        <v>42369</v>
      </c>
      <c r="ELH13" s="43">
        <v>4995881000</v>
      </c>
      <c r="ELI13" s="43">
        <v>73814000</v>
      </c>
      <c r="ELJ13" s="43">
        <v>2796508000</v>
      </c>
      <c r="ELK13" s="40">
        <v>0</v>
      </c>
      <c r="ELL13" s="43">
        <v>196424000</v>
      </c>
      <c r="ELM13" s="40" t="s">
        <v>41</v>
      </c>
      <c r="ELN13" s="40" t="s">
        <v>99</v>
      </c>
      <c r="ELO13" s="36">
        <f t="shared" si="684"/>
        <v>2015</v>
      </c>
      <c r="ELP13" s="37">
        <f t="shared" si="685"/>
        <v>-4922067000</v>
      </c>
      <c r="ELQ13" s="38">
        <f t="shared" si="686"/>
        <v>2992932000</v>
      </c>
      <c r="ELR13" s="38">
        <f t="shared" si="687"/>
        <v>-7914999000</v>
      </c>
      <c r="ELS13" s="39">
        <f t="shared" si="688"/>
        <v>0.98522502837837811</v>
      </c>
      <c r="ELT13" s="39">
        <f t="shared" si="689"/>
        <v>1.5843049504181546</v>
      </c>
      <c r="ELU13" s="40" t="s">
        <v>395</v>
      </c>
      <c r="ELV13" s="40" t="s">
        <v>11</v>
      </c>
      <c r="ELW13" s="42">
        <v>42369</v>
      </c>
      <c r="ELX13" s="43">
        <v>4995881000</v>
      </c>
      <c r="ELY13" s="43">
        <v>73814000</v>
      </c>
      <c r="ELZ13" s="43">
        <v>2796508000</v>
      </c>
      <c r="EMA13" s="40">
        <v>0</v>
      </c>
      <c r="EMB13" s="43">
        <v>196424000</v>
      </c>
      <c r="EMC13" s="40" t="s">
        <v>41</v>
      </c>
      <c r="EMD13" s="40" t="s">
        <v>99</v>
      </c>
      <c r="EME13" s="36">
        <f t="shared" si="690"/>
        <v>2015</v>
      </c>
      <c r="EMF13" s="37">
        <f t="shared" si="691"/>
        <v>-4922067000</v>
      </c>
      <c r="EMG13" s="38">
        <f t="shared" si="692"/>
        <v>2992932000</v>
      </c>
      <c r="EMH13" s="38">
        <f t="shared" si="693"/>
        <v>-7914999000</v>
      </c>
      <c r="EMI13" s="39">
        <f t="shared" si="694"/>
        <v>0.98522502837837811</v>
      </c>
      <c r="EMJ13" s="39">
        <f t="shared" si="695"/>
        <v>1.5843049504181546</v>
      </c>
      <c r="EMK13" s="40" t="s">
        <v>395</v>
      </c>
      <c r="EML13" s="40" t="s">
        <v>11</v>
      </c>
      <c r="EMM13" s="42">
        <v>42369</v>
      </c>
      <c r="EMN13" s="43">
        <v>4995881000</v>
      </c>
      <c r="EMO13" s="43">
        <v>73814000</v>
      </c>
      <c r="EMP13" s="43">
        <v>2796508000</v>
      </c>
      <c r="EMQ13" s="40">
        <v>0</v>
      </c>
      <c r="EMR13" s="43">
        <v>196424000</v>
      </c>
      <c r="EMS13" s="40" t="s">
        <v>41</v>
      </c>
      <c r="EMT13" s="40" t="s">
        <v>99</v>
      </c>
      <c r="EMU13" s="36">
        <f t="shared" si="690"/>
        <v>2015</v>
      </c>
      <c r="EMV13" s="37">
        <f t="shared" si="691"/>
        <v>-4922067000</v>
      </c>
      <c r="EMW13" s="38">
        <f t="shared" si="692"/>
        <v>2992932000</v>
      </c>
      <c r="EMX13" s="38">
        <f t="shared" si="693"/>
        <v>-7914999000</v>
      </c>
      <c r="EMY13" s="39">
        <f t="shared" si="694"/>
        <v>0.98522502837837811</v>
      </c>
      <c r="EMZ13" s="39">
        <f t="shared" si="695"/>
        <v>1.5843049504181546</v>
      </c>
      <c r="ENA13" s="40" t="s">
        <v>395</v>
      </c>
      <c r="ENB13" s="40" t="s">
        <v>11</v>
      </c>
      <c r="ENC13" s="42">
        <v>42369</v>
      </c>
      <c r="END13" s="43">
        <v>4995881000</v>
      </c>
      <c r="ENE13" s="43">
        <v>73814000</v>
      </c>
      <c r="ENF13" s="43">
        <v>2796508000</v>
      </c>
      <c r="ENG13" s="40">
        <v>0</v>
      </c>
      <c r="ENH13" s="43">
        <v>196424000</v>
      </c>
      <c r="ENI13" s="40" t="s">
        <v>41</v>
      </c>
      <c r="ENJ13" s="40" t="s">
        <v>99</v>
      </c>
      <c r="ENK13" s="36">
        <f t="shared" si="696"/>
        <v>2015</v>
      </c>
      <c r="ENL13" s="37">
        <f t="shared" si="697"/>
        <v>-4922067000</v>
      </c>
      <c r="ENM13" s="38">
        <f t="shared" si="698"/>
        <v>2992932000</v>
      </c>
      <c r="ENN13" s="38">
        <f t="shared" si="699"/>
        <v>-7914999000</v>
      </c>
      <c r="ENO13" s="39">
        <f t="shared" si="700"/>
        <v>0.98522502837837811</v>
      </c>
      <c r="ENP13" s="39">
        <f t="shared" si="701"/>
        <v>1.5843049504181546</v>
      </c>
      <c r="ENQ13" s="40" t="s">
        <v>395</v>
      </c>
      <c r="ENR13" s="40" t="s">
        <v>11</v>
      </c>
      <c r="ENS13" s="42">
        <v>42369</v>
      </c>
      <c r="ENT13" s="43">
        <v>4995881000</v>
      </c>
      <c r="ENU13" s="43">
        <v>73814000</v>
      </c>
      <c r="ENV13" s="43">
        <v>2796508000</v>
      </c>
      <c r="ENW13" s="40">
        <v>0</v>
      </c>
      <c r="ENX13" s="43">
        <v>196424000</v>
      </c>
      <c r="ENY13" s="40" t="s">
        <v>41</v>
      </c>
      <c r="ENZ13" s="40" t="s">
        <v>99</v>
      </c>
      <c r="EOA13" s="36">
        <f t="shared" si="696"/>
        <v>2015</v>
      </c>
      <c r="EOB13" s="37">
        <f t="shared" si="697"/>
        <v>-4922067000</v>
      </c>
      <c r="EOC13" s="38">
        <f t="shared" si="698"/>
        <v>2992932000</v>
      </c>
      <c r="EOD13" s="38">
        <f t="shared" si="699"/>
        <v>-7914999000</v>
      </c>
      <c r="EOE13" s="39">
        <f t="shared" si="700"/>
        <v>0.98522502837837811</v>
      </c>
      <c r="EOF13" s="39">
        <f t="shared" si="701"/>
        <v>1.5843049504181546</v>
      </c>
      <c r="EOG13" s="40" t="s">
        <v>395</v>
      </c>
      <c r="EOH13" s="40" t="s">
        <v>11</v>
      </c>
      <c r="EOI13" s="42">
        <v>42369</v>
      </c>
      <c r="EOJ13" s="43">
        <v>4995881000</v>
      </c>
      <c r="EOK13" s="43">
        <v>73814000</v>
      </c>
      <c r="EOL13" s="43">
        <v>2796508000</v>
      </c>
      <c r="EOM13" s="40">
        <v>0</v>
      </c>
      <c r="EON13" s="43">
        <v>196424000</v>
      </c>
      <c r="EOO13" s="40" t="s">
        <v>41</v>
      </c>
      <c r="EOP13" s="40" t="s">
        <v>99</v>
      </c>
      <c r="EOQ13" s="36">
        <f t="shared" si="702"/>
        <v>2015</v>
      </c>
      <c r="EOR13" s="37">
        <f t="shared" si="703"/>
        <v>-4922067000</v>
      </c>
      <c r="EOS13" s="38">
        <f t="shared" si="704"/>
        <v>2992932000</v>
      </c>
      <c r="EOT13" s="38">
        <f t="shared" si="705"/>
        <v>-7914999000</v>
      </c>
      <c r="EOU13" s="39">
        <f t="shared" si="706"/>
        <v>0.98522502837837811</v>
      </c>
      <c r="EOV13" s="39">
        <f t="shared" si="707"/>
        <v>1.5843049504181546</v>
      </c>
      <c r="EOW13" s="40" t="s">
        <v>395</v>
      </c>
      <c r="EOX13" s="40" t="s">
        <v>11</v>
      </c>
      <c r="EOY13" s="42">
        <v>42369</v>
      </c>
      <c r="EOZ13" s="43">
        <v>4995881000</v>
      </c>
      <c r="EPA13" s="43">
        <v>73814000</v>
      </c>
      <c r="EPB13" s="43">
        <v>2796508000</v>
      </c>
      <c r="EPC13" s="40">
        <v>0</v>
      </c>
      <c r="EPD13" s="43">
        <v>196424000</v>
      </c>
      <c r="EPE13" s="40" t="s">
        <v>41</v>
      </c>
      <c r="EPF13" s="40" t="s">
        <v>99</v>
      </c>
      <c r="EPG13" s="36">
        <f t="shared" si="702"/>
        <v>2015</v>
      </c>
      <c r="EPH13" s="37">
        <f t="shared" si="703"/>
        <v>-4922067000</v>
      </c>
      <c r="EPI13" s="38">
        <f t="shared" si="704"/>
        <v>2992932000</v>
      </c>
      <c r="EPJ13" s="38">
        <f t="shared" si="705"/>
        <v>-7914999000</v>
      </c>
      <c r="EPK13" s="39">
        <f t="shared" si="706"/>
        <v>0.98522502837837811</v>
      </c>
      <c r="EPL13" s="39">
        <f t="shared" si="707"/>
        <v>1.5843049504181546</v>
      </c>
      <c r="EPM13" s="40" t="s">
        <v>395</v>
      </c>
      <c r="EPN13" s="40" t="s">
        <v>11</v>
      </c>
      <c r="EPO13" s="42">
        <v>42369</v>
      </c>
      <c r="EPP13" s="43">
        <v>4995881000</v>
      </c>
      <c r="EPQ13" s="43">
        <v>73814000</v>
      </c>
      <c r="EPR13" s="43">
        <v>2796508000</v>
      </c>
      <c r="EPS13" s="40">
        <v>0</v>
      </c>
      <c r="EPT13" s="43">
        <v>196424000</v>
      </c>
      <c r="EPU13" s="40" t="s">
        <v>41</v>
      </c>
      <c r="EPV13" s="40" t="s">
        <v>99</v>
      </c>
      <c r="EPW13" s="36">
        <f t="shared" si="708"/>
        <v>2015</v>
      </c>
      <c r="EPX13" s="37">
        <f t="shared" si="709"/>
        <v>-4922067000</v>
      </c>
      <c r="EPY13" s="38">
        <f t="shared" si="710"/>
        <v>2992932000</v>
      </c>
      <c r="EPZ13" s="38">
        <f t="shared" si="711"/>
        <v>-7914999000</v>
      </c>
      <c r="EQA13" s="39">
        <f t="shared" si="712"/>
        <v>0.98522502837837811</v>
      </c>
      <c r="EQB13" s="39">
        <f t="shared" si="713"/>
        <v>1.5843049504181546</v>
      </c>
      <c r="EQC13" s="40" t="s">
        <v>395</v>
      </c>
      <c r="EQD13" s="40" t="s">
        <v>11</v>
      </c>
      <c r="EQE13" s="42">
        <v>42369</v>
      </c>
      <c r="EQF13" s="43">
        <v>4995881000</v>
      </c>
      <c r="EQG13" s="43">
        <v>73814000</v>
      </c>
      <c r="EQH13" s="43">
        <v>2796508000</v>
      </c>
      <c r="EQI13" s="40">
        <v>0</v>
      </c>
      <c r="EQJ13" s="43">
        <v>196424000</v>
      </c>
      <c r="EQK13" s="40" t="s">
        <v>41</v>
      </c>
      <c r="EQL13" s="40" t="s">
        <v>99</v>
      </c>
      <c r="EQM13" s="36">
        <f t="shared" si="708"/>
        <v>2015</v>
      </c>
      <c r="EQN13" s="37">
        <f t="shared" si="709"/>
        <v>-4922067000</v>
      </c>
      <c r="EQO13" s="38">
        <f t="shared" si="710"/>
        <v>2992932000</v>
      </c>
      <c r="EQP13" s="38">
        <f t="shared" si="711"/>
        <v>-7914999000</v>
      </c>
      <c r="EQQ13" s="39">
        <f t="shared" si="712"/>
        <v>0.98522502837837811</v>
      </c>
      <c r="EQR13" s="39">
        <f t="shared" si="713"/>
        <v>1.5843049504181546</v>
      </c>
      <c r="EQS13" s="40" t="s">
        <v>395</v>
      </c>
      <c r="EQT13" s="40" t="s">
        <v>11</v>
      </c>
      <c r="EQU13" s="42">
        <v>42369</v>
      </c>
      <c r="EQV13" s="43">
        <v>4995881000</v>
      </c>
      <c r="EQW13" s="43">
        <v>73814000</v>
      </c>
      <c r="EQX13" s="43">
        <v>2796508000</v>
      </c>
      <c r="EQY13" s="40">
        <v>0</v>
      </c>
      <c r="EQZ13" s="43">
        <v>196424000</v>
      </c>
      <c r="ERA13" s="40" t="s">
        <v>41</v>
      </c>
      <c r="ERB13" s="40" t="s">
        <v>99</v>
      </c>
      <c r="ERC13" s="36">
        <f t="shared" si="714"/>
        <v>2015</v>
      </c>
      <c r="ERD13" s="37">
        <f t="shared" si="715"/>
        <v>-4922067000</v>
      </c>
      <c r="ERE13" s="38">
        <f t="shared" si="716"/>
        <v>2992932000</v>
      </c>
      <c r="ERF13" s="38">
        <f t="shared" si="717"/>
        <v>-7914999000</v>
      </c>
      <c r="ERG13" s="39">
        <f t="shared" si="718"/>
        <v>0.98522502837837811</v>
      </c>
      <c r="ERH13" s="39">
        <f t="shared" si="719"/>
        <v>1.5843049504181546</v>
      </c>
      <c r="ERI13" s="40" t="s">
        <v>395</v>
      </c>
      <c r="ERJ13" s="40" t="s">
        <v>11</v>
      </c>
      <c r="ERK13" s="42">
        <v>42369</v>
      </c>
      <c r="ERL13" s="43">
        <v>4995881000</v>
      </c>
      <c r="ERM13" s="43">
        <v>73814000</v>
      </c>
      <c r="ERN13" s="43">
        <v>2796508000</v>
      </c>
      <c r="ERO13" s="40">
        <v>0</v>
      </c>
      <c r="ERP13" s="43">
        <v>196424000</v>
      </c>
      <c r="ERQ13" s="40" t="s">
        <v>41</v>
      </c>
      <c r="ERR13" s="40" t="s">
        <v>99</v>
      </c>
      <c r="ERS13" s="36">
        <f t="shared" si="714"/>
        <v>2015</v>
      </c>
      <c r="ERT13" s="37">
        <f t="shared" si="715"/>
        <v>-4922067000</v>
      </c>
      <c r="ERU13" s="38">
        <f t="shared" si="716"/>
        <v>2992932000</v>
      </c>
      <c r="ERV13" s="38">
        <f t="shared" si="717"/>
        <v>-7914999000</v>
      </c>
      <c r="ERW13" s="39">
        <f t="shared" si="718"/>
        <v>0.98522502837837811</v>
      </c>
      <c r="ERX13" s="39">
        <f t="shared" si="719"/>
        <v>1.5843049504181546</v>
      </c>
      <c r="ERY13" s="40" t="s">
        <v>395</v>
      </c>
      <c r="ERZ13" s="40" t="s">
        <v>11</v>
      </c>
      <c r="ESA13" s="42">
        <v>42369</v>
      </c>
      <c r="ESB13" s="43">
        <v>4995881000</v>
      </c>
      <c r="ESC13" s="43">
        <v>73814000</v>
      </c>
      <c r="ESD13" s="43">
        <v>2796508000</v>
      </c>
      <c r="ESE13" s="40">
        <v>0</v>
      </c>
      <c r="ESF13" s="43">
        <v>196424000</v>
      </c>
      <c r="ESG13" s="40" t="s">
        <v>41</v>
      </c>
      <c r="ESH13" s="40" t="s">
        <v>99</v>
      </c>
      <c r="ESI13" s="36">
        <f t="shared" si="720"/>
        <v>2015</v>
      </c>
      <c r="ESJ13" s="37">
        <f t="shared" si="721"/>
        <v>-4922067000</v>
      </c>
      <c r="ESK13" s="38">
        <f t="shared" si="722"/>
        <v>2992932000</v>
      </c>
      <c r="ESL13" s="38">
        <f t="shared" si="723"/>
        <v>-7914999000</v>
      </c>
      <c r="ESM13" s="39">
        <f t="shared" si="724"/>
        <v>0.98522502837837811</v>
      </c>
      <c r="ESN13" s="39">
        <f t="shared" si="725"/>
        <v>1.5843049504181546</v>
      </c>
      <c r="ESO13" s="40" t="s">
        <v>395</v>
      </c>
      <c r="ESP13" s="40" t="s">
        <v>11</v>
      </c>
      <c r="ESQ13" s="42">
        <v>42369</v>
      </c>
      <c r="ESR13" s="43">
        <v>4995881000</v>
      </c>
      <c r="ESS13" s="43">
        <v>73814000</v>
      </c>
      <c r="EST13" s="43">
        <v>2796508000</v>
      </c>
      <c r="ESU13" s="40">
        <v>0</v>
      </c>
      <c r="ESV13" s="43">
        <v>196424000</v>
      </c>
      <c r="ESW13" s="40" t="s">
        <v>41</v>
      </c>
      <c r="ESX13" s="40" t="s">
        <v>99</v>
      </c>
      <c r="ESY13" s="36">
        <f t="shared" si="720"/>
        <v>2015</v>
      </c>
      <c r="ESZ13" s="37">
        <f t="shared" si="721"/>
        <v>-4922067000</v>
      </c>
      <c r="ETA13" s="38">
        <f t="shared" si="722"/>
        <v>2992932000</v>
      </c>
      <c r="ETB13" s="38">
        <f t="shared" si="723"/>
        <v>-7914999000</v>
      </c>
      <c r="ETC13" s="39">
        <f t="shared" si="724"/>
        <v>0.98522502837837811</v>
      </c>
      <c r="ETD13" s="39">
        <f t="shared" si="725"/>
        <v>1.5843049504181546</v>
      </c>
      <c r="ETE13" s="40" t="s">
        <v>395</v>
      </c>
      <c r="ETF13" s="40" t="s">
        <v>11</v>
      </c>
      <c r="ETG13" s="42">
        <v>42369</v>
      </c>
      <c r="ETH13" s="43">
        <v>4995881000</v>
      </c>
      <c r="ETI13" s="43">
        <v>73814000</v>
      </c>
      <c r="ETJ13" s="43">
        <v>2796508000</v>
      </c>
      <c r="ETK13" s="40">
        <v>0</v>
      </c>
      <c r="ETL13" s="43">
        <v>196424000</v>
      </c>
      <c r="ETM13" s="40" t="s">
        <v>41</v>
      </c>
      <c r="ETN13" s="40" t="s">
        <v>99</v>
      </c>
      <c r="ETO13" s="36">
        <f t="shared" si="726"/>
        <v>2015</v>
      </c>
      <c r="ETP13" s="37">
        <f t="shared" si="727"/>
        <v>-4922067000</v>
      </c>
      <c r="ETQ13" s="38">
        <f t="shared" si="728"/>
        <v>2992932000</v>
      </c>
      <c r="ETR13" s="38">
        <f t="shared" si="729"/>
        <v>-7914999000</v>
      </c>
      <c r="ETS13" s="39">
        <f t="shared" si="730"/>
        <v>0.98522502837837811</v>
      </c>
      <c r="ETT13" s="39">
        <f t="shared" si="731"/>
        <v>1.5843049504181546</v>
      </c>
      <c r="ETU13" s="40" t="s">
        <v>395</v>
      </c>
      <c r="ETV13" s="40" t="s">
        <v>11</v>
      </c>
      <c r="ETW13" s="42">
        <v>42369</v>
      </c>
      <c r="ETX13" s="43">
        <v>4995881000</v>
      </c>
      <c r="ETY13" s="43">
        <v>73814000</v>
      </c>
      <c r="ETZ13" s="43">
        <v>2796508000</v>
      </c>
      <c r="EUA13" s="40">
        <v>0</v>
      </c>
      <c r="EUB13" s="43">
        <v>196424000</v>
      </c>
      <c r="EUC13" s="40" t="s">
        <v>41</v>
      </c>
      <c r="EUD13" s="40" t="s">
        <v>99</v>
      </c>
      <c r="EUE13" s="36">
        <f t="shared" si="726"/>
        <v>2015</v>
      </c>
      <c r="EUF13" s="37">
        <f t="shared" si="727"/>
        <v>-4922067000</v>
      </c>
      <c r="EUG13" s="38">
        <f t="shared" si="728"/>
        <v>2992932000</v>
      </c>
      <c r="EUH13" s="38">
        <f t="shared" si="729"/>
        <v>-7914999000</v>
      </c>
      <c r="EUI13" s="39">
        <f t="shared" si="730"/>
        <v>0.98522502837837811</v>
      </c>
      <c r="EUJ13" s="39">
        <f t="shared" si="731"/>
        <v>1.5843049504181546</v>
      </c>
      <c r="EUK13" s="40" t="s">
        <v>395</v>
      </c>
      <c r="EUL13" s="40" t="s">
        <v>11</v>
      </c>
      <c r="EUM13" s="42">
        <v>42369</v>
      </c>
      <c r="EUN13" s="43">
        <v>4995881000</v>
      </c>
      <c r="EUO13" s="43">
        <v>73814000</v>
      </c>
      <c r="EUP13" s="43">
        <v>2796508000</v>
      </c>
      <c r="EUQ13" s="40">
        <v>0</v>
      </c>
      <c r="EUR13" s="43">
        <v>196424000</v>
      </c>
      <c r="EUS13" s="40" t="s">
        <v>41</v>
      </c>
      <c r="EUT13" s="40" t="s">
        <v>99</v>
      </c>
      <c r="EUU13" s="36">
        <f t="shared" si="732"/>
        <v>2015</v>
      </c>
      <c r="EUV13" s="37">
        <f t="shared" si="733"/>
        <v>-4922067000</v>
      </c>
      <c r="EUW13" s="38">
        <f t="shared" si="734"/>
        <v>2992932000</v>
      </c>
      <c r="EUX13" s="38">
        <f t="shared" si="735"/>
        <v>-7914999000</v>
      </c>
      <c r="EUY13" s="39">
        <f t="shared" si="736"/>
        <v>0.98522502837837811</v>
      </c>
      <c r="EUZ13" s="39">
        <f t="shared" si="737"/>
        <v>1.5843049504181546</v>
      </c>
      <c r="EVA13" s="40" t="s">
        <v>395</v>
      </c>
      <c r="EVB13" s="40" t="s">
        <v>11</v>
      </c>
      <c r="EVC13" s="42">
        <v>42369</v>
      </c>
      <c r="EVD13" s="43">
        <v>4995881000</v>
      </c>
      <c r="EVE13" s="43">
        <v>73814000</v>
      </c>
      <c r="EVF13" s="43">
        <v>2796508000</v>
      </c>
      <c r="EVG13" s="40">
        <v>0</v>
      </c>
      <c r="EVH13" s="43">
        <v>196424000</v>
      </c>
      <c r="EVI13" s="40" t="s">
        <v>41</v>
      </c>
      <c r="EVJ13" s="40" t="s">
        <v>99</v>
      </c>
      <c r="EVK13" s="36">
        <f t="shared" si="732"/>
        <v>2015</v>
      </c>
      <c r="EVL13" s="37">
        <f t="shared" si="733"/>
        <v>-4922067000</v>
      </c>
      <c r="EVM13" s="38">
        <f t="shared" si="734"/>
        <v>2992932000</v>
      </c>
      <c r="EVN13" s="38">
        <f t="shared" si="735"/>
        <v>-7914999000</v>
      </c>
      <c r="EVO13" s="39">
        <f t="shared" si="736"/>
        <v>0.98522502837837811</v>
      </c>
      <c r="EVP13" s="39">
        <f t="shared" si="737"/>
        <v>1.5843049504181546</v>
      </c>
      <c r="EVQ13" s="40" t="s">
        <v>395</v>
      </c>
      <c r="EVR13" s="40" t="s">
        <v>11</v>
      </c>
      <c r="EVS13" s="42">
        <v>42369</v>
      </c>
      <c r="EVT13" s="43">
        <v>4995881000</v>
      </c>
      <c r="EVU13" s="43">
        <v>73814000</v>
      </c>
      <c r="EVV13" s="43">
        <v>2796508000</v>
      </c>
      <c r="EVW13" s="40">
        <v>0</v>
      </c>
      <c r="EVX13" s="43">
        <v>196424000</v>
      </c>
      <c r="EVY13" s="40" t="s">
        <v>41</v>
      </c>
      <c r="EVZ13" s="40" t="s">
        <v>99</v>
      </c>
      <c r="EWA13" s="36">
        <f t="shared" si="738"/>
        <v>2015</v>
      </c>
      <c r="EWB13" s="37">
        <f t="shared" si="739"/>
        <v>-4922067000</v>
      </c>
      <c r="EWC13" s="38">
        <f t="shared" si="740"/>
        <v>2992932000</v>
      </c>
      <c r="EWD13" s="38">
        <f t="shared" si="741"/>
        <v>-7914999000</v>
      </c>
      <c r="EWE13" s="39">
        <f t="shared" si="742"/>
        <v>0.98522502837837811</v>
      </c>
      <c r="EWF13" s="39">
        <f t="shared" si="743"/>
        <v>1.5843049504181546</v>
      </c>
      <c r="EWG13" s="40" t="s">
        <v>395</v>
      </c>
      <c r="EWH13" s="40" t="s">
        <v>11</v>
      </c>
      <c r="EWI13" s="42">
        <v>42369</v>
      </c>
      <c r="EWJ13" s="43">
        <v>4995881000</v>
      </c>
      <c r="EWK13" s="43">
        <v>73814000</v>
      </c>
      <c r="EWL13" s="43">
        <v>2796508000</v>
      </c>
      <c r="EWM13" s="40">
        <v>0</v>
      </c>
      <c r="EWN13" s="43">
        <v>196424000</v>
      </c>
      <c r="EWO13" s="40" t="s">
        <v>41</v>
      </c>
      <c r="EWP13" s="40" t="s">
        <v>99</v>
      </c>
      <c r="EWQ13" s="36">
        <f t="shared" si="738"/>
        <v>2015</v>
      </c>
      <c r="EWR13" s="37">
        <f t="shared" si="739"/>
        <v>-4922067000</v>
      </c>
      <c r="EWS13" s="38">
        <f t="shared" si="740"/>
        <v>2992932000</v>
      </c>
      <c r="EWT13" s="38">
        <f t="shared" si="741"/>
        <v>-7914999000</v>
      </c>
      <c r="EWU13" s="39">
        <f t="shared" si="742"/>
        <v>0.98522502837837811</v>
      </c>
      <c r="EWV13" s="39">
        <f t="shared" si="743"/>
        <v>1.5843049504181546</v>
      </c>
      <c r="EWW13" s="40" t="s">
        <v>395</v>
      </c>
      <c r="EWX13" s="40" t="s">
        <v>11</v>
      </c>
      <c r="EWY13" s="42">
        <v>42369</v>
      </c>
      <c r="EWZ13" s="43">
        <v>4995881000</v>
      </c>
      <c r="EXA13" s="43">
        <v>73814000</v>
      </c>
      <c r="EXB13" s="43">
        <v>2796508000</v>
      </c>
      <c r="EXC13" s="40">
        <v>0</v>
      </c>
      <c r="EXD13" s="43">
        <v>196424000</v>
      </c>
      <c r="EXE13" s="40" t="s">
        <v>41</v>
      </c>
      <c r="EXF13" s="40" t="s">
        <v>99</v>
      </c>
      <c r="EXG13" s="36">
        <f t="shared" si="744"/>
        <v>2015</v>
      </c>
      <c r="EXH13" s="37">
        <f t="shared" si="745"/>
        <v>-4922067000</v>
      </c>
      <c r="EXI13" s="38">
        <f t="shared" si="746"/>
        <v>2992932000</v>
      </c>
      <c r="EXJ13" s="38">
        <f t="shared" si="747"/>
        <v>-7914999000</v>
      </c>
      <c r="EXK13" s="39">
        <f t="shared" si="748"/>
        <v>0.98522502837837811</v>
      </c>
      <c r="EXL13" s="39">
        <f t="shared" si="749"/>
        <v>1.5843049504181546</v>
      </c>
      <c r="EXM13" s="40" t="s">
        <v>395</v>
      </c>
      <c r="EXN13" s="40" t="s">
        <v>11</v>
      </c>
      <c r="EXO13" s="42">
        <v>42369</v>
      </c>
      <c r="EXP13" s="43">
        <v>4995881000</v>
      </c>
      <c r="EXQ13" s="43">
        <v>73814000</v>
      </c>
      <c r="EXR13" s="43">
        <v>2796508000</v>
      </c>
      <c r="EXS13" s="40">
        <v>0</v>
      </c>
      <c r="EXT13" s="43">
        <v>196424000</v>
      </c>
      <c r="EXU13" s="40" t="s">
        <v>41</v>
      </c>
      <c r="EXV13" s="40" t="s">
        <v>99</v>
      </c>
      <c r="EXW13" s="36">
        <f t="shared" si="744"/>
        <v>2015</v>
      </c>
      <c r="EXX13" s="37">
        <f t="shared" si="745"/>
        <v>-4922067000</v>
      </c>
      <c r="EXY13" s="38">
        <f t="shared" si="746"/>
        <v>2992932000</v>
      </c>
      <c r="EXZ13" s="38">
        <f t="shared" si="747"/>
        <v>-7914999000</v>
      </c>
      <c r="EYA13" s="39">
        <f t="shared" si="748"/>
        <v>0.98522502837837811</v>
      </c>
      <c r="EYB13" s="39">
        <f t="shared" si="749"/>
        <v>1.5843049504181546</v>
      </c>
      <c r="EYC13" s="40" t="s">
        <v>395</v>
      </c>
      <c r="EYD13" s="40" t="s">
        <v>11</v>
      </c>
      <c r="EYE13" s="42">
        <v>42369</v>
      </c>
      <c r="EYF13" s="43">
        <v>4995881000</v>
      </c>
      <c r="EYG13" s="43">
        <v>73814000</v>
      </c>
      <c r="EYH13" s="43">
        <v>2796508000</v>
      </c>
      <c r="EYI13" s="40">
        <v>0</v>
      </c>
      <c r="EYJ13" s="43">
        <v>196424000</v>
      </c>
      <c r="EYK13" s="40" t="s">
        <v>41</v>
      </c>
      <c r="EYL13" s="40" t="s">
        <v>99</v>
      </c>
      <c r="EYM13" s="36">
        <f t="shared" si="750"/>
        <v>2015</v>
      </c>
      <c r="EYN13" s="37">
        <f t="shared" si="751"/>
        <v>-4922067000</v>
      </c>
      <c r="EYO13" s="38">
        <f t="shared" si="752"/>
        <v>2992932000</v>
      </c>
      <c r="EYP13" s="38">
        <f t="shared" si="753"/>
        <v>-7914999000</v>
      </c>
      <c r="EYQ13" s="39">
        <f t="shared" si="754"/>
        <v>0.98522502837837811</v>
      </c>
      <c r="EYR13" s="39">
        <f t="shared" si="755"/>
        <v>1.5843049504181546</v>
      </c>
      <c r="EYS13" s="40" t="s">
        <v>395</v>
      </c>
      <c r="EYT13" s="40" t="s">
        <v>11</v>
      </c>
      <c r="EYU13" s="42">
        <v>42369</v>
      </c>
      <c r="EYV13" s="43">
        <v>4995881000</v>
      </c>
      <c r="EYW13" s="43">
        <v>73814000</v>
      </c>
      <c r="EYX13" s="43">
        <v>2796508000</v>
      </c>
      <c r="EYY13" s="40">
        <v>0</v>
      </c>
      <c r="EYZ13" s="43">
        <v>196424000</v>
      </c>
      <c r="EZA13" s="40" t="s">
        <v>41</v>
      </c>
      <c r="EZB13" s="40" t="s">
        <v>99</v>
      </c>
      <c r="EZC13" s="36">
        <f t="shared" si="750"/>
        <v>2015</v>
      </c>
      <c r="EZD13" s="37">
        <f t="shared" si="751"/>
        <v>-4922067000</v>
      </c>
      <c r="EZE13" s="38">
        <f t="shared" si="752"/>
        <v>2992932000</v>
      </c>
      <c r="EZF13" s="38">
        <f t="shared" si="753"/>
        <v>-7914999000</v>
      </c>
      <c r="EZG13" s="39">
        <f t="shared" si="754"/>
        <v>0.98522502837837811</v>
      </c>
      <c r="EZH13" s="39">
        <f t="shared" si="755"/>
        <v>1.5843049504181546</v>
      </c>
      <c r="EZI13" s="40" t="s">
        <v>395</v>
      </c>
      <c r="EZJ13" s="40" t="s">
        <v>11</v>
      </c>
      <c r="EZK13" s="42">
        <v>42369</v>
      </c>
      <c r="EZL13" s="43">
        <v>4995881000</v>
      </c>
      <c r="EZM13" s="43">
        <v>73814000</v>
      </c>
      <c r="EZN13" s="43">
        <v>2796508000</v>
      </c>
      <c r="EZO13" s="40">
        <v>0</v>
      </c>
      <c r="EZP13" s="43">
        <v>196424000</v>
      </c>
      <c r="EZQ13" s="40" t="s">
        <v>41</v>
      </c>
      <c r="EZR13" s="40" t="s">
        <v>99</v>
      </c>
      <c r="EZS13" s="36">
        <f t="shared" si="756"/>
        <v>2015</v>
      </c>
      <c r="EZT13" s="37">
        <f t="shared" si="757"/>
        <v>-4922067000</v>
      </c>
      <c r="EZU13" s="38">
        <f t="shared" si="758"/>
        <v>2992932000</v>
      </c>
      <c r="EZV13" s="38">
        <f t="shared" si="759"/>
        <v>-7914999000</v>
      </c>
      <c r="EZW13" s="39">
        <f t="shared" si="760"/>
        <v>0.98522502837837811</v>
      </c>
      <c r="EZX13" s="39">
        <f t="shared" si="761"/>
        <v>1.5843049504181546</v>
      </c>
      <c r="EZY13" s="40" t="s">
        <v>395</v>
      </c>
      <c r="EZZ13" s="40" t="s">
        <v>11</v>
      </c>
      <c r="FAA13" s="42">
        <v>42369</v>
      </c>
      <c r="FAB13" s="43">
        <v>4995881000</v>
      </c>
      <c r="FAC13" s="43">
        <v>73814000</v>
      </c>
      <c r="FAD13" s="43">
        <v>2796508000</v>
      </c>
      <c r="FAE13" s="40">
        <v>0</v>
      </c>
      <c r="FAF13" s="43">
        <v>196424000</v>
      </c>
      <c r="FAG13" s="40" t="s">
        <v>41</v>
      </c>
      <c r="FAH13" s="40" t="s">
        <v>99</v>
      </c>
      <c r="FAI13" s="36">
        <f t="shared" si="756"/>
        <v>2015</v>
      </c>
      <c r="FAJ13" s="37">
        <f t="shared" si="757"/>
        <v>-4922067000</v>
      </c>
      <c r="FAK13" s="38">
        <f t="shared" si="758"/>
        <v>2992932000</v>
      </c>
      <c r="FAL13" s="38">
        <f t="shared" si="759"/>
        <v>-7914999000</v>
      </c>
      <c r="FAM13" s="39">
        <f t="shared" si="760"/>
        <v>0.98522502837837811</v>
      </c>
      <c r="FAN13" s="39">
        <f t="shared" si="761"/>
        <v>1.5843049504181546</v>
      </c>
      <c r="FAO13" s="40" t="s">
        <v>395</v>
      </c>
      <c r="FAP13" s="40" t="s">
        <v>11</v>
      </c>
      <c r="FAQ13" s="42">
        <v>42369</v>
      </c>
      <c r="FAR13" s="43">
        <v>4995881000</v>
      </c>
      <c r="FAS13" s="43">
        <v>73814000</v>
      </c>
      <c r="FAT13" s="43">
        <v>2796508000</v>
      </c>
      <c r="FAU13" s="40">
        <v>0</v>
      </c>
      <c r="FAV13" s="43">
        <v>196424000</v>
      </c>
      <c r="FAW13" s="40" t="s">
        <v>41</v>
      </c>
      <c r="FAX13" s="40" t="s">
        <v>99</v>
      </c>
      <c r="FAY13" s="36">
        <f t="shared" si="762"/>
        <v>2015</v>
      </c>
      <c r="FAZ13" s="37">
        <f t="shared" si="763"/>
        <v>-4922067000</v>
      </c>
      <c r="FBA13" s="38">
        <f t="shared" si="764"/>
        <v>2992932000</v>
      </c>
      <c r="FBB13" s="38">
        <f t="shared" si="765"/>
        <v>-7914999000</v>
      </c>
      <c r="FBC13" s="39">
        <f t="shared" si="766"/>
        <v>0.98522502837837811</v>
      </c>
      <c r="FBD13" s="39">
        <f t="shared" si="767"/>
        <v>1.5843049504181546</v>
      </c>
      <c r="FBE13" s="40" t="s">
        <v>395</v>
      </c>
      <c r="FBF13" s="40" t="s">
        <v>11</v>
      </c>
      <c r="FBG13" s="42">
        <v>42369</v>
      </c>
      <c r="FBH13" s="43">
        <v>4995881000</v>
      </c>
      <c r="FBI13" s="43">
        <v>73814000</v>
      </c>
      <c r="FBJ13" s="43">
        <v>2796508000</v>
      </c>
      <c r="FBK13" s="40">
        <v>0</v>
      </c>
      <c r="FBL13" s="43">
        <v>196424000</v>
      </c>
      <c r="FBM13" s="40" t="s">
        <v>41</v>
      </c>
      <c r="FBN13" s="40" t="s">
        <v>99</v>
      </c>
      <c r="FBO13" s="36">
        <f t="shared" si="762"/>
        <v>2015</v>
      </c>
      <c r="FBP13" s="37">
        <f t="shared" si="763"/>
        <v>-4922067000</v>
      </c>
      <c r="FBQ13" s="38">
        <f t="shared" si="764"/>
        <v>2992932000</v>
      </c>
      <c r="FBR13" s="38">
        <f t="shared" si="765"/>
        <v>-7914999000</v>
      </c>
      <c r="FBS13" s="39">
        <f t="shared" si="766"/>
        <v>0.98522502837837811</v>
      </c>
      <c r="FBT13" s="39">
        <f t="shared" si="767"/>
        <v>1.5843049504181546</v>
      </c>
      <c r="FBU13" s="40" t="s">
        <v>395</v>
      </c>
      <c r="FBV13" s="40" t="s">
        <v>11</v>
      </c>
      <c r="FBW13" s="42">
        <v>42369</v>
      </c>
      <c r="FBX13" s="43">
        <v>4995881000</v>
      </c>
      <c r="FBY13" s="43">
        <v>73814000</v>
      </c>
      <c r="FBZ13" s="43">
        <v>2796508000</v>
      </c>
      <c r="FCA13" s="40">
        <v>0</v>
      </c>
      <c r="FCB13" s="43">
        <v>196424000</v>
      </c>
      <c r="FCC13" s="40" t="s">
        <v>41</v>
      </c>
      <c r="FCD13" s="40" t="s">
        <v>99</v>
      </c>
      <c r="FCE13" s="36">
        <f t="shared" si="768"/>
        <v>2015</v>
      </c>
      <c r="FCF13" s="37">
        <f t="shared" si="769"/>
        <v>-4922067000</v>
      </c>
      <c r="FCG13" s="38">
        <f t="shared" si="770"/>
        <v>2992932000</v>
      </c>
      <c r="FCH13" s="38">
        <f t="shared" si="771"/>
        <v>-7914999000</v>
      </c>
      <c r="FCI13" s="39">
        <f t="shared" si="772"/>
        <v>0.98522502837837811</v>
      </c>
      <c r="FCJ13" s="39">
        <f t="shared" si="773"/>
        <v>1.5843049504181546</v>
      </c>
      <c r="FCK13" s="40" t="s">
        <v>395</v>
      </c>
      <c r="FCL13" s="40" t="s">
        <v>11</v>
      </c>
      <c r="FCM13" s="42">
        <v>42369</v>
      </c>
      <c r="FCN13" s="43">
        <v>4995881000</v>
      </c>
      <c r="FCO13" s="43">
        <v>73814000</v>
      </c>
      <c r="FCP13" s="43">
        <v>2796508000</v>
      </c>
      <c r="FCQ13" s="40">
        <v>0</v>
      </c>
      <c r="FCR13" s="43">
        <v>196424000</v>
      </c>
      <c r="FCS13" s="40" t="s">
        <v>41</v>
      </c>
      <c r="FCT13" s="40" t="s">
        <v>99</v>
      </c>
      <c r="FCU13" s="36">
        <f t="shared" si="768"/>
        <v>2015</v>
      </c>
      <c r="FCV13" s="37">
        <f t="shared" si="769"/>
        <v>-4922067000</v>
      </c>
      <c r="FCW13" s="38">
        <f t="shared" si="770"/>
        <v>2992932000</v>
      </c>
      <c r="FCX13" s="38">
        <f t="shared" si="771"/>
        <v>-7914999000</v>
      </c>
      <c r="FCY13" s="39">
        <f t="shared" si="772"/>
        <v>0.98522502837837811</v>
      </c>
      <c r="FCZ13" s="39">
        <f t="shared" si="773"/>
        <v>1.5843049504181546</v>
      </c>
      <c r="FDA13" s="40" t="s">
        <v>395</v>
      </c>
      <c r="FDB13" s="40" t="s">
        <v>11</v>
      </c>
      <c r="FDC13" s="42">
        <v>42369</v>
      </c>
      <c r="FDD13" s="43">
        <v>4995881000</v>
      </c>
      <c r="FDE13" s="43">
        <v>73814000</v>
      </c>
      <c r="FDF13" s="43">
        <v>2796508000</v>
      </c>
      <c r="FDG13" s="40">
        <v>0</v>
      </c>
      <c r="FDH13" s="43">
        <v>196424000</v>
      </c>
      <c r="FDI13" s="40" t="s">
        <v>41</v>
      </c>
      <c r="FDJ13" s="40" t="s">
        <v>99</v>
      </c>
      <c r="FDK13" s="36">
        <f t="shared" si="774"/>
        <v>2015</v>
      </c>
      <c r="FDL13" s="37">
        <f t="shared" si="775"/>
        <v>-4922067000</v>
      </c>
      <c r="FDM13" s="38">
        <f t="shared" si="776"/>
        <v>2992932000</v>
      </c>
      <c r="FDN13" s="38">
        <f t="shared" si="777"/>
        <v>-7914999000</v>
      </c>
      <c r="FDO13" s="39">
        <f t="shared" si="778"/>
        <v>0.98522502837837811</v>
      </c>
      <c r="FDP13" s="39">
        <f t="shared" si="779"/>
        <v>1.5843049504181546</v>
      </c>
      <c r="FDQ13" s="40" t="s">
        <v>395</v>
      </c>
      <c r="FDR13" s="40" t="s">
        <v>11</v>
      </c>
      <c r="FDS13" s="42">
        <v>42369</v>
      </c>
      <c r="FDT13" s="43">
        <v>4995881000</v>
      </c>
      <c r="FDU13" s="43">
        <v>73814000</v>
      </c>
      <c r="FDV13" s="43">
        <v>2796508000</v>
      </c>
      <c r="FDW13" s="40">
        <v>0</v>
      </c>
      <c r="FDX13" s="43">
        <v>196424000</v>
      </c>
      <c r="FDY13" s="40" t="s">
        <v>41</v>
      </c>
      <c r="FDZ13" s="40" t="s">
        <v>99</v>
      </c>
      <c r="FEA13" s="36">
        <f t="shared" si="774"/>
        <v>2015</v>
      </c>
      <c r="FEB13" s="37">
        <f t="shared" si="775"/>
        <v>-4922067000</v>
      </c>
      <c r="FEC13" s="38">
        <f t="shared" si="776"/>
        <v>2992932000</v>
      </c>
      <c r="FED13" s="38">
        <f t="shared" si="777"/>
        <v>-7914999000</v>
      </c>
      <c r="FEE13" s="39">
        <f t="shared" si="778"/>
        <v>0.98522502837837811</v>
      </c>
      <c r="FEF13" s="39">
        <f t="shared" si="779"/>
        <v>1.5843049504181546</v>
      </c>
      <c r="FEG13" s="40" t="s">
        <v>395</v>
      </c>
      <c r="FEH13" s="40" t="s">
        <v>11</v>
      </c>
      <c r="FEI13" s="42">
        <v>42369</v>
      </c>
      <c r="FEJ13" s="43">
        <v>4995881000</v>
      </c>
      <c r="FEK13" s="43">
        <v>73814000</v>
      </c>
      <c r="FEL13" s="43">
        <v>2796508000</v>
      </c>
      <c r="FEM13" s="40">
        <v>0</v>
      </c>
      <c r="FEN13" s="43">
        <v>196424000</v>
      </c>
      <c r="FEO13" s="40" t="s">
        <v>41</v>
      </c>
      <c r="FEP13" s="40" t="s">
        <v>99</v>
      </c>
      <c r="FEQ13" s="36">
        <f t="shared" si="780"/>
        <v>2015</v>
      </c>
      <c r="FER13" s="37">
        <f t="shared" si="781"/>
        <v>-4922067000</v>
      </c>
      <c r="FES13" s="38">
        <f t="shared" si="782"/>
        <v>2992932000</v>
      </c>
      <c r="FET13" s="38">
        <f t="shared" si="783"/>
        <v>-7914999000</v>
      </c>
      <c r="FEU13" s="39">
        <f t="shared" si="784"/>
        <v>0.98522502837837811</v>
      </c>
      <c r="FEV13" s="39">
        <f t="shared" si="785"/>
        <v>1.5843049504181546</v>
      </c>
      <c r="FEW13" s="40" t="s">
        <v>395</v>
      </c>
      <c r="FEX13" s="40" t="s">
        <v>11</v>
      </c>
      <c r="FEY13" s="42">
        <v>42369</v>
      </c>
      <c r="FEZ13" s="43">
        <v>4995881000</v>
      </c>
      <c r="FFA13" s="43">
        <v>73814000</v>
      </c>
      <c r="FFB13" s="43">
        <v>2796508000</v>
      </c>
      <c r="FFC13" s="40">
        <v>0</v>
      </c>
      <c r="FFD13" s="43">
        <v>196424000</v>
      </c>
      <c r="FFE13" s="40" t="s">
        <v>41</v>
      </c>
      <c r="FFF13" s="40" t="s">
        <v>99</v>
      </c>
      <c r="FFG13" s="36">
        <f t="shared" si="780"/>
        <v>2015</v>
      </c>
      <c r="FFH13" s="37">
        <f t="shared" si="781"/>
        <v>-4922067000</v>
      </c>
      <c r="FFI13" s="38">
        <f t="shared" si="782"/>
        <v>2992932000</v>
      </c>
      <c r="FFJ13" s="38">
        <f t="shared" si="783"/>
        <v>-7914999000</v>
      </c>
      <c r="FFK13" s="39">
        <f t="shared" si="784"/>
        <v>0.98522502837837811</v>
      </c>
      <c r="FFL13" s="39">
        <f t="shared" si="785"/>
        <v>1.5843049504181546</v>
      </c>
      <c r="FFM13" s="40" t="s">
        <v>395</v>
      </c>
      <c r="FFN13" s="40" t="s">
        <v>11</v>
      </c>
      <c r="FFO13" s="42">
        <v>42369</v>
      </c>
      <c r="FFP13" s="43">
        <v>4995881000</v>
      </c>
      <c r="FFQ13" s="43">
        <v>73814000</v>
      </c>
      <c r="FFR13" s="43">
        <v>2796508000</v>
      </c>
      <c r="FFS13" s="40">
        <v>0</v>
      </c>
      <c r="FFT13" s="43">
        <v>196424000</v>
      </c>
      <c r="FFU13" s="40" t="s">
        <v>41</v>
      </c>
      <c r="FFV13" s="40" t="s">
        <v>99</v>
      </c>
      <c r="FFW13" s="36">
        <f t="shared" si="786"/>
        <v>2015</v>
      </c>
      <c r="FFX13" s="37">
        <f t="shared" si="787"/>
        <v>-4922067000</v>
      </c>
      <c r="FFY13" s="38">
        <f t="shared" si="788"/>
        <v>2992932000</v>
      </c>
      <c r="FFZ13" s="38">
        <f t="shared" si="789"/>
        <v>-7914999000</v>
      </c>
      <c r="FGA13" s="39">
        <f t="shared" si="790"/>
        <v>0.98522502837837811</v>
      </c>
      <c r="FGB13" s="39">
        <f t="shared" si="791"/>
        <v>1.5843049504181546</v>
      </c>
      <c r="FGC13" s="40" t="s">
        <v>395</v>
      </c>
      <c r="FGD13" s="40" t="s">
        <v>11</v>
      </c>
      <c r="FGE13" s="42">
        <v>42369</v>
      </c>
      <c r="FGF13" s="43">
        <v>4995881000</v>
      </c>
      <c r="FGG13" s="43">
        <v>73814000</v>
      </c>
      <c r="FGH13" s="43">
        <v>2796508000</v>
      </c>
      <c r="FGI13" s="40">
        <v>0</v>
      </c>
      <c r="FGJ13" s="43">
        <v>196424000</v>
      </c>
      <c r="FGK13" s="40" t="s">
        <v>41</v>
      </c>
      <c r="FGL13" s="40" t="s">
        <v>99</v>
      </c>
      <c r="FGM13" s="36">
        <f t="shared" si="786"/>
        <v>2015</v>
      </c>
      <c r="FGN13" s="37">
        <f t="shared" si="787"/>
        <v>-4922067000</v>
      </c>
      <c r="FGO13" s="38">
        <f t="shared" si="788"/>
        <v>2992932000</v>
      </c>
      <c r="FGP13" s="38">
        <f t="shared" si="789"/>
        <v>-7914999000</v>
      </c>
      <c r="FGQ13" s="39">
        <f t="shared" si="790"/>
        <v>0.98522502837837811</v>
      </c>
      <c r="FGR13" s="39">
        <f t="shared" si="791"/>
        <v>1.5843049504181546</v>
      </c>
      <c r="FGS13" s="40" t="s">
        <v>395</v>
      </c>
      <c r="FGT13" s="40" t="s">
        <v>11</v>
      </c>
      <c r="FGU13" s="42">
        <v>42369</v>
      </c>
      <c r="FGV13" s="43">
        <v>4995881000</v>
      </c>
      <c r="FGW13" s="43">
        <v>73814000</v>
      </c>
      <c r="FGX13" s="43">
        <v>2796508000</v>
      </c>
      <c r="FGY13" s="40">
        <v>0</v>
      </c>
      <c r="FGZ13" s="43">
        <v>196424000</v>
      </c>
      <c r="FHA13" s="40" t="s">
        <v>41</v>
      </c>
      <c r="FHB13" s="40" t="s">
        <v>99</v>
      </c>
      <c r="FHC13" s="36">
        <f t="shared" si="792"/>
        <v>2015</v>
      </c>
      <c r="FHD13" s="37">
        <f t="shared" si="793"/>
        <v>-4922067000</v>
      </c>
      <c r="FHE13" s="38">
        <f t="shared" si="794"/>
        <v>2992932000</v>
      </c>
      <c r="FHF13" s="38">
        <f t="shared" si="795"/>
        <v>-7914999000</v>
      </c>
      <c r="FHG13" s="39">
        <f t="shared" si="796"/>
        <v>0.98522502837837811</v>
      </c>
      <c r="FHH13" s="39">
        <f t="shared" si="797"/>
        <v>1.5843049504181546</v>
      </c>
      <c r="FHI13" s="40" t="s">
        <v>395</v>
      </c>
      <c r="FHJ13" s="40" t="s">
        <v>11</v>
      </c>
      <c r="FHK13" s="42">
        <v>42369</v>
      </c>
      <c r="FHL13" s="43">
        <v>4995881000</v>
      </c>
      <c r="FHM13" s="43">
        <v>73814000</v>
      </c>
      <c r="FHN13" s="43">
        <v>2796508000</v>
      </c>
      <c r="FHO13" s="40">
        <v>0</v>
      </c>
      <c r="FHP13" s="43">
        <v>196424000</v>
      </c>
      <c r="FHQ13" s="40" t="s">
        <v>41</v>
      </c>
      <c r="FHR13" s="40" t="s">
        <v>99</v>
      </c>
      <c r="FHS13" s="36">
        <f t="shared" si="792"/>
        <v>2015</v>
      </c>
      <c r="FHT13" s="37">
        <f t="shared" si="793"/>
        <v>-4922067000</v>
      </c>
      <c r="FHU13" s="38">
        <f t="shared" si="794"/>
        <v>2992932000</v>
      </c>
      <c r="FHV13" s="38">
        <f t="shared" si="795"/>
        <v>-7914999000</v>
      </c>
      <c r="FHW13" s="39">
        <f t="shared" si="796"/>
        <v>0.98522502837837811</v>
      </c>
      <c r="FHX13" s="39">
        <f t="shared" si="797"/>
        <v>1.5843049504181546</v>
      </c>
      <c r="FHY13" s="40" t="s">
        <v>395</v>
      </c>
      <c r="FHZ13" s="40" t="s">
        <v>11</v>
      </c>
      <c r="FIA13" s="42">
        <v>42369</v>
      </c>
      <c r="FIB13" s="43">
        <v>4995881000</v>
      </c>
      <c r="FIC13" s="43">
        <v>73814000</v>
      </c>
      <c r="FID13" s="43">
        <v>2796508000</v>
      </c>
      <c r="FIE13" s="40">
        <v>0</v>
      </c>
      <c r="FIF13" s="43">
        <v>196424000</v>
      </c>
      <c r="FIG13" s="40" t="s">
        <v>41</v>
      </c>
      <c r="FIH13" s="40" t="s">
        <v>99</v>
      </c>
      <c r="FII13" s="36">
        <f t="shared" si="798"/>
        <v>2015</v>
      </c>
      <c r="FIJ13" s="37">
        <f t="shared" si="799"/>
        <v>-4922067000</v>
      </c>
      <c r="FIK13" s="38">
        <f t="shared" si="800"/>
        <v>2992932000</v>
      </c>
      <c r="FIL13" s="38">
        <f t="shared" si="801"/>
        <v>-7914999000</v>
      </c>
      <c r="FIM13" s="39">
        <f t="shared" si="802"/>
        <v>0.98522502837837811</v>
      </c>
      <c r="FIN13" s="39">
        <f t="shared" si="803"/>
        <v>1.5843049504181546</v>
      </c>
      <c r="FIO13" s="40" t="s">
        <v>395</v>
      </c>
      <c r="FIP13" s="40" t="s">
        <v>11</v>
      </c>
      <c r="FIQ13" s="42">
        <v>42369</v>
      </c>
      <c r="FIR13" s="43">
        <v>4995881000</v>
      </c>
      <c r="FIS13" s="43">
        <v>73814000</v>
      </c>
      <c r="FIT13" s="43">
        <v>2796508000</v>
      </c>
      <c r="FIU13" s="40">
        <v>0</v>
      </c>
      <c r="FIV13" s="43">
        <v>196424000</v>
      </c>
      <c r="FIW13" s="40" t="s">
        <v>41</v>
      </c>
      <c r="FIX13" s="40" t="s">
        <v>99</v>
      </c>
      <c r="FIY13" s="36">
        <f t="shared" si="798"/>
        <v>2015</v>
      </c>
      <c r="FIZ13" s="37">
        <f t="shared" si="799"/>
        <v>-4922067000</v>
      </c>
      <c r="FJA13" s="38">
        <f t="shared" si="800"/>
        <v>2992932000</v>
      </c>
      <c r="FJB13" s="38">
        <f t="shared" si="801"/>
        <v>-7914999000</v>
      </c>
      <c r="FJC13" s="39">
        <f t="shared" si="802"/>
        <v>0.98522502837837811</v>
      </c>
      <c r="FJD13" s="39">
        <f t="shared" si="803"/>
        <v>1.5843049504181546</v>
      </c>
      <c r="FJE13" s="40" t="s">
        <v>395</v>
      </c>
      <c r="FJF13" s="40" t="s">
        <v>11</v>
      </c>
      <c r="FJG13" s="42">
        <v>42369</v>
      </c>
      <c r="FJH13" s="43">
        <v>4995881000</v>
      </c>
      <c r="FJI13" s="43">
        <v>73814000</v>
      </c>
      <c r="FJJ13" s="43">
        <v>2796508000</v>
      </c>
      <c r="FJK13" s="40">
        <v>0</v>
      </c>
      <c r="FJL13" s="43">
        <v>196424000</v>
      </c>
      <c r="FJM13" s="40" t="s">
        <v>41</v>
      </c>
      <c r="FJN13" s="40" t="s">
        <v>99</v>
      </c>
      <c r="FJO13" s="36">
        <f t="shared" si="804"/>
        <v>2015</v>
      </c>
      <c r="FJP13" s="37">
        <f t="shared" si="805"/>
        <v>-4922067000</v>
      </c>
      <c r="FJQ13" s="38">
        <f t="shared" si="806"/>
        <v>2992932000</v>
      </c>
      <c r="FJR13" s="38">
        <f t="shared" si="807"/>
        <v>-7914999000</v>
      </c>
      <c r="FJS13" s="39">
        <f t="shared" si="808"/>
        <v>0.98522502837837811</v>
      </c>
      <c r="FJT13" s="39">
        <f t="shared" si="809"/>
        <v>1.5843049504181546</v>
      </c>
      <c r="FJU13" s="40" t="s">
        <v>395</v>
      </c>
      <c r="FJV13" s="40" t="s">
        <v>11</v>
      </c>
      <c r="FJW13" s="42">
        <v>42369</v>
      </c>
      <c r="FJX13" s="43">
        <v>4995881000</v>
      </c>
      <c r="FJY13" s="43">
        <v>73814000</v>
      </c>
      <c r="FJZ13" s="43">
        <v>2796508000</v>
      </c>
      <c r="FKA13" s="40">
        <v>0</v>
      </c>
      <c r="FKB13" s="43">
        <v>196424000</v>
      </c>
      <c r="FKC13" s="40" t="s">
        <v>41</v>
      </c>
      <c r="FKD13" s="40" t="s">
        <v>99</v>
      </c>
      <c r="FKE13" s="36">
        <f t="shared" si="804"/>
        <v>2015</v>
      </c>
      <c r="FKF13" s="37">
        <f t="shared" si="805"/>
        <v>-4922067000</v>
      </c>
      <c r="FKG13" s="38">
        <f t="shared" si="806"/>
        <v>2992932000</v>
      </c>
      <c r="FKH13" s="38">
        <f t="shared" si="807"/>
        <v>-7914999000</v>
      </c>
      <c r="FKI13" s="39">
        <f t="shared" si="808"/>
        <v>0.98522502837837811</v>
      </c>
      <c r="FKJ13" s="39">
        <f t="shared" si="809"/>
        <v>1.5843049504181546</v>
      </c>
      <c r="FKK13" s="40" t="s">
        <v>395</v>
      </c>
      <c r="FKL13" s="40" t="s">
        <v>11</v>
      </c>
      <c r="FKM13" s="42">
        <v>42369</v>
      </c>
      <c r="FKN13" s="43">
        <v>4995881000</v>
      </c>
      <c r="FKO13" s="43">
        <v>73814000</v>
      </c>
      <c r="FKP13" s="43">
        <v>2796508000</v>
      </c>
      <c r="FKQ13" s="40">
        <v>0</v>
      </c>
      <c r="FKR13" s="43">
        <v>196424000</v>
      </c>
      <c r="FKS13" s="40" t="s">
        <v>41</v>
      </c>
      <c r="FKT13" s="40" t="s">
        <v>99</v>
      </c>
      <c r="FKU13" s="36">
        <f t="shared" si="810"/>
        <v>2015</v>
      </c>
      <c r="FKV13" s="37">
        <f t="shared" si="811"/>
        <v>-4922067000</v>
      </c>
      <c r="FKW13" s="38">
        <f t="shared" si="812"/>
        <v>2992932000</v>
      </c>
      <c r="FKX13" s="38">
        <f t="shared" si="813"/>
        <v>-7914999000</v>
      </c>
      <c r="FKY13" s="39">
        <f t="shared" si="814"/>
        <v>0.98522502837837811</v>
      </c>
      <c r="FKZ13" s="39">
        <f t="shared" si="815"/>
        <v>1.5843049504181546</v>
      </c>
      <c r="FLA13" s="40" t="s">
        <v>395</v>
      </c>
      <c r="FLB13" s="40" t="s">
        <v>11</v>
      </c>
      <c r="FLC13" s="42">
        <v>42369</v>
      </c>
      <c r="FLD13" s="43">
        <v>4995881000</v>
      </c>
      <c r="FLE13" s="43">
        <v>73814000</v>
      </c>
      <c r="FLF13" s="43">
        <v>2796508000</v>
      </c>
      <c r="FLG13" s="40">
        <v>0</v>
      </c>
      <c r="FLH13" s="43">
        <v>196424000</v>
      </c>
      <c r="FLI13" s="40" t="s">
        <v>41</v>
      </c>
      <c r="FLJ13" s="40" t="s">
        <v>99</v>
      </c>
      <c r="FLK13" s="36">
        <f t="shared" si="810"/>
        <v>2015</v>
      </c>
      <c r="FLL13" s="37">
        <f t="shared" si="811"/>
        <v>-4922067000</v>
      </c>
      <c r="FLM13" s="38">
        <f t="shared" si="812"/>
        <v>2992932000</v>
      </c>
      <c r="FLN13" s="38">
        <f t="shared" si="813"/>
        <v>-7914999000</v>
      </c>
      <c r="FLO13" s="39">
        <f t="shared" si="814"/>
        <v>0.98522502837837811</v>
      </c>
      <c r="FLP13" s="39">
        <f t="shared" si="815"/>
        <v>1.5843049504181546</v>
      </c>
      <c r="FLQ13" s="40" t="s">
        <v>395</v>
      </c>
      <c r="FLR13" s="40" t="s">
        <v>11</v>
      </c>
      <c r="FLS13" s="42">
        <v>42369</v>
      </c>
      <c r="FLT13" s="43">
        <v>4995881000</v>
      </c>
      <c r="FLU13" s="43">
        <v>73814000</v>
      </c>
      <c r="FLV13" s="43">
        <v>2796508000</v>
      </c>
      <c r="FLW13" s="40">
        <v>0</v>
      </c>
      <c r="FLX13" s="43">
        <v>196424000</v>
      </c>
      <c r="FLY13" s="40" t="s">
        <v>41</v>
      </c>
      <c r="FLZ13" s="40" t="s">
        <v>99</v>
      </c>
      <c r="FMA13" s="36">
        <f t="shared" si="816"/>
        <v>2015</v>
      </c>
      <c r="FMB13" s="37">
        <f t="shared" si="817"/>
        <v>-4922067000</v>
      </c>
      <c r="FMC13" s="38">
        <f t="shared" si="818"/>
        <v>2992932000</v>
      </c>
      <c r="FMD13" s="38">
        <f t="shared" si="819"/>
        <v>-7914999000</v>
      </c>
      <c r="FME13" s="39">
        <f t="shared" si="820"/>
        <v>0.98522502837837811</v>
      </c>
      <c r="FMF13" s="39">
        <f t="shared" si="821"/>
        <v>1.5843049504181546</v>
      </c>
      <c r="FMG13" s="40" t="s">
        <v>395</v>
      </c>
      <c r="FMH13" s="40" t="s">
        <v>11</v>
      </c>
      <c r="FMI13" s="42">
        <v>42369</v>
      </c>
      <c r="FMJ13" s="43">
        <v>4995881000</v>
      </c>
      <c r="FMK13" s="43">
        <v>73814000</v>
      </c>
      <c r="FML13" s="43">
        <v>2796508000</v>
      </c>
      <c r="FMM13" s="40">
        <v>0</v>
      </c>
      <c r="FMN13" s="43">
        <v>196424000</v>
      </c>
      <c r="FMO13" s="40" t="s">
        <v>41</v>
      </c>
      <c r="FMP13" s="40" t="s">
        <v>99</v>
      </c>
      <c r="FMQ13" s="36">
        <f t="shared" si="816"/>
        <v>2015</v>
      </c>
      <c r="FMR13" s="37">
        <f t="shared" si="817"/>
        <v>-4922067000</v>
      </c>
      <c r="FMS13" s="38">
        <f t="shared" si="818"/>
        <v>2992932000</v>
      </c>
      <c r="FMT13" s="38">
        <f t="shared" si="819"/>
        <v>-7914999000</v>
      </c>
      <c r="FMU13" s="39">
        <f t="shared" si="820"/>
        <v>0.98522502837837811</v>
      </c>
      <c r="FMV13" s="39">
        <f t="shared" si="821"/>
        <v>1.5843049504181546</v>
      </c>
      <c r="FMW13" s="40" t="s">
        <v>395</v>
      </c>
      <c r="FMX13" s="40" t="s">
        <v>11</v>
      </c>
      <c r="FMY13" s="42">
        <v>42369</v>
      </c>
      <c r="FMZ13" s="43">
        <v>4995881000</v>
      </c>
      <c r="FNA13" s="43">
        <v>73814000</v>
      </c>
      <c r="FNB13" s="43">
        <v>2796508000</v>
      </c>
      <c r="FNC13" s="40">
        <v>0</v>
      </c>
      <c r="FND13" s="43">
        <v>196424000</v>
      </c>
      <c r="FNE13" s="40" t="s">
        <v>41</v>
      </c>
      <c r="FNF13" s="40" t="s">
        <v>99</v>
      </c>
      <c r="FNG13" s="36">
        <f t="shared" si="822"/>
        <v>2015</v>
      </c>
      <c r="FNH13" s="37">
        <f t="shared" si="823"/>
        <v>-4922067000</v>
      </c>
      <c r="FNI13" s="38">
        <f t="shared" si="824"/>
        <v>2992932000</v>
      </c>
      <c r="FNJ13" s="38">
        <f t="shared" si="825"/>
        <v>-7914999000</v>
      </c>
      <c r="FNK13" s="39">
        <f t="shared" si="826"/>
        <v>0.98522502837837811</v>
      </c>
      <c r="FNL13" s="39">
        <f t="shared" si="827"/>
        <v>1.5843049504181546</v>
      </c>
      <c r="FNM13" s="40" t="s">
        <v>395</v>
      </c>
      <c r="FNN13" s="40" t="s">
        <v>11</v>
      </c>
      <c r="FNO13" s="42">
        <v>42369</v>
      </c>
      <c r="FNP13" s="43">
        <v>4995881000</v>
      </c>
      <c r="FNQ13" s="43">
        <v>73814000</v>
      </c>
      <c r="FNR13" s="43">
        <v>2796508000</v>
      </c>
      <c r="FNS13" s="40">
        <v>0</v>
      </c>
      <c r="FNT13" s="43">
        <v>196424000</v>
      </c>
      <c r="FNU13" s="40" t="s">
        <v>41</v>
      </c>
      <c r="FNV13" s="40" t="s">
        <v>99</v>
      </c>
      <c r="FNW13" s="36">
        <f t="shared" si="822"/>
        <v>2015</v>
      </c>
      <c r="FNX13" s="37">
        <f t="shared" si="823"/>
        <v>-4922067000</v>
      </c>
      <c r="FNY13" s="38">
        <f t="shared" si="824"/>
        <v>2992932000</v>
      </c>
      <c r="FNZ13" s="38">
        <f t="shared" si="825"/>
        <v>-7914999000</v>
      </c>
      <c r="FOA13" s="39">
        <f t="shared" si="826"/>
        <v>0.98522502837837811</v>
      </c>
      <c r="FOB13" s="39">
        <f t="shared" si="827"/>
        <v>1.5843049504181546</v>
      </c>
      <c r="FOC13" s="40" t="s">
        <v>395</v>
      </c>
      <c r="FOD13" s="40" t="s">
        <v>11</v>
      </c>
      <c r="FOE13" s="42">
        <v>42369</v>
      </c>
      <c r="FOF13" s="43">
        <v>4995881000</v>
      </c>
      <c r="FOG13" s="43">
        <v>73814000</v>
      </c>
      <c r="FOH13" s="43">
        <v>2796508000</v>
      </c>
      <c r="FOI13" s="40">
        <v>0</v>
      </c>
      <c r="FOJ13" s="43">
        <v>196424000</v>
      </c>
      <c r="FOK13" s="40" t="s">
        <v>41</v>
      </c>
      <c r="FOL13" s="40" t="s">
        <v>99</v>
      </c>
      <c r="FOM13" s="36">
        <f t="shared" si="828"/>
        <v>2015</v>
      </c>
      <c r="FON13" s="37">
        <f t="shared" si="829"/>
        <v>-4922067000</v>
      </c>
      <c r="FOO13" s="38">
        <f t="shared" si="830"/>
        <v>2992932000</v>
      </c>
      <c r="FOP13" s="38">
        <f t="shared" si="831"/>
        <v>-7914999000</v>
      </c>
      <c r="FOQ13" s="39">
        <f t="shared" si="832"/>
        <v>0.98522502837837811</v>
      </c>
      <c r="FOR13" s="39">
        <f t="shared" si="833"/>
        <v>1.5843049504181546</v>
      </c>
      <c r="FOS13" s="40" t="s">
        <v>395</v>
      </c>
      <c r="FOT13" s="40" t="s">
        <v>11</v>
      </c>
      <c r="FOU13" s="42">
        <v>42369</v>
      </c>
      <c r="FOV13" s="43">
        <v>4995881000</v>
      </c>
      <c r="FOW13" s="43">
        <v>73814000</v>
      </c>
      <c r="FOX13" s="43">
        <v>2796508000</v>
      </c>
      <c r="FOY13" s="40">
        <v>0</v>
      </c>
      <c r="FOZ13" s="43">
        <v>196424000</v>
      </c>
      <c r="FPA13" s="40" t="s">
        <v>41</v>
      </c>
      <c r="FPB13" s="40" t="s">
        <v>99</v>
      </c>
      <c r="FPC13" s="36">
        <f t="shared" si="828"/>
        <v>2015</v>
      </c>
      <c r="FPD13" s="37">
        <f t="shared" si="829"/>
        <v>-4922067000</v>
      </c>
      <c r="FPE13" s="38">
        <f t="shared" si="830"/>
        <v>2992932000</v>
      </c>
      <c r="FPF13" s="38">
        <f t="shared" si="831"/>
        <v>-7914999000</v>
      </c>
      <c r="FPG13" s="39">
        <f t="shared" si="832"/>
        <v>0.98522502837837811</v>
      </c>
      <c r="FPH13" s="39">
        <f t="shared" si="833"/>
        <v>1.5843049504181546</v>
      </c>
      <c r="FPI13" s="40" t="s">
        <v>395</v>
      </c>
      <c r="FPJ13" s="40" t="s">
        <v>11</v>
      </c>
      <c r="FPK13" s="42">
        <v>42369</v>
      </c>
      <c r="FPL13" s="43">
        <v>4995881000</v>
      </c>
      <c r="FPM13" s="43">
        <v>73814000</v>
      </c>
      <c r="FPN13" s="43">
        <v>2796508000</v>
      </c>
      <c r="FPO13" s="40">
        <v>0</v>
      </c>
      <c r="FPP13" s="43">
        <v>196424000</v>
      </c>
      <c r="FPQ13" s="40" t="s">
        <v>41</v>
      </c>
      <c r="FPR13" s="40" t="s">
        <v>99</v>
      </c>
      <c r="FPS13" s="36">
        <f t="shared" si="834"/>
        <v>2015</v>
      </c>
      <c r="FPT13" s="37">
        <f t="shared" si="835"/>
        <v>-4922067000</v>
      </c>
      <c r="FPU13" s="38">
        <f t="shared" si="836"/>
        <v>2992932000</v>
      </c>
      <c r="FPV13" s="38">
        <f t="shared" si="837"/>
        <v>-7914999000</v>
      </c>
      <c r="FPW13" s="39">
        <f t="shared" si="838"/>
        <v>0.98522502837837811</v>
      </c>
      <c r="FPX13" s="39">
        <f t="shared" si="839"/>
        <v>1.5843049504181546</v>
      </c>
      <c r="FPY13" s="40" t="s">
        <v>395</v>
      </c>
      <c r="FPZ13" s="40" t="s">
        <v>11</v>
      </c>
      <c r="FQA13" s="42">
        <v>42369</v>
      </c>
      <c r="FQB13" s="43">
        <v>4995881000</v>
      </c>
      <c r="FQC13" s="43">
        <v>73814000</v>
      </c>
      <c r="FQD13" s="43">
        <v>2796508000</v>
      </c>
      <c r="FQE13" s="40">
        <v>0</v>
      </c>
      <c r="FQF13" s="43">
        <v>196424000</v>
      </c>
      <c r="FQG13" s="40" t="s">
        <v>41</v>
      </c>
      <c r="FQH13" s="40" t="s">
        <v>99</v>
      </c>
      <c r="FQI13" s="36">
        <f t="shared" si="834"/>
        <v>2015</v>
      </c>
      <c r="FQJ13" s="37">
        <f t="shared" si="835"/>
        <v>-4922067000</v>
      </c>
      <c r="FQK13" s="38">
        <f t="shared" si="836"/>
        <v>2992932000</v>
      </c>
      <c r="FQL13" s="38">
        <f t="shared" si="837"/>
        <v>-7914999000</v>
      </c>
      <c r="FQM13" s="39">
        <f t="shared" si="838"/>
        <v>0.98522502837837811</v>
      </c>
      <c r="FQN13" s="39">
        <f t="shared" si="839"/>
        <v>1.5843049504181546</v>
      </c>
      <c r="FQO13" s="40" t="s">
        <v>395</v>
      </c>
      <c r="FQP13" s="40" t="s">
        <v>11</v>
      </c>
      <c r="FQQ13" s="42">
        <v>42369</v>
      </c>
      <c r="FQR13" s="43">
        <v>4995881000</v>
      </c>
      <c r="FQS13" s="43">
        <v>73814000</v>
      </c>
      <c r="FQT13" s="43">
        <v>2796508000</v>
      </c>
      <c r="FQU13" s="40">
        <v>0</v>
      </c>
      <c r="FQV13" s="43">
        <v>196424000</v>
      </c>
      <c r="FQW13" s="40" t="s">
        <v>41</v>
      </c>
      <c r="FQX13" s="40" t="s">
        <v>99</v>
      </c>
      <c r="FQY13" s="36">
        <f t="shared" si="840"/>
        <v>2015</v>
      </c>
      <c r="FQZ13" s="37">
        <f t="shared" si="841"/>
        <v>-4922067000</v>
      </c>
      <c r="FRA13" s="38">
        <f t="shared" si="842"/>
        <v>2992932000</v>
      </c>
      <c r="FRB13" s="38">
        <f t="shared" si="843"/>
        <v>-7914999000</v>
      </c>
      <c r="FRC13" s="39">
        <f t="shared" si="844"/>
        <v>0.98522502837837811</v>
      </c>
      <c r="FRD13" s="39">
        <f t="shared" si="845"/>
        <v>1.5843049504181546</v>
      </c>
      <c r="FRE13" s="40" t="s">
        <v>395</v>
      </c>
      <c r="FRF13" s="40" t="s">
        <v>11</v>
      </c>
      <c r="FRG13" s="42">
        <v>42369</v>
      </c>
      <c r="FRH13" s="43">
        <v>4995881000</v>
      </c>
      <c r="FRI13" s="43">
        <v>73814000</v>
      </c>
      <c r="FRJ13" s="43">
        <v>2796508000</v>
      </c>
      <c r="FRK13" s="40">
        <v>0</v>
      </c>
      <c r="FRL13" s="43">
        <v>196424000</v>
      </c>
      <c r="FRM13" s="40" t="s">
        <v>41</v>
      </c>
      <c r="FRN13" s="40" t="s">
        <v>99</v>
      </c>
      <c r="FRO13" s="36">
        <f t="shared" si="840"/>
        <v>2015</v>
      </c>
      <c r="FRP13" s="37">
        <f t="shared" si="841"/>
        <v>-4922067000</v>
      </c>
      <c r="FRQ13" s="38">
        <f t="shared" si="842"/>
        <v>2992932000</v>
      </c>
      <c r="FRR13" s="38">
        <f t="shared" si="843"/>
        <v>-7914999000</v>
      </c>
      <c r="FRS13" s="39">
        <f t="shared" si="844"/>
        <v>0.98522502837837811</v>
      </c>
      <c r="FRT13" s="39">
        <f t="shared" si="845"/>
        <v>1.5843049504181546</v>
      </c>
      <c r="FRU13" s="40" t="s">
        <v>395</v>
      </c>
      <c r="FRV13" s="40" t="s">
        <v>11</v>
      </c>
      <c r="FRW13" s="42">
        <v>42369</v>
      </c>
      <c r="FRX13" s="43">
        <v>4995881000</v>
      </c>
      <c r="FRY13" s="43">
        <v>73814000</v>
      </c>
      <c r="FRZ13" s="43">
        <v>2796508000</v>
      </c>
      <c r="FSA13" s="40">
        <v>0</v>
      </c>
      <c r="FSB13" s="43">
        <v>196424000</v>
      </c>
      <c r="FSC13" s="40" t="s">
        <v>41</v>
      </c>
      <c r="FSD13" s="40" t="s">
        <v>99</v>
      </c>
      <c r="FSE13" s="36">
        <f t="shared" si="846"/>
        <v>2015</v>
      </c>
      <c r="FSF13" s="37">
        <f t="shared" si="847"/>
        <v>-4922067000</v>
      </c>
      <c r="FSG13" s="38">
        <f t="shared" si="848"/>
        <v>2992932000</v>
      </c>
      <c r="FSH13" s="38">
        <f t="shared" si="849"/>
        <v>-7914999000</v>
      </c>
      <c r="FSI13" s="39">
        <f t="shared" si="850"/>
        <v>0.98522502837837811</v>
      </c>
      <c r="FSJ13" s="39">
        <f t="shared" si="851"/>
        <v>1.5843049504181546</v>
      </c>
      <c r="FSK13" s="40" t="s">
        <v>395</v>
      </c>
      <c r="FSL13" s="40" t="s">
        <v>11</v>
      </c>
      <c r="FSM13" s="42">
        <v>42369</v>
      </c>
      <c r="FSN13" s="43">
        <v>4995881000</v>
      </c>
      <c r="FSO13" s="43">
        <v>73814000</v>
      </c>
      <c r="FSP13" s="43">
        <v>2796508000</v>
      </c>
      <c r="FSQ13" s="40">
        <v>0</v>
      </c>
      <c r="FSR13" s="43">
        <v>196424000</v>
      </c>
      <c r="FSS13" s="40" t="s">
        <v>41</v>
      </c>
      <c r="FST13" s="40" t="s">
        <v>99</v>
      </c>
      <c r="FSU13" s="36">
        <f t="shared" si="846"/>
        <v>2015</v>
      </c>
      <c r="FSV13" s="37">
        <f t="shared" si="847"/>
        <v>-4922067000</v>
      </c>
      <c r="FSW13" s="38">
        <f t="shared" si="848"/>
        <v>2992932000</v>
      </c>
      <c r="FSX13" s="38">
        <f t="shared" si="849"/>
        <v>-7914999000</v>
      </c>
      <c r="FSY13" s="39">
        <f t="shared" si="850"/>
        <v>0.98522502837837811</v>
      </c>
      <c r="FSZ13" s="39">
        <f t="shared" si="851"/>
        <v>1.5843049504181546</v>
      </c>
      <c r="FTA13" s="40" t="s">
        <v>395</v>
      </c>
      <c r="FTB13" s="40" t="s">
        <v>11</v>
      </c>
      <c r="FTC13" s="42">
        <v>42369</v>
      </c>
      <c r="FTD13" s="43">
        <v>4995881000</v>
      </c>
      <c r="FTE13" s="43">
        <v>73814000</v>
      </c>
      <c r="FTF13" s="43">
        <v>2796508000</v>
      </c>
      <c r="FTG13" s="40">
        <v>0</v>
      </c>
      <c r="FTH13" s="43">
        <v>196424000</v>
      </c>
      <c r="FTI13" s="40" t="s">
        <v>41</v>
      </c>
      <c r="FTJ13" s="40" t="s">
        <v>99</v>
      </c>
      <c r="FTK13" s="36">
        <f t="shared" si="852"/>
        <v>2015</v>
      </c>
      <c r="FTL13" s="37">
        <f t="shared" si="853"/>
        <v>-4922067000</v>
      </c>
      <c r="FTM13" s="38">
        <f t="shared" si="854"/>
        <v>2992932000</v>
      </c>
      <c r="FTN13" s="38">
        <f t="shared" si="855"/>
        <v>-7914999000</v>
      </c>
      <c r="FTO13" s="39">
        <f t="shared" si="856"/>
        <v>0.98522502837837811</v>
      </c>
      <c r="FTP13" s="39">
        <f t="shared" si="857"/>
        <v>1.5843049504181546</v>
      </c>
      <c r="FTQ13" s="40" t="s">
        <v>395</v>
      </c>
      <c r="FTR13" s="40" t="s">
        <v>11</v>
      </c>
      <c r="FTS13" s="42">
        <v>42369</v>
      </c>
      <c r="FTT13" s="43">
        <v>4995881000</v>
      </c>
      <c r="FTU13" s="43">
        <v>73814000</v>
      </c>
      <c r="FTV13" s="43">
        <v>2796508000</v>
      </c>
      <c r="FTW13" s="40">
        <v>0</v>
      </c>
      <c r="FTX13" s="43">
        <v>196424000</v>
      </c>
      <c r="FTY13" s="40" t="s">
        <v>41</v>
      </c>
      <c r="FTZ13" s="40" t="s">
        <v>99</v>
      </c>
      <c r="FUA13" s="36">
        <f t="shared" si="852"/>
        <v>2015</v>
      </c>
      <c r="FUB13" s="37">
        <f t="shared" si="853"/>
        <v>-4922067000</v>
      </c>
      <c r="FUC13" s="38">
        <f t="shared" si="854"/>
        <v>2992932000</v>
      </c>
      <c r="FUD13" s="38">
        <f t="shared" si="855"/>
        <v>-7914999000</v>
      </c>
      <c r="FUE13" s="39">
        <f t="shared" si="856"/>
        <v>0.98522502837837811</v>
      </c>
      <c r="FUF13" s="39">
        <f t="shared" si="857"/>
        <v>1.5843049504181546</v>
      </c>
      <c r="FUG13" s="40" t="s">
        <v>395</v>
      </c>
      <c r="FUH13" s="40" t="s">
        <v>11</v>
      </c>
      <c r="FUI13" s="42">
        <v>42369</v>
      </c>
      <c r="FUJ13" s="43">
        <v>4995881000</v>
      </c>
      <c r="FUK13" s="43">
        <v>73814000</v>
      </c>
      <c r="FUL13" s="43">
        <v>2796508000</v>
      </c>
      <c r="FUM13" s="40">
        <v>0</v>
      </c>
      <c r="FUN13" s="43">
        <v>196424000</v>
      </c>
      <c r="FUO13" s="40" t="s">
        <v>41</v>
      </c>
      <c r="FUP13" s="40" t="s">
        <v>99</v>
      </c>
      <c r="FUQ13" s="36">
        <f t="shared" si="858"/>
        <v>2015</v>
      </c>
      <c r="FUR13" s="37">
        <f t="shared" si="859"/>
        <v>-4922067000</v>
      </c>
      <c r="FUS13" s="38">
        <f t="shared" si="860"/>
        <v>2992932000</v>
      </c>
      <c r="FUT13" s="38">
        <f t="shared" si="861"/>
        <v>-7914999000</v>
      </c>
      <c r="FUU13" s="39">
        <f t="shared" si="862"/>
        <v>0.98522502837837811</v>
      </c>
      <c r="FUV13" s="39">
        <f t="shared" si="863"/>
        <v>1.5843049504181546</v>
      </c>
      <c r="FUW13" s="40" t="s">
        <v>395</v>
      </c>
      <c r="FUX13" s="40" t="s">
        <v>11</v>
      </c>
      <c r="FUY13" s="42">
        <v>42369</v>
      </c>
      <c r="FUZ13" s="43">
        <v>4995881000</v>
      </c>
      <c r="FVA13" s="43">
        <v>73814000</v>
      </c>
      <c r="FVB13" s="43">
        <v>2796508000</v>
      </c>
      <c r="FVC13" s="40">
        <v>0</v>
      </c>
      <c r="FVD13" s="43">
        <v>196424000</v>
      </c>
      <c r="FVE13" s="40" t="s">
        <v>41</v>
      </c>
      <c r="FVF13" s="40" t="s">
        <v>99</v>
      </c>
      <c r="FVG13" s="36">
        <f t="shared" si="858"/>
        <v>2015</v>
      </c>
      <c r="FVH13" s="37">
        <f t="shared" si="859"/>
        <v>-4922067000</v>
      </c>
      <c r="FVI13" s="38">
        <f t="shared" si="860"/>
        <v>2992932000</v>
      </c>
      <c r="FVJ13" s="38">
        <f t="shared" si="861"/>
        <v>-7914999000</v>
      </c>
      <c r="FVK13" s="39">
        <f t="shared" si="862"/>
        <v>0.98522502837837811</v>
      </c>
      <c r="FVL13" s="39">
        <f t="shared" si="863"/>
        <v>1.5843049504181546</v>
      </c>
      <c r="FVM13" s="40" t="s">
        <v>395</v>
      </c>
      <c r="FVN13" s="40" t="s">
        <v>11</v>
      </c>
      <c r="FVO13" s="42">
        <v>42369</v>
      </c>
      <c r="FVP13" s="43">
        <v>4995881000</v>
      </c>
      <c r="FVQ13" s="43">
        <v>73814000</v>
      </c>
      <c r="FVR13" s="43">
        <v>2796508000</v>
      </c>
      <c r="FVS13" s="40">
        <v>0</v>
      </c>
      <c r="FVT13" s="43">
        <v>196424000</v>
      </c>
      <c r="FVU13" s="40" t="s">
        <v>41</v>
      </c>
      <c r="FVV13" s="40" t="s">
        <v>99</v>
      </c>
      <c r="FVW13" s="36">
        <f t="shared" si="864"/>
        <v>2015</v>
      </c>
      <c r="FVX13" s="37">
        <f t="shared" si="865"/>
        <v>-4922067000</v>
      </c>
      <c r="FVY13" s="38">
        <f t="shared" si="866"/>
        <v>2992932000</v>
      </c>
      <c r="FVZ13" s="38">
        <f t="shared" si="867"/>
        <v>-7914999000</v>
      </c>
      <c r="FWA13" s="39">
        <f t="shared" si="868"/>
        <v>0.98522502837837811</v>
      </c>
      <c r="FWB13" s="39">
        <f t="shared" si="869"/>
        <v>1.5843049504181546</v>
      </c>
      <c r="FWC13" s="40" t="s">
        <v>395</v>
      </c>
      <c r="FWD13" s="40" t="s">
        <v>11</v>
      </c>
      <c r="FWE13" s="42">
        <v>42369</v>
      </c>
      <c r="FWF13" s="43">
        <v>4995881000</v>
      </c>
      <c r="FWG13" s="43">
        <v>73814000</v>
      </c>
      <c r="FWH13" s="43">
        <v>2796508000</v>
      </c>
      <c r="FWI13" s="40">
        <v>0</v>
      </c>
      <c r="FWJ13" s="43">
        <v>196424000</v>
      </c>
      <c r="FWK13" s="40" t="s">
        <v>41</v>
      </c>
      <c r="FWL13" s="40" t="s">
        <v>99</v>
      </c>
      <c r="FWM13" s="36">
        <f t="shared" si="864"/>
        <v>2015</v>
      </c>
      <c r="FWN13" s="37">
        <f t="shared" si="865"/>
        <v>-4922067000</v>
      </c>
      <c r="FWO13" s="38">
        <f t="shared" si="866"/>
        <v>2992932000</v>
      </c>
      <c r="FWP13" s="38">
        <f t="shared" si="867"/>
        <v>-7914999000</v>
      </c>
      <c r="FWQ13" s="39">
        <f t="shared" si="868"/>
        <v>0.98522502837837811</v>
      </c>
      <c r="FWR13" s="39">
        <f t="shared" si="869"/>
        <v>1.5843049504181546</v>
      </c>
      <c r="FWS13" s="40" t="s">
        <v>395</v>
      </c>
      <c r="FWT13" s="40" t="s">
        <v>11</v>
      </c>
      <c r="FWU13" s="42">
        <v>42369</v>
      </c>
      <c r="FWV13" s="43">
        <v>4995881000</v>
      </c>
      <c r="FWW13" s="43">
        <v>73814000</v>
      </c>
      <c r="FWX13" s="43">
        <v>2796508000</v>
      </c>
      <c r="FWY13" s="40">
        <v>0</v>
      </c>
      <c r="FWZ13" s="43">
        <v>196424000</v>
      </c>
      <c r="FXA13" s="40" t="s">
        <v>41</v>
      </c>
      <c r="FXB13" s="40" t="s">
        <v>99</v>
      </c>
      <c r="FXC13" s="36">
        <f t="shared" si="870"/>
        <v>2015</v>
      </c>
      <c r="FXD13" s="37">
        <f t="shared" si="871"/>
        <v>-4922067000</v>
      </c>
      <c r="FXE13" s="38">
        <f t="shared" si="872"/>
        <v>2992932000</v>
      </c>
      <c r="FXF13" s="38">
        <f t="shared" si="873"/>
        <v>-7914999000</v>
      </c>
      <c r="FXG13" s="39">
        <f t="shared" si="874"/>
        <v>0.98522502837837811</v>
      </c>
      <c r="FXH13" s="39">
        <f t="shared" si="875"/>
        <v>1.5843049504181546</v>
      </c>
      <c r="FXI13" s="40" t="s">
        <v>395</v>
      </c>
      <c r="FXJ13" s="40" t="s">
        <v>11</v>
      </c>
      <c r="FXK13" s="42">
        <v>42369</v>
      </c>
      <c r="FXL13" s="43">
        <v>4995881000</v>
      </c>
      <c r="FXM13" s="43">
        <v>73814000</v>
      </c>
      <c r="FXN13" s="43">
        <v>2796508000</v>
      </c>
      <c r="FXO13" s="40">
        <v>0</v>
      </c>
      <c r="FXP13" s="43">
        <v>196424000</v>
      </c>
      <c r="FXQ13" s="40" t="s">
        <v>41</v>
      </c>
      <c r="FXR13" s="40" t="s">
        <v>99</v>
      </c>
      <c r="FXS13" s="36">
        <f t="shared" si="870"/>
        <v>2015</v>
      </c>
      <c r="FXT13" s="37">
        <f t="shared" si="871"/>
        <v>-4922067000</v>
      </c>
      <c r="FXU13" s="38">
        <f t="shared" si="872"/>
        <v>2992932000</v>
      </c>
      <c r="FXV13" s="38">
        <f t="shared" si="873"/>
        <v>-7914999000</v>
      </c>
      <c r="FXW13" s="39">
        <f t="shared" si="874"/>
        <v>0.98522502837837811</v>
      </c>
      <c r="FXX13" s="39">
        <f t="shared" si="875"/>
        <v>1.5843049504181546</v>
      </c>
      <c r="FXY13" s="40" t="s">
        <v>395</v>
      </c>
      <c r="FXZ13" s="40" t="s">
        <v>11</v>
      </c>
      <c r="FYA13" s="42">
        <v>42369</v>
      </c>
      <c r="FYB13" s="43">
        <v>4995881000</v>
      </c>
      <c r="FYC13" s="43">
        <v>73814000</v>
      </c>
      <c r="FYD13" s="43">
        <v>2796508000</v>
      </c>
      <c r="FYE13" s="40">
        <v>0</v>
      </c>
      <c r="FYF13" s="43">
        <v>196424000</v>
      </c>
      <c r="FYG13" s="40" t="s">
        <v>41</v>
      </c>
      <c r="FYH13" s="40" t="s">
        <v>99</v>
      </c>
      <c r="FYI13" s="36">
        <f t="shared" si="876"/>
        <v>2015</v>
      </c>
      <c r="FYJ13" s="37">
        <f t="shared" si="877"/>
        <v>-4922067000</v>
      </c>
      <c r="FYK13" s="38">
        <f t="shared" si="878"/>
        <v>2992932000</v>
      </c>
      <c r="FYL13" s="38">
        <f t="shared" si="879"/>
        <v>-7914999000</v>
      </c>
      <c r="FYM13" s="39">
        <f t="shared" si="880"/>
        <v>0.98522502837837811</v>
      </c>
      <c r="FYN13" s="39">
        <f t="shared" si="881"/>
        <v>1.5843049504181546</v>
      </c>
      <c r="FYO13" s="40" t="s">
        <v>395</v>
      </c>
      <c r="FYP13" s="40" t="s">
        <v>11</v>
      </c>
      <c r="FYQ13" s="42">
        <v>42369</v>
      </c>
      <c r="FYR13" s="43">
        <v>4995881000</v>
      </c>
      <c r="FYS13" s="43">
        <v>73814000</v>
      </c>
      <c r="FYT13" s="43">
        <v>2796508000</v>
      </c>
      <c r="FYU13" s="40">
        <v>0</v>
      </c>
      <c r="FYV13" s="43">
        <v>196424000</v>
      </c>
      <c r="FYW13" s="40" t="s">
        <v>41</v>
      </c>
      <c r="FYX13" s="40" t="s">
        <v>99</v>
      </c>
      <c r="FYY13" s="36">
        <f t="shared" si="876"/>
        <v>2015</v>
      </c>
      <c r="FYZ13" s="37">
        <f t="shared" si="877"/>
        <v>-4922067000</v>
      </c>
      <c r="FZA13" s="38">
        <f t="shared" si="878"/>
        <v>2992932000</v>
      </c>
      <c r="FZB13" s="38">
        <f t="shared" si="879"/>
        <v>-7914999000</v>
      </c>
      <c r="FZC13" s="39">
        <f t="shared" si="880"/>
        <v>0.98522502837837811</v>
      </c>
      <c r="FZD13" s="39">
        <f t="shared" si="881"/>
        <v>1.5843049504181546</v>
      </c>
      <c r="FZE13" s="40" t="s">
        <v>395</v>
      </c>
      <c r="FZF13" s="40" t="s">
        <v>11</v>
      </c>
      <c r="FZG13" s="42">
        <v>42369</v>
      </c>
      <c r="FZH13" s="43">
        <v>4995881000</v>
      </c>
      <c r="FZI13" s="43">
        <v>73814000</v>
      </c>
      <c r="FZJ13" s="43">
        <v>2796508000</v>
      </c>
      <c r="FZK13" s="40">
        <v>0</v>
      </c>
      <c r="FZL13" s="43">
        <v>196424000</v>
      </c>
      <c r="FZM13" s="40" t="s">
        <v>41</v>
      </c>
      <c r="FZN13" s="40" t="s">
        <v>99</v>
      </c>
      <c r="FZO13" s="36">
        <f t="shared" si="882"/>
        <v>2015</v>
      </c>
      <c r="FZP13" s="37">
        <f t="shared" si="883"/>
        <v>-4922067000</v>
      </c>
      <c r="FZQ13" s="38">
        <f t="shared" si="884"/>
        <v>2992932000</v>
      </c>
      <c r="FZR13" s="38">
        <f t="shared" si="885"/>
        <v>-7914999000</v>
      </c>
      <c r="FZS13" s="39">
        <f t="shared" si="886"/>
        <v>0.98522502837837811</v>
      </c>
      <c r="FZT13" s="39">
        <f t="shared" si="887"/>
        <v>1.5843049504181546</v>
      </c>
      <c r="FZU13" s="40" t="s">
        <v>395</v>
      </c>
      <c r="FZV13" s="40" t="s">
        <v>11</v>
      </c>
      <c r="FZW13" s="42">
        <v>42369</v>
      </c>
      <c r="FZX13" s="43">
        <v>4995881000</v>
      </c>
      <c r="FZY13" s="43">
        <v>73814000</v>
      </c>
      <c r="FZZ13" s="43">
        <v>2796508000</v>
      </c>
      <c r="GAA13" s="40">
        <v>0</v>
      </c>
      <c r="GAB13" s="43">
        <v>196424000</v>
      </c>
      <c r="GAC13" s="40" t="s">
        <v>41</v>
      </c>
      <c r="GAD13" s="40" t="s">
        <v>99</v>
      </c>
      <c r="GAE13" s="36">
        <f t="shared" si="882"/>
        <v>2015</v>
      </c>
      <c r="GAF13" s="37">
        <f t="shared" si="883"/>
        <v>-4922067000</v>
      </c>
      <c r="GAG13" s="38">
        <f t="shared" si="884"/>
        <v>2992932000</v>
      </c>
      <c r="GAH13" s="38">
        <f t="shared" si="885"/>
        <v>-7914999000</v>
      </c>
      <c r="GAI13" s="39">
        <f t="shared" si="886"/>
        <v>0.98522502837837811</v>
      </c>
      <c r="GAJ13" s="39">
        <f t="shared" si="887"/>
        <v>1.5843049504181546</v>
      </c>
      <c r="GAK13" s="40" t="s">
        <v>395</v>
      </c>
      <c r="GAL13" s="40" t="s">
        <v>11</v>
      </c>
      <c r="GAM13" s="42">
        <v>42369</v>
      </c>
      <c r="GAN13" s="43">
        <v>4995881000</v>
      </c>
      <c r="GAO13" s="43">
        <v>73814000</v>
      </c>
      <c r="GAP13" s="43">
        <v>2796508000</v>
      </c>
      <c r="GAQ13" s="40">
        <v>0</v>
      </c>
      <c r="GAR13" s="43">
        <v>196424000</v>
      </c>
      <c r="GAS13" s="40" t="s">
        <v>41</v>
      </c>
      <c r="GAT13" s="40" t="s">
        <v>99</v>
      </c>
      <c r="GAU13" s="36">
        <f t="shared" si="888"/>
        <v>2015</v>
      </c>
      <c r="GAV13" s="37">
        <f t="shared" si="889"/>
        <v>-4922067000</v>
      </c>
      <c r="GAW13" s="38">
        <f t="shared" si="890"/>
        <v>2992932000</v>
      </c>
      <c r="GAX13" s="38">
        <f t="shared" si="891"/>
        <v>-7914999000</v>
      </c>
      <c r="GAY13" s="39">
        <f t="shared" si="892"/>
        <v>0.98522502837837811</v>
      </c>
      <c r="GAZ13" s="39">
        <f t="shared" si="893"/>
        <v>1.5843049504181546</v>
      </c>
      <c r="GBA13" s="40" t="s">
        <v>395</v>
      </c>
      <c r="GBB13" s="40" t="s">
        <v>11</v>
      </c>
      <c r="GBC13" s="42">
        <v>42369</v>
      </c>
      <c r="GBD13" s="43">
        <v>4995881000</v>
      </c>
      <c r="GBE13" s="43">
        <v>73814000</v>
      </c>
      <c r="GBF13" s="43">
        <v>2796508000</v>
      </c>
      <c r="GBG13" s="40">
        <v>0</v>
      </c>
      <c r="GBH13" s="43">
        <v>196424000</v>
      </c>
      <c r="GBI13" s="40" t="s">
        <v>41</v>
      </c>
      <c r="GBJ13" s="40" t="s">
        <v>99</v>
      </c>
      <c r="GBK13" s="36">
        <f t="shared" si="888"/>
        <v>2015</v>
      </c>
      <c r="GBL13" s="37">
        <f t="shared" si="889"/>
        <v>-4922067000</v>
      </c>
      <c r="GBM13" s="38">
        <f t="shared" si="890"/>
        <v>2992932000</v>
      </c>
      <c r="GBN13" s="38">
        <f t="shared" si="891"/>
        <v>-7914999000</v>
      </c>
      <c r="GBO13" s="39">
        <f t="shared" si="892"/>
        <v>0.98522502837837811</v>
      </c>
      <c r="GBP13" s="39">
        <f t="shared" si="893"/>
        <v>1.5843049504181546</v>
      </c>
      <c r="GBQ13" s="40" t="s">
        <v>395</v>
      </c>
      <c r="GBR13" s="40" t="s">
        <v>11</v>
      </c>
      <c r="GBS13" s="42">
        <v>42369</v>
      </c>
      <c r="GBT13" s="43">
        <v>4995881000</v>
      </c>
      <c r="GBU13" s="43">
        <v>73814000</v>
      </c>
      <c r="GBV13" s="43">
        <v>2796508000</v>
      </c>
      <c r="GBW13" s="40">
        <v>0</v>
      </c>
      <c r="GBX13" s="43">
        <v>196424000</v>
      </c>
      <c r="GBY13" s="40" t="s">
        <v>41</v>
      </c>
      <c r="GBZ13" s="40" t="s">
        <v>99</v>
      </c>
      <c r="GCA13" s="36">
        <f t="shared" si="894"/>
        <v>2015</v>
      </c>
      <c r="GCB13" s="37">
        <f t="shared" si="895"/>
        <v>-4922067000</v>
      </c>
      <c r="GCC13" s="38">
        <f t="shared" si="896"/>
        <v>2992932000</v>
      </c>
      <c r="GCD13" s="38">
        <f t="shared" si="897"/>
        <v>-7914999000</v>
      </c>
      <c r="GCE13" s="39">
        <f t="shared" si="898"/>
        <v>0.98522502837837811</v>
      </c>
      <c r="GCF13" s="39">
        <f t="shared" si="899"/>
        <v>1.5843049504181546</v>
      </c>
      <c r="GCG13" s="40" t="s">
        <v>395</v>
      </c>
      <c r="GCH13" s="40" t="s">
        <v>11</v>
      </c>
      <c r="GCI13" s="42">
        <v>42369</v>
      </c>
      <c r="GCJ13" s="43">
        <v>4995881000</v>
      </c>
      <c r="GCK13" s="43">
        <v>73814000</v>
      </c>
      <c r="GCL13" s="43">
        <v>2796508000</v>
      </c>
      <c r="GCM13" s="40">
        <v>0</v>
      </c>
      <c r="GCN13" s="43">
        <v>196424000</v>
      </c>
      <c r="GCO13" s="40" t="s">
        <v>41</v>
      </c>
      <c r="GCP13" s="40" t="s">
        <v>99</v>
      </c>
      <c r="GCQ13" s="36">
        <f t="shared" si="894"/>
        <v>2015</v>
      </c>
      <c r="GCR13" s="37">
        <f t="shared" si="895"/>
        <v>-4922067000</v>
      </c>
      <c r="GCS13" s="38">
        <f t="shared" si="896"/>
        <v>2992932000</v>
      </c>
      <c r="GCT13" s="38">
        <f t="shared" si="897"/>
        <v>-7914999000</v>
      </c>
      <c r="GCU13" s="39">
        <f t="shared" si="898"/>
        <v>0.98522502837837811</v>
      </c>
      <c r="GCV13" s="39">
        <f t="shared" si="899"/>
        <v>1.5843049504181546</v>
      </c>
      <c r="GCW13" s="40" t="s">
        <v>395</v>
      </c>
      <c r="GCX13" s="40" t="s">
        <v>11</v>
      </c>
      <c r="GCY13" s="42">
        <v>42369</v>
      </c>
      <c r="GCZ13" s="43">
        <v>4995881000</v>
      </c>
      <c r="GDA13" s="43">
        <v>73814000</v>
      </c>
      <c r="GDB13" s="43">
        <v>2796508000</v>
      </c>
      <c r="GDC13" s="40">
        <v>0</v>
      </c>
      <c r="GDD13" s="43">
        <v>196424000</v>
      </c>
      <c r="GDE13" s="40" t="s">
        <v>41</v>
      </c>
      <c r="GDF13" s="40" t="s">
        <v>99</v>
      </c>
      <c r="GDG13" s="36">
        <f t="shared" si="900"/>
        <v>2015</v>
      </c>
      <c r="GDH13" s="37">
        <f t="shared" si="901"/>
        <v>-4922067000</v>
      </c>
      <c r="GDI13" s="38">
        <f t="shared" si="902"/>
        <v>2992932000</v>
      </c>
      <c r="GDJ13" s="38">
        <f t="shared" si="903"/>
        <v>-7914999000</v>
      </c>
      <c r="GDK13" s="39">
        <f t="shared" si="904"/>
        <v>0.98522502837837811</v>
      </c>
      <c r="GDL13" s="39">
        <f t="shared" si="905"/>
        <v>1.5843049504181546</v>
      </c>
      <c r="GDM13" s="40" t="s">
        <v>395</v>
      </c>
      <c r="GDN13" s="40" t="s">
        <v>11</v>
      </c>
      <c r="GDO13" s="42">
        <v>42369</v>
      </c>
      <c r="GDP13" s="43">
        <v>4995881000</v>
      </c>
      <c r="GDQ13" s="43">
        <v>73814000</v>
      </c>
      <c r="GDR13" s="43">
        <v>2796508000</v>
      </c>
      <c r="GDS13" s="40">
        <v>0</v>
      </c>
      <c r="GDT13" s="43">
        <v>196424000</v>
      </c>
      <c r="GDU13" s="40" t="s">
        <v>41</v>
      </c>
      <c r="GDV13" s="40" t="s">
        <v>99</v>
      </c>
      <c r="GDW13" s="36">
        <f t="shared" si="900"/>
        <v>2015</v>
      </c>
      <c r="GDX13" s="37">
        <f t="shared" si="901"/>
        <v>-4922067000</v>
      </c>
      <c r="GDY13" s="38">
        <f t="shared" si="902"/>
        <v>2992932000</v>
      </c>
      <c r="GDZ13" s="38">
        <f t="shared" si="903"/>
        <v>-7914999000</v>
      </c>
      <c r="GEA13" s="39">
        <f t="shared" si="904"/>
        <v>0.98522502837837811</v>
      </c>
      <c r="GEB13" s="39">
        <f t="shared" si="905"/>
        <v>1.5843049504181546</v>
      </c>
      <c r="GEC13" s="40" t="s">
        <v>395</v>
      </c>
      <c r="GED13" s="40" t="s">
        <v>11</v>
      </c>
      <c r="GEE13" s="42">
        <v>42369</v>
      </c>
      <c r="GEF13" s="43">
        <v>4995881000</v>
      </c>
      <c r="GEG13" s="43">
        <v>73814000</v>
      </c>
      <c r="GEH13" s="43">
        <v>2796508000</v>
      </c>
      <c r="GEI13" s="40">
        <v>0</v>
      </c>
      <c r="GEJ13" s="43">
        <v>196424000</v>
      </c>
      <c r="GEK13" s="40" t="s">
        <v>41</v>
      </c>
      <c r="GEL13" s="40" t="s">
        <v>99</v>
      </c>
      <c r="GEM13" s="36">
        <f t="shared" si="906"/>
        <v>2015</v>
      </c>
      <c r="GEN13" s="37">
        <f t="shared" si="907"/>
        <v>-4922067000</v>
      </c>
      <c r="GEO13" s="38">
        <f t="shared" si="908"/>
        <v>2992932000</v>
      </c>
      <c r="GEP13" s="38">
        <f t="shared" si="909"/>
        <v>-7914999000</v>
      </c>
      <c r="GEQ13" s="39">
        <f t="shared" si="910"/>
        <v>0.98522502837837811</v>
      </c>
      <c r="GER13" s="39">
        <f t="shared" si="911"/>
        <v>1.5843049504181546</v>
      </c>
      <c r="GES13" s="40" t="s">
        <v>395</v>
      </c>
      <c r="GET13" s="40" t="s">
        <v>11</v>
      </c>
      <c r="GEU13" s="42">
        <v>42369</v>
      </c>
      <c r="GEV13" s="43">
        <v>4995881000</v>
      </c>
      <c r="GEW13" s="43">
        <v>73814000</v>
      </c>
      <c r="GEX13" s="43">
        <v>2796508000</v>
      </c>
      <c r="GEY13" s="40">
        <v>0</v>
      </c>
      <c r="GEZ13" s="43">
        <v>196424000</v>
      </c>
      <c r="GFA13" s="40" t="s">
        <v>41</v>
      </c>
      <c r="GFB13" s="40" t="s">
        <v>99</v>
      </c>
      <c r="GFC13" s="36">
        <f t="shared" si="906"/>
        <v>2015</v>
      </c>
      <c r="GFD13" s="37">
        <f t="shared" si="907"/>
        <v>-4922067000</v>
      </c>
      <c r="GFE13" s="38">
        <f t="shared" si="908"/>
        <v>2992932000</v>
      </c>
      <c r="GFF13" s="38">
        <f t="shared" si="909"/>
        <v>-7914999000</v>
      </c>
      <c r="GFG13" s="39">
        <f t="shared" si="910"/>
        <v>0.98522502837837811</v>
      </c>
      <c r="GFH13" s="39">
        <f t="shared" si="911"/>
        <v>1.5843049504181546</v>
      </c>
      <c r="GFI13" s="40" t="s">
        <v>395</v>
      </c>
      <c r="GFJ13" s="40" t="s">
        <v>11</v>
      </c>
      <c r="GFK13" s="42">
        <v>42369</v>
      </c>
      <c r="GFL13" s="43">
        <v>4995881000</v>
      </c>
      <c r="GFM13" s="43">
        <v>73814000</v>
      </c>
      <c r="GFN13" s="43">
        <v>2796508000</v>
      </c>
      <c r="GFO13" s="40">
        <v>0</v>
      </c>
      <c r="GFP13" s="43">
        <v>196424000</v>
      </c>
      <c r="GFQ13" s="40" t="s">
        <v>41</v>
      </c>
      <c r="GFR13" s="40" t="s">
        <v>99</v>
      </c>
      <c r="GFS13" s="36">
        <f t="shared" si="912"/>
        <v>2015</v>
      </c>
      <c r="GFT13" s="37">
        <f t="shared" si="913"/>
        <v>-4922067000</v>
      </c>
      <c r="GFU13" s="38">
        <f t="shared" si="914"/>
        <v>2992932000</v>
      </c>
      <c r="GFV13" s="38">
        <f t="shared" si="915"/>
        <v>-7914999000</v>
      </c>
      <c r="GFW13" s="39">
        <f t="shared" si="916"/>
        <v>0.98522502837837811</v>
      </c>
      <c r="GFX13" s="39">
        <f t="shared" si="917"/>
        <v>1.5843049504181546</v>
      </c>
      <c r="GFY13" s="40" t="s">
        <v>395</v>
      </c>
      <c r="GFZ13" s="40" t="s">
        <v>11</v>
      </c>
      <c r="GGA13" s="42">
        <v>42369</v>
      </c>
      <c r="GGB13" s="43">
        <v>4995881000</v>
      </c>
      <c r="GGC13" s="43">
        <v>73814000</v>
      </c>
      <c r="GGD13" s="43">
        <v>2796508000</v>
      </c>
      <c r="GGE13" s="40">
        <v>0</v>
      </c>
      <c r="GGF13" s="43">
        <v>196424000</v>
      </c>
      <c r="GGG13" s="40" t="s">
        <v>41</v>
      </c>
      <c r="GGH13" s="40" t="s">
        <v>99</v>
      </c>
      <c r="GGI13" s="36">
        <f t="shared" si="912"/>
        <v>2015</v>
      </c>
      <c r="GGJ13" s="37">
        <f t="shared" si="913"/>
        <v>-4922067000</v>
      </c>
      <c r="GGK13" s="38">
        <f t="shared" si="914"/>
        <v>2992932000</v>
      </c>
      <c r="GGL13" s="38">
        <f t="shared" si="915"/>
        <v>-7914999000</v>
      </c>
      <c r="GGM13" s="39">
        <f t="shared" si="916"/>
        <v>0.98522502837837811</v>
      </c>
      <c r="GGN13" s="39">
        <f t="shared" si="917"/>
        <v>1.5843049504181546</v>
      </c>
      <c r="GGO13" s="40" t="s">
        <v>395</v>
      </c>
      <c r="GGP13" s="40" t="s">
        <v>11</v>
      </c>
      <c r="GGQ13" s="42">
        <v>42369</v>
      </c>
      <c r="GGR13" s="43">
        <v>4995881000</v>
      </c>
      <c r="GGS13" s="43">
        <v>73814000</v>
      </c>
      <c r="GGT13" s="43">
        <v>2796508000</v>
      </c>
      <c r="GGU13" s="40">
        <v>0</v>
      </c>
      <c r="GGV13" s="43">
        <v>196424000</v>
      </c>
      <c r="GGW13" s="40" t="s">
        <v>41</v>
      </c>
      <c r="GGX13" s="40" t="s">
        <v>99</v>
      </c>
      <c r="GGY13" s="36">
        <f t="shared" si="918"/>
        <v>2015</v>
      </c>
      <c r="GGZ13" s="37">
        <f t="shared" si="919"/>
        <v>-4922067000</v>
      </c>
      <c r="GHA13" s="38">
        <f t="shared" si="920"/>
        <v>2992932000</v>
      </c>
      <c r="GHB13" s="38">
        <f t="shared" si="921"/>
        <v>-7914999000</v>
      </c>
      <c r="GHC13" s="39">
        <f t="shared" si="922"/>
        <v>0.98522502837837811</v>
      </c>
      <c r="GHD13" s="39">
        <f t="shared" si="923"/>
        <v>1.5843049504181546</v>
      </c>
      <c r="GHE13" s="40" t="s">
        <v>395</v>
      </c>
      <c r="GHF13" s="40" t="s">
        <v>11</v>
      </c>
      <c r="GHG13" s="42">
        <v>42369</v>
      </c>
      <c r="GHH13" s="43">
        <v>4995881000</v>
      </c>
      <c r="GHI13" s="43">
        <v>73814000</v>
      </c>
      <c r="GHJ13" s="43">
        <v>2796508000</v>
      </c>
      <c r="GHK13" s="40">
        <v>0</v>
      </c>
      <c r="GHL13" s="43">
        <v>196424000</v>
      </c>
      <c r="GHM13" s="40" t="s">
        <v>41</v>
      </c>
      <c r="GHN13" s="40" t="s">
        <v>99</v>
      </c>
      <c r="GHO13" s="36">
        <f t="shared" si="918"/>
        <v>2015</v>
      </c>
      <c r="GHP13" s="37">
        <f t="shared" si="919"/>
        <v>-4922067000</v>
      </c>
      <c r="GHQ13" s="38">
        <f t="shared" si="920"/>
        <v>2992932000</v>
      </c>
      <c r="GHR13" s="38">
        <f t="shared" si="921"/>
        <v>-7914999000</v>
      </c>
      <c r="GHS13" s="39">
        <f t="shared" si="922"/>
        <v>0.98522502837837811</v>
      </c>
      <c r="GHT13" s="39">
        <f t="shared" si="923"/>
        <v>1.5843049504181546</v>
      </c>
      <c r="GHU13" s="40" t="s">
        <v>395</v>
      </c>
      <c r="GHV13" s="40" t="s">
        <v>11</v>
      </c>
      <c r="GHW13" s="42">
        <v>42369</v>
      </c>
      <c r="GHX13" s="43">
        <v>4995881000</v>
      </c>
      <c r="GHY13" s="43">
        <v>73814000</v>
      </c>
      <c r="GHZ13" s="43">
        <v>2796508000</v>
      </c>
      <c r="GIA13" s="40">
        <v>0</v>
      </c>
      <c r="GIB13" s="43">
        <v>196424000</v>
      </c>
      <c r="GIC13" s="40" t="s">
        <v>41</v>
      </c>
      <c r="GID13" s="40" t="s">
        <v>99</v>
      </c>
      <c r="GIE13" s="36">
        <f t="shared" si="924"/>
        <v>2015</v>
      </c>
      <c r="GIF13" s="37">
        <f t="shared" si="925"/>
        <v>-4922067000</v>
      </c>
      <c r="GIG13" s="38">
        <f t="shared" si="926"/>
        <v>2992932000</v>
      </c>
      <c r="GIH13" s="38">
        <f t="shared" si="927"/>
        <v>-7914999000</v>
      </c>
      <c r="GII13" s="39">
        <f t="shared" si="928"/>
        <v>0.98522502837837811</v>
      </c>
      <c r="GIJ13" s="39">
        <f t="shared" si="929"/>
        <v>1.5843049504181546</v>
      </c>
      <c r="GIK13" s="40" t="s">
        <v>395</v>
      </c>
      <c r="GIL13" s="40" t="s">
        <v>11</v>
      </c>
      <c r="GIM13" s="42">
        <v>42369</v>
      </c>
      <c r="GIN13" s="43">
        <v>4995881000</v>
      </c>
      <c r="GIO13" s="43">
        <v>73814000</v>
      </c>
      <c r="GIP13" s="43">
        <v>2796508000</v>
      </c>
      <c r="GIQ13" s="40">
        <v>0</v>
      </c>
      <c r="GIR13" s="43">
        <v>196424000</v>
      </c>
      <c r="GIS13" s="40" t="s">
        <v>41</v>
      </c>
      <c r="GIT13" s="40" t="s">
        <v>99</v>
      </c>
      <c r="GIU13" s="36">
        <f t="shared" si="924"/>
        <v>2015</v>
      </c>
      <c r="GIV13" s="37">
        <f t="shared" si="925"/>
        <v>-4922067000</v>
      </c>
      <c r="GIW13" s="38">
        <f t="shared" si="926"/>
        <v>2992932000</v>
      </c>
      <c r="GIX13" s="38">
        <f t="shared" si="927"/>
        <v>-7914999000</v>
      </c>
      <c r="GIY13" s="39">
        <f t="shared" si="928"/>
        <v>0.98522502837837811</v>
      </c>
      <c r="GIZ13" s="39">
        <f t="shared" si="929"/>
        <v>1.5843049504181546</v>
      </c>
      <c r="GJA13" s="40" t="s">
        <v>395</v>
      </c>
      <c r="GJB13" s="40" t="s">
        <v>11</v>
      </c>
      <c r="GJC13" s="42">
        <v>42369</v>
      </c>
      <c r="GJD13" s="43">
        <v>4995881000</v>
      </c>
      <c r="GJE13" s="43">
        <v>73814000</v>
      </c>
      <c r="GJF13" s="43">
        <v>2796508000</v>
      </c>
      <c r="GJG13" s="40">
        <v>0</v>
      </c>
      <c r="GJH13" s="43">
        <v>196424000</v>
      </c>
      <c r="GJI13" s="40" t="s">
        <v>41</v>
      </c>
      <c r="GJJ13" s="40" t="s">
        <v>99</v>
      </c>
      <c r="GJK13" s="36">
        <f t="shared" si="930"/>
        <v>2015</v>
      </c>
      <c r="GJL13" s="37">
        <f t="shared" si="931"/>
        <v>-4922067000</v>
      </c>
      <c r="GJM13" s="38">
        <f t="shared" si="932"/>
        <v>2992932000</v>
      </c>
      <c r="GJN13" s="38">
        <f t="shared" si="933"/>
        <v>-7914999000</v>
      </c>
      <c r="GJO13" s="39">
        <f t="shared" si="934"/>
        <v>0.98522502837837811</v>
      </c>
      <c r="GJP13" s="39">
        <f t="shared" si="935"/>
        <v>1.5843049504181546</v>
      </c>
      <c r="GJQ13" s="40" t="s">
        <v>395</v>
      </c>
      <c r="GJR13" s="40" t="s">
        <v>11</v>
      </c>
      <c r="GJS13" s="42">
        <v>42369</v>
      </c>
      <c r="GJT13" s="43">
        <v>4995881000</v>
      </c>
      <c r="GJU13" s="43">
        <v>73814000</v>
      </c>
      <c r="GJV13" s="43">
        <v>2796508000</v>
      </c>
      <c r="GJW13" s="40">
        <v>0</v>
      </c>
      <c r="GJX13" s="43">
        <v>196424000</v>
      </c>
      <c r="GJY13" s="40" t="s">
        <v>41</v>
      </c>
      <c r="GJZ13" s="40" t="s">
        <v>99</v>
      </c>
      <c r="GKA13" s="36">
        <f t="shared" si="930"/>
        <v>2015</v>
      </c>
      <c r="GKB13" s="37">
        <f t="shared" si="931"/>
        <v>-4922067000</v>
      </c>
      <c r="GKC13" s="38">
        <f t="shared" si="932"/>
        <v>2992932000</v>
      </c>
      <c r="GKD13" s="38">
        <f t="shared" si="933"/>
        <v>-7914999000</v>
      </c>
      <c r="GKE13" s="39">
        <f t="shared" si="934"/>
        <v>0.98522502837837811</v>
      </c>
      <c r="GKF13" s="39">
        <f t="shared" si="935"/>
        <v>1.5843049504181546</v>
      </c>
      <c r="GKG13" s="40" t="s">
        <v>395</v>
      </c>
      <c r="GKH13" s="40" t="s">
        <v>11</v>
      </c>
      <c r="GKI13" s="42">
        <v>42369</v>
      </c>
      <c r="GKJ13" s="43">
        <v>4995881000</v>
      </c>
      <c r="GKK13" s="43">
        <v>73814000</v>
      </c>
      <c r="GKL13" s="43">
        <v>2796508000</v>
      </c>
      <c r="GKM13" s="40">
        <v>0</v>
      </c>
      <c r="GKN13" s="43">
        <v>196424000</v>
      </c>
      <c r="GKO13" s="40" t="s">
        <v>41</v>
      </c>
      <c r="GKP13" s="40" t="s">
        <v>99</v>
      </c>
      <c r="GKQ13" s="36">
        <f t="shared" si="936"/>
        <v>2015</v>
      </c>
      <c r="GKR13" s="37">
        <f t="shared" si="937"/>
        <v>-4922067000</v>
      </c>
      <c r="GKS13" s="38">
        <f t="shared" si="938"/>
        <v>2992932000</v>
      </c>
      <c r="GKT13" s="38">
        <f t="shared" si="939"/>
        <v>-7914999000</v>
      </c>
      <c r="GKU13" s="39">
        <f t="shared" si="940"/>
        <v>0.98522502837837811</v>
      </c>
      <c r="GKV13" s="39">
        <f t="shared" si="941"/>
        <v>1.5843049504181546</v>
      </c>
      <c r="GKW13" s="40" t="s">
        <v>395</v>
      </c>
      <c r="GKX13" s="40" t="s">
        <v>11</v>
      </c>
      <c r="GKY13" s="42">
        <v>42369</v>
      </c>
      <c r="GKZ13" s="43">
        <v>4995881000</v>
      </c>
      <c r="GLA13" s="43">
        <v>73814000</v>
      </c>
      <c r="GLB13" s="43">
        <v>2796508000</v>
      </c>
      <c r="GLC13" s="40">
        <v>0</v>
      </c>
      <c r="GLD13" s="43">
        <v>196424000</v>
      </c>
      <c r="GLE13" s="40" t="s">
        <v>41</v>
      </c>
      <c r="GLF13" s="40" t="s">
        <v>99</v>
      </c>
      <c r="GLG13" s="36">
        <f t="shared" si="936"/>
        <v>2015</v>
      </c>
      <c r="GLH13" s="37">
        <f t="shared" si="937"/>
        <v>-4922067000</v>
      </c>
      <c r="GLI13" s="38">
        <f t="shared" si="938"/>
        <v>2992932000</v>
      </c>
      <c r="GLJ13" s="38">
        <f t="shared" si="939"/>
        <v>-7914999000</v>
      </c>
      <c r="GLK13" s="39">
        <f t="shared" si="940"/>
        <v>0.98522502837837811</v>
      </c>
      <c r="GLL13" s="39">
        <f t="shared" si="941"/>
        <v>1.5843049504181546</v>
      </c>
      <c r="GLM13" s="40" t="s">
        <v>395</v>
      </c>
      <c r="GLN13" s="40" t="s">
        <v>11</v>
      </c>
      <c r="GLO13" s="42">
        <v>42369</v>
      </c>
      <c r="GLP13" s="43">
        <v>4995881000</v>
      </c>
      <c r="GLQ13" s="43">
        <v>73814000</v>
      </c>
      <c r="GLR13" s="43">
        <v>2796508000</v>
      </c>
      <c r="GLS13" s="40">
        <v>0</v>
      </c>
      <c r="GLT13" s="43">
        <v>196424000</v>
      </c>
      <c r="GLU13" s="40" t="s">
        <v>41</v>
      </c>
      <c r="GLV13" s="40" t="s">
        <v>99</v>
      </c>
      <c r="GLW13" s="36">
        <f t="shared" si="942"/>
        <v>2015</v>
      </c>
      <c r="GLX13" s="37">
        <f t="shared" si="943"/>
        <v>-4922067000</v>
      </c>
      <c r="GLY13" s="38">
        <f t="shared" si="944"/>
        <v>2992932000</v>
      </c>
      <c r="GLZ13" s="38">
        <f t="shared" si="945"/>
        <v>-7914999000</v>
      </c>
      <c r="GMA13" s="39">
        <f t="shared" si="946"/>
        <v>0.98522502837837811</v>
      </c>
      <c r="GMB13" s="39">
        <f t="shared" si="947"/>
        <v>1.5843049504181546</v>
      </c>
      <c r="GMC13" s="40" t="s">
        <v>395</v>
      </c>
      <c r="GMD13" s="40" t="s">
        <v>11</v>
      </c>
      <c r="GME13" s="42">
        <v>42369</v>
      </c>
      <c r="GMF13" s="43">
        <v>4995881000</v>
      </c>
      <c r="GMG13" s="43">
        <v>73814000</v>
      </c>
      <c r="GMH13" s="43">
        <v>2796508000</v>
      </c>
      <c r="GMI13" s="40">
        <v>0</v>
      </c>
      <c r="GMJ13" s="43">
        <v>196424000</v>
      </c>
      <c r="GMK13" s="40" t="s">
        <v>41</v>
      </c>
      <c r="GML13" s="40" t="s">
        <v>99</v>
      </c>
      <c r="GMM13" s="36">
        <f t="shared" si="942"/>
        <v>2015</v>
      </c>
      <c r="GMN13" s="37">
        <f t="shared" si="943"/>
        <v>-4922067000</v>
      </c>
      <c r="GMO13" s="38">
        <f t="shared" si="944"/>
        <v>2992932000</v>
      </c>
      <c r="GMP13" s="38">
        <f t="shared" si="945"/>
        <v>-7914999000</v>
      </c>
      <c r="GMQ13" s="39">
        <f t="shared" si="946"/>
        <v>0.98522502837837811</v>
      </c>
      <c r="GMR13" s="39">
        <f t="shared" si="947"/>
        <v>1.5843049504181546</v>
      </c>
      <c r="GMS13" s="40" t="s">
        <v>395</v>
      </c>
      <c r="GMT13" s="40" t="s">
        <v>11</v>
      </c>
      <c r="GMU13" s="42">
        <v>42369</v>
      </c>
      <c r="GMV13" s="43">
        <v>4995881000</v>
      </c>
      <c r="GMW13" s="43">
        <v>73814000</v>
      </c>
      <c r="GMX13" s="43">
        <v>2796508000</v>
      </c>
      <c r="GMY13" s="40">
        <v>0</v>
      </c>
      <c r="GMZ13" s="43">
        <v>196424000</v>
      </c>
      <c r="GNA13" s="40" t="s">
        <v>41</v>
      </c>
      <c r="GNB13" s="40" t="s">
        <v>99</v>
      </c>
      <c r="GNC13" s="36">
        <f t="shared" si="948"/>
        <v>2015</v>
      </c>
      <c r="GND13" s="37">
        <f t="shared" si="949"/>
        <v>-4922067000</v>
      </c>
      <c r="GNE13" s="38">
        <f t="shared" si="950"/>
        <v>2992932000</v>
      </c>
      <c r="GNF13" s="38">
        <f t="shared" si="951"/>
        <v>-7914999000</v>
      </c>
      <c r="GNG13" s="39">
        <f t="shared" si="952"/>
        <v>0.98522502837837811</v>
      </c>
      <c r="GNH13" s="39">
        <f t="shared" si="953"/>
        <v>1.5843049504181546</v>
      </c>
      <c r="GNI13" s="40" t="s">
        <v>395</v>
      </c>
      <c r="GNJ13" s="40" t="s">
        <v>11</v>
      </c>
      <c r="GNK13" s="42">
        <v>42369</v>
      </c>
      <c r="GNL13" s="43">
        <v>4995881000</v>
      </c>
      <c r="GNM13" s="43">
        <v>73814000</v>
      </c>
      <c r="GNN13" s="43">
        <v>2796508000</v>
      </c>
      <c r="GNO13" s="40">
        <v>0</v>
      </c>
      <c r="GNP13" s="43">
        <v>196424000</v>
      </c>
      <c r="GNQ13" s="40" t="s">
        <v>41</v>
      </c>
      <c r="GNR13" s="40" t="s">
        <v>99</v>
      </c>
      <c r="GNS13" s="36">
        <f t="shared" si="948"/>
        <v>2015</v>
      </c>
      <c r="GNT13" s="37">
        <f t="shared" si="949"/>
        <v>-4922067000</v>
      </c>
      <c r="GNU13" s="38">
        <f t="shared" si="950"/>
        <v>2992932000</v>
      </c>
      <c r="GNV13" s="38">
        <f t="shared" si="951"/>
        <v>-7914999000</v>
      </c>
      <c r="GNW13" s="39">
        <f t="shared" si="952"/>
        <v>0.98522502837837811</v>
      </c>
      <c r="GNX13" s="39">
        <f t="shared" si="953"/>
        <v>1.5843049504181546</v>
      </c>
      <c r="GNY13" s="40" t="s">
        <v>395</v>
      </c>
      <c r="GNZ13" s="40" t="s">
        <v>11</v>
      </c>
      <c r="GOA13" s="42">
        <v>42369</v>
      </c>
      <c r="GOB13" s="43">
        <v>4995881000</v>
      </c>
      <c r="GOC13" s="43">
        <v>73814000</v>
      </c>
      <c r="GOD13" s="43">
        <v>2796508000</v>
      </c>
      <c r="GOE13" s="40">
        <v>0</v>
      </c>
      <c r="GOF13" s="43">
        <v>196424000</v>
      </c>
      <c r="GOG13" s="40" t="s">
        <v>41</v>
      </c>
      <c r="GOH13" s="40" t="s">
        <v>99</v>
      </c>
      <c r="GOI13" s="36">
        <f t="shared" si="954"/>
        <v>2015</v>
      </c>
      <c r="GOJ13" s="37">
        <f t="shared" si="955"/>
        <v>-4922067000</v>
      </c>
      <c r="GOK13" s="38">
        <f t="shared" si="956"/>
        <v>2992932000</v>
      </c>
      <c r="GOL13" s="38">
        <f t="shared" si="957"/>
        <v>-7914999000</v>
      </c>
      <c r="GOM13" s="39">
        <f t="shared" si="958"/>
        <v>0.98522502837837811</v>
      </c>
      <c r="GON13" s="39">
        <f t="shared" si="959"/>
        <v>1.5843049504181546</v>
      </c>
      <c r="GOO13" s="40" t="s">
        <v>395</v>
      </c>
      <c r="GOP13" s="40" t="s">
        <v>11</v>
      </c>
      <c r="GOQ13" s="42">
        <v>42369</v>
      </c>
      <c r="GOR13" s="43">
        <v>4995881000</v>
      </c>
      <c r="GOS13" s="43">
        <v>73814000</v>
      </c>
      <c r="GOT13" s="43">
        <v>2796508000</v>
      </c>
      <c r="GOU13" s="40">
        <v>0</v>
      </c>
      <c r="GOV13" s="43">
        <v>196424000</v>
      </c>
      <c r="GOW13" s="40" t="s">
        <v>41</v>
      </c>
      <c r="GOX13" s="40" t="s">
        <v>99</v>
      </c>
      <c r="GOY13" s="36">
        <f t="shared" si="954"/>
        <v>2015</v>
      </c>
      <c r="GOZ13" s="37">
        <f t="shared" si="955"/>
        <v>-4922067000</v>
      </c>
      <c r="GPA13" s="38">
        <f t="shared" si="956"/>
        <v>2992932000</v>
      </c>
      <c r="GPB13" s="38">
        <f t="shared" si="957"/>
        <v>-7914999000</v>
      </c>
      <c r="GPC13" s="39">
        <f t="shared" si="958"/>
        <v>0.98522502837837811</v>
      </c>
      <c r="GPD13" s="39">
        <f t="shared" si="959"/>
        <v>1.5843049504181546</v>
      </c>
      <c r="GPE13" s="40" t="s">
        <v>395</v>
      </c>
      <c r="GPF13" s="40" t="s">
        <v>11</v>
      </c>
      <c r="GPG13" s="42">
        <v>42369</v>
      </c>
      <c r="GPH13" s="43">
        <v>4995881000</v>
      </c>
      <c r="GPI13" s="43">
        <v>73814000</v>
      </c>
      <c r="GPJ13" s="43">
        <v>2796508000</v>
      </c>
      <c r="GPK13" s="40">
        <v>0</v>
      </c>
      <c r="GPL13" s="43">
        <v>196424000</v>
      </c>
      <c r="GPM13" s="40" t="s">
        <v>41</v>
      </c>
      <c r="GPN13" s="40" t="s">
        <v>99</v>
      </c>
      <c r="GPO13" s="36">
        <f t="shared" si="960"/>
        <v>2015</v>
      </c>
      <c r="GPP13" s="37">
        <f t="shared" si="961"/>
        <v>-4922067000</v>
      </c>
      <c r="GPQ13" s="38">
        <f t="shared" si="962"/>
        <v>2992932000</v>
      </c>
      <c r="GPR13" s="38">
        <f t="shared" si="963"/>
        <v>-7914999000</v>
      </c>
      <c r="GPS13" s="39">
        <f t="shared" si="964"/>
        <v>0.98522502837837811</v>
      </c>
      <c r="GPT13" s="39">
        <f t="shared" si="965"/>
        <v>1.5843049504181546</v>
      </c>
      <c r="GPU13" s="40" t="s">
        <v>395</v>
      </c>
      <c r="GPV13" s="40" t="s">
        <v>11</v>
      </c>
      <c r="GPW13" s="42">
        <v>42369</v>
      </c>
      <c r="GPX13" s="43">
        <v>4995881000</v>
      </c>
      <c r="GPY13" s="43">
        <v>73814000</v>
      </c>
      <c r="GPZ13" s="43">
        <v>2796508000</v>
      </c>
      <c r="GQA13" s="40">
        <v>0</v>
      </c>
      <c r="GQB13" s="43">
        <v>196424000</v>
      </c>
      <c r="GQC13" s="40" t="s">
        <v>41</v>
      </c>
      <c r="GQD13" s="40" t="s">
        <v>99</v>
      </c>
      <c r="GQE13" s="36">
        <f t="shared" si="960"/>
        <v>2015</v>
      </c>
      <c r="GQF13" s="37">
        <f t="shared" si="961"/>
        <v>-4922067000</v>
      </c>
      <c r="GQG13" s="38">
        <f t="shared" si="962"/>
        <v>2992932000</v>
      </c>
      <c r="GQH13" s="38">
        <f t="shared" si="963"/>
        <v>-7914999000</v>
      </c>
      <c r="GQI13" s="39">
        <f t="shared" si="964"/>
        <v>0.98522502837837811</v>
      </c>
      <c r="GQJ13" s="39">
        <f t="shared" si="965"/>
        <v>1.5843049504181546</v>
      </c>
      <c r="GQK13" s="40" t="s">
        <v>395</v>
      </c>
      <c r="GQL13" s="40" t="s">
        <v>11</v>
      </c>
      <c r="GQM13" s="42">
        <v>42369</v>
      </c>
      <c r="GQN13" s="43">
        <v>4995881000</v>
      </c>
      <c r="GQO13" s="43">
        <v>73814000</v>
      </c>
      <c r="GQP13" s="43">
        <v>2796508000</v>
      </c>
      <c r="GQQ13" s="40">
        <v>0</v>
      </c>
      <c r="GQR13" s="43">
        <v>196424000</v>
      </c>
      <c r="GQS13" s="40" t="s">
        <v>41</v>
      </c>
      <c r="GQT13" s="40" t="s">
        <v>99</v>
      </c>
      <c r="GQU13" s="36">
        <f t="shared" si="966"/>
        <v>2015</v>
      </c>
      <c r="GQV13" s="37">
        <f t="shared" si="967"/>
        <v>-4922067000</v>
      </c>
      <c r="GQW13" s="38">
        <f t="shared" si="968"/>
        <v>2992932000</v>
      </c>
      <c r="GQX13" s="38">
        <f t="shared" si="969"/>
        <v>-7914999000</v>
      </c>
      <c r="GQY13" s="39">
        <f t="shared" si="970"/>
        <v>0.98522502837837811</v>
      </c>
      <c r="GQZ13" s="39">
        <f t="shared" si="971"/>
        <v>1.5843049504181546</v>
      </c>
      <c r="GRA13" s="40" t="s">
        <v>395</v>
      </c>
      <c r="GRB13" s="40" t="s">
        <v>11</v>
      </c>
      <c r="GRC13" s="42">
        <v>42369</v>
      </c>
      <c r="GRD13" s="43">
        <v>4995881000</v>
      </c>
      <c r="GRE13" s="43">
        <v>73814000</v>
      </c>
      <c r="GRF13" s="43">
        <v>2796508000</v>
      </c>
      <c r="GRG13" s="40">
        <v>0</v>
      </c>
      <c r="GRH13" s="43">
        <v>196424000</v>
      </c>
      <c r="GRI13" s="40" t="s">
        <v>41</v>
      </c>
      <c r="GRJ13" s="40" t="s">
        <v>99</v>
      </c>
      <c r="GRK13" s="36">
        <f t="shared" si="966"/>
        <v>2015</v>
      </c>
      <c r="GRL13" s="37">
        <f t="shared" si="967"/>
        <v>-4922067000</v>
      </c>
      <c r="GRM13" s="38">
        <f t="shared" si="968"/>
        <v>2992932000</v>
      </c>
      <c r="GRN13" s="38">
        <f t="shared" si="969"/>
        <v>-7914999000</v>
      </c>
      <c r="GRO13" s="39">
        <f t="shared" si="970"/>
        <v>0.98522502837837811</v>
      </c>
      <c r="GRP13" s="39">
        <f t="shared" si="971"/>
        <v>1.5843049504181546</v>
      </c>
      <c r="GRQ13" s="40" t="s">
        <v>395</v>
      </c>
      <c r="GRR13" s="40" t="s">
        <v>11</v>
      </c>
      <c r="GRS13" s="42">
        <v>42369</v>
      </c>
      <c r="GRT13" s="43">
        <v>4995881000</v>
      </c>
      <c r="GRU13" s="43">
        <v>73814000</v>
      </c>
      <c r="GRV13" s="43">
        <v>2796508000</v>
      </c>
      <c r="GRW13" s="40">
        <v>0</v>
      </c>
      <c r="GRX13" s="43">
        <v>196424000</v>
      </c>
      <c r="GRY13" s="40" t="s">
        <v>41</v>
      </c>
      <c r="GRZ13" s="40" t="s">
        <v>99</v>
      </c>
      <c r="GSA13" s="36">
        <f t="shared" si="972"/>
        <v>2015</v>
      </c>
      <c r="GSB13" s="37">
        <f t="shared" si="973"/>
        <v>-4922067000</v>
      </c>
      <c r="GSC13" s="38">
        <f t="shared" si="974"/>
        <v>2992932000</v>
      </c>
      <c r="GSD13" s="38">
        <f t="shared" si="975"/>
        <v>-7914999000</v>
      </c>
      <c r="GSE13" s="39">
        <f t="shared" si="976"/>
        <v>0.98522502837837811</v>
      </c>
      <c r="GSF13" s="39">
        <f t="shared" si="977"/>
        <v>1.5843049504181546</v>
      </c>
      <c r="GSG13" s="40" t="s">
        <v>395</v>
      </c>
      <c r="GSH13" s="40" t="s">
        <v>11</v>
      </c>
      <c r="GSI13" s="42">
        <v>42369</v>
      </c>
      <c r="GSJ13" s="43">
        <v>4995881000</v>
      </c>
      <c r="GSK13" s="43">
        <v>73814000</v>
      </c>
      <c r="GSL13" s="43">
        <v>2796508000</v>
      </c>
      <c r="GSM13" s="40">
        <v>0</v>
      </c>
      <c r="GSN13" s="43">
        <v>196424000</v>
      </c>
      <c r="GSO13" s="40" t="s">
        <v>41</v>
      </c>
      <c r="GSP13" s="40" t="s">
        <v>99</v>
      </c>
      <c r="GSQ13" s="36">
        <f t="shared" si="972"/>
        <v>2015</v>
      </c>
      <c r="GSR13" s="37">
        <f t="shared" si="973"/>
        <v>-4922067000</v>
      </c>
      <c r="GSS13" s="38">
        <f t="shared" si="974"/>
        <v>2992932000</v>
      </c>
      <c r="GST13" s="38">
        <f t="shared" si="975"/>
        <v>-7914999000</v>
      </c>
      <c r="GSU13" s="39">
        <f t="shared" si="976"/>
        <v>0.98522502837837811</v>
      </c>
      <c r="GSV13" s="39">
        <f t="shared" si="977"/>
        <v>1.5843049504181546</v>
      </c>
      <c r="GSW13" s="40" t="s">
        <v>395</v>
      </c>
      <c r="GSX13" s="40" t="s">
        <v>11</v>
      </c>
      <c r="GSY13" s="42">
        <v>42369</v>
      </c>
      <c r="GSZ13" s="43">
        <v>4995881000</v>
      </c>
      <c r="GTA13" s="43">
        <v>73814000</v>
      </c>
      <c r="GTB13" s="43">
        <v>2796508000</v>
      </c>
      <c r="GTC13" s="40">
        <v>0</v>
      </c>
      <c r="GTD13" s="43">
        <v>196424000</v>
      </c>
      <c r="GTE13" s="40" t="s">
        <v>41</v>
      </c>
      <c r="GTF13" s="40" t="s">
        <v>99</v>
      </c>
      <c r="GTG13" s="36">
        <f t="shared" si="978"/>
        <v>2015</v>
      </c>
      <c r="GTH13" s="37">
        <f t="shared" si="979"/>
        <v>-4922067000</v>
      </c>
      <c r="GTI13" s="38">
        <f t="shared" si="980"/>
        <v>2992932000</v>
      </c>
      <c r="GTJ13" s="38">
        <f t="shared" si="981"/>
        <v>-7914999000</v>
      </c>
      <c r="GTK13" s="39">
        <f t="shared" si="982"/>
        <v>0.98522502837837811</v>
      </c>
      <c r="GTL13" s="39">
        <f t="shared" si="983"/>
        <v>1.5843049504181546</v>
      </c>
      <c r="GTM13" s="40" t="s">
        <v>395</v>
      </c>
      <c r="GTN13" s="40" t="s">
        <v>11</v>
      </c>
      <c r="GTO13" s="42">
        <v>42369</v>
      </c>
      <c r="GTP13" s="43">
        <v>4995881000</v>
      </c>
      <c r="GTQ13" s="43">
        <v>73814000</v>
      </c>
      <c r="GTR13" s="43">
        <v>2796508000</v>
      </c>
      <c r="GTS13" s="40">
        <v>0</v>
      </c>
      <c r="GTT13" s="43">
        <v>196424000</v>
      </c>
      <c r="GTU13" s="40" t="s">
        <v>41</v>
      </c>
      <c r="GTV13" s="40" t="s">
        <v>99</v>
      </c>
      <c r="GTW13" s="36">
        <f t="shared" si="978"/>
        <v>2015</v>
      </c>
      <c r="GTX13" s="37">
        <f t="shared" si="979"/>
        <v>-4922067000</v>
      </c>
      <c r="GTY13" s="38">
        <f t="shared" si="980"/>
        <v>2992932000</v>
      </c>
      <c r="GTZ13" s="38">
        <f t="shared" si="981"/>
        <v>-7914999000</v>
      </c>
      <c r="GUA13" s="39">
        <f t="shared" si="982"/>
        <v>0.98522502837837811</v>
      </c>
      <c r="GUB13" s="39">
        <f t="shared" si="983"/>
        <v>1.5843049504181546</v>
      </c>
      <c r="GUC13" s="40" t="s">
        <v>395</v>
      </c>
      <c r="GUD13" s="40" t="s">
        <v>11</v>
      </c>
      <c r="GUE13" s="42">
        <v>42369</v>
      </c>
      <c r="GUF13" s="43">
        <v>4995881000</v>
      </c>
      <c r="GUG13" s="43">
        <v>73814000</v>
      </c>
      <c r="GUH13" s="43">
        <v>2796508000</v>
      </c>
      <c r="GUI13" s="40">
        <v>0</v>
      </c>
      <c r="GUJ13" s="43">
        <v>196424000</v>
      </c>
      <c r="GUK13" s="40" t="s">
        <v>41</v>
      </c>
      <c r="GUL13" s="40" t="s">
        <v>99</v>
      </c>
      <c r="GUM13" s="36">
        <f t="shared" si="984"/>
        <v>2015</v>
      </c>
      <c r="GUN13" s="37">
        <f t="shared" si="985"/>
        <v>-4922067000</v>
      </c>
      <c r="GUO13" s="38">
        <f t="shared" si="986"/>
        <v>2992932000</v>
      </c>
      <c r="GUP13" s="38">
        <f t="shared" si="987"/>
        <v>-7914999000</v>
      </c>
      <c r="GUQ13" s="39">
        <f t="shared" si="988"/>
        <v>0.98522502837837811</v>
      </c>
      <c r="GUR13" s="39">
        <f t="shared" si="989"/>
        <v>1.5843049504181546</v>
      </c>
      <c r="GUS13" s="40" t="s">
        <v>395</v>
      </c>
      <c r="GUT13" s="40" t="s">
        <v>11</v>
      </c>
      <c r="GUU13" s="42">
        <v>42369</v>
      </c>
      <c r="GUV13" s="43">
        <v>4995881000</v>
      </c>
      <c r="GUW13" s="43">
        <v>73814000</v>
      </c>
      <c r="GUX13" s="43">
        <v>2796508000</v>
      </c>
      <c r="GUY13" s="40">
        <v>0</v>
      </c>
      <c r="GUZ13" s="43">
        <v>196424000</v>
      </c>
      <c r="GVA13" s="40" t="s">
        <v>41</v>
      </c>
      <c r="GVB13" s="40" t="s">
        <v>99</v>
      </c>
      <c r="GVC13" s="36">
        <f t="shared" si="984"/>
        <v>2015</v>
      </c>
      <c r="GVD13" s="37">
        <f t="shared" si="985"/>
        <v>-4922067000</v>
      </c>
      <c r="GVE13" s="38">
        <f t="shared" si="986"/>
        <v>2992932000</v>
      </c>
      <c r="GVF13" s="38">
        <f t="shared" si="987"/>
        <v>-7914999000</v>
      </c>
      <c r="GVG13" s="39">
        <f t="shared" si="988"/>
        <v>0.98522502837837811</v>
      </c>
      <c r="GVH13" s="39">
        <f t="shared" si="989"/>
        <v>1.5843049504181546</v>
      </c>
      <c r="GVI13" s="40" t="s">
        <v>395</v>
      </c>
      <c r="GVJ13" s="40" t="s">
        <v>11</v>
      </c>
      <c r="GVK13" s="42">
        <v>42369</v>
      </c>
      <c r="GVL13" s="43">
        <v>4995881000</v>
      </c>
      <c r="GVM13" s="43">
        <v>73814000</v>
      </c>
      <c r="GVN13" s="43">
        <v>2796508000</v>
      </c>
      <c r="GVO13" s="40">
        <v>0</v>
      </c>
      <c r="GVP13" s="43">
        <v>196424000</v>
      </c>
      <c r="GVQ13" s="40" t="s">
        <v>41</v>
      </c>
      <c r="GVR13" s="40" t="s">
        <v>99</v>
      </c>
      <c r="GVS13" s="36">
        <f t="shared" si="990"/>
        <v>2015</v>
      </c>
      <c r="GVT13" s="37">
        <f t="shared" si="991"/>
        <v>-4922067000</v>
      </c>
      <c r="GVU13" s="38">
        <f t="shared" si="992"/>
        <v>2992932000</v>
      </c>
      <c r="GVV13" s="38">
        <f t="shared" si="993"/>
        <v>-7914999000</v>
      </c>
      <c r="GVW13" s="39">
        <f t="shared" si="994"/>
        <v>0.98522502837837811</v>
      </c>
      <c r="GVX13" s="39">
        <f t="shared" si="995"/>
        <v>1.5843049504181546</v>
      </c>
      <c r="GVY13" s="40" t="s">
        <v>395</v>
      </c>
      <c r="GVZ13" s="40" t="s">
        <v>11</v>
      </c>
      <c r="GWA13" s="42">
        <v>42369</v>
      </c>
      <c r="GWB13" s="43">
        <v>4995881000</v>
      </c>
      <c r="GWC13" s="43">
        <v>73814000</v>
      </c>
      <c r="GWD13" s="43">
        <v>2796508000</v>
      </c>
      <c r="GWE13" s="40">
        <v>0</v>
      </c>
      <c r="GWF13" s="43">
        <v>196424000</v>
      </c>
      <c r="GWG13" s="40" t="s">
        <v>41</v>
      </c>
      <c r="GWH13" s="40" t="s">
        <v>99</v>
      </c>
      <c r="GWI13" s="36">
        <f t="shared" si="990"/>
        <v>2015</v>
      </c>
      <c r="GWJ13" s="37">
        <f t="shared" si="991"/>
        <v>-4922067000</v>
      </c>
      <c r="GWK13" s="38">
        <f t="shared" si="992"/>
        <v>2992932000</v>
      </c>
      <c r="GWL13" s="38">
        <f t="shared" si="993"/>
        <v>-7914999000</v>
      </c>
      <c r="GWM13" s="39">
        <f t="shared" si="994"/>
        <v>0.98522502837837811</v>
      </c>
      <c r="GWN13" s="39">
        <f t="shared" si="995"/>
        <v>1.5843049504181546</v>
      </c>
      <c r="GWO13" s="40" t="s">
        <v>395</v>
      </c>
      <c r="GWP13" s="40" t="s">
        <v>11</v>
      </c>
      <c r="GWQ13" s="42">
        <v>42369</v>
      </c>
      <c r="GWR13" s="43">
        <v>4995881000</v>
      </c>
      <c r="GWS13" s="43">
        <v>73814000</v>
      </c>
      <c r="GWT13" s="43">
        <v>2796508000</v>
      </c>
      <c r="GWU13" s="40">
        <v>0</v>
      </c>
      <c r="GWV13" s="43">
        <v>196424000</v>
      </c>
      <c r="GWW13" s="40" t="s">
        <v>41</v>
      </c>
      <c r="GWX13" s="40" t="s">
        <v>99</v>
      </c>
      <c r="GWY13" s="36">
        <f t="shared" si="996"/>
        <v>2015</v>
      </c>
      <c r="GWZ13" s="37">
        <f t="shared" si="997"/>
        <v>-4922067000</v>
      </c>
      <c r="GXA13" s="38">
        <f t="shared" si="998"/>
        <v>2992932000</v>
      </c>
      <c r="GXB13" s="38">
        <f t="shared" si="999"/>
        <v>-7914999000</v>
      </c>
      <c r="GXC13" s="39">
        <f t="shared" si="1000"/>
        <v>0.98522502837837811</v>
      </c>
      <c r="GXD13" s="39">
        <f t="shared" si="1001"/>
        <v>1.5843049504181546</v>
      </c>
      <c r="GXE13" s="40" t="s">
        <v>395</v>
      </c>
      <c r="GXF13" s="40" t="s">
        <v>11</v>
      </c>
      <c r="GXG13" s="42">
        <v>42369</v>
      </c>
      <c r="GXH13" s="43">
        <v>4995881000</v>
      </c>
      <c r="GXI13" s="43">
        <v>73814000</v>
      </c>
      <c r="GXJ13" s="43">
        <v>2796508000</v>
      </c>
      <c r="GXK13" s="40">
        <v>0</v>
      </c>
      <c r="GXL13" s="43">
        <v>196424000</v>
      </c>
      <c r="GXM13" s="40" t="s">
        <v>41</v>
      </c>
      <c r="GXN13" s="40" t="s">
        <v>99</v>
      </c>
      <c r="GXO13" s="36">
        <f t="shared" si="996"/>
        <v>2015</v>
      </c>
      <c r="GXP13" s="37">
        <f t="shared" si="997"/>
        <v>-4922067000</v>
      </c>
      <c r="GXQ13" s="38">
        <f t="shared" si="998"/>
        <v>2992932000</v>
      </c>
      <c r="GXR13" s="38">
        <f t="shared" si="999"/>
        <v>-7914999000</v>
      </c>
      <c r="GXS13" s="39">
        <f t="shared" si="1000"/>
        <v>0.98522502837837811</v>
      </c>
      <c r="GXT13" s="39">
        <f t="shared" si="1001"/>
        <v>1.5843049504181546</v>
      </c>
      <c r="GXU13" s="40" t="s">
        <v>395</v>
      </c>
      <c r="GXV13" s="40" t="s">
        <v>11</v>
      </c>
      <c r="GXW13" s="42">
        <v>42369</v>
      </c>
      <c r="GXX13" s="43">
        <v>4995881000</v>
      </c>
      <c r="GXY13" s="43">
        <v>73814000</v>
      </c>
      <c r="GXZ13" s="43">
        <v>2796508000</v>
      </c>
      <c r="GYA13" s="40">
        <v>0</v>
      </c>
      <c r="GYB13" s="43">
        <v>196424000</v>
      </c>
      <c r="GYC13" s="40" t="s">
        <v>41</v>
      </c>
      <c r="GYD13" s="40" t="s">
        <v>99</v>
      </c>
      <c r="GYE13" s="36">
        <f t="shared" si="1002"/>
        <v>2015</v>
      </c>
      <c r="GYF13" s="37">
        <f t="shared" si="1003"/>
        <v>-4922067000</v>
      </c>
      <c r="GYG13" s="38">
        <f t="shared" si="1004"/>
        <v>2992932000</v>
      </c>
      <c r="GYH13" s="38">
        <f t="shared" si="1005"/>
        <v>-7914999000</v>
      </c>
      <c r="GYI13" s="39">
        <f t="shared" si="1006"/>
        <v>0.98522502837837811</v>
      </c>
      <c r="GYJ13" s="39">
        <f t="shared" si="1007"/>
        <v>1.5843049504181546</v>
      </c>
      <c r="GYK13" s="40" t="s">
        <v>395</v>
      </c>
      <c r="GYL13" s="40" t="s">
        <v>11</v>
      </c>
      <c r="GYM13" s="42">
        <v>42369</v>
      </c>
      <c r="GYN13" s="43">
        <v>4995881000</v>
      </c>
      <c r="GYO13" s="43">
        <v>73814000</v>
      </c>
      <c r="GYP13" s="43">
        <v>2796508000</v>
      </c>
      <c r="GYQ13" s="40">
        <v>0</v>
      </c>
      <c r="GYR13" s="43">
        <v>196424000</v>
      </c>
      <c r="GYS13" s="40" t="s">
        <v>41</v>
      </c>
      <c r="GYT13" s="40" t="s">
        <v>99</v>
      </c>
      <c r="GYU13" s="36">
        <f t="shared" si="1002"/>
        <v>2015</v>
      </c>
      <c r="GYV13" s="37">
        <f t="shared" si="1003"/>
        <v>-4922067000</v>
      </c>
      <c r="GYW13" s="38">
        <f t="shared" si="1004"/>
        <v>2992932000</v>
      </c>
      <c r="GYX13" s="38">
        <f t="shared" si="1005"/>
        <v>-7914999000</v>
      </c>
      <c r="GYY13" s="39">
        <f t="shared" si="1006"/>
        <v>0.98522502837837811</v>
      </c>
      <c r="GYZ13" s="39">
        <f t="shared" si="1007"/>
        <v>1.5843049504181546</v>
      </c>
      <c r="GZA13" s="40" t="s">
        <v>395</v>
      </c>
      <c r="GZB13" s="40" t="s">
        <v>11</v>
      </c>
      <c r="GZC13" s="42">
        <v>42369</v>
      </c>
      <c r="GZD13" s="43">
        <v>4995881000</v>
      </c>
      <c r="GZE13" s="43">
        <v>73814000</v>
      </c>
      <c r="GZF13" s="43">
        <v>2796508000</v>
      </c>
      <c r="GZG13" s="40">
        <v>0</v>
      </c>
      <c r="GZH13" s="43">
        <v>196424000</v>
      </c>
      <c r="GZI13" s="40" t="s">
        <v>41</v>
      </c>
      <c r="GZJ13" s="40" t="s">
        <v>99</v>
      </c>
      <c r="GZK13" s="36">
        <f t="shared" si="1008"/>
        <v>2015</v>
      </c>
      <c r="GZL13" s="37">
        <f t="shared" si="1009"/>
        <v>-4922067000</v>
      </c>
      <c r="GZM13" s="38">
        <f t="shared" si="1010"/>
        <v>2992932000</v>
      </c>
      <c r="GZN13" s="38">
        <f t="shared" si="1011"/>
        <v>-7914999000</v>
      </c>
      <c r="GZO13" s="39">
        <f t="shared" si="1012"/>
        <v>0.98522502837837811</v>
      </c>
      <c r="GZP13" s="39">
        <f t="shared" si="1013"/>
        <v>1.5843049504181546</v>
      </c>
      <c r="GZQ13" s="40" t="s">
        <v>395</v>
      </c>
      <c r="GZR13" s="40" t="s">
        <v>11</v>
      </c>
      <c r="GZS13" s="42">
        <v>42369</v>
      </c>
      <c r="GZT13" s="43">
        <v>4995881000</v>
      </c>
      <c r="GZU13" s="43">
        <v>73814000</v>
      </c>
      <c r="GZV13" s="43">
        <v>2796508000</v>
      </c>
      <c r="GZW13" s="40">
        <v>0</v>
      </c>
      <c r="GZX13" s="43">
        <v>196424000</v>
      </c>
      <c r="GZY13" s="40" t="s">
        <v>41</v>
      </c>
      <c r="GZZ13" s="40" t="s">
        <v>99</v>
      </c>
      <c r="HAA13" s="36">
        <f t="shared" si="1008"/>
        <v>2015</v>
      </c>
      <c r="HAB13" s="37">
        <f t="shared" si="1009"/>
        <v>-4922067000</v>
      </c>
      <c r="HAC13" s="38">
        <f t="shared" si="1010"/>
        <v>2992932000</v>
      </c>
      <c r="HAD13" s="38">
        <f t="shared" si="1011"/>
        <v>-7914999000</v>
      </c>
      <c r="HAE13" s="39">
        <f t="shared" si="1012"/>
        <v>0.98522502837837811</v>
      </c>
      <c r="HAF13" s="39">
        <f t="shared" si="1013"/>
        <v>1.5843049504181546</v>
      </c>
      <c r="HAG13" s="40" t="s">
        <v>395</v>
      </c>
      <c r="HAH13" s="40" t="s">
        <v>11</v>
      </c>
      <c r="HAI13" s="42">
        <v>42369</v>
      </c>
      <c r="HAJ13" s="43">
        <v>4995881000</v>
      </c>
      <c r="HAK13" s="43">
        <v>73814000</v>
      </c>
      <c r="HAL13" s="43">
        <v>2796508000</v>
      </c>
      <c r="HAM13" s="40">
        <v>0</v>
      </c>
      <c r="HAN13" s="43">
        <v>196424000</v>
      </c>
      <c r="HAO13" s="40" t="s">
        <v>41</v>
      </c>
      <c r="HAP13" s="40" t="s">
        <v>99</v>
      </c>
      <c r="HAQ13" s="36">
        <f t="shared" si="1014"/>
        <v>2015</v>
      </c>
      <c r="HAR13" s="37">
        <f t="shared" si="1015"/>
        <v>-4922067000</v>
      </c>
      <c r="HAS13" s="38">
        <f t="shared" si="1016"/>
        <v>2992932000</v>
      </c>
      <c r="HAT13" s="38">
        <f t="shared" si="1017"/>
        <v>-7914999000</v>
      </c>
      <c r="HAU13" s="39">
        <f t="shared" si="1018"/>
        <v>0.98522502837837811</v>
      </c>
      <c r="HAV13" s="39">
        <f t="shared" si="1019"/>
        <v>1.5843049504181546</v>
      </c>
      <c r="HAW13" s="40" t="s">
        <v>395</v>
      </c>
      <c r="HAX13" s="40" t="s">
        <v>11</v>
      </c>
      <c r="HAY13" s="42">
        <v>42369</v>
      </c>
      <c r="HAZ13" s="43">
        <v>4995881000</v>
      </c>
      <c r="HBA13" s="43">
        <v>73814000</v>
      </c>
      <c r="HBB13" s="43">
        <v>2796508000</v>
      </c>
      <c r="HBC13" s="40">
        <v>0</v>
      </c>
      <c r="HBD13" s="43">
        <v>196424000</v>
      </c>
      <c r="HBE13" s="40" t="s">
        <v>41</v>
      </c>
      <c r="HBF13" s="40" t="s">
        <v>99</v>
      </c>
      <c r="HBG13" s="36">
        <f t="shared" si="1014"/>
        <v>2015</v>
      </c>
      <c r="HBH13" s="37">
        <f t="shared" si="1015"/>
        <v>-4922067000</v>
      </c>
      <c r="HBI13" s="38">
        <f t="shared" si="1016"/>
        <v>2992932000</v>
      </c>
      <c r="HBJ13" s="38">
        <f t="shared" si="1017"/>
        <v>-7914999000</v>
      </c>
      <c r="HBK13" s="39">
        <f t="shared" si="1018"/>
        <v>0.98522502837837811</v>
      </c>
      <c r="HBL13" s="39">
        <f t="shared" si="1019"/>
        <v>1.5843049504181546</v>
      </c>
      <c r="HBM13" s="40" t="s">
        <v>395</v>
      </c>
      <c r="HBN13" s="40" t="s">
        <v>11</v>
      </c>
      <c r="HBO13" s="42">
        <v>42369</v>
      </c>
      <c r="HBP13" s="43">
        <v>4995881000</v>
      </c>
      <c r="HBQ13" s="43">
        <v>73814000</v>
      </c>
      <c r="HBR13" s="43">
        <v>2796508000</v>
      </c>
      <c r="HBS13" s="40">
        <v>0</v>
      </c>
      <c r="HBT13" s="43">
        <v>196424000</v>
      </c>
      <c r="HBU13" s="40" t="s">
        <v>41</v>
      </c>
      <c r="HBV13" s="40" t="s">
        <v>99</v>
      </c>
      <c r="HBW13" s="36">
        <f t="shared" si="1020"/>
        <v>2015</v>
      </c>
      <c r="HBX13" s="37">
        <f t="shared" si="1021"/>
        <v>-4922067000</v>
      </c>
      <c r="HBY13" s="38">
        <f t="shared" si="1022"/>
        <v>2992932000</v>
      </c>
      <c r="HBZ13" s="38">
        <f t="shared" si="1023"/>
        <v>-7914999000</v>
      </c>
      <c r="HCA13" s="39">
        <f t="shared" si="1024"/>
        <v>0.98522502837837811</v>
      </c>
      <c r="HCB13" s="39">
        <f t="shared" si="1025"/>
        <v>1.5843049504181546</v>
      </c>
      <c r="HCC13" s="40" t="s">
        <v>395</v>
      </c>
      <c r="HCD13" s="40" t="s">
        <v>11</v>
      </c>
      <c r="HCE13" s="42">
        <v>42369</v>
      </c>
      <c r="HCF13" s="43">
        <v>4995881000</v>
      </c>
      <c r="HCG13" s="43">
        <v>73814000</v>
      </c>
      <c r="HCH13" s="43">
        <v>2796508000</v>
      </c>
      <c r="HCI13" s="40">
        <v>0</v>
      </c>
      <c r="HCJ13" s="43">
        <v>196424000</v>
      </c>
      <c r="HCK13" s="40" t="s">
        <v>41</v>
      </c>
      <c r="HCL13" s="40" t="s">
        <v>99</v>
      </c>
      <c r="HCM13" s="36">
        <f t="shared" si="1020"/>
        <v>2015</v>
      </c>
      <c r="HCN13" s="37">
        <f t="shared" si="1021"/>
        <v>-4922067000</v>
      </c>
      <c r="HCO13" s="38">
        <f t="shared" si="1022"/>
        <v>2992932000</v>
      </c>
      <c r="HCP13" s="38">
        <f t="shared" si="1023"/>
        <v>-7914999000</v>
      </c>
      <c r="HCQ13" s="39">
        <f t="shared" si="1024"/>
        <v>0.98522502837837811</v>
      </c>
      <c r="HCR13" s="39">
        <f t="shared" si="1025"/>
        <v>1.5843049504181546</v>
      </c>
      <c r="HCS13" s="40" t="s">
        <v>395</v>
      </c>
      <c r="HCT13" s="40" t="s">
        <v>11</v>
      </c>
      <c r="HCU13" s="42">
        <v>42369</v>
      </c>
      <c r="HCV13" s="43">
        <v>4995881000</v>
      </c>
      <c r="HCW13" s="43">
        <v>73814000</v>
      </c>
      <c r="HCX13" s="43">
        <v>2796508000</v>
      </c>
      <c r="HCY13" s="40">
        <v>0</v>
      </c>
      <c r="HCZ13" s="43">
        <v>196424000</v>
      </c>
      <c r="HDA13" s="40" t="s">
        <v>41</v>
      </c>
      <c r="HDB13" s="40" t="s">
        <v>99</v>
      </c>
      <c r="HDC13" s="36">
        <f t="shared" si="1026"/>
        <v>2015</v>
      </c>
      <c r="HDD13" s="37">
        <f t="shared" si="1027"/>
        <v>-4922067000</v>
      </c>
      <c r="HDE13" s="38">
        <f t="shared" si="1028"/>
        <v>2992932000</v>
      </c>
      <c r="HDF13" s="38">
        <f t="shared" si="1029"/>
        <v>-7914999000</v>
      </c>
      <c r="HDG13" s="39">
        <f t="shared" si="1030"/>
        <v>0.98522502837837811</v>
      </c>
      <c r="HDH13" s="39">
        <f t="shared" si="1031"/>
        <v>1.5843049504181546</v>
      </c>
      <c r="HDI13" s="40" t="s">
        <v>395</v>
      </c>
      <c r="HDJ13" s="40" t="s">
        <v>11</v>
      </c>
      <c r="HDK13" s="42">
        <v>42369</v>
      </c>
      <c r="HDL13" s="43">
        <v>4995881000</v>
      </c>
      <c r="HDM13" s="43">
        <v>73814000</v>
      </c>
      <c r="HDN13" s="43">
        <v>2796508000</v>
      </c>
      <c r="HDO13" s="40">
        <v>0</v>
      </c>
      <c r="HDP13" s="43">
        <v>196424000</v>
      </c>
      <c r="HDQ13" s="40" t="s">
        <v>41</v>
      </c>
      <c r="HDR13" s="40" t="s">
        <v>99</v>
      </c>
      <c r="HDS13" s="36">
        <f t="shared" si="1026"/>
        <v>2015</v>
      </c>
      <c r="HDT13" s="37">
        <f t="shared" si="1027"/>
        <v>-4922067000</v>
      </c>
      <c r="HDU13" s="38">
        <f t="shared" si="1028"/>
        <v>2992932000</v>
      </c>
      <c r="HDV13" s="38">
        <f t="shared" si="1029"/>
        <v>-7914999000</v>
      </c>
      <c r="HDW13" s="39">
        <f t="shared" si="1030"/>
        <v>0.98522502837837811</v>
      </c>
      <c r="HDX13" s="39">
        <f t="shared" si="1031"/>
        <v>1.5843049504181546</v>
      </c>
      <c r="HDY13" s="40" t="s">
        <v>395</v>
      </c>
      <c r="HDZ13" s="40" t="s">
        <v>11</v>
      </c>
      <c r="HEA13" s="42">
        <v>42369</v>
      </c>
      <c r="HEB13" s="43">
        <v>4995881000</v>
      </c>
      <c r="HEC13" s="43">
        <v>73814000</v>
      </c>
      <c r="HED13" s="43">
        <v>2796508000</v>
      </c>
      <c r="HEE13" s="40">
        <v>0</v>
      </c>
      <c r="HEF13" s="43">
        <v>196424000</v>
      </c>
      <c r="HEG13" s="40" t="s">
        <v>41</v>
      </c>
      <c r="HEH13" s="40" t="s">
        <v>99</v>
      </c>
      <c r="HEI13" s="36">
        <f t="shared" si="1032"/>
        <v>2015</v>
      </c>
      <c r="HEJ13" s="37">
        <f t="shared" si="1033"/>
        <v>-4922067000</v>
      </c>
      <c r="HEK13" s="38">
        <f t="shared" si="1034"/>
        <v>2992932000</v>
      </c>
      <c r="HEL13" s="38">
        <f t="shared" si="1035"/>
        <v>-7914999000</v>
      </c>
      <c r="HEM13" s="39">
        <f t="shared" si="1036"/>
        <v>0.98522502837837811</v>
      </c>
      <c r="HEN13" s="39">
        <f t="shared" si="1037"/>
        <v>1.5843049504181546</v>
      </c>
      <c r="HEO13" s="40" t="s">
        <v>395</v>
      </c>
      <c r="HEP13" s="40" t="s">
        <v>11</v>
      </c>
      <c r="HEQ13" s="42">
        <v>42369</v>
      </c>
      <c r="HER13" s="43">
        <v>4995881000</v>
      </c>
      <c r="HES13" s="43">
        <v>73814000</v>
      </c>
      <c r="HET13" s="43">
        <v>2796508000</v>
      </c>
      <c r="HEU13" s="40">
        <v>0</v>
      </c>
      <c r="HEV13" s="43">
        <v>196424000</v>
      </c>
      <c r="HEW13" s="40" t="s">
        <v>41</v>
      </c>
      <c r="HEX13" s="40" t="s">
        <v>99</v>
      </c>
      <c r="HEY13" s="36">
        <f t="shared" si="1032"/>
        <v>2015</v>
      </c>
      <c r="HEZ13" s="37">
        <f t="shared" si="1033"/>
        <v>-4922067000</v>
      </c>
      <c r="HFA13" s="38">
        <f t="shared" si="1034"/>
        <v>2992932000</v>
      </c>
      <c r="HFB13" s="38">
        <f t="shared" si="1035"/>
        <v>-7914999000</v>
      </c>
      <c r="HFC13" s="39">
        <f t="shared" si="1036"/>
        <v>0.98522502837837811</v>
      </c>
      <c r="HFD13" s="39">
        <f t="shared" si="1037"/>
        <v>1.5843049504181546</v>
      </c>
      <c r="HFE13" s="40" t="s">
        <v>395</v>
      </c>
      <c r="HFF13" s="40" t="s">
        <v>11</v>
      </c>
      <c r="HFG13" s="42">
        <v>42369</v>
      </c>
      <c r="HFH13" s="43">
        <v>4995881000</v>
      </c>
      <c r="HFI13" s="43">
        <v>73814000</v>
      </c>
      <c r="HFJ13" s="43">
        <v>2796508000</v>
      </c>
      <c r="HFK13" s="40">
        <v>0</v>
      </c>
      <c r="HFL13" s="43">
        <v>196424000</v>
      </c>
      <c r="HFM13" s="40" t="s">
        <v>41</v>
      </c>
      <c r="HFN13" s="40" t="s">
        <v>99</v>
      </c>
      <c r="HFO13" s="36">
        <f t="shared" si="1038"/>
        <v>2015</v>
      </c>
      <c r="HFP13" s="37">
        <f t="shared" si="1039"/>
        <v>-4922067000</v>
      </c>
      <c r="HFQ13" s="38">
        <f t="shared" si="1040"/>
        <v>2992932000</v>
      </c>
      <c r="HFR13" s="38">
        <f t="shared" si="1041"/>
        <v>-7914999000</v>
      </c>
      <c r="HFS13" s="39">
        <f t="shared" si="1042"/>
        <v>0.98522502837837811</v>
      </c>
      <c r="HFT13" s="39">
        <f t="shared" si="1043"/>
        <v>1.5843049504181546</v>
      </c>
      <c r="HFU13" s="40" t="s">
        <v>395</v>
      </c>
      <c r="HFV13" s="40" t="s">
        <v>11</v>
      </c>
      <c r="HFW13" s="42">
        <v>42369</v>
      </c>
      <c r="HFX13" s="43">
        <v>4995881000</v>
      </c>
      <c r="HFY13" s="43">
        <v>73814000</v>
      </c>
      <c r="HFZ13" s="43">
        <v>2796508000</v>
      </c>
      <c r="HGA13" s="40">
        <v>0</v>
      </c>
      <c r="HGB13" s="43">
        <v>196424000</v>
      </c>
      <c r="HGC13" s="40" t="s">
        <v>41</v>
      </c>
      <c r="HGD13" s="40" t="s">
        <v>99</v>
      </c>
      <c r="HGE13" s="36">
        <f t="shared" si="1038"/>
        <v>2015</v>
      </c>
      <c r="HGF13" s="37">
        <f t="shared" si="1039"/>
        <v>-4922067000</v>
      </c>
      <c r="HGG13" s="38">
        <f t="shared" si="1040"/>
        <v>2992932000</v>
      </c>
      <c r="HGH13" s="38">
        <f t="shared" si="1041"/>
        <v>-7914999000</v>
      </c>
      <c r="HGI13" s="39">
        <f t="shared" si="1042"/>
        <v>0.98522502837837811</v>
      </c>
      <c r="HGJ13" s="39">
        <f t="shared" si="1043"/>
        <v>1.5843049504181546</v>
      </c>
      <c r="HGK13" s="40" t="s">
        <v>395</v>
      </c>
      <c r="HGL13" s="40" t="s">
        <v>11</v>
      </c>
      <c r="HGM13" s="42">
        <v>42369</v>
      </c>
      <c r="HGN13" s="43">
        <v>4995881000</v>
      </c>
      <c r="HGO13" s="43">
        <v>73814000</v>
      </c>
      <c r="HGP13" s="43">
        <v>2796508000</v>
      </c>
      <c r="HGQ13" s="40">
        <v>0</v>
      </c>
      <c r="HGR13" s="43">
        <v>196424000</v>
      </c>
      <c r="HGS13" s="40" t="s">
        <v>41</v>
      </c>
      <c r="HGT13" s="40" t="s">
        <v>99</v>
      </c>
      <c r="HGU13" s="36">
        <f t="shared" si="1044"/>
        <v>2015</v>
      </c>
      <c r="HGV13" s="37">
        <f t="shared" si="1045"/>
        <v>-4922067000</v>
      </c>
      <c r="HGW13" s="38">
        <f t="shared" si="1046"/>
        <v>2992932000</v>
      </c>
      <c r="HGX13" s="38">
        <f t="shared" si="1047"/>
        <v>-7914999000</v>
      </c>
      <c r="HGY13" s="39">
        <f t="shared" si="1048"/>
        <v>0.98522502837837811</v>
      </c>
      <c r="HGZ13" s="39">
        <f t="shared" si="1049"/>
        <v>1.5843049504181546</v>
      </c>
      <c r="HHA13" s="40" t="s">
        <v>395</v>
      </c>
      <c r="HHB13" s="40" t="s">
        <v>11</v>
      </c>
      <c r="HHC13" s="42">
        <v>42369</v>
      </c>
      <c r="HHD13" s="43">
        <v>4995881000</v>
      </c>
      <c r="HHE13" s="43">
        <v>73814000</v>
      </c>
      <c r="HHF13" s="43">
        <v>2796508000</v>
      </c>
      <c r="HHG13" s="40">
        <v>0</v>
      </c>
      <c r="HHH13" s="43">
        <v>196424000</v>
      </c>
      <c r="HHI13" s="40" t="s">
        <v>41</v>
      </c>
      <c r="HHJ13" s="40" t="s">
        <v>99</v>
      </c>
      <c r="HHK13" s="36">
        <f t="shared" si="1044"/>
        <v>2015</v>
      </c>
      <c r="HHL13" s="37">
        <f t="shared" si="1045"/>
        <v>-4922067000</v>
      </c>
      <c r="HHM13" s="38">
        <f t="shared" si="1046"/>
        <v>2992932000</v>
      </c>
      <c r="HHN13" s="38">
        <f t="shared" si="1047"/>
        <v>-7914999000</v>
      </c>
      <c r="HHO13" s="39">
        <f t="shared" si="1048"/>
        <v>0.98522502837837811</v>
      </c>
      <c r="HHP13" s="39">
        <f t="shared" si="1049"/>
        <v>1.5843049504181546</v>
      </c>
      <c r="HHQ13" s="40" t="s">
        <v>395</v>
      </c>
      <c r="HHR13" s="40" t="s">
        <v>11</v>
      </c>
      <c r="HHS13" s="42">
        <v>42369</v>
      </c>
      <c r="HHT13" s="43">
        <v>4995881000</v>
      </c>
      <c r="HHU13" s="43">
        <v>73814000</v>
      </c>
      <c r="HHV13" s="43">
        <v>2796508000</v>
      </c>
      <c r="HHW13" s="40">
        <v>0</v>
      </c>
      <c r="HHX13" s="43">
        <v>196424000</v>
      </c>
      <c r="HHY13" s="40" t="s">
        <v>41</v>
      </c>
      <c r="HHZ13" s="40" t="s">
        <v>99</v>
      </c>
      <c r="HIA13" s="36">
        <f t="shared" si="1050"/>
        <v>2015</v>
      </c>
      <c r="HIB13" s="37">
        <f t="shared" si="1051"/>
        <v>-4922067000</v>
      </c>
      <c r="HIC13" s="38">
        <f t="shared" si="1052"/>
        <v>2992932000</v>
      </c>
      <c r="HID13" s="38">
        <f t="shared" si="1053"/>
        <v>-7914999000</v>
      </c>
      <c r="HIE13" s="39">
        <f t="shared" si="1054"/>
        <v>0.98522502837837811</v>
      </c>
      <c r="HIF13" s="39">
        <f t="shared" si="1055"/>
        <v>1.5843049504181546</v>
      </c>
      <c r="HIG13" s="40" t="s">
        <v>395</v>
      </c>
      <c r="HIH13" s="40" t="s">
        <v>11</v>
      </c>
      <c r="HII13" s="42">
        <v>42369</v>
      </c>
      <c r="HIJ13" s="43">
        <v>4995881000</v>
      </c>
      <c r="HIK13" s="43">
        <v>73814000</v>
      </c>
      <c r="HIL13" s="43">
        <v>2796508000</v>
      </c>
      <c r="HIM13" s="40">
        <v>0</v>
      </c>
      <c r="HIN13" s="43">
        <v>196424000</v>
      </c>
      <c r="HIO13" s="40" t="s">
        <v>41</v>
      </c>
      <c r="HIP13" s="40" t="s">
        <v>99</v>
      </c>
      <c r="HIQ13" s="36">
        <f t="shared" si="1050"/>
        <v>2015</v>
      </c>
      <c r="HIR13" s="37">
        <f t="shared" si="1051"/>
        <v>-4922067000</v>
      </c>
      <c r="HIS13" s="38">
        <f t="shared" si="1052"/>
        <v>2992932000</v>
      </c>
      <c r="HIT13" s="38">
        <f t="shared" si="1053"/>
        <v>-7914999000</v>
      </c>
      <c r="HIU13" s="39">
        <f t="shared" si="1054"/>
        <v>0.98522502837837811</v>
      </c>
      <c r="HIV13" s="39">
        <f t="shared" si="1055"/>
        <v>1.5843049504181546</v>
      </c>
      <c r="HIW13" s="40" t="s">
        <v>395</v>
      </c>
      <c r="HIX13" s="40" t="s">
        <v>11</v>
      </c>
      <c r="HIY13" s="42">
        <v>42369</v>
      </c>
      <c r="HIZ13" s="43">
        <v>4995881000</v>
      </c>
      <c r="HJA13" s="43">
        <v>73814000</v>
      </c>
      <c r="HJB13" s="43">
        <v>2796508000</v>
      </c>
      <c r="HJC13" s="40">
        <v>0</v>
      </c>
      <c r="HJD13" s="43">
        <v>196424000</v>
      </c>
      <c r="HJE13" s="40" t="s">
        <v>41</v>
      </c>
      <c r="HJF13" s="40" t="s">
        <v>99</v>
      </c>
      <c r="HJG13" s="36">
        <f t="shared" si="1056"/>
        <v>2015</v>
      </c>
      <c r="HJH13" s="37">
        <f t="shared" si="1057"/>
        <v>-4922067000</v>
      </c>
      <c r="HJI13" s="38">
        <f t="shared" si="1058"/>
        <v>2992932000</v>
      </c>
      <c r="HJJ13" s="38">
        <f t="shared" si="1059"/>
        <v>-7914999000</v>
      </c>
      <c r="HJK13" s="39">
        <f t="shared" si="1060"/>
        <v>0.98522502837837811</v>
      </c>
      <c r="HJL13" s="39">
        <f t="shared" si="1061"/>
        <v>1.5843049504181546</v>
      </c>
      <c r="HJM13" s="40" t="s">
        <v>395</v>
      </c>
      <c r="HJN13" s="40" t="s">
        <v>11</v>
      </c>
      <c r="HJO13" s="42">
        <v>42369</v>
      </c>
      <c r="HJP13" s="43">
        <v>4995881000</v>
      </c>
      <c r="HJQ13" s="43">
        <v>73814000</v>
      </c>
      <c r="HJR13" s="43">
        <v>2796508000</v>
      </c>
      <c r="HJS13" s="40">
        <v>0</v>
      </c>
      <c r="HJT13" s="43">
        <v>196424000</v>
      </c>
      <c r="HJU13" s="40" t="s">
        <v>41</v>
      </c>
      <c r="HJV13" s="40" t="s">
        <v>99</v>
      </c>
      <c r="HJW13" s="36">
        <f t="shared" si="1056"/>
        <v>2015</v>
      </c>
      <c r="HJX13" s="37">
        <f t="shared" si="1057"/>
        <v>-4922067000</v>
      </c>
      <c r="HJY13" s="38">
        <f t="shared" si="1058"/>
        <v>2992932000</v>
      </c>
      <c r="HJZ13" s="38">
        <f t="shared" si="1059"/>
        <v>-7914999000</v>
      </c>
      <c r="HKA13" s="39">
        <f t="shared" si="1060"/>
        <v>0.98522502837837811</v>
      </c>
      <c r="HKB13" s="39">
        <f t="shared" si="1061"/>
        <v>1.5843049504181546</v>
      </c>
      <c r="HKC13" s="40" t="s">
        <v>395</v>
      </c>
      <c r="HKD13" s="40" t="s">
        <v>11</v>
      </c>
      <c r="HKE13" s="42">
        <v>42369</v>
      </c>
      <c r="HKF13" s="43">
        <v>4995881000</v>
      </c>
      <c r="HKG13" s="43">
        <v>73814000</v>
      </c>
      <c r="HKH13" s="43">
        <v>2796508000</v>
      </c>
      <c r="HKI13" s="40">
        <v>0</v>
      </c>
      <c r="HKJ13" s="43">
        <v>196424000</v>
      </c>
      <c r="HKK13" s="40" t="s">
        <v>41</v>
      </c>
      <c r="HKL13" s="40" t="s">
        <v>99</v>
      </c>
      <c r="HKM13" s="36">
        <f t="shared" si="1062"/>
        <v>2015</v>
      </c>
      <c r="HKN13" s="37">
        <f t="shared" si="1063"/>
        <v>-4922067000</v>
      </c>
      <c r="HKO13" s="38">
        <f t="shared" si="1064"/>
        <v>2992932000</v>
      </c>
      <c r="HKP13" s="38">
        <f t="shared" si="1065"/>
        <v>-7914999000</v>
      </c>
      <c r="HKQ13" s="39">
        <f t="shared" si="1066"/>
        <v>0.98522502837837811</v>
      </c>
      <c r="HKR13" s="39">
        <f t="shared" si="1067"/>
        <v>1.5843049504181546</v>
      </c>
      <c r="HKS13" s="40" t="s">
        <v>395</v>
      </c>
      <c r="HKT13" s="40" t="s">
        <v>11</v>
      </c>
      <c r="HKU13" s="42">
        <v>42369</v>
      </c>
      <c r="HKV13" s="43">
        <v>4995881000</v>
      </c>
      <c r="HKW13" s="43">
        <v>73814000</v>
      </c>
      <c r="HKX13" s="43">
        <v>2796508000</v>
      </c>
      <c r="HKY13" s="40">
        <v>0</v>
      </c>
      <c r="HKZ13" s="43">
        <v>196424000</v>
      </c>
      <c r="HLA13" s="40" t="s">
        <v>41</v>
      </c>
      <c r="HLB13" s="40" t="s">
        <v>99</v>
      </c>
      <c r="HLC13" s="36">
        <f t="shared" si="1062"/>
        <v>2015</v>
      </c>
      <c r="HLD13" s="37">
        <f t="shared" si="1063"/>
        <v>-4922067000</v>
      </c>
      <c r="HLE13" s="38">
        <f t="shared" si="1064"/>
        <v>2992932000</v>
      </c>
      <c r="HLF13" s="38">
        <f t="shared" si="1065"/>
        <v>-7914999000</v>
      </c>
      <c r="HLG13" s="39">
        <f t="shared" si="1066"/>
        <v>0.98522502837837811</v>
      </c>
      <c r="HLH13" s="39">
        <f t="shared" si="1067"/>
        <v>1.5843049504181546</v>
      </c>
      <c r="HLI13" s="40" t="s">
        <v>395</v>
      </c>
      <c r="HLJ13" s="40" t="s">
        <v>11</v>
      </c>
      <c r="HLK13" s="42">
        <v>42369</v>
      </c>
      <c r="HLL13" s="43">
        <v>4995881000</v>
      </c>
      <c r="HLM13" s="43">
        <v>73814000</v>
      </c>
      <c r="HLN13" s="43">
        <v>2796508000</v>
      </c>
      <c r="HLO13" s="40">
        <v>0</v>
      </c>
      <c r="HLP13" s="43">
        <v>196424000</v>
      </c>
      <c r="HLQ13" s="40" t="s">
        <v>41</v>
      </c>
      <c r="HLR13" s="40" t="s">
        <v>99</v>
      </c>
      <c r="HLS13" s="36">
        <f t="shared" si="1068"/>
        <v>2015</v>
      </c>
      <c r="HLT13" s="37">
        <f t="shared" si="1069"/>
        <v>-4922067000</v>
      </c>
      <c r="HLU13" s="38">
        <f t="shared" si="1070"/>
        <v>2992932000</v>
      </c>
      <c r="HLV13" s="38">
        <f t="shared" si="1071"/>
        <v>-7914999000</v>
      </c>
      <c r="HLW13" s="39">
        <f t="shared" si="1072"/>
        <v>0.98522502837837811</v>
      </c>
      <c r="HLX13" s="39">
        <f t="shared" si="1073"/>
        <v>1.5843049504181546</v>
      </c>
      <c r="HLY13" s="40" t="s">
        <v>395</v>
      </c>
      <c r="HLZ13" s="40" t="s">
        <v>11</v>
      </c>
      <c r="HMA13" s="42">
        <v>42369</v>
      </c>
      <c r="HMB13" s="43">
        <v>4995881000</v>
      </c>
      <c r="HMC13" s="43">
        <v>73814000</v>
      </c>
      <c r="HMD13" s="43">
        <v>2796508000</v>
      </c>
      <c r="HME13" s="40">
        <v>0</v>
      </c>
      <c r="HMF13" s="43">
        <v>196424000</v>
      </c>
      <c r="HMG13" s="40" t="s">
        <v>41</v>
      </c>
      <c r="HMH13" s="40" t="s">
        <v>99</v>
      </c>
      <c r="HMI13" s="36">
        <f t="shared" si="1068"/>
        <v>2015</v>
      </c>
      <c r="HMJ13" s="37">
        <f t="shared" si="1069"/>
        <v>-4922067000</v>
      </c>
      <c r="HMK13" s="38">
        <f t="shared" si="1070"/>
        <v>2992932000</v>
      </c>
      <c r="HML13" s="38">
        <f t="shared" si="1071"/>
        <v>-7914999000</v>
      </c>
      <c r="HMM13" s="39">
        <f t="shared" si="1072"/>
        <v>0.98522502837837811</v>
      </c>
      <c r="HMN13" s="39">
        <f t="shared" si="1073"/>
        <v>1.5843049504181546</v>
      </c>
      <c r="HMO13" s="40" t="s">
        <v>395</v>
      </c>
      <c r="HMP13" s="40" t="s">
        <v>11</v>
      </c>
      <c r="HMQ13" s="42">
        <v>42369</v>
      </c>
      <c r="HMR13" s="43">
        <v>4995881000</v>
      </c>
      <c r="HMS13" s="43">
        <v>73814000</v>
      </c>
      <c r="HMT13" s="43">
        <v>2796508000</v>
      </c>
      <c r="HMU13" s="40">
        <v>0</v>
      </c>
      <c r="HMV13" s="43">
        <v>196424000</v>
      </c>
      <c r="HMW13" s="40" t="s">
        <v>41</v>
      </c>
      <c r="HMX13" s="40" t="s">
        <v>99</v>
      </c>
      <c r="HMY13" s="36">
        <f t="shared" si="1074"/>
        <v>2015</v>
      </c>
      <c r="HMZ13" s="37">
        <f t="shared" si="1075"/>
        <v>-4922067000</v>
      </c>
      <c r="HNA13" s="38">
        <f t="shared" si="1076"/>
        <v>2992932000</v>
      </c>
      <c r="HNB13" s="38">
        <f t="shared" si="1077"/>
        <v>-7914999000</v>
      </c>
      <c r="HNC13" s="39">
        <f t="shared" si="1078"/>
        <v>0.98522502837837811</v>
      </c>
      <c r="HND13" s="39">
        <f t="shared" si="1079"/>
        <v>1.5843049504181546</v>
      </c>
      <c r="HNE13" s="40" t="s">
        <v>395</v>
      </c>
      <c r="HNF13" s="40" t="s">
        <v>11</v>
      </c>
      <c r="HNG13" s="42">
        <v>42369</v>
      </c>
      <c r="HNH13" s="43">
        <v>4995881000</v>
      </c>
      <c r="HNI13" s="43">
        <v>73814000</v>
      </c>
      <c r="HNJ13" s="43">
        <v>2796508000</v>
      </c>
      <c r="HNK13" s="40">
        <v>0</v>
      </c>
      <c r="HNL13" s="43">
        <v>196424000</v>
      </c>
      <c r="HNM13" s="40" t="s">
        <v>41</v>
      </c>
      <c r="HNN13" s="40" t="s">
        <v>99</v>
      </c>
      <c r="HNO13" s="36">
        <f t="shared" si="1074"/>
        <v>2015</v>
      </c>
      <c r="HNP13" s="37">
        <f t="shared" si="1075"/>
        <v>-4922067000</v>
      </c>
      <c r="HNQ13" s="38">
        <f t="shared" si="1076"/>
        <v>2992932000</v>
      </c>
      <c r="HNR13" s="38">
        <f t="shared" si="1077"/>
        <v>-7914999000</v>
      </c>
      <c r="HNS13" s="39">
        <f t="shared" si="1078"/>
        <v>0.98522502837837811</v>
      </c>
      <c r="HNT13" s="39">
        <f t="shared" si="1079"/>
        <v>1.5843049504181546</v>
      </c>
      <c r="HNU13" s="40" t="s">
        <v>395</v>
      </c>
      <c r="HNV13" s="40" t="s">
        <v>11</v>
      </c>
      <c r="HNW13" s="42">
        <v>42369</v>
      </c>
      <c r="HNX13" s="43">
        <v>4995881000</v>
      </c>
      <c r="HNY13" s="43">
        <v>73814000</v>
      </c>
      <c r="HNZ13" s="43">
        <v>2796508000</v>
      </c>
      <c r="HOA13" s="40">
        <v>0</v>
      </c>
      <c r="HOB13" s="43">
        <v>196424000</v>
      </c>
      <c r="HOC13" s="40" t="s">
        <v>41</v>
      </c>
      <c r="HOD13" s="40" t="s">
        <v>99</v>
      </c>
      <c r="HOE13" s="36">
        <f t="shared" si="1080"/>
        <v>2015</v>
      </c>
      <c r="HOF13" s="37">
        <f t="shared" si="1081"/>
        <v>-4922067000</v>
      </c>
      <c r="HOG13" s="38">
        <f t="shared" si="1082"/>
        <v>2992932000</v>
      </c>
      <c r="HOH13" s="38">
        <f t="shared" si="1083"/>
        <v>-7914999000</v>
      </c>
      <c r="HOI13" s="39">
        <f t="shared" si="1084"/>
        <v>0.98522502837837811</v>
      </c>
      <c r="HOJ13" s="39">
        <f t="shared" si="1085"/>
        <v>1.5843049504181546</v>
      </c>
      <c r="HOK13" s="40" t="s">
        <v>395</v>
      </c>
      <c r="HOL13" s="40" t="s">
        <v>11</v>
      </c>
      <c r="HOM13" s="42">
        <v>42369</v>
      </c>
      <c r="HON13" s="43">
        <v>4995881000</v>
      </c>
      <c r="HOO13" s="43">
        <v>73814000</v>
      </c>
      <c r="HOP13" s="43">
        <v>2796508000</v>
      </c>
      <c r="HOQ13" s="40">
        <v>0</v>
      </c>
      <c r="HOR13" s="43">
        <v>196424000</v>
      </c>
      <c r="HOS13" s="40" t="s">
        <v>41</v>
      </c>
      <c r="HOT13" s="40" t="s">
        <v>99</v>
      </c>
      <c r="HOU13" s="36">
        <f t="shared" si="1080"/>
        <v>2015</v>
      </c>
      <c r="HOV13" s="37">
        <f t="shared" si="1081"/>
        <v>-4922067000</v>
      </c>
      <c r="HOW13" s="38">
        <f t="shared" si="1082"/>
        <v>2992932000</v>
      </c>
      <c r="HOX13" s="38">
        <f t="shared" si="1083"/>
        <v>-7914999000</v>
      </c>
      <c r="HOY13" s="39">
        <f t="shared" si="1084"/>
        <v>0.98522502837837811</v>
      </c>
      <c r="HOZ13" s="39">
        <f t="shared" si="1085"/>
        <v>1.5843049504181546</v>
      </c>
      <c r="HPA13" s="40" t="s">
        <v>395</v>
      </c>
      <c r="HPB13" s="40" t="s">
        <v>11</v>
      </c>
      <c r="HPC13" s="42">
        <v>42369</v>
      </c>
      <c r="HPD13" s="43">
        <v>4995881000</v>
      </c>
      <c r="HPE13" s="43">
        <v>73814000</v>
      </c>
      <c r="HPF13" s="43">
        <v>2796508000</v>
      </c>
      <c r="HPG13" s="40">
        <v>0</v>
      </c>
      <c r="HPH13" s="43">
        <v>196424000</v>
      </c>
      <c r="HPI13" s="40" t="s">
        <v>41</v>
      </c>
      <c r="HPJ13" s="40" t="s">
        <v>99</v>
      </c>
      <c r="HPK13" s="36">
        <f t="shared" si="1086"/>
        <v>2015</v>
      </c>
      <c r="HPL13" s="37">
        <f t="shared" si="1087"/>
        <v>-4922067000</v>
      </c>
      <c r="HPM13" s="38">
        <f t="shared" si="1088"/>
        <v>2992932000</v>
      </c>
      <c r="HPN13" s="38">
        <f t="shared" si="1089"/>
        <v>-7914999000</v>
      </c>
      <c r="HPO13" s="39">
        <f t="shared" si="1090"/>
        <v>0.98522502837837811</v>
      </c>
      <c r="HPP13" s="39">
        <f t="shared" si="1091"/>
        <v>1.5843049504181546</v>
      </c>
      <c r="HPQ13" s="40" t="s">
        <v>395</v>
      </c>
      <c r="HPR13" s="40" t="s">
        <v>11</v>
      </c>
      <c r="HPS13" s="42">
        <v>42369</v>
      </c>
      <c r="HPT13" s="43">
        <v>4995881000</v>
      </c>
      <c r="HPU13" s="43">
        <v>73814000</v>
      </c>
      <c r="HPV13" s="43">
        <v>2796508000</v>
      </c>
      <c r="HPW13" s="40">
        <v>0</v>
      </c>
      <c r="HPX13" s="43">
        <v>196424000</v>
      </c>
      <c r="HPY13" s="40" t="s">
        <v>41</v>
      </c>
      <c r="HPZ13" s="40" t="s">
        <v>99</v>
      </c>
      <c r="HQA13" s="36">
        <f t="shared" si="1086"/>
        <v>2015</v>
      </c>
      <c r="HQB13" s="37">
        <f t="shared" si="1087"/>
        <v>-4922067000</v>
      </c>
      <c r="HQC13" s="38">
        <f t="shared" si="1088"/>
        <v>2992932000</v>
      </c>
      <c r="HQD13" s="38">
        <f t="shared" si="1089"/>
        <v>-7914999000</v>
      </c>
      <c r="HQE13" s="39">
        <f t="shared" si="1090"/>
        <v>0.98522502837837811</v>
      </c>
      <c r="HQF13" s="39">
        <f t="shared" si="1091"/>
        <v>1.5843049504181546</v>
      </c>
      <c r="HQG13" s="40" t="s">
        <v>395</v>
      </c>
      <c r="HQH13" s="40" t="s">
        <v>11</v>
      </c>
      <c r="HQI13" s="42">
        <v>42369</v>
      </c>
      <c r="HQJ13" s="43">
        <v>4995881000</v>
      </c>
      <c r="HQK13" s="43">
        <v>73814000</v>
      </c>
      <c r="HQL13" s="43">
        <v>2796508000</v>
      </c>
      <c r="HQM13" s="40">
        <v>0</v>
      </c>
      <c r="HQN13" s="43">
        <v>196424000</v>
      </c>
      <c r="HQO13" s="40" t="s">
        <v>41</v>
      </c>
      <c r="HQP13" s="40" t="s">
        <v>99</v>
      </c>
      <c r="HQQ13" s="36">
        <f t="shared" si="1092"/>
        <v>2015</v>
      </c>
      <c r="HQR13" s="37">
        <f t="shared" si="1093"/>
        <v>-4922067000</v>
      </c>
      <c r="HQS13" s="38">
        <f t="shared" si="1094"/>
        <v>2992932000</v>
      </c>
      <c r="HQT13" s="38">
        <f t="shared" si="1095"/>
        <v>-7914999000</v>
      </c>
      <c r="HQU13" s="39">
        <f t="shared" si="1096"/>
        <v>0.98522502837837811</v>
      </c>
      <c r="HQV13" s="39">
        <f t="shared" si="1097"/>
        <v>1.5843049504181546</v>
      </c>
      <c r="HQW13" s="40" t="s">
        <v>395</v>
      </c>
      <c r="HQX13" s="40" t="s">
        <v>11</v>
      </c>
      <c r="HQY13" s="42">
        <v>42369</v>
      </c>
      <c r="HQZ13" s="43">
        <v>4995881000</v>
      </c>
      <c r="HRA13" s="43">
        <v>73814000</v>
      </c>
      <c r="HRB13" s="43">
        <v>2796508000</v>
      </c>
      <c r="HRC13" s="40">
        <v>0</v>
      </c>
      <c r="HRD13" s="43">
        <v>196424000</v>
      </c>
      <c r="HRE13" s="40" t="s">
        <v>41</v>
      </c>
      <c r="HRF13" s="40" t="s">
        <v>99</v>
      </c>
      <c r="HRG13" s="36">
        <f t="shared" si="1092"/>
        <v>2015</v>
      </c>
      <c r="HRH13" s="37">
        <f t="shared" si="1093"/>
        <v>-4922067000</v>
      </c>
      <c r="HRI13" s="38">
        <f t="shared" si="1094"/>
        <v>2992932000</v>
      </c>
      <c r="HRJ13" s="38">
        <f t="shared" si="1095"/>
        <v>-7914999000</v>
      </c>
      <c r="HRK13" s="39">
        <f t="shared" si="1096"/>
        <v>0.98522502837837811</v>
      </c>
      <c r="HRL13" s="39">
        <f t="shared" si="1097"/>
        <v>1.5843049504181546</v>
      </c>
      <c r="HRM13" s="40" t="s">
        <v>395</v>
      </c>
      <c r="HRN13" s="40" t="s">
        <v>11</v>
      </c>
      <c r="HRO13" s="42">
        <v>42369</v>
      </c>
      <c r="HRP13" s="43">
        <v>4995881000</v>
      </c>
      <c r="HRQ13" s="43">
        <v>73814000</v>
      </c>
      <c r="HRR13" s="43">
        <v>2796508000</v>
      </c>
      <c r="HRS13" s="40">
        <v>0</v>
      </c>
      <c r="HRT13" s="43">
        <v>196424000</v>
      </c>
      <c r="HRU13" s="40" t="s">
        <v>41</v>
      </c>
      <c r="HRV13" s="40" t="s">
        <v>99</v>
      </c>
      <c r="HRW13" s="36">
        <f t="shared" si="1098"/>
        <v>2015</v>
      </c>
      <c r="HRX13" s="37">
        <f t="shared" si="1099"/>
        <v>-4922067000</v>
      </c>
      <c r="HRY13" s="38">
        <f t="shared" si="1100"/>
        <v>2992932000</v>
      </c>
      <c r="HRZ13" s="38">
        <f t="shared" si="1101"/>
        <v>-7914999000</v>
      </c>
      <c r="HSA13" s="39">
        <f t="shared" si="1102"/>
        <v>0.98522502837837811</v>
      </c>
      <c r="HSB13" s="39">
        <f t="shared" si="1103"/>
        <v>1.5843049504181546</v>
      </c>
      <c r="HSC13" s="40" t="s">
        <v>395</v>
      </c>
      <c r="HSD13" s="40" t="s">
        <v>11</v>
      </c>
      <c r="HSE13" s="42">
        <v>42369</v>
      </c>
      <c r="HSF13" s="43">
        <v>4995881000</v>
      </c>
      <c r="HSG13" s="43">
        <v>73814000</v>
      </c>
      <c r="HSH13" s="43">
        <v>2796508000</v>
      </c>
      <c r="HSI13" s="40">
        <v>0</v>
      </c>
      <c r="HSJ13" s="43">
        <v>196424000</v>
      </c>
      <c r="HSK13" s="40" t="s">
        <v>41</v>
      </c>
      <c r="HSL13" s="40" t="s">
        <v>99</v>
      </c>
      <c r="HSM13" s="36">
        <f t="shared" si="1098"/>
        <v>2015</v>
      </c>
      <c r="HSN13" s="37">
        <f t="shared" si="1099"/>
        <v>-4922067000</v>
      </c>
      <c r="HSO13" s="38">
        <f t="shared" si="1100"/>
        <v>2992932000</v>
      </c>
      <c r="HSP13" s="38">
        <f t="shared" si="1101"/>
        <v>-7914999000</v>
      </c>
      <c r="HSQ13" s="39">
        <f t="shared" si="1102"/>
        <v>0.98522502837837811</v>
      </c>
      <c r="HSR13" s="39">
        <f t="shared" si="1103"/>
        <v>1.5843049504181546</v>
      </c>
      <c r="HSS13" s="40" t="s">
        <v>395</v>
      </c>
      <c r="HST13" s="40" t="s">
        <v>11</v>
      </c>
      <c r="HSU13" s="42">
        <v>42369</v>
      </c>
      <c r="HSV13" s="43">
        <v>4995881000</v>
      </c>
      <c r="HSW13" s="43">
        <v>73814000</v>
      </c>
      <c r="HSX13" s="43">
        <v>2796508000</v>
      </c>
      <c r="HSY13" s="40">
        <v>0</v>
      </c>
      <c r="HSZ13" s="43">
        <v>196424000</v>
      </c>
      <c r="HTA13" s="40" t="s">
        <v>41</v>
      </c>
      <c r="HTB13" s="40" t="s">
        <v>99</v>
      </c>
      <c r="HTC13" s="36">
        <f t="shared" si="1104"/>
        <v>2015</v>
      </c>
      <c r="HTD13" s="37">
        <f t="shared" si="1105"/>
        <v>-4922067000</v>
      </c>
      <c r="HTE13" s="38">
        <f t="shared" si="1106"/>
        <v>2992932000</v>
      </c>
      <c r="HTF13" s="38">
        <f t="shared" si="1107"/>
        <v>-7914999000</v>
      </c>
      <c r="HTG13" s="39">
        <f t="shared" si="1108"/>
        <v>0.98522502837837811</v>
      </c>
      <c r="HTH13" s="39">
        <f t="shared" si="1109"/>
        <v>1.5843049504181546</v>
      </c>
      <c r="HTI13" s="40" t="s">
        <v>395</v>
      </c>
      <c r="HTJ13" s="40" t="s">
        <v>11</v>
      </c>
      <c r="HTK13" s="42">
        <v>42369</v>
      </c>
      <c r="HTL13" s="43">
        <v>4995881000</v>
      </c>
      <c r="HTM13" s="43">
        <v>73814000</v>
      </c>
      <c r="HTN13" s="43">
        <v>2796508000</v>
      </c>
      <c r="HTO13" s="40">
        <v>0</v>
      </c>
      <c r="HTP13" s="43">
        <v>196424000</v>
      </c>
      <c r="HTQ13" s="40" t="s">
        <v>41</v>
      </c>
      <c r="HTR13" s="40" t="s">
        <v>99</v>
      </c>
      <c r="HTS13" s="36">
        <f t="shared" si="1104"/>
        <v>2015</v>
      </c>
      <c r="HTT13" s="37">
        <f t="shared" si="1105"/>
        <v>-4922067000</v>
      </c>
      <c r="HTU13" s="38">
        <f t="shared" si="1106"/>
        <v>2992932000</v>
      </c>
      <c r="HTV13" s="38">
        <f t="shared" si="1107"/>
        <v>-7914999000</v>
      </c>
      <c r="HTW13" s="39">
        <f t="shared" si="1108"/>
        <v>0.98522502837837811</v>
      </c>
      <c r="HTX13" s="39">
        <f t="shared" si="1109"/>
        <v>1.5843049504181546</v>
      </c>
      <c r="HTY13" s="40" t="s">
        <v>395</v>
      </c>
      <c r="HTZ13" s="40" t="s">
        <v>11</v>
      </c>
      <c r="HUA13" s="42">
        <v>42369</v>
      </c>
      <c r="HUB13" s="43">
        <v>4995881000</v>
      </c>
      <c r="HUC13" s="43">
        <v>73814000</v>
      </c>
      <c r="HUD13" s="43">
        <v>2796508000</v>
      </c>
      <c r="HUE13" s="40">
        <v>0</v>
      </c>
      <c r="HUF13" s="43">
        <v>196424000</v>
      </c>
      <c r="HUG13" s="40" t="s">
        <v>41</v>
      </c>
      <c r="HUH13" s="40" t="s">
        <v>99</v>
      </c>
      <c r="HUI13" s="36">
        <f t="shared" si="1110"/>
        <v>2015</v>
      </c>
      <c r="HUJ13" s="37">
        <f t="shared" si="1111"/>
        <v>-4922067000</v>
      </c>
      <c r="HUK13" s="38">
        <f t="shared" si="1112"/>
        <v>2992932000</v>
      </c>
      <c r="HUL13" s="38">
        <f t="shared" si="1113"/>
        <v>-7914999000</v>
      </c>
      <c r="HUM13" s="39">
        <f t="shared" si="1114"/>
        <v>0.98522502837837811</v>
      </c>
      <c r="HUN13" s="39">
        <f t="shared" si="1115"/>
        <v>1.5843049504181546</v>
      </c>
      <c r="HUO13" s="40" t="s">
        <v>395</v>
      </c>
      <c r="HUP13" s="40" t="s">
        <v>11</v>
      </c>
      <c r="HUQ13" s="42">
        <v>42369</v>
      </c>
      <c r="HUR13" s="43">
        <v>4995881000</v>
      </c>
      <c r="HUS13" s="43">
        <v>73814000</v>
      </c>
      <c r="HUT13" s="43">
        <v>2796508000</v>
      </c>
      <c r="HUU13" s="40">
        <v>0</v>
      </c>
      <c r="HUV13" s="43">
        <v>196424000</v>
      </c>
      <c r="HUW13" s="40" t="s">
        <v>41</v>
      </c>
      <c r="HUX13" s="40" t="s">
        <v>99</v>
      </c>
      <c r="HUY13" s="36">
        <f t="shared" si="1110"/>
        <v>2015</v>
      </c>
      <c r="HUZ13" s="37">
        <f t="shared" si="1111"/>
        <v>-4922067000</v>
      </c>
      <c r="HVA13" s="38">
        <f t="shared" si="1112"/>
        <v>2992932000</v>
      </c>
      <c r="HVB13" s="38">
        <f t="shared" si="1113"/>
        <v>-7914999000</v>
      </c>
      <c r="HVC13" s="39">
        <f t="shared" si="1114"/>
        <v>0.98522502837837811</v>
      </c>
      <c r="HVD13" s="39">
        <f t="shared" si="1115"/>
        <v>1.5843049504181546</v>
      </c>
      <c r="HVE13" s="40" t="s">
        <v>395</v>
      </c>
      <c r="HVF13" s="40" t="s">
        <v>11</v>
      </c>
      <c r="HVG13" s="42">
        <v>42369</v>
      </c>
      <c r="HVH13" s="43">
        <v>4995881000</v>
      </c>
      <c r="HVI13" s="43">
        <v>73814000</v>
      </c>
      <c r="HVJ13" s="43">
        <v>2796508000</v>
      </c>
      <c r="HVK13" s="40">
        <v>0</v>
      </c>
      <c r="HVL13" s="43">
        <v>196424000</v>
      </c>
      <c r="HVM13" s="40" t="s">
        <v>41</v>
      </c>
      <c r="HVN13" s="40" t="s">
        <v>99</v>
      </c>
      <c r="HVO13" s="36">
        <f t="shared" si="1116"/>
        <v>2015</v>
      </c>
      <c r="HVP13" s="37">
        <f t="shared" si="1117"/>
        <v>-4922067000</v>
      </c>
      <c r="HVQ13" s="38">
        <f t="shared" si="1118"/>
        <v>2992932000</v>
      </c>
      <c r="HVR13" s="38">
        <f t="shared" si="1119"/>
        <v>-7914999000</v>
      </c>
      <c r="HVS13" s="39">
        <f t="shared" si="1120"/>
        <v>0.98522502837837811</v>
      </c>
      <c r="HVT13" s="39">
        <f t="shared" si="1121"/>
        <v>1.5843049504181546</v>
      </c>
      <c r="HVU13" s="40" t="s">
        <v>395</v>
      </c>
      <c r="HVV13" s="40" t="s">
        <v>11</v>
      </c>
      <c r="HVW13" s="42">
        <v>42369</v>
      </c>
      <c r="HVX13" s="43">
        <v>4995881000</v>
      </c>
      <c r="HVY13" s="43">
        <v>73814000</v>
      </c>
      <c r="HVZ13" s="43">
        <v>2796508000</v>
      </c>
      <c r="HWA13" s="40">
        <v>0</v>
      </c>
      <c r="HWB13" s="43">
        <v>196424000</v>
      </c>
      <c r="HWC13" s="40" t="s">
        <v>41</v>
      </c>
      <c r="HWD13" s="40" t="s">
        <v>99</v>
      </c>
      <c r="HWE13" s="36">
        <f t="shared" si="1116"/>
        <v>2015</v>
      </c>
      <c r="HWF13" s="37">
        <f t="shared" si="1117"/>
        <v>-4922067000</v>
      </c>
      <c r="HWG13" s="38">
        <f t="shared" si="1118"/>
        <v>2992932000</v>
      </c>
      <c r="HWH13" s="38">
        <f t="shared" si="1119"/>
        <v>-7914999000</v>
      </c>
      <c r="HWI13" s="39">
        <f t="shared" si="1120"/>
        <v>0.98522502837837811</v>
      </c>
      <c r="HWJ13" s="39">
        <f t="shared" si="1121"/>
        <v>1.5843049504181546</v>
      </c>
      <c r="HWK13" s="40" t="s">
        <v>395</v>
      </c>
      <c r="HWL13" s="40" t="s">
        <v>11</v>
      </c>
      <c r="HWM13" s="42">
        <v>42369</v>
      </c>
      <c r="HWN13" s="43">
        <v>4995881000</v>
      </c>
      <c r="HWO13" s="43">
        <v>73814000</v>
      </c>
      <c r="HWP13" s="43">
        <v>2796508000</v>
      </c>
      <c r="HWQ13" s="40">
        <v>0</v>
      </c>
      <c r="HWR13" s="43">
        <v>196424000</v>
      </c>
      <c r="HWS13" s="40" t="s">
        <v>41</v>
      </c>
      <c r="HWT13" s="40" t="s">
        <v>99</v>
      </c>
      <c r="HWU13" s="36">
        <f t="shared" si="1122"/>
        <v>2015</v>
      </c>
      <c r="HWV13" s="37">
        <f t="shared" si="1123"/>
        <v>-4922067000</v>
      </c>
      <c r="HWW13" s="38">
        <f t="shared" si="1124"/>
        <v>2992932000</v>
      </c>
      <c r="HWX13" s="38">
        <f t="shared" si="1125"/>
        <v>-7914999000</v>
      </c>
      <c r="HWY13" s="39">
        <f t="shared" si="1126"/>
        <v>0.98522502837837811</v>
      </c>
      <c r="HWZ13" s="39">
        <f t="shared" si="1127"/>
        <v>1.5843049504181546</v>
      </c>
      <c r="HXA13" s="40" t="s">
        <v>395</v>
      </c>
      <c r="HXB13" s="40" t="s">
        <v>11</v>
      </c>
      <c r="HXC13" s="42">
        <v>42369</v>
      </c>
      <c r="HXD13" s="43">
        <v>4995881000</v>
      </c>
      <c r="HXE13" s="43">
        <v>73814000</v>
      </c>
      <c r="HXF13" s="43">
        <v>2796508000</v>
      </c>
      <c r="HXG13" s="40">
        <v>0</v>
      </c>
      <c r="HXH13" s="43">
        <v>196424000</v>
      </c>
      <c r="HXI13" s="40" t="s">
        <v>41</v>
      </c>
      <c r="HXJ13" s="40" t="s">
        <v>99</v>
      </c>
      <c r="HXK13" s="36">
        <f t="shared" si="1122"/>
        <v>2015</v>
      </c>
      <c r="HXL13" s="37">
        <f t="shared" si="1123"/>
        <v>-4922067000</v>
      </c>
      <c r="HXM13" s="38">
        <f t="shared" si="1124"/>
        <v>2992932000</v>
      </c>
      <c r="HXN13" s="38">
        <f t="shared" si="1125"/>
        <v>-7914999000</v>
      </c>
      <c r="HXO13" s="39">
        <f t="shared" si="1126"/>
        <v>0.98522502837837811</v>
      </c>
      <c r="HXP13" s="39">
        <f t="shared" si="1127"/>
        <v>1.5843049504181546</v>
      </c>
      <c r="HXQ13" s="40" t="s">
        <v>395</v>
      </c>
      <c r="HXR13" s="40" t="s">
        <v>11</v>
      </c>
      <c r="HXS13" s="42">
        <v>42369</v>
      </c>
      <c r="HXT13" s="43">
        <v>4995881000</v>
      </c>
      <c r="HXU13" s="43">
        <v>73814000</v>
      </c>
      <c r="HXV13" s="43">
        <v>2796508000</v>
      </c>
      <c r="HXW13" s="40">
        <v>0</v>
      </c>
      <c r="HXX13" s="43">
        <v>196424000</v>
      </c>
      <c r="HXY13" s="40" t="s">
        <v>41</v>
      </c>
      <c r="HXZ13" s="40" t="s">
        <v>99</v>
      </c>
      <c r="HYA13" s="36">
        <f t="shared" si="1128"/>
        <v>2015</v>
      </c>
      <c r="HYB13" s="37">
        <f t="shared" si="1129"/>
        <v>-4922067000</v>
      </c>
      <c r="HYC13" s="38">
        <f t="shared" si="1130"/>
        <v>2992932000</v>
      </c>
      <c r="HYD13" s="38">
        <f t="shared" si="1131"/>
        <v>-7914999000</v>
      </c>
      <c r="HYE13" s="39">
        <f t="shared" si="1132"/>
        <v>0.98522502837837811</v>
      </c>
      <c r="HYF13" s="39">
        <f t="shared" si="1133"/>
        <v>1.5843049504181546</v>
      </c>
      <c r="HYG13" s="40" t="s">
        <v>395</v>
      </c>
      <c r="HYH13" s="40" t="s">
        <v>11</v>
      </c>
      <c r="HYI13" s="42">
        <v>42369</v>
      </c>
      <c r="HYJ13" s="43">
        <v>4995881000</v>
      </c>
      <c r="HYK13" s="43">
        <v>73814000</v>
      </c>
      <c r="HYL13" s="43">
        <v>2796508000</v>
      </c>
      <c r="HYM13" s="40">
        <v>0</v>
      </c>
      <c r="HYN13" s="43">
        <v>196424000</v>
      </c>
      <c r="HYO13" s="40" t="s">
        <v>41</v>
      </c>
      <c r="HYP13" s="40" t="s">
        <v>99</v>
      </c>
      <c r="HYQ13" s="36">
        <f t="shared" si="1128"/>
        <v>2015</v>
      </c>
      <c r="HYR13" s="37">
        <f t="shared" si="1129"/>
        <v>-4922067000</v>
      </c>
      <c r="HYS13" s="38">
        <f t="shared" si="1130"/>
        <v>2992932000</v>
      </c>
      <c r="HYT13" s="38">
        <f t="shared" si="1131"/>
        <v>-7914999000</v>
      </c>
      <c r="HYU13" s="39">
        <f t="shared" si="1132"/>
        <v>0.98522502837837811</v>
      </c>
      <c r="HYV13" s="39">
        <f t="shared" si="1133"/>
        <v>1.5843049504181546</v>
      </c>
      <c r="HYW13" s="40" t="s">
        <v>395</v>
      </c>
      <c r="HYX13" s="40" t="s">
        <v>11</v>
      </c>
      <c r="HYY13" s="42">
        <v>42369</v>
      </c>
      <c r="HYZ13" s="43">
        <v>4995881000</v>
      </c>
      <c r="HZA13" s="43">
        <v>73814000</v>
      </c>
      <c r="HZB13" s="43">
        <v>2796508000</v>
      </c>
      <c r="HZC13" s="40">
        <v>0</v>
      </c>
      <c r="HZD13" s="43">
        <v>196424000</v>
      </c>
      <c r="HZE13" s="40" t="s">
        <v>41</v>
      </c>
      <c r="HZF13" s="40" t="s">
        <v>99</v>
      </c>
      <c r="HZG13" s="36">
        <f t="shared" si="1134"/>
        <v>2015</v>
      </c>
      <c r="HZH13" s="37">
        <f t="shared" si="1135"/>
        <v>-4922067000</v>
      </c>
      <c r="HZI13" s="38">
        <f t="shared" si="1136"/>
        <v>2992932000</v>
      </c>
      <c r="HZJ13" s="38">
        <f t="shared" si="1137"/>
        <v>-7914999000</v>
      </c>
      <c r="HZK13" s="39">
        <f t="shared" si="1138"/>
        <v>0.98522502837837811</v>
      </c>
      <c r="HZL13" s="39">
        <f t="shared" si="1139"/>
        <v>1.5843049504181546</v>
      </c>
      <c r="HZM13" s="40" t="s">
        <v>395</v>
      </c>
      <c r="HZN13" s="40" t="s">
        <v>11</v>
      </c>
      <c r="HZO13" s="42">
        <v>42369</v>
      </c>
      <c r="HZP13" s="43">
        <v>4995881000</v>
      </c>
      <c r="HZQ13" s="43">
        <v>73814000</v>
      </c>
      <c r="HZR13" s="43">
        <v>2796508000</v>
      </c>
      <c r="HZS13" s="40">
        <v>0</v>
      </c>
      <c r="HZT13" s="43">
        <v>196424000</v>
      </c>
      <c r="HZU13" s="40" t="s">
        <v>41</v>
      </c>
      <c r="HZV13" s="40" t="s">
        <v>99</v>
      </c>
      <c r="HZW13" s="36">
        <f t="shared" si="1134"/>
        <v>2015</v>
      </c>
      <c r="HZX13" s="37">
        <f t="shared" si="1135"/>
        <v>-4922067000</v>
      </c>
      <c r="HZY13" s="38">
        <f t="shared" si="1136"/>
        <v>2992932000</v>
      </c>
      <c r="HZZ13" s="38">
        <f t="shared" si="1137"/>
        <v>-7914999000</v>
      </c>
      <c r="IAA13" s="39">
        <f t="shared" si="1138"/>
        <v>0.98522502837837811</v>
      </c>
      <c r="IAB13" s="39">
        <f t="shared" si="1139"/>
        <v>1.5843049504181546</v>
      </c>
      <c r="IAC13" s="40" t="s">
        <v>395</v>
      </c>
      <c r="IAD13" s="40" t="s">
        <v>11</v>
      </c>
      <c r="IAE13" s="42">
        <v>42369</v>
      </c>
      <c r="IAF13" s="43">
        <v>4995881000</v>
      </c>
      <c r="IAG13" s="43">
        <v>73814000</v>
      </c>
      <c r="IAH13" s="43">
        <v>2796508000</v>
      </c>
      <c r="IAI13" s="40">
        <v>0</v>
      </c>
      <c r="IAJ13" s="43">
        <v>196424000</v>
      </c>
      <c r="IAK13" s="40" t="s">
        <v>41</v>
      </c>
      <c r="IAL13" s="40" t="s">
        <v>99</v>
      </c>
      <c r="IAM13" s="36">
        <f t="shared" si="1140"/>
        <v>2015</v>
      </c>
      <c r="IAN13" s="37">
        <f t="shared" si="1141"/>
        <v>-4922067000</v>
      </c>
      <c r="IAO13" s="38">
        <f t="shared" si="1142"/>
        <v>2992932000</v>
      </c>
      <c r="IAP13" s="38">
        <f t="shared" si="1143"/>
        <v>-7914999000</v>
      </c>
      <c r="IAQ13" s="39">
        <f t="shared" si="1144"/>
        <v>0.98522502837837811</v>
      </c>
      <c r="IAR13" s="39">
        <f t="shared" si="1145"/>
        <v>1.5843049504181546</v>
      </c>
      <c r="IAS13" s="40" t="s">
        <v>395</v>
      </c>
      <c r="IAT13" s="40" t="s">
        <v>11</v>
      </c>
      <c r="IAU13" s="42">
        <v>42369</v>
      </c>
      <c r="IAV13" s="43">
        <v>4995881000</v>
      </c>
      <c r="IAW13" s="43">
        <v>73814000</v>
      </c>
      <c r="IAX13" s="43">
        <v>2796508000</v>
      </c>
      <c r="IAY13" s="40">
        <v>0</v>
      </c>
      <c r="IAZ13" s="43">
        <v>196424000</v>
      </c>
      <c r="IBA13" s="40" t="s">
        <v>41</v>
      </c>
      <c r="IBB13" s="40" t="s">
        <v>99</v>
      </c>
      <c r="IBC13" s="36">
        <f t="shared" si="1140"/>
        <v>2015</v>
      </c>
      <c r="IBD13" s="37">
        <f t="shared" si="1141"/>
        <v>-4922067000</v>
      </c>
      <c r="IBE13" s="38">
        <f t="shared" si="1142"/>
        <v>2992932000</v>
      </c>
      <c r="IBF13" s="38">
        <f t="shared" si="1143"/>
        <v>-7914999000</v>
      </c>
      <c r="IBG13" s="39">
        <f t="shared" si="1144"/>
        <v>0.98522502837837811</v>
      </c>
      <c r="IBH13" s="39">
        <f t="shared" si="1145"/>
        <v>1.5843049504181546</v>
      </c>
      <c r="IBI13" s="40" t="s">
        <v>395</v>
      </c>
      <c r="IBJ13" s="40" t="s">
        <v>11</v>
      </c>
      <c r="IBK13" s="42">
        <v>42369</v>
      </c>
      <c r="IBL13" s="43">
        <v>4995881000</v>
      </c>
      <c r="IBM13" s="43">
        <v>73814000</v>
      </c>
      <c r="IBN13" s="43">
        <v>2796508000</v>
      </c>
      <c r="IBO13" s="40">
        <v>0</v>
      </c>
      <c r="IBP13" s="43">
        <v>196424000</v>
      </c>
      <c r="IBQ13" s="40" t="s">
        <v>41</v>
      </c>
      <c r="IBR13" s="40" t="s">
        <v>99</v>
      </c>
      <c r="IBS13" s="36">
        <f t="shared" si="1146"/>
        <v>2015</v>
      </c>
      <c r="IBT13" s="37">
        <f t="shared" si="1147"/>
        <v>-4922067000</v>
      </c>
      <c r="IBU13" s="38">
        <f t="shared" si="1148"/>
        <v>2992932000</v>
      </c>
      <c r="IBV13" s="38">
        <f t="shared" si="1149"/>
        <v>-7914999000</v>
      </c>
      <c r="IBW13" s="39">
        <f t="shared" si="1150"/>
        <v>0.98522502837837811</v>
      </c>
      <c r="IBX13" s="39">
        <f t="shared" si="1151"/>
        <v>1.5843049504181546</v>
      </c>
      <c r="IBY13" s="40" t="s">
        <v>395</v>
      </c>
      <c r="IBZ13" s="40" t="s">
        <v>11</v>
      </c>
      <c r="ICA13" s="42">
        <v>42369</v>
      </c>
      <c r="ICB13" s="43">
        <v>4995881000</v>
      </c>
      <c r="ICC13" s="43">
        <v>73814000</v>
      </c>
      <c r="ICD13" s="43">
        <v>2796508000</v>
      </c>
      <c r="ICE13" s="40">
        <v>0</v>
      </c>
      <c r="ICF13" s="43">
        <v>196424000</v>
      </c>
      <c r="ICG13" s="40" t="s">
        <v>41</v>
      </c>
      <c r="ICH13" s="40" t="s">
        <v>99</v>
      </c>
      <c r="ICI13" s="36">
        <f t="shared" si="1146"/>
        <v>2015</v>
      </c>
      <c r="ICJ13" s="37">
        <f t="shared" si="1147"/>
        <v>-4922067000</v>
      </c>
      <c r="ICK13" s="38">
        <f t="shared" si="1148"/>
        <v>2992932000</v>
      </c>
      <c r="ICL13" s="38">
        <f t="shared" si="1149"/>
        <v>-7914999000</v>
      </c>
      <c r="ICM13" s="39">
        <f t="shared" si="1150"/>
        <v>0.98522502837837811</v>
      </c>
      <c r="ICN13" s="39">
        <f t="shared" si="1151"/>
        <v>1.5843049504181546</v>
      </c>
      <c r="ICO13" s="40" t="s">
        <v>395</v>
      </c>
      <c r="ICP13" s="40" t="s">
        <v>11</v>
      </c>
      <c r="ICQ13" s="42">
        <v>42369</v>
      </c>
      <c r="ICR13" s="43">
        <v>4995881000</v>
      </c>
      <c r="ICS13" s="43">
        <v>73814000</v>
      </c>
      <c r="ICT13" s="43">
        <v>2796508000</v>
      </c>
      <c r="ICU13" s="40">
        <v>0</v>
      </c>
      <c r="ICV13" s="43">
        <v>196424000</v>
      </c>
      <c r="ICW13" s="40" t="s">
        <v>41</v>
      </c>
      <c r="ICX13" s="40" t="s">
        <v>99</v>
      </c>
      <c r="ICY13" s="36">
        <f t="shared" si="1152"/>
        <v>2015</v>
      </c>
      <c r="ICZ13" s="37">
        <f t="shared" si="1153"/>
        <v>-4922067000</v>
      </c>
      <c r="IDA13" s="38">
        <f t="shared" si="1154"/>
        <v>2992932000</v>
      </c>
      <c r="IDB13" s="38">
        <f t="shared" si="1155"/>
        <v>-7914999000</v>
      </c>
      <c r="IDC13" s="39">
        <f t="shared" si="1156"/>
        <v>0.98522502837837811</v>
      </c>
      <c r="IDD13" s="39">
        <f t="shared" si="1157"/>
        <v>1.5843049504181546</v>
      </c>
      <c r="IDE13" s="40" t="s">
        <v>395</v>
      </c>
      <c r="IDF13" s="40" t="s">
        <v>11</v>
      </c>
      <c r="IDG13" s="42">
        <v>42369</v>
      </c>
      <c r="IDH13" s="43">
        <v>4995881000</v>
      </c>
      <c r="IDI13" s="43">
        <v>73814000</v>
      </c>
      <c r="IDJ13" s="43">
        <v>2796508000</v>
      </c>
      <c r="IDK13" s="40">
        <v>0</v>
      </c>
      <c r="IDL13" s="43">
        <v>196424000</v>
      </c>
      <c r="IDM13" s="40" t="s">
        <v>41</v>
      </c>
      <c r="IDN13" s="40" t="s">
        <v>99</v>
      </c>
      <c r="IDO13" s="36">
        <f t="shared" si="1152"/>
        <v>2015</v>
      </c>
      <c r="IDP13" s="37">
        <f t="shared" si="1153"/>
        <v>-4922067000</v>
      </c>
      <c r="IDQ13" s="38">
        <f t="shared" si="1154"/>
        <v>2992932000</v>
      </c>
      <c r="IDR13" s="38">
        <f t="shared" si="1155"/>
        <v>-7914999000</v>
      </c>
      <c r="IDS13" s="39">
        <f t="shared" si="1156"/>
        <v>0.98522502837837811</v>
      </c>
      <c r="IDT13" s="39">
        <f t="shared" si="1157"/>
        <v>1.5843049504181546</v>
      </c>
      <c r="IDU13" s="40" t="s">
        <v>395</v>
      </c>
      <c r="IDV13" s="40" t="s">
        <v>11</v>
      </c>
      <c r="IDW13" s="42">
        <v>42369</v>
      </c>
      <c r="IDX13" s="43">
        <v>4995881000</v>
      </c>
      <c r="IDY13" s="43">
        <v>73814000</v>
      </c>
      <c r="IDZ13" s="43">
        <v>2796508000</v>
      </c>
      <c r="IEA13" s="40">
        <v>0</v>
      </c>
      <c r="IEB13" s="43">
        <v>196424000</v>
      </c>
      <c r="IEC13" s="40" t="s">
        <v>41</v>
      </c>
      <c r="IED13" s="40" t="s">
        <v>99</v>
      </c>
      <c r="IEE13" s="36">
        <f t="shared" si="1158"/>
        <v>2015</v>
      </c>
      <c r="IEF13" s="37">
        <f t="shared" si="1159"/>
        <v>-4922067000</v>
      </c>
      <c r="IEG13" s="38">
        <f t="shared" si="1160"/>
        <v>2992932000</v>
      </c>
      <c r="IEH13" s="38">
        <f t="shared" si="1161"/>
        <v>-7914999000</v>
      </c>
      <c r="IEI13" s="39">
        <f t="shared" si="1162"/>
        <v>0.98522502837837811</v>
      </c>
      <c r="IEJ13" s="39">
        <f t="shared" si="1163"/>
        <v>1.5843049504181546</v>
      </c>
      <c r="IEK13" s="40" t="s">
        <v>395</v>
      </c>
      <c r="IEL13" s="40" t="s">
        <v>11</v>
      </c>
      <c r="IEM13" s="42">
        <v>42369</v>
      </c>
      <c r="IEN13" s="43">
        <v>4995881000</v>
      </c>
      <c r="IEO13" s="43">
        <v>73814000</v>
      </c>
      <c r="IEP13" s="43">
        <v>2796508000</v>
      </c>
      <c r="IEQ13" s="40">
        <v>0</v>
      </c>
      <c r="IER13" s="43">
        <v>196424000</v>
      </c>
      <c r="IES13" s="40" t="s">
        <v>41</v>
      </c>
      <c r="IET13" s="40" t="s">
        <v>99</v>
      </c>
      <c r="IEU13" s="36">
        <f t="shared" si="1158"/>
        <v>2015</v>
      </c>
      <c r="IEV13" s="37">
        <f t="shared" si="1159"/>
        <v>-4922067000</v>
      </c>
      <c r="IEW13" s="38">
        <f t="shared" si="1160"/>
        <v>2992932000</v>
      </c>
      <c r="IEX13" s="38">
        <f t="shared" si="1161"/>
        <v>-7914999000</v>
      </c>
      <c r="IEY13" s="39">
        <f t="shared" si="1162"/>
        <v>0.98522502837837811</v>
      </c>
      <c r="IEZ13" s="39">
        <f t="shared" si="1163"/>
        <v>1.5843049504181546</v>
      </c>
      <c r="IFA13" s="40" t="s">
        <v>395</v>
      </c>
      <c r="IFB13" s="40" t="s">
        <v>11</v>
      </c>
      <c r="IFC13" s="42">
        <v>42369</v>
      </c>
      <c r="IFD13" s="43">
        <v>4995881000</v>
      </c>
      <c r="IFE13" s="43">
        <v>73814000</v>
      </c>
      <c r="IFF13" s="43">
        <v>2796508000</v>
      </c>
      <c r="IFG13" s="40">
        <v>0</v>
      </c>
      <c r="IFH13" s="43">
        <v>196424000</v>
      </c>
      <c r="IFI13" s="40" t="s">
        <v>41</v>
      </c>
      <c r="IFJ13" s="40" t="s">
        <v>99</v>
      </c>
      <c r="IFK13" s="36">
        <f t="shared" si="1164"/>
        <v>2015</v>
      </c>
      <c r="IFL13" s="37">
        <f t="shared" si="1165"/>
        <v>-4922067000</v>
      </c>
      <c r="IFM13" s="38">
        <f t="shared" si="1166"/>
        <v>2992932000</v>
      </c>
      <c r="IFN13" s="38">
        <f t="shared" si="1167"/>
        <v>-7914999000</v>
      </c>
      <c r="IFO13" s="39">
        <f t="shared" si="1168"/>
        <v>0.98522502837837811</v>
      </c>
      <c r="IFP13" s="39">
        <f t="shared" si="1169"/>
        <v>1.5843049504181546</v>
      </c>
      <c r="IFQ13" s="40" t="s">
        <v>395</v>
      </c>
      <c r="IFR13" s="40" t="s">
        <v>11</v>
      </c>
      <c r="IFS13" s="42">
        <v>42369</v>
      </c>
      <c r="IFT13" s="43">
        <v>4995881000</v>
      </c>
      <c r="IFU13" s="43">
        <v>73814000</v>
      </c>
      <c r="IFV13" s="43">
        <v>2796508000</v>
      </c>
      <c r="IFW13" s="40">
        <v>0</v>
      </c>
      <c r="IFX13" s="43">
        <v>196424000</v>
      </c>
      <c r="IFY13" s="40" t="s">
        <v>41</v>
      </c>
      <c r="IFZ13" s="40" t="s">
        <v>99</v>
      </c>
      <c r="IGA13" s="36">
        <f t="shared" si="1164"/>
        <v>2015</v>
      </c>
      <c r="IGB13" s="37">
        <f t="shared" si="1165"/>
        <v>-4922067000</v>
      </c>
      <c r="IGC13" s="38">
        <f t="shared" si="1166"/>
        <v>2992932000</v>
      </c>
      <c r="IGD13" s="38">
        <f t="shared" si="1167"/>
        <v>-7914999000</v>
      </c>
      <c r="IGE13" s="39">
        <f t="shared" si="1168"/>
        <v>0.98522502837837811</v>
      </c>
      <c r="IGF13" s="39">
        <f t="shared" si="1169"/>
        <v>1.5843049504181546</v>
      </c>
      <c r="IGG13" s="40" t="s">
        <v>395</v>
      </c>
      <c r="IGH13" s="40" t="s">
        <v>11</v>
      </c>
      <c r="IGI13" s="42">
        <v>42369</v>
      </c>
      <c r="IGJ13" s="43">
        <v>4995881000</v>
      </c>
      <c r="IGK13" s="43">
        <v>73814000</v>
      </c>
      <c r="IGL13" s="43">
        <v>2796508000</v>
      </c>
      <c r="IGM13" s="40">
        <v>0</v>
      </c>
      <c r="IGN13" s="43">
        <v>196424000</v>
      </c>
      <c r="IGO13" s="40" t="s">
        <v>41</v>
      </c>
      <c r="IGP13" s="40" t="s">
        <v>99</v>
      </c>
      <c r="IGQ13" s="36">
        <f t="shared" si="1170"/>
        <v>2015</v>
      </c>
      <c r="IGR13" s="37">
        <f t="shared" si="1171"/>
        <v>-4922067000</v>
      </c>
      <c r="IGS13" s="38">
        <f t="shared" si="1172"/>
        <v>2992932000</v>
      </c>
      <c r="IGT13" s="38">
        <f t="shared" si="1173"/>
        <v>-7914999000</v>
      </c>
      <c r="IGU13" s="39">
        <f t="shared" si="1174"/>
        <v>0.98522502837837811</v>
      </c>
      <c r="IGV13" s="39">
        <f t="shared" si="1175"/>
        <v>1.5843049504181546</v>
      </c>
      <c r="IGW13" s="40" t="s">
        <v>395</v>
      </c>
      <c r="IGX13" s="40" t="s">
        <v>11</v>
      </c>
      <c r="IGY13" s="42">
        <v>42369</v>
      </c>
      <c r="IGZ13" s="43">
        <v>4995881000</v>
      </c>
      <c r="IHA13" s="43">
        <v>73814000</v>
      </c>
      <c r="IHB13" s="43">
        <v>2796508000</v>
      </c>
      <c r="IHC13" s="40">
        <v>0</v>
      </c>
      <c r="IHD13" s="43">
        <v>196424000</v>
      </c>
      <c r="IHE13" s="40" t="s">
        <v>41</v>
      </c>
      <c r="IHF13" s="40" t="s">
        <v>99</v>
      </c>
      <c r="IHG13" s="36">
        <f t="shared" si="1170"/>
        <v>2015</v>
      </c>
      <c r="IHH13" s="37">
        <f t="shared" si="1171"/>
        <v>-4922067000</v>
      </c>
      <c r="IHI13" s="38">
        <f t="shared" si="1172"/>
        <v>2992932000</v>
      </c>
      <c r="IHJ13" s="38">
        <f t="shared" si="1173"/>
        <v>-7914999000</v>
      </c>
      <c r="IHK13" s="39">
        <f t="shared" si="1174"/>
        <v>0.98522502837837811</v>
      </c>
      <c r="IHL13" s="39">
        <f t="shared" si="1175"/>
        <v>1.5843049504181546</v>
      </c>
      <c r="IHM13" s="40" t="s">
        <v>395</v>
      </c>
      <c r="IHN13" s="40" t="s">
        <v>11</v>
      </c>
      <c r="IHO13" s="42">
        <v>42369</v>
      </c>
      <c r="IHP13" s="43">
        <v>4995881000</v>
      </c>
      <c r="IHQ13" s="43">
        <v>73814000</v>
      </c>
      <c r="IHR13" s="43">
        <v>2796508000</v>
      </c>
      <c r="IHS13" s="40">
        <v>0</v>
      </c>
      <c r="IHT13" s="43">
        <v>196424000</v>
      </c>
      <c r="IHU13" s="40" t="s">
        <v>41</v>
      </c>
      <c r="IHV13" s="40" t="s">
        <v>99</v>
      </c>
      <c r="IHW13" s="36">
        <f t="shared" si="1176"/>
        <v>2015</v>
      </c>
      <c r="IHX13" s="37">
        <f t="shared" si="1177"/>
        <v>-4922067000</v>
      </c>
      <c r="IHY13" s="38">
        <f t="shared" si="1178"/>
        <v>2992932000</v>
      </c>
      <c r="IHZ13" s="38">
        <f t="shared" si="1179"/>
        <v>-7914999000</v>
      </c>
      <c r="IIA13" s="39">
        <f t="shared" si="1180"/>
        <v>0.98522502837837811</v>
      </c>
      <c r="IIB13" s="39">
        <f t="shared" si="1181"/>
        <v>1.5843049504181546</v>
      </c>
      <c r="IIC13" s="40" t="s">
        <v>395</v>
      </c>
      <c r="IID13" s="40" t="s">
        <v>11</v>
      </c>
      <c r="IIE13" s="42">
        <v>42369</v>
      </c>
      <c r="IIF13" s="43">
        <v>4995881000</v>
      </c>
      <c r="IIG13" s="43">
        <v>73814000</v>
      </c>
      <c r="IIH13" s="43">
        <v>2796508000</v>
      </c>
      <c r="III13" s="40">
        <v>0</v>
      </c>
      <c r="IIJ13" s="43">
        <v>196424000</v>
      </c>
      <c r="IIK13" s="40" t="s">
        <v>41</v>
      </c>
      <c r="IIL13" s="40" t="s">
        <v>99</v>
      </c>
      <c r="IIM13" s="36">
        <f t="shared" si="1176"/>
        <v>2015</v>
      </c>
      <c r="IIN13" s="37">
        <f t="shared" si="1177"/>
        <v>-4922067000</v>
      </c>
      <c r="IIO13" s="38">
        <f t="shared" si="1178"/>
        <v>2992932000</v>
      </c>
      <c r="IIP13" s="38">
        <f t="shared" si="1179"/>
        <v>-7914999000</v>
      </c>
      <c r="IIQ13" s="39">
        <f t="shared" si="1180"/>
        <v>0.98522502837837811</v>
      </c>
      <c r="IIR13" s="39">
        <f t="shared" si="1181"/>
        <v>1.5843049504181546</v>
      </c>
      <c r="IIS13" s="40" t="s">
        <v>395</v>
      </c>
      <c r="IIT13" s="40" t="s">
        <v>11</v>
      </c>
      <c r="IIU13" s="42">
        <v>42369</v>
      </c>
      <c r="IIV13" s="43">
        <v>4995881000</v>
      </c>
      <c r="IIW13" s="43">
        <v>73814000</v>
      </c>
      <c r="IIX13" s="43">
        <v>2796508000</v>
      </c>
      <c r="IIY13" s="40">
        <v>0</v>
      </c>
      <c r="IIZ13" s="43">
        <v>196424000</v>
      </c>
      <c r="IJA13" s="40" t="s">
        <v>41</v>
      </c>
      <c r="IJB13" s="40" t="s">
        <v>99</v>
      </c>
      <c r="IJC13" s="36">
        <f t="shared" si="1182"/>
        <v>2015</v>
      </c>
      <c r="IJD13" s="37">
        <f t="shared" si="1183"/>
        <v>-4922067000</v>
      </c>
      <c r="IJE13" s="38">
        <f t="shared" si="1184"/>
        <v>2992932000</v>
      </c>
      <c r="IJF13" s="38">
        <f t="shared" si="1185"/>
        <v>-7914999000</v>
      </c>
      <c r="IJG13" s="39">
        <f t="shared" si="1186"/>
        <v>0.98522502837837811</v>
      </c>
      <c r="IJH13" s="39">
        <f t="shared" si="1187"/>
        <v>1.5843049504181546</v>
      </c>
      <c r="IJI13" s="40" t="s">
        <v>395</v>
      </c>
      <c r="IJJ13" s="40" t="s">
        <v>11</v>
      </c>
      <c r="IJK13" s="42">
        <v>42369</v>
      </c>
      <c r="IJL13" s="43">
        <v>4995881000</v>
      </c>
      <c r="IJM13" s="43">
        <v>73814000</v>
      </c>
      <c r="IJN13" s="43">
        <v>2796508000</v>
      </c>
      <c r="IJO13" s="40">
        <v>0</v>
      </c>
      <c r="IJP13" s="43">
        <v>196424000</v>
      </c>
      <c r="IJQ13" s="40" t="s">
        <v>41</v>
      </c>
      <c r="IJR13" s="40" t="s">
        <v>99</v>
      </c>
      <c r="IJS13" s="36">
        <f t="shared" si="1182"/>
        <v>2015</v>
      </c>
      <c r="IJT13" s="37">
        <f t="shared" si="1183"/>
        <v>-4922067000</v>
      </c>
      <c r="IJU13" s="38">
        <f t="shared" si="1184"/>
        <v>2992932000</v>
      </c>
      <c r="IJV13" s="38">
        <f t="shared" si="1185"/>
        <v>-7914999000</v>
      </c>
      <c r="IJW13" s="39">
        <f t="shared" si="1186"/>
        <v>0.98522502837837811</v>
      </c>
      <c r="IJX13" s="39">
        <f t="shared" si="1187"/>
        <v>1.5843049504181546</v>
      </c>
      <c r="IJY13" s="40" t="s">
        <v>395</v>
      </c>
      <c r="IJZ13" s="40" t="s">
        <v>11</v>
      </c>
      <c r="IKA13" s="42">
        <v>42369</v>
      </c>
      <c r="IKB13" s="43">
        <v>4995881000</v>
      </c>
      <c r="IKC13" s="43">
        <v>73814000</v>
      </c>
      <c r="IKD13" s="43">
        <v>2796508000</v>
      </c>
      <c r="IKE13" s="40">
        <v>0</v>
      </c>
      <c r="IKF13" s="43">
        <v>196424000</v>
      </c>
      <c r="IKG13" s="40" t="s">
        <v>41</v>
      </c>
      <c r="IKH13" s="40" t="s">
        <v>99</v>
      </c>
      <c r="IKI13" s="36">
        <f t="shared" si="1188"/>
        <v>2015</v>
      </c>
      <c r="IKJ13" s="37">
        <f t="shared" si="1189"/>
        <v>-4922067000</v>
      </c>
      <c r="IKK13" s="38">
        <f t="shared" si="1190"/>
        <v>2992932000</v>
      </c>
      <c r="IKL13" s="38">
        <f t="shared" si="1191"/>
        <v>-7914999000</v>
      </c>
      <c r="IKM13" s="39">
        <f t="shared" si="1192"/>
        <v>0.98522502837837811</v>
      </c>
      <c r="IKN13" s="39">
        <f t="shared" si="1193"/>
        <v>1.5843049504181546</v>
      </c>
      <c r="IKO13" s="40" t="s">
        <v>395</v>
      </c>
      <c r="IKP13" s="40" t="s">
        <v>11</v>
      </c>
      <c r="IKQ13" s="42">
        <v>42369</v>
      </c>
      <c r="IKR13" s="43">
        <v>4995881000</v>
      </c>
      <c r="IKS13" s="43">
        <v>73814000</v>
      </c>
      <c r="IKT13" s="43">
        <v>2796508000</v>
      </c>
      <c r="IKU13" s="40">
        <v>0</v>
      </c>
      <c r="IKV13" s="43">
        <v>196424000</v>
      </c>
      <c r="IKW13" s="40" t="s">
        <v>41</v>
      </c>
      <c r="IKX13" s="40" t="s">
        <v>99</v>
      </c>
      <c r="IKY13" s="36">
        <f t="shared" si="1188"/>
        <v>2015</v>
      </c>
      <c r="IKZ13" s="37">
        <f t="shared" si="1189"/>
        <v>-4922067000</v>
      </c>
      <c r="ILA13" s="38">
        <f t="shared" si="1190"/>
        <v>2992932000</v>
      </c>
      <c r="ILB13" s="38">
        <f t="shared" si="1191"/>
        <v>-7914999000</v>
      </c>
      <c r="ILC13" s="39">
        <f t="shared" si="1192"/>
        <v>0.98522502837837811</v>
      </c>
      <c r="ILD13" s="39">
        <f t="shared" si="1193"/>
        <v>1.5843049504181546</v>
      </c>
      <c r="ILE13" s="40" t="s">
        <v>395</v>
      </c>
      <c r="ILF13" s="40" t="s">
        <v>11</v>
      </c>
      <c r="ILG13" s="42">
        <v>42369</v>
      </c>
      <c r="ILH13" s="43">
        <v>4995881000</v>
      </c>
      <c r="ILI13" s="43">
        <v>73814000</v>
      </c>
      <c r="ILJ13" s="43">
        <v>2796508000</v>
      </c>
      <c r="ILK13" s="40">
        <v>0</v>
      </c>
      <c r="ILL13" s="43">
        <v>196424000</v>
      </c>
      <c r="ILM13" s="40" t="s">
        <v>41</v>
      </c>
      <c r="ILN13" s="40" t="s">
        <v>99</v>
      </c>
      <c r="ILO13" s="36">
        <f t="shared" si="1194"/>
        <v>2015</v>
      </c>
      <c r="ILP13" s="37">
        <f t="shared" si="1195"/>
        <v>-4922067000</v>
      </c>
      <c r="ILQ13" s="38">
        <f t="shared" si="1196"/>
        <v>2992932000</v>
      </c>
      <c r="ILR13" s="38">
        <f t="shared" si="1197"/>
        <v>-7914999000</v>
      </c>
      <c r="ILS13" s="39">
        <f t="shared" si="1198"/>
        <v>0.98522502837837811</v>
      </c>
      <c r="ILT13" s="39">
        <f t="shared" si="1199"/>
        <v>1.5843049504181546</v>
      </c>
      <c r="ILU13" s="40" t="s">
        <v>395</v>
      </c>
      <c r="ILV13" s="40" t="s">
        <v>11</v>
      </c>
      <c r="ILW13" s="42">
        <v>42369</v>
      </c>
      <c r="ILX13" s="43">
        <v>4995881000</v>
      </c>
      <c r="ILY13" s="43">
        <v>73814000</v>
      </c>
      <c r="ILZ13" s="43">
        <v>2796508000</v>
      </c>
      <c r="IMA13" s="40">
        <v>0</v>
      </c>
      <c r="IMB13" s="43">
        <v>196424000</v>
      </c>
      <c r="IMC13" s="40" t="s">
        <v>41</v>
      </c>
      <c r="IMD13" s="40" t="s">
        <v>99</v>
      </c>
      <c r="IME13" s="36">
        <f t="shared" si="1194"/>
        <v>2015</v>
      </c>
      <c r="IMF13" s="37">
        <f t="shared" si="1195"/>
        <v>-4922067000</v>
      </c>
      <c r="IMG13" s="38">
        <f t="shared" si="1196"/>
        <v>2992932000</v>
      </c>
      <c r="IMH13" s="38">
        <f t="shared" si="1197"/>
        <v>-7914999000</v>
      </c>
      <c r="IMI13" s="39">
        <f t="shared" si="1198"/>
        <v>0.98522502837837811</v>
      </c>
      <c r="IMJ13" s="39">
        <f t="shared" si="1199"/>
        <v>1.5843049504181546</v>
      </c>
      <c r="IMK13" s="40" t="s">
        <v>395</v>
      </c>
      <c r="IML13" s="40" t="s">
        <v>11</v>
      </c>
      <c r="IMM13" s="42">
        <v>42369</v>
      </c>
      <c r="IMN13" s="43">
        <v>4995881000</v>
      </c>
      <c r="IMO13" s="43">
        <v>73814000</v>
      </c>
      <c r="IMP13" s="43">
        <v>2796508000</v>
      </c>
      <c r="IMQ13" s="40">
        <v>0</v>
      </c>
      <c r="IMR13" s="43">
        <v>196424000</v>
      </c>
      <c r="IMS13" s="40" t="s">
        <v>41</v>
      </c>
      <c r="IMT13" s="40" t="s">
        <v>99</v>
      </c>
      <c r="IMU13" s="36">
        <f t="shared" si="1200"/>
        <v>2015</v>
      </c>
      <c r="IMV13" s="37">
        <f t="shared" si="1201"/>
        <v>-4922067000</v>
      </c>
      <c r="IMW13" s="38">
        <f t="shared" si="1202"/>
        <v>2992932000</v>
      </c>
      <c r="IMX13" s="38">
        <f t="shared" si="1203"/>
        <v>-7914999000</v>
      </c>
      <c r="IMY13" s="39">
        <f t="shared" si="1204"/>
        <v>0.98522502837837811</v>
      </c>
      <c r="IMZ13" s="39">
        <f t="shared" si="1205"/>
        <v>1.5843049504181546</v>
      </c>
      <c r="INA13" s="40" t="s">
        <v>395</v>
      </c>
      <c r="INB13" s="40" t="s">
        <v>11</v>
      </c>
      <c r="INC13" s="42">
        <v>42369</v>
      </c>
      <c r="IND13" s="43">
        <v>4995881000</v>
      </c>
      <c r="INE13" s="43">
        <v>73814000</v>
      </c>
      <c r="INF13" s="43">
        <v>2796508000</v>
      </c>
      <c r="ING13" s="40">
        <v>0</v>
      </c>
      <c r="INH13" s="43">
        <v>196424000</v>
      </c>
      <c r="INI13" s="40" t="s">
        <v>41</v>
      </c>
      <c r="INJ13" s="40" t="s">
        <v>99</v>
      </c>
      <c r="INK13" s="36">
        <f t="shared" si="1200"/>
        <v>2015</v>
      </c>
      <c r="INL13" s="37">
        <f t="shared" si="1201"/>
        <v>-4922067000</v>
      </c>
      <c r="INM13" s="38">
        <f t="shared" si="1202"/>
        <v>2992932000</v>
      </c>
      <c r="INN13" s="38">
        <f t="shared" si="1203"/>
        <v>-7914999000</v>
      </c>
      <c r="INO13" s="39">
        <f t="shared" si="1204"/>
        <v>0.98522502837837811</v>
      </c>
      <c r="INP13" s="39">
        <f t="shared" si="1205"/>
        <v>1.5843049504181546</v>
      </c>
      <c r="INQ13" s="40" t="s">
        <v>395</v>
      </c>
      <c r="INR13" s="40" t="s">
        <v>11</v>
      </c>
      <c r="INS13" s="42">
        <v>42369</v>
      </c>
      <c r="INT13" s="43">
        <v>4995881000</v>
      </c>
      <c r="INU13" s="43">
        <v>73814000</v>
      </c>
      <c r="INV13" s="43">
        <v>2796508000</v>
      </c>
      <c r="INW13" s="40">
        <v>0</v>
      </c>
      <c r="INX13" s="43">
        <v>196424000</v>
      </c>
      <c r="INY13" s="40" t="s">
        <v>41</v>
      </c>
      <c r="INZ13" s="40" t="s">
        <v>99</v>
      </c>
      <c r="IOA13" s="36">
        <f t="shared" si="1206"/>
        <v>2015</v>
      </c>
      <c r="IOB13" s="37">
        <f t="shared" si="1207"/>
        <v>-4922067000</v>
      </c>
      <c r="IOC13" s="38">
        <f t="shared" si="1208"/>
        <v>2992932000</v>
      </c>
      <c r="IOD13" s="38">
        <f t="shared" si="1209"/>
        <v>-7914999000</v>
      </c>
      <c r="IOE13" s="39">
        <f t="shared" si="1210"/>
        <v>0.98522502837837811</v>
      </c>
      <c r="IOF13" s="39">
        <f t="shared" si="1211"/>
        <v>1.5843049504181546</v>
      </c>
      <c r="IOG13" s="40" t="s">
        <v>395</v>
      </c>
      <c r="IOH13" s="40" t="s">
        <v>11</v>
      </c>
      <c r="IOI13" s="42">
        <v>42369</v>
      </c>
      <c r="IOJ13" s="43">
        <v>4995881000</v>
      </c>
      <c r="IOK13" s="43">
        <v>73814000</v>
      </c>
      <c r="IOL13" s="43">
        <v>2796508000</v>
      </c>
      <c r="IOM13" s="40">
        <v>0</v>
      </c>
      <c r="ION13" s="43">
        <v>196424000</v>
      </c>
      <c r="IOO13" s="40" t="s">
        <v>41</v>
      </c>
      <c r="IOP13" s="40" t="s">
        <v>99</v>
      </c>
      <c r="IOQ13" s="36">
        <f t="shared" si="1206"/>
        <v>2015</v>
      </c>
      <c r="IOR13" s="37">
        <f t="shared" si="1207"/>
        <v>-4922067000</v>
      </c>
      <c r="IOS13" s="38">
        <f t="shared" si="1208"/>
        <v>2992932000</v>
      </c>
      <c r="IOT13" s="38">
        <f t="shared" si="1209"/>
        <v>-7914999000</v>
      </c>
      <c r="IOU13" s="39">
        <f t="shared" si="1210"/>
        <v>0.98522502837837811</v>
      </c>
      <c r="IOV13" s="39">
        <f t="shared" si="1211"/>
        <v>1.5843049504181546</v>
      </c>
      <c r="IOW13" s="40" t="s">
        <v>395</v>
      </c>
      <c r="IOX13" s="40" t="s">
        <v>11</v>
      </c>
      <c r="IOY13" s="42">
        <v>42369</v>
      </c>
      <c r="IOZ13" s="43">
        <v>4995881000</v>
      </c>
      <c r="IPA13" s="43">
        <v>73814000</v>
      </c>
      <c r="IPB13" s="43">
        <v>2796508000</v>
      </c>
      <c r="IPC13" s="40">
        <v>0</v>
      </c>
      <c r="IPD13" s="43">
        <v>196424000</v>
      </c>
      <c r="IPE13" s="40" t="s">
        <v>41</v>
      </c>
      <c r="IPF13" s="40" t="s">
        <v>99</v>
      </c>
      <c r="IPG13" s="36">
        <f t="shared" si="1212"/>
        <v>2015</v>
      </c>
      <c r="IPH13" s="37">
        <f t="shared" si="1213"/>
        <v>-4922067000</v>
      </c>
      <c r="IPI13" s="38">
        <f t="shared" si="1214"/>
        <v>2992932000</v>
      </c>
      <c r="IPJ13" s="38">
        <f t="shared" si="1215"/>
        <v>-7914999000</v>
      </c>
      <c r="IPK13" s="39">
        <f t="shared" si="1216"/>
        <v>0.98522502837837811</v>
      </c>
      <c r="IPL13" s="39">
        <f t="shared" si="1217"/>
        <v>1.5843049504181546</v>
      </c>
      <c r="IPM13" s="40" t="s">
        <v>395</v>
      </c>
      <c r="IPN13" s="40" t="s">
        <v>11</v>
      </c>
      <c r="IPO13" s="42">
        <v>42369</v>
      </c>
      <c r="IPP13" s="43">
        <v>4995881000</v>
      </c>
      <c r="IPQ13" s="43">
        <v>73814000</v>
      </c>
      <c r="IPR13" s="43">
        <v>2796508000</v>
      </c>
      <c r="IPS13" s="40">
        <v>0</v>
      </c>
      <c r="IPT13" s="43">
        <v>196424000</v>
      </c>
      <c r="IPU13" s="40" t="s">
        <v>41</v>
      </c>
      <c r="IPV13" s="40" t="s">
        <v>99</v>
      </c>
      <c r="IPW13" s="36">
        <f t="shared" si="1212"/>
        <v>2015</v>
      </c>
      <c r="IPX13" s="37">
        <f t="shared" si="1213"/>
        <v>-4922067000</v>
      </c>
      <c r="IPY13" s="38">
        <f t="shared" si="1214"/>
        <v>2992932000</v>
      </c>
      <c r="IPZ13" s="38">
        <f t="shared" si="1215"/>
        <v>-7914999000</v>
      </c>
      <c r="IQA13" s="39">
        <f t="shared" si="1216"/>
        <v>0.98522502837837811</v>
      </c>
      <c r="IQB13" s="39">
        <f t="shared" si="1217"/>
        <v>1.5843049504181546</v>
      </c>
      <c r="IQC13" s="40" t="s">
        <v>395</v>
      </c>
      <c r="IQD13" s="40" t="s">
        <v>11</v>
      </c>
      <c r="IQE13" s="42">
        <v>42369</v>
      </c>
      <c r="IQF13" s="43">
        <v>4995881000</v>
      </c>
      <c r="IQG13" s="43">
        <v>73814000</v>
      </c>
      <c r="IQH13" s="43">
        <v>2796508000</v>
      </c>
      <c r="IQI13" s="40">
        <v>0</v>
      </c>
      <c r="IQJ13" s="43">
        <v>196424000</v>
      </c>
      <c r="IQK13" s="40" t="s">
        <v>41</v>
      </c>
      <c r="IQL13" s="40" t="s">
        <v>99</v>
      </c>
      <c r="IQM13" s="36">
        <f t="shared" si="1218"/>
        <v>2015</v>
      </c>
      <c r="IQN13" s="37">
        <f t="shared" si="1219"/>
        <v>-4922067000</v>
      </c>
      <c r="IQO13" s="38">
        <f t="shared" si="1220"/>
        <v>2992932000</v>
      </c>
      <c r="IQP13" s="38">
        <f t="shared" si="1221"/>
        <v>-7914999000</v>
      </c>
      <c r="IQQ13" s="39">
        <f t="shared" si="1222"/>
        <v>0.98522502837837811</v>
      </c>
      <c r="IQR13" s="39">
        <f t="shared" si="1223"/>
        <v>1.5843049504181546</v>
      </c>
      <c r="IQS13" s="40" t="s">
        <v>395</v>
      </c>
      <c r="IQT13" s="40" t="s">
        <v>11</v>
      </c>
      <c r="IQU13" s="42">
        <v>42369</v>
      </c>
      <c r="IQV13" s="43">
        <v>4995881000</v>
      </c>
      <c r="IQW13" s="43">
        <v>73814000</v>
      </c>
      <c r="IQX13" s="43">
        <v>2796508000</v>
      </c>
      <c r="IQY13" s="40">
        <v>0</v>
      </c>
      <c r="IQZ13" s="43">
        <v>196424000</v>
      </c>
      <c r="IRA13" s="40" t="s">
        <v>41</v>
      </c>
      <c r="IRB13" s="40" t="s">
        <v>99</v>
      </c>
      <c r="IRC13" s="36">
        <f t="shared" si="1218"/>
        <v>2015</v>
      </c>
      <c r="IRD13" s="37">
        <f t="shared" si="1219"/>
        <v>-4922067000</v>
      </c>
      <c r="IRE13" s="38">
        <f t="shared" si="1220"/>
        <v>2992932000</v>
      </c>
      <c r="IRF13" s="38">
        <f t="shared" si="1221"/>
        <v>-7914999000</v>
      </c>
      <c r="IRG13" s="39">
        <f t="shared" si="1222"/>
        <v>0.98522502837837811</v>
      </c>
      <c r="IRH13" s="39">
        <f t="shared" si="1223"/>
        <v>1.5843049504181546</v>
      </c>
      <c r="IRI13" s="40" t="s">
        <v>395</v>
      </c>
      <c r="IRJ13" s="40" t="s">
        <v>11</v>
      </c>
      <c r="IRK13" s="42">
        <v>42369</v>
      </c>
      <c r="IRL13" s="43">
        <v>4995881000</v>
      </c>
      <c r="IRM13" s="43">
        <v>73814000</v>
      </c>
      <c r="IRN13" s="43">
        <v>2796508000</v>
      </c>
      <c r="IRO13" s="40">
        <v>0</v>
      </c>
      <c r="IRP13" s="43">
        <v>196424000</v>
      </c>
      <c r="IRQ13" s="40" t="s">
        <v>41</v>
      </c>
      <c r="IRR13" s="40" t="s">
        <v>99</v>
      </c>
      <c r="IRS13" s="36">
        <f t="shared" si="1224"/>
        <v>2015</v>
      </c>
      <c r="IRT13" s="37">
        <f t="shared" si="1225"/>
        <v>-4922067000</v>
      </c>
      <c r="IRU13" s="38">
        <f t="shared" si="1226"/>
        <v>2992932000</v>
      </c>
      <c r="IRV13" s="38">
        <f t="shared" si="1227"/>
        <v>-7914999000</v>
      </c>
      <c r="IRW13" s="39">
        <f t="shared" si="1228"/>
        <v>0.98522502837837811</v>
      </c>
      <c r="IRX13" s="39">
        <f t="shared" si="1229"/>
        <v>1.5843049504181546</v>
      </c>
      <c r="IRY13" s="40" t="s">
        <v>395</v>
      </c>
      <c r="IRZ13" s="40" t="s">
        <v>11</v>
      </c>
      <c r="ISA13" s="42">
        <v>42369</v>
      </c>
      <c r="ISB13" s="43">
        <v>4995881000</v>
      </c>
      <c r="ISC13" s="43">
        <v>73814000</v>
      </c>
      <c r="ISD13" s="43">
        <v>2796508000</v>
      </c>
      <c r="ISE13" s="40">
        <v>0</v>
      </c>
      <c r="ISF13" s="43">
        <v>196424000</v>
      </c>
      <c r="ISG13" s="40" t="s">
        <v>41</v>
      </c>
      <c r="ISH13" s="40" t="s">
        <v>99</v>
      </c>
      <c r="ISI13" s="36">
        <f t="shared" si="1224"/>
        <v>2015</v>
      </c>
      <c r="ISJ13" s="37">
        <f t="shared" si="1225"/>
        <v>-4922067000</v>
      </c>
      <c r="ISK13" s="38">
        <f t="shared" si="1226"/>
        <v>2992932000</v>
      </c>
      <c r="ISL13" s="38">
        <f t="shared" si="1227"/>
        <v>-7914999000</v>
      </c>
      <c r="ISM13" s="39">
        <f t="shared" si="1228"/>
        <v>0.98522502837837811</v>
      </c>
      <c r="ISN13" s="39">
        <f t="shared" si="1229"/>
        <v>1.5843049504181546</v>
      </c>
      <c r="ISO13" s="40" t="s">
        <v>395</v>
      </c>
      <c r="ISP13" s="40" t="s">
        <v>11</v>
      </c>
      <c r="ISQ13" s="42">
        <v>42369</v>
      </c>
      <c r="ISR13" s="43">
        <v>4995881000</v>
      </c>
      <c r="ISS13" s="43">
        <v>73814000</v>
      </c>
      <c r="IST13" s="43">
        <v>2796508000</v>
      </c>
      <c r="ISU13" s="40">
        <v>0</v>
      </c>
      <c r="ISV13" s="43">
        <v>196424000</v>
      </c>
      <c r="ISW13" s="40" t="s">
        <v>41</v>
      </c>
      <c r="ISX13" s="40" t="s">
        <v>99</v>
      </c>
      <c r="ISY13" s="36">
        <f t="shared" si="1230"/>
        <v>2015</v>
      </c>
      <c r="ISZ13" s="37">
        <f t="shared" si="1231"/>
        <v>-4922067000</v>
      </c>
      <c r="ITA13" s="38">
        <f t="shared" si="1232"/>
        <v>2992932000</v>
      </c>
      <c r="ITB13" s="38">
        <f t="shared" si="1233"/>
        <v>-7914999000</v>
      </c>
      <c r="ITC13" s="39">
        <f t="shared" si="1234"/>
        <v>0.98522502837837811</v>
      </c>
      <c r="ITD13" s="39">
        <f t="shared" si="1235"/>
        <v>1.5843049504181546</v>
      </c>
      <c r="ITE13" s="40" t="s">
        <v>395</v>
      </c>
      <c r="ITF13" s="40" t="s">
        <v>11</v>
      </c>
      <c r="ITG13" s="42">
        <v>42369</v>
      </c>
      <c r="ITH13" s="43">
        <v>4995881000</v>
      </c>
      <c r="ITI13" s="43">
        <v>73814000</v>
      </c>
      <c r="ITJ13" s="43">
        <v>2796508000</v>
      </c>
      <c r="ITK13" s="40">
        <v>0</v>
      </c>
      <c r="ITL13" s="43">
        <v>196424000</v>
      </c>
      <c r="ITM13" s="40" t="s">
        <v>41</v>
      </c>
      <c r="ITN13" s="40" t="s">
        <v>99</v>
      </c>
      <c r="ITO13" s="36">
        <f t="shared" si="1230"/>
        <v>2015</v>
      </c>
      <c r="ITP13" s="37">
        <f t="shared" si="1231"/>
        <v>-4922067000</v>
      </c>
      <c r="ITQ13" s="38">
        <f t="shared" si="1232"/>
        <v>2992932000</v>
      </c>
      <c r="ITR13" s="38">
        <f t="shared" si="1233"/>
        <v>-7914999000</v>
      </c>
      <c r="ITS13" s="39">
        <f t="shared" si="1234"/>
        <v>0.98522502837837811</v>
      </c>
      <c r="ITT13" s="39">
        <f t="shared" si="1235"/>
        <v>1.5843049504181546</v>
      </c>
      <c r="ITU13" s="40" t="s">
        <v>395</v>
      </c>
      <c r="ITV13" s="40" t="s">
        <v>11</v>
      </c>
      <c r="ITW13" s="42">
        <v>42369</v>
      </c>
      <c r="ITX13" s="43">
        <v>4995881000</v>
      </c>
      <c r="ITY13" s="43">
        <v>73814000</v>
      </c>
      <c r="ITZ13" s="43">
        <v>2796508000</v>
      </c>
      <c r="IUA13" s="40">
        <v>0</v>
      </c>
      <c r="IUB13" s="43">
        <v>196424000</v>
      </c>
      <c r="IUC13" s="40" t="s">
        <v>41</v>
      </c>
      <c r="IUD13" s="40" t="s">
        <v>99</v>
      </c>
      <c r="IUE13" s="36">
        <f t="shared" si="1236"/>
        <v>2015</v>
      </c>
      <c r="IUF13" s="37">
        <f t="shared" si="1237"/>
        <v>-4922067000</v>
      </c>
      <c r="IUG13" s="38">
        <f t="shared" si="1238"/>
        <v>2992932000</v>
      </c>
      <c r="IUH13" s="38">
        <f t="shared" si="1239"/>
        <v>-7914999000</v>
      </c>
      <c r="IUI13" s="39">
        <f t="shared" si="1240"/>
        <v>0.98522502837837811</v>
      </c>
      <c r="IUJ13" s="39">
        <f t="shared" si="1241"/>
        <v>1.5843049504181546</v>
      </c>
      <c r="IUK13" s="40" t="s">
        <v>395</v>
      </c>
      <c r="IUL13" s="40" t="s">
        <v>11</v>
      </c>
      <c r="IUM13" s="42">
        <v>42369</v>
      </c>
      <c r="IUN13" s="43">
        <v>4995881000</v>
      </c>
      <c r="IUO13" s="43">
        <v>73814000</v>
      </c>
      <c r="IUP13" s="43">
        <v>2796508000</v>
      </c>
      <c r="IUQ13" s="40">
        <v>0</v>
      </c>
      <c r="IUR13" s="43">
        <v>196424000</v>
      </c>
      <c r="IUS13" s="40" t="s">
        <v>41</v>
      </c>
      <c r="IUT13" s="40" t="s">
        <v>99</v>
      </c>
      <c r="IUU13" s="36">
        <f t="shared" si="1236"/>
        <v>2015</v>
      </c>
      <c r="IUV13" s="37">
        <f t="shared" si="1237"/>
        <v>-4922067000</v>
      </c>
      <c r="IUW13" s="38">
        <f t="shared" si="1238"/>
        <v>2992932000</v>
      </c>
      <c r="IUX13" s="38">
        <f t="shared" si="1239"/>
        <v>-7914999000</v>
      </c>
      <c r="IUY13" s="39">
        <f t="shared" si="1240"/>
        <v>0.98522502837837811</v>
      </c>
      <c r="IUZ13" s="39">
        <f t="shared" si="1241"/>
        <v>1.5843049504181546</v>
      </c>
      <c r="IVA13" s="40" t="s">
        <v>395</v>
      </c>
      <c r="IVB13" s="40" t="s">
        <v>11</v>
      </c>
      <c r="IVC13" s="42">
        <v>42369</v>
      </c>
      <c r="IVD13" s="43">
        <v>4995881000</v>
      </c>
      <c r="IVE13" s="43">
        <v>73814000</v>
      </c>
      <c r="IVF13" s="43">
        <v>2796508000</v>
      </c>
      <c r="IVG13" s="40">
        <v>0</v>
      </c>
      <c r="IVH13" s="43">
        <v>196424000</v>
      </c>
      <c r="IVI13" s="40" t="s">
        <v>41</v>
      </c>
      <c r="IVJ13" s="40" t="s">
        <v>99</v>
      </c>
      <c r="IVK13" s="36">
        <f t="shared" si="1242"/>
        <v>2015</v>
      </c>
      <c r="IVL13" s="37">
        <f t="shared" si="1243"/>
        <v>-4922067000</v>
      </c>
      <c r="IVM13" s="38">
        <f t="shared" si="1244"/>
        <v>2992932000</v>
      </c>
      <c r="IVN13" s="38">
        <f t="shared" si="1245"/>
        <v>-7914999000</v>
      </c>
      <c r="IVO13" s="39">
        <f t="shared" si="1246"/>
        <v>0.98522502837837811</v>
      </c>
      <c r="IVP13" s="39">
        <f t="shared" si="1247"/>
        <v>1.5843049504181546</v>
      </c>
      <c r="IVQ13" s="40" t="s">
        <v>395</v>
      </c>
      <c r="IVR13" s="40" t="s">
        <v>11</v>
      </c>
      <c r="IVS13" s="42">
        <v>42369</v>
      </c>
      <c r="IVT13" s="43">
        <v>4995881000</v>
      </c>
      <c r="IVU13" s="43">
        <v>73814000</v>
      </c>
      <c r="IVV13" s="43">
        <v>2796508000</v>
      </c>
      <c r="IVW13" s="40">
        <v>0</v>
      </c>
      <c r="IVX13" s="43">
        <v>196424000</v>
      </c>
      <c r="IVY13" s="40" t="s">
        <v>41</v>
      </c>
      <c r="IVZ13" s="40" t="s">
        <v>99</v>
      </c>
      <c r="IWA13" s="36">
        <f t="shared" si="1242"/>
        <v>2015</v>
      </c>
      <c r="IWB13" s="37">
        <f t="shared" si="1243"/>
        <v>-4922067000</v>
      </c>
      <c r="IWC13" s="38">
        <f t="shared" si="1244"/>
        <v>2992932000</v>
      </c>
      <c r="IWD13" s="38">
        <f t="shared" si="1245"/>
        <v>-7914999000</v>
      </c>
      <c r="IWE13" s="39">
        <f t="shared" si="1246"/>
        <v>0.98522502837837811</v>
      </c>
      <c r="IWF13" s="39">
        <f t="shared" si="1247"/>
        <v>1.5843049504181546</v>
      </c>
      <c r="IWG13" s="40" t="s">
        <v>395</v>
      </c>
      <c r="IWH13" s="40" t="s">
        <v>11</v>
      </c>
      <c r="IWI13" s="42">
        <v>42369</v>
      </c>
      <c r="IWJ13" s="43">
        <v>4995881000</v>
      </c>
      <c r="IWK13" s="43">
        <v>73814000</v>
      </c>
      <c r="IWL13" s="43">
        <v>2796508000</v>
      </c>
      <c r="IWM13" s="40">
        <v>0</v>
      </c>
      <c r="IWN13" s="43">
        <v>196424000</v>
      </c>
      <c r="IWO13" s="40" t="s">
        <v>41</v>
      </c>
      <c r="IWP13" s="40" t="s">
        <v>99</v>
      </c>
      <c r="IWQ13" s="36">
        <f t="shared" si="1248"/>
        <v>2015</v>
      </c>
      <c r="IWR13" s="37">
        <f t="shared" si="1249"/>
        <v>-4922067000</v>
      </c>
      <c r="IWS13" s="38">
        <f t="shared" si="1250"/>
        <v>2992932000</v>
      </c>
      <c r="IWT13" s="38">
        <f t="shared" si="1251"/>
        <v>-7914999000</v>
      </c>
      <c r="IWU13" s="39">
        <f t="shared" si="1252"/>
        <v>0.98522502837837811</v>
      </c>
      <c r="IWV13" s="39">
        <f t="shared" si="1253"/>
        <v>1.5843049504181546</v>
      </c>
      <c r="IWW13" s="40" t="s">
        <v>395</v>
      </c>
      <c r="IWX13" s="40" t="s">
        <v>11</v>
      </c>
      <c r="IWY13" s="42">
        <v>42369</v>
      </c>
      <c r="IWZ13" s="43">
        <v>4995881000</v>
      </c>
      <c r="IXA13" s="43">
        <v>73814000</v>
      </c>
      <c r="IXB13" s="43">
        <v>2796508000</v>
      </c>
      <c r="IXC13" s="40">
        <v>0</v>
      </c>
      <c r="IXD13" s="43">
        <v>196424000</v>
      </c>
      <c r="IXE13" s="40" t="s">
        <v>41</v>
      </c>
      <c r="IXF13" s="40" t="s">
        <v>99</v>
      </c>
      <c r="IXG13" s="36">
        <f t="shared" si="1248"/>
        <v>2015</v>
      </c>
      <c r="IXH13" s="37">
        <f t="shared" si="1249"/>
        <v>-4922067000</v>
      </c>
      <c r="IXI13" s="38">
        <f t="shared" si="1250"/>
        <v>2992932000</v>
      </c>
      <c r="IXJ13" s="38">
        <f t="shared" si="1251"/>
        <v>-7914999000</v>
      </c>
      <c r="IXK13" s="39">
        <f t="shared" si="1252"/>
        <v>0.98522502837837811</v>
      </c>
      <c r="IXL13" s="39">
        <f t="shared" si="1253"/>
        <v>1.5843049504181546</v>
      </c>
      <c r="IXM13" s="40" t="s">
        <v>395</v>
      </c>
      <c r="IXN13" s="40" t="s">
        <v>11</v>
      </c>
      <c r="IXO13" s="42">
        <v>42369</v>
      </c>
      <c r="IXP13" s="43">
        <v>4995881000</v>
      </c>
      <c r="IXQ13" s="43">
        <v>73814000</v>
      </c>
      <c r="IXR13" s="43">
        <v>2796508000</v>
      </c>
      <c r="IXS13" s="40">
        <v>0</v>
      </c>
      <c r="IXT13" s="43">
        <v>196424000</v>
      </c>
      <c r="IXU13" s="40" t="s">
        <v>41</v>
      </c>
      <c r="IXV13" s="40" t="s">
        <v>99</v>
      </c>
      <c r="IXW13" s="36">
        <f t="shared" si="1254"/>
        <v>2015</v>
      </c>
      <c r="IXX13" s="37">
        <f t="shared" si="1255"/>
        <v>-4922067000</v>
      </c>
      <c r="IXY13" s="38">
        <f t="shared" si="1256"/>
        <v>2992932000</v>
      </c>
      <c r="IXZ13" s="38">
        <f t="shared" si="1257"/>
        <v>-7914999000</v>
      </c>
      <c r="IYA13" s="39">
        <f t="shared" si="1258"/>
        <v>0.98522502837837811</v>
      </c>
      <c r="IYB13" s="39">
        <f t="shared" si="1259"/>
        <v>1.5843049504181546</v>
      </c>
      <c r="IYC13" s="40" t="s">
        <v>395</v>
      </c>
      <c r="IYD13" s="40" t="s">
        <v>11</v>
      </c>
      <c r="IYE13" s="42">
        <v>42369</v>
      </c>
      <c r="IYF13" s="43">
        <v>4995881000</v>
      </c>
      <c r="IYG13" s="43">
        <v>73814000</v>
      </c>
      <c r="IYH13" s="43">
        <v>2796508000</v>
      </c>
      <c r="IYI13" s="40">
        <v>0</v>
      </c>
      <c r="IYJ13" s="43">
        <v>196424000</v>
      </c>
      <c r="IYK13" s="40" t="s">
        <v>41</v>
      </c>
      <c r="IYL13" s="40" t="s">
        <v>99</v>
      </c>
      <c r="IYM13" s="36">
        <f t="shared" si="1254"/>
        <v>2015</v>
      </c>
      <c r="IYN13" s="37">
        <f t="shared" si="1255"/>
        <v>-4922067000</v>
      </c>
      <c r="IYO13" s="38">
        <f t="shared" si="1256"/>
        <v>2992932000</v>
      </c>
      <c r="IYP13" s="38">
        <f t="shared" si="1257"/>
        <v>-7914999000</v>
      </c>
      <c r="IYQ13" s="39">
        <f t="shared" si="1258"/>
        <v>0.98522502837837811</v>
      </c>
      <c r="IYR13" s="39">
        <f t="shared" si="1259"/>
        <v>1.5843049504181546</v>
      </c>
      <c r="IYS13" s="40" t="s">
        <v>395</v>
      </c>
      <c r="IYT13" s="40" t="s">
        <v>11</v>
      </c>
      <c r="IYU13" s="42">
        <v>42369</v>
      </c>
      <c r="IYV13" s="43">
        <v>4995881000</v>
      </c>
      <c r="IYW13" s="43">
        <v>73814000</v>
      </c>
      <c r="IYX13" s="43">
        <v>2796508000</v>
      </c>
      <c r="IYY13" s="40">
        <v>0</v>
      </c>
      <c r="IYZ13" s="43">
        <v>196424000</v>
      </c>
      <c r="IZA13" s="40" t="s">
        <v>41</v>
      </c>
      <c r="IZB13" s="40" t="s">
        <v>99</v>
      </c>
      <c r="IZC13" s="36">
        <f t="shared" si="1260"/>
        <v>2015</v>
      </c>
      <c r="IZD13" s="37">
        <f t="shared" si="1261"/>
        <v>-4922067000</v>
      </c>
      <c r="IZE13" s="38">
        <f t="shared" si="1262"/>
        <v>2992932000</v>
      </c>
      <c r="IZF13" s="38">
        <f t="shared" si="1263"/>
        <v>-7914999000</v>
      </c>
      <c r="IZG13" s="39">
        <f t="shared" si="1264"/>
        <v>0.98522502837837811</v>
      </c>
      <c r="IZH13" s="39">
        <f t="shared" si="1265"/>
        <v>1.5843049504181546</v>
      </c>
      <c r="IZI13" s="40" t="s">
        <v>395</v>
      </c>
      <c r="IZJ13" s="40" t="s">
        <v>11</v>
      </c>
      <c r="IZK13" s="42">
        <v>42369</v>
      </c>
      <c r="IZL13" s="43">
        <v>4995881000</v>
      </c>
      <c r="IZM13" s="43">
        <v>73814000</v>
      </c>
      <c r="IZN13" s="43">
        <v>2796508000</v>
      </c>
      <c r="IZO13" s="40">
        <v>0</v>
      </c>
      <c r="IZP13" s="43">
        <v>196424000</v>
      </c>
      <c r="IZQ13" s="40" t="s">
        <v>41</v>
      </c>
      <c r="IZR13" s="40" t="s">
        <v>99</v>
      </c>
      <c r="IZS13" s="36">
        <f t="shared" si="1260"/>
        <v>2015</v>
      </c>
      <c r="IZT13" s="37">
        <f t="shared" si="1261"/>
        <v>-4922067000</v>
      </c>
      <c r="IZU13" s="38">
        <f t="shared" si="1262"/>
        <v>2992932000</v>
      </c>
      <c r="IZV13" s="38">
        <f t="shared" si="1263"/>
        <v>-7914999000</v>
      </c>
      <c r="IZW13" s="39">
        <f t="shared" si="1264"/>
        <v>0.98522502837837811</v>
      </c>
      <c r="IZX13" s="39">
        <f t="shared" si="1265"/>
        <v>1.5843049504181546</v>
      </c>
      <c r="IZY13" s="40" t="s">
        <v>395</v>
      </c>
      <c r="IZZ13" s="40" t="s">
        <v>11</v>
      </c>
      <c r="JAA13" s="42">
        <v>42369</v>
      </c>
      <c r="JAB13" s="43">
        <v>4995881000</v>
      </c>
      <c r="JAC13" s="43">
        <v>73814000</v>
      </c>
      <c r="JAD13" s="43">
        <v>2796508000</v>
      </c>
      <c r="JAE13" s="40">
        <v>0</v>
      </c>
      <c r="JAF13" s="43">
        <v>196424000</v>
      </c>
      <c r="JAG13" s="40" t="s">
        <v>41</v>
      </c>
      <c r="JAH13" s="40" t="s">
        <v>99</v>
      </c>
      <c r="JAI13" s="36">
        <f t="shared" si="1266"/>
        <v>2015</v>
      </c>
      <c r="JAJ13" s="37">
        <f t="shared" si="1267"/>
        <v>-4922067000</v>
      </c>
      <c r="JAK13" s="38">
        <f t="shared" si="1268"/>
        <v>2992932000</v>
      </c>
      <c r="JAL13" s="38">
        <f t="shared" si="1269"/>
        <v>-7914999000</v>
      </c>
      <c r="JAM13" s="39">
        <f t="shared" si="1270"/>
        <v>0.98522502837837811</v>
      </c>
      <c r="JAN13" s="39">
        <f t="shared" si="1271"/>
        <v>1.5843049504181546</v>
      </c>
      <c r="JAO13" s="40" t="s">
        <v>395</v>
      </c>
      <c r="JAP13" s="40" t="s">
        <v>11</v>
      </c>
      <c r="JAQ13" s="42">
        <v>42369</v>
      </c>
      <c r="JAR13" s="43">
        <v>4995881000</v>
      </c>
      <c r="JAS13" s="43">
        <v>73814000</v>
      </c>
      <c r="JAT13" s="43">
        <v>2796508000</v>
      </c>
      <c r="JAU13" s="40">
        <v>0</v>
      </c>
      <c r="JAV13" s="43">
        <v>196424000</v>
      </c>
      <c r="JAW13" s="40" t="s">
        <v>41</v>
      </c>
      <c r="JAX13" s="40" t="s">
        <v>99</v>
      </c>
      <c r="JAY13" s="36">
        <f t="shared" si="1266"/>
        <v>2015</v>
      </c>
      <c r="JAZ13" s="37">
        <f t="shared" si="1267"/>
        <v>-4922067000</v>
      </c>
      <c r="JBA13" s="38">
        <f t="shared" si="1268"/>
        <v>2992932000</v>
      </c>
      <c r="JBB13" s="38">
        <f t="shared" si="1269"/>
        <v>-7914999000</v>
      </c>
      <c r="JBC13" s="39">
        <f t="shared" si="1270"/>
        <v>0.98522502837837811</v>
      </c>
      <c r="JBD13" s="39">
        <f t="shared" si="1271"/>
        <v>1.5843049504181546</v>
      </c>
      <c r="JBE13" s="40" t="s">
        <v>395</v>
      </c>
      <c r="JBF13" s="40" t="s">
        <v>11</v>
      </c>
      <c r="JBG13" s="42">
        <v>42369</v>
      </c>
      <c r="JBH13" s="43">
        <v>4995881000</v>
      </c>
      <c r="JBI13" s="43">
        <v>73814000</v>
      </c>
      <c r="JBJ13" s="43">
        <v>2796508000</v>
      </c>
      <c r="JBK13" s="40">
        <v>0</v>
      </c>
      <c r="JBL13" s="43">
        <v>196424000</v>
      </c>
      <c r="JBM13" s="40" t="s">
        <v>41</v>
      </c>
      <c r="JBN13" s="40" t="s">
        <v>99</v>
      </c>
      <c r="JBO13" s="36">
        <f t="shared" si="1272"/>
        <v>2015</v>
      </c>
      <c r="JBP13" s="37">
        <f t="shared" si="1273"/>
        <v>-4922067000</v>
      </c>
      <c r="JBQ13" s="38">
        <f t="shared" si="1274"/>
        <v>2992932000</v>
      </c>
      <c r="JBR13" s="38">
        <f t="shared" si="1275"/>
        <v>-7914999000</v>
      </c>
      <c r="JBS13" s="39">
        <f t="shared" si="1276"/>
        <v>0.98522502837837811</v>
      </c>
      <c r="JBT13" s="39">
        <f t="shared" si="1277"/>
        <v>1.5843049504181546</v>
      </c>
      <c r="JBU13" s="40" t="s">
        <v>395</v>
      </c>
      <c r="JBV13" s="40" t="s">
        <v>11</v>
      </c>
      <c r="JBW13" s="42">
        <v>42369</v>
      </c>
      <c r="JBX13" s="43">
        <v>4995881000</v>
      </c>
      <c r="JBY13" s="43">
        <v>73814000</v>
      </c>
      <c r="JBZ13" s="43">
        <v>2796508000</v>
      </c>
      <c r="JCA13" s="40">
        <v>0</v>
      </c>
      <c r="JCB13" s="43">
        <v>196424000</v>
      </c>
      <c r="JCC13" s="40" t="s">
        <v>41</v>
      </c>
      <c r="JCD13" s="40" t="s">
        <v>99</v>
      </c>
      <c r="JCE13" s="36">
        <f t="shared" si="1272"/>
        <v>2015</v>
      </c>
      <c r="JCF13" s="37">
        <f t="shared" si="1273"/>
        <v>-4922067000</v>
      </c>
      <c r="JCG13" s="38">
        <f t="shared" si="1274"/>
        <v>2992932000</v>
      </c>
      <c r="JCH13" s="38">
        <f t="shared" si="1275"/>
        <v>-7914999000</v>
      </c>
      <c r="JCI13" s="39">
        <f t="shared" si="1276"/>
        <v>0.98522502837837811</v>
      </c>
      <c r="JCJ13" s="39">
        <f t="shared" si="1277"/>
        <v>1.5843049504181546</v>
      </c>
      <c r="JCK13" s="40" t="s">
        <v>395</v>
      </c>
      <c r="JCL13" s="40" t="s">
        <v>11</v>
      </c>
      <c r="JCM13" s="42">
        <v>42369</v>
      </c>
      <c r="JCN13" s="43">
        <v>4995881000</v>
      </c>
      <c r="JCO13" s="43">
        <v>73814000</v>
      </c>
      <c r="JCP13" s="43">
        <v>2796508000</v>
      </c>
      <c r="JCQ13" s="40">
        <v>0</v>
      </c>
      <c r="JCR13" s="43">
        <v>196424000</v>
      </c>
      <c r="JCS13" s="40" t="s">
        <v>41</v>
      </c>
      <c r="JCT13" s="40" t="s">
        <v>99</v>
      </c>
      <c r="JCU13" s="36">
        <f t="shared" si="1278"/>
        <v>2015</v>
      </c>
      <c r="JCV13" s="37">
        <f t="shared" si="1279"/>
        <v>-4922067000</v>
      </c>
      <c r="JCW13" s="38">
        <f t="shared" si="1280"/>
        <v>2992932000</v>
      </c>
      <c r="JCX13" s="38">
        <f t="shared" si="1281"/>
        <v>-7914999000</v>
      </c>
      <c r="JCY13" s="39">
        <f t="shared" si="1282"/>
        <v>0.98522502837837811</v>
      </c>
      <c r="JCZ13" s="39">
        <f t="shared" si="1283"/>
        <v>1.5843049504181546</v>
      </c>
      <c r="JDA13" s="40" t="s">
        <v>395</v>
      </c>
      <c r="JDB13" s="40" t="s">
        <v>11</v>
      </c>
      <c r="JDC13" s="42">
        <v>42369</v>
      </c>
      <c r="JDD13" s="43">
        <v>4995881000</v>
      </c>
      <c r="JDE13" s="43">
        <v>73814000</v>
      </c>
      <c r="JDF13" s="43">
        <v>2796508000</v>
      </c>
      <c r="JDG13" s="40">
        <v>0</v>
      </c>
      <c r="JDH13" s="43">
        <v>196424000</v>
      </c>
      <c r="JDI13" s="40" t="s">
        <v>41</v>
      </c>
      <c r="JDJ13" s="40" t="s">
        <v>99</v>
      </c>
      <c r="JDK13" s="36">
        <f t="shared" si="1278"/>
        <v>2015</v>
      </c>
      <c r="JDL13" s="37">
        <f t="shared" si="1279"/>
        <v>-4922067000</v>
      </c>
      <c r="JDM13" s="38">
        <f t="shared" si="1280"/>
        <v>2992932000</v>
      </c>
      <c r="JDN13" s="38">
        <f t="shared" si="1281"/>
        <v>-7914999000</v>
      </c>
      <c r="JDO13" s="39">
        <f t="shared" si="1282"/>
        <v>0.98522502837837811</v>
      </c>
      <c r="JDP13" s="39">
        <f t="shared" si="1283"/>
        <v>1.5843049504181546</v>
      </c>
      <c r="JDQ13" s="40" t="s">
        <v>395</v>
      </c>
      <c r="JDR13" s="40" t="s">
        <v>11</v>
      </c>
      <c r="JDS13" s="42">
        <v>42369</v>
      </c>
      <c r="JDT13" s="43">
        <v>4995881000</v>
      </c>
      <c r="JDU13" s="43">
        <v>73814000</v>
      </c>
      <c r="JDV13" s="43">
        <v>2796508000</v>
      </c>
      <c r="JDW13" s="40">
        <v>0</v>
      </c>
      <c r="JDX13" s="43">
        <v>196424000</v>
      </c>
      <c r="JDY13" s="40" t="s">
        <v>41</v>
      </c>
      <c r="JDZ13" s="40" t="s">
        <v>99</v>
      </c>
      <c r="JEA13" s="36">
        <f t="shared" si="1284"/>
        <v>2015</v>
      </c>
      <c r="JEB13" s="37">
        <f t="shared" si="1285"/>
        <v>-4922067000</v>
      </c>
      <c r="JEC13" s="38">
        <f t="shared" si="1286"/>
        <v>2992932000</v>
      </c>
      <c r="JED13" s="38">
        <f t="shared" si="1287"/>
        <v>-7914999000</v>
      </c>
      <c r="JEE13" s="39">
        <f t="shared" si="1288"/>
        <v>0.98522502837837811</v>
      </c>
      <c r="JEF13" s="39">
        <f t="shared" si="1289"/>
        <v>1.5843049504181546</v>
      </c>
      <c r="JEG13" s="40" t="s">
        <v>395</v>
      </c>
      <c r="JEH13" s="40" t="s">
        <v>11</v>
      </c>
      <c r="JEI13" s="42">
        <v>42369</v>
      </c>
      <c r="JEJ13" s="43">
        <v>4995881000</v>
      </c>
      <c r="JEK13" s="43">
        <v>73814000</v>
      </c>
      <c r="JEL13" s="43">
        <v>2796508000</v>
      </c>
      <c r="JEM13" s="40">
        <v>0</v>
      </c>
      <c r="JEN13" s="43">
        <v>196424000</v>
      </c>
      <c r="JEO13" s="40" t="s">
        <v>41</v>
      </c>
      <c r="JEP13" s="40" t="s">
        <v>99</v>
      </c>
      <c r="JEQ13" s="36">
        <f t="shared" si="1284"/>
        <v>2015</v>
      </c>
      <c r="JER13" s="37">
        <f t="shared" si="1285"/>
        <v>-4922067000</v>
      </c>
      <c r="JES13" s="38">
        <f t="shared" si="1286"/>
        <v>2992932000</v>
      </c>
      <c r="JET13" s="38">
        <f t="shared" si="1287"/>
        <v>-7914999000</v>
      </c>
      <c r="JEU13" s="39">
        <f t="shared" si="1288"/>
        <v>0.98522502837837811</v>
      </c>
      <c r="JEV13" s="39">
        <f t="shared" si="1289"/>
        <v>1.5843049504181546</v>
      </c>
      <c r="JEW13" s="40" t="s">
        <v>395</v>
      </c>
      <c r="JEX13" s="40" t="s">
        <v>11</v>
      </c>
      <c r="JEY13" s="42">
        <v>42369</v>
      </c>
      <c r="JEZ13" s="43">
        <v>4995881000</v>
      </c>
      <c r="JFA13" s="43">
        <v>73814000</v>
      </c>
      <c r="JFB13" s="43">
        <v>2796508000</v>
      </c>
      <c r="JFC13" s="40">
        <v>0</v>
      </c>
      <c r="JFD13" s="43">
        <v>196424000</v>
      </c>
      <c r="JFE13" s="40" t="s">
        <v>41</v>
      </c>
      <c r="JFF13" s="40" t="s">
        <v>99</v>
      </c>
      <c r="JFG13" s="36">
        <f t="shared" si="1290"/>
        <v>2015</v>
      </c>
      <c r="JFH13" s="37">
        <f t="shared" si="1291"/>
        <v>-4922067000</v>
      </c>
      <c r="JFI13" s="38">
        <f t="shared" si="1292"/>
        <v>2992932000</v>
      </c>
      <c r="JFJ13" s="38">
        <f t="shared" si="1293"/>
        <v>-7914999000</v>
      </c>
      <c r="JFK13" s="39">
        <f t="shared" si="1294"/>
        <v>0.98522502837837811</v>
      </c>
      <c r="JFL13" s="39">
        <f t="shared" si="1295"/>
        <v>1.5843049504181546</v>
      </c>
      <c r="JFM13" s="40" t="s">
        <v>395</v>
      </c>
      <c r="JFN13" s="40" t="s">
        <v>11</v>
      </c>
      <c r="JFO13" s="42">
        <v>42369</v>
      </c>
      <c r="JFP13" s="43">
        <v>4995881000</v>
      </c>
      <c r="JFQ13" s="43">
        <v>73814000</v>
      </c>
      <c r="JFR13" s="43">
        <v>2796508000</v>
      </c>
      <c r="JFS13" s="40">
        <v>0</v>
      </c>
      <c r="JFT13" s="43">
        <v>196424000</v>
      </c>
      <c r="JFU13" s="40" t="s">
        <v>41</v>
      </c>
      <c r="JFV13" s="40" t="s">
        <v>99</v>
      </c>
      <c r="JFW13" s="36">
        <f t="shared" si="1290"/>
        <v>2015</v>
      </c>
      <c r="JFX13" s="37">
        <f t="shared" si="1291"/>
        <v>-4922067000</v>
      </c>
      <c r="JFY13" s="38">
        <f t="shared" si="1292"/>
        <v>2992932000</v>
      </c>
      <c r="JFZ13" s="38">
        <f t="shared" si="1293"/>
        <v>-7914999000</v>
      </c>
      <c r="JGA13" s="39">
        <f t="shared" si="1294"/>
        <v>0.98522502837837811</v>
      </c>
      <c r="JGB13" s="39">
        <f t="shared" si="1295"/>
        <v>1.5843049504181546</v>
      </c>
      <c r="JGC13" s="40" t="s">
        <v>395</v>
      </c>
      <c r="JGD13" s="40" t="s">
        <v>11</v>
      </c>
      <c r="JGE13" s="42">
        <v>42369</v>
      </c>
      <c r="JGF13" s="43">
        <v>4995881000</v>
      </c>
      <c r="JGG13" s="43">
        <v>73814000</v>
      </c>
      <c r="JGH13" s="43">
        <v>2796508000</v>
      </c>
      <c r="JGI13" s="40">
        <v>0</v>
      </c>
      <c r="JGJ13" s="43">
        <v>196424000</v>
      </c>
      <c r="JGK13" s="40" t="s">
        <v>41</v>
      </c>
      <c r="JGL13" s="40" t="s">
        <v>99</v>
      </c>
      <c r="JGM13" s="36">
        <f t="shared" si="1296"/>
        <v>2015</v>
      </c>
      <c r="JGN13" s="37">
        <f t="shared" si="1297"/>
        <v>-4922067000</v>
      </c>
      <c r="JGO13" s="38">
        <f t="shared" si="1298"/>
        <v>2992932000</v>
      </c>
      <c r="JGP13" s="38">
        <f t="shared" si="1299"/>
        <v>-7914999000</v>
      </c>
      <c r="JGQ13" s="39">
        <f t="shared" si="1300"/>
        <v>0.98522502837837811</v>
      </c>
      <c r="JGR13" s="39">
        <f t="shared" si="1301"/>
        <v>1.5843049504181546</v>
      </c>
      <c r="JGS13" s="40" t="s">
        <v>395</v>
      </c>
      <c r="JGT13" s="40" t="s">
        <v>11</v>
      </c>
      <c r="JGU13" s="42">
        <v>42369</v>
      </c>
      <c r="JGV13" s="43">
        <v>4995881000</v>
      </c>
      <c r="JGW13" s="43">
        <v>73814000</v>
      </c>
      <c r="JGX13" s="43">
        <v>2796508000</v>
      </c>
      <c r="JGY13" s="40">
        <v>0</v>
      </c>
      <c r="JGZ13" s="43">
        <v>196424000</v>
      </c>
      <c r="JHA13" s="40" t="s">
        <v>41</v>
      </c>
      <c r="JHB13" s="40" t="s">
        <v>99</v>
      </c>
      <c r="JHC13" s="36">
        <f t="shared" si="1296"/>
        <v>2015</v>
      </c>
      <c r="JHD13" s="37">
        <f t="shared" si="1297"/>
        <v>-4922067000</v>
      </c>
      <c r="JHE13" s="38">
        <f t="shared" si="1298"/>
        <v>2992932000</v>
      </c>
      <c r="JHF13" s="38">
        <f t="shared" si="1299"/>
        <v>-7914999000</v>
      </c>
      <c r="JHG13" s="39">
        <f t="shared" si="1300"/>
        <v>0.98522502837837811</v>
      </c>
      <c r="JHH13" s="39">
        <f t="shared" si="1301"/>
        <v>1.5843049504181546</v>
      </c>
      <c r="JHI13" s="40" t="s">
        <v>395</v>
      </c>
      <c r="JHJ13" s="40" t="s">
        <v>11</v>
      </c>
      <c r="JHK13" s="42">
        <v>42369</v>
      </c>
      <c r="JHL13" s="43">
        <v>4995881000</v>
      </c>
      <c r="JHM13" s="43">
        <v>73814000</v>
      </c>
      <c r="JHN13" s="43">
        <v>2796508000</v>
      </c>
      <c r="JHO13" s="40">
        <v>0</v>
      </c>
      <c r="JHP13" s="43">
        <v>196424000</v>
      </c>
      <c r="JHQ13" s="40" t="s">
        <v>41</v>
      </c>
      <c r="JHR13" s="40" t="s">
        <v>99</v>
      </c>
      <c r="JHS13" s="36">
        <f t="shared" si="1302"/>
        <v>2015</v>
      </c>
      <c r="JHT13" s="37">
        <f t="shared" si="1303"/>
        <v>-4922067000</v>
      </c>
      <c r="JHU13" s="38">
        <f t="shared" si="1304"/>
        <v>2992932000</v>
      </c>
      <c r="JHV13" s="38">
        <f t="shared" si="1305"/>
        <v>-7914999000</v>
      </c>
      <c r="JHW13" s="39">
        <f t="shared" si="1306"/>
        <v>0.98522502837837811</v>
      </c>
      <c r="JHX13" s="39">
        <f t="shared" si="1307"/>
        <v>1.5843049504181546</v>
      </c>
      <c r="JHY13" s="40" t="s">
        <v>395</v>
      </c>
      <c r="JHZ13" s="40" t="s">
        <v>11</v>
      </c>
      <c r="JIA13" s="42">
        <v>42369</v>
      </c>
      <c r="JIB13" s="43">
        <v>4995881000</v>
      </c>
      <c r="JIC13" s="43">
        <v>73814000</v>
      </c>
      <c r="JID13" s="43">
        <v>2796508000</v>
      </c>
      <c r="JIE13" s="40">
        <v>0</v>
      </c>
      <c r="JIF13" s="43">
        <v>196424000</v>
      </c>
      <c r="JIG13" s="40" t="s">
        <v>41</v>
      </c>
      <c r="JIH13" s="40" t="s">
        <v>99</v>
      </c>
      <c r="JII13" s="36">
        <f t="shared" si="1302"/>
        <v>2015</v>
      </c>
      <c r="JIJ13" s="37">
        <f t="shared" si="1303"/>
        <v>-4922067000</v>
      </c>
      <c r="JIK13" s="38">
        <f t="shared" si="1304"/>
        <v>2992932000</v>
      </c>
      <c r="JIL13" s="38">
        <f t="shared" si="1305"/>
        <v>-7914999000</v>
      </c>
      <c r="JIM13" s="39">
        <f t="shared" si="1306"/>
        <v>0.98522502837837811</v>
      </c>
      <c r="JIN13" s="39">
        <f t="shared" si="1307"/>
        <v>1.5843049504181546</v>
      </c>
      <c r="JIO13" s="40" t="s">
        <v>395</v>
      </c>
      <c r="JIP13" s="40" t="s">
        <v>11</v>
      </c>
      <c r="JIQ13" s="42">
        <v>42369</v>
      </c>
      <c r="JIR13" s="43">
        <v>4995881000</v>
      </c>
      <c r="JIS13" s="43">
        <v>73814000</v>
      </c>
      <c r="JIT13" s="43">
        <v>2796508000</v>
      </c>
      <c r="JIU13" s="40">
        <v>0</v>
      </c>
      <c r="JIV13" s="43">
        <v>196424000</v>
      </c>
      <c r="JIW13" s="40" t="s">
        <v>41</v>
      </c>
      <c r="JIX13" s="40" t="s">
        <v>99</v>
      </c>
      <c r="JIY13" s="36">
        <f t="shared" si="1308"/>
        <v>2015</v>
      </c>
      <c r="JIZ13" s="37">
        <f t="shared" si="1309"/>
        <v>-4922067000</v>
      </c>
      <c r="JJA13" s="38">
        <f t="shared" si="1310"/>
        <v>2992932000</v>
      </c>
      <c r="JJB13" s="38">
        <f t="shared" si="1311"/>
        <v>-7914999000</v>
      </c>
      <c r="JJC13" s="39">
        <f t="shared" si="1312"/>
        <v>0.98522502837837811</v>
      </c>
      <c r="JJD13" s="39">
        <f t="shared" si="1313"/>
        <v>1.5843049504181546</v>
      </c>
      <c r="JJE13" s="40" t="s">
        <v>395</v>
      </c>
      <c r="JJF13" s="40" t="s">
        <v>11</v>
      </c>
      <c r="JJG13" s="42">
        <v>42369</v>
      </c>
      <c r="JJH13" s="43">
        <v>4995881000</v>
      </c>
      <c r="JJI13" s="43">
        <v>73814000</v>
      </c>
      <c r="JJJ13" s="43">
        <v>2796508000</v>
      </c>
      <c r="JJK13" s="40">
        <v>0</v>
      </c>
      <c r="JJL13" s="43">
        <v>196424000</v>
      </c>
      <c r="JJM13" s="40" t="s">
        <v>41</v>
      </c>
      <c r="JJN13" s="40" t="s">
        <v>99</v>
      </c>
      <c r="JJO13" s="36">
        <f t="shared" si="1308"/>
        <v>2015</v>
      </c>
      <c r="JJP13" s="37">
        <f t="shared" si="1309"/>
        <v>-4922067000</v>
      </c>
      <c r="JJQ13" s="38">
        <f t="shared" si="1310"/>
        <v>2992932000</v>
      </c>
      <c r="JJR13" s="38">
        <f t="shared" si="1311"/>
        <v>-7914999000</v>
      </c>
      <c r="JJS13" s="39">
        <f t="shared" si="1312"/>
        <v>0.98522502837837811</v>
      </c>
      <c r="JJT13" s="39">
        <f t="shared" si="1313"/>
        <v>1.5843049504181546</v>
      </c>
      <c r="JJU13" s="40" t="s">
        <v>395</v>
      </c>
      <c r="JJV13" s="40" t="s">
        <v>11</v>
      </c>
      <c r="JJW13" s="42">
        <v>42369</v>
      </c>
      <c r="JJX13" s="43">
        <v>4995881000</v>
      </c>
      <c r="JJY13" s="43">
        <v>73814000</v>
      </c>
      <c r="JJZ13" s="43">
        <v>2796508000</v>
      </c>
      <c r="JKA13" s="40">
        <v>0</v>
      </c>
      <c r="JKB13" s="43">
        <v>196424000</v>
      </c>
      <c r="JKC13" s="40" t="s">
        <v>41</v>
      </c>
      <c r="JKD13" s="40" t="s">
        <v>99</v>
      </c>
      <c r="JKE13" s="36">
        <f t="shared" si="1314"/>
        <v>2015</v>
      </c>
      <c r="JKF13" s="37">
        <f t="shared" si="1315"/>
        <v>-4922067000</v>
      </c>
      <c r="JKG13" s="38">
        <f t="shared" si="1316"/>
        <v>2992932000</v>
      </c>
      <c r="JKH13" s="38">
        <f t="shared" si="1317"/>
        <v>-7914999000</v>
      </c>
      <c r="JKI13" s="39">
        <f t="shared" si="1318"/>
        <v>0.98522502837837811</v>
      </c>
      <c r="JKJ13" s="39">
        <f t="shared" si="1319"/>
        <v>1.5843049504181546</v>
      </c>
      <c r="JKK13" s="40" t="s">
        <v>395</v>
      </c>
      <c r="JKL13" s="40" t="s">
        <v>11</v>
      </c>
      <c r="JKM13" s="42">
        <v>42369</v>
      </c>
      <c r="JKN13" s="43">
        <v>4995881000</v>
      </c>
      <c r="JKO13" s="43">
        <v>73814000</v>
      </c>
      <c r="JKP13" s="43">
        <v>2796508000</v>
      </c>
      <c r="JKQ13" s="40">
        <v>0</v>
      </c>
      <c r="JKR13" s="43">
        <v>196424000</v>
      </c>
      <c r="JKS13" s="40" t="s">
        <v>41</v>
      </c>
      <c r="JKT13" s="40" t="s">
        <v>99</v>
      </c>
      <c r="JKU13" s="36">
        <f t="shared" si="1314"/>
        <v>2015</v>
      </c>
      <c r="JKV13" s="37">
        <f t="shared" si="1315"/>
        <v>-4922067000</v>
      </c>
      <c r="JKW13" s="38">
        <f t="shared" si="1316"/>
        <v>2992932000</v>
      </c>
      <c r="JKX13" s="38">
        <f t="shared" si="1317"/>
        <v>-7914999000</v>
      </c>
      <c r="JKY13" s="39">
        <f t="shared" si="1318"/>
        <v>0.98522502837837811</v>
      </c>
      <c r="JKZ13" s="39">
        <f t="shared" si="1319"/>
        <v>1.5843049504181546</v>
      </c>
      <c r="JLA13" s="40" t="s">
        <v>395</v>
      </c>
      <c r="JLB13" s="40" t="s">
        <v>11</v>
      </c>
      <c r="JLC13" s="42">
        <v>42369</v>
      </c>
      <c r="JLD13" s="43">
        <v>4995881000</v>
      </c>
      <c r="JLE13" s="43">
        <v>73814000</v>
      </c>
      <c r="JLF13" s="43">
        <v>2796508000</v>
      </c>
      <c r="JLG13" s="40">
        <v>0</v>
      </c>
      <c r="JLH13" s="43">
        <v>196424000</v>
      </c>
      <c r="JLI13" s="40" t="s">
        <v>41</v>
      </c>
      <c r="JLJ13" s="40" t="s">
        <v>99</v>
      </c>
      <c r="JLK13" s="36">
        <f t="shared" si="1320"/>
        <v>2015</v>
      </c>
      <c r="JLL13" s="37">
        <f t="shared" si="1321"/>
        <v>-4922067000</v>
      </c>
      <c r="JLM13" s="38">
        <f t="shared" si="1322"/>
        <v>2992932000</v>
      </c>
      <c r="JLN13" s="38">
        <f t="shared" si="1323"/>
        <v>-7914999000</v>
      </c>
      <c r="JLO13" s="39">
        <f t="shared" si="1324"/>
        <v>0.98522502837837811</v>
      </c>
      <c r="JLP13" s="39">
        <f t="shared" si="1325"/>
        <v>1.5843049504181546</v>
      </c>
      <c r="JLQ13" s="40" t="s">
        <v>395</v>
      </c>
      <c r="JLR13" s="40" t="s">
        <v>11</v>
      </c>
      <c r="JLS13" s="42">
        <v>42369</v>
      </c>
      <c r="JLT13" s="43">
        <v>4995881000</v>
      </c>
      <c r="JLU13" s="43">
        <v>73814000</v>
      </c>
      <c r="JLV13" s="43">
        <v>2796508000</v>
      </c>
      <c r="JLW13" s="40">
        <v>0</v>
      </c>
      <c r="JLX13" s="43">
        <v>196424000</v>
      </c>
      <c r="JLY13" s="40" t="s">
        <v>41</v>
      </c>
      <c r="JLZ13" s="40" t="s">
        <v>99</v>
      </c>
      <c r="JMA13" s="36">
        <f t="shared" si="1320"/>
        <v>2015</v>
      </c>
      <c r="JMB13" s="37">
        <f t="shared" si="1321"/>
        <v>-4922067000</v>
      </c>
      <c r="JMC13" s="38">
        <f t="shared" si="1322"/>
        <v>2992932000</v>
      </c>
      <c r="JMD13" s="38">
        <f t="shared" si="1323"/>
        <v>-7914999000</v>
      </c>
      <c r="JME13" s="39">
        <f t="shared" si="1324"/>
        <v>0.98522502837837811</v>
      </c>
      <c r="JMF13" s="39">
        <f t="shared" si="1325"/>
        <v>1.5843049504181546</v>
      </c>
      <c r="JMG13" s="40" t="s">
        <v>395</v>
      </c>
      <c r="JMH13" s="40" t="s">
        <v>11</v>
      </c>
      <c r="JMI13" s="42">
        <v>42369</v>
      </c>
      <c r="JMJ13" s="43">
        <v>4995881000</v>
      </c>
      <c r="JMK13" s="43">
        <v>73814000</v>
      </c>
      <c r="JML13" s="43">
        <v>2796508000</v>
      </c>
      <c r="JMM13" s="40">
        <v>0</v>
      </c>
      <c r="JMN13" s="43">
        <v>196424000</v>
      </c>
      <c r="JMO13" s="40" t="s">
        <v>41</v>
      </c>
      <c r="JMP13" s="40" t="s">
        <v>99</v>
      </c>
      <c r="JMQ13" s="36">
        <f t="shared" si="1326"/>
        <v>2015</v>
      </c>
      <c r="JMR13" s="37">
        <f t="shared" si="1327"/>
        <v>-4922067000</v>
      </c>
      <c r="JMS13" s="38">
        <f t="shared" si="1328"/>
        <v>2992932000</v>
      </c>
      <c r="JMT13" s="38">
        <f t="shared" si="1329"/>
        <v>-7914999000</v>
      </c>
      <c r="JMU13" s="39">
        <f t="shared" si="1330"/>
        <v>0.98522502837837811</v>
      </c>
      <c r="JMV13" s="39">
        <f t="shared" si="1331"/>
        <v>1.5843049504181546</v>
      </c>
      <c r="JMW13" s="40" t="s">
        <v>395</v>
      </c>
      <c r="JMX13" s="40" t="s">
        <v>11</v>
      </c>
      <c r="JMY13" s="42">
        <v>42369</v>
      </c>
      <c r="JMZ13" s="43">
        <v>4995881000</v>
      </c>
      <c r="JNA13" s="43">
        <v>73814000</v>
      </c>
      <c r="JNB13" s="43">
        <v>2796508000</v>
      </c>
      <c r="JNC13" s="40">
        <v>0</v>
      </c>
      <c r="JND13" s="43">
        <v>196424000</v>
      </c>
      <c r="JNE13" s="40" t="s">
        <v>41</v>
      </c>
      <c r="JNF13" s="40" t="s">
        <v>99</v>
      </c>
      <c r="JNG13" s="36">
        <f t="shared" si="1326"/>
        <v>2015</v>
      </c>
      <c r="JNH13" s="37">
        <f t="shared" si="1327"/>
        <v>-4922067000</v>
      </c>
      <c r="JNI13" s="38">
        <f t="shared" si="1328"/>
        <v>2992932000</v>
      </c>
      <c r="JNJ13" s="38">
        <f t="shared" si="1329"/>
        <v>-7914999000</v>
      </c>
      <c r="JNK13" s="39">
        <f t="shared" si="1330"/>
        <v>0.98522502837837811</v>
      </c>
      <c r="JNL13" s="39">
        <f t="shared" si="1331"/>
        <v>1.5843049504181546</v>
      </c>
      <c r="JNM13" s="40" t="s">
        <v>395</v>
      </c>
      <c r="JNN13" s="40" t="s">
        <v>11</v>
      </c>
      <c r="JNO13" s="42">
        <v>42369</v>
      </c>
      <c r="JNP13" s="43">
        <v>4995881000</v>
      </c>
      <c r="JNQ13" s="43">
        <v>73814000</v>
      </c>
      <c r="JNR13" s="43">
        <v>2796508000</v>
      </c>
      <c r="JNS13" s="40">
        <v>0</v>
      </c>
      <c r="JNT13" s="43">
        <v>196424000</v>
      </c>
      <c r="JNU13" s="40" t="s">
        <v>41</v>
      </c>
      <c r="JNV13" s="40" t="s">
        <v>99</v>
      </c>
      <c r="JNW13" s="36">
        <f t="shared" si="1332"/>
        <v>2015</v>
      </c>
      <c r="JNX13" s="37">
        <f t="shared" si="1333"/>
        <v>-4922067000</v>
      </c>
      <c r="JNY13" s="38">
        <f t="shared" si="1334"/>
        <v>2992932000</v>
      </c>
      <c r="JNZ13" s="38">
        <f t="shared" si="1335"/>
        <v>-7914999000</v>
      </c>
      <c r="JOA13" s="39">
        <f t="shared" si="1336"/>
        <v>0.98522502837837811</v>
      </c>
      <c r="JOB13" s="39">
        <f t="shared" si="1337"/>
        <v>1.5843049504181546</v>
      </c>
      <c r="JOC13" s="40" t="s">
        <v>395</v>
      </c>
      <c r="JOD13" s="40" t="s">
        <v>11</v>
      </c>
      <c r="JOE13" s="42">
        <v>42369</v>
      </c>
      <c r="JOF13" s="43">
        <v>4995881000</v>
      </c>
      <c r="JOG13" s="43">
        <v>73814000</v>
      </c>
      <c r="JOH13" s="43">
        <v>2796508000</v>
      </c>
      <c r="JOI13" s="40">
        <v>0</v>
      </c>
      <c r="JOJ13" s="43">
        <v>196424000</v>
      </c>
      <c r="JOK13" s="40" t="s">
        <v>41</v>
      </c>
      <c r="JOL13" s="40" t="s">
        <v>99</v>
      </c>
      <c r="JOM13" s="36">
        <f t="shared" si="1332"/>
        <v>2015</v>
      </c>
      <c r="JON13" s="37">
        <f t="shared" si="1333"/>
        <v>-4922067000</v>
      </c>
      <c r="JOO13" s="38">
        <f t="shared" si="1334"/>
        <v>2992932000</v>
      </c>
      <c r="JOP13" s="38">
        <f t="shared" si="1335"/>
        <v>-7914999000</v>
      </c>
      <c r="JOQ13" s="39">
        <f t="shared" si="1336"/>
        <v>0.98522502837837811</v>
      </c>
      <c r="JOR13" s="39">
        <f t="shared" si="1337"/>
        <v>1.5843049504181546</v>
      </c>
      <c r="JOS13" s="40" t="s">
        <v>395</v>
      </c>
      <c r="JOT13" s="40" t="s">
        <v>11</v>
      </c>
      <c r="JOU13" s="42">
        <v>42369</v>
      </c>
      <c r="JOV13" s="43">
        <v>4995881000</v>
      </c>
      <c r="JOW13" s="43">
        <v>73814000</v>
      </c>
      <c r="JOX13" s="43">
        <v>2796508000</v>
      </c>
      <c r="JOY13" s="40">
        <v>0</v>
      </c>
      <c r="JOZ13" s="43">
        <v>196424000</v>
      </c>
      <c r="JPA13" s="40" t="s">
        <v>41</v>
      </c>
      <c r="JPB13" s="40" t="s">
        <v>99</v>
      </c>
      <c r="JPC13" s="36">
        <f t="shared" si="1338"/>
        <v>2015</v>
      </c>
      <c r="JPD13" s="37">
        <f t="shared" si="1339"/>
        <v>-4922067000</v>
      </c>
      <c r="JPE13" s="38">
        <f t="shared" si="1340"/>
        <v>2992932000</v>
      </c>
      <c r="JPF13" s="38">
        <f t="shared" si="1341"/>
        <v>-7914999000</v>
      </c>
      <c r="JPG13" s="39">
        <f t="shared" si="1342"/>
        <v>0.98522502837837811</v>
      </c>
      <c r="JPH13" s="39">
        <f t="shared" si="1343"/>
        <v>1.5843049504181546</v>
      </c>
      <c r="JPI13" s="40" t="s">
        <v>395</v>
      </c>
      <c r="JPJ13" s="40" t="s">
        <v>11</v>
      </c>
      <c r="JPK13" s="42">
        <v>42369</v>
      </c>
      <c r="JPL13" s="43">
        <v>4995881000</v>
      </c>
      <c r="JPM13" s="43">
        <v>73814000</v>
      </c>
      <c r="JPN13" s="43">
        <v>2796508000</v>
      </c>
      <c r="JPO13" s="40">
        <v>0</v>
      </c>
      <c r="JPP13" s="43">
        <v>196424000</v>
      </c>
      <c r="JPQ13" s="40" t="s">
        <v>41</v>
      </c>
      <c r="JPR13" s="40" t="s">
        <v>99</v>
      </c>
      <c r="JPS13" s="36">
        <f t="shared" si="1338"/>
        <v>2015</v>
      </c>
      <c r="JPT13" s="37">
        <f t="shared" si="1339"/>
        <v>-4922067000</v>
      </c>
      <c r="JPU13" s="38">
        <f t="shared" si="1340"/>
        <v>2992932000</v>
      </c>
      <c r="JPV13" s="38">
        <f t="shared" si="1341"/>
        <v>-7914999000</v>
      </c>
      <c r="JPW13" s="39">
        <f t="shared" si="1342"/>
        <v>0.98522502837837811</v>
      </c>
      <c r="JPX13" s="39">
        <f t="shared" si="1343"/>
        <v>1.5843049504181546</v>
      </c>
      <c r="JPY13" s="40" t="s">
        <v>395</v>
      </c>
      <c r="JPZ13" s="40" t="s">
        <v>11</v>
      </c>
      <c r="JQA13" s="42">
        <v>42369</v>
      </c>
      <c r="JQB13" s="43">
        <v>4995881000</v>
      </c>
      <c r="JQC13" s="43">
        <v>73814000</v>
      </c>
      <c r="JQD13" s="43">
        <v>2796508000</v>
      </c>
      <c r="JQE13" s="40">
        <v>0</v>
      </c>
      <c r="JQF13" s="43">
        <v>196424000</v>
      </c>
      <c r="JQG13" s="40" t="s">
        <v>41</v>
      </c>
      <c r="JQH13" s="40" t="s">
        <v>99</v>
      </c>
      <c r="JQI13" s="36">
        <f t="shared" si="1344"/>
        <v>2015</v>
      </c>
      <c r="JQJ13" s="37">
        <f t="shared" si="1345"/>
        <v>-4922067000</v>
      </c>
      <c r="JQK13" s="38">
        <f t="shared" si="1346"/>
        <v>2992932000</v>
      </c>
      <c r="JQL13" s="38">
        <f t="shared" si="1347"/>
        <v>-7914999000</v>
      </c>
      <c r="JQM13" s="39">
        <f t="shared" si="1348"/>
        <v>0.98522502837837811</v>
      </c>
      <c r="JQN13" s="39">
        <f t="shared" si="1349"/>
        <v>1.5843049504181546</v>
      </c>
      <c r="JQO13" s="40" t="s">
        <v>395</v>
      </c>
      <c r="JQP13" s="40" t="s">
        <v>11</v>
      </c>
      <c r="JQQ13" s="42">
        <v>42369</v>
      </c>
      <c r="JQR13" s="43">
        <v>4995881000</v>
      </c>
      <c r="JQS13" s="43">
        <v>73814000</v>
      </c>
      <c r="JQT13" s="43">
        <v>2796508000</v>
      </c>
      <c r="JQU13" s="40">
        <v>0</v>
      </c>
      <c r="JQV13" s="43">
        <v>196424000</v>
      </c>
      <c r="JQW13" s="40" t="s">
        <v>41</v>
      </c>
      <c r="JQX13" s="40" t="s">
        <v>99</v>
      </c>
      <c r="JQY13" s="36">
        <f t="shared" si="1344"/>
        <v>2015</v>
      </c>
      <c r="JQZ13" s="37">
        <f t="shared" si="1345"/>
        <v>-4922067000</v>
      </c>
      <c r="JRA13" s="38">
        <f t="shared" si="1346"/>
        <v>2992932000</v>
      </c>
      <c r="JRB13" s="38">
        <f t="shared" si="1347"/>
        <v>-7914999000</v>
      </c>
      <c r="JRC13" s="39">
        <f t="shared" si="1348"/>
        <v>0.98522502837837811</v>
      </c>
      <c r="JRD13" s="39">
        <f t="shared" si="1349"/>
        <v>1.5843049504181546</v>
      </c>
      <c r="JRE13" s="40" t="s">
        <v>395</v>
      </c>
      <c r="JRF13" s="40" t="s">
        <v>11</v>
      </c>
      <c r="JRG13" s="42">
        <v>42369</v>
      </c>
      <c r="JRH13" s="43">
        <v>4995881000</v>
      </c>
      <c r="JRI13" s="43">
        <v>73814000</v>
      </c>
      <c r="JRJ13" s="43">
        <v>2796508000</v>
      </c>
      <c r="JRK13" s="40">
        <v>0</v>
      </c>
      <c r="JRL13" s="43">
        <v>196424000</v>
      </c>
      <c r="JRM13" s="40" t="s">
        <v>41</v>
      </c>
      <c r="JRN13" s="40" t="s">
        <v>99</v>
      </c>
      <c r="JRO13" s="36">
        <f t="shared" si="1350"/>
        <v>2015</v>
      </c>
      <c r="JRP13" s="37">
        <f t="shared" si="1351"/>
        <v>-4922067000</v>
      </c>
      <c r="JRQ13" s="38">
        <f t="shared" si="1352"/>
        <v>2992932000</v>
      </c>
      <c r="JRR13" s="38">
        <f t="shared" si="1353"/>
        <v>-7914999000</v>
      </c>
      <c r="JRS13" s="39">
        <f t="shared" si="1354"/>
        <v>0.98522502837837811</v>
      </c>
      <c r="JRT13" s="39">
        <f t="shared" si="1355"/>
        <v>1.5843049504181546</v>
      </c>
      <c r="JRU13" s="40" t="s">
        <v>395</v>
      </c>
      <c r="JRV13" s="40" t="s">
        <v>11</v>
      </c>
      <c r="JRW13" s="42">
        <v>42369</v>
      </c>
      <c r="JRX13" s="43">
        <v>4995881000</v>
      </c>
      <c r="JRY13" s="43">
        <v>73814000</v>
      </c>
      <c r="JRZ13" s="43">
        <v>2796508000</v>
      </c>
      <c r="JSA13" s="40">
        <v>0</v>
      </c>
      <c r="JSB13" s="43">
        <v>196424000</v>
      </c>
      <c r="JSC13" s="40" t="s">
        <v>41</v>
      </c>
      <c r="JSD13" s="40" t="s">
        <v>99</v>
      </c>
      <c r="JSE13" s="36">
        <f t="shared" si="1350"/>
        <v>2015</v>
      </c>
      <c r="JSF13" s="37">
        <f t="shared" si="1351"/>
        <v>-4922067000</v>
      </c>
      <c r="JSG13" s="38">
        <f t="shared" si="1352"/>
        <v>2992932000</v>
      </c>
      <c r="JSH13" s="38">
        <f t="shared" si="1353"/>
        <v>-7914999000</v>
      </c>
      <c r="JSI13" s="39">
        <f t="shared" si="1354"/>
        <v>0.98522502837837811</v>
      </c>
      <c r="JSJ13" s="39">
        <f t="shared" si="1355"/>
        <v>1.5843049504181546</v>
      </c>
      <c r="JSK13" s="40" t="s">
        <v>395</v>
      </c>
      <c r="JSL13" s="40" t="s">
        <v>11</v>
      </c>
      <c r="JSM13" s="42">
        <v>42369</v>
      </c>
      <c r="JSN13" s="43">
        <v>4995881000</v>
      </c>
      <c r="JSO13" s="43">
        <v>73814000</v>
      </c>
      <c r="JSP13" s="43">
        <v>2796508000</v>
      </c>
      <c r="JSQ13" s="40">
        <v>0</v>
      </c>
      <c r="JSR13" s="43">
        <v>196424000</v>
      </c>
      <c r="JSS13" s="40" t="s">
        <v>41</v>
      </c>
      <c r="JST13" s="40" t="s">
        <v>99</v>
      </c>
      <c r="JSU13" s="36">
        <f t="shared" si="1356"/>
        <v>2015</v>
      </c>
      <c r="JSV13" s="37">
        <f t="shared" si="1357"/>
        <v>-4922067000</v>
      </c>
      <c r="JSW13" s="38">
        <f t="shared" si="1358"/>
        <v>2992932000</v>
      </c>
      <c r="JSX13" s="38">
        <f t="shared" si="1359"/>
        <v>-7914999000</v>
      </c>
      <c r="JSY13" s="39">
        <f t="shared" si="1360"/>
        <v>0.98522502837837811</v>
      </c>
      <c r="JSZ13" s="39">
        <f t="shared" si="1361"/>
        <v>1.5843049504181546</v>
      </c>
      <c r="JTA13" s="40" t="s">
        <v>395</v>
      </c>
      <c r="JTB13" s="40" t="s">
        <v>11</v>
      </c>
      <c r="JTC13" s="42">
        <v>42369</v>
      </c>
      <c r="JTD13" s="43">
        <v>4995881000</v>
      </c>
      <c r="JTE13" s="43">
        <v>73814000</v>
      </c>
      <c r="JTF13" s="43">
        <v>2796508000</v>
      </c>
      <c r="JTG13" s="40">
        <v>0</v>
      </c>
      <c r="JTH13" s="43">
        <v>196424000</v>
      </c>
      <c r="JTI13" s="40" t="s">
        <v>41</v>
      </c>
      <c r="JTJ13" s="40" t="s">
        <v>99</v>
      </c>
      <c r="JTK13" s="36">
        <f t="shared" si="1356"/>
        <v>2015</v>
      </c>
      <c r="JTL13" s="37">
        <f t="shared" si="1357"/>
        <v>-4922067000</v>
      </c>
      <c r="JTM13" s="38">
        <f t="shared" si="1358"/>
        <v>2992932000</v>
      </c>
      <c r="JTN13" s="38">
        <f t="shared" si="1359"/>
        <v>-7914999000</v>
      </c>
      <c r="JTO13" s="39">
        <f t="shared" si="1360"/>
        <v>0.98522502837837811</v>
      </c>
      <c r="JTP13" s="39">
        <f t="shared" si="1361"/>
        <v>1.5843049504181546</v>
      </c>
      <c r="JTQ13" s="40" t="s">
        <v>395</v>
      </c>
      <c r="JTR13" s="40" t="s">
        <v>11</v>
      </c>
      <c r="JTS13" s="42">
        <v>42369</v>
      </c>
      <c r="JTT13" s="43">
        <v>4995881000</v>
      </c>
      <c r="JTU13" s="43">
        <v>73814000</v>
      </c>
      <c r="JTV13" s="43">
        <v>2796508000</v>
      </c>
      <c r="JTW13" s="40">
        <v>0</v>
      </c>
      <c r="JTX13" s="43">
        <v>196424000</v>
      </c>
      <c r="JTY13" s="40" t="s">
        <v>41</v>
      </c>
      <c r="JTZ13" s="40" t="s">
        <v>99</v>
      </c>
      <c r="JUA13" s="36">
        <f t="shared" si="1362"/>
        <v>2015</v>
      </c>
      <c r="JUB13" s="37">
        <f t="shared" si="1363"/>
        <v>-4922067000</v>
      </c>
      <c r="JUC13" s="38">
        <f t="shared" si="1364"/>
        <v>2992932000</v>
      </c>
      <c r="JUD13" s="38">
        <f t="shared" si="1365"/>
        <v>-7914999000</v>
      </c>
      <c r="JUE13" s="39">
        <f t="shared" si="1366"/>
        <v>0.98522502837837811</v>
      </c>
      <c r="JUF13" s="39">
        <f t="shared" si="1367"/>
        <v>1.5843049504181546</v>
      </c>
      <c r="JUG13" s="40" t="s">
        <v>395</v>
      </c>
      <c r="JUH13" s="40" t="s">
        <v>11</v>
      </c>
      <c r="JUI13" s="42">
        <v>42369</v>
      </c>
      <c r="JUJ13" s="43">
        <v>4995881000</v>
      </c>
      <c r="JUK13" s="43">
        <v>73814000</v>
      </c>
      <c r="JUL13" s="43">
        <v>2796508000</v>
      </c>
      <c r="JUM13" s="40">
        <v>0</v>
      </c>
      <c r="JUN13" s="43">
        <v>196424000</v>
      </c>
      <c r="JUO13" s="40" t="s">
        <v>41</v>
      </c>
      <c r="JUP13" s="40" t="s">
        <v>99</v>
      </c>
      <c r="JUQ13" s="36">
        <f t="shared" si="1362"/>
        <v>2015</v>
      </c>
      <c r="JUR13" s="37">
        <f t="shared" si="1363"/>
        <v>-4922067000</v>
      </c>
      <c r="JUS13" s="38">
        <f t="shared" si="1364"/>
        <v>2992932000</v>
      </c>
      <c r="JUT13" s="38">
        <f t="shared" si="1365"/>
        <v>-7914999000</v>
      </c>
      <c r="JUU13" s="39">
        <f t="shared" si="1366"/>
        <v>0.98522502837837811</v>
      </c>
      <c r="JUV13" s="39">
        <f t="shared" si="1367"/>
        <v>1.5843049504181546</v>
      </c>
      <c r="JUW13" s="40" t="s">
        <v>395</v>
      </c>
      <c r="JUX13" s="40" t="s">
        <v>11</v>
      </c>
      <c r="JUY13" s="42">
        <v>42369</v>
      </c>
      <c r="JUZ13" s="43">
        <v>4995881000</v>
      </c>
      <c r="JVA13" s="43">
        <v>73814000</v>
      </c>
      <c r="JVB13" s="43">
        <v>2796508000</v>
      </c>
      <c r="JVC13" s="40">
        <v>0</v>
      </c>
      <c r="JVD13" s="43">
        <v>196424000</v>
      </c>
      <c r="JVE13" s="40" t="s">
        <v>41</v>
      </c>
      <c r="JVF13" s="40" t="s">
        <v>99</v>
      </c>
      <c r="JVG13" s="36">
        <f t="shared" si="1368"/>
        <v>2015</v>
      </c>
      <c r="JVH13" s="37">
        <f t="shared" si="1369"/>
        <v>-4922067000</v>
      </c>
      <c r="JVI13" s="38">
        <f t="shared" si="1370"/>
        <v>2992932000</v>
      </c>
      <c r="JVJ13" s="38">
        <f t="shared" si="1371"/>
        <v>-7914999000</v>
      </c>
      <c r="JVK13" s="39">
        <f t="shared" si="1372"/>
        <v>0.98522502837837811</v>
      </c>
      <c r="JVL13" s="39">
        <f t="shared" si="1373"/>
        <v>1.5843049504181546</v>
      </c>
      <c r="JVM13" s="40" t="s">
        <v>395</v>
      </c>
      <c r="JVN13" s="40" t="s">
        <v>11</v>
      </c>
      <c r="JVO13" s="42">
        <v>42369</v>
      </c>
      <c r="JVP13" s="43">
        <v>4995881000</v>
      </c>
      <c r="JVQ13" s="43">
        <v>73814000</v>
      </c>
      <c r="JVR13" s="43">
        <v>2796508000</v>
      </c>
      <c r="JVS13" s="40">
        <v>0</v>
      </c>
      <c r="JVT13" s="43">
        <v>196424000</v>
      </c>
      <c r="JVU13" s="40" t="s">
        <v>41</v>
      </c>
      <c r="JVV13" s="40" t="s">
        <v>99</v>
      </c>
      <c r="JVW13" s="36">
        <f t="shared" si="1368"/>
        <v>2015</v>
      </c>
      <c r="JVX13" s="37">
        <f t="shared" si="1369"/>
        <v>-4922067000</v>
      </c>
      <c r="JVY13" s="38">
        <f t="shared" si="1370"/>
        <v>2992932000</v>
      </c>
      <c r="JVZ13" s="38">
        <f t="shared" si="1371"/>
        <v>-7914999000</v>
      </c>
      <c r="JWA13" s="39">
        <f t="shared" si="1372"/>
        <v>0.98522502837837811</v>
      </c>
      <c r="JWB13" s="39">
        <f t="shared" si="1373"/>
        <v>1.5843049504181546</v>
      </c>
      <c r="JWC13" s="40" t="s">
        <v>395</v>
      </c>
      <c r="JWD13" s="40" t="s">
        <v>11</v>
      </c>
      <c r="JWE13" s="42">
        <v>42369</v>
      </c>
      <c r="JWF13" s="43">
        <v>4995881000</v>
      </c>
      <c r="JWG13" s="43">
        <v>73814000</v>
      </c>
      <c r="JWH13" s="43">
        <v>2796508000</v>
      </c>
      <c r="JWI13" s="40">
        <v>0</v>
      </c>
      <c r="JWJ13" s="43">
        <v>196424000</v>
      </c>
      <c r="JWK13" s="40" t="s">
        <v>41</v>
      </c>
      <c r="JWL13" s="40" t="s">
        <v>99</v>
      </c>
      <c r="JWM13" s="36">
        <f t="shared" si="1374"/>
        <v>2015</v>
      </c>
      <c r="JWN13" s="37">
        <f t="shared" si="1375"/>
        <v>-4922067000</v>
      </c>
      <c r="JWO13" s="38">
        <f t="shared" si="1376"/>
        <v>2992932000</v>
      </c>
      <c r="JWP13" s="38">
        <f t="shared" si="1377"/>
        <v>-7914999000</v>
      </c>
      <c r="JWQ13" s="39">
        <f t="shared" si="1378"/>
        <v>0.98522502837837811</v>
      </c>
      <c r="JWR13" s="39">
        <f t="shared" si="1379"/>
        <v>1.5843049504181546</v>
      </c>
      <c r="JWS13" s="40" t="s">
        <v>395</v>
      </c>
      <c r="JWT13" s="40" t="s">
        <v>11</v>
      </c>
      <c r="JWU13" s="42">
        <v>42369</v>
      </c>
      <c r="JWV13" s="43">
        <v>4995881000</v>
      </c>
      <c r="JWW13" s="43">
        <v>73814000</v>
      </c>
      <c r="JWX13" s="43">
        <v>2796508000</v>
      </c>
      <c r="JWY13" s="40">
        <v>0</v>
      </c>
      <c r="JWZ13" s="43">
        <v>196424000</v>
      </c>
      <c r="JXA13" s="40" t="s">
        <v>41</v>
      </c>
      <c r="JXB13" s="40" t="s">
        <v>99</v>
      </c>
      <c r="JXC13" s="36">
        <f t="shared" si="1374"/>
        <v>2015</v>
      </c>
      <c r="JXD13" s="37">
        <f t="shared" si="1375"/>
        <v>-4922067000</v>
      </c>
      <c r="JXE13" s="38">
        <f t="shared" si="1376"/>
        <v>2992932000</v>
      </c>
      <c r="JXF13" s="38">
        <f t="shared" si="1377"/>
        <v>-7914999000</v>
      </c>
      <c r="JXG13" s="39">
        <f t="shared" si="1378"/>
        <v>0.98522502837837811</v>
      </c>
      <c r="JXH13" s="39">
        <f t="shared" si="1379"/>
        <v>1.5843049504181546</v>
      </c>
      <c r="JXI13" s="40" t="s">
        <v>395</v>
      </c>
      <c r="JXJ13" s="40" t="s">
        <v>11</v>
      </c>
      <c r="JXK13" s="42">
        <v>42369</v>
      </c>
      <c r="JXL13" s="43">
        <v>4995881000</v>
      </c>
      <c r="JXM13" s="43">
        <v>73814000</v>
      </c>
      <c r="JXN13" s="43">
        <v>2796508000</v>
      </c>
      <c r="JXO13" s="40">
        <v>0</v>
      </c>
      <c r="JXP13" s="43">
        <v>196424000</v>
      </c>
      <c r="JXQ13" s="40" t="s">
        <v>41</v>
      </c>
      <c r="JXR13" s="40" t="s">
        <v>99</v>
      </c>
      <c r="JXS13" s="36">
        <f t="shared" si="1380"/>
        <v>2015</v>
      </c>
      <c r="JXT13" s="37">
        <f t="shared" si="1381"/>
        <v>-4922067000</v>
      </c>
      <c r="JXU13" s="38">
        <f t="shared" si="1382"/>
        <v>2992932000</v>
      </c>
      <c r="JXV13" s="38">
        <f t="shared" si="1383"/>
        <v>-7914999000</v>
      </c>
      <c r="JXW13" s="39">
        <f t="shared" si="1384"/>
        <v>0.98522502837837811</v>
      </c>
      <c r="JXX13" s="39">
        <f t="shared" si="1385"/>
        <v>1.5843049504181546</v>
      </c>
      <c r="JXY13" s="40" t="s">
        <v>395</v>
      </c>
      <c r="JXZ13" s="40" t="s">
        <v>11</v>
      </c>
      <c r="JYA13" s="42">
        <v>42369</v>
      </c>
      <c r="JYB13" s="43">
        <v>4995881000</v>
      </c>
      <c r="JYC13" s="43">
        <v>73814000</v>
      </c>
      <c r="JYD13" s="43">
        <v>2796508000</v>
      </c>
      <c r="JYE13" s="40">
        <v>0</v>
      </c>
      <c r="JYF13" s="43">
        <v>196424000</v>
      </c>
      <c r="JYG13" s="40" t="s">
        <v>41</v>
      </c>
      <c r="JYH13" s="40" t="s">
        <v>99</v>
      </c>
      <c r="JYI13" s="36">
        <f t="shared" si="1380"/>
        <v>2015</v>
      </c>
      <c r="JYJ13" s="37">
        <f t="shared" si="1381"/>
        <v>-4922067000</v>
      </c>
      <c r="JYK13" s="38">
        <f t="shared" si="1382"/>
        <v>2992932000</v>
      </c>
      <c r="JYL13" s="38">
        <f t="shared" si="1383"/>
        <v>-7914999000</v>
      </c>
      <c r="JYM13" s="39">
        <f t="shared" si="1384"/>
        <v>0.98522502837837811</v>
      </c>
      <c r="JYN13" s="39">
        <f t="shared" si="1385"/>
        <v>1.5843049504181546</v>
      </c>
      <c r="JYO13" s="40" t="s">
        <v>395</v>
      </c>
      <c r="JYP13" s="40" t="s">
        <v>11</v>
      </c>
      <c r="JYQ13" s="42">
        <v>42369</v>
      </c>
      <c r="JYR13" s="43">
        <v>4995881000</v>
      </c>
      <c r="JYS13" s="43">
        <v>73814000</v>
      </c>
      <c r="JYT13" s="43">
        <v>2796508000</v>
      </c>
      <c r="JYU13" s="40">
        <v>0</v>
      </c>
      <c r="JYV13" s="43">
        <v>196424000</v>
      </c>
      <c r="JYW13" s="40" t="s">
        <v>41</v>
      </c>
      <c r="JYX13" s="40" t="s">
        <v>99</v>
      </c>
      <c r="JYY13" s="36">
        <f t="shared" si="1386"/>
        <v>2015</v>
      </c>
      <c r="JYZ13" s="37">
        <f t="shared" si="1387"/>
        <v>-4922067000</v>
      </c>
      <c r="JZA13" s="38">
        <f t="shared" si="1388"/>
        <v>2992932000</v>
      </c>
      <c r="JZB13" s="38">
        <f t="shared" si="1389"/>
        <v>-7914999000</v>
      </c>
      <c r="JZC13" s="39">
        <f t="shared" si="1390"/>
        <v>0.98522502837837811</v>
      </c>
      <c r="JZD13" s="39">
        <f t="shared" si="1391"/>
        <v>1.5843049504181546</v>
      </c>
      <c r="JZE13" s="40" t="s">
        <v>395</v>
      </c>
      <c r="JZF13" s="40" t="s">
        <v>11</v>
      </c>
      <c r="JZG13" s="42">
        <v>42369</v>
      </c>
      <c r="JZH13" s="43">
        <v>4995881000</v>
      </c>
      <c r="JZI13" s="43">
        <v>73814000</v>
      </c>
      <c r="JZJ13" s="43">
        <v>2796508000</v>
      </c>
      <c r="JZK13" s="40">
        <v>0</v>
      </c>
      <c r="JZL13" s="43">
        <v>196424000</v>
      </c>
      <c r="JZM13" s="40" t="s">
        <v>41</v>
      </c>
      <c r="JZN13" s="40" t="s">
        <v>99</v>
      </c>
      <c r="JZO13" s="36">
        <f t="shared" si="1386"/>
        <v>2015</v>
      </c>
      <c r="JZP13" s="37">
        <f t="shared" si="1387"/>
        <v>-4922067000</v>
      </c>
      <c r="JZQ13" s="38">
        <f t="shared" si="1388"/>
        <v>2992932000</v>
      </c>
      <c r="JZR13" s="38">
        <f t="shared" si="1389"/>
        <v>-7914999000</v>
      </c>
      <c r="JZS13" s="39">
        <f t="shared" si="1390"/>
        <v>0.98522502837837811</v>
      </c>
      <c r="JZT13" s="39">
        <f t="shared" si="1391"/>
        <v>1.5843049504181546</v>
      </c>
      <c r="JZU13" s="40" t="s">
        <v>395</v>
      </c>
      <c r="JZV13" s="40" t="s">
        <v>11</v>
      </c>
      <c r="JZW13" s="42">
        <v>42369</v>
      </c>
      <c r="JZX13" s="43">
        <v>4995881000</v>
      </c>
      <c r="JZY13" s="43">
        <v>73814000</v>
      </c>
      <c r="JZZ13" s="43">
        <v>2796508000</v>
      </c>
      <c r="KAA13" s="40">
        <v>0</v>
      </c>
      <c r="KAB13" s="43">
        <v>196424000</v>
      </c>
      <c r="KAC13" s="40" t="s">
        <v>41</v>
      </c>
      <c r="KAD13" s="40" t="s">
        <v>99</v>
      </c>
      <c r="KAE13" s="36">
        <f t="shared" si="1392"/>
        <v>2015</v>
      </c>
      <c r="KAF13" s="37">
        <f t="shared" si="1393"/>
        <v>-4922067000</v>
      </c>
      <c r="KAG13" s="38">
        <f t="shared" si="1394"/>
        <v>2992932000</v>
      </c>
      <c r="KAH13" s="38">
        <f t="shared" si="1395"/>
        <v>-7914999000</v>
      </c>
      <c r="KAI13" s="39">
        <f t="shared" si="1396"/>
        <v>0.98522502837837811</v>
      </c>
      <c r="KAJ13" s="39">
        <f t="shared" si="1397"/>
        <v>1.5843049504181546</v>
      </c>
      <c r="KAK13" s="40" t="s">
        <v>395</v>
      </c>
      <c r="KAL13" s="40" t="s">
        <v>11</v>
      </c>
      <c r="KAM13" s="42">
        <v>42369</v>
      </c>
      <c r="KAN13" s="43">
        <v>4995881000</v>
      </c>
      <c r="KAO13" s="43">
        <v>73814000</v>
      </c>
      <c r="KAP13" s="43">
        <v>2796508000</v>
      </c>
      <c r="KAQ13" s="40">
        <v>0</v>
      </c>
      <c r="KAR13" s="43">
        <v>196424000</v>
      </c>
      <c r="KAS13" s="40" t="s">
        <v>41</v>
      </c>
      <c r="KAT13" s="40" t="s">
        <v>99</v>
      </c>
      <c r="KAU13" s="36">
        <f t="shared" si="1392"/>
        <v>2015</v>
      </c>
      <c r="KAV13" s="37">
        <f t="shared" si="1393"/>
        <v>-4922067000</v>
      </c>
      <c r="KAW13" s="38">
        <f t="shared" si="1394"/>
        <v>2992932000</v>
      </c>
      <c r="KAX13" s="38">
        <f t="shared" si="1395"/>
        <v>-7914999000</v>
      </c>
      <c r="KAY13" s="39">
        <f t="shared" si="1396"/>
        <v>0.98522502837837811</v>
      </c>
      <c r="KAZ13" s="39">
        <f t="shared" si="1397"/>
        <v>1.5843049504181546</v>
      </c>
      <c r="KBA13" s="40" t="s">
        <v>395</v>
      </c>
      <c r="KBB13" s="40" t="s">
        <v>11</v>
      </c>
      <c r="KBC13" s="42">
        <v>42369</v>
      </c>
      <c r="KBD13" s="43">
        <v>4995881000</v>
      </c>
      <c r="KBE13" s="43">
        <v>73814000</v>
      </c>
      <c r="KBF13" s="43">
        <v>2796508000</v>
      </c>
      <c r="KBG13" s="40">
        <v>0</v>
      </c>
      <c r="KBH13" s="43">
        <v>196424000</v>
      </c>
      <c r="KBI13" s="40" t="s">
        <v>41</v>
      </c>
      <c r="KBJ13" s="40" t="s">
        <v>99</v>
      </c>
      <c r="KBK13" s="36">
        <f t="shared" si="1398"/>
        <v>2015</v>
      </c>
      <c r="KBL13" s="37">
        <f t="shared" si="1399"/>
        <v>-4922067000</v>
      </c>
      <c r="KBM13" s="38">
        <f t="shared" si="1400"/>
        <v>2992932000</v>
      </c>
      <c r="KBN13" s="38">
        <f t="shared" si="1401"/>
        <v>-7914999000</v>
      </c>
      <c r="KBO13" s="39">
        <f t="shared" si="1402"/>
        <v>0.98522502837837811</v>
      </c>
      <c r="KBP13" s="39">
        <f t="shared" si="1403"/>
        <v>1.5843049504181546</v>
      </c>
      <c r="KBQ13" s="40" t="s">
        <v>395</v>
      </c>
      <c r="KBR13" s="40" t="s">
        <v>11</v>
      </c>
      <c r="KBS13" s="42">
        <v>42369</v>
      </c>
      <c r="KBT13" s="43">
        <v>4995881000</v>
      </c>
      <c r="KBU13" s="43">
        <v>73814000</v>
      </c>
      <c r="KBV13" s="43">
        <v>2796508000</v>
      </c>
      <c r="KBW13" s="40">
        <v>0</v>
      </c>
      <c r="KBX13" s="43">
        <v>196424000</v>
      </c>
      <c r="KBY13" s="40" t="s">
        <v>41</v>
      </c>
      <c r="KBZ13" s="40" t="s">
        <v>99</v>
      </c>
      <c r="KCA13" s="36">
        <f t="shared" si="1398"/>
        <v>2015</v>
      </c>
      <c r="KCB13" s="37">
        <f t="shared" si="1399"/>
        <v>-4922067000</v>
      </c>
      <c r="KCC13" s="38">
        <f t="shared" si="1400"/>
        <v>2992932000</v>
      </c>
      <c r="KCD13" s="38">
        <f t="shared" si="1401"/>
        <v>-7914999000</v>
      </c>
      <c r="KCE13" s="39">
        <f t="shared" si="1402"/>
        <v>0.98522502837837811</v>
      </c>
      <c r="KCF13" s="39">
        <f t="shared" si="1403"/>
        <v>1.5843049504181546</v>
      </c>
      <c r="KCG13" s="40" t="s">
        <v>395</v>
      </c>
      <c r="KCH13" s="40" t="s">
        <v>11</v>
      </c>
      <c r="KCI13" s="42">
        <v>42369</v>
      </c>
      <c r="KCJ13" s="43">
        <v>4995881000</v>
      </c>
      <c r="KCK13" s="43">
        <v>73814000</v>
      </c>
      <c r="KCL13" s="43">
        <v>2796508000</v>
      </c>
      <c r="KCM13" s="40">
        <v>0</v>
      </c>
      <c r="KCN13" s="43">
        <v>196424000</v>
      </c>
      <c r="KCO13" s="40" t="s">
        <v>41</v>
      </c>
      <c r="KCP13" s="40" t="s">
        <v>99</v>
      </c>
      <c r="KCQ13" s="36">
        <f t="shared" si="1404"/>
        <v>2015</v>
      </c>
      <c r="KCR13" s="37">
        <f t="shared" si="1405"/>
        <v>-4922067000</v>
      </c>
      <c r="KCS13" s="38">
        <f t="shared" si="1406"/>
        <v>2992932000</v>
      </c>
      <c r="KCT13" s="38">
        <f t="shared" si="1407"/>
        <v>-7914999000</v>
      </c>
      <c r="KCU13" s="39">
        <f t="shared" si="1408"/>
        <v>0.98522502837837811</v>
      </c>
      <c r="KCV13" s="39">
        <f t="shared" si="1409"/>
        <v>1.5843049504181546</v>
      </c>
      <c r="KCW13" s="40" t="s">
        <v>395</v>
      </c>
      <c r="KCX13" s="40" t="s">
        <v>11</v>
      </c>
      <c r="KCY13" s="42">
        <v>42369</v>
      </c>
      <c r="KCZ13" s="43">
        <v>4995881000</v>
      </c>
      <c r="KDA13" s="43">
        <v>73814000</v>
      </c>
      <c r="KDB13" s="43">
        <v>2796508000</v>
      </c>
      <c r="KDC13" s="40">
        <v>0</v>
      </c>
      <c r="KDD13" s="43">
        <v>196424000</v>
      </c>
      <c r="KDE13" s="40" t="s">
        <v>41</v>
      </c>
      <c r="KDF13" s="40" t="s">
        <v>99</v>
      </c>
      <c r="KDG13" s="36">
        <f t="shared" si="1404"/>
        <v>2015</v>
      </c>
      <c r="KDH13" s="37">
        <f t="shared" si="1405"/>
        <v>-4922067000</v>
      </c>
      <c r="KDI13" s="38">
        <f t="shared" si="1406"/>
        <v>2992932000</v>
      </c>
      <c r="KDJ13" s="38">
        <f t="shared" si="1407"/>
        <v>-7914999000</v>
      </c>
      <c r="KDK13" s="39">
        <f t="shared" si="1408"/>
        <v>0.98522502837837811</v>
      </c>
      <c r="KDL13" s="39">
        <f t="shared" si="1409"/>
        <v>1.5843049504181546</v>
      </c>
      <c r="KDM13" s="40" t="s">
        <v>395</v>
      </c>
      <c r="KDN13" s="40" t="s">
        <v>11</v>
      </c>
      <c r="KDO13" s="42">
        <v>42369</v>
      </c>
      <c r="KDP13" s="43">
        <v>4995881000</v>
      </c>
      <c r="KDQ13" s="43">
        <v>73814000</v>
      </c>
      <c r="KDR13" s="43">
        <v>2796508000</v>
      </c>
      <c r="KDS13" s="40">
        <v>0</v>
      </c>
      <c r="KDT13" s="43">
        <v>196424000</v>
      </c>
      <c r="KDU13" s="40" t="s">
        <v>41</v>
      </c>
      <c r="KDV13" s="40" t="s">
        <v>99</v>
      </c>
      <c r="KDW13" s="36">
        <f t="shared" si="1410"/>
        <v>2015</v>
      </c>
      <c r="KDX13" s="37">
        <f t="shared" si="1411"/>
        <v>-4922067000</v>
      </c>
      <c r="KDY13" s="38">
        <f t="shared" si="1412"/>
        <v>2992932000</v>
      </c>
      <c r="KDZ13" s="38">
        <f t="shared" si="1413"/>
        <v>-7914999000</v>
      </c>
      <c r="KEA13" s="39">
        <f t="shared" si="1414"/>
        <v>0.98522502837837811</v>
      </c>
      <c r="KEB13" s="39">
        <f t="shared" si="1415"/>
        <v>1.5843049504181546</v>
      </c>
      <c r="KEC13" s="40" t="s">
        <v>395</v>
      </c>
      <c r="KED13" s="40" t="s">
        <v>11</v>
      </c>
      <c r="KEE13" s="42">
        <v>42369</v>
      </c>
      <c r="KEF13" s="43">
        <v>4995881000</v>
      </c>
      <c r="KEG13" s="43">
        <v>73814000</v>
      </c>
      <c r="KEH13" s="43">
        <v>2796508000</v>
      </c>
      <c r="KEI13" s="40">
        <v>0</v>
      </c>
      <c r="KEJ13" s="43">
        <v>196424000</v>
      </c>
      <c r="KEK13" s="40" t="s">
        <v>41</v>
      </c>
      <c r="KEL13" s="40" t="s">
        <v>99</v>
      </c>
      <c r="KEM13" s="36">
        <f t="shared" si="1410"/>
        <v>2015</v>
      </c>
      <c r="KEN13" s="37">
        <f t="shared" si="1411"/>
        <v>-4922067000</v>
      </c>
      <c r="KEO13" s="38">
        <f t="shared" si="1412"/>
        <v>2992932000</v>
      </c>
      <c r="KEP13" s="38">
        <f t="shared" si="1413"/>
        <v>-7914999000</v>
      </c>
      <c r="KEQ13" s="39">
        <f t="shared" si="1414"/>
        <v>0.98522502837837811</v>
      </c>
      <c r="KER13" s="39">
        <f t="shared" si="1415"/>
        <v>1.5843049504181546</v>
      </c>
      <c r="KES13" s="40" t="s">
        <v>395</v>
      </c>
      <c r="KET13" s="40" t="s">
        <v>11</v>
      </c>
      <c r="KEU13" s="42">
        <v>42369</v>
      </c>
      <c r="KEV13" s="43">
        <v>4995881000</v>
      </c>
      <c r="KEW13" s="43">
        <v>73814000</v>
      </c>
      <c r="KEX13" s="43">
        <v>2796508000</v>
      </c>
      <c r="KEY13" s="40">
        <v>0</v>
      </c>
      <c r="KEZ13" s="43">
        <v>196424000</v>
      </c>
      <c r="KFA13" s="40" t="s">
        <v>41</v>
      </c>
      <c r="KFB13" s="40" t="s">
        <v>99</v>
      </c>
      <c r="KFC13" s="36">
        <f t="shared" si="1416"/>
        <v>2015</v>
      </c>
      <c r="KFD13" s="37">
        <f t="shared" si="1417"/>
        <v>-4922067000</v>
      </c>
      <c r="KFE13" s="38">
        <f t="shared" si="1418"/>
        <v>2992932000</v>
      </c>
      <c r="KFF13" s="38">
        <f t="shared" si="1419"/>
        <v>-7914999000</v>
      </c>
      <c r="KFG13" s="39">
        <f t="shared" si="1420"/>
        <v>0.98522502837837811</v>
      </c>
      <c r="KFH13" s="39">
        <f t="shared" si="1421"/>
        <v>1.5843049504181546</v>
      </c>
      <c r="KFI13" s="40" t="s">
        <v>395</v>
      </c>
      <c r="KFJ13" s="40" t="s">
        <v>11</v>
      </c>
      <c r="KFK13" s="42">
        <v>42369</v>
      </c>
      <c r="KFL13" s="43">
        <v>4995881000</v>
      </c>
      <c r="KFM13" s="43">
        <v>73814000</v>
      </c>
      <c r="KFN13" s="43">
        <v>2796508000</v>
      </c>
      <c r="KFO13" s="40">
        <v>0</v>
      </c>
      <c r="KFP13" s="43">
        <v>196424000</v>
      </c>
      <c r="KFQ13" s="40" t="s">
        <v>41</v>
      </c>
      <c r="KFR13" s="40" t="s">
        <v>99</v>
      </c>
      <c r="KFS13" s="36">
        <f t="shared" si="1416"/>
        <v>2015</v>
      </c>
      <c r="KFT13" s="37">
        <f t="shared" si="1417"/>
        <v>-4922067000</v>
      </c>
      <c r="KFU13" s="38">
        <f t="shared" si="1418"/>
        <v>2992932000</v>
      </c>
      <c r="KFV13" s="38">
        <f t="shared" si="1419"/>
        <v>-7914999000</v>
      </c>
      <c r="KFW13" s="39">
        <f t="shared" si="1420"/>
        <v>0.98522502837837811</v>
      </c>
      <c r="KFX13" s="39">
        <f t="shared" si="1421"/>
        <v>1.5843049504181546</v>
      </c>
      <c r="KFY13" s="40" t="s">
        <v>395</v>
      </c>
      <c r="KFZ13" s="40" t="s">
        <v>11</v>
      </c>
      <c r="KGA13" s="42">
        <v>42369</v>
      </c>
      <c r="KGB13" s="43">
        <v>4995881000</v>
      </c>
      <c r="KGC13" s="43">
        <v>73814000</v>
      </c>
      <c r="KGD13" s="43">
        <v>2796508000</v>
      </c>
      <c r="KGE13" s="40">
        <v>0</v>
      </c>
      <c r="KGF13" s="43">
        <v>196424000</v>
      </c>
      <c r="KGG13" s="40" t="s">
        <v>41</v>
      </c>
      <c r="KGH13" s="40" t="s">
        <v>99</v>
      </c>
      <c r="KGI13" s="36">
        <f t="shared" si="1422"/>
        <v>2015</v>
      </c>
      <c r="KGJ13" s="37">
        <f t="shared" si="1423"/>
        <v>-4922067000</v>
      </c>
      <c r="KGK13" s="38">
        <f t="shared" si="1424"/>
        <v>2992932000</v>
      </c>
      <c r="KGL13" s="38">
        <f t="shared" si="1425"/>
        <v>-7914999000</v>
      </c>
      <c r="KGM13" s="39">
        <f t="shared" si="1426"/>
        <v>0.98522502837837811</v>
      </c>
      <c r="KGN13" s="39">
        <f t="shared" si="1427"/>
        <v>1.5843049504181546</v>
      </c>
      <c r="KGO13" s="40" t="s">
        <v>395</v>
      </c>
      <c r="KGP13" s="40" t="s">
        <v>11</v>
      </c>
      <c r="KGQ13" s="42">
        <v>42369</v>
      </c>
      <c r="KGR13" s="43">
        <v>4995881000</v>
      </c>
      <c r="KGS13" s="43">
        <v>73814000</v>
      </c>
      <c r="KGT13" s="43">
        <v>2796508000</v>
      </c>
      <c r="KGU13" s="40">
        <v>0</v>
      </c>
      <c r="KGV13" s="43">
        <v>196424000</v>
      </c>
      <c r="KGW13" s="40" t="s">
        <v>41</v>
      </c>
      <c r="KGX13" s="40" t="s">
        <v>99</v>
      </c>
      <c r="KGY13" s="36">
        <f t="shared" si="1422"/>
        <v>2015</v>
      </c>
      <c r="KGZ13" s="37">
        <f t="shared" si="1423"/>
        <v>-4922067000</v>
      </c>
      <c r="KHA13" s="38">
        <f t="shared" si="1424"/>
        <v>2992932000</v>
      </c>
      <c r="KHB13" s="38">
        <f t="shared" si="1425"/>
        <v>-7914999000</v>
      </c>
      <c r="KHC13" s="39">
        <f t="shared" si="1426"/>
        <v>0.98522502837837811</v>
      </c>
      <c r="KHD13" s="39">
        <f t="shared" si="1427"/>
        <v>1.5843049504181546</v>
      </c>
      <c r="KHE13" s="40" t="s">
        <v>395</v>
      </c>
      <c r="KHF13" s="40" t="s">
        <v>11</v>
      </c>
      <c r="KHG13" s="42">
        <v>42369</v>
      </c>
      <c r="KHH13" s="43">
        <v>4995881000</v>
      </c>
      <c r="KHI13" s="43">
        <v>73814000</v>
      </c>
      <c r="KHJ13" s="43">
        <v>2796508000</v>
      </c>
      <c r="KHK13" s="40">
        <v>0</v>
      </c>
      <c r="KHL13" s="43">
        <v>196424000</v>
      </c>
      <c r="KHM13" s="40" t="s">
        <v>41</v>
      </c>
      <c r="KHN13" s="40" t="s">
        <v>99</v>
      </c>
      <c r="KHO13" s="36">
        <f t="shared" si="1428"/>
        <v>2015</v>
      </c>
      <c r="KHP13" s="37">
        <f t="shared" si="1429"/>
        <v>-4922067000</v>
      </c>
      <c r="KHQ13" s="38">
        <f t="shared" si="1430"/>
        <v>2992932000</v>
      </c>
      <c r="KHR13" s="38">
        <f t="shared" si="1431"/>
        <v>-7914999000</v>
      </c>
      <c r="KHS13" s="39">
        <f t="shared" si="1432"/>
        <v>0.98522502837837811</v>
      </c>
      <c r="KHT13" s="39">
        <f t="shared" si="1433"/>
        <v>1.5843049504181546</v>
      </c>
      <c r="KHU13" s="40" t="s">
        <v>395</v>
      </c>
      <c r="KHV13" s="40" t="s">
        <v>11</v>
      </c>
      <c r="KHW13" s="42">
        <v>42369</v>
      </c>
      <c r="KHX13" s="43">
        <v>4995881000</v>
      </c>
      <c r="KHY13" s="43">
        <v>73814000</v>
      </c>
      <c r="KHZ13" s="43">
        <v>2796508000</v>
      </c>
      <c r="KIA13" s="40">
        <v>0</v>
      </c>
      <c r="KIB13" s="43">
        <v>196424000</v>
      </c>
      <c r="KIC13" s="40" t="s">
        <v>41</v>
      </c>
      <c r="KID13" s="40" t="s">
        <v>99</v>
      </c>
      <c r="KIE13" s="36">
        <f t="shared" si="1428"/>
        <v>2015</v>
      </c>
      <c r="KIF13" s="37">
        <f t="shared" si="1429"/>
        <v>-4922067000</v>
      </c>
      <c r="KIG13" s="38">
        <f t="shared" si="1430"/>
        <v>2992932000</v>
      </c>
      <c r="KIH13" s="38">
        <f t="shared" si="1431"/>
        <v>-7914999000</v>
      </c>
      <c r="KII13" s="39">
        <f t="shared" si="1432"/>
        <v>0.98522502837837811</v>
      </c>
      <c r="KIJ13" s="39">
        <f t="shared" si="1433"/>
        <v>1.5843049504181546</v>
      </c>
      <c r="KIK13" s="40" t="s">
        <v>395</v>
      </c>
      <c r="KIL13" s="40" t="s">
        <v>11</v>
      </c>
      <c r="KIM13" s="42">
        <v>42369</v>
      </c>
      <c r="KIN13" s="43">
        <v>4995881000</v>
      </c>
      <c r="KIO13" s="43">
        <v>73814000</v>
      </c>
      <c r="KIP13" s="43">
        <v>2796508000</v>
      </c>
      <c r="KIQ13" s="40">
        <v>0</v>
      </c>
      <c r="KIR13" s="43">
        <v>196424000</v>
      </c>
      <c r="KIS13" s="40" t="s">
        <v>41</v>
      </c>
      <c r="KIT13" s="40" t="s">
        <v>99</v>
      </c>
      <c r="KIU13" s="36">
        <f t="shared" si="1434"/>
        <v>2015</v>
      </c>
      <c r="KIV13" s="37">
        <f t="shared" si="1435"/>
        <v>-4922067000</v>
      </c>
      <c r="KIW13" s="38">
        <f t="shared" si="1436"/>
        <v>2992932000</v>
      </c>
      <c r="KIX13" s="38">
        <f t="shared" si="1437"/>
        <v>-7914999000</v>
      </c>
      <c r="KIY13" s="39">
        <f t="shared" si="1438"/>
        <v>0.98522502837837811</v>
      </c>
      <c r="KIZ13" s="39">
        <f t="shared" si="1439"/>
        <v>1.5843049504181546</v>
      </c>
      <c r="KJA13" s="40" t="s">
        <v>395</v>
      </c>
      <c r="KJB13" s="40" t="s">
        <v>11</v>
      </c>
      <c r="KJC13" s="42">
        <v>42369</v>
      </c>
      <c r="KJD13" s="43">
        <v>4995881000</v>
      </c>
      <c r="KJE13" s="43">
        <v>73814000</v>
      </c>
      <c r="KJF13" s="43">
        <v>2796508000</v>
      </c>
      <c r="KJG13" s="40">
        <v>0</v>
      </c>
      <c r="KJH13" s="43">
        <v>196424000</v>
      </c>
      <c r="KJI13" s="40" t="s">
        <v>41</v>
      </c>
      <c r="KJJ13" s="40" t="s">
        <v>99</v>
      </c>
      <c r="KJK13" s="36">
        <f t="shared" si="1434"/>
        <v>2015</v>
      </c>
      <c r="KJL13" s="37">
        <f t="shared" si="1435"/>
        <v>-4922067000</v>
      </c>
      <c r="KJM13" s="38">
        <f t="shared" si="1436"/>
        <v>2992932000</v>
      </c>
      <c r="KJN13" s="38">
        <f t="shared" si="1437"/>
        <v>-7914999000</v>
      </c>
      <c r="KJO13" s="39">
        <f t="shared" si="1438"/>
        <v>0.98522502837837811</v>
      </c>
      <c r="KJP13" s="39">
        <f t="shared" si="1439"/>
        <v>1.5843049504181546</v>
      </c>
      <c r="KJQ13" s="40" t="s">
        <v>395</v>
      </c>
      <c r="KJR13" s="40" t="s">
        <v>11</v>
      </c>
      <c r="KJS13" s="42">
        <v>42369</v>
      </c>
      <c r="KJT13" s="43">
        <v>4995881000</v>
      </c>
      <c r="KJU13" s="43">
        <v>73814000</v>
      </c>
      <c r="KJV13" s="43">
        <v>2796508000</v>
      </c>
      <c r="KJW13" s="40">
        <v>0</v>
      </c>
      <c r="KJX13" s="43">
        <v>196424000</v>
      </c>
      <c r="KJY13" s="40" t="s">
        <v>41</v>
      </c>
      <c r="KJZ13" s="40" t="s">
        <v>99</v>
      </c>
      <c r="KKA13" s="36">
        <f t="shared" si="1440"/>
        <v>2015</v>
      </c>
      <c r="KKB13" s="37">
        <f t="shared" si="1441"/>
        <v>-4922067000</v>
      </c>
      <c r="KKC13" s="38">
        <f t="shared" si="1442"/>
        <v>2992932000</v>
      </c>
      <c r="KKD13" s="38">
        <f t="shared" si="1443"/>
        <v>-7914999000</v>
      </c>
      <c r="KKE13" s="39">
        <f t="shared" si="1444"/>
        <v>0.98522502837837811</v>
      </c>
      <c r="KKF13" s="39">
        <f t="shared" si="1445"/>
        <v>1.5843049504181546</v>
      </c>
      <c r="KKG13" s="40" t="s">
        <v>395</v>
      </c>
      <c r="KKH13" s="40" t="s">
        <v>11</v>
      </c>
      <c r="KKI13" s="42">
        <v>42369</v>
      </c>
      <c r="KKJ13" s="43">
        <v>4995881000</v>
      </c>
      <c r="KKK13" s="43">
        <v>73814000</v>
      </c>
      <c r="KKL13" s="43">
        <v>2796508000</v>
      </c>
      <c r="KKM13" s="40">
        <v>0</v>
      </c>
      <c r="KKN13" s="43">
        <v>196424000</v>
      </c>
      <c r="KKO13" s="40" t="s">
        <v>41</v>
      </c>
      <c r="KKP13" s="40" t="s">
        <v>99</v>
      </c>
      <c r="KKQ13" s="36">
        <f t="shared" si="1440"/>
        <v>2015</v>
      </c>
      <c r="KKR13" s="37">
        <f t="shared" si="1441"/>
        <v>-4922067000</v>
      </c>
      <c r="KKS13" s="38">
        <f t="shared" si="1442"/>
        <v>2992932000</v>
      </c>
      <c r="KKT13" s="38">
        <f t="shared" si="1443"/>
        <v>-7914999000</v>
      </c>
      <c r="KKU13" s="39">
        <f t="shared" si="1444"/>
        <v>0.98522502837837811</v>
      </c>
      <c r="KKV13" s="39">
        <f t="shared" si="1445"/>
        <v>1.5843049504181546</v>
      </c>
      <c r="KKW13" s="40" t="s">
        <v>395</v>
      </c>
      <c r="KKX13" s="40" t="s">
        <v>11</v>
      </c>
      <c r="KKY13" s="42">
        <v>42369</v>
      </c>
      <c r="KKZ13" s="43">
        <v>4995881000</v>
      </c>
      <c r="KLA13" s="43">
        <v>73814000</v>
      </c>
      <c r="KLB13" s="43">
        <v>2796508000</v>
      </c>
      <c r="KLC13" s="40">
        <v>0</v>
      </c>
      <c r="KLD13" s="43">
        <v>196424000</v>
      </c>
      <c r="KLE13" s="40" t="s">
        <v>41</v>
      </c>
      <c r="KLF13" s="40" t="s">
        <v>99</v>
      </c>
      <c r="KLG13" s="36">
        <f t="shared" si="1446"/>
        <v>2015</v>
      </c>
      <c r="KLH13" s="37">
        <f t="shared" si="1447"/>
        <v>-4922067000</v>
      </c>
      <c r="KLI13" s="38">
        <f t="shared" si="1448"/>
        <v>2992932000</v>
      </c>
      <c r="KLJ13" s="38">
        <f t="shared" si="1449"/>
        <v>-7914999000</v>
      </c>
      <c r="KLK13" s="39">
        <f t="shared" si="1450"/>
        <v>0.98522502837837811</v>
      </c>
      <c r="KLL13" s="39">
        <f t="shared" si="1451"/>
        <v>1.5843049504181546</v>
      </c>
      <c r="KLM13" s="40" t="s">
        <v>395</v>
      </c>
      <c r="KLN13" s="40" t="s">
        <v>11</v>
      </c>
      <c r="KLO13" s="42">
        <v>42369</v>
      </c>
      <c r="KLP13" s="43">
        <v>4995881000</v>
      </c>
      <c r="KLQ13" s="43">
        <v>73814000</v>
      </c>
      <c r="KLR13" s="43">
        <v>2796508000</v>
      </c>
      <c r="KLS13" s="40">
        <v>0</v>
      </c>
      <c r="KLT13" s="43">
        <v>196424000</v>
      </c>
      <c r="KLU13" s="40" t="s">
        <v>41</v>
      </c>
      <c r="KLV13" s="40" t="s">
        <v>99</v>
      </c>
      <c r="KLW13" s="36">
        <f t="shared" si="1446"/>
        <v>2015</v>
      </c>
      <c r="KLX13" s="37">
        <f t="shared" si="1447"/>
        <v>-4922067000</v>
      </c>
      <c r="KLY13" s="38">
        <f t="shared" si="1448"/>
        <v>2992932000</v>
      </c>
      <c r="KLZ13" s="38">
        <f t="shared" si="1449"/>
        <v>-7914999000</v>
      </c>
      <c r="KMA13" s="39">
        <f t="shared" si="1450"/>
        <v>0.98522502837837811</v>
      </c>
      <c r="KMB13" s="39">
        <f t="shared" si="1451"/>
        <v>1.5843049504181546</v>
      </c>
      <c r="KMC13" s="40" t="s">
        <v>395</v>
      </c>
      <c r="KMD13" s="40" t="s">
        <v>11</v>
      </c>
      <c r="KME13" s="42">
        <v>42369</v>
      </c>
      <c r="KMF13" s="43">
        <v>4995881000</v>
      </c>
      <c r="KMG13" s="43">
        <v>73814000</v>
      </c>
      <c r="KMH13" s="43">
        <v>2796508000</v>
      </c>
      <c r="KMI13" s="40">
        <v>0</v>
      </c>
      <c r="KMJ13" s="43">
        <v>196424000</v>
      </c>
      <c r="KMK13" s="40" t="s">
        <v>41</v>
      </c>
      <c r="KML13" s="40" t="s">
        <v>99</v>
      </c>
      <c r="KMM13" s="36">
        <f t="shared" si="1452"/>
        <v>2015</v>
      </c>
      <c r="KMN13" s="37">
        <f t="shared" si="1453"/>
        <v>-4922067000</v>
      </c>
      <c r="KMO13" s="38">
        <f t="shared" si="1454"/>
        <v>2992932000</v>
      </c>
      <c r="KMP13" s="38">
        <f t="shared" si="1455"/>
        <v>-7914999000</v>
      </c>
      <c r="KMQ13" s="39">
        <f t="shared" si="1456"/>
        <v>0.98522502837837811</v>
      </c>
      <c r="KMR13" s="39">
        <f t="shared" si="1457"/>
        <v>1.5843049504181546</v>
      </c>
      <c r="KMS13" s="40" t="s">
        <v>395</v>
      </c>
      <c r="KMT13" s="40" t="s">
        <v>11</v>
      </c>
      <c r="KMU13" s="42">
        <v>42369</v>
      </c>
      <c r="KMV13" s="43">
        <v>4995881000</v>
      </c>
      <c r="KMW13" s="43">
        <v>73814000</v>
      </c>
      <c r="KMX13" s="43">
        <v>2796508000</v>
      </c>
      <c r="KMY13" s="40">
        <v>0</v>
      </c>
      <c r="KMZ13" s="43">
        <v>196424000</v>
      </c>
      <c r="KNA13" s="40" t="s">
        <v>41</v>
      </c>
      <c r="KNB13" s="40" t="s">
        <v>99</v>
      </c>
      <c r="KNC13" s="36">
        <f t="shared" si="1452"/>
        <v>2015</v>
      </c>
      <c r="KND13" s="37">
        <f t="shared" si="1453"/>
        <v>-4922067000</v>
      </c>
      <c r="KNE13" s="38">
        <f t="shared" si="1454"/>
        <v>2992932000</v>
      </c>
      <c r="KNF13" s="38">
        <f t="shared" si="1455"/>
        <v>-7914999000</v>
      </c>
      <c r="KNG13" s="39">
        <f t="shared" si="1456"/>
        <v>0.98522502837837811</v>
      </c>
      <c r="KNH13" s="39">
        <f t="shared" si="1457"/>
        <v>1.5843049504181546</v>
      </c>
      <c r="KNI13" s="40" t="s">
        <v>395</v>
      </c>
      <c r="KNJ13" s="40" t="s">
        <v>11</v>
      </c>
      <c r="KNK13" s="42">
        <v>42369</v>
      </c>
      <c r="KNL13" s="43">
        <v>4995881000</v>
      </c>
      <c r="KNM13" s="43">
        <v>73814000</v>
      </c>
      <c r="KNN13" s="43">
        <v>2796508000</v>
      </c>
      <c r="KNO13" s="40">
        <v>0</v>
      </c>
      <c r="KNP13" s="43">
        <v>196424000</v>
      </c>
      <c r="KNQ13" s="40" t="s">
        <v>41</v>
      </c>
      <c r="KNR13" s="40" t="s">
        <v>99</v>
      </c>
      <c r="KNS13" s="36">
        <f t="shared" si="1458"/>
        <v>2015</v>
      </c>
      <c r="KNT13" s="37">
        <f t="shared" si="1459"/>
        <v>-4922067000</v>
      </c>
      <c r="KNU13" s="38">
        <f t="shared" si="1460"/>
        <v>2992932000</v>
      </c>
      <c r="KNV13" s="38">
        <f t="shared" si="1461"/>
        <v>-7914999000</v>
      </c>
      <c r="KNW13" s="39">
        <f t="shared" si="1462"/>
        <v>0.98522502837837811</v>
      </c>
      <c r="KNX13" s="39">
        <f t="shared" si="1463"/>
        <v>1.5843049504181546</v>
      </c>
      <c r="KNY13" s="40" t="s">
        <v>395</v>
      </c>
      <c r="KNZ13" s="40" t="s">
        <v>11</v>
      </c>
      <c r="KOA13" s="42">
        <v>42369</v>
      </c>
      <c r="KOB13" s="43">
        <v>4995881000</v>
      </c>
      <c r="KOC13" s="43">
        <v>73814000</v>
      </c>
      <c r="KOD13" s="43">
        <v>2796508000</v>
      </c>
      <c r="KOE13" s="40">
        <v>0</v>
      </c>
      <c r="KOF13" s="43">
        <v>196424000</v>
      </c>
      <c r="KOG13" s="40" t="s">
        <v>41</v>
      </c>
      <c r="KOH13" s="40" t="s">
        <v>99</v>
      </c>
      <c r="KOI13" s="36">
        <f t="shared" si="1458"/>
        <v>2015</v>
      </c>
      <c r="KOJ13" s="37">
        <f t="shared" si="1459"/>
        <v>-4922067000</v>
      </c>
      <c r="KOK13" s="38">
        <f t="shared" si="1460"/>
        <v>2992932000</v>
      </c>
      <c r="KOL13" s="38">
        <f t="shared" si="1461"/>
        <v>-7914999000</v>
      </c>
      <c r="KOM13" s="39">
        <f t="shared" si="1462"/>
        <v>0.98522502837837811</v>
      </c>
      <c r="KON13" s="39">
        <f t="shared" si="1463"/>
        <v>1.5843049504181546</v>
      </c>
      <c r="KOO13" s="40" t="s">
        <v>395</v>
      </c>
      <c r="KOP13" s="40" t="s">
        <v>11</v>
      </c>
      <c r="KOQ13" s="42">
        <v>42369</v>
      </c>
      <c r="KOR13" s="43">
        <v>4995881000</v>
      </c>
      <c r="KOS13" s="43">
        <v>73814000</v>
      </c>
      <c r="KOT13" s="43">
        <v>2796508000</v>
      </c>
      <c r="KOU13" s="40">
        <v>0</v>
      </c>
      <c r="KOV13" s="43">
        <v>196424000</v>
      </c>
      <c r="KOW13" s="40" t="s">
        <v>41</v>
      </c>
      <c r="KOX13" s="40" t="s">
        <v>99</v>
      </c>
      <c r="KOY13" s="36">
        <f t="shared" si="1464"/>
        <v>2015</v>
      </c>
      <c r="KOZ13" s="37">
        <f t="shared" si="1465"/>
        <v>-4922067000</v>
      </c>
      <c r="KPA13" s="38">
        <f t="shared" si="1466"/>
        <v>2992932000</v>
      </c>
      <c r="KPB13" s="38">
        <f t="shared" si="1467"/>
        <v>-7914999000</v>
      </c>
      <c r="KPC13" s="39">
        <f t="shared" si="1468"/>
        <v>0.98522502837837811</v>
      </c>
      <c r="KPD13" s="39">
        <f t="shared" si="1469"/>
        <v>1.5843049504181546</v>
      </c>
      <c r="KPE13" s="40" t="s">
        <v>395</v>
      </c>
      <c r="KPF13" s="40" t="s">
        <v>11</v>
      </c>
      <c r="KPG13" s="42">
        <v>42369</v>
      </c>
      <c r="KPH13" s="43">
        <v>4995881000</v>
      </c>
      <c r="KPI13" s="43">
        <v>73814000</v>
      </c>
      <c r="KPJ13" s="43">
        <v>2796508000</v>
      </c>
      <c r="KPK13" s="40">
        <v>0</v>
      </c>
      <c r="KPL13" s="43">
        <v>196424000</v>
      </c>
      <c r="KPM13" s="40" t="s">
        <v>41</v>
      </c>
      <c r="KPN13" s="40" t="s">
        <v>99</v>
      </c>
      <c r="KPO13" s="36">
        <f t="shared" si="1464"/>
        <v>2015</v>
      </c>
      <c r="KPP13" s="37">
        <f t="shared" si="1465"/>
        <v>-4922067000</v>
      </c>
      <c r="KPQ13" s="38">
        <f t="shared" si="1466"/>
        <v>2992932000</v>
      </c>
      <c r="KPR13" s="38">
        <f t="shared" si="1467"/>
        <v>-7914999000</v>
      </c>
      <c r="KPS13" s="39">
        <f t="shared" si="1468"/>
        <v>0.98522502837837811</v>
      </c>
      <c r="KPT13" s="39">
        <f t="shared" si="1469"/>
        <v>1.5843049504181546</v>
      </c>
      <c r="KPU13" s="40" t="s">
        <v>395</v>
      </c>
      <c r="KPV13" s="40" t="s">
        <v>11</v>
      </c>
      <c r="KPW13" s="42">
        <v>42369</v>
      </c>
      <c r="KPX13" s="43">
        <v>4995881000</v>
      </c>
      <c r="KPY13" s="43">
        <v>73814000</v>
      </c>
      <c r="KPZ13" s="43">
        <v>2796508000</v>
      </c>
      <c r="KQA13" s="40">
        <v>0</v>
      </c>
      <c r="KQB13" s="43">
        <v>196424000</v>
      </c>
      <c r="KQC13" s="40" t="s">
        <v>41</v>
      </c>
      <c r="KQD13" s="40" t="s">
        <v>99</v>
      </c>
      <c r="KQE13" s="36">
        <f t="shared" si="1470"/>
        <v>2015</v>
      </c>
      <c r="KQF13" s="37">
        <f t="shared" si="1471"/>
        <v>-4922067000</v>
      </c>
      <c r="KQG13" s="38">
        <f t="shared" si="1472"/>
        <v>2992932000</v>
      </c>
      <c r="KQH13" s="38">
        <f t="shared" si="1473"/>
        <v>-7914999000</v>
      </c>
      <c r="KQI13" s="39">
        <f t="shared" si="1474"/>
        <v>0.98522502837837811</v>
      </c>
      <c r="KQJ13" s="39">
        <f t="shared" si="1475"/>
        <v>1.5843049504181546</v>
      </c>
      <c r="KQK13" s="40" t="s">
        <v>395</v>
      </c>
      <c r="KQL13" s="40" t="s">
        <v>11</v>
      </c>
      <c r="KQM13" s="42">
        <v>42369</v>
      </c>
      <c r="KQN13" s="43">
        <v>4995881000</v>
      </c>
      <c r="KQO13" s="43">
        <v>73814000</v>
      </c>
      <c r="KQP13" s="43">
        <v>2796508000</v>
      </c>
      <c r="KQQ13" s="40">
        <v>0</v>
      </c>
      <c r="KQR13" s="43">
        <v>196424000</v>
      </c>
      <c r="KQS13" s="40" t="s">
        <v>41</v>
      </c>
      <c r="KQT13" s="40" t="s">
        <v>99</v>
      </c>
      <c r="KQU13" s="36">
        <f t="shared" si="1470"/>
        <v>2015</v>
      </c>
      <c r="KQV13" s="37">
        <f t="shared" si="1471"/>
        <v>-4922067000</v>
      </c>
      <c r="KQW13" s="38">
        <f t="shared" si="1472"/>
        <v>2992932000</v>
      </c>
      <c r="KQX13" s="38">
        <f t="shared" si="1473"/>
        <v>-7914999000</v>
      </c>
      <c r="KQY13" s="39">
        <f t="shared" si="1474"/>
        <v>0.98522502837837811</v>
      </c>
      <c r="KQZ13" s="39">
        <f t="shared" si="1475"/>
        <v>1.5843049504181546</v>
      </c>
      <c r="KRA13" s="40" t="s">
        <v>395</v>
      </c>
      <c r="KRB13" s="40" t="s">
        <v>11</v>
      </c>
      <c r="KRC13" s="42">
        <v>42369</v>
      </c>
      <c r="KRD13" s="43">
        <v>4995881000</v>
      </c>
      <c r="KRE13" s="43">
        <v>73814000</v>
      </c>
      <c r="KRF13" s="43">
        <v>2796508000</v>
      </c>
      <c r="KRG13" s="40">
        <v>0</v>
      </c>
      <c r="KRH13" s="43">
        <v>196424000</v>
      </c>
      <c r="KRI13" s="40" t="s">
        <v>41</v>
      </c>
      <c r="KRJ13" s="40" t="s">
        <v>99</v>
      </c>
      <c r="KRK13" s="36">
        <f t="shared" si="1476"/>
        <v>2015</v>
      </c>
      <c r="KRL13" s="37">
        <f t="shared" si="1477"/>
        <v>-4922067000</v>
      </c>
      <c r="KRM13" s="38">
        <f t="shared" si="1478"/>
        <v>2992932000</v>
      </c>
      <c r="KRN13" s="38">
        <f t="shared" si="1479"/>
        <v>-7914999000</v>
      </c>
      <c r="KRO13" s="39">
        <f t="shared" si="1480"/>
        <v>0.98522502837837811</v>
      </c>
      <c r="KRP13" s="39">
        <f t="shared" si="1481"/>
        <v>1.5843049504181546</v>
      </c>
      <c r="KRQ13" s="40" t="s">
        <v>395</v>
      </c>
      <c r="KRR13" s="40" t="s">
        <v>11</v>
      </c>
      <c r="KRS13" s="42">
        <v>42369</v>
      </c>
      <c r="KRT13" s="43">
        <v>4995881000</v>
      </c>
      <c r="KRU13" s="43">
        <v>73814000</v>
      </c>
      <c r="KRV13" s="43">
        <v>2796508000</v>
      </c>
      <c r="KRW13" s="40">
        <v>0</v>
      </c>
      <c r="KRX13" s="43">
        <v>196424000</v>
      </c>
      <c r="KRY13" s="40" t="s">
        <v>41</v>
      </c>
      <c r="KRZ13" s="40" t="s">
        <v>99</v>
      </c>
      <c r="KSA13" s="36">
        <f t="shared" si="1476"/>
        <v>2015</v>
      </c>
      <c r="KSB13" s="37">
        <f t="shared" si="1477"/>
        <v>-4922067000</v>
      </c>
      <c r="KSC13" s="38">
        <f t="shared" si="1478"/>
        <v>2992932000</v>
      </c>
      <c r="KSD13" s="38">
        <f t="shared" si="1479"/>
        <v>-7914999000</v>
      </c>
      <c r="KSE13" s="39">
        <f t="shared" si="1480"/>
        <v>0.98522502837837811</v>
      </c>
      <c r="KSF13" s="39">
        <f t="shared" si="1481"/>
        <v>1.5843049504181546</v>
      </c>
      <c r="KSG13" s="40" t="s">
        <v>395</v>
      </c>
      <c r="KSH13" s="40" t="s">
        <v>11</v>
      </c>
      <c r="KSI13" s="42">
        <v>42369</v>
      </c>
      <c r="KSJ13" s="43">
        <v>4995881000</v>
      </c>
      <c r="KSK13" s="43">
        <v>73814000</v>
      </c>
      <c r="KSL13" s="43">
        <v>2796508000</v>
      </c>
      <c r="KSM13" s="40">
        <v>0</v>
      </c>
      <c r="KSN13" s="43">
        <v>196424000</v>
      </c>
      <c r="KSO13" s="40" t="s">
        <v>41</v>
      </c>
      <c r="KSP13" s="40" t="s">
        <v>99</v>
      </c>
      <c r="KSQ13" s="36">
        <f t="shared" si="1482"/>
        <v>2015</v>
      </c>
      <c r="KSR13" s="37">
        <f t="shared" si="1483"/>
        <v>-4922067000</v>
      </c>
      <c r="KSS13" s="38">
        <f t="shared" si="1484"/>
        <v>2992932000</v>
      </c>
      <c r="KST13" s="38">
        <f t="shared" si="1485"/>
        <v>-7914999000</v>
      </c>
      <c r="KSU13" s="39">
        <f t="shared" si="1486"/>
        <v>0.98522502837837811</v>
      </c>
      <c r="KSV13" s="39">
        <f t="shared" si="1487"/>
        <v>1.5843049504181546</v>
      </c>
      <c r="KSW13" s="40" t="s">
        <v>395</v>
      </c>
      <c r="KSX13" s="40" t="s">
        <v>11</v>
      </c>
      <c r="KSY13" s="42">
        <v>42369</v>
      </c>
      <c r="KSZ13" s="43">
        <v>4995881000</v>
      </c>
      <c r="KTA13" s="43">
        <v>73814000</v>
      </c>
      <c r="KTB13" s="43">
        <v>2796508000</v>
      </c>
      <c r="KTC13" s="40">
        <v>0</v>
      </c>
      <c r="KTD13" s="43">
        <v>196424000</v>
      </c>
      <c r="KTE13" s="40" t="s">
        <v>41</v>
      </c>
      <c r="KTF13" s="40" t="s">
        <v>99</v>
      </c>
      <c r="KTG13" s="36">
        <f t="shared" si="1482"/>
        <v>2015</v>
      </c>
      <c r="KTH13" s="37">
        <f t="shared" si="1483"/>
        <v>-4922067000</v>
      </c>
      <c r="KTI13" s="38">
        <f t="shared" si="1484"/>
        <v>2992932000</v>
      </c>
      <c r="KTJ13" s="38">
        <f t="shared" si="1485"/>
        <v>-7914999000</v>
      </c>
      <c r="KTK13" s="39">
        <f t="shared" si="1486"/>
        <v>0.98522502837837811</v>
      </c>
      <c r="KTL13" s="39">
        <f t="shared" si="1487"/>
        <v>1.5843049504181546</v>
      </c>
      <c r="KTM13" s="40" t="s">
        <v>395</v>
      </c>
      <c r="KTN13" s="40" t="s">
        <v>11</v>
      </c>
      <c r="KTO13" s="42">
        <v>42369</v>
      </c>
      <c r="KTP13" s="43">
        <v>4995881000</v>
      </c>
      <c r="KTQ13" s="43">
        <v>73814000</v>
      </c>
      <c r="KTR13" s="43">
        <v>2796508000</v>
      </c>
      <c r="KTS13" s="40">
        <v>0</v>
      </c>
      <c r="KTT13" s="43">
        <v>196424000</v>
      </c>
      <c r="KTU13" s="40" t="s">
        <v>41</v>
      </c>
      <c r="KTV13" s="40" t="s">
        <v>99</v>
      </c>
      <c r="KTW13" s="36">
        <f t="shared" si="1488"/>
        <v>2015</v>
      </c>
      <c r="KTX13" s="37">
        <f t="shared" si="1489"/>
        <v>-4922067000</v>
      </c>
      <c r="KTY13" s="38">
        <f t="shared" si="1490"/>
        <v>2992932000</v>
      </c>
      <c r="KTZ13" s="38">
        <f t="shared" si="1491"/>
        <v>-7914999000</v>
      </c>
      <c r="KUA13" s="39">
        <f t="shared" si="1492"/>
        <v>0.98522502837837811</v>
      </c>
      <c r="KUB13" s="39">
        <f t="shared" si="1493"/>
        <v>1.5843049504181546</v>
      </c>
      <c r="KUC13" s="40" t="s">
        <v>395</v>
      </c>
      <c r="KUD13" s="40" t="s">
        <v>11</v>
      </c>
      <c r="KUE13" s="42">
        <v>42369</v>
      </c>
      <c r="KUF13" s="43">
        <v>4995881000</v>
      </c>
      <c r="KUG13" s="43">
        <v>73814000</v>
      </c>
      <c r="KUH13" s="43">
        <v>2796508000</v>
      </c>
      <c r="KUI13" s="40">
        <v>0</v>
      </c>
      <c r="KUJ13" s="43">
        <v>196424000</v>
      </c>
      <c r="KUK13" s="40" t="s">
        <v>41</v>
      </c>
      <c r="KUL13" s="40" t="s">
        <v>99</v>
      </c>
      <c r="KUM13" s="36">
        <f t="shared" si="1488"/>
        <v>2015</v>
      </c>
      <c r="KUN13" s="37">
        <f t="shared" si="1489"/>
        <v>-4922067000</v>
      </c>
      <c r="KUO13" s="38">
        <f t="shared" si="1490"/>
        <v>2992932000</v>
      </c>
      <c r="KUP13" s="38">
        <f t="shared" si="1491"/>
        <v>-7914999000</v>
      </c>
      <c r="KUQ13" s="39">
        <f t="shared" si="1492"/>
        <v>0.98522502837837811</v>
      </c>
      <c r="KUR13" s="39">
        <f t="shared" si="1493"/>
        <v>1.5843049504181546</v>
      </c>
      <c r="KUS13" s="40" t="s">
        <v>395</v>
      </c>
      <c r="KUT13" s="40" t="s">
        <v>11</v>
      </c>
      <c r="KUU13" s="42">
        <v>42369</v>
      </c>
      <c r="KUV13" s="43">
        <v>4995881000</v>
      </c>
      <c r="KUW13" s="43">
        <v>73814000</v>
      </c>
      <c r="KUX13" s="43">
        <v>2796508000</v>
      </c>
      <c r="KUY13" s="40">
        <v>0</v>
      </c>
      <c r="KUZ13" s="43">
        <v>196424000</v>
      </c>
      <c r="KVA13" s="40" t="s">
        <v>41</v>
      </c>
      <c r="KVB13" s="40" t="s">
        <v>99</v>
      </c>
      <c r="KVC13" s="36">
        <f t="shared" si="1494"/>
        <v>2015</v>
      </c>
      <c r="KVD13" s="37">
        <f t="shared" si="1495"/>
        <v>-4922067000</v>
      </c>
      <c r="KVE13" s="38">
        <f t="shared" si="1496"/>
        <v>2992932000</v>
      </c>
      <c r="KVF13" s="38">
        <f t="shared" si="1497"/>
        <v>-7914999000</v>
      </c>
      <c r="KVG13" s="39">
        <f t="shared" si="1498"/>
        <v>0.98522502837837811</v>
      </c>
      <c r="KVH13" s="39">
        <f t="shared" si="1499"/>
        <v>1.5843049504181546</v>
      </c>
      <c r="KVI13" s="40" t="s">
        <v>395</v>
      </c>
      <c r="KVJ13" s="40" t="s">
        <v>11</v>
      </c>
      <c r="KVK13" s="42">
        <v>42369</v>
      </c>
      <c r="KVL13" s="43">
        <v>4995881000</v>
      </c>
      <c r="KVM13" s="43">
        <v>73814000</v>
      </c>
      <c r="KVN13" s="43">
        <v>2796508000</v>
      </c>
      <c r="KVO13" s="40">
        <v>0</v>
      </c>
      <c r="KVP13" s="43">
        <v>196424000</v>
      </c>
      <c r="KVQ13" s="40" t="s">
        <v>41</v>
      </c>
      <c r="KVR13" s="40" t="s">
        <v>99</v>
      </c>
      <c r="KVS13" s="36">
        <f t="shared" si="1494"/>
        <v>2015</v>
      </c>
      <c r="KVT13" s="37">
        <f t="shared" si="1495"/>
        <v>-4922067000</v>
      </c>
      <c r="KVU13" s="38">
        <f t="shared" si="1496"/>
        <v>2992932000</v>
      </c>
      <c r="KVV13" s="38">
        <f t="shared" si="1497"/>
        <v>-7914999000</v>
      </c>
      <c r="KVW13" s="39">
        <f t="shared" si="1498"/>
        <v>0.98522502837837811</v>
      </c>
      <c r="KVX13" s="39">
        <f t="shared" si="1499"/>
        <v>1.5843049504181546</v>
      </c>
      <c r="KVY13" s="40" t="s">
        <v>395</v>
      </c>
      <c r="KVZ13" s="40" t="s">
        <v>11</v>
      </c>
      <c r="KWA13" s="42">
        <v>42369</v>
      </c>
      <c r="KWB13" s="43">
        <v>4995881000</v>
      </c>
      <c r="KWC13" s="43">
        <v>73814000</v>
      </c>
      <c r="KWD13" s="43">
        <v>2796508000</v>
      </c>
      <c r="KWE13" s="40">
        <v>0</v>
      </c>
      <c r="KWF13" s="43">
        <v>196424000</v>
      </c>
      <c r="KWG13" s="40" t="s">
        <v>41</v>
      </c>
      <c r="KWH13" s="40" t="s">
        <v>99</v>
      </c>
      <c r="KWI13" s="36">
        <f t="shared" si="1500"/>
        <v>2015</v>
      </c>
      <c r="KWJ13" s="37">
        <f t="shared" si="1501"/>
        <v>-4922067000</v>
      </c>
      <c r="KWK13" s="38">
        <f t="shared" si="1502"/>
        <v>2992932000</v>
      </c>
      <c r="KWL13" s="38">
        <f t="shared" si="1503"/>
        <v>-7914999000</v>
      </c>
      <c r="KWM13" s="39">
        <f t="shared" si="1504"/>
        <v>0.98522502837837811</v>
      </c>
      <c r="KWN13" s="39">
        <f t="shared" si="1505"/>
        <v>1.5843049504181546</v>
      </c>
      <c r="KWO13" s="40" t="s">
        <v>395</v>
      </c>
      <c r="KWP13" s="40" t="s">
        <v>11</v>
      </c>
      <c r="KWQ13" s="42">
        <v>42369</v>
      </c>
      <c r="KWR13" s="43">
        <v>4995881000</v>
      </c>
      <c r="KWS13" s="43">
        <v>73814000</v>
      </c>
      <c r="KWT13" s="43">
        <v>2796508000</v>
      </c>
      <c r="KWU13" s="40">
        <v>0</v>
      </c>
      <c r="KWV13" s="43">
        <v>196424000</v>
      </c>
      <c r="KWW13" s="40" t="s">
        <v>41</v>
      </c>
      <c r="KWX13" s="40" t="s">
        <v>99</v>
      </c>
      <c r="KWY13" s="36">
        <f t="shared" si="1500"/>
        <v>2015</v>
      </c>
      <c r="KWZ13" s="37">
        <f t="shared" si="1501"/>
        <v>-4922067000</v>
      </c>
      <c r="KXA13" s="38">
        <f t="shared" si="1502"/>
        <v>2992932000</v>
      </c>
      <c r="KXB13" s="38">
        <f t="shared" si="1503"/>
        <v>-7914999000</v>
      </c>
      <c r="KXC13" s="39">
        <f t="shared" si="1504"/>
        <v>0.98522502837837811</v>
      </c>
      <c r="KXD13" s="39">
        <f t="shared" si="1505"/>
        <v>1.5843049504181546</v>
      </c>
      <c r="KXE13" s="40" t="s">
        <v>395</v>
      </c>
      <c r="KXF13" s="40" t="s">
        <v>11</v>
      </c>
      <c r="KXG13" s="42">
        <v>42369</v>
      </c>
      <c r="KXH13" s="43">
        <v>4995881000</v>
      </c>
      <c r="KXI13" s="43">
        <v>73814000</v>
      </c>
      <c r="KXJ13" s="43">
        <v>2796508000</v>
      </c>
      <c r="KXK13" s="40">
        <v>0</v>
      </c>
      <c r="KXL13" s="43">
        <v>196424000</v>
      </c>
      <c r="KXM13" s="40" t="s">
        <v>41</v>
      </c>
      <c r="KXN13" s="40" t="s">
        <v>99</v>
      </c>
      <c r="KXO13" s="36">
        <f t="shared" si="1506"/>
        <v>2015</v>
      </c>
      <c r="KXP13" s="37">
        <f t="shared" si="1507"/>
        <v>-4922067000</v>
      </c>
      <c r="KXQ13" s="38">
        <f t="shared" si="1508"/>
        <v>2992932000</v>
      </c>
      <c r="KXR13" s="38">
        <f t="shared" si="1509"/>
        <v>-7914999000</v>
      </c>
      <c r="KXS13" s="39">
        <f t="shared" si="1510"/>
        <v>0.98522502837837811</v>
      </c>
      <c r="KXT13" s="39">
        <f t="shared" si="1511"/>
        <v>1.5843049504181546</v>
      </c>
      <c r="KXU13" s="40" t="s">
        <v>395</v>
      </c>
      <c r="KXV13" s="40" t="s">
        <v>11</v>
      </c>
      <c r="KXW13" s="42">
        <v>42369</v>
      </c>
      <c r="KXX13" s="43">
        <v>4995881000</v>
      </c>
      <c r="KXY13" s="43">
        <v>73814000</v>
      </c>
      <c r="KXZ13" s="43">
        <v>2796508000</v>
      </c>
      <c r="KYA13" s="40">
        <v>0</v>
      </c>
      <c r="KYB13" s="43">
        <v>196424000</v>
      </c>
      <c r="KYC13" s="40" t="s">
        <v>41</v>
      </c>
      <c r="KYD13" s="40" t="s">
        <v>99</v>
      </c>
      <c r="KYE13" s="36">
        <f t="shared" si="1506"/>
        <v>2015</v>
      </c>
      <c r="KYF13" s="37">
        <f t="shared" si="1507"/>
        <v>-4922067000</v>
      </c>
      <c r="KYG13" s="38">
        <f t="shared" si="1508"/>
        <v>2992932000</v>
      </c>
      <c r="KYH13" s="38">
        <f t="shared" si="1509"/>
        <v>-7914999000</v>
      </c>
      <c r="KYI13" s="39">
        <f t="shared" si="1510"/>
        <v>0.98522502837837811</v>
      </c>
      <c r="KYJ13" s="39">
        <f t="shared" si="1511"/>
        <v>1.5843049504181546</v>
      </c>
      <c r="KYK13" s="40" t="s">
        <v>395</v>
      </c>
      <c r="KYL13" s="40" t="s">
        <v>11</v>
      </c>
      <c r="KYM13" s="42">
        <v>42369</v>
      </c>
      <c r="KYN13" s="43">
        <v>4995881000</v>
      </c>
      <c r="KYO13" s="43">
        <v>73814000</v>
      </c>
      <c r="KYP13" s="43">
        <v>2796508000</v>
      </c>
      <c r="KYQ13" s="40">
        <v>0</v>
      </c>
      <c r="KYR13" s="43">
        <v>196424000</v>
      </c>
      <c r="KYS13" s="40" t="s">
        <v>41</v>
      </c>
      <c r="KYT13" s="40" t="s">
        <v>99</v>
      </c>
      <c r="KYU13" s="36">
        <f t="shared" si="1512"/>
        <v>2015</v>
      </c>
      <c r="KYV13" s="37">
        <f t="shared" si="1513"/>
        <v>-4922067000</v>
      </c>
      <c r="KYW13" s="38">
        <f t="shared" si="1514"/>
        <v>2992932000</v>
      </c>
      <c r="KYX13" s="38">
        <f t="shared" si="1515"/>
        <v>-7914999000</v>
      </c>
      <c r="KYY13" s="39">
        <f t="shared" si="1516"/>
        <v>0.98522502837837811</v>
      </c>
      <c r="KYZ13" s="39">
        <f t="shared" si="1517"/>
        <v>1.5843049504181546</v>
      </c>
      <c r="KZA13" s="40" t="s">
        <v>395</v>
      </c>
      <c r="KZB13" s="40" t="s">
        <v>11</v>
      </c>
      <c r="KZC13" s="42">
        <v>42369</v>
      </c>
      <c r="KZD13" s="43">
        <v>4995881000</v>
      </c>
      <c r="KZE13" s="43">
        <v>73814000</v>
      </c>
      <c r="KZF13" s="43">
        <v>2796508000</v>
      </c>
      <c r="KZG13" s="40">
        <v>0</v>
      </c>
      <c r="KZH13" s="43">
        <v>196424000</v>
      </c>
      <c r="KZI13" s="40" t="s">
        <v>41</v>
      </c>
      <c r="KZJ13" s="40" t="s">
        <v>99</v>
      </c>
      <c r="KZK13" s="36">
        <f t="shared" si="1512"/>
        <v>2015</v>
      </c>
      <c r="KZL13" s="37">
        <f t="shared" si="1513"/>
        <v>-4922067000</v>
      </c>
      <c r="KZM13" s="38">
        <f t="shared" si="1514"/>
        <v>2992932000</v>
      </c>
      <c r="KZN13" s="38">
        <f t="shared" si="1515"/>
        <v>-7914999000</v>
      </c>
      <c r="KZO13" s="39">
        <f t="shared" si="1516"/>
        <v>0.98522502837837811</v>
      </c>
      <c r="KZP13" s="39">
        <f t="shared" si="1517"/>
        <v>1.5843049504181546</v>
      </c>
      <c r="KZQ13" s="40" t="s">
        <v>395</v>
      </c>
      <c r="KZR13" s="40" t="s">
        <v>11</v>
      </c>
      <c r="KZS13" s="42">
        <v>42369</v>
      </c>
      <c r="KZT13" s="43">
        <v>4995881000</v>
      </c>
      <c r="KZU13" s="43">
        <v>73814000</v>
      </c>
      <c r="KZV13" s="43">
        <v>2796508000</v>
      </c>
      <c r="KZW13" s="40">
        <v>0</v>
      </c>
      <c r="KZX13" s="43">
        <v>196424000</v>
      </c>
      <c r="KZY13" s="40" t="s">
        <v>41</v>
      </c>
      <c r="KZZ13" s="40" t="s">
        <v>99</v>
      </c>
      <c r="LAA13" s="36">
        <f t="shared" si="1518"/>
        <v>2015</v>
      </c>
      <c r="LAB13" s="37">
        <f t="shared" si="1519"/>
        <v>-4922067000</v>
      </c>
      <c r="LAC13" s="38">
        <f t="shared" si="1520"/>
        <v>2992932000</v>
      </c>
      <c r="LAD13" s="38">
        <f t="shared" si="1521"/>
        <v>-7914999000</v>
      </c>
      <c r="LAE13" s="39">
        <f t="shared" si="1522"/>
        <v>0.98522502837837811</v>
      </c>
      <c r="LAF13" s="39">
        <f t="shared" si="1523"/>
        <v>1.5843049504181546</v>
      </c>
      <c r="LAG13" s="40" t="s">
        <v>395</v>
      </c>
      <c r="LAH13" s="40" t="s">
        <v>11</v>
      </c>
      <c r="LAI13" s="42">
        <v>42369</v>
      </c>
      <c r="LAJ13" s="43">
        <v>4995881000</v>
      </c>
      <c r="LAK13" s="43">
        <v>73814000</v>
      </c>
      <c r="LAL13" s="43">
        <v>2796508000</v>
      </c>
      <c r="LAM13" s="40">
        <v>0</v>
      </c>
      <c r="LAN13" s="43">
        <v>196424000</v>
      </c>
      <c r="LAO13" s="40" t="s">
        <v>41</v>
      </c>
      <c r="LAP13" s="40" t="s">
        <v>99</v>
      </c>
      <c r="LAQ13" s="36">
        <f t="shared" si="1518"/>
        <v>2015</v>
      </c>
      <c r="LAR13" s="37">
        <f t="shared" si="1519"/>
        <v>-4922067000</v>
      </c>
      <c r="LAS13" s="38">
        <f t="shared" si="1520"/>
        <v>2992932000</v>
      </c>
      <c r="LAT13" s="38">
        <f t="shared" si="1521"/>
        <v>-7914999000</v>
      </c>
      <c r="LAU13" s="39">
        <f t="shared" si="1522"/>
        <v>0.98522502837837811</v>
      </c>
      <c r="LAV13" s="39">
        <f t="shared" si="1523"/>
        <v>1.5843049504181546</v>
      </c>
      <c r="LAW13" s="40" t="s">
        <v>395</v>
      </c>
      <c r="LAX13" s="40" t="s">
        <v>11</v>
      </c>
      <c r="LAY13" s="42">
        <v>42369</v>
      </c>
      <c r="LAZ13" s="43">
        <v>4995881000</v>
      </c>
      <c r="LBA13" s="43">
        <v>73814000</v>
      </c>
      <c r="LBB13" s="43">
        <v>2796508000</v>
      </c>
      <c r="LBC13" s="40">
        <v>0</v>
      </c>
      <c r="LBD13" s="43">
        <v>196424000</v>
      </c>
      <c r="LBE13" s="40" t="s">
        <v>41</v>
      </c>
      <c r="LBF13" s="40" t="s">
        <v>99</v>
      </c>
      <c r="LBG13" s="36">
        <f t="shared" si="1524"/>
        <v>2015</v>
      </c>
      <c r="LBH13" s="37">
        <f t="shared" si="1525"/>
        <v>-4922067000</v>
      </c>
      <c r="LBI13" s="38">
        <f t="shared" si="1526"/>
        <v>2992932000</v>
      </c>
      <c r="LBJ13" s="38">
        <f t="shared" si="1527"/>
        <v>-7914999000</v>
      </c>
      <c r="LBK13" s="39">
        <f t="shared" si="1528"/>
        <v>0.98522502837837811</v>
      </c>
      <c r="LBL13" s="39">
        <f t="shared" si="1529"/>
        <v>1.5843049504181546</v>
      </c>
      <c r="LBM13" s="40" t="s">
        <v>395</v>
      </c>
      <c r="LBN13" s="40" t="s">
        <v>11</v>
      </c>
      <c r="LBO13" s="42">
        <v>42369</v>
      </c>
      <c r="LBP13" s="43">
        <v>4995881000</v>
      </c>
      <c r="LBQ13" s="43">
        <v>73814000</v>
      </c>
      <c r="LBR13" s="43">
        <v>2796508000</v>
      </c>
      <c r="LBS13" s="40">
        <v>0</v>
      </c>
      <c r="LBT13" s="43">
        <v>196424000</v>
      </c>
      <c r="LBU13" s="40" t="s">
        <v>41</v>
      </c>
      <c r="LBV13" s="40" t="s">
        <v>99</v>
      </c>
      <c r="LBW13" s="36">
        <f t="shared" si="1524"/>
        <v>2015</v>
      </c>
      <c r="LBX13" s="37">
        <f t="shared" si="1525"/>
        <v>-4922067000</v>
      </c>
      <c r="LBY13" s="38">
        <f t="shared" si="1526"/>
        <v>2992932000</v>
      </c>
      <c r="LBZ13" s="38">
        <f t="shared" si="1527"/>
        <v>-7914999000</v>
      </c>
      <c r="LCA13" s="39">
        <f t="shared" si="1528"/>
        <v>0.98522502837837811</v>
      </c>
      <c r="LCB13" s="39">
        <f t="shared" si="1529"/>
        <v>1.5843049504181546</v>
      </c>
      <c r="LCC13" s="40" t="s">
        <v>395</v>
      </c>
      <c r="LCD13" s="40" t="s">
        <v>11</v>
      </c>
      <c r="LCE13" s="42">
        <v>42369</v>
      </c>
      <c r="LCF13" s="43">
        <v>4995881000</v>
      </c>
      <c r="LCG13" s="43">
        <v>73814000</v>
      </c>
      <c r="LCH13" s="43">
        <v>2796508000</v>
      </c>
      <c r="LCI13" s="40">
        <v>0</v>
      </c>
      <c r="LCJ13" s="43">
        <v>196424000</v>
      </c>
      <c r="LCK13" s="40" t="s">
        <v>41</v>
      </c>
      <c r="LCL13" s="40" t="s">
        <v>99</v>
      </c>
      <c r="LCM13" s="36">
        <f t="shared" si="1530"/>
        <v>2015</v>
      </c>
      <c r="LCN13" s="37">
        <f t="shared" si="1531"/>
        <v>-4922067000</v>
      </c>
      <c r="LCO13" s="38">
        <f t="shared" si="1532"/>
        <v>2992932000</v>
      </c>
      <c r="LCP13" s="38">
        <f t="shared" si="1533"/>
        <v>-7914999000</v>
      </c>
      <c r="LCQ13" s="39">
        <f t="shared" si="1534"/>
        <v>0.98522502837837811</v>
      </c>
      <c r="LCR13" s="39">
        <f t="shared" si="1535"/>
        <v>1.5843049504181546</v>
      </c>
      <c r="LCS13" s="40" t="s">
        <v>395</v>
      </c>
      <c r="LCT13" s="40" t="s">
        <v>11</v>
      </c>
      <c r="LCU13" s="42">
        <v>42369</v>
      </c>
      <c r="LCV13" s="43">
        <v>4995881000</v>
      </c>
      <c r="LCW13" s="43">
        <v>73814000</v>
      </c>
      <c r="LCX13" s="43">
        <v>2796508000</v>
      </c>
      <c r="LCY13" s="40">
        <v>0</v>
      </c>
      <c r="LCZ13" s="43">
        <v>196424000</v>
      </c>
      <c r="LDA13" s="40" t="s">
        <v>41</v>
      </c>
      <c r="LDB13" s="40" t="s">
        <v>99</v>
      </c>
      <c r="LDC13" s="36">
        <f t="shared" si="1530"/>
        <v>2015</v>
      </c>
      <c r="LDD13" s="37">
        <f t="shared" si="1531"/>
        <v>-4922067000</v>
      </c>
      <c r="LDE13" s="38">
        <f t="shared" si="1532"/>
        <v>2992932000</v>
      </c>
      <c r="LDF13" s="38">
        <f t="shared" si="1533"/>
        <v>-7914999000</v>
      </c>
      <c r="LDG13" s="39">
        <f t="shared" si="1534"/>
        <v>0.98522502837837811</v>
      </c>
      <c r="LDH13" s="39">
        <f t="shared" si="1535"/>
        <v>1.5843049504181546</v>
      </c>
      <c r="LDI13" s="40" t="s">
        <v>395</v>
      </c>
      <c r="LDJ13" s="40" t="s">
        <v>11</v>
      </c>
      <c r="LDK13" s="42">
        <v>42369</v>
      </c>
      <c r="LDL13" s="43">
        <v>4995881000</v>
      </c>
      <c r="LDM13" s="43">
        <v>73814000</v>
      </c>
      <c r="LDN13" s="43">
        <v>2796508000</v>
      </c>
      <c r="LDO13" s="40">
        <v>0</v>
      </c>
      <c r="LDP13" s="43">
        <v>196424000</v>
      </c>
      <c r="LDQ13" s="40" t="s">
        <v>41</v>
      </c>
      <c r="LDR13" s="40" t="s">
        <v>99</v>
      </c>
      <c r="LDS13" s="36">
        <f t="shared" si="1536"/>
        <v>2015</v>
      </c>
      <c r="LDT13" s="37">
        <f t="shared" si="1537"/>
        <v>-4922067000</v>
      </c>
      <c r="LDU13" s="38">
        <f t="shared" si="1538"/>
        <v>2992932000</v>
      </c>
      <c r="LDV13" s="38">
        <f t="shared" si="1539"/>
        <v>-7914999000</v>
      </c>
      <c r="LDW13" s="39">
        <f t="shared" si="1540"/>
        <v>0.98522502837837811</v>
      </c>
      <c r="LDX13" s="39">
        <f t="shared" si="1541"/>
        <v>1.5843049504181546</v>
      </c>
      <c r="LDY13" s="40" t="s">
        <v>395</v>
      </c>
      <c r="LDZ13" s="40" t="s">
        <v>11</v>
      </c>
      <c r="LEA13" s="42">
        <v>42369</v>
      </c>
      <c r="LEB13" s="43">
        <v>4995881000</v>
      </c>
      <c r="LEC13" s="43">
        <v>73814000</v>
      </c>
      <c r="LED13" s="43">
        <v>2796508000</v>
      </c>
      <c r="LEE13" s="40">
        <v>0</v>
      </c>
      <c r="LEF13" s="43">
        <v>196424000</v>
      </c>
      <c r="LEG13" s="40" t="s">
        <v>41</v>
      </c>
      <c r="LEH13" s="40" t="s">
        <v>99</v>
      </c>
      <c r="LEI13" s="36">
        <f t="shared" si="1536"/>
        <v>2015</v>
      </c>
      <c r="LEJ13" s="37">
        <f t="shared" si="1537"/>
        <v>-4922067000</v>
      </c>
      <c r="LEK13" s="38">
        <f t="shared" si="1538"/>
        <v>2992932000</v>
      </c>
      <c r="LEL13" s="38">
        <f t="shared" si="1539"/>
        <v>-7914999000</v>
      </c>
      <c r="LEM13" s="39">
        <f t="shared" si="1540"/>
        <v>0.98522502837837811</v>
      </c>
      <c r="LEN13" s="39">
        <f t="shared" si="1541"/>
        <v>1.5843049504181546</v>
      </c>
      <c r="LEO13" s="40" t="s">
        <v>395</v>
      </c>
      <c r="LEP13" s="40" t="s">
        <v>11</v>
      </c>
      <c r="LEQ13" s="42">
        <v>42369</v>
      </c>
      <c r="LER13" s="43">
        <v>4995881000</v>
      </c>
      <c r="LES13" s="43">
        <v>73814000</v>
      </c>
      <c r="LET13" s="43">
        <v>2796508000</v>
      </c>
      <c r="LEU13" s="40">
        <v>0</v>
      </c>
      <c r="LEV13" s="43">
        <v>196424000</v>
      </c>
      <c r="LEW13" s="40" t="s">
        <v>41</v>
      </c>
      <c r="LEX13" s="40" t="s">
        <v>99</v>
      </c>
      <c r="LEY13" s="36">
        <f t="shared" si="1542"/>
        <v>2015</v>
      </c>
      <c r="LEZ13" s="37">
        <f t="shared" si="1543"/>
        <v>-4922067000</v>
      </c>
      <c r="LFA13" s="38">
        <f t="shared" si="1544"/>
        <v>2992932000</v>
      </c>
      <c r="LFB13" s="38">
        <f t="shared" si="1545"/>
        <v>-7914999000</v>
      </c>
      <c r="LFC13" s="39">
        <f t="shared" si="1546"/>
        <v>0.98522502837837811</v>
      </c>
      <c r="LFD13" s="39">
        <f t="shared" si="1547"/>
        <v>1.5843049504181546</v>
      </c>
      <c r="LFE13" s="40" t="s">
        <v>395</v>
      </c>
      <c r="LFF13" s="40" t="s">
        <v>11</v>
      </c>
      <c r="LFG13" s="42">
        <v>42369</v>
      </c>
      <c r="LFH13" s="43">
        <v>4995881000</v>
      </c>
      <c r="LFI13" s="43">
        <v>73814000</v>
      </c>
      <c r="LFJ13" s="43">
        <v>2796508000</v>
      </c>
      <c r="LFK13" s="40">
        <v>0</v>
      </c>
      <c r="LFL13" s="43">
        <v>196424000</v>
      </c>
      <c r="LFM13" s="40" t="s">
        <v>41</v>
      </c>
      <c r="LFN13" s="40" t="s">
        <v>99</v>
      </c>
      <c r="LFO13" s="36">
        <f t="shared" si="1542"/>
        <v>2015</v>
      </c>
      <c r="LFP13" s="37">
        <f t="shared" si="1543"/>
        <v>-4922067000</v>
      </c>
      <c r="LFQ13" s="38">
        <f t="shared" si="1544"/>
        <v>2992932000</v>
      </c>
      <c r="LFR13" s="38">
        <f t="shared" si="1545"/>
        <v>-7914999000</v>
      </c>
      <c r="LFS13" s="39">
        <f t="shared" si="1546"/>
        <v>0.98522502837837811</v>
      </c>
      <c r="LFT13" s="39">
        <f t="shared" si="1547"/>
        <v>1.5843049504181546</v>
      </c>
      <c r="LFU13" s="40" t="s">
        <v>395</v>
      </c>
      <c r="LFV13" s="40" t="s">
        <v>11</v>
      </c>
      <c r="LFW13" s="42">
        <v>42369</v>
      </c>
      <c r="LFX13" s="43">
        <v>4995881000</v>
      </c>
      <c r="LFY13" s="43">
        <v>73814000</v>
      </c>
      <c r="LFZ13" s="43">
        <v>2796508000</v>
      </c>
      <c r="LGA13" s="40">
        <v>0</v>
      </c>
      <c r="LGB13" s="43">
        <v>196424000</v>
      </c>
      <c r="LGC13" s="40" t="s">
        <v>41</v>
      </c>
      <c r="LGD13" s="40" t="s">
        <v>99</v>
      </c>
      <c r="LGE13" s="36">
        <f t="shared" si="1548"/>
        <v>2015</v>
      </c>
      <c r="LGF13" s="37">
        <f t="shared" si="1549"/>
        <v>-4922067000</v>
      </c>
      <c r="LGG13" s="38">
        <f t="shared" si="1550"/>
        <v>2992932000</v>
      </c>
      <c r="LGH13" s="38">
        <f t="shared" si="1551"/>
        <v>-7914999000</v>
      </c>
      <c r="LGI13" s="39">
        <f t="shared" si="1552"/>
        <v>0.98522502837837811</v>
      </c>
      <c r="LGJ13" s="39">
        <f t="shared" si="1553"/>
        <v>1.5843049504181546</v>
      </c>
      <c r="LGK13" s="40" t="s">
        <v>395</v>
      </c>
      <c r="LGL13" s="40" t="s">
        <v>11</v>
      </c>
      <c r="LGM13" s="42">
        <v>42369</v>
      </c>
      <c r="LGN13" s="43">
        <v>4995881000</v>
      </c>
      <c r="LGO13" s="43">
        <v>73814000</v>
      </c>
      <c r="LGP13" s="43">
        <v>2796508000</v>
      </c>
      <c r="LGQ13" s="40">
        <v>0</v>
      </c>
      <c r="LGR13" s="43">
        <v>196424000</v>
      </c>
      <c r="LGS13" s="40" t="s">
        <v>41</v>
      </c>
      <c r="LGT13" s="40" t="s">
        <v>99</v>
      </c>
      <c r="LGU13" s="36">
        <f t="shared" si="1548"/>
        <v>2015</v>
      </c>
      <c r="LGV13" s="37">
        <f t="shared" si="1549"/>
        <v>-4922067000</v>
      </c>
      <c r="LGW13" s="38">
        <f t="shared" si="1550"/>
        <v>2992932000</v>
      </c>
      <c r="LGX13" s="38">
        <f t="shared" si="1551"/>
        <v>-7914999000</v>
      </c>
      <c r="LGY13" s="39">
        <f t="shared" si="1552"/>
        <v>0.98522502837837811</v>
      </c>
      <c r="LGZ13" s="39">
        <f t="shared" si="1553"/>
        <v>1.5843049504181546</v>
      </c>
      <c r="LHA13" s="40" t="s">
        <v>395</v>
      </c>
      <c r="LHB13" s="40" t="s">
        <v>11</v>
      </c>
      <c r="LHC13" s="42">
        <v>42369</v>
      </c>
      <c r="LHD13" s="43">
        <v>4995881000</v>
      </c>
      <c r="LHE13" s="43">
        <v>73814000</v>
      </c>
      <c r="LHF13" s="43">
        <v>2796508000</v>
      </c>
      <c r="LHG13" s="40">
        <v>0</v>
      </c>
      <c r="LHH13" s="43">
        <v>196424000</v>
      </c>
      <c r="LHI13" s="40" t="s">
        <v>41</v>
      </c>
      <c r="LHJ13" s="40" t="s">
        <v>99</v>
      </c>
      <c r="LHK13" s="36">
        <f t="shared" si="1554"/>
        <v>2015</v>
      </c>
      <c r="LHL13" s="37">
        <f t="shared" si="1555"/>
        <v>-4922067000</v>
      </c>
      <c r="LHM13" s="38">
        <f t="shared" si="1556"/>
        <v>2992932000</v>
      </c>
      <c r="LHN13" s="38">
        <f t="shared" si="1557"/>
        <v>-7914999000</v>
      </c>
      <c r="LHO13" s="39">
        <f t="shared" si="1558"/>
        <v>0.98522502837837811</v>
      </c>
      <c r="LHP13" s="39">
        <f t="shared" si="1559"/>
        <v>1.5843049504181546</v>
      </c>
      <c r="LHQ13" s="40" t="s">
        <v>395</v>
      </c>
      <c r="LHR13" s="40" t="s">
        <v>11</v>
      </c>
      <c r="LHS13" s="42">
        <v>42369</v>
      </c>
      <c r="LHT13" s="43">
        <v>4995881000</v>
      </c>
      <c r="LHU13" s="43">
        <v>73814000</v>
      </c>
      <c r="LHV13" s="43">
        <v>2796508000</v>
      </c>
      <c r="LHW13" s="40">
        <v>0</v>
      </c>
      <c r="LHX13" s="43">
        <v>196424000</v>
      </c>
      <c r="LHY13" s="40" t="s">
        <v>41</v>
      </c>
      <c r="LHZ13" s="40" t="s">
        <v>99</v>
      </c>
      <c r="LIA13" s="36">
        <f t="shared" si="1554"/>
        <v>2015</v>
      </c>
      <c r="LIB13" s="37">
        <f t="shared" si="1555"/>
        <v>-4922067000</v>
      </c>
      <c r="LIC13" s="38">
        <f t="shared" si="1556"/>
        <v>2992932000</v>
      </c>
      <c r="LID13" s="38">
        <f t="shared" si="1557"/>
        <v>-7914999000</v>
      </c>
      <c r="LIE13" s="39">
        <f t="shared" si="1558"/>
        <v>0.98522502837837811</v>
      </c>
      <c r="LIF13" s="39">
        <f t="shared" si="1559"/>
        <v>1.5843049504181546</v>
      </c>
      <c r="LIG13" s="40" t="s">
        <v>395</v>
      </c>
      <c r="LIH13" s="40" t="s">
        <v>11</v>
      </c>
      <c r="LII13" s="42">
        <v>42369</v>
      </c>
      <c r="LIJ13" s="43">
        <v>4995881000</v>
      </c>
      <c r="LIK13" s="43">
        <v>73814000</v>
      </c>
      <c r="LIL13" s="43">
        <v>2796508000</v>
      </c>
      <c r="LIM13" s="40">
        <v>0</v>
      </c>
      <c r="LIN13" s="43">
        <v>196424000</v>
      </c>
      <c r="LIO13" s="40" t="s">
        <v>41</v>
      </c>
      <c r="LIP13" s="40" t="s">
        <v>99</v>
      </c>
      <c r="LIQ13" s="36">
        <f t="shared" si="1560"/>
        <v>2015</v>
      </c>
      <c r="LIR13" s="37">
        <f t="shared" si="1561"/>
        <v>-4922067000</v>
      </c>
      <c r="LIS13" s="38">
        <f t="shared" si="1562"/>
        <v>2992932000</v>
      </c>
      <c r="LIT13" s="38">
        <f t="shared" si="1563"/>
        <v>-7914999000</v>
      </c>
      <c r="LIU13" s="39">
        <f t="shared" si="1564"/>
        <v>0.98522502837837811</v>
      </c>
      <c r="LIV13" s="39">
        <f t="shared" si="1565"/>
        <v>1.5843049504181546</v>
      </c>
      <c r="LIW13" s="40" t="s">
        <v>395</v>
      </c>
      <c r="LIX13" s="40" t="s">
        <v>11</v>
      </c>
      <c r="LIY13" s="42">
        <v>42369</v>
      </c>
      <c r="LIZ13" s="43">
        <v>4995881000</v>
      </c>
      <c r="LJA13" s="43">
        <v>73814000</v>
      </c>
      <c r="LJB13" s="43">
        <v>2796508000</v>
      </c>
      <c r="LJC13" s="40">
        <v>0</v>
      </c>
      <c r="LJD13" s="43">
        <v>196424000</v>
      </c>
      <c r="LJE13" s="40" t="s">
        <v>41</v>
      </c>
      <c r="LJF13" s="40" t="s">
        <v>99</v>
      </c>
      <c r="LJG13" s="36">
        <f t="shared" si="1560"/>
        <v>2015</v>
      </c>
      <c r="LJH13" s="37">
        <f t="shared" si="1561"/>
        <v>-4922067000</v>
      </c>
      <c r="LJI13" s="38">
        <f t="shared" si="1562"/>
        <v>2992932000</v>
      </c>
      <c r="LJJ13" s="38">
        <f t="shared" si="1563"/>
        <v>-7914999000</v>
      </c>
      <c r="LJK13" s="39">
        <f t="shared" si="1564"/>
        <v>0.98522502837837811</v>
      </c>
      <c r="LJL13" s="39">
        <f t="shared" si="1565"/>
        <v>1.5843049504181546</v>
      </c>
      <c r="LJM13" s="40" t="s">
        <v>395</v>
      </c>
      <c r="LJN13" s="40" t="s">
        <v>11</v>
      </c>
      <c r="LJO13" s="42">
        <v>42369</v>
      </c>
      <c r="LJP13" s="43">
        <v>4995881000</v>
      </c>
      <c r="LJQ13" s="43">
        <v>73814000</v>
      </c>
      <c r="LJR13" s="43">
        <v>2796508000</v>
      </c>
      <c r="LJS13" s="40">
        <v>0</v>
      </c>
      <c r="LJT13" s="43">
        <v>196424000</v>
      </c>
      <c r="LJU13" s="40" t="s">
        <v>41</v>
      </c>
      <c r="LJV13" s="40" t="s">
        <v>99</v>
      </c>
      <c r="LJW13" s="36">
        <f t="shared" si="1566"/>
        <v>2015</v>
      </c>
      <c r="LJX13" s="37">
        <f t="shared" si="1567"/>
        <v>-4922067000</v>
      </c>
      <c r="LJY13" s="38">
        <f t="shared" si="1568"/>
        <v>2992932000</v>
      </c>
      <c r="LJZ13" s="38">
        <f t="shared" si="1569"/>
        <v>-7914999000</v>
      </c>
      <c r="LKA13" s="39">
        <f t="shared" si="1570"/>
        <v>0.98522502837837811</v>
      </c>
      <c r="LKB13" s="39">
        <f t="shared" si="1571"/>
        <v>1.5843049504181546</v>
      </c>
      <c r="LKC13" s="40" t="s">
        <v>395</v>
      </c>
      <c r="LKD13" s="40" t="s">
        <v>11</v>
      </c>
      <c r="LKE13" s="42">
        <v>42369</v>
      </c>
      <c r="LKF13" s="43">
        <v>4995881000</v>
      </c>
      <c r="LKG13" s="43">
        <v>73814000</v>
      </c>
      <c r="LKH13" s="43">
        <v>2796508000</v>
      </c>
      <c r="LKI13" s="40">
        <v>0</v>
      </c>
      <c r="LKJ13" s="43">
        <v>196424000</v>
      </c>
      <c r="LKK13" s="40" t="s">
        <v>41</v>
      </c>
      <c r="LKL13" s="40" t="s">
        <v>99</v>
      </c>
      <c r="LKM13" s="36">
        <f t="shared" si="1566"/>
        <v>2015</v>
      </c>
      <c r="LKN13" s="37">
        <f t="shared" si="1567"/>
        <v>-4922067000</v>
      </c>
      <c r="LKO13" s="38">
        <f t="shared" si="1568"/>
        <v>2992932000</v>
      </c>
      <c r="LKP13" s="38">
        <f t="shared" si="1569"/>
        <v>-7914999000</v>
      </c>
      <c r="LKQ13" s="39">
        <f t="shared" si="1570"/>
        <v>0.98522502837837811</v>
      </c>
      <c r="LKR13" s="39">
        <f t="shared" si="1571"/>
        <v>1.5843049504181546</v>
      </c>
      <c r="LKS13" s="40" t="s">
        <v>395</v>
      </c>
      <c r="LKT13" s="40" t="s">
        <v>11</v>
      </c>
      <c r="LKU13" s="42">
        <v>42369</v>
      </c>
      <c r="LKV13" s="43">
        <v>4995881000</v>
      </c>
      <c r="LKW13" s="43">
        <v>73814000</v>
      </c>
      <c r="LKX13" s="43">
        <v>2796508000</v>
      </c>
      <c r="LKY13" s="40">
        <v>0</v>
      </c>
      <c r="LKZ13" s="43">
        <v>196424000</v>
      </c>
      <c r="LLA13" s="40" t="s">
        <v>41</v>
      </c>
      <c r="LLB13" s="40" t="s">
        <v>99</v>
      </c>
      <c r="LLC13" s="36">
        <f t="shared" si="1572"/>
        <v>2015</v>
      </c>
      <c r="LLD13" s="37">
        <f t="shared" si="1573"/>
        <v>-4922067000</v>
      </c>
      <c r="LLE13" s="38">
        <f t="shared" si="1574"/>
        <v>2992932000</v>
      </c>
      <c r="LLF13" s="38">
        <f t="shared" si="1575"/>
        <v>-7914999000</v>
      </c>
      <c r="LLG13" s="39">
        <f t="shared" si="1576"/>
        <v>0.98522502837837811</v>
      </c>
      <c r="LLH13" s="39">
        <f t="shared" si="1577"/>
        <v>1.5843049504181546</v>
      </c>
      <c r="LLI13" s="40" t="s">
        <v>395</v>
      </c>
      <c r="LLJ13" s="40" t="s">
        <v>11</v>
      </c>
      <c r="LLK13" s="42">
        <v>42369</v>
      </c>
      <c r="LLL13" s="43">
        <v>4995881000</v>
      </c>
      <c r="LLM13" s="43">
        <v>73814000</v>
      </c>
      <c r="LLN13" s="43">
        <v>2796508000</v>
      </c>
      <c r="LLO13" s="40">
        <v>0</v>
      </c>
      <c r="LLP13" s="43">
        <v>196424000</v>
      </c>
      <c r="LLQ13" s="40" t="s">
        <v>41</v>
      </c>
      <c r="LLR13" s="40" t="s">
        <v>99</v>
      </c>
      <c r="LLS13" s="36">
        <f t="shared" si="1572"/>
        <v>2015</v>
      </c>
      <c r="LLT13" s="37">
        <f t="shared" si="1573"/>
        <v>-4922067000</v>
      </c>
      <c r="LLU13" s="38">
        <f t="shared" si="1574"/>
        <v>2992932000</v>
      </c>
      <c r="LLV13" s="38">
        <f t="shared" si="1575"/>
        <v>-7914999000</v>
      </c>
      <c r="LLW13" s="39">
        <f t="shared" si="1576"/>
        <v>0.98522502837837811</v>
      </c>
      <c r="LLX13" s="39">
        <f t="shared" si="1577"/>
        <v>1.5843049504181546</v>
      </c>
      <c r="LLY13" s="40" t="s">
        <v>395</v>
      </c>
      <c r="LLZ13" s="40" t="s">
        <v>11</v>
      </c>
      <c r="LMA13" s="42">
        <v>42369</v>
      </c>
      <c r="LMB13" s="43">
        <v>4995881000</v>
      </c>
      <c r="LMC13" s="43">
        <v>73814000</v>
      </c>
      <c r="LMD13" s="43">
        <v>2796508000</v>
      </c>
      <c r="LME13" s="40">
        <v>0</v>
      </c>
      <c r="LMF13" s="43">
        <v>196424000</v>
      </c>
      <c r="LMG13" s="40" t="s">
        <v>41</v>
      </c>
      <c r="LMH13" s="40" t="s">
        <v>99</v>
      </c>
      <c r="LMI13" s="36">
        <f t="shared" si="1578"/>
        <v>2015</v>
      </c>
      <c r="LMJ13" s="37">
        <f t="shared" si="1579"/>
        <v>-4922067000</v>
      </c>
      <c r="LMK13" s="38">
        <f t="shared" si="1580"/>
        <v>2992932000</v>
      </c>
      <c r="LML13" s="38">
        <f t="shared" si="1581"/>
        <v>-7914999000</v>
      </c>
      <c r="LMM13" s="39">
        <f t="shared" si="1582"/>
        <v>0.98522502837837811</v>
      </c>
      <c r="LMN13" s="39">
        <f t="shared" si="1583"/>
        <v>1.5843049504181546</v>
      </c>
      <c r="LMO13" s="40" t="s">
        <v>395</v>
      </c>
      <c r="LMP13" s="40" t="s">
        <v>11</v>
      </c>
      <c r="LMQ13" s="42">
        <v>42369</v>
      </c>
      <c r="LMR13" s="43">
        <v>4995881000</v>
      </c>
      <c r="LMS13" s="43">
        <v>73814000</v>
      </c>
      <c r="LMT13" s="43">
        <v>2796508000</v>
      </c>
      <c r="LMU13" s="40">
        <v>0</v>
      </c>
      <c r="LMV13" s="43">
        <v>196424000</v>
      </c>
      <c r="LMW13" s="40" t="s">
        <v>41</v>
      </c>
      <c r="LMX13" s="40" t="s">
        <v>99</v>
      </c>
      <c r="LMY13" s="36">
        <f t="shared" si="1578"/>
        <v>2015</v>
      </c>
      <c r="LMZ13" s="37">
        <f t="shared" si="1579"/>
        <v>-4922067000</v>
      </c>
      <c r="LNA13" s="38">
        <f t="shared" si="1580"/>
        <v>2992932000</v>
      </c>
      <c r="LNB13" s="38">
        <f t="shared" si="1581"/>
        <v>-7914999000</v>
      </c>
      <c r="LNC13" s="39">
        <f t="shared" si="1582"/>
        <v>0.98522502837837811</v>
      </c>
      <c r="LND13" s="39">
        <f t="shared" si="1583"/>
        <v>1.5843049504181546</v>
      </c>
      <c r="LNE13" s="40" t="s">
        <v>395</v>
      </c>
      <c r="LNF13" s="40" t="s">
        <v>11</v>
      </c>
      <c r="LNG13" s="42">
        <v>42369</v>
      </c>
      <c r="LNH13" s="43">
        <v>4995881000</v>
      </c>
      <c r="LNI13" s="43">
        <v>73814000</v>
      </c>
      <c r="LNJ13" s="43">
        <v>2796508000</v>
      </c>
      <c r="LNK13" s="40">
        <v>0</v>
      </c>
      <c r="LNL13" s="43">
        <v>196424000</v>
      </c>
      <c r="LNM13" s="40" t="s">
        <v>41</v>
      </c>
      <c r="LNN13" s="40" t="s">
        <v>99</v>
      </c>
      <c r="LNO13" s="36">
        <f t="shared" si="1584"/>
        <v>2015</v>
      </c>
      <c r="LNP13" s="37">
        <f t="shared" si="1585"/>
        <v>-4922067000</v>
      </c>
      <c r="LNQ13" s="38">
        <f t="shared" si="1586"/>
        <v>2992932000</v>
      </c>
      <c r="LNR13" s="38">
        <f t="shared" si="1587"/>
        <v>-7914999000</v>
      </c>
      <c r="LNS13" s="39">
        <f t="shared" si="1588"/>
        <v>0.98522502837837811</v>
      </c>
      <c r="LNT13" s="39">
        <f t="shared" si="1589"/>
        <v>1.5843049504181546</v>
      </c>
      <c r="LNU13" s="40" t="s">
        <v>395</v>
      </c>
      <c r="LNV13" s="40" t="s">
        <v>11</v>
      </c>
      <c r="LNW13" s="42">
        <v>42369</v>
      </c>
      <c r="LNX13" s="43">
        <v>4995881000</v>
      </c>
      <c r="LNY13" s="43">
        <v>73814000</v>
      </c>
      <c r="LNZ13" s="43">
        <v>2796508000</v>
      </c>
      <c r="LOA13" s="40">
        <v>0</v>
      </c>
      <c r="LOB13" s="43">
        <v>196424000</v>
      </c>
      <c r="LOC13" s="40" t="s">
        <v>41</v>
      </c>
      <c r="LOD13" s="40" t="s">
        <v>99</v>
      </c>
      <c r="LOE13" s="36">
        <f t="shared" si="1584"/>
        <v>2015</v>
      </c>
      <c r="LOF13" s="37">
        <f t="shared" si="1585"/>
        <v>-4922067000</v>
      </c>
      <c r="LOG13" s="38">
        <f t="shared" si="1586"/>
        <v>2992932000</v>
      </c>
      <c r="LOH13" s="38">
        <f t="shared" si="1587"/>
        <v>-7914999000</v>
      </c>
      <c r="LOI13" s="39">
        <f t="shared" si="1588"/>
        <v>0.98522502837837811</v>
      </c>
      <c r="LOJ13" s="39">
        <f t="shared" si="1589"/>
        <v>1.5843049504181546</v>
      </c>
      <c r="LOK13" s="40" t="s">
        <v>395</v>
      </c>
      <c r="LOL13" s="40" t="s">
        <v>11</v>
      </c>
      <c r="LOM13" s="42">
        <v>42369</v>
      </c>
      <c r="LON13" s="43">
        <v>4995881000</v>
      </c>
      <c r="LOO13" s="43">
        <v>73814000</v>
      </c>
      <c r="LOP13" s="43">
        <v>2796508000</v>
      </c>
      <c r="LOQ13" s="40">
        <v>0</v>
      </c>
      <c r="LOR13" s="43">
        <v>196424000</v>
      </c>
      <c r="LOS13" s="40" t="s">
        <v>41</v>
      </c>
      <c r="LOT13" s="40" t="s">
        <v>99</v>
      </c>
      <c r="LOU13" s="36">
        <f t="shared" si="1590"/>
        <v>2015</v>
      </c>
      <c r="LOV13" s="37">
        <f t="shared" si="1591"/>
        <v>-4922067000</v>
      </c>
      <c r="LOW13" s="38">
        <f t="shared" si="1592"/>
        <v>2992932000</v>
      </c>
      <c r="LOX13" s="38">
        <f t="shared" si="1593"/>
        <v>-7914999000</v>
      </c>
      <c r="LOY13" s="39">
        <f t="shared" si="1594"/>
        <v>0.98522502837837811</v>
      </c>
      <c r="LOZ13" s="39">
        <f t="shared" si="1595"/>
        <v>1.5843049504181546</v>
      </c>
      <c r="LPA13" s="40" t="s">
        <v>395</v>
      </c>
      <c r="LPB13" s="40" t="s">
        <v>11</v>
      </c>
      <c r="LPC13" s="42">
        <v>42369</v>
      </c>
      <c r="LPD13" s="43">
        <v>4995881000</v>
      </c>
      <c r="LPE13" s="43">
        <v>73814000</v>
      </c>
      <c r="LPF13" s="43">
        <v>2796508000</v>
      </c>
      <c r="LPG13" s="40">
        <v>0</v>
      </c>
      <c r="LPH13" s="43">
        <v>196424000</v>
      </c>
      <c r="LPI13" s="40" t="s">
        <v>41</v>
      </c>
      <c r="LPJ13" s="40" t="s">
        <v>99</v>
      </c>
      <c r="LPK13" s="36">
        <f t="shared" si="1590"/>
        <v>2015</v>
      </c>
      <c r="LPL13" s="37">
        <f t="shared" si="1591"/>
        <v>-4922067000</v>
      </c>
      <c r="LPM13" s="38">
        <f t="shared" si="1592"/>
        <v>2992932000</v>
      </c>
      <c r="LPN13" s="38">
        <f t="shared" si="1593"/>
        <v>-7914999000</v>
      </c>
      <c r="LPO13" s="39">
        <f t="shared" si="1594"/>
        <v>0.98522502837837811</v>
      </c>
      <c r="LPP13" s="39">
        <f t="shared" si="1595"/>
        <v>1.5843049504181546</v>
      </c>
      <c r="LPQ13" s="40" t="s">
        <v>395</v>
      </c>
      <c r="LPR13" s="40" t="s">
        <v>11</v>
      </c>
      <c r="LPS13" s="42">
        <v>42369</v>
      </c>
      <c r="LPT13" s="43">
        <v>4995881000</v>
      </c>
      <c r="LPU13" s="43">
        <v>73814000</v>
      </c>
      <c r="LPV13" s="43">
        <v>2796508000</v>
      </c>
      <c r="LPW13" s="40">
        <v>0</v>
      </c>
      <c r="LPX13" s="43">
        <v>196424000</v>
      </c>
      <c r="LPY13" s="40" t="s">
        <v>41</v>
      </c>
      <c r="LPZ13" s="40" t="s">
        <v>99</v>
      </c>
      <c r="LQA13" s="36">
        <f t="shared" si="1596"/>
        <v>2015</v>
      </c>
      <c r="LQB13" s="37">
        <f t="shared" si="1597"/>
        <v>-4922067000</v>
      </c>
      <c r="LQC13" s="38">
        <f t="shared" si="1598"/>
        <v>2992932000</v>
      </c>
      <c r="LQD13" s="38">
        <f t="shared" si="1599"/>
        <v>-7914999000</v>
      </c>
      <c r="LQE13" s="39">
        <f t="shared" si="1600"/>
        <v>0.98522502837837811</v>
      </c>
      <c r="LQF13" s="39">
        <f t="shared" si="1601"/>
        <v>1.5843049504181546</v>
      </c>
      <c r="LQG13" s="40" t="s">
        <v>395</v>
      </c>
      <c r="LQH13" s="40" t="s">
        <v>11</v>
      </c>
      <c r="LQI13" s="42">
        <v>42369</v>
      </c>
      <c r="LQJ13" s="43">
        <v>4995881000</v>
      </c>
      <c r="LQK13" s="43">
        <v>73814000</v>
      </c>
      <c r="LQL13" s="43">
        <v>2796508000</v>
      </c>
      <c r="LQM13" s="40">
        <v>0</v>
      </c>
      <c r="LQN13" s="43">
        <v>196424000</v>
      </c>
      <c r="LQO13" s="40" t="s">
        <v>41</v>
      </c>
      <c r="LQP13" s="40" t="s">
        <v>99</v>
      </c>
      <c r="LQQ13" s="36">
        <f t="shared" si="1596"/>
        <v>2015</v>
      </c>
      <c r="LQR13" s="37">
        <f t="shared" si="1597"/>
        <v>-4922067000</v>
      </c>
      <c r="LQS13" s="38">
        <f t="shared" si="1598"/>
        <v>2992932000</v>
      </c>
      <c r="LQT13" s="38">
        <f t="shared" si="1599"/>
        <v>-7914999000</v>
      </c>
      <c r="LQU13" s="39">
        <f t="shared" si="1600"/>
        <v>0.98522502837837811</v>
      </c>
      <c r="LQV13" s="39">
        <f t="shared" si="1601"/>
        <v>1.5843049504181546</v>
      </c>
      <c r="LQW13" s="40" t="s">
        <v>395</v>
      </c>
      <c r="LQX13" s="40" t="s">
        <v>11</v>
      </c>
      <c r="LQY13" s="42">
        <v>42369</v>
      </c>
      <c r="LQZ13" s="43">
        <v>4995881000</v>
      </c>
      <c r="LRA13" s="43">
        <v>73814000</v>
      </c>
      <c r="LRB13" s="43">
        <v>2796508000</v>
      </c>
      <c r="LRC13" s="40">
        <v>0</v>
      </c>
      <c r="LRD13" s="43">
        <v>196424000</v>
      </c>
      <c r="LRE13" s="40" t="s">
        <v>41</v>
      </c>
      <c r="LRF13" s="40" t="s">
        <v>99</v>
      </c>
      <c r="LRG13" s="36">
        <f t="shared" si="1602"/>
        <v>2015</v>
      </c>
      <c r="LRH13" s="37">
        <f t="shared" si="1603"/>
        <v>-4922067000</v>
      </c>
      <c r="LRI13" s="38">
        <f t="shared" si="1604"/>
        <v>2992932000</v>
      </c>
      <c r="LRJ13" s="38">
        <f t="shared" si="1605"/>
        <v>-7914999000</v>
      </c>
      <c r="LRK13" s="39">
        <f t="shared" si="1606"/>
        <v>0.98522502837837811</v>
      </c>
      <c r="LRL13" s="39">
        <f t="shared" si="1607"/>
        <v>1.5843049504181546</v>
      </c>
      <c r="LRM13" s="40" t="s">
        <v>395</v>
      </c>
      <c r="LRN13" s="40" t="s">
        <v>11</v>
      </c>
      <c r="LRO13" s="42">
        <v>42369</v>
      </c>
      <c r="LRP13" s="43">
        <v>4995881000</v>
      </c>
      <c r="LRQ13" s="43">
        <v>73814000</v>
      </c>
      <c r="LRR13" s="43">
        <v>2796508000</v>
      </c>
      <c r="LRS13" s="40">
        <v>0</v>
      </c>
      <c r="LRT13" s="43">
        <v>196424000</v>
      </c>
      <c r="LRU13" s="40" t="s">
        <v>41</v>
      </c>
      <c r="LRV13" s="40" t="s">
        <v>99</v>
      </c>
      <c r="LRW13" s="36">
        <f t="shared" si="1602"/>
        <v>2015</v>
      </c>
      <c r="LRX13" s="37">
        <f t="shared" si="1603"/>
        <v>-4922067000</v>
      </c>
      <c r="LRY13" s="38">
        <f t="shared" si="1604"/>
        <v>2992932000</v>
      </c>
      <c r="LRZ13" s="38">
        <f t="shared" si="1605"/>
        <v>-7914999000</v>
      </c>
      <c r="LSA13" s="39">
        <f t="shared" si="1606"/>
        <v>0.98522502837837811</v>
      </c>
      <c r="LSB13" s="39">
        <f t="shared" si="1607"/>
        <v>1.5843049504181546</v>
      </c>
      <c r="LSC13" s="40" t="s">
        <v>395</v>
      </c>
      <c r="LSD13" s="40" t="s">
        <v>11</v>
      </c>
      <c r="LSE13" s="42">
        <v>42369</v>
      </c>
      <c r="LSF13" s="43">
        <v>4995881000</v>
      </c>
      <c r="LSG13" s="43">
        <v>73814000</v>
      </c>
      <c r="LSH13" s="43">
        <v>2796508000</v>
      </c>
      <c r="LSI13" s="40">
        <v>0</v>
      </c>
      <c r="LSJ13" s="43">
        <v>196424000</v>
      </c>
      <c r="LSK13" s="40" t="s">
        <v>41</v>
      </c>
      <c r="LSL13" s="40" t="s">
        <v>99</v>
      </c>
      <c r="LSM13" s="36">
        <f t="shared" si="1608"/>
        <v>2015</v>
      </c>
      <c r="LSN13" s="37">
        <f t="shared" si="1609"/>
        <v>-4922067000</v>
      </c>
      <c r="LSO13" s="38">
        <f t="shared" si="1610"/>
        <v>2992932000</v>
      </c>
      <c r="LSP13" s="38">
        <f t="shared" si="1611"/>
        <v>-7914999000</v>
      </c>
      <c r="LSQ13" s="39">
        <f t="shared" si="1612"/>
        <v>0.98522502837837811</v>
      </c>
      <c r="LSR13" s="39">
        <f t="shared" si="1613"/>
        <v>1.5843049504181546</v>
      </c>
      <c r="LSS13" s="40" t="s">
        <v>395</v>
      </c>
      <c r="LST13" s="40" t="s">
        <v>11</v>
      </c>
      <c r="LSU13" s="42">
        <v>42369</v>
      </c>
      <c r="LSV13" s="43">
        <v>4995881000</v>
      </c>
      <c r="LSW13" s="43">
        <v>73814000</v>
      </c>
      <c r="LSX13" s="43">
        <v>2796508000</v>
      </c>
      <c r="LSY13" s="40">
        <v>0</v>
      </c>
      <c r="LSZ13" s="43">
        <v>196424000</v>
      </c>
      <c r="LTA13" s="40" t="s">
        <v>41</v>
      </c>
      <c r="LTB13" s="40" t="s">
        <v>99</v>
      </c>
      <c r="LTC13" s="36">
        <f t="shared" si="1608"/>
        <v>2015</v>
      </c>
      <c r="LTD13" s="37">
        <f t="shared" si="1609"/>
        <v>-4922067000</v>
      </c>
      <c r="LTE13" s="38">
        <f t="shared" si="1610"/>
        <v>2992932000</v>
      </c>
      <c r="LTF13" s="38">
        <f t="shared" si="1611"/>
        <v>-7914999000</v>
      </c>
      <c r="LTG13" s="39">
        <f t="shared" si="1612"/>
        <v>0.98522502837837811</v>
      </c>
      <c r="LTH13" s="39">
        <f t="shared" si="1613"/>
        <v>1.5843049504181546</v>
      </c>
      <c r="LTI13" s="40" t="s">
        <v>395</v>
      </c>
      <c r="LTJ13" s="40" t="s">
        <v>11</v>
      </c>
      <c r="LTK13" s="42">
        <v>42369</v>
      </c>
      <c r="LTL13" s="43">
        <v>4995881000</v>
      </c>
      <c r="LTM13" s="43">
        <v>73814000</v>
      </c>
      <c r="LTN13" s="43">
        <v>2796508000</v>
      </c>
      <c r="LTO13" s="40">
        <v>0</v>
      </c>
      <c r="LTP13" s="43">
        <v>196424000</v>
      </c>
      <c r="LTQ13" s="40" t="s">
        <v>41</v>
      </c>
      <c r="LTR13" s="40" t="s">
        <v>99</v>
      </c>
      <c r="LTS13" s="36">
        <f t="shared" si="1614"/>
        <v>2015</v>
      </c>
      <c r="LTT13" s="37">
        <f t="shared" si="1615"/>
        <v>-4922067000</v>
      </c>
      <c r="LTU13" s="38">
        <f t="shared" si="1616"/>
        <v>2992932000</v>
      </c>
      <c r="LTV13" s="38">
        <f t="shared" si="1617"/>
        <v>-7914999000</v>
      </c>
      <c r="LTW13" s="39">
        <f t="shared" si="1618"/>
        <v>0.98522502837837811</v>
      </c>
      <c r="LTX13" s="39">
        <f t="shared" si="1619"/>
        <v>1.5843049504181546</v>
      </c>
      <c r="LTY13" s="40" t="s">
        <v>395</v>
      </c>
      <c r="LTZ13" s="40" t="s">
        <v>11</v>
      </c>
      <c r="LUA13" s="42">
        <v>42369</v>
      </c>
      <c r="LUB13" s="43">
        <v>4995881000</v>
      </c>
      <c r="LUC13" s="43">
        <v>73814000</v>
      </c>
      <c r="LUD13" s="43">
        <v>2796508000</v>
      </c>
      <c r="LUE13" s="40">
        <v>0</v>
      </c>
      <c r="LUF13" s="43">
        <v>196424000</v>
      </c>
      <c r="LUG13" s="40" t="s">
        <v>41</v>
      </c>
      <c r="LUH13" s="40" t="s">
        <v>99</v>
      </c>
      <c r="LUI13" s="36">
        <f t="shared" si="1614"/>
        <v>2015</v>
      </c>
      <c r="LUJ13" s="37">
        <f t="shared" si="1615"/>
        <v>-4922067000</v>
      </c>
      <c r="LUK13" s="38">
        <f t="shared" si="1616"/>
        <v>2992932000</v>
      </c>
      <c r="LUL13" s="38">
        <f t="shared" si="1617"/>
        <v>-7914999000</v>
      </c>
      <c r="LUM13" s="39">
        <f t="shared" si="1618"/>
        <v>0.98522502837837811</v>
      </c>
      <c r="LUN13" s="39">
        <f t="shared" si="1619"/>
        <v>1.5843049504181546</v>
      </c>
      <c r="LUO13" s="40" t="s">
        <v>395</v>
      </c>
      <c r="LUP13" s="40" t="s">
        <v>11</v>
      </c>
      <c r="LUQ13" s="42">
        <v>42369</v>
      </c>
      <c r="LUR13" s="43">
        <v>4995881000</v>
      </c>
      <c r="LUS13" s="43">
        <v>73814000</v>
      </c>
      <c r="LUT13" s="43">
        <v>2796508000</v>
      </c>
      <c r="LUU13" s="40">
        <v>0</v>
      </c>
      <c r="LUV13" s="43">
        <v>196424000</v>
      </c>
      <c r="LUW13" s="40" t="s">
        <v>41</v>
      </c>
      <c r="LUX13" s="40" t="s">
        <v>99</v>
      </c>
      <c r="LUY13" s="36">
        <f t="shared" si="1620"/>
        <v>2015</v>
      </c>
      <c r="LUZ13" s="37">
        <f t="shared" si="1621"/>
        <v>-4922067000</v>
      </c>
      <c r="LVA13" s="38">
        <f t="shared" si="1622"/>
        <v>2992932000</v>
      </c>
      <c r="LVB13" s="38">
        <f t="shared" si="1623"/>
        <v>-7914999000</v>
      </c>
      <c r="LVC13" s="39">
        <f t="shared" si="1624"/>
        <v>0.98522502837837811</v>
      </c>
      <c r="LVD13" s="39">
        <f t="shared" si="1625"/>
        <v>1.5843049504181546</v>
      </c>
      <c r="LVE13" s="40" t="s">
        <v>395</v>
      </c>
      <c r="LVF13" s="40" t="s">
        <v>11</v>
      </c>
      <c r="LVG13" s="42">
        <v>42369</v>
      </c>
      <c r="LVH13" s="43">
        <v>4995881000</v>
      </c>
      <c r="LVI13" s="43">
        <v>73814000</v>
      </c>
      <c r="LVJ13" s="43">
        <v>2796508000</v>
      </c>
      <c r="LVK13" s="40">
        <v>0</v>
      </c>
      <c r="LVL13" s="43">
        <v>196424000</v>
      </c>
      <c r="LVM13" s="40" t="s">
        <v>41</v>
      </c>
      <c r="LVN13" s="40" t="s">
        <v>99</v>
      </c>
      <c r="LVO13" s="36">
        <f t="shared" si="1620"/>
        <v>2015</v>
      </c>
      <c r="LVP13" s="37">
        <f t="shared" si="1621"/>
        <v>-4922067000</v>
      </c>
      <c r="LVQ13" s="38">
        <f t="shared" si="1622"/>
        <v>2992932000</v>
      </c>
      <c r="LVR13" s="38">
        <f t="shared" si="1623"/>
        <v>-7914999000</v>
      </c>
      <c r="LVS13" s="39">
        <f t="shared" si="1624"/>
        <v>0.98522502837837811</v>
      </c>
      <c r="LVT13" s="39">
        <f t="shared" si="1625"/>
        <v>1.5843049504181546</v>
      </c>
      <c r="LVU13" s="40" t="s">
        <v>395</v>
      </c>
      <c r="LVV13" s="40" t="s">
        <v>11</v>
      </c>
      <c r="LVW13" s="42">
        <v>42369</v>
      </c>
      <c r="LVX13" s="43">
        <v>4995881000</v>
      </c>
      <c r="LVY13" s="43">
        <v>73814000</v>
      </c>
      <c r="LVZ13" s="43">
        <v>2796508000</v>
      </c>
      <c r="LWA13" s="40">
        <v>0</v>
      </c>
      <c r="LWB13" s="43">
        <v>196424000</v>
      </c>
      <c r="LWC13" s="40" t="s">
        <v>41</v>
      </c>
      <c r="LWD13" s="40" t="s">
        <v>99</v>
      </c>
      <c r="LWE13" s="36">
        <f t="shared" si="1626"/>
        <v>2015</v>
      </c>
      <c r="LWF13" s="37">
        <f t="shared" si="1627"/>
        <v>-4922067000</v>
      </c>
      <c r="LWG13" s="38">
        <f t="shared" si="1628"/>
        <v>2992932000</v>
      </c>
      <c r="LWH13" s="38">
        <f t="shared" si="1629"/>
        <v>-7914999000</v>
      </c>
      <c r="LWI13" s="39">
        <f t="shared" si="1630"/>
        <v>0.98522502837837811</v>
      </c>
      <c r="LWJ13" s="39">
        <f t="shared" si="1631"/>
        <v>1.5843049504181546</v>
      </c>
      <c r="LWK13" s="40" t="s">
        <v>395</v>
      </c>
      <c r="LWL13" s="40" t="s">
        <v>11</v>
      </c>
      <c r="LWM13" s="42">
        <v>42369</v>
      </c>
      <c r="LWN13" s="43">
        <v>4995881000</v>
      </c>
      <c r="LWO13" s="43">
        <v>73814000</v>
      </c>
      <c r="LWP13" s="43">
        <v>2796508000</v>
      </c>
      <c r="LWQ13" s="40">
        <v>0</v>
      </c>
      <c r="LWR13" s="43">
        <v>196424000</v>
      </c>
      <c r="LWS13" s="40" t="s">
        <v>41</v>
      </c>
      <c r="LWT13" s="40" t="s">
        <v>99</v>
      </c>
      <c r="LWU13" s="36">
        <f t="shared" si="1626"/>
        <v>2015</v>
      </c>
      <c r="LWV13" s="37">
        <f t="shared" si="1627"/>
        <v>-4922067000</v>
      </c>
      <c r="LWW13" s="38">
        <f t="shared" si="1628"/>
        <v>2992932000</v>
      </c>
      <c r="LWX13" s="38">
        <f t="shared" si="1629"/>
        <v>-7914999000</v>
      </c>
      <c r="LWY13" s="39">
        <f t="shared" si="1630"/>
        <v>0.98522502837837811</v>
      </c>
      <c r="LWZ13" s="39">
        <f t="shared" si="1631"/>
        <v>1.5843049504181546</v>
      </c>
      <c r="LXA13" s="40" t="s">
        <v>395</v>
      </c>
      <c r="LXB13" s="40" t="s">
        <v>11</v>
      </c>
      <c r="LXC13" s="42">
        <v>42369</v>
      </c>
      <c r="LXD13" s="43">
        <v>4995881000</v>
      </c>
      <c r="LXE13" s="43">
        <v>73814000</v>
      </c>
      <c r="LXF13" s="43">
        <v>2796508000</v>
      </c>
      <c r="LXG13" s="40">
        <v>0</v>
      </c>
      <c r="LXH13" s="43">
        <v>196424000</v>
      </c>
      <c r="LXI13" s="40" t="s">
        <v>41</v>
      </c>
      <c r="LXJ13" s="40" t="s">
        <v>99</v>
      </c>
      <c r="LXK13" s="36">
        <f t="shared" si="1632"/>
        <v>2015</v>
      </c>
      <c r="LXL13" s="37">
        <f t="shared" si="1633"/>
        <v>-4922067000</v>
      </c>
      <c r="LXM13" s="38">
        <f t="shared" si="1634"/>
        <v>2992932000</v>
      </c>
      <c r="LXN13" s="38">
        <f t="shared" si="1635"/>
        <v>-7914999000</v>
      </c>
      <c r="LXO13" s="39">
        <f t="shared" si="1636"/>
        <v>0.98522502837837811</v>
      </c>
      <c r="LXP13" s="39">
        <f t="shared" si="1637"/>
        <v>1.5843049504181546</v>
      </c>
      <c r="LXQ13" s="40" t="s">
        <v>395</v>
      </c>
      <c r="LXR13" s="40" t="s">
        <v>11</v>
      </c>
      <c r="LXS13" s="42">
        <v>42369</v>
      </c>
      <c r="LXT13" s="43">
        <v>4995881000</v>
      </c>
      <c r="LXU13" s="43">
        <v>73814000</v>
      </c>
      <c r="LXV13" s="43">
        <v>2796508000</v>
      </c>
      <c r="LXW13" s="40">
        <v>0</v>
      </c>
      <c r="LXX13" s="43">
        <v>196424000</v>
      </c>
      <c r="LXY13" s="40" t="s">
        <v>41</v>
      </c>
      <c r="LXZ13" s="40" t="s">
        <v>99</v>
      </c>
      <c r="LYA13" s="36">
        <f t="shared" si="1632"/>
        <v>2015</v>
      </c>
      <c r="LYB13" s="37">
        <f t="shared" si="1633"/>
        <v>-4922067000</v>
      </c>
      <c r="LYC13" s="38">
        <f t="shared" si="1634"/>
        <v>2992932000</v>
      </c>
      <c r="LYD13" s="38">
        <f t="shared" si="1635"/>
        <v>-7914999000</v>
      </c>
      <c r="LYE13" s="39">
        <f t="shared" si="1636"/>
        <v>0.98522502837837811</v>
      </c>
      <c r="LYF13" s="39">
        <f t="shared" si="1637"/>
        <v>1.5843049504181546</v>
      </c>
      <c r="LYG13" s="40" t="s">
        <v>395</v>
      </c>
      <c r="LYH13" s="40" t="s">
        <v>11</v>
      </c>
      <c r="LYI13" s="42">
        <v>42369</v>
      </c>
      <c r="LYJ13" s="43">
        <v>4995881000</v>
      </c>
      <c r="LYK13" s="43">
        <v>73814000</v>
      </c>
      <c r="LYL13" s="43">
        <v>2796508000</v>
      </c>
      <c r="LYM13" s="40">
        <v>0</v>
      </c>
      <c r="LYN13" s="43">
        <v>196424000</v>
      </c>
      <c r="LYO13" s="40" t="s">
        <v>41</v>
      </c>
      <c r="LYP13" s="40" t="s">
        <v>99</v>
      </c>
      <c r="LYQ13" s="36">
        <f t="shared" si="1638"/>
        <v>2015</v>
      </c>
      <c r="LYR13" s="37">
        <f t="shared" si="1639"/>
        <v>-4922067000</v>
      </c>
      <c r="LYS13" s="38">
        <f t="shared" si="1640"/>
        <v>2992932000</v>
      </c>
      <c r="LYT13" s="38">
        <f t="shared" si="1641"/>
        <v>-7914999000</v>
      </c>
      <c r="LYU13" s="39">
        <f t="shared" si="1642"/>
        <v>0.98522502837837811</v>
      </c>
      <c r="LYV13" s="39">
        <f t="shared" si="1643"/>
        <v>1.5843049504181546</v>
      </c>
      <c r="LYW13" s="40" t="s">
        <v>395</v>
      </c>
      <c r="LYX13" s="40" t="s">
        <v>11</v>
      </c>
      <c r="LYY13" s="42">
        <v>42369</v>
      </c>
      <c r="LYZ13" s="43">
        <v>4995881000</v>
      </c>
      <c r="LZA13" s="43">
        <v>73814000</v>
      </c>
      <c r="LZB13" s="43">
        <v>2796508000</v>
      </c>
      <c r="LZC13" s="40">
        <v>0</v>
      </c>
      <c r="LZD13" s="43">
        <v>196424000</v>
      </c>
      <c r="LZE13" s="40" t="s">
        <v>41</v>
      </c>
      <c r="LZF13" s="40" t="s">
        <v>99</v>
      </c>
      <c r="LZG13" s="36">
        <f t="shared" si="1638"/>
        <v>2015</v>
      </c>
      <c r="LZH13" s="37">
        <f t="shared" si="1639"/>
        <v>-4922067000</v>
      </c>
      <c r="LZI13" s="38">
        <f t="shared" si="1640"/>
        <v>2992932000</v>
      </c>
      <c r="LZJ13" s="38">
        <f t="shared" si="1641"/>
        <v>-7914999000</v>
      </c>
      <c r="LZK13" s="39">
        <f t="shared" si="1642"/>
        <v>0.98522502837837811</v>
      </c>
      <c r="LZL13" s="39">
        <f t="shared" si="1643"/>
        <v>1.5843049504181546</v>
      </c>
      <c r="LZM13" s="40" t="s">
        <v>395</v>
      </c>
      <c r="LZN13" s="40" t="s">
        <v>11</v>
      </c>
      <c r="LZO13" s="42">
        <v>42369</v>
      </c>
      <c r="LZP13" s="43">
        <v>4995881000</v>
      </c>
      <c r="LZQ13" s="43">
        <v>73814000</v>
      </c>
      <c r="LZR13" s="43">
        <v>2796508000</v>
      </c>
      <c r="LZS13" s="40">
        <v>0</v>
      </c>
      <c r="LZT13" s="43">
        <v>196424000</v>
      </c>
      <c r="LZU13" s="40" t="s">
        <v>41</v>
      </c>
      <c r="LZV13" s="40" t="s">
        <v>99</v>
      </c>
      <c r="LZW13" s="36">
        <f t="shared" si="1644"/>
        <v>2015</v>
      </c>
      <c r="LZX13" s="37">
        <f t="shared" si="1645"/>
        <v>-4922067000</v>
      </c>
      <c r="LZY13" s="38">
        <f t="shared" si="1646"/>
        <v>2992932000</v>
      </c>
      <c r="LZZ13" s="38">
        <f t="shared" si="1647"/>
        <v>-7914999000</v>
      </c>
      <c r="MAA13" s="39">
        <f t="shared" si="1648"/>
        <v>0.98522502837837811</v>
      </c>
      <c r="MAB13" s="39">
        <f t="shared" si="1649"/>
        <v>1.5843049504181546</v>
      </c>
      <c r="MAC13" s="40" t="s">
        <v>395</v>
      </c>
      <c r="MAD13" s="40" t="s">
        <v>11</v>
      </c>
      <c r="MAE13" s="42">
        <v>42369</v>
      </c>
      <c r="MAF13" s="43">
        <v>4995881000</v>
      </c>
      <c r="MAG13" s="43">
        <v>73814000</v>
      </c>
      <c r="MAH13" s="43">
        <v>2796508000</v>
      </c>
      <c r="MAI13" s="40">
        <v>0</v>
      </c>
      <c r="MAJ13" s="43">
        <v>196424000</v>
      </c>
      <c r="MAK13" s="40" t="s">
        <v>41</v>
      </c>
      <c r="MAL13" s="40" t="s">
        <v>99</v>
      </c>
      <c r="MAM13" s="36">
        <f t="shared" si="1644"/>
        <v>2015</v>
      </c>
      <c r="MAN13" s="37">
        <f t="shared" si="1645"/>
        <v>-4922067000</v>
      </c>
      <c r="MAO13" s="38">
        <f t="shared" si="1646"/>
        <v>2992932000</v>
      </c>
      <c r="MAP13" s="38">
        <f t="shared" si="1647"/>
        <v>-7914999000</v>
      </c>
      <c r="MAQ13" s="39">
        <f t="shared" si="1648"/>
        <v>0.98522502837837811</v>
      </c>
      <c r="MAR13" s="39">
        <f t="shared" si="1649"/>
        <v>1.5843049504181546</v>
      </c>
      <c r="MAS13" s="40" t="s">
        <v>395</v>
      </c>
      <c r="MAT13" s="40" t="s">
        <v>11</v>
      </c>
      <c r="MAU13" s="42">
        <v>42369</v>
      </c>
      <c r="MAV13" s="43">
        <v>4995881000</v>
      </c>
      <c r="MAW13" s="43">
        <v>73814000</v>
      </c>
      <c r="MAX13" s="43">
        <v>2796508000</v>
      </c>
      <c r="MAY13" s="40">
        <v>0</v>
      </c>
      <c r="MAZ13" s="43">
        <v>196424000</v>
      </c>
      <c r="MBA13" s="40" t="s">
        <v>41</v>
      </c>
      <c r="MBB13" s="40" t="s">
        <v>99</v>
      </c>
      <c r="MBC13" s="36">
        <f t="shared" si="1650"/>
        <v>2015</v>
      </c>
      <c r="MBD13" s="37">
        <f t="shared" si="1651"/>
        <v>-4922067000</v>
      </c>
      <c r="MBE13" s="38">
        <f t="shared" si="1652"/>
        <v>2992932000</v>
      </c>
      <c r="MBF13" s="38">
        <f t="shared" si="1653"/>
        <v>-7914999000</v>
      </c>
      <c r="MBG13" s="39">
        <f t="shared" si="1654"/>
        <v>0.98522502837837811</v>
      </c>
      <c r="MBH13" s="39">
        <f t="shared" si="1655"/>
        <v>1.5843049504181546</v>
      </c>
      <c r="MBI13" s="40" t="s">
        <v>395</v>
      </c>
      <c r="MBJ13" s="40" t="s">
        <v>11</v>
      </c>
      <c r="MBK13" s="42">
        <v>42369</v>
      </c>
      <c r="MBL13" s="43">
        <v>4995881000</v>
      </c>
      <c r="MBM13" s="43">
        <v>73814000</v>
      </c>
      <c r="MBN13" s="43">
        <v>2796508000</v>
      </c>
      <c r="MBO13" s="40">
        <v>0</v>
      </c>
      <c r="MBP13" s="43">
        <v>196424000</v>
      </c>
      <c r="MBQ13" s="40" t="s">
        <v>41</v>
      </c>
      <c r="MBR13" s="40" t="s">
        <v>99</v>
      </c>
      <c r="MBS13" s="36">
        <f t="shared" si="1650"/>
        <v>2015</v>
      </c>
      <c r="MBT13" s="37">
        <f t="shared" si="1651"/>
        <v>-4922067000</v>
      </c>
      <c r="MBU13" s="38">
        <f t="shared" si="1652"/>
        <v>2992932000</v>
      </c>
      <c r="MBV13" s="38">
        <f t="shared" si="1653"/>
        <v>-7914999000</v>
      </c>
      <c r="MBW13" s="39">
        <f t="shared" si="1654"/>
        <v>0.98522502837837811</v>
      </c>
      <c r="MBX13" s="39">
        <f t="shared" si="1655"/>
        <v>1.5843049504181546</v>
      </c>
      <c r="MBY13" s="40" t="s">
        <v>395</v>
      </c>
      <c r="MBZ13" s="40" t="s">
        <v>11</v>
      </c>
      <c r="MCA13" s="42">
        <v>42369</v>
      </c>
      <c r="MCB13" s="43">
        <v>4995881000</v>
      </c>
      <c r="MCC13" s="43">
        <v>73814000</v>
      </c>
      <c r="MCD13" s="43">
        <v>2796508000</v>
      </c>
      <c r="MCE13" s="40">
        <v>0</v>
      </c>
      <c r="MCF13" s="43">
        <v>196424000</v>
      </c>
      <c r="MCG13" s="40" t="s">
        <v>41</v>
      </c>
      <c r="MCH13" s="40" t="s">
        <v>99</v>
      </c>
      <c r="MCI13" s="36">
        <f t="shared" si="1656"/>
        <v>2015</v>
      </c>
      <c r="MCJ13" s="37">
        <f t="shared" si="1657"/>
        <v>-4922067000</v>
      </c>
      <c r="MCK13" s="38">
        <f t="shared" si="1658"/>
        <v>2992932000</v>
      </c>
      <c r="MCL13" s="38">
        <f t="shared" si="1659"/>
        <v>-7914999000</v>
      </c>
      <c r="MCM13" s="39">
        <f t="shared" si="1660"/>
        <v>0.98522502837837811</v>
      </c>
      <c r="MCN13" s="39">
        <f t="shared" si="1661"/>
        <v>1.5843049504181546</v>
      </c>
      <c r="MCO13" s="40" t="s">
        <v>395</v>
      </c>
      <c r="MCP13" s="40" t="s">
        <v>11</v>
      </c>
      <c r="MCQ13" s="42">
        <v>42369</v>
      </c>
      <c r="MCR13" s="43">
        <v>4995881000</v>
      </c>
      <c r="MCS13" s="43">
        <v>73814000</v>
      </c>
      <c r="MCT13" s="43">
        <v>2796508000</v>
      </c>
      <c r="MCU13" s="40">
        <v>0</v>
      </c>
      <c r="MCV13" s="43">
        <v>196424000</v>
      </c>
      <c r="MCW13" s="40" t="s">
        <v>41</v>
      </c>
      <c r="MCX13" s="40" t="s">
        <v>99</v>
      </c>
      <c r="MCY13" s="36">
        <f t="shared" si="1656"/>
        <v>2015</v>
      </c>
      <c r="MCZ13" s="37">
        <f t="shared" si="1657"/>
        <v>-4922067000</v>
      </c>
      <c r="MDA13" s="38">
        <f t="shared" si="1658"/>
        <v>2992932000</v>
      </c>
      <c r="MDB13" s="38">
        <f t="shared" si="1659"/>
        <v>-7914999000</v>
      </c>
      <c r="MDC13" s="39">
        <f t="shared" si="1660"/>
        <v>0.98522502837837811</v>
      </c>
      <c r="MDD13" s="39">
        <f t="shared" si="1661"/>
        <v>1.5843049504181546</v>
      </c>
      <c r="MDE13" s="40" t="s">
        <v>395</v>
      </c>
      <c r="MDF13" s="40" t="s">
        <v>11</v>
      </c>
      <c r="MDG13" s="42">
        <v>42369</v>
      </c>
      <c r="MDH13" s="43">
        <v>4995881000</v>
      </c>
      <c r="MDI13" s="43">
        <v>73814000</v>
      </c>
      <c r="MDJ13" s="43">
        <v>2796508000</v>
      </c>
      <c r="MDK13" s="40">
        <v>0</v>
      </c>
      <c r="MDL13" s="43">
        <v>196424000</v>
      </c>
      <c r="MDM13" s="40" t="s">
        <v>41</v>
      </c>
      <c r="MDN13" s="40" t="s">
        <v>99</v>
      </c>
      <c r="MDO13" s="36">
        <f t="shared" si="1662"/>
        <v>2015</v>
      </c>
      <c r="MDP13" s="37">
        <f t="shared" si="1663"/>
        <v>-4922067000</v>
      </c>
      <c r="MDQ13" s="38">
        <f t="shared" si="1664"/>
        <v>2992932000</v>
      </c>
      <c r="MDR13" s="38">
        <f t="shared" si="1665"/>
        <v>-7914999000</v>
      </c>
      <c r="MDS13" s="39">
        <f t="shared" si="1666"/>
        <v>0.98522502837837811</v>
      </c>
      <c r="MDT13" s="39">
        <f t="shared" si="1667"/>
        <v>1.5843049504181546</v>
      </c>
      <c r="MDU13" s="40" t="s">
        <v>395</v>
      </c>
      <c r="MDV13" s="40" t="s">
        <v>11</v>
      </c>
      <c r="MDW13" s="42">
        <v>42369</v>
      </c>
      <c r="MDX13" s="43">
        <v>4995881000</v>
      </c>
      <c r="MDY13" s="43">
        <v>73814000</v>
      </c>
      <c r="MDZ13" s="43">
        <v>2796508000</v>
      </c>
      <c r="MEA13" s="40">
        <v>0</v>
      </c>
      <c r="MEB13" s="43">
        <v>196424000</v>
      </c>
      <c r="MEC13" s="40" t="s">
        <v>41</v>
      </c>
      <c r="MED13" s="40" t="s">
        <v>99</v>
      </c>
      <c r="MEE13" s="36">
        <f t="shared" si="1662"/>
        <v>2015</v>
      </c>
      <c r="MEF13" s="37">
        <f t="shared" si="1663"/>
        <v>-4922067000</v>
      </c>
      <c r="MEG13" s="38">
        <f t="shared" si="1664"/>
        <v>2992932000</v>
      </c>
      <c r="MEH13" s="38">
        <f t="shared" si="1665"/>
        <v>-7914999000</v>
      </c>
      <c r="MEI13" s="39">
        <f t="shared" si="1666"/>
        <v>0.98522502837837811</v>
      </c>
      <c r="MEJ13" s="39">
        <f t="shared" si="1667"/>
        <v>1.5843049504181546</v>
      </c>
      <c r="MEK13" s="40" t="s">
        <v>395</v>
      </c>
      <c r="MEL13" s="40" t="s">
        <v>11</v>
      </c>
      <c r="MEM13" s="42">
        <v>42369</v>
      </c>
      <c r="MEN13" s="43">
        <v>4995881000</v>
      </c>
      <c r="MEO13" s="43">
        <v>73814000</v>
      </c>
      <c r="MEP13" s="43">
        <v>2796508000</v>
      </c>
      <c r="MEQ13" s="40">
        <v>0</v>
      </c>
      <c r="MER13" s="43">
        <v>196424000</v>
      </c>
      <c r="MES13" s="40" t="s">
        <v>41</v>
      </c>
      <c r="MET13" s="40" t="s">
        <v>99</v>
      </c>
      <c r="MEU13" s="36">
        <f t="shared" si="1668"/>
        <v>2015</v>
      </c>
      <c r="MEV13" s="37">
        <f t="shared" si="1669"/>
        <v>-4922067000</v>
      </c>
      <c r="MEW13" s="38">
        <f t="shared" si="1670"/>
        <v>2992932000</v>
      </c>
      <c r="MEX13" s="38">
        <f t="shared" si="1671"/>
        <v>-7914999000</v>
      </c>
      <c r="MEY13" s="39">
        <f t="shared" si="1672"/>
        <v>0.98522502837837811</v>
      </c>
      <c r="MEZ13" s="39">
        <f t="shared" si="1673"/>
        <v>1.5843049504181546</v>
      </c>
      <c r="MFA13" s="40" t="s">
        <v>395</v>
      </c>
      <c r="MFB13" s="40" t="s">
        <v>11</v>
      </c>
      <c r="MFC13" s="42">
        <v>42369</v>
      </c>
      <c r="MFD13" s="43">
        <v>4995881000</v>
      </c>
      <c r="MFE13" s="43">
        <v>73814000</v>
      </c>
      <c r="MFF13" s="43">
        <v>2796508000</v>
      </c>
      <c r="MFG13" s="40">
        <v>0</v>
      </c>
      <c r="MFH13" s="43">
        <v>196424000</v>
      </c>
      <c r="MFI13" s="40" t="s">
        <v>41</v>
      </c>
      <c r="MFJ13" s="40" t="s">
        <v>99</v>
      </c>
      <c r="MFK13" s="36">
        <f t="shared" si="1668"/>
        <v>2015</v>
      </c>
      <c r="MFL13" s="37">
        <f t="shared" si="1669"/>
        <v>-4922067000</v>
      </c>
      <c r="MFM13" s="38">
        <f t="shared" si="1670"/>
        <v>2992932000</v>
      </c>
      <c r="MFN13" s="38">
        <f t="shared" si="1671"/>
        <v>-7914999000</v>
      </c>
      <c r="MFO13" s="39">
        <f t="shared" si="1672"/>
        <v>0.98522502837837811</v>
      </c>
      <c r="MFP13" s="39">
        <f t="shared" si="1673"/>
        <v>1.5843049504181546</v>
      </c>
      <c r="MFQ13" s="40" t="s">
        <v>395</v>
      </c>
      <c r="MFR13" s="40" t="s">
        <v>11</v>
      </c>
      <c r="MFS13" s="42">
        <v>42369</v>
      </c>
      <c r="MFT13" s="43">
        <v>4995881000</v>
      </c>
      <c r="MFU13" s="43">
        <v>73814000</v>
      </c>
      <c r="MFV13" s="43">
        <v>2796508000</v>
      </c>
      <c r="MFW13" s="40">
        <v>0</v>
      </c>
      <c r="MFX13" s="43">
        <v>196424000</v>
      </c>
      <c r="MFY13" s="40" t="s">
        <v>41</v>
      </c>
      <c r="MFZ13" s="40" t="s">
        <v>99</v>
      </c>
      <c r="MGA13" s="36">
        <f t="shared" si="1674"/>
        <v>2015</v>
      </c>
      <c r="MGB13" s="37">
        <f t="shared" si="1675"/>
        <v>-4922067000</v>
      </c>
      <c r="MGC13" s="38">
        <f t="shared" si="1676"/>
        <v>2992932000</v>
      </c>
      <c r="MGD13" s="38">
        <f t="shared" si="1677"/>
        <v>-7914999000</v>
      </c>
      <c r="MGE13" s="39">
        <f t="shared" si="1678"/>
        <v>0.98522502837837811</v>
      </c>
      <c r="MGF13" s="39">
        <f t="shared" si="1679"/>
        <v>1.5843049504181546</v>
      </c>
      <c r="MGG13" s="40" t="s">
        <v>395</v>
      </c>
      <c r="MGH13" s="40" t="s">
        <v>11</v>
      </c>
      <c r="MGI13" s="42">
        <v>42369</v>
      </c>
      <c r="MGJ13" s="43">
        <v>4995881000</v>
      </c>
      <c r="MGK13" s="43">
        <v>73814000</v>
      </c>
      <c r="MGL13" s="43">
        <v>2796508000</v>
      </c>
      <c r="MGM13" s="40">
        <v>0</v>
      </c>
      <c r="MGN13" s="43">
        <v>196424000</v>
      </c>
      <c r="MGO13" s="40" t="s">
        <v>41</v>
      </c>
      <c r="MGP13" s="40" t="s">
        <v>99</v>
      </c>
      <c r="MGQ13" s="36">
        <f t="shared" si="1674"/>
        <v>2015</v>
      </c>
      <c r="MGR13" s="37">
        <f t="shared" si="1675"/>
        <v>-4922067000</v>
      </c>
      <c r="MGS13" s="38">
        <f t="shared" si="1676"/>
        <v>2992932000</v>
      </c>
      <c r="MGT13" s="38">
        <f t="shared" si="1677"/>
        <v>-7914999000</v>
      </c>
      <c r="MGU13" s="39">
        <f t="shared" si="1678"/>
        <v>0.98522502837837811</v>
      </c>
      <c r="MGV13" s="39">
        <f t="shared" si="1679"/>
        <v>1.5843049504181546</v>
      </c>
      <c r="MGW13" s="40" t="s">
        <v>395</v>
      </c>
      <c r="MGX13" s="40" t="s">
        <v>11</v>
      </c>
      <c r="MGY13" s="42">
        <v>42369</v>
      </c>
      <c r="MGZ13" s="43">
        <v>4995881000</v>
      </c>
      <c r="MHA13" s="43">
        <v>73814000</v>
      </c>
      <c r="MHB13" s="43">
        <v>2796508000</v>
      </c>
      <c r="MHC13" s="40">
        <v>0</v>
      </c>
      <c r="MHD13" s="43">
        <v>196424000</v>
      </c>
      <c r="MHE13" s="40" t="s">
        <v>41</v>
      </c>
      <c r="MHF13" s="40" t="s">
        <v>99</v>
      </c>
      <c r="MHG13" s="36">
        <f t="shared" si="1680"/>
        <v>2015</v>
      </c>
      <c r="MHH13" s="37">
        <f t="shared" si="1681"/>
        <v>-4922067000</v>
      </c>
      <c r="MHI13" s="38">
        <f t="shared" si="1682"/>
        <v>2992932000</v>
      </c>
      <c r="MHJ13" s="38">
        <f t="shared" si="1683"/>
        <v>-7914999000</v>
      </c>
      <c r="MHK13" s="39">
        <f t="shared" si="1684"/>
        <v>0.98522502837837811</v>
      </c>
      <c r="MHL13" s="39">
        <f t="shared" si="1685"/>
        <v>1.5843049504181546</v>
      </c>
      <c r="MHM13" s="40" t="s">
        <v>395</v>
      </c>
      <c r="MHN13" s="40" t="s">
        <v>11</v>
      </c>
      <c r="MHO13" s="42">
        <v>42369</v>
      </c>
      <c r="MHP13" s="43">
        <v>4995881000</v>
      </c>
      <c r="MHQ13" s="43">
        <v>73814000</v>
      </c>
      <c r="MHR13" s="43">
        <v>2796508000</v>
      </c>
      <c r="MHS13" s="40">
        <v>0</v>
      </c>
      <c r="MHT13" s="43">
        <v>196424000</v>
      </c>
      <c r="MHU13" s="40" t="s">
        <v>41</v>
      </c>
      <c r="MHV13" s="40" t="s">
        <v>99</v>
      </c>
      <c r="MHW13" s="36">
        <f t="shared" si="1680"/>
        <v>2015</v>
      </c>
      <c r="MHX13" s="37">
        <f t="shared" si="1681"/>
        <v>-4922067000</v>
      </c>
      <c r="MHY13" s="38">
        <f t="shared" si="1682"/>
        <v>2992932000</v>
      </c>
      <c r="MHZ13" s="38">
        <f t="shared" si="1683"/>
        <v>-7914999000</v>
      </c>
      <c r="MIA13" s="39">
        <f t="shared" si="1684"/>
        <v>0.98522502837837811</v>
      </c>
      <c r="MIB13" s="39">
        <f t="shared" si="1685"/>
        <v>1.5843049504181546</v>
      </c>
      <c r="MIC13" s="40" t="s">
        <v>395</v>
      </c>
      <c r="MID13" s="40" t="s">
        <v>11</v>
      </c>
      <c r="MIE13" s="42">
        <v>42369</v>
      </c>
      <c r="MIF13" s="43">
        <v>4995881000</v>
      </c>
      <c r="MIG13" s="43">
        <v>73814000</v>
      </c>
      <c r="MIH13" s="43">
        <v>2796508000</v>
      </c>
      <c r="MII13" s="40">
        <v>0</v>
      </c>
      <c r="MIJ13" s="43">
        <v>196424000</v>
      </c>
      <c r="MIK13" s="40" t="s">
        <v>41</v>
      </c>
      <c r="MIL13" s="40" t="s">
        <v>99</v>
      </c>
      <c r="MIM13" s="36">
        <f t="shared" si="1686"/>
        <v>2015</v>
      </c>
      <c r="MIN13" s="37">
        <f t="shared" si="1687"/>
        <v>-4922067000</v>
      </c>
      <c r="MIO13" s="38">
        <f t="shared" si="1688"/>
        <v>2992932000</v>
      </c>
      <c r="MIP13" s="38">
        <f t="shared" si="1689"/>
        <v>-7914999000</v>
      </c>
      <c r="MIQ13" s="39">
        <f t="shared" si="1690"/>
        <v>0.98522502837837811</v>
      </c>
      <c r="MIR13" s="39">
        <f t="shared" si="1691"/>
        <v>1.5843049504181546</v>
      </c>
      <c r="MIS13" s="40" t="s">
        <v>395</v>
      </c>
      <c r="MIT13" s="40" t="s">
        <v>11</v>
      </c>
      <c r="MIU13" s="42">
        <v>42369</v>
      </c>
      <c r="MIV13" s="43">
        <v>4995881000</v>
      </c>
      <c r="MIW13" s="43">
        <v>73814000</v>
      </c>
      <c r="MIX13" s="43">
        <v>2796508000</v>
      </c>
      <c r="MIY13" s="40">
        <v>0</v>
      </c>
      <c r="MIZ13" s="43">
        <v>196424000</v>
      </c>
      <c r="MJA13" s="40" t="s">
        <v>41</v>
      </c>
      <c r="MJB13" s="40" t="s">
        <v>99</v>
      </c>
      <c r="MJC13" s="36">
        <f t="shared" si="1686"/>
        <v>2015</v>
      </c>
      <c r="MJD13" s="37">
        <f t="shared" si="1687"/>
        <v>-4922067000</v>
      </c>
      <c r="MJE13" s="38">
        <f t="shared" si="1688"/>
        <v>2992932000</v>
      </c>
      <c r="MJF13" s="38">
        <f t="shared" si="1689"/>
        <v>-7914999000</v>
      </c>
      <c r="MJG13" s="39">
        <f t="shared" si="1690"/>
        <v>0.98522502837837811</v>
      </c>
      <c r="MJH13" s="39">
        <f t="shared" si="1691"/>
        <v>1.5843049504181546</v>
      </c>
      <c r="MJI13" s="40" t="s">
        <v>395</v>
      </c>
      <c r="MJJ13" s="40" t="s">
        <v>11</v>
      </c>
      <c r="MJK13" s="42">
        <v>42369</v>
      </c>
      <c r="MJL13" s="43">
        <v>4995881000</v>
      </c>
      <c r="MJM13" s="43">
        <v>73814000</v>
      </c>
      <c r="MJN13" s="43">
        <v>2796508000</v>
      </c>
      <c r="MJO13" s="40">
        <v>0</v>
      </c>
      <c r="MJP13" s="43">
        <v>196424000</v>
      </c>
      <c r="MJQ13" s="40" t="s">
        <v>41</v>
      </c>
      <c r="MJR13" s="40" t="s">
        <v>99</v>
      </c>
      <c r="MJS13" s="36">
        <f t="shared" si="1692"/>
        <v>2015</v>
      </c>
      <c r="MJT13" s="37">
        <f t="shared" si="1693"/>
        <v>-4922067000</v>
      </c>
      <c r="MJU13" s="38">
        <f t="shared" si="1694"/>
        <v>2992932000</v>
      </c>
      <c r="MJV13" s="38">
        <f t="shared" si="1695"/>
        <v>-7914999000</v>
      </c>
      <c r="MJW13" s="39">
        <f t="shared" si="1696"/>
        <v>0.98522502837837811</v>
      </c>
      <c r="MJX13" s="39">
        <f t="shared" si="1697"/>
        <v>1.5843049504181546</v>
      </c>
      <c r="MJY13" s="40" t="s">
        <v>395</v>
      </c>
      <c r="MJZ13" s="40" t="s">
        <v>11</v>
      </c>
      <c r="MKA13" s="42">
        <v>42369</v>
      </c>
      <c r="MKB13" s="43">
        <v>4995881000</v>
      </c>
      <c r="MKC13" s="43">
        <v>73814000</v>
      </c>
      <c r="MKD13" s="43">
        <v>2796508000</v>
      </c>
      <c r="MKE13" s="40">
        <v>0</v>
      </c>
      <c r="MKF13" s="43">
        <v>196424000</v>
      </c>
      <c r="MKG13" s="40" t="s">
        <v>41</v>
      </c>
      <c r="MKH13" s="40" t="s">
        <v>99</v>
      </c>
      <c r="MKI13" s="36">
        <f t="shared" si="1692"/>
        <v>2015</v>
      </c>
      <c r="MKJ13" s="37">
        <f t="shared" si="1693"/>
        <v>-4922067000</v>
      </c>
      <c r="MKK13" s="38">
        <f t="shared" si="1694"/>
        <v>2992932000</v>
      </c>
      <c r="MKL13" s="38">
        <f t="shared" si="1695"/>
        <v>-7914999000</v>
      </c>
      <c r="MKM13" s="39">
        <f t="shared" si="1696"/>
        <v>0.98522502837837811</v>
      </c>
      <c r="MKN13" s="39">
        <f t="shared" si="1697"/>
        <v>1.5843049504181546</v>
      </c>
      <c r="MKO13" s="40" t="s">
        <v>395</v>
      </c>
      <c r="MKP13" s="40" t="s">
        <v>11</v>
      </c>
      <c r="MKQ13" s="42">
        <v>42369</v>
      </c>
      <c r="MKR13" s="43">
        <v>4995881000</v>
      </c>
      <c r="MKS13" s="43">
        <v>73814000</v>
      </c>
      <c r="MKT13" s="43">
        <v>2796508000</v>
      </c>
      <c r="MKU13" s="40">
        <v>0</v>
      </c>
      <c r="MKV13" s="43">
        <v>196424000</v>
      </c>
      <c r="MKW13" s="40" t="s">
        <v>41</v>
      </c>
      <c r="MKX13" s="40" t="s">
        <v>99</v>
      </c>
      <c r="MKY13" s="36">
        <f t="shared" si="1698"/>
        <v>2015</v>
      </c>
      <c r="MKZ13" s="37">
        <f t="shared" si="1699"/>
        <v>-4922067000</v>
      </c>
      <c r="MLA13" s="38">
        <f t="shared" si="1700"/>
        <v>2992932000</v>
      </c>
      <c r="MLB13" s="38">
        <f t="shared" si="1701"/>
        <v>-7914999000</v>
      </c>
      <c r="MLC13" s="39">
        <f t="shared" si="1702"/>
        <v>0.98522502837837811</v>
      </c>
      <c r="MLD13" s="39">
        <f t="shared" si="1703"/>
        <v>1.5843049504181546</v>
      </c>
      <c r="MLE13" s="40" t="s">
        <v>395</v>
      </c>
      <c r="MLF13" s="40" t="s">
        <v>11</v>
      </c>
      <c r="MLG13" s="42">
        <v>42369</v>
      </c>
      <c r="MLH13" s="43">
        <v>4995881000</v>
      </c>
      <c r="MLI13" s="43">
        <v>73814000</v>
      </c>
      <c r="MLJ13" s="43">
        <v>2796508000</v>
      </c>
      <c r="MLK13" s="40">
        <v>0</v>
      </c>
      <c r="MLL13" s="43">
        <v>196424000</v>
      </c>
      <c r="MLM13" s="40" t="s">
        <v>41</v>
      </c>
      <c r="MLN13" s="40" t="s">
        <v>99</v>
      </c>
      <c r="MLO13" s="36">
        <f t="shared" si="1698"/>
        <v>2015</v>
      </c>
      <c r="MLP13" s="37">
        <f t="shared" si="1699"/>
        <v>-4922067000</v>
      </c>
      <c r="MLQ13" s="38">
        <f t="shared" si="1700"/>
        <v>2992932000</v>
      </c>
      <c r="MLR13" s="38">
        <f t="shared" si="1701"/>
        <v>-7914999000</v>
      </c>
      <c r="MLS13" s="39">
        <f t="shared" si="1702"/>
        <v>0.98522502837837811</v>
      </c>
      <c r="MLT13" s="39">
        <f t="shared" si="1703"/>
        <v>1.5843049504181546</v>
      </c>
      <c r="MLU13" s="40" t="s">
        <v>395</v>
      </c>
      <c r="MLV13" s="40" t="s">
        <v>11</v>
      </c>
      <c r="MLW13" s="42">
        <v>42369</v>
      </c>
      <c r="MLX13" s="43">
        <v>4995881000</v>
      </c>
      <c r="MLY13" s="43">
        <v>73814000</v>
      </c>
      <c r="MLZ13" s="43">
        <v>2796508000</v>
      </c>
      <c r="MMA13" s="40">
        <v>0</v>
      </c>
      <c r="MMB13" s="43">
        <v>196424000</v>
      </c>
      <c r="MMC13" s="40" t="s">
        <v>41</v>
      </c>
      <c r="MMD13" s="40" t="s">
        <v>99</v>
      </c>
      <c r="MME13" s="36">
        <f t="shared" si="1704"/>
        <v>2015</v>
      </c>
      <c r="MMF13" s="37">
        <f t="shared" si="1705"/>
        <v>-4922067000</v>
      </c>
      <c r="MMG13" s="38">
        <f t="shared" si="1706"/>
        <v>2992932000</v>
      </c>
      <c r="MMH13" s="38">
        <f t="shared" si="1707"/>
        <v>-7914999000</v>
      </c>
      <c r="MMI13" s="39">
        <f t="shared" si="1708"/>
        <v>0.98522502837837811</v>
      </c>
      <c r="MMJ13" s="39">
        <f t="shared" si="1709"/>
        <v>1.5843049504181546</v>
      </c>
      <c r="MMK13" s="40" t="s">
        <v>395</v>
      </c>
      <c r="MML13" s="40" t="s">
        <v>11</v>
      </c>
      <c r="MMM13" s="42">
        <v>42369</v>
      </c>
      <c r="MMN13" s="43">
        <v>4995881000</v>
      </c>
      <c r="MMO13" s="43">
        <v>73814000</v>
      </c>
      <c r="MMP13" s="43">
        <v>2796508000</v>
      </c>
      <c r="MMQ13" s="40">
        <v>0</v>
      </c>
      <c r="MMR13" s="43">
        <v>196424000</v>
      </c>
      <c r="MMS13" s="40" t="s">
        <v>41</v>
      </c>
      <c r="MMT13" s="40" t="s">
        <v>99</v>
      </c>
      <c r="MMU13" s="36">
        <f t="shared" si="1704"/>
        <v>2015</v>
      </c>
      <c r="MMV13" s="37">
        <f t="shared" si="1705"/>
        <v>-4922067000</v>
      </c>
      <c r="MMW13" s="38">
        <f t="shared" si="1706"/>
        <v>2992932000</v>
      </c>
      <c r="MMX13" s="38">
        <f t="shared" si="1707"/>
        <v>-7914999000</v>
      </c>
      <c r="MMY13" s="39">
        <f t="shared" si="1708"/>
        <v>0.98522502837837811</v>
      </c>
      <c r="MMZ13" s="39">
        <f t="shared" si="1709"/>
        <v>1.5843049504181546</v>
      </c>
      <c r="MNA13" s="40" t="s">
        <v>395</v>
      </c>
      <c r="MNB13" s="40" t="s">
        <v>11</v>
      </c>
      <c r="MNC13" s="42">
        <v>42369</v>
      </c>
      <c r="MND13" s="43">
        <v>4995881000</v>
      </c>
      <c r="MNE13" s="43">
        <v>73814000</v>
      </c>
      <c r="MNF13" s="43">
        <v>2796508000</v>
      </c>
      <c r="MNG13" s="40">
        <v>0</v>
      </c>
      <c r="MNH13" s="43">
        <v>196424000</v>
      </c>
      <c r="MNI13" s="40" t="s">
        <v>41</v>
      </c>
      <c r="MNJ13" s="40" t="s">
        <v>99</v>
      </c>
      <c r="MNK13" s="36">
        <f t="shared" si="1710"/>
        <v>2015</v>
      </c>
      <c r="MNL13" s="37">
        <f t="shared" si="1711"/>
        <v>-4922067000</v>
      </c>
      <c r="MNM13" s="38">
        <f t="shared" si="1712"/>
        <v>2992932000</v>
      </c>
      <c r="MNN13" s="38">
        <f t="shared" si="1713"/>
        <v>-7914999000</v>
      </c>
      <c r="MNO13" s="39">
        <f t="shared" si="1714"/>
        <v>0.98522502837837811</v>
      </c>
      <c r="MNP13" s="39">
        <f t="shared" si="1715"/>
        <v>1.5843049504181546</v>
      </c>
      <c r="MNQ13" s="40" t="s">
        <v>395</v>
      </c>
      <c r="MNR13" s="40" t="s">
        <v>11</v>
      </c>
      <c r="MNS13" s="42">
        <v>42369</v>
      </c>
      <c r="MNT13" s="43">
        <v>4995881000</v>
      </c>
      <c r="MNU13" s="43">
        <v>73814000</v>
      </c>
      <c r="MNV13" s="43">
        <v>2796508000</v>
      </c>
      <c r="MNW13" s="40">
        <v>0</v>
      </c>
      <c r="MNX13" s="43">
        <v>196424000</v>
      </c>
      <c r="MNY13" s="40" t="s">
        <v>41</v>
      </c>
      <c r="MNZ13" s="40" t="s">
        <v>99</v>
      </c>
      <c r="MOA13" s="36">
        <f t="shared" si="1710"/>
        <v>2015</v>
      </c>
      <c r="MOB13" s="37">
        <f t="shared" si="1711"/>
        <v>-4922067000</v>
      </c>
      <c r="MOC13" s="38">
        <f t="shared" si="1712"/>
        <v>2992932000</v>
      </c>
      <c r="MOD13" s="38">
        <f t="shared" si="1713"/>
        <v>-7914999000</v>
      </c>
      <c r="MOE13" s="39">
        <f t="shared" si="1714"/>
        <v>0.98522502837837811</v>
      </c>
      <c r="MOF13" s="39">
        <f t="shared" si="1715"/>
        <v>1.5843049504181546</v>
      </c>
      <c r="MOG13" s="40" t="s">
        <v>395</v>
      </c>
      <c r="MOH13" s="40" t="s">
        <v>11</v>
      </c>
      <c r="MOI13" s="42">
        <v>42369</v>
      </c>
      <c r="MOJ13" s="43">
        <v>4995881000</v>
      </c>
      <c r="MOK13" s="43">
        <v>73814000</v>
      </c>
      <c r="MOL13" s="43">
        <v>2796508000</v>
      </c>
      <c r="MOM13" s="40">
        <v>0</v>
      </c>
      <c r="MON13" s="43">
        <v>196424000</v>
      </c>
      <c r="MOO13" s="40" t="s">
        <v>41</v>
      </c>
      <c r="MOP13" s="40" t="s">
        <v>99</v>
      </c>
      <c r="MOQ13" s="36">
        <f t="shared" si="1716"/>
        <v>2015</v>
      </c>
      <c r="MOR13" s="37">
        <f t="shared" si="1717"/>
        <v>-4922067000</v>
      </c>
      <c r="MOS13" s="38">
        <f t="shared" si="1718"/>
        <v>2992932000</v>
      </c>
      <c r="MOT13" s="38">
        <f t="shared" si="1719"/>
        <v>-7914999000</v>
      </c>
      <c r="MOU13" s="39">
        <f t="shared" si="1720"/>
        <v>0.98522502837837811</v>
      </c>
      <c r="MOV13" s="39">
        <f t="shared" si="1721"/>
        <v>1.5843049504181546</v>
      </c>
      <c r="MOW13" s="40" t="s">
        <v>395</v>
      </c>
      <c r="MOX13" s="40" t="s">
        <v>11</v>
      </c>
      <c r="MOY13" s="42">
        <v>42369</v>
      </c>
      <c r="MOZ13" s="43">
        <v>4995881000</v>
      </c>
      <c r="MPA13" s="43">
        <v>73814000</v>
      </c>
      <c r="MPB13" s="43">
        <v>2796508000</v>
      </c>
      <c r="MPC13" s="40">
        <v>0</v>
      </c>
      <c r="MPD13" s="43">
        <v>196424000</v>
      </c>
      <c r="MPE13" s="40" t="s">
        <v>41</v>
      </c>
      <c r="MPF13" s="40" t="s">
        <v>99</v>
      </c>
      <c r="MPG13" s="36">
        <f t="shared" si="1716"/>
        <v>2015</v>
      </c>
      <c r="MPH13" s="37">
        <f t="shared" si="1717"/>
        <v>-4922067000</v>
      </c>
      <c r="MPI13" s="38">
        <f t="shared" si="1718"/>
        <v>2992932000</v>
      </c>
      <c r="MPJ13" s="38">
        <f t="shared" si="1719"/>
        <v>-7914999000</v>
      </c>
      <c r="MPK13" s="39">
        <f t="shared" si="1720"/>
        <v>0.98522502837837811</v>
      </c>
      <c r="MPL13" s="39">
        <f t="shared" si="1721"/>
        <v>1.5843049504181546</v>
      </c>
      <c r="MPM13" s="40" t="s">
        <v>395</v>
      </c>
      <c r="MPN13" s="40" t="s">
        <v>11</v>
      </c>
      <c r="MPO13" s="42">
        <v>42369</v>
      </c>
      <c r="MPP13" s="43">
        <v>4995881000</v>
      </c>
      <c r="MPQ13" s="43">
        <v>73814000</v>
      </c>
      <c r="MPR13" s="43">
        <v>2796508000</v>
      </c>
      <c r="MPS13" s="40">
        <v>0</v>
      </c>
      <c r="MPT13" s="43">
        <v>196424000</v>
      </c>
      <c r="MPU13" s="40" t="s">
        <v>41</v>
      </c>
      <c r="MPV13" s="40" t="s">
        <v>99</v>
      </c>
      <c r="MPW13" s="36">
        <f t="shared" si="1722"/>
        <v>2015</v>
      </c>
      <c r="MPX13" s="37">
        <f t="shared" si="1723"/>
        <v>-4922067000</v>
      </c>
      <c r="MPY13" s="38">
        <f t="shared" si="1724"/>
        <v>2992932000</v>
      </c>
      <c r="MPZ13" s="38">
        <f t="shared" si="1725"/>
        <v>-7914999000</v>
      </c>
      <c r="MQA13" s="39">
        <f t="shared" si="1726"/>
        <v>0.98522502837837811</v>
      </c>
      <c r="MQB13" s="39">
        <f t="shared" si="1727"/>
        <v>1.5843049504181546</v>
      </c>
      <c r="MQC13" s="40" t="s">
        <v>395</v>
      </c>
      <c r="MQD13" s="40" t="s">
        <v>11</v>
      </c>
      <c r="MQE13" s="42">
        <v>42369</v>
      </c>
      <c r="MQF13" s="43">
        <v>4995881000</v>
      </c>
      <c r="MQG13" s="43">
        <v>73814000</v>
      </c>
      <c r="MQH13" s="43">
        <v>2796508000</v>
      </c>
      <c r="MQI13" s="40">
        <v>0</v>
      </c>
      <c r="MQJ13" s="43">
        <v>196424000</v>
      </c>
      <c r="MQK13" s="40" t="s">
        <v>41</v>
      </c>
      <c r="MQL13" s="40" t="s">
        <v>99</v>
      </c>
      <c r="MQM13" s="36">
        <f t="shared" si="1722"/>
        <v>2015</v>
      </c>
      <c r="MQN13" s="37">
        <f t="shared" si="1723"/>
        <v>-4922067000</v>
      </c>
      <c r="MQO13" s="38">
        <f t="shared" si="1724"/>
        <v>2992932000</v>
      </c>
      <c r="MQP13" s="38">
        <f t="shared" si="1725"/>
        <v>-7914999000</v>
      </c>
      <c r="MQQ13" s="39">
        <f t="shared" si="1726"/>
        <v>0.98522502837837811</v>
      </c>
      <c r="MQR13" s="39">
        <f t="shared" si="1727"/>
        <v>1.5843049504181546</v>
      </c>
      <c r="MQS13" s="40" t="s">
        <v>395</v>
      </c>
      <c r="MQT13" s="40" t="s">
        <v>11</v>
      </c>
      <c r="MQU13" s="42">
        <v>42369</v>
      </c>
      <c r="MQV13" s="43">
        <v>4995881000</v>
      </c>
      <c r="MQW13" s="43">
        <v>73814000</v>
      </c>
      <c r="MQX13" s="43">
        <v>2796508000</v>
      </c>
      <c r="MQY13" s="40">
        <v>0</v>
      </c>
      <c r="MQZ13" s="43">
        <v>196424000</v>
      </c>
      <c r="MRA13" s="40" t="s">
        <v>41</v>
      </c>
      <c r="MRB13" s="40" t="s">
        <v>99</v>
      </c>
      <c r="MRC13" s="36">
        <f t="shared" si="1728"/>
        <v>2015</v>
      </c>
      <c r="MRD13" s="37">
        <f t="shared" si="1729"/>
        <v>-4922067000</v>
      </c>
      <c r="MRE13" s="38">
        <f t="shared" si="1730"/>
        <v>2992932000</v>
      </c>
      <c r="MRF13" s="38">
        <f t="shared" si="1731"/>
        <v>-7914999000</v>
      </c>
      <c r="MRG13" s="39">
        <f t="shared" si="1732"/>
        <v>0.98522502837837811</v>
      </c>
      <c r="MRH13" s="39">
        <f t="shared" si="1733"/>
        <v>1.5843049504181546</v>
      </c>
      <c r="MRI13" s="40" t="s">
        <v>395</v>
      </c>
      <c r="MRJ13" s="40" t="s">
        <v>11</v>
      </c>
      <c r="MRK13" s="42">
        <v>42369</v>
      </c>
      <c r="MRL13" s="43">
        <v>4995881000</v>
      </c>
      <c r="MRM13" s="43">
        <v>73814000</v>
      </c>
      <c r="MRN13" s="43">
        <v>2796508000</v>
      </c>
      <c r="MRO13" s="40">
        <v>0</v>
      </c>
      <c r="MRP13" s="43">
        <v>196424000</v>
      </c>
      <c r="MRQ13" s="40" t="s">
        <v>41</v>
      </c>
      <c r="MRR13" s="40" t="s">
        <v>99</v>
      </c>
      <c r="MRS13" s="36">
        <f t="shared" si="1728"/>
        <v>2015</v>
      </c>
      <c r="MRT13" s="37">
        <f t="shared" si="1729"/>
        <v>-4922067000</v>
      </c>
      <c r="MRU13" s="38">
        <f t="shared" si="1730"/>
        <v>2992932000</v>
      </c>
      <c r="MRV13" s="38">
        <f t="shared" si="1731"/>
        <v>-7914999000</v>
      </c>
      <c r="MRW13" s="39">
        <f t="shared" si="1732"/>
        <v>0.98522502837837811</v>
      </c>
      <c r="MRX13" s="39">
        <f t="shared" si="1733"/>
        <v>1.5843049504181546</v>
      </c>
      <c r="MRY13" s="40" t="s">
        <v>395</v>
      </c>
      <c r="MRZ13" s="40" t="s">
        <v>11</v>
      </c>
      <c r="MSA13" s="42">
        <v>42369</v>
      </c>
      <c r="MSB13" s="43">
        <v>4995881000</v>
      </c>
      <c r="MSC13" s="43">
        <v>73814000</v>
      </c>
      <c r="MSD13" s="43">
        <v>2796508000</v>
      </c>
      <c r="MSE13" s="40">
        <v>0</v>
      </c>
      <c r="MSF13" s="43">
        <v>196424000</v>
      </c>
      <c r="MSG13" s="40" t="s">
        <v>41</v>
      </c>
      <c r="MSH13" s="40" t="s">
        <v>99</v>
      </c>
      <c r="MSI13" s="36">
        <f t="shared" si="1734"/>
        <v>2015</v>
      </c>
      <c r="MSJ13" s="37">
        <f t="shared" si="1735"/>
        <v>-4922067000</v>
      </c>
      <c r="MSK13" s="38">
        <f t="shared" si="1736"/>
        <v>2992932000</v>
      </c>
      <c r="MSL13" s="38">
        <f t="shared" si="1737"/>
        <v>-7914999000</v>
      </c>
      <c r="MSM13" s="39">
        <f t="shared" si="1738"/>
        <v>0.98522502837837811</v>
      </c>
      <c r="MSN13" s="39">
        <f t="shared" si="1739"/>
        <v>1.5843049504181546</v>
      </c>
      <c r="MSO13" s="40" t="s">
        <v>395</v>
      </c>
      <c r="MSP13" s="40" t="s">
        <v>11</v>
      </c>
      <c r="MSQ13" s="42">
        <v>42369</v>
      </c>
      <c r="MSR13" s="43">
        <v>4995881000</v>
      </c>
      <c r="MSS13" s="43">
        <v>73814000</v>
      </c>
      <c r="MST13" s="43">
        <v>2796508000</v>
      </c>
      <c r="MSU13" s="40">
        <v>0</v>
      </c>
      <c r="MSV13" s="43">
        <v>196424000</v>
      </c>
      <c r="MSW13" s="40" t="s">
        <v>41</v>
      </c>
      <c r="MSX13" s="40" t="s">
        <v>99</v>
      </c>
      <c r="MSY13" s="36">
        <f t="shared" si="1734"/>
        <v>2015</v>
      </c>
      <c r="MSZ13" s="37">
        <f t="shared" si="1735"/>
        <v>-4922067000</v>
      </c>
      <c r="MTA13" s="38">
        <f t="shared" si="1736"/>
        <v>2992932000</v>
      </c>
      <c r="MTB13" s="38">
        <f t="shared" si="1737"/>
        <v>-7914999000</v>
      </c>
      <c r="MTC13" s="39">
        <f t="shared" si="1738"/>
        <v>0.98522502837837811</v>
      </c>
      <c r="MTD13" s="39">
        <f t="shared" si="1739"/>
        <v>1.5843049504181546</v>
      </c>
      <c r="MTE13" s="40" t="s">
        <v>395</v>
      </c>
      <c r="MTF13" s="40" t="s">
        <v>11</v>
      </c>
      <c r="MTG13" s="42">
        <v>42369</v>
      </c>
      <c r="MTH13" s="43">
        <v>4995881000</v>
      </c>
      <c r="MTI13" s="43">
        <v>73814000</v>
      </c>
      <c r="MTJ13" s="43">
        <v>2796508000</v>
      </c>
      <c r="MTK13" s="40">
        <v>0</v>
      </c>
      <c r="MTL13" s="43">
        <v>196424000</v>
      </c>
      <c r="MTM13" s="40" t="s">
        <v>41</v>
      </c>
      <c r="MTN13" s="40" t="s">
        <v>99</v>
      </c>
      <c r="MTO13" s="36">
        <f t="shared" si="1740"/>
        <v>2015</v>
      </c>
      <c r="MTP13" s="37">
        <f t="shared" si="1741"/>
        <v>-4922067000</v>
      </c>
      <c r="MTQ13" s="38">
        <f t="shared" si="1742"/>
        <v>2992932000</v>
      </c>
      <c r="MTR13" s="38">
        <f t="shared" si="1743"/>
        <v>-7914999000</v>
      </c>
      <c r="MTS13" s="39">
        <f t="shared" si="1744"/>
        <v>0.98522502837837811</v>
      </c>
      <c r="MTT13" s="39">
        <f t="shared" si="1745"/>
        <v>1.5843049504181546</v>
      </c>
      <c r="MTU13" s="40" t="s">
        <v>395</v>
      </c>
      <c r="MTV13" s="40" t="s">
        <v>11</v>
      </c>
      <c r="MTW13" s="42">
        <v>42369</v>
      </c>
      <c r="MTX13" s="43">
        <v>4995881000</v>
      </c>
      <c r="MTY13" s="43">
        <v>73814000</v>
      </c>
      <c r="MTZ13" s="43">
        <v>2796508000</v>
      </c>
      <c r="MUA13" s="40">
        <v>0</v>
      </c>
      <c r="MUB13" s="43">
        <v>196424000</v>
      </c>
      <c r="MUC13" s="40" t="s">
        <v>41</v>
      </c>
      <c r="MUD13" s="40" t="s">
        <v>99</v>
      </c>
      <c r="MUE13" s="36">
        <f t="shared" si="1740"/>
        <v>2015</v>
      </c>
      <c r="MUF13" s="37">
        <f t="shared" si="1741"/>
        <v>-4922067000</v>
      </c>
      <c r="MUG13" s="38">
        <f t="shared" si="1742"/>
        <v>2992932000</v>
      </c>
      <c r="MUH13" s="38">
        <f t="shared" si="1743"/>
        <v>-7914999000</v>
      </c>
      <c r="MUI13" s="39">
        <f t="shared" si="1744"/>
        <v>0.98522502837837811</v>
      </c>
      <c r="MUJ13" s="39">
        <f t="shared" si="1745"/>
        <v>1.5843049504181546</v>
      </c>
      <c r="MUK13" s="40" t="s">
        <v>395</v>
      </c>
      <c r="MUL13" s="40" t="s">
        <v>11</v>
      </c>
      <c r="MUM13" s="42">
        <v>42369</v>
      </c>
      <c r="MUN13" s="43">
        <v>4995881000</v>
      </c>
      <c r="MUO13" s="43">
        <v>73814000</v>
      </c>
      <c r="MUP13" s="43">
        <v>2796508000</v>
      </c>
      <c r="MUQ13" s="40">
        <v>0</v>
      </c>
      <c r="MUR13" s="43">
        <v>196424000</v>
      </c>
      <c r="MUS13" s="40" t="s">
        <v>41</v>
      </c>
      <c r="MUT13" s="40" t="s">
        <v>99</v>
      </c>
      <c r="MUU13" s="36">
        <f t="shared" si="1746"/>
        <v>2015</v>
      </c>
      <c r="MUV13" s="37">
        <f t="shared" si="1747"/>
        <v>-4922067000</v>
      </c>
      <c r="MUW13" s="38">
        <f t="shared" si="1748"/>
        <v>2992932000</v>
      </c>
      <c r="MUX13" s="38">
        <f t="shared" si="1749"/>
        <v>-7914999000</v>
      </c>
      <c r="MUY13" s="39">
        <f t="shared" si="1750"/>
        <v>0.98522502837837811</v>
      </c>
      <c r="MUZ13" s="39">
        <f t="shared" si="1751"/>
        <v>1.5843049504181546</v>
      </c>
      <c r="MVA13" s="40" t="s">
        <v>395</v>
      </c>
      <c r="MVB13" s="40" t="s">
        <v>11</v>
      </c>
      <c r="MVC13" s="42">
        <v>42369</v>
      </c>
      <c r="MVD13" s="43">
        <v>4995881000</v>
      </c>
      <c r="MVE13" s="43">
        <v>73814000</v>
      </c>
      <c r="MVF13" s="43">
        <v>2796508000</v>
      </c>
      <c r="MVG13" s="40">
        <v>0</v>
      </c>
      <c r="MVH13" s="43">
        <v>196424000</v>
      </c>
      <c r="MVI13" s="40" t="s">
        <v>41</v>
      </c>
      <c r="MVJ13" s="40" t="s">
        <v>99</v>
      </c>
      <c r="MVK13" s="36">
        <f t="shared" si="1746"/>
        <v>2015</v>
      </c>
      <c r="MVL13" s="37">
        <f t="shared" si="1747"/>
        <v>-4922067000</v>
      </c>
      <c r="MVM13" s="38">
        <f t="shared" si="1748"/>
        <v>2992932000</v>
      </c>
      <c r="MVN13" s="38">
        <f t="shared" si="1749"/>
        <v>-7914999000</v>
      </c>
      <c r="MVO13" s="39">
        <f t="shared" si="1750"/>
        <v>0.98522502837837811</v>
      </c>
      <c r="MVP13" s="39">
        <f t="shared" si="1751"/>
        <v>1.5843049504181546</v>
      </c>
      <c r="MVQ13" s="40" t="s">
        <v>395</v>
      </c>
      <c r="MVR13" s="40" t="s">
        <v>11</v>
      </c>
      <c r="MVS13" s="42">
        <v>42369</v>
      </c>
      <c r="MVT13" s="43">
        <v>4995881000</v>
      </c>
      <c r="MVU13" s="43">
        <v>73814000</v>
      </c>
      <c r="MVV13" s="43">
        <v>2796508000</v>
      </c>
      <c r="MVW13" s="40">
        <v>0</v>
      </c>
      <c r="MVX13" s="43">
        <v>196424000</v>
      </c>
      <c r="MVY13" s="40" t="s">
        <v>41</v>
      </c>
      <c r="MVZ13" s="40" t="s">
        <v>99</v>
      </c>
      <c r="MWA13" s="36">
        <f t="shared" si="1752"/>
        <v>2015</v>
      </c>
      <c r="MWB13" s="37">
        <f t="shared" si="1753"/>
        <v>-4922067000</v>
      </c>
      <c r="MWC13" s="38">
        <f t="shared" si="1754"/>
        <v>2992932000</v>
      </c>
      <c r="MWD13" s="38">
        <f t="shared" si="1755"/>
        <v>-7914999000</v>
      </c>
      <c r="MWE13" s="39">
        <f t="shared" si="1756"/>
        <v>0.98522502837837811</v>
      </c>
      <c r="MWF13" s="39">
        <f t="shared" si="1757"/>
        <v>1.5843049504181546</v>
      </c>
      <c r="MWG13" s="40" t="s">
        <v>395</v>
      </c>
      <c r="MWH13" s="40" t="s">
        <v>11</v>
      </c>
      <c r="MWI13" s="42">
        <v>42369</v>
      </c>
      <c r="MWJ13" s="43">
        <v>4995881000</v>
      </c>
      <c r="MWK13" s="43">
        <v>73814000</v>
      </c>
      <c r="MWL13" s="43">
        <v>2796508000</v>
      </c>
      <c r="MWM13" s="40">
        <v>0</v>
      </c>
      <c r="MWN13" s="43">
        <v>196424000</v>
      </c>
      <c r="MWO13" s="40" t="s">
        <v>41</v>
      </c>
      <c r="MWP13" s="40" t="s">
        <v>99</v>
      </c>
      <c r="MWQ13" s="36">
        <f t="shared" si="1752"/>
        <v>2015</v>
      </c>
      <c r="MWR13" s="37">
        <f t="shared" si="1753"/>
        <v>-4922067000</v>
      </c>
      <c r="MWS13" s="38">
        <f t="shared" si="1754"/>
        <v>2992932000</v>
      </c>
      <c r="MWT13" s="38">
        <f t="shared" si="1755"/>
        <v>-7914999000</v>
      </c>
      <c r="MWU13" s="39">
        <f t="shared" si="1756"/>
        <v>0.98522502837837811</v>
      </c>
      <c r="MWV13" s="39">
        <f t="shared" si="1757"/>
        <v>1.5843049504181546</v>
      </c>
      <c r="MWW13" s="40" t="s">
        <v>395</v>
      </c>
      <c r="MWX13" s="40" t="s">
        <v>11</v>
      </c>
      <c r="MWY13" s="42">
        <v>42369</v>
      </c>
      <c r="MWZ13" s="43">
        <v>4995881000</v>
      </c>
      <c r="MXA13" s="43">
        <v>73814000</v>
      </c>
      <c r="MXB13" s="43">
        <v>2796508000</v>
      </c>
      <c r="MXC13" s="40">
        <v>0</v>
      </c>
      <c r="MXD13" s="43">
        <v>196424000</v>
      </c>
      <c r="MXE13" s="40" t="s">
        <v>41</v>
      </c>
      <c r="MXF13" s="40" t="s">
        <v>99</v>
      </c>
      <c r="MXG13" s="36">
        <f t="shared" si="1758"/>
        <v>2015</v>
      </c>
      <c r="MXH13" s="37">
        <f t="shared" si="1759"/>
        <v>-4922067000</v>
      </c>
      <c r="MXI13" s="38">
        <f t="shared" si="1760"/>
        <v>2992932000</v>
      </c>
      <c r="MXJ13" s="38">
        <f t="shared" si="1761"/>
        <v>-7914999000</v>
      </c>
      <c r="MXK13" s="39">
        <f t="shared" si="1762"/>
        <v>0.98522502837837811</v>
      </c>
      <c r="MXL13" s="39">
        <f t="shared" si="1763"/>
        <v>1.5843049504181546</v>
      </c>
      <c r="MXM13" s="40" t="s">
        <v>395</v>
      </c>
      <c r="MXN13" s="40" t="s">
        <v>11</v>
      </c>
      <c r="MXO13" s="42">
        <v>42369</v>
      </c>
      <c r="MXP13" s="43">
        <v>4995881000</v>
      </c>
      <c r="MXQ13" s="43">
        <v>73814000</v>
      </c>
      <c r="MXR13" s="43">
        <v>2796508000</v>
      </c>
      <c r="MXS13" s="40">
        <v>0</v>
      </c>
      <c r="MXT13" s="43">
        <v>196424000</v>
      </c>
      <c r="MXU13" s="40" t="s">
        <v>41</v>
      </c>
      <c r="MXV13" s="40" t="s">
        <v>99</v>
      </c>
      <c r="MXW13" s="36">
        <f t="shared" si="1758"/>
        <v>2015</v>
      </c>
      <c r="MXX13" s="37">
        <f t="shared" si="1759"/>
        <v>-4922067000</v>
      </c>
      <c r="MXY13" s="38">
        <f t="shared" si="1760"/>
        <v>2992932000</v>
      </c>
      <c r="MXZ13" s="38">
        <f t="shared" si="1761"/>
        <v>-7914999000</v>
      </c>
      <c r="MYA13" s="39">
        <f t="shared" si="1762"/>
        <v>0.98522502837837811</v>
      </c>
      <c r="MYB13" s="39">
        <f t="shared" si="1763"/>
        <v>1.5843049504181546</v>
      </c>
      <c r="MYC13" s="40" t="s">
        <v>395</v>
      </c>
      <c r="MYD13" s="40" t="s">
        <v>11</v>
      </c>
      <c r="MYE13" s="42">
        <v>42369</v>
      </c>
      <c r="MYF13" s="43">
        <v>4995881000</v>
      </c>
      <c r="MYG13" s="43">
        <v>73814000</v>
      </c>
      <c r="MYH13" s="43">
        <v>2796508000</v>
      </c>
      <c r="MYI13" s="40">
        <v>0</v>
      </c>
      <c r="MYJ13" s="43">
        <v>196424000</v>
      </c>
      <c r="MYK13" s="40" t="s">
        <v>41</v>
      </c>
      <c r="MYL13" s="40" t="s">
        <v>99</v>
      </c>
      <c r="MYM13" s="36">
        <f t="shared" si="1764"/>
        <v>2015</v>
      </c>
      <c r="MYN13" s="37">
        <f t="shared" si="1765"/>
        <v>-4922067000</v>
      </c>
      <c r="MYO13" s="38">
        <f t="shared" si="1766"/>
        <v>2992932000</v>
      </c>
      <c r="MYP13" s="38">
        <f t="shared" si="1767"/>
        <v>-7914999000</v>
      </c>
      <c r="MYQ13" s="39">
        <f t="shared" si="1768"/>
        <v>0.98522502837837811</v>
      </c>
      <c r="MYR13" s="39">
        <f t="shared" si="1769"/>
        <v>1.5843049504181546</v>
      </c>
      <c r="MYS13" s="40" t="s">
        <v>395</v>
      </c>
      <c r="MYT13" s="40" t="s">
        <v>11</v>
      </c>
      <c r="MYU13" s="42">
        <v>42369</v>
      </c>
      <c r="MYV13" s="43">
        <v>4995881000</v>
      </c>
      <c r="MYW13" s="43">
        <v>73814000</v>
      </c>
      <c r="MYX13" s="43">
        <v>2796508000</v>
      </c>
      <c r="MYY13" s="40">
        <v>0</v>
      </c>
      <c r="MYZ13" s="43">
        <v>196424000</v>
      </c>
      <c r="MZA13" s="40" t="s">
        <v>41</v>
      </c>
      <c r="MZB13" s="40" t="s">
        <v>99</v>
      </c>
      <c r="MZC13" s="36">
        <f t="shared" si="1764"/>
        <v>2015</v>
      </c>
      <c r="MZD13" s="37">
        <f t="shared" si="1765"/>
        <v>-4922067000</v>
      </c>
      <c r="MZE13" s="38">
        <f t="shared" si="1766"/>
        <v>2992932000</v>
      </c>
      <c r="MZF13" s="38">
        <f t="shared" si="1767"/>
        <v>-7914999000</v>
      </c>
      <c r="MZG13" s="39">
        <f t="shared" si="1768"/>
        <v>0.98522502837837811</v>
      </c>
      <c r="MZH13" s="39">
        <f t="shared" si="1769"/>
        <v>1.5843049504181546</v>
      </c>
      <c r="MZI13" s="40" t="s">
        <v>395</v>
      </c>
      <c r="MZJ13" s="40" t="s">
        <v>11</v>
      </c>
      <c r="MZK13" s="42">
        <v>42369</v>
      </c>
      <c r="MZL13" s="43">
        <v>4995881000</v>
      </c>
      <c r="MZM13" s="43">
        <v>73814000</v>
      </c>
      <c r="MZN13" s="43">
        <v>2796508000</v>
      </c>
      <c r="MZO13" s="40">
        <v>0</v>
      </c>
      <c r="MZP13" s="43">
        <v>196424000</v>
      </c>
      <c r="MZQ13" s="40" t="s">
        <v>41</v>
      </c>
      <c r="MZR13" s="40" t="s">
        <v>99</v>
      </c>
      <c r="MZS13" s="36">
        <f t="shared" si="1770"/>
        <v>2015</v>
      </c>
      <c r="MZT13" s="37">
        <f t="shared" si="1771"/>
        <v>-4922067000</v>
      </c>
      <c r="MZU13" s="38">
        <f t="shared" si="1772"/>
        <v>2992932000</v>
      </c>
      <c r="MZV13" s="38">
        <f t="shared" si="1773"/>
        <v>-7914999000</v>
      </c>
      <c r="MZW13" s="39">
        <f t="shared" si="1774"/>
        <v>0.98522502837837811</v>
      </c>
      <c r="MZX13" s="39">
        <f t="shared" si="1775"/>
        <v>1.5843049504181546</v>
      </c>
      <c r="MZY13" s="40" t="s">
        <v>395</v>
      </c>
      <c r="MZZ13" s="40" t="s">
        <v>11</v>
      </c>
      <c r="NAA13" s="42">
        <v>42369</v>
      </c>
      <c r="NAB13" s="43">
        <v>4995881000</v>
      </c>
      <c r="NAC13" s="43">
        <v>73814000</v>
      </c>
      <c r="NAD13" s="43">
        <v>2796508000</v>
      </c>
      <c r="NAE13" s="40">
        <v>0</v>
      </c>
      <c r="NAF13" s="43">
        <v>196424000</v>
      </c>
      <c r="NAG13" s="40" t="s">
        <v>41</v>
      </c>
      <c r="NAH13" s="40" t="s">
        <v>99</v>
      </c>
      <c r="NAI13" s="36">
        <f t="shared" si="1770"/>
        <v>2015</v>
      </c>
      <c r="NAJ13" s="37">
        <f t="shared" si="1771"/>
        <v>-4922067000</v>
      </c>
      <c r="NAK13" s="38">
        <f t="shared" si="1772"/>
        <v>2992932000</v>
      </c>
      <c r="NAL13" s="38">
        <f t="shared" si="1773"/>
        <v>-7914999000</v>
      </c>
      <c r="NAM13" s="39">
        <f t="shared" si="1774"/>
        <v>0.98522502837837811</v>
      </c>
      <c r="NAN13" s="39">
        <f t="shared" si="1775"/>
        <v>1.5843049504181546</v>
      </c>
      <c r="NAO13" s="40" t="s">
        <v>395</v>
      </c>
      <c r="NAP13" s="40" t="s">
        <v>11</v>
      </c>
      <c r="NAQ13" s="42">
        <v>42369</v>
      </c>
      <c r="NAR13" s="43">
        <v>4995881000</v>
      </c>
      <c r="NAS13" s="43">
        <v>73814000</v>
      </c>
      <c r="NAT13" s="43">
        <v>2796508000</v>
      </c>
      <c r="NAU13" s="40">
        <v>0</v>
      </c>
      <c r="NAV13" s="43">
        <v>196424000</v>
      </c>
      <c r="NAW13" s="40" t="s">
        <v>41</v>
      </c>
      <c r="NAX13" s="40" t="s">
        <v>99</v>
      </c>
      <c r="NAY13" s="36">
        <f t="shared" si="1776"/>
        <v>2015</v>
      </c>
      <c r="NAZ13" s="37">
        <f t="shared" si="1777"/>
        <v>-4922067000</v>
      </c>
      <c r="NBA13" s="38">
        <f t="shared" si="1778"/>
        <v>2992932000</v>
      </c>
      <c r="NBB13" s="38">
        <f t="shared" si="1779"/>
        <v>-7914999000</v>
      </c>
      <c r="NBC13" s="39">
        <f t="shared" si="1780"/>
        <v>0.98522502837837811</v>
      </c>
      <c r="NBD13" s="39">
        <f t="shared" si="1781"/>
        <v>1.5843049504181546</v>
      </c>
      <c r="NBE13" s="40" t="s">
        <v>395</v>
      </c>
      <c r="NBF13" s="40" t="s">
        <v>11</v>
      </c>
      <c r="NBG13" s="42">
        <v>42369</v>
      </c>
      <c r="NBH13" s="43">
        <v>4995881000</v>
      </c>
      <c r="NBI13" s="43">
        <v>73814000</v>
      </c>
      <c r="NBJ13" s="43">
        <v>2796508000</v>
      </c>
      <c r="NBK13" s="40">
        <v>0</v>
      </c>
      <c r="NBL13" s="43">
        <v>196424000</v>
      </c>
      <c r="NBM13" s="40" t="s">
        <v>41</v>
      </c>
      <c r="NBN13" s="40" t="s">
        <v>99</v>
      </c>
      <c r="NBO13" s="36">
        <f t="shared" si="1776"/>
        <v>2015</v>
      </c>
      <c r="NBP13" s="37">
        <f t="shared" si="1777"/>
        <v>-4922067000</v>
      </c>
      <c r="NBQ13" s="38">
        <f t="shared" si="1778"/>
        <v>2992932000</v>
      </c>
      <c r="NBR13" s="38">
        <f t="shared" si="1779"/>
        <v>-7914999000</v>
      </c>
      <c r="NBS13" s="39">
        <f t="shared" si="1780"/>
        <v>0.98522502837837811</v>
      </c>
      <c r="NBT13" s="39">
        <f t="shared" si="1781"/>
        <v>1.5843049504181546</v>
      </c>
      <c r="NBU13" s="40" t="s">
        <v>395</v>
      </c>
      <c r="NBV13" s="40" t="s">
        <v>11</v>
      </c>
      <c r="NBW13" s="42">
        <v>42369</v>
      </c>
      <c r="NBX13" s="43">
        <v>4995881000</v>
      </c>
      <c r="NBY13" s="43">
        <v>73814000</v>
      </c>
      <c r="NBZ13" s="43">
        <v>2796508000</v>
      </c>
      <c r="NCA13" s="40">
        <v>0</v>
      </c>
      <c r="NCB13" s="43">
        <v>196424000</v>
      </c>
      <c r="NCC13" s="40" t="s">
        <v>41</v>
      </c>
      <c r="NCD13" s="40" t="s">
        <v>99</v>
      </c>
      <c r="NCE13" s="36">
        <f t="shared" si="1782"/>
        <v>2015</v>
      </c>
      <c r="NCF13" s="37">
        <f t="shared" si="1783"/>
        <v>-4922067000</v>
      </c>
      <c r="NCG13" s="38">
        <f t="shared" si="1784"/>
        <v>2992932000</v>
      </c>
      <c r="NCH13" s="38">
        <f t="shared" si="1785"/>
        <v>-7914999000</v>
      </c>
      <c r="NCI13" s="39">
        <f t="shared" si="1786"/>
        <v>0.98522502837837811</v>
      </c>
      <c r="NCJ13" s="39">
        <f t="shared" si="1787"/>
        <v>1.5843049504181546</v>
      </c>
      <c r="NCK13" s="40" t="s">
        <v>395</v>
      </c>
      <c r="NCL13" s="40" t="s">
        <v>11</v>
      </c>
      <c r="NCM13" s="42">
        <v>42369</v>
      </c>
      <c r="NCN13" s="43">
        <v>4995881000</v>
      </c>
      <c r="NCO13" s="43">
        <v>73814000</v>
      </c>
      <c r="NCP13" s="43">
        <v>2796508000</v>
      </c>
      <c r="NCQ13" s="40">
        <v>0</v>
      </c>
      <c r="NCR13" s="43">
        <v>196424000</v>
      </c>
      <c r="NCS13" s="40" t="s">
        <v>41</v>
      </c>
      <c r="NCT13" s="40" t="s">
        <v>99</v>
      </c>
      <c r="NCU13" s="36">
        <f t="shared" si="1782"/>
        <v>2015</v>
      </c>
      <c r="NCV13" s="37">
        <f t="shared" si="1783"/>
        <v>-4922067000</v>
      </c>
      <c r="NCW13" s="38">
        <f t="shared" si="1784"/>
        <v>2992932000</v>
      </c>
      <c r="NCX13" s="38">
        <f t="shared" si="1785"/>
        <v>-7914999000</v>
      </c>
      <c r="NCY13" s="39">
        <f t="shared" si="1786"/>
        <v>0.98522502837837811</v>
      </c>
      <c r="NCZ13" s="39">
        <f t="shared" si="1787"/>
        <v>1.5843049504181546</v>
      </c>
      <c r="NDA13" s="40" t="s">
        <v>395</v>
      </c>
      <c r="NDB13" s="40" t="s">
        <v>11</v>
      </c>
      <c r="NDC13" s="42">
        <v>42369</v>
      </c>
      <c r="NDD13" s="43">
        <v>4995881000</v>
      </c>
      <c r="NDE13" s="43">
        <v>73814000</v>
      </c>
      <c r="NDF13" s="43">
        <v>2796508000</v>
      </c>
      <c r="NDG13" s="40">
        <v>0</v>
      </c>
      <c r="NDH13" s="43">
        <v>196424000</v>
      </c>
      <c r="NDI13" s="40" t="s">
        <v>41</v>
      </c>
      <c r="NDJ13" s="40" t="s">
        <v>99</v>
      </c>
      <c r="NDK13" s="36">
        <f t="shared" si="1788"/>
        <v>2015</v>
      </c>
      <c r="NDL13" s="37">
        <f t="shared" si="1789"/>
        <v>-4922067000</v>
      </c>
      <c r="NDM13" s="38">
        <f t="shared" si="1790"/>
        <v>2992932000</v>
      </c>
      <c r="NDN13" s="38">
        <f t="shared" si="1791"/>
        <v>-7914999000</v>
      </c>
      <c r="NDO13" s="39">
        <f t="shared" si="1792"/>
        <v>0.98522502837837811</v>
      </c>
      <c r="NDP13" s="39">
        <f t="shared" si="1793"/>
        <v>1.5843049504181546</v>
      </c>
      <c r="NDQ13" s="40" t="s">
        <v>395</v>
      </c>
      <c r="NDR13" s="40" t="s">
        <v>11</v>
      </c>
      <c r="NDS13" s="42">
        <v>42369</v>
      </c>
      <c r="NDT13" s="43">
        <v>4995881000</v>
      </c>
      <c r="NDU13" s="43">
        <v>73814000</v>
      </c>
      <c r="NDV13" s="43">
        <v>2796508000</v>
      </c>
      <c r="NDW13" s="40">
        <v>0</v>
      </c>
      <c r="NDX13" s="43">
        <v>196424000</v>
      </c>
      <c r="NDY13" s="40" t="s">
        <v>41</v>
      </c>
      <c r="NDZ13" s="40" t="s">
        <v>99</v>
      </c>
      <c r="NEA13" s="36">
        <f t="shared" si="1788"/>
        <v>2015</v>
      </c>
      <c r="NEB13" s="37">
        <f t="shared" si="1789"/>
        <v>-4922067000</v>
      </c>
      <c r="NEC13" s="38">
        <f t="shared" si="1790"/>
        <v>2992932000</v>
      </c>
      <c r="NED13" s="38">
        <f t="shared" si="1791"/>
        <v>-7914999000</v>
      </c>
      <c r="NEE13" s="39">
        <f t="shared" si="1792"/>
        <v>0.98522502837837811</v>
      </c>
      <c r="NEF13" s="39">
        <f t="shared" si="1793"/>
        <v>1.5843049504181546</v>
      </c>
      <c r="NEG13" s="40" t="s">
        <v>395</v>
      </c>
      <c r="NEH13" s="40" t="s">
        <v>11</v>
      </c>
      <c r="NEI13" s="42">
        <v>42369</v>
      </c>
      <c r="NEJ13" s="43">
        <v>4995881000</v>
      </c>
      <c r="NEK13" s="43">
        <v>73814000</v>
      </c>
      <c r="NEL13" s="43">
        <v>2796508000</v>
      </c>
      <c r="NEM13" s="40">
        <v>0</v>
      </c>
      <c r="NEN13" s="43">
        <v>196424000</v>
      </c>
      <c r="NEO13" s="40" t="s">
        <v>41</v>
      </c>
      <c r="NEP13" s="40" t="s">
        <v>99</v>
      </c>
      <c r="NEQ13" s="36">
        <f t="shared" si="1794"/>
        <v>2015</v>
      </c>
      <c r="NER13" s="37">
        <f t="shared" si="1795"/>
        <v>-4922067000</v>
      </c>
      <c r="NES13" s="38">
        <f t="shared" si="1796"/>
        <v>2992932000</v>
      </c>
      <c r="NET13" s="38">
        <f t="shared" si="1797"/>
        <v>-7914999000</v>
      </c>
      <c r="NEU13" s="39">
        <f t="shared" si="1798"/>
        <v>0.98522502837837811</v>
      </c>
      <c r="NEV13" s="39">
        <f t="shared" si="1799"/>
        <v>1.5843049504181546</v>
      </c>
      <c r="NEW13" s="40" t="s">
        <v>395</v>
      </c>
      <c r="NEX13" s="40" t="s">
        <v>11</v>
      </c>
      <c r="NEY13" s="42">
        <v>42369</v>
      </c>
      <c r="NEZ13" s="43">
        <v>4995881000</v>
      </c>
      <c r="NFA13" s="43">
        <v>73814000</v>
      </c>
      <c r="NFB13" s="43">
        <v>2796508000</v>
      </c>
      <c r="NFC13" s="40">
        <v>0</v>
      </c>
      <c r="NFD13" s="43">
        <v>196424000</v>
      </c>
      <c r="NFE13" s="40" t="s">
        <v>41</v>
      </c>
      <c r="NFF13" s="40" t="s">
        <v>99</v>
      </c>
      <c r="NFG13" s="36">
        <f t="shared" si="1794"/>
        <v>2015</v>
      </c>
      <c r="NFH13" s="37">
        <f t="shared" si="1795"/>
        <v>-4922067000</v>
      </c>
      <c r="NFI13" s="38">
        <f t="shared" si="1796"/>
        <v>2992932000</v>
      </c>
      <c r="NFJ13" s="38">
        <f t="shared" si="1797"/>
        <v>-7914999000</v>
      </c>
      <c r="NFK13" s="39">
        <f t="shared" si="1798"/>
        <v>0.98522502837837811</v>
      </c>
      <c r="NFL13" s="39">
        <f t="shared" si="1799"/>
        <v>1.5843049504181546</v>
      </c>
      <c r="NFM13" s="40" t="s">
        <v>395</v>
      </c>
      <c r="NFN13" s="40" t="s">
        <v>11</v>
      </c>
      <c r="NFO13" s="42">
        <v>42369</v>
      </c>
      <c r="NFP13" s="43">
        <v>4995881000</v>
      </c>
      <c r="NFQ13" s="43">
        <v>73814000</v>
      </c>
      <c r="NFR13" s="43">
        <v>2796508000</v>
      </c>
      <c r="NFS13" s="40">
        <v>0</v>
      </c>
      <c r="NFT13" s="43">
        <v>196424000</v>
      </c>
      <c r="NFU13" s="40" t="s">
        <v>41</v>
      </c>
      <c r="NFV13" s="40" t="s">
        <v>99</v>
      </c>
      <c r="NFW13" s="36">
        <f t="shared" si="1800"/>
        <v>2015</v>
      </c>
      <c r="NFX13" s="37">
        <f t="shared" si="1801"/>
        <v>-4922067000</v>
      </c>
      <c r="NFY13" s="38">
        <f t="shared" si="1802"/>
        <v>2992932000</v>
      </c>
      <c r="NFZ13" s="38">
        <f t="shared" si="1803"/>
        <v>-7914999000</v>
      </c>
      <c r="NGA13" s="39">
        <f t="shared" si="1804"/>
        <v>0.98522502837837811</v>
      </c>
      <c r="NGB13" s="39">
        <f t="shared" si="1805"/>
        <v>1.5843049504181546</v>
      </c>
      <c r="NGC13" s="40" t="s">
        <v>395</v>
      </c>
      <c r="NGD13" s="40" t="s">
        <v>11</v>
      </c>
      <c r="NGE13" s="42">
        <v>42369</v>
      </c>
      <c r="NGF13" s="43">
        <v>4995881000</v>
      </c>
      <c r="NGG13" s="43">
        <v>73814000</v>
      </c>
      <c r="NGH13" s="43">
        <v>2796508000</v>
      </c>
      <c r="NGI13" s="40">
        <v>0</v>
      </c>
      <c r="NGJ13" s="43">
        <v>196424000</v>
      </c>
      <c r="NGK13" s="40" t="s">
        <v>41</v>
      </c>
      <c r="NGL13" s="40" t="s">
        <v>99</v>
      </c>
      <c r="NGM13" s="36">
        <f t="shared" si="1800"/>
        <v>2015</v>
      </c>
      <c r="NGN13" s="37">
        <f t="shared" si="1801"/>
        <v>-4922067000</v>
      </c>
      <c r="NGO13" s="38">
        <f t="shared" si="1802"/>
        <v>2992932000</v>
      </c>
      <c r="NGP13" s="38">
        <f t="shared" si="1803"/>
        <v>-7914999000</v>
      </c>
      <c r="NGQ13" s="39">
        <f t="shared" si="1804"/>
        <v>0.98522502837837811</v>
      </c>
      <c r="NGR13" s="39">
        <f t="shared" si="1805"/>
        <v>1.5843049504181546</v>
      </c>
      <c r="NGS13" s="40" t="s">
        <v>395</v>
      </c>
      <c r="NGT13" s="40" t="s">
        <v>11</v>
      </c>
      <c r="NGU13" s="42">
        <v>42369</v>
      </c>
      <c r="NGV13" s="43">
        <v>4995881000</v>
      </c>
      <c r="NGW13" s="43">
        <v>73814000</v>
      </c>
      <c r="NGX13" s="43">
        <v>2796508000</v>
      </c>
      <c r="NGY13" s="40">
        <v>0</v>
      </c>
      <c r="NGZ13" s="43">
        <v>196424000</v>
      </c>
      <c r="NHA13" s="40" t="s">
        <v>41</v>
      </c>
      <c r="NHB13" s="40" t="s">
        <v>99</v>
      </c>
      <c r="NHC13" s="36">
        <f t="shared" si="1806"/>
        <v>2015</v>
      </c>
      <c r="NHD13" s="37">
        <f t="shared" si="1807"/>
        <v>-4922067000</v>
      </c>
      <c r="NHE13" s="38">
        <f t="shared" si="1808"/>
        <v>2992932000</v>
      </c>
      <c r="NHF13" s="38">
        <f t="shared" si="1809"/>
        <v>-7914999000</v>
      </c>
      <c r="NHG13" s="39">
        <f t="shared" si="1810"/>
        <v>0.98522502837837811</v>
      </c>
      <c r="NHH13" s="39">
        <f t="shared" si="1811"/>
        <v>1.5843049504181546</v>
      </c>
      <c r="NHI13" s="40" t="s">
        <v>395</v>
      </c>
      <c r="NHJ13" s="40" t="s">
        <v>11</v>
      </c>
      <c r="NHK13" s="42">
        <v>42369</v>
      </c>
      <c r="NHL13" s="43">
        <v>4995881000</v>
      </c>
      <c r="NHM13" s="43">
        <v>73814000</v>
      </c>
      <c r="NHN13" s="43">
        <v>2796508000</v>
      </c>
      <c r="NHO13" s="40">
        <v>0</v>
      </c>
      <c r="NHP13" s="43">
        <v>196424000</v>
      </c>
      <c r="NHQ13" s="40" t="s">
        <v>41</v>
      </c>
      <c r="NHR13" s="40" t="s">
        <v>99</v>
      </c>
      <c r="NHS13" s="36">
        <f t="shared" si="1806"/>
        <v>2015</v>
      </c>
      <c r="NHT13" s="37">
        <f t="shared" si="1807"/>
        <v>-4922067000</v>
      </c>
      <c r="NHU13" s="38">
        <f t="shared" si="1808"/>
        <v>2992932000</v>
      </c>
      <c r="NHV13" s="38">
        <f t="shared" si="1809"/>
        <v>-7914999000</v>
      </c>
      <c r="NHW13" s="39">
        <f t="shared" si="1810"/>
        <v>0.98522502837837811</v>
      </c>
      <c r="NHX13" s="39">
        <f t="shared" si="1811"/>
        <v>1.5843049504181546</v>
      </c>
      <c r="NHY13" s="40" t="s">
        <v>395</v>
      </c>
      <c r="NHZ13" s="40" t="s">
        <v>11</v>
      </c>
      <c r="NIA13" s="42">
        <v>42369</v>
      </c>
      <c r="NIB13" s="43">
        <v>4995881000</v>
      </c>
      <c r="NIC13" s="43">
        <v>73814000</v>
      </c>
      <c r="NID13" s="43">
        <v>2796508000</v>
      </c>
      <c r="NIE13" s="40">
        <v>0</v>
      </c>
      <c r="NIF13" s="43">
        <v>196424000</v>
      </c>
      <c r="NIG13" s="40" t="s">
        <v>41</v>
      </c>
      <c r="NIH13" s="40" t="s">
        <v>99</v>
      </c>
      <c r="NII13" s="36">
        <f t="shared" si="1812"/>
        <v>2015</v>
      </c>
      <c r="NIJ13" s="37">
        <f t="shared" si="1813"/>
        <v>-4922067000</v>
      </c>
      <c r="NIK13" s="38">
        <f t="shared" si="1814"/>
        <v>2992932000</v>
      </c>
      <c r="NIL13" s="38">
        <f t="shared" si="1815"/>
        <v>-7914999000</v>
      </c>
      <c r="NIM13" s="39">
        <f t="shared" si="1816"/>
        <v>0.98522502837837811</v>
      </c>
      <c r="NIN13" s="39">
        <f t="shared" si="1817"/>
        <v>1.5843049504181546</v>
      </c>
      <c r="NIO13" s="40" t="s">
        <v>395</v>
      </c>
      <c r="NIP13" s="40" t="s">
        <v>11</v>
      </c>
      <c r="NIQ13" s="42">
        <v>42369</v>
      </c>
      <c r="NIR13" s="43">
        <v>4995881000</v>
      </c>
      <c r="NIS13" s="43">
        <v>73814000</v>
      </c>
      <c r="NIT13" s="43">
        <v>2796508000</v>
      </c>
      <c r="NIU13" s="40">
        <v>0</v>
      </c>
      <c r="NIV13" s="43">
        <v>196424000</v>
      </c>
      <c r="NIW13" s="40" t="s">
        <v>41</v>
      </c>
      <c r="NIX13" s="40" t="s">
        <v>99</v>
      </c>
      <c r="NIY13" s="36">
        <f t="shared" si="1812"/>
        <v>2015</v>
      </c>
      <c r="NIZ13" s="37">
        <f t="shared" si="1813"/>
        <v>-4922067000</v>
      </c>
      <c r="NJA13" s="38">
        <f t="shared" si="1814"/>
        <v>2992932000</v>
      </c>
      <c r="NJB13" s="38">
        <f t="shared" si="1815"/>
        <v>-7914999000</v>
      </c>
      <c r="NJC13" s="39">
        <f t="shared" si="1816"/>
        <v>0.98522502837837811</v>
      </c>
      <c r="NJD13" s="39">
        <f t="shared" si="1817"/>
        <v>1.5843049504181546</v>
      </c>
      <c r="NJE13" s="40" t="s">
        <v>395</v>
      </c>
      <c r="NJF13" s="40" t="s">
        <v>11</v>
      </c>
      <c r="NJG13" s="42">
        <v>42369</v>
      </c>
      <c r="NJH13" s="43">
        <v>4995881000</v>
      </c>
      <c r="NJI13" s="43">
        <v>73814000</v>
      </c>
      <c r="NJJ13" s="43">
        <v>2796508000</v>
      </c>
      <c r="NJK13" s="40">
        <v>0</v>
      </c>
      <c r="NJL13" s="43">
        <v>196424000</v>
      </c>
      <c r="NJM13" s="40" t="s">
        <v>41</v>
      </c>
      <c r="NJN13" s="40" t="s">
        <v>99</v>
      </c>
      <c r="NJO13" s="36">
        <f t="shared" si="1818"/>
        <v>2015</v>
      </c>
      <c r="NJP13" s="37">
        <f t="shared" si="1819"/>
        <v>-4922067000</v>
      </c>
      <c r="NJQ13" s="38">
        <f t="shared" si="1820"/>
        <v>2992932000</v>
      </c>
      <c r="NJR13" s="38">
        <f t="shared" si="1821"/>
        <v>-7914999000</v>
      </c>
      <c r="NJS13" s="39">
        <f t="shared" si="1822"/>
        <v>0.98522502837837811</v>
      </c>
      <c r="NJT13" s="39">
        <f t="shared" si="1823"/>
        <v>1.5843049504181546</v>
      </c>
      <c r="NJU13" s="40" t="s">
        <v>395</v>
      </c>
      <c r="NJV13" s="40" t="s">
        <v>11</v>
      </c>
      <c r="NJW13" s="42">
        <v>42369</v>
      </c>
      <c r="NJX13" s="43">
        <v>4995881000</v>
      </c>
      <c r="NJY13" s="43">
        <v>73814000</v>
      </c>
      <c r="NJZ13" s="43">
        <v>2796508000</v>
      </c>
      <c r="NKA13" s="40">
        <v>0</v>
      </c>
      <c r="NKB13" s="43">
        <v>196424000</v>
      </c>
      <c r="NKC13" s="40" t="s">
        <v>41</v>
      </c>
      <c r="NKD13" s="40" t="s">
        <v>99</v>
      </c>
      <c r="NKE13" s="36">
        <f t="shared" si="1818"/>
        <v>2015</v>
      </c>
      <c r="NKF13" s="37">
        <f t="shared" si="1819"/>
        <v>-4922067000</v>
      </c>
      <c r="NKG13" s="38">
        <f t="shared" si="1820"/>
        <v>2992932000</v>
      </c>
      <c r="NKH13" s="38">
        <f t="shared" si="1821"/>
        <v>-7914999000</v>
      </c>
      <c r="NKI13" s="39">
        <f t="shared" si="1822"/>
        <v>0.98522502837837811</v>
      </c>
      <c r="NKJ13" s="39">
        <f t="shared" si="1823"/>
        <v>1.5843049504181546</v>
      </c>
      <c r="NKK13" s="40" t="s">
        <v>395</v>
      </c>
      <c r="NKL13" s="40" t="s">
        <v>11</v>
      </c>
      <c r="NKM13" s="42">
        <v>42369</v>
      </c>
      <c r="NKN13" s="43">
        <v>4995881000</v>
      </c>
      <c r="NKO13" s="43">
        <v>73814000</v>
      </c>
      <c r="NKP13" s="43">
        <v>2796508000</v>
      </c>
      <c r="NKQ13" s="40">
        <v>0</v>
      </c>
      <c r="NKR13" s="43">
        <v>196424000</v>
      </c>
      <c r="NKS13" s="40" t="s">
        <v>41</v>
      </c>
      <c r="NKT13" s="40" t="s">
        <v>99</v>
      </c>
      <c r="NKU13" s="36">
        <f t="shared" si="1824"/>
        <v>2015</v>
      </c>
      <c r="NKV13" s="37">
        <f t="shared" si="1825"/>
        <v>-4922067000</v>
      </c>
      <c r="NKW13" s="38">
        <f t="shared" si="1826"/>
        <v>2992932000</v>
      </c>
      <c r="NKX13" s="38">
        <f t="shared" si="1827"/>
        <v>-7914999000</v>
      </c>
      <c r="NKY13" s="39">
        <f t="shared" si="1828"/>
        <v>0.98522502837837811</v>
      </c>
      <c r="NKZ13" s="39">
        <f t="shared" si="1829"/>
        <v>1.5843049504181546</v>
      </c>
      <c r="NLA13" s="40" t="s">
        <v>395</v>
      </c>
      <c r="NLB13" s="40" t="s">
        <v>11</v>
      </c>
      <c r="NLC13" s="42">
        <v>42369</v>
      </c>
      <c r="NLD13" s="43">
        <v>4995881000</v>
      </c>
      <c r="NLE13" s="43">
        <v>73814000</v>
      </c>
      <c r="NLF13" s="43">
        <v>2796508000</v>
      </c>
      <c r="NLG13" s="40">
        <v>0</v>
      </c>
      <c r="NLH13" s="43">
        <v>196424000</v>
      </c>
      <c r="NLI13" s="40" t="s">
        <v>41</v>
      </c>
      <c r="NLJ13" s="40" t="s">
        <v>99</v>
      </c>
      <c r="NLK13" s="36">
        <f t="shared" si="1824"/>
        <v>2015</v>
      </c>
      <c r="NLL13" s="37">
        <f t="shared" si="1825"/>
        <v>-4922067000</v>
      </c>
      <c r="NLM13" s="38">
        <f t="shared" si="1826"/>
        <v>2992932000</v>
      </c>
      <c r="NLN13" s="38">
        <f t="shared" si="1827"/>
        <v>-7914999000</v>
      </c>
      <c r="NLO13" s="39">
        <f t="shared" si="1828"/>
        <v>0.98522502837837811</v>
      </c>
      <c r="NLP13" s="39">
        <f t="shared" si="1829"/>
        <v>1.5843049504181546</v>
      </c>
      <c r="NLQ13" s="40" t="s">
        <v>395</v>
      </c>
      <c r="NLR13" s="40" t="s">
        <v>11</v>
      </c>
      <c r="NLS13" s="42">
        <v>42369</v>
      </c>
      <c r="NLT13" s="43">
        <v>4995881000</v>
      </c>
      <c r="NLU13" s="43">
        <v>73814000</v>
      </c>
      <c r="NLV13" s="43">
        <v>2796508000</v>
      </c>
      <c r="NLW13" s="40">
        <v>0</v>
      </c>
      <c r="NLX13" s="43">
        <v>196424000</v>
      </c>
      <c r="NLY13" s="40" t="s">
        <v>41</v>
      </c>
      <c r="NLZ13" s="40" t="s">
        <v>99</v>
      </c>
      <c r="NMA13" s="36">
        <f t="shared" si="1830"/>
        <v>2015</v>
      </c>
      <c r="NMB13" s="37">
        <f t="shared" si="1831"/>
        <v>-4922067000</v>
      </c>
      <c r="NMC13" s="38">
        <f t="shared" si="1832"/>
        <v>2992932000</v>
      </c>
      <c r="NMD13" s="38">
        <f t="shared" si="1833"/>
        <v>-7914999000</v>
      </c>
      <c r="NME13" s="39">
        <f t="shared" si="1834"/>
        <v>0.98522502837837811</v>
      </c>
      <c r="NMF13" s="39">
        <f t="shared" si="1835"/>
        <v>1.5843049504181546</v>
      </c>
      <c r="NMG13" s="40" t="s">
        <v>395</v>
      </c>
      <c r="NMH13" s="40" t="s">
        <v>11</v>
      </c>
      <c r="NMI13" s="42">
        <v>42369</v>
      </c>
      <c r="NMJ13" s="43">
        <v>4995881000</v>
      </c>
      <c r="NMK13" s="43">
        <v>73814000</v>
      </c>
      <c r="NML13" s="43">
        <v>2796508000</v>
      </c>
      <c r="NMM13" s="40">
        <v>0</v>
      </c>
      <c r="NMN13" s="43">
        <v>196424000</v>
      </c>
      <c r="NMO13" s="40" t="s">
        <v>41</v>
      </c>
      <c r="NMP13" s="40" t="s">
        <v>99</v>
      </c>
      <c r="NMQ13" s="36">
        <f t="shared" si="1830"/>
        <v>2015</v>
      </c>
      <c r="NMR13" s="37">
        <f t="shared" si="1831"/>
        <v>-4922067000</v>
      </c>
      <c r="NMS13" s="38">
        <f t="shared" si="1832"/>
        <v>2992932000</v>
      </c>
      <c r="NMT13" s="38">
        <f t="shared" si="1833"/>
        <v>-7914999000</v>
      </c>
      <c r="NMU13" s="39">
        <f t="shared" si="1834"/>
        <v>0.98522502837837811</v>
      </c>
      <c r="NMV13" s="39">
        <f t="shared" si="1835"/>
        <v>1.5843049504181546</v>
      </c>
      <c r="NMW13" s="40" t="s">
        <v>395</v>
      </c>
      <c r="NMX13" s="40" t="s">
        <v>11</v>
      </c>
      <c r="NMY13" s="42">
        <v>42369</v>
      </c>
      <c r="NMZ13" s="43">
        <v>4995881000</v>
      </c>
      <c r="NNA13" s="43">
        <v>73814000</v>
      </c>
      <c r="NNB13" s="43">
        <v>2796508000</v>
      </c>
      <c r="NNC13" s="40">
        <v>0</v>
      </c>
      <c r="NND13" s="43">
        <v>196424000</v>
      </c>
      <c r="NNE13" s="40" t="s">
        <v>41</v>
      </c>
      <c r="NNF13" s="40" t="s">
        <v>99</v>
      </c>
      <c r="NNG13" s="36">
        <f t="shared" si="1836"/>
        <v>2015</v>
      </c>
      <c r="NNH13" s="37">
        <f t="shared" si="1837"/>
        <v>-4922067000</v>
      </c>
      <c r="NNI13" s="38">
        <f t="shared" si="1838"/>
        <v>2992932000</v>
      </c>
      <c r="NNJ13" s="38">
        <f t="shared" si="1839"/>
        <v>-7914999000</v>
      </c>
      <c r="NNK13" s="39">
        <f t="shared" si="1840"/>
        <v>0.98522502837837811</v>
      </c>
      <c r="NNL13" s="39">
        <f t="shared" si="1841"/>
        <v>1.5843049504181546</v>
      </c>
      <c r="NNM13" s="40" t="s">
        <v>395</v>
      </c>
      <c r="NNN13" s="40" t="s">
        <v>11</v>
      </c>
      <c r="NNO13" s="42">
        <v>42369</v>
      </c>
      <c r="NNP13" s="43">
        <v>4995881000</v>
      </c>
      <c r="NNQ13" s="43">
        <v>73814000</v>
      </c>
      <c r="NNR13" s="43">
        <v>2796508000</v>
      </c>
      <c r="NNS13" s="40">
        <v>0</v>
      </c>
      <c r="NNT13" s="43">
        <v>196424000</v>
      </c>
      <c r="NNU13" s="40" t="s">
        <v>41</v>
      </c>
      <c r="NNV13" s="40" t="s">
        <v>99</v>
      </c>
      <c r="NNW13" s="36">
        <f t="shared" si="1836"/>
        <v>2015</v>
      </c>
      <c r="NNX13" s="37">
        <f t="shared" si="1837"/>
        <v>-4922067000</v>
      </c>
      <c r="NNY13" s="38">
        <f t="shared" si="1838"/>
        <v>2992932000</v>
      </c>
      <c r="NNZ13" s="38">
        <f t="shared" si="1839"/>
        <v>-7914999000</v>
      </c>
      <c r="NOA13" s="39">
        <f t="shared" si="1840"/>
        <v>0.98522502837837811</v>
      </c>
      <c r="NOB13" s="39">
        <f t="shared" si="1841"/>
        <v>1.5843049504181546</v>
      </c>
      <c r="NOC13" s="40" t="s">
        <v>395</v>
      </c>
      <c r="NOD13" s="40" t="s">
        <v>11</v>
      </c>
      <c r="NOE13" s="42">
        <v>42369</v>
      </c>
      <c r="NOF13" s="43">
        <v>4995881000</v>
      </c>
      <c r="NOG13" s="43">
        <v>73814000</v>
      </c>
      <c r="NOH13" s="43">
        <v>2796508000</v>
      </c>
      <c r="NOI13" s="40">
        <v>0</v>
      </c>
      <c r="NOJ13" s="43">
        <v>196424000</v>
      </c>
      <c r="NOK13" s="40" t="s">
        <v>41</v>
      </c>
      <c r="NOL13" s="40" t="s">
        <v>99</v>
      </c>
      <c r="NOM13" s="36">
        <f t="shared" si="1842"/>
        <v>2015</v>
      </c>
      <c r="NON13" s="37">
        <f t="shared" si="1843"/>
        <v>-4922067000</v>
      </c>
      <c r="NOO13" s="38">
        <f t="shared" si="1844"/>
        <v>2992932000</v>
      </c>
      <c r="NOP13" s="38">
        <f t="shared" si="1845"/>
        <v>-7914999000</v>
      </c>
      <c r="NOQ13" s="39">
        <f t="shared" si="1846"/>
        <v>0.98522502837837811</v>
      </c>
      <c r="NOR13" s="39">
        <f t="shared" si="1847"/>
        <v>1.5843049504181546</v>
      </c>
      <c r="NOS13" s="40" t="s">
        <v>395</v>
      </c>
      <c r="NOT13" s="40" t="s">
        <v>11</v>
      </c>
      <c r="NOU13" s="42">
        <v>42369</v>
      </c>
      <c r="NOV13" s="43">
        <v>4995881000</v>
      </c>
      <c r="NOW13" s="43">
        <v>73814000</v>
      </c>
      <c r="NOX13" s="43">
        <v>2796508000</v>
      </c>
      <c r="NOY13" s="40">
        <v>0</v>
      </c>
      <c r="NOZ13" s="43">
        <v>196424000</v>
      </c>
      <c r="NPA13" s="40" t="s">
        <v>41</v>
      </c>
      <c r="NPB13" s="40" t="s">
        <v>99</v>
      </c>
      <c r="NPC13" s="36">
        <f t="shared" si="1842"/>
        <v>2015</v>
      </c>
      <c r="NPD13" s="37">
        <f t="shared" si="1843"/>
        <v>-4922067000</v>
      </c>
      <c r="NPE13" s="38">
        <f t="shared" si="1844"/>
        <v>2992932000</v>
      </c>
      <c r="NPF13" s="38">
        <f t="shared" si="1845"/>
        <v>-7914999000</v>
      </c>
      <c r="NPG13" s="39">
        <f t="shared" si="1846"/>
        <v>0.98522502837837811</v>
      </c>
      <c r="NPH13" s="39">
        <f t="shared" si="1847"/>
        <v>1.5843049504181546</v>
      </c>
      <c r="NPI13" s="40" t="s">
        <v>395</v>
      </c>
      <c r="NPJ13" s="40" t="s">
        <v>11</v>
      </c>
      <c r="NPK13" s="42">
        <v>42369</v>
      </c>
      <c r="NPL13" s="43">
        <v>4995881000</v>
      </c>
      <c r="NPM13" s="43">
        <v>73814000</v>
      </c>
      <c r="NPN13" s="43">
        <v>2796508000</v>
      </c>
      <c r="NPO13" s="40">
        <v>0</v>
      </c>
      <c r="NPP13" s="43">
        <v>196424000</v>
      </c>
      <c r="NPQ13" s="40" t="s">
        <v>41</v>
      </c>
      <c r="NPR13" s="40" t="s">
        <v>99</v>
      </c>
      <c r="NPS13" s="36">
        <f t="shared" si="1848"/>
        <v>2015</v>
      </c>
      <c r="NPT13" s="37">
        <f t="shared" si="1849"/>
        <v>-4922067000</v>
      </c>
      <c r="NPU13" s="38">
        <f t="shared" si="1850"/>
        <v>2992932000</v>
      </c>
      <c r="NPV13" s="38">
        <f t="shared" si="1851"/>
        <v>-7914999000</v>
      </c>
      <c r="NPW13" s="39">
        <f t="shared" si="1852"/>
        <v>0.98522502837837811</v>
      </c>
      <c r="NPX13" s="39">
        <f t="shared" si="1853"/>
        <v>1.5843049504181546</v>
      </c>
      <c r="NPY13" s="40" t="s">
        <v>395</v>
      </c>
      <c r="NPZ13" s="40" t="s">
        <v>11</v>
      </c>
      <c r="NQA13" s="42">
        <v>42369</v>
      </c>
      <c r="NQB13" s="43">
        <v>4995881000</v>
      </c>
      <c r="NQC13" s="43">
        <v>73814000</v>
      </c>
      <c r="NQD13" s="43">
        <v>2796508000</v>
      </c>
      <c r="NQE13" s="40">
        <v>0</v>
      </c>
      <c r="NQF13" s="43">
        <v>196424000</v>
      </c>
      <c r="NQG13" s="40" t="s">
        <v>41</v>
      </c>
      <c r="NQH13" s="40" t="s">
        <v>99</v>
      </c>
      <c r="NQI13" s="36">
        <f t="shared" si="1848"/>
        <v>2015</v>
      </c>
      <c r="NQJ13" s="37">
        <f t="shared" si="1849"/>
        <v>-4922067000</v>
      </c>
      <c r="NQK13" s="38">
        <f t="shared" si="1850"/>
        <v>2992932000</v>
      </c>
      <c r="NQL13" s="38">
        <f t="shared" si="1851"/>
        <v>-7914999000</v>
      </c>
      <c r="NQM13" s="39">
        <f t="shared" si="1852"/>
        <v>0.98522502837837811</v>
      </c>
      <c r="NQN13" s="39">
        <f t="shared" si="1853"/>
        <v>1.5843049504181546</v>
      </c>
      <c r="NQO13" s="40" t="s">
        <v>395</v>
      </c>
      <c r="NQP13" s="40" t="s">
        <v>11</v>
      </c>
      <c r="NQQ13" s="42">
        <v>42369</v>
      </c>
      <c r="NQR13" s="43">
        <v>4995881000</v>
      </c>
      <c r="NQS13" s="43">
        <v>73814000</v>
      </c>
      <c r="NQT13" s="43">
        <v>2796508000</v>
      </c>
      <c r="NQU13" s="40">
        <v>0</v>
      </c>
      <c r="NQV13" s="43">
        <v>196424000</v>
      </c>
      <c r="NQW13" s="40" t="s">
        <v>41</v>
      </c>
      <c r="NQX13" s="40" t="s">
        <v>99</v>
      </c>
      <c r="NQY13" s="36">
        <f t="shared" si="1854"/>
        <v>2015</v>
      </c>
      <c r="NQZ13" s="37">
        <f t="shared" si="1855"/>
        <v>-4922067000</v>
      </c>
      <c r="NRA13" s="38">
        <f t="shared" si="1856"/>
        <v>2992932000</v>
      </c>
      <c r="NRB13" s="38">
        <f t="shared" si="1857"/>
        <v>-7914999000</v>
      </c>
      <c r="NRC13" s="39">
        <f t="shared" si="1858"/>
        <v>0.98522502837837811</v>
      </c>
      <c r="NRD13" s="39">
        <f t="shared" si="1859"/>
        <v>1.5843049504181546</v>
      </c>
      <c r="NRE13" s="40" t="s">
        <v>395</v>
      </c>
      <c r="NRF13" s="40" t="s">
        <v>11</v>
      </c>
      <c r="NRG13" s="42">
        <v>42369</v>
      </c>
      <c r="NRH13" s="43">
        <v>4995881000</v>
      </c>
      <c r="NRI13" s="43">
        <v>73814000</v>
      </c>
      <c r="NRJ13" s="43">
        <v>2796508000</v>
      </c>
      <c r="NRK13" s="40">
        <v>0</v>
      </c>
      <c r="NRL13" s="43">
        <v>196424000</v>
      </c>
      <c r="NRM13" s="40" t="s">
        <v>41</v>
      </c>
      <c r="NRN13" s="40" t="s">
        <v>99</v>
      </c>
      <c r="NRO13" s="36">
        <f t="shared" si="1854"/>
        <v>2015</v>
      </c>
      <c r="NRP13" s="37">
        <f t="shared" si="1855"/>
        <v>-4922067000</v>
      </c>
      <c r="NRQ13" s="38">
        <f t="shared" si="1856"/>
        <v>2992932000</v>
      </c>
      <c r="NRR13" s="38">
        <f t="shared" si="1857"/>
        <v>-7914999000</v>
      </c>
      <c r="NRS13" s="39">
        <f t="shared" si="1858"/>
        <v>0.98522502837837811</v>
      </c>
      <c r="NRT13" s="39">
        <f t="shared" si="1859"/>
        <v>1.5843049504181546</v>
      </c>
      <c r="NRU13" s="40" t="s">
        <v>395</v>
      </c>
      <c r="NRV13" s="40" t="s">
        <v>11</v>
      </c>
      <c r="NRW13" s="42">
        <v>42369</v>
      </c>
      <c r="NRX13" s="43">
        <v>4995881000</v>
      </c>
      <c r="NRY13" s="43">
        <v>73814000</v>
      </c>
      <c r="NRZ13" s="43">
        <v>2796508000</v>
      </c>
      <c r="NSA13" s="40">
        <v>0</v>
      </c>
      <c r="NSB13" s="43">
        <v>196424000</v>
      </c>
      <c r="NSC13" s="40" t="s">
        <v>41</v>
      </c>
      <c r="NSD13" s="40" t="s">
        <v>99</v>
      </c>
      <c r="NSE13" s="36">
        <f t="shared" si="1860"/>
        <v>2015</v>
      </c>
      <c r="NSF13" s="37">
        <f t="shared" si="1861"/>
        <v>-4922067000</v>
      </c>
      <c r="NSG13" s="38">
        <f t="shared" si="1862"/>
        <v>2992932000</v>
      </c>
      <c r="NSH13" s="38">
        <f t="shared" si="1863"/>
        <v>-7914999000</v>
      </c>
      <c r="NSI13" s="39">
        <f t="shared" si="1864"/>
        <v>0.98522502837837811</v>
      </c>
      <c r="NSJ13" s="39">
        <f t="shared" si="1865"/>
        <v>1.5843049504181546</v>
      </c>
      <c r="NSK13" s="40" t="s">
        <v>395</v>
      </c>
      <c r="NSL13" s="40" t="s">
        <v>11</v>
      </c>
      <c r="NSM13" s="42">
        <v>42369</v>
      </c>
      <c r="NSN13" s="43">
        <v>4995881000</v>
      </c>
      <c r="NSO13" s="43">
        <v>73814000</v>
      </c>
      <c r="NSP13" s="43">
        <v>2796508000</v>
      </c>
      <c r="NSQ13" s="40">
        <v>0</v>
      </c>
      <c r="NSR13" s="43">
        <v>196424000</v>
      </c>
      <c r="NSS13" s="40" t="s">
        <v>41</v>
      </c>
      <c r="NST13" s="40" t="s">
        <v>99</v>
      </c>
      <c r="NSU13" s="36">
        <f t="shared" si="1860"/>
        <v>2015</v>
      </c>
      <c r="NSV13" s="37">
        <f t="shared" si="1861"/>
        <v>-4922067000</v>
      </c>
      <c r="NSW13" s="38">
        <f t="shared" si="1862"/>
        <v>2992932000</v>
      </c>
      <c r="NSX13" s="38">
        <f t="shared" si="1863"/>
        <v>-7914999000</v>
      </c>
      <c r="NSY13" s="39">
        <f t="shared" si="1864"/>
        <v>0.98522502837837811</v>
      </c>
      <c r="NSZ13" s="39">
        <f t="shared" si="1865"/>
        <v>1.5843049504181546</v>
      </c>
      <c r="NTA13" s="40" t="s">
        <v>395</v>
      </c>
      <c r="NTB13" s="40" t="s">
        <v>11</v>
      </c>
      <c r="NTC13" s="42">
        <v>42369</v>
      </c>
      <c r="NTD13" s="43">
        <v>4995881000</v>
      </c>
      <c r="NTE13" s="43">
        <v>73814000</v>
      </c>
      <c r="NTF13" s="43">
        <v>2796508000</v>
      </c>
      <c r="NTG13" s="40">
        <v>0</v>
      </c>
      <c r="NTH13" s="43">
        <v>196424000</v>
      </c>
      <c r="NTI13" s="40" t="s">
        <v>41</v>
      </c>
      <c r="NTJ13" s="40" t="s">
        <v>99</v>
      </c>
      <c r="NTK13" s="36">
        <f t="shared" si="1866"/>
        <v>2015</v>
      </c>
      <c r="NTL13" s="37">
        <f t="shared" si="1867"/>
        <v>-4922067000</v>
      </c>
      <c r="NTM13" s="38">
        <f t="shared" si="1868"/>
        <v>2992932000</v>
      </c>
      <c r="NTN13" s="38">
        <f t="shared" si="1869"/>
        <v>-7914999000</v>
      </c>
      <c r="NTO13" s="39">
        <f t="shared" si="1870"/>
        <v>0.98522502837837811</v>
      </c>
      <c r="NTP13" s="39">
        <f t="shared" si="1871"/>
        <v>1.5843049504181546</v>
      </c>
      <c r="NTQ13" s="40" t="s">
        <v>395</v>
      </c>
      <c r="NTR13" s="40" t="s">
        <v>11</v>
      </c>
      <c r="NTS13" s="42">
        <v>42369</v>
      </c>
      <c r="NTT13" s="43">
        <v>4995881000</v>
      </c>
      <c r="NTU13" s="43">
        <v>73814000</v>
      </c>
      <c r="NTV13" s="43">
        <v>2796508000</v>
      </c>
      <c r="NTW13" s="40">
        <v>0</v>
      </c>
      <c r="NTX13" s="43">
        <v>196424000</v>
      </c>
      <c r="NTY13" s="40" t="s">
        <v>41</v>
      </c>
      <c r="NTZ13" s="40" t="s">
        <v>99</v>
      </c>
      <c r="NUA13" s="36">
        <f t="shared" si="1866"/>
        <v>2015</v>
      </c>
      <c r="NUB13" s="37">
        <f t="shared" si="1867"/>
        <v>-4922067000</v>
      </c>
      <c r="NUC13" s="38">
        <f t="shared" si="1868"/>
        <v>2992932000</v>
      </c>
      <c r="NUD13" s="38">
        <f t="shared" si="1869"/>
        <v>-7914999000</v>
      </c>
      <c r="NUE13" s="39">
        <f t="shared" si="1870"/>
        <v>0.98522502837837811</v>
      </c>
      <c r="NUF13" s="39">
        <f t="shared" si="1871"/>
        <v>1.5843049504181546</v>
      </c>
      <c r="NUG13" s="40" t="s">
        <v>395</v>
      </c>
      <c r="NUH13" s="40" t="s">
        <v>11</v>
      </c>
      <c r="NUI13" s="42">
        <v>42369</v>
      </c>
      <c r="NUJ13" s="43">
        <v>4995881000</v>
      </c>
      <c r="NUK13" s="43">
        <v>73814000</v>
      </c>
      <c r="NUL13" s="43">
        <v>2796508000</v>
      </c>
      <c r="NUM13" s="40">
        <v>0</v>
      </c>
      <c r="NUN13" s="43">
        <v>196424000</v>
      </c>
      <c r="NUO13" s="40" t="s">
        <v>41</v>
      </c>
      <c r="NUP13" s="40" t="s">
        <v>99</v>
      </c>
      <c r="NUQ13" s="36">
        <f t="shared" si="1872"/>
        <v>2015</v>
      </c>
      <c r="NUR13" s="37">
        <f t="shared" si="1873"/>
        <v>-4922067000</v>
      </c>
      <c r="NUS13" s="38">
        <f t="shared" si="1874"/>
        <v>2992932000</v>
      </c>
      <c r="NUT13" s="38">
        <f t="shared" si="1875"/>
        <v>-7914999000</v>
      </c>
      <c r="NUU13" s="39">
        <f t="shared" si="1876"/>
        <v>0.98522502837837811</v>
      </c>
      <c r="NUV13" s="39">
        <f t="shared" si="1877"/>
        <v>1.5843049504181546</v>
      </c>
      <c r="NUW13" s="40" t="s">
        <v>395</v>
      </c>
      <c r="NUX13" s="40" t="s">
        <v>11</v>
      </c>
      <c r="NUY13" s="42">
        <v>42369</v>
      </c>
      <c r="NUZ13" s="43">
        <v>4995881000</v>
      </c>
      <c r="NVA13" s="43">
        <v>73814000</v>
      </c>
      <c r="NVB13" s="43">
        <v>2796508000</v>
      </c>
      <c r="NVC13" s="40">
        <v>0</v>
      </c>
      <c r="NVD13" s="43">
        <v>196424000</v>
      </c>
      <c r="NVE13" s="40" t="s">
        <v>41</v>
      </c>
      <c r="NVF13" s="40" t="s">
        <v>99</v>
      </c>
      <c r="NVG13" s="36">
        <f t="shared" si="1872"/>
        <v>2015</v>
      </c>
      <c r="NVH13" s="37">
        <f t="shared" si="1873"/>
        <v>-4922067000</v>
      </c>
      <c r="NVI13" s="38">
        <f t="shared" si="1874"/>
        <v>2992932000</v>
      </c>
      <c r="NVJ13" s="38">
        <f t="shared" si="1875"/>
        <v>-7914999000</v>
      </c>
      <c r="NVK13" s="39">
        <f t="shared" si="1876"/>
        <v>0.98522502837837811</v>
      </c>
      <c r="NVL13" s="39">
        <f t="shared" si="1877"/>
        <v>1.5843049504181546</v>
      </c>
      <c r="NVM13" s="40" t="s">
        <v>395</v>
      </c>
      <c r="NVN13" s="40" t="s">
        <v>11</v>
      </c>
      <c r="NVO13" s="42">
        <v>42369</v>
      </c>
      <c r="NVP13" s="43">
        <v>4995881000</v>
      </c>
      <c r="NVQ13" s="43">
        <v>73814000</v>
      </c>
      <c r="NVR13" s="43">
        <v>2796508000</v>
      </c>
      <c r="NVS13" s="40">
        <v>0</v>
      </c>
      <c r="NVT13" s="43">
        <v>196424000</v>
      </c>
      <c r="NVU13" s="40" t="s">
        <v>41</v>
      </c>
      <c r="NVV13" s="40" t="s">
        <v>99</v>
      </c>
      <c r="NVW13" s="36">
        <f t="shared" si="1878"/>
        <v>2015</v>
      </c>
      <c r="NVX13" s="37">
        <f t="shared" si="1879"/>
        <v>-4922067000</v>
      </c>
      <c r="NVY13" s="38">
        <f t="shared" si="1880"/>
        <v>2992932000</v>
      </c>
      <c r="NVZ13" s="38">
        <f t="shared" si="1881"/>
        <v>-7914999000</v>
      </c>
      <c r="NWA13" s="39">
        <f t="shared" si="1882"/>
        <v>0.98522502837837811</v>
      </c>
      <c r="NWB13" s="39">
        <f t="shared" si="1883"/>
        <v>1.5843049504181546</v>
      </c>
      <c r="NWC13" s="40" t="s">
        <v>395</v>
      </c>
      <c r="NWD13" s="40" t="s">
        <v>11</v>
      </c>
      <c r="NWE13" s="42">
        <v>42369</v>
      </c>
      <c r="NWF13" s="43">
        <v>4995881000</v>
      </c>
      <c r="NWG13" s="43">
        <v>73814000</v>
      </c>
      <c r="NWH13" s="43">
        <v>2796508000</v>
      </c>
      <c r="NWI13" s="40">
        <v>0</v>
      </c>
      <c r="NWJ13" s="43">
        <v>196424000</v>
      </c>
      <c r="NWK13" s="40" t="s">
        <v>41</v>
      </c>
      <c r="NWL13" s="40" t="s">
        <v>99</v>
      </c>
      <c r="NWM13" s="36">
        <f t="shared" si="1878"/>
        <v>2015</v>
      </c>
      <c r="NWN13" s="37">
        <f t="shared" si="1879"/>
        <v>-4922067000</v>
      </c>
      <c r="NWO13" s="38">
        <f t="shared" si="1880"/>
        <v>2992932000</v>
      </c>
      <c r="NWP13" s="38">
        <f t="shared" si="1881"/>
        <v>-7914999000</v>
      </c>
      <c r="NWQ13" s="39">
        <f t="shared" si="1882"/>
        <v>0.98522502837837811</v>
      </c>
      <c r="NWR13" s="39">
        <f t="shared" si="1883"/>
        <v>1.5843049504181546</v>
      </c>
      <c r="NWS13" s="40" t="s">
        <v>395</v>
      </c>
      <c r="NWT13" s="40" t="s">
        <v>11</v>
      </c>
      <c r="NWU13" s="42">
        <v>42369</v>
      </c>
      <c r="NWV13" s="43">
        <v>4995881000</v>
      </c>
      <c r="NWW13" s="43">
        <v>73814000</v>
      </c>
      <c r="NWX13" s="43">
        <v>2796508000</v>
      </c>
      <c r="NWY13" s="40">
        <v>0</v>
      </c>
      <c r="NWZ13" s="43">
        <v>196424000</v>
      </c>
      <c r="NXA13" s="40" t="s">
        <v>41</v>
      </c>
      <c r="NXB13" s="40" t="s">
        <v>99</v>
      </c>
      <c r="NXC13" s="36">
        <f t="shared" si="1884"/>
        <v>2015</v>
      </c>
      <c r="NXD13" s="37">
        <f t="shared" si="1885"/>
        <v>-4922067000</v>
      </c>
      <c r="NXE13" s="38">
        <f t="shared" si="1886"/>
        <v>2992932000</v>
      </c>
      <c r="NXF13" s="38">
        <f t="shared" si="1887"/>
        <v>-7914999000</v>
      </c>
      <c r="NXG13" s="39">
        <f t="shared" si="1888"/>
        <v>0.98522502837837811</v>
      </c>
      <c r="NXH13" s="39">
        <f t="shared" si="1889"/>
        <v>1.5843049504181546</v>
      </c>
      <c r="NXI13" s="40" t="s">
        <v>395</v>
      </c>
      <c r="NXJ13" s="40" t="s">
        <v>11</v>
      </c>
      <c r="NXK13" s="42">
        <v>42369</v>
      </c>
      <c r="NXL13" s="43">
        <v>4995881000</v>
      </c>
      <c r="NXM13" s="43">
        <v>73814000</v>
      </c>
      <c r="NXN13" s="43">
        <v>2796508000</v>
      </c>
      <c r="NXO13" s="40">
        <v>0</v>
      </c>
      <c r="NXP13" s="43">
        <v>196424000</v>
      </c>
      <c r="NXQ13" s="40" t="s">
        <v>41</v>
      </c>
      <c r="NXR13" s="40" t="s">
        <v>99</v>
      </c>
      <c r="NXS13" s="36">
        <f t="shared" si="1884"/>
        <v>2015</v>
      </c>
      <c r="NXT13" s="37">
        <f t="shared" si="1885"/>
        <v>-4922067000</v>
      </c>
      <c r="NXU13" s="38">
        <f t="shared" si="1886"/>
        <v>2992932000</v>
      </c>
      <c r="NXV13" s="38">
        <f t="shared" si="1887"/>
        <v>-7914999000</v>
      </c>
      <c r="NXW13" s="39">
        <f t="shared" si="1888"/>
        <v>0.98522502837837811</v>
      </c>
      <c r="NXX13" s="39">
        <f t="shared" si="1889"/>
        <v>1.5843049504181546</v>
      </c>
      <c r="NXY13" s="40" t="s">
        <v>395</v>
      </c>
      <c r="NXZ13" s="40" t="s">
        <v>11</v>
      </c>
      <c r="NYA13" s="42">
        <v>42369</v>
      </c>
      <c r="NYB13" s="43">
        <v>4995881000</v>
      </c>
      <c r="NYC13" s="43">
        <v>73814000</v>
      </c>
      <c r="NYD13" s="43">
        <v>2796508000</v>
      </c>
      <c r="NYE13" s="40">
        <v>0</v>
      </c>
      <c r="NYF13" s="43">
        <v>196424000</v>
      </c>
      <c r="NYG13" s="40" t="s">
        <v>41</v>
      </c>
      <c r="NYH13" s="40" t="s">
        <v>99</v>
      </c>
      <c r="NYI13" s="36">
        <f t="shared" si="1890"/>
        <v>2015</v>
      </c>
      <c r="NYJ13" s="37">
        <f t="shared" si="1891"/>
        <v>-4922067000</v>
      </c>
      <c r="NYK13" s="38">
        <f t="shared" si="1892"/>
        <v>2992932000</v>
      </c>
      <c r="NYL13" s="38">
        <f t="shared" si="1893"/>
        <v>-7914999000</v>
      </c>
      <c r="NYM13" s="39">
        <f t="shared" si="1894"/>
        <v>0.98522502837837811</v>
      </c>
      <c r="NYN13" s="39">
        <f t="shared" si="1895"/>
        <v>1.5843049504181546</v>
      </c>
      <c r="NYO13" s="40" t="s">
        <v>395</v>
      </c>
      <c r="NYP13" s="40" t="s">
        <v>11</v>
      </c>
      <c r="NYQ13" s="42">
        <v>42369</v>
      </c>
      <c r="NYR13" s="43">
        <v>4995881000</v>
      </c>
      <c r="NYS13" s="43">
        <v>73814000</v>
      </c>
      <c r="NYT13" s="43">
        <v>2796508000</v>
      </c>
      <c r="NYU13" s="40">
        <v>0</v>
      </c>
      <c r="NYV13" s="43">
        <v>196424000</v>
      </c>
      <c r="NYW13" s="40" t="s">
        <v>41</v>
      </c>
      <c r="NYX13" s="40" t="s">
        <v>99</v>
      </c>
      <c r="NYY13" s="36">
        <f t="shared" si="1890"/>
        <v>2015</v>
      </c>
      <c r="NYZ13" s="37">
        <f t="shared" si="1891"/>
        <v>-4922067000</v>
      </c>
      <c r="NZA13" s="38">
        <f t="shared" si="1892"/>
        <v>2992932000</v>
      </c>
      <c r="NZB13" s="38">
        <f t="shared" si="1893"/>
        <v>-7914999000</v>
      </c>
      <c r="NZC13" s="39">
        <f t="shared" si="1894"/>
        <v>0.98522502837837811</v>
      </c>
      <c r="NZD13" s="39">
        <f t="shared" si="1895"/>
        <v>1.5843049504181546</v>
      </c>
      <c r="NZE13" s="40" t="s">
        <v>395</v>
      </c>
      <c r="NZF13" s="40" t="s">
        <v>11</v>
      </c>
      <c r="NZG13" s="42">
        <v>42369</v>
      </c>
      <c r="NZH13" s="43">
        <v>4995881000</v>
      </c>
      <c r="NZI13" s="43">
        <v>73814000</v>
      </c>
      <c r="NZJ13" s="43">
        <v>2796508000</v>
      </c>
      <c r="NZK13" s="40">
        <v>0</v>
      </c>
      <c r="NZL13" s="43">
        <v>196424000</v>
      </c>
      <c r="NZM13" s="40" t="s">
        <v>41</v>
      </c>
      <c r="NZN13" s="40" t="s">
        <v>99</v>
      </c>
      <c r="NZO13" s="36">
        <f t="shared" si="1896"/>
        <v>2015</v>
      </c>
      <c r="NZP13" s="37">
        <f t="shared" si="1897"/>
        <v>-4922067000</v>
      </c>
      <c r="NZQ13" s="38">
        <f t="shared" si="1898"/>
        <v>2992932000</v>
      </c>
      <c r="NZR13" s="38">
        <f t="shared" si="1899"/>
        <v>-7914999000</v>
      </c>
      <c r="NZS13" s="39">
        <f t="shared" si="1900"/>
        <v>0.98522502837837811</v>
      </c>
      <c r="NZT13" s="39">
        <f t="shared" si="1901"/>
        <v>1.5843049504181546</v>
      </c>
      <c r="NZU13" s="40" t="s">
        <v>395</v>
      </c>
      <c r="NZV13" s="40" t="s">
        <v>11</v>
      </c>
      <c r="NZW13" s="42">
        <v>42369</v>
      </c>
      <c r="NZX13" s="43">
        <v>4995881000</v>
      </c>
      <c r="NZY13" s="43">
        <v>73814000</v>
      </c>
      <c r="NZZ13" s="43">
        <v>2796508000</v>
      </c>
      <c r="OAA13" s="40">
        <v>0</v>
      </c>
      <c r="OAB13" s="43">
        <v>196424000</v>
      </c>
      <c r="OAC13" s="40" t="s">
        <v>41</v>
      </c>
      <c r="OAD13" s="40" t="s">
        <v>99</v>
      </c>
      <c r="OAE13" s="36">
        <f t="shared" si="1896"/>
        <v>2015</v>
      </c>
      <c r="OAF13" s="37">
        <f t="shared" si="1897"/>
        <v>-4922067000</v>
      </c>
      <c r="OAG13" s="38">
        <f t="shared" si="1898"/>
        <v>2992932000</v>
      </c>
      <c r="OAH13" s="38">
        <f t="shared" si="1899"/>
        <v>-7914999000</v>
      </c>
      <c r="OAI13" s="39">
        <f t="shared" si="1900"/>
        <v>0.98522502837837811</v>
      </c>
      <c r="OAJ13" s="39">
        <f t="shared" si="1901"/>
        <v>1.5843049504181546</v>
      </c>
      <c r="OAK13" s="40" t="s">
        <v>395</v>
      </c>
      <c r="OAL13" s="40" t="s">
        <v>11</v>
      </c>
      <c r="OAM13" s="42">
        <v>42369</v>
      </c>
      <c r="OAN13" s="43">
        <v>4995881000</v>
      </c>
      <c r="OAO13" s="43">
        <v>73814000</v>
      </c>
      <c r="OAP13" s="43">
        <v>2796508000</v>
      </c>
      <c r="OAQ13" s="40">
        <v>0</v>
      </c>
      <c r="OAR13" s="43">
        <v>196424000</v>
      </c>
      <c r="OAS13" s="40" t="s">
        <v>41</v>
      </c>
      <c r="OAT13" s="40" t="s">
        <v>99</v>
      </c>
      <c r="OAU13" s="36">
        <f t="shared" si="1902"/>
        <v>2015</v>
      </c>
      <c r="OAV13" s="37">
        <f t="shared" si="1903"/>
        <v>-4922067000</v>
      </c>
      <c r="OAW13" s="38">
        <f t="shared" si="1904"/>
        <v>2992932000</v>
      </c>
      <c r="OAX13" s="38">
        <f t="shared" si="1905"/>
        <v>-7914999000</v>
      </c>
      <c r="OAY13" s="39">
        <f t="shared" si="1906"/>
        <v>0.98522502837837811</v>
      </c>
      <c r="OAZ13" s="39">
        <f t="shared" si="1907"/>
        <v>1.5843049504181546</v>
      </c>
      <c r="OBA13" s="40" t="s">
        <v>395</v>
      </c>
      <c r="OBB13" s="40" t="s">
        <v>11</v>
      </c>
      <c r="OBC13" s="42">
        <v>42369</v>
      </c>
      <c r="OBD13" s="43">
        <v>4995881000</v>
      </c>
      <c r="OBE13" s="43">
        <v>73814000</v>
      </c>
      <c r="OBF13" s="43">
        <v>2796508000</v>
      </c>
      <c r="OBG13" s="40">
        <v>0</v>
      </c>
      <c r="OBH13" s="43">
        <v>196424000</v>
      </c>
      <c r="OBI13" s="40" t="s">
        <v>41</v>
      </c>
      <c r="OBJ13" s="40" t="s">
        <v>99</v>
      </c>
      <c r="OBK13" s="36">
        <f t="shared" si="1902"/>
        <v>2015</v>
      </c>
      <c r="OBL13" s="37">
        <f t="shared" si="1903"/>
        <v>-4922067000</v>
      </c>
      <c r="OBM13" s="38">
        <f t="shared" si="1904"/>
        <v>2992932000</v>
      </c>
      <c r="OBN13" s="38">
        <f t="shared" si="1905"/>
        <v>-7914999000</v>
      </c>
      <c r="OBO13" s="39">
        <f t="shared" si="1906"/>
        <v>0.98522502837837811</v>
      </c>
      <c r="OBP13" s="39">
        <f t="shared" si="1907"/>
        <v>1.5843049504181546</v>
      </c>
      <c r="OBQ13" s="40" t="s">
        <v>395</v>
      </c>
      <c r="OBR13" s="40" t="s">
        <v>11</v>
      </c>
      <c r="OBS13" s="42">
        <v>42369</v>
      </c>
      <c r="OBT13" s="43">
        <v>4995881000</v>
      </c>
      <c r="OBU13" s="43">
        <v>73814000</v>
      </c>
      <c r="OBV13" s="43">
        <v>2796508000</v>
      </c>
      <c r="OBW13" s="40">
        <v>0</v>
      </c>
      <c r="OBX13" s="43">
        <v>196424000</v>
      </c>
      <c r="OBY13" s="40" t="s">
        <v>41</v>
      </c>
      <c r="OBZ13" s="40" t="s">
        <v>99</v>
      </c>
      <c r="OCA13" s="36">
        <f t="shared" si="1908"/>
        <v>2015</v>
      </c>
      <c r="OCB13" s="37">
        <f t="shared" si="1909"/>
        <v>-4922067000</v>
      </c>
      <c r="OCC13" s="38">
        <f t="shared" si="1910"/>
        <v>2992932000</v>
      </c>
      <c r="OCD13" s="38">
        <f t="shared" si="1911"/>
        <v>-7914999000</v>
      </c>
      <c r="OCE13" s="39">
        <f t="shared" si="1912"/>
        <v>0.98522502837837811</v>
      </c>
      <c r="OCF13" s="39">
        <f t="shared" si="1913"/>
        <v>1.5843049504181546</v>
      </c>
      <c r="OCG13" s="40" t="s">
        <v>395</v>
      </c>
      <c r="OCH13" s="40" t="s">
        <v>11</v>
      </c>
      <c r="OCI13" s="42">
        <v>42369</v>
      </c>
      <c r="OCJ13" s="43">
        <v>4995881000</v>
      </c>
      <c r="OCK13" s="43">
        <v>73814000</v>
      </c>
      <c r="OCL13" s="43">
        <v>2796508000</v>
      </c>
      <c r="OCM13" s="40">
        <v>0</v>
      </c>
      <c r="OCN13" s="43">
        <v>196424000</v>
      </c>
      <c r="OCO13" s="40" t="s">
        <v>41</v>
      </c>
      <c r="OCP13" s="40" t="s">
        <v>99</v>
      </c>
      <c r="OCQ13" s="36">
        <f t="shared" si="1908"/>
        <v>2015</v>
      </c>
      <c r="OCR13" s="37">
        <f t="shared" si="1909"/>
        <v>-4922067000</v>
      </c>
      <c r="OCS13" s="38">
        <f t="shared" si="1910"/>
        <v>2992932000</v>
      </c>
      <c r="OCT13" s="38">
        <f t="shared" si="1911"/>
        <v>-7914999000</v>
      </c>
      <c r="OCU13" s="39">
        <f t="shared" si="1912"/>
        <v>0.98522502837837811</v>
      </c>
      <c r="OCV13" s="39">
        <f t="shared" si="1913"/>
        <v>1.5843049504181546</v>
      </c>
      <c r="OCW13" s="40" t="s">
        <v>395</v>
      </c>
      <c r="OCX13" s="40" t="s">
        <v>11</v>
      </c>
      <c r="OCY13" s="42">
        <v>42369</v>
      </c>
      <c r="OCZ13" s="43">
        <v>4995881000</v>
      </c>
      <c r="ODA13" s="43">
        <v>73814000</v>
      </c>
      <c r="ODB13" s="43">
        <v>2796508000</v>
      </c>
      <c r="ODC13" s="40">
        <v>0</v>
      </c>
      <c r="ODD13" s="43">
        <v>196424000</v>
      </c>
      <c r="ODE13" s="40" t="s">
        <v>41</v>
      </c>
      <c r="ODF13" s="40" t="s">
        <v>99</v>
      </c>
      <c r="ODG13" s="36">
        <f t="shared" si="1914"/>
        <v>2015</v>
      </c>
      <c r="ODH13" s="37">
        <f t="shared" si="1915"/>
        <v>-4922067000</v>
      </c>
      <c r="ODI13" s="38">
        <f t="shared" si="1916"/>
        <v>2992932000</v>
      </c>
      <c r="ODJ13" s="38">
        <f t="shared" si="1917"/>
        <v>-7914999000</v>
      </c>
      <c r="ODK13" s="39">
        <f t="shared" si="1918"/>
        <v>0.98522502837837811</v>
      </c>
      <c r="ODL13" s="39">
        <f t="shared" si="1919"/>
        <v>1.5843049504181546</v>
      </c>
      <c r="ODM13" s="40" t="s">
        <v>395</v>
      </c>
      <c r="ODN13" s="40" t="s">
        <v>11</v>
      </c>
      <c r="ODO13" s="42">
        <v>42369</v>
      </c>
      <c r="ODP13" s="43">
        <v>4995881000</v>
      </c>
      <c r="ODQ13" s="43">
        <v>73814000</v>
      </c>
      <c r="ODR13" s="43">
        <v>2796508000</v>
      </c>
      <c r="ODS13" s="40">
        <v>0</v>
      </c>
      <c r="ODT13" s="43">
        <v>196424000</v>
      </c>
      <c r="ODU13" s="40" t="s">
        <v>41</v>
      </c>
      <c r="ODV13" s="40" t="s">
        <v>99</v>
      </c>
      <c r="ODW13" s="36">
        <f t="shared" si="1914"/>
        <v>2015</v>
      </c>
      <c r="ODX13" s="37">
        <f t="shared" si="1915"/>
        <v>-4922067000</v>
      </c>
      <c r="ODY13" s="38">
        <f t="shared" si="1916"/>
        <v>2992932000</v>
      </c>
      <c r="ODZ13" s="38">
        <f t="shared" si="1917"/>
        <v>-7914999000</v>
      </c>
      <c r="OEA13" s="39">
        <f t="shared" si="1918"/>
        <v>0.98522502837837811</v>
      </c>
      <c r="OEB13" s="39">
        <f t="shared" si="1919"/>
        <v>1.5843049504181546</v>
      </c>
      <c r="OEC13" s="40" t="s">
        <v>395</v>
      </c>
      <c r="OED13" s="40" t="s">
        <v>11</v>
      </c>
      <c r="OEE13" s="42">
        <v>42369</v>
      </c>
      <c r="OEF13" s="43">
        <v>4995881000</v>
      </c>
      <c r="OEG13" s="43">
        <v>73814000</v>
      </c>
      <c r="OEH13" s="43">
        <v>2796508000</v>
      </c>
      <c r="OEI13" s="40">
        <v>0</v>
      </c>
      <c r="OEJ13" s="43">
        <v>196424000</v>
      </c>
      <c r="OEK13" s="40" t="s">
        <v>41</v>
      </c>
      <c r="OEL13" s="40" t="s">
        <v>99</v>
      </c>
      <c r="OEM13" s="36">
        <f t="shared" si="1920"/>
        <v>2015</v>
      </c>
      <c r="OEN13" s="37">
        <f t="shared" si="1921"/>
        <v>-4922067000</v>
      </c>
      <c r="OEO13" s="38">
        <f t="shared" si="1922"/>
        <v>2992932000</v>
      </c>
      <c r="OEP13" s="38">
        <f t="shared" si="1923"/>
        <v>-7914999000</v>
      </c>
      <c r="OEQ13" s="39">
        <f t="shared" si="1924"/>
        <v>0.98522502837837811</v>
      </c>
      <c r="OER13" s="39">
        <f t="shared" si="1925"/>
        <v>1.5843049504181546</v>
      </c>
      <c r="OES13" s="40" t="s">
        <v>395</v>
      </c>
      <c r="OET13" s="40" t="s">
        <v>11</v>
      </c>
      <c r="OEU13" s="42">
        <v>42369</v>
      </c>
      <c r="OEV13" s="43">
        <v>4995881000</v>
      </c>
      <c r="OEW13" s="43">
        <v>73814000</v>
      </c>
      <c r="OEX13" s="43">
        <v>2796508000</v>
      </c>
      <c r="OEY13" s="40">
        <v>0</v>
      </c>
      <c r="OEZ13" s="43">
        <v>196424000</v>
      </c>
      <c r="OFA13" s="40" t="s">
        <v>41</v>
      </c>
      <c r="OFB13" s="40" t="s">
        <v>99</v>
      </c>
      <c r="OFC13" s="36">
        <f t="shared" si="1920"/>
        <v>2015</v>
      </c>
      <c r="OFD13" s="37">
        <f t="shared" si="1921"/>
        <v>-4922067000</v>
      </c>
      <c r="OFE13" s="38">
        <f t="shared" si="1922"/>
        <v>2992932000</v>
      </c>
      <c r="OFF13" s="38">
        <f t="shared" si="1923"/>
        <v>-7914999000</v>
      </c>
      <c r="OFG13" s="39">
        <f t="shared" si="1924"/>
        <v>0.98522502837837811</v>
      </c>
      <c r="OFH13" s="39">
        <f t="shared" si="1925"/>
        <v>1.5843049504181546</v>
      </c>
      <c r="OFI13" s="40" t="s">
        <v>395</v>
      </c>
      <c r="OFJ13" s="40" t="s">
        <v>11</v>
      </c>
      <c r="OFK13" s="42">
        <v>42369</v>
      </c>
      <c r="OFL13" s="43">
        <v>4995881000</v>
      </c>
      <c r="OFM13" s="43">
        <v>73814000</v>
      </c>
      <c r="OFN13" s="43">
        <v>2796508000</v>
      </c>
      <c r="OFO13" s="40">
        <v>0</v>
      </c>
      <c r="OFP13" s="43">
        <v>196424000</v>
      </c>
      <c r="OFQ13" s="40" t="s">
        <v>41</v>
      </c>
      <c r="OFR13" s="40" t="s">
        <v>99</v>
      </c>
      <c r="OFS13" s="36">
        <f t="shared" si="1926"/>
        <v>2015</v>
      </c>
      <c r="OFT13" s="37">
        <f t="shared" si="1927"/>
        <v>-4922067000</v>
      </c>
      <c r="OFU13" s="38">
        <f t="shared" si="1928"/>
        <v>2992932000</v>
      </c>
      <c r="OFV13" s="38">
        <f t="shared" si="1929"/>
        <v>-7914999000</v>
      </c>
      <c r="OFW13" s="39">
        <f t="shared" si="1930"/>
        <v>0.98522502837837811</v>
      </c>
      <c r="OFX13" s="39">
        <f t="shared" si="1931"/>
        <v>1.5843049504181546</v>
      </c>
      <c r="OFY13" s="40" t="s">
        <v>395</v>
      </c>
      <c r="OFZ13" s="40" t="s">
        <v>11</v>
      </c>
      <c r="OGA13" s="42">
        <v>42369</v>
      </c>
      <c r="OGB13" s="43">
        <v>4995881000</v>
      </c>
      <c r="OGC13" s="43">
        <v>73814000</v>
      </c>
      <c r="OGD13" s="43">
        <v>2796508000</v>
      </c>
      <c r="OGE13" s="40">
        <v>0</v>
      </c>
      <c r="OGF13" s="43">
        <v>196424000</v>
      </c>
      <c r="OGG13" s="40" t="s">
        <v>41</v>
      </c>
      <c r="OGH13" s="40" t="s">
        <v>99</v>
      </c>
      <c r="OGI13" s="36">
        <f t="shared" si="1926"/>
        <v>2015</v>
      </c>
      <c r="OGJ13" s="37">
        <f t="shared" si="1927"/>
        <v>-4922067000</v>
      </c>
      <c r="OGK13" s="38">
        <f t="shared" si="1928"/>
        <v>2992932000</v>
      </c>
      <c r="OGL13" s="38">
        <f t="shared" si="1929"/>
        <v>-7914999000</v>
      </c>
      <c r="OGM13" s="39">
        <f t="shared" si="1930"/>
        <v>0.98522502837837811</v>
      </c>
      <c r="OGN13" s="39">
        <f t="shared" si="1931"/>
        <v>1.5843049504181546</v>
      </c>
      <c r="OGO13" s="40" t="s">
        <v>395</v>
      </c>
      <c r="OGP13" s="40" t="s">
        <v>11</v>
      </c>
      <c r="OGQ13" s="42">
        <v>42369</v>
      </c>
      <c r="OGR13" s="43">
        <v>4995881000</v>
      </c>
      <c r="OGS13" s="43">
        <v>73814000</v>
      </c>
      <c r="OGT13" s="43">
        <v>2796508000</v>
      </c>
      <c r="OGU13" s="40">
        <v>0</v>
      </c>
      <c r="OGV13" s="43">
        <v>196424000</v>
      </c>
      <c r="OGW13" s="40" t="s">
        <v>41</v>
      </c>
      <c r="OGX13" s="40" t="s">
        <v>99</v>
      </c>
      <c r="OGY13" s="36">
        <f t="shared" si="1932"/>
        <v>2015</v>
      </c>
      <c r="OGZ13" s="37">
        <f t="shared" si="1933"/>
        <v>-4922067000</v>
      </c>
      <c r="OHA13" s="38">
        <f t="shared" si="1934"/>
        <v>2992932000</v>
      </c>
      <c r="OHB13" s="38">
        <f t="shared" si="1935"/>
        <v>-7914999000</v>
      </c>
      <c r="OHC13" s="39">
        <f t="shared" si="1936"/>
        <v>0.98522502837837811</v>
      </c>
      <c r="OHD13" s="39">
        <f t="shared" si="1937"/>
        <v>1.5843049504181546</v>
      </c>
      <c r="OHE13" s="40" t="s">
        <v>395</v>
      </c>
      <c r="OHF13" s="40" t="s">
        <v>11</v>
      </c>
      <c r="OHG13" s="42">
        <v>42369</v>
      </c>
      <c r="OHH13" s="43">
        <v>4995881000</v>
      </c>
      <c r="OHI13" s="43">
        <v>73814000</v>
      </c>
      <c r="OHJ13" s="43">
        <v>2796508000</v>
      </c>
      <c r="OHK13" s="40">
        <v>0</v>
      </c>
      <c r="OHL13" s="43">
        <v>196424000</v>
      </c>
      <c r="OHM13" s="40" t="s">
        <v>41</v>
      </c>
      <c r="OHN13" s="40" t="s">
        <v>99</v>
      </c>
      <c r="OHO13" s="36">
        <f t="shared" si="1932"/>
        <v>2015</v>
      </c>
      <c r="OHP13" s="37">
        <f t="shared" si="1933"/>
        <v>-4922067000</v>
      </c>
      <c r="OHQ13" s="38">
        <f t="shared" si="1934"/>
        <v>2992932000</v>
      </c>
      <c r="OHR13" s="38">
        <f t="shared" si="1935"/>
        <v>-7914999000</v>
      </c>
      <c r="OHS13" s="39">
        <f t="shared" si="1936"/>
        <v>0.98522502837837811</v>
      </c>
      <c r="OHT13" s="39">
        <f t="shared" si="1937"/>
        <v>1.5843049504181546</v>
      </c>
      <c r="OHU13" s="40" t="s">
        <v>395</v>
      </c>
      <c r="OHV13" s="40" t="s">
        <v>11</v>
      </c>
      <c r="OHW13" s="42">
        <v>42369</v>
      </c>
      <c r="OHX13" s="43">
        <v>4995881000</v>
      </c>
      <c r="OHY13" s="43">
        <v>73814000</v>
      </c>
      <c r="OHZ13" s="43">
        <v>2796508000</v>
      </c>
      <c r="OIA13" s="40">
        <v>0</v>
      </c>
      <c r="OIB13" s="43">
        <v>196424000</v>
      </c>
      <c r="OIC13" s="40" t="s">
        <v>41</v>
      </c>
      <c r="OID13" s="40" t="s">
        <v>99</v>
      </c>
      <c r="OIE13" s="36">
        <f t="shared" si="1938"/>
        <v>2015</v>
      </c>
      <c r="OIF13" s="37">
        <f t="shared" si="1939"/>
        <v>-4922067000</v>
      </c>
      <c r="OIG13" s="38">
        <f t="shared" si="1940"/>
        <v>2992932000</v>
      </c>
      <c r="OIH13" s="38">
        <f t="shared" si="1941"/>
        <v>-7914999000</v>
      </c>
      <c r="OII13" s="39">
        <f t="shared" si="1942"/>
        <v>0.98522502837837811</v>
      </c>
      <c r="OIJ13" s="39">
        <f t="shared" si="1943"/>
        <v>1.5843049504181546</v>
      </c>
      <c r="OIK13" s="40" t="s">
        <v>395</v>
      </c>
      <c r="OIL13" s="40" t="s">
        <v>11</v>
      </c>
      <c r="OIM13" s="42">
        <v>42369</v>
      </c>
      <c r="OIN13" s="43">
        <v>4995881000</v>
      </c>
      <c r="OIO13" s="43">
        <v>73814000</v>
      </c>
      <c r="OIP13" s="43">
        <v>2796508000</v>
      </c>
      <c r="OIQ13" s="40">
        <v>0</v>
      </c>
      <c r="OIR13" s="43">
        <v>196424000</v>
      </c>
      <c r="OIS13" s="40" t="s">
        <v>41</v>
      </c>
      <c r="OIT13" s="40" t="s">
        <v>99</v>
      </c>
      <c r="OIU13" s="36">
        <f t="shared" si="1938"/>
        <v>2015</v>
      </c>
      <c r="OIV13" s="37">
        <f t="shared" si="1939"/>
        <v>-4922067000</v>
      </c>
      <c r="OIW13" s="38">
        <f t="shared" si="1940"/>
        <v>2992932000</v>
      </c>
      <c r="OIX13" s="38">
        <f t="shared" si="1941"/>
        <v>-7914999000</v>
      </c>
      <c r="OIY13" s="39">
        <f t="shared" si="1942"/>
        <v>0.98522502837837811</v>
      </c>
      <c r="OIZ13" s="39">
        <f t="shared" si="1943"/>
        <v>1.5843049504181546</v>
      </c>
      <c r="OJA13" s="40" t="s">
        <v>395</v>
      </c>
      <c r="OJB13" s="40" t="s">
        <v>11</v>
      </c>
      <c r="OJC13" s="42">
        <v>42369</v>
      </c>
      <c r="OJD13" s="43">
        <v>4995881000</v>
      </c>
      <c r="OJE13" s="43">
        <v>73814000</v>
      </c>
      <c r="OJF13" s="43">
        <v>2796508000</v>
      </c>
      <c r="OJG13" s="40">
        <v>0</v>
      </c>
      <c r="OJH13" s="43">
        <v>196424000</v>
      </c>
      <c r="OJI13" s="40" t="s">
        <v>41</v>
      </c>
      <c r="OJJ13" s="40" t="s">
        <v>99</v>
      </c>
      <c r="OJK13" s="36">
        <f t="shared" si="1944"/>
        <v>2015</v>
      </c>
      <c r="OJL13" s="37">
        <f t="shared" si="1945"/>
        <v>-4922067000</v>
      </c>
      <c r="OJM13" s="38">
        <f t="shared" si="1946"/>
        <v>2992932000</v>
      </c>
      <c r="OJN13" s="38">
        <f t="shared" si="1947"/>
        <v>-7914999000</v>
      </c>
      <c r="OJO13" s="39">
        <f t="shared" si="1948"/>
        <v>0.98522502837837811</v>
      </c>
      <c r="OJP13" s="39">
        <f t="shared" si="1949"/>
        <v>1.5843049504181546</v>
      </c>
      <c r="OJQ13" s="40" t="s">
        <v>395</v>
      </c>
      <c r="OJR13" s="40" t="s">
        <v>11</v>
      </c>
      <c r="OJS13" s="42">
        <v>42369</v>
      </c>
      <c r="OJT13" s="43">
        <v>4995881000</v>
      </c>
      <c r="OJU13" s="43">
        <v>73814000</v>
      </c>
      <c r="OJV13" s="43">
        <v>2796508000</v>
      </c>
      <c r="OJW13" s="40">
        <v>0</v>
      </c>
      <c r="OJX13" s="43">
        <v>196424000</v>
      </c>
      <c r="OJY13" s="40" t="s">
        <v>41</v>
      </c>
      <c r="OJZ13" s="40" t="s">
        <v>99</v>
      </c>
      <c r="OKA13" s="36">
        <f t="shared" si="1944"/>
        <v>2015</v>
      </c>
      <c r="OKB13" s="37">
        <f t="shared" si="1945"/>
        <v>-4922067000</v>
      </c>
      <c r="OKC13" s="38">
        <f t="shared" si="1946"/>
        <v>2992932000</v>
      </c>
      <c r="OKD13" s="38">
        <f t="shared" si="1947"/>
        <v>-7914999000</v>
      </c>
      <c r="OKE13" s="39">
        <f t="shared" si="1948"/>
        <v>0.98522502837837811</v>
      </c>
      <c r="OKF13" s="39">
        <f t="shared" si="1949"/>
        <v>1.5843049504181546</v>
      </c>
      <c r="OKG13" s="40" t="s">
        <v>395</v>
      </c>
      <c r="OKH13" s="40" t="s">
        <v>11</v>
      </c>
      <c r="OKI13" s="42">
        <v>42369</v>
      </c>
      <c r="OKJ13" s="43">
        <v>4995881000</v>
      </c>
      <c r="OKK13" s="43">
        <v>73814000</v>
      </c>
      <c r="OKL13" s="43">
        <v>2796508000</v>
      </c>
      <c r="OKM13" s="40">
        <v>0</v>
      </c>
      <c r="OKN13" s="43">
        <v>196424000</v>
      </c>
      <c r="OKO13" s="40" t="s">
        <v>41</v>
      </c>
      <c r="OKP13" s="40" t="s">
        <v>99</v>
      </c>
      <c r="OKQ13" s="36">
        <f t="shared" si="1950"/>
        <v>2015</v>
      </c>
      <c r="OKR13" s="37">
        <f t="shared" si="1951"/>
        <v>-4922067000</v>
      </c>
      <c r="OKS13" s="38">
        <f t="shared" si="1952"/>
        <v>2992932000</v>
      </c>
      <c r="OKT13" s="38">
        <f t="shared" si="1953"/>
        <v>-7914999000</v>
      </c>
      <c r="OKU13" s="39">
        <f t="shared" si="1954"/>
        <v>0.98522502837837811</v>
      </c>
      <c r="OKV13" s="39">
        <f t="shared" si="1955"/>
        <v>1.5843049504181546</v>
      </c>
      <c r="OKW13" s="40" t="s">
        <v>395</v>
      </c>
      <c r="OKX13" s="40" t="s">
        <v>11</v>
      </c>
      <c r="OKY13" s="42">
        <v>42369</v>
      </c>
      <c r="OKZ13" s="43">
        <v>4995881000</v>
      </c>
      <c r="OLA13" s="43">
        <v>73814000</v>
      </c>
      <c r="OLB13" s="43">
        <v>2796508000</v>
      </c>
      <c r="OLC13" s="40">
        <v>0</v>
      </c>
      <c r="OLD13" s="43">
        <v>196424000</v>
      </c>
      <c r="OLE13" s="40" t="s">
        <v>41</v>
      </c>
      <c r="OLF13" s="40" t="s">
        <v>99</v>
      </c>
      <c r="OLG13" s="36">
        <f t="shared" si="1950"/>
        <v>2015</v>
      </c>
      <c r="OLH13" s="37">
        <f t="shared" si="1951"/>
        <v>-4922067000</v>
      </c>
      <c r="OLI13" s="38">
        <f t="shared" si="1952"/>
        <v>2992932000</v>
      </c>
      <c r="OLJ13" s="38">
        <f t="shared" si="1953"/>
        <v>-7914999000</v>
      </c>
      <c r="OLK13" s="39">
        <f t="shared" si="1954"/>
        <v>0.98522502837837811</v>
      </c>
      <c r="OLL13" s="39">
        <f t="shared" si="1955"/>
        <v>1.5843049504181546</v>
      </c>
      <c r="OLM13" s="40" t="s">
        <v>395</v>
      </c>
      <c r="OLN13" s="40" t="s">
        <v>11</v>
      </c>
      <c r="OLO13" s="42">
        <v>42369</v>
      </c>
      <c r="OLP13" s="43">
        <v>4995881000</v>
      </c>
      <c r="OLQ13" s="43">
        <v>73814000</v>
      </c>
      <c r="OLR13" s="43">
        <v>2796508000</v>
      </c>
      <c r="OLS13" s="40">
        <v>0</v>
      </c>
      <c r="OLT13" s="43">
        <v>196424000</v>
      </c>
      <c r="OLU13" s="40" t="s">
        <v>41</v>
      </c>
      <c r="OLV13" s="40" t="s">
        <v>99</v>
      </c>
      <c r="OLW13" s="36">
        <f t="shared" si="1956"/>
        <v>2015</v>
      </c>
      <c r="OLX13" s="37">
        <f t="shared" si="1957"/>
        <v>-4922067000</v>
      </c>
      <c r="OLY13" s="38">
        <f t="shared" si="1958"/>
        <v>2992932000</v>
      </c>
      <c r="OLZ13" s="38">
        <f t="shared" si="1959"/>
        <v>-7914999000</v>
      </c>
      <c r="OMA13" s="39">
        <f t="shared" si="1960"/>
        <v>0.98522502837837811</v>
      </c>
      <c r="OMB13" s="39">
        <f t="shared" si="1961"/>
        <v>1.5843049504181546</v>
      </c>
      <c r="OMC13" s="40" t="s">
        <v>395</v>
      </c>
      <c r="OMD13" s="40" t="s">
        <v>11</v>
      </c>
      <c r="OME13" s="42">
        <v>42369</v>
      </c>
      <c r="OMF13" s="43">
        <v>4995881000</v>
      </c>
      <c r="OMG13" s="43">
        <v>73814000</v>
      </c>
      <c r="OMH13" s="43">
        <v>2796508000</v>
      </c>
      <c r="OMI13" s="40">
        <v>0</v>
      </c>
      <c r="OMJ13" s="43">
        <v>196424000</v>
      </c>
      <c r="OMK13" s="40" t="s">
        <v>41</v>
      </c>
      <c r="OML13" s="40" t="s">
        <v>99</v>
      </c>
      <c r="OMM13" s="36">
        <f t="shared" si="1956"/>
        <v>2015</v>
      </c>
      <c r="OMN13" s="37">
        <f t="shared" si="1957"/>
        <v>-4922067000</v>
      </c>
      <c r="OMO13" s="38">
        <f t="shared" si="1958"/>
        <v>2992932000</v>
      </c>
      <c r="OMP13" s="38">
        <f t="shared" si="1959"/>
        <v>-7914999000</v>
      </c>
      <c r="OMQ13" s="39">
        <f t="shared" si="1960"/>
        <v>0.98522502837837811</v>
      </c>
      <c r="OMR13" s="39">
        <f t="shared" si="1961"/>
        <v>1.5843049504181546</v>
      </c>
      <c r="OMS13" s="40" t="s">
        <v>395</v>
      </c>
      <c r="OMT13" s="40" t="s">
        <v>11</v>
      </c>
      <c r="OMU13" s="42">
        <v>42369</v>
      </c>
      <c r="OMV13" s="43">
        <v>4995881000</v>
      </c>
      <c r="OMW13" s="43">
        <v>73814000</v>
      </c>
      <c r="OMX13" s="43">
        <v>2796508000</v>
      </c>
      <c r="OMY13" s="40">
        <v>0</v>
      </c>
      <c r="OMZ13" s="43">
        <v>196424000</v>
      </c>
      <c r="ONA13" s="40" t="s">
        <v>41</v>
      </c>
      <c r="ONB13" s="40" t="s">
        <v>99</v>
      </c>
      <c r="ONC13" s="36">
        <f t="shared" si="1962"/>
        <v>2015</v>
      </c>
      <c r="OND13" s="37">
        <f t="shared" si="1963"/>
        <v>-4922067000</v>
      </c>
      <c r="ONE13" s="38">
        <f t="shared" si="1964"/>
        <v>2992932000</v>
      </c>
      <c r="ONF13" s="38">
        <f t="shared" si="1965"/>
        <v>-7914999000</v>
      </c>
      <c r="ONG13" s="39">
        <f t="shared" si="1966"/>
        <v>0.98522502837837811</v>
      </c>
      <c r="ONH13" s="39">
        <f t="shared" si="1967"/>
        <v>1.5843049504181546</v>
      </c>
      <c r="ONI13" s="40" t="s">
        <v>395</v>
      </c>
      <c r="ONJ13" s="40" t="s">
        <v>11</v>
      </c>
      <c r="ONK13" s="42">
        <v>42369</v>
      </c>
      <c r="ONL13" s="43">
        <v>4995881000</v>
      </c>
      <c r="ONM13" s="43">
        <v>73814000</v>
      </c>
      <c r="ONN13" s="43">
        <v>2796508000</v>
      </c>
      <c r="ONO13" s="40">
        <v>0</v>
      </c>
      <c r="ONP13" s="43">
        <v>196424000</v>
      </c>
      <c r="ONQ13" s="40" t="s">
        <v>41</v>
      </c>
      <c r="ONR13" s="40" t="s">
        <v>99</v>
      </c>
      <c r="ONS13" s="36">
        <f t="shared" si="1962"/>
        <v>2015</v>
      </c>
      <c r="ONT13" s="37">
        <f t="shared" si="1963"/>
        <v>-4922067000</v>
      </c>
      <c r="ONU13" s="38">
        <f t="shared" si="1964"/>
        <v>2992932000</v>
      </c>
      <c r="ONV13" s="38">
        <f t="shared" si="1965"/>
        <v>-7914999000</v>
      </c>
      <c r="ONW13" s="39">
        <f t="shared" si="1966"/>
        <v>0.98522502837837811</v>
      </c>
      <c r="ONX13" s="39">
        <f t="shared" si="1967"/>
        <v>1.5843049504181546</v>
      </c>
      <c r="ONY13" s="40" t="s">
        <v>395</v>
      </c>
      <c r="ONZ13" s="40" t="s">
        <v>11</v>
      </c>
      <c r="OOA13" s="42">
        <v>42369</v>
      </c>
      <c r="OOB13" s="43">
        <v>4995881000</v>
      </c>
      <c r="OOC13" s="43">
        <v>73814000</v>
      </c>
      <c r="OOD13" s="43">
        <v>2796508000</v>
      </c>
      <c r="OOE13" s="40">
        <v>0</v>
      </c>
      <c r="OOF13" s="43">
        <v>196424000</v>
      </c>
      <c r="OOG13" s="40" t="s">
        <v>41</v>
      </c>
      <c r="OOH13" s="40" t="s">
        <v>99</v>
      </c>
      <c r="OOI13" s="36">
        <f t="shared" si="1968"/>
        <v>2015</v>
      </c>
      <c r="OOJ13" s="37">
        <f t="shared" si="1969"/>
        <v>-4922067000</v>
      </c>
      <c r="OOK13" s="38">
        <f t="shared" si="1970"/>
        <v>2992932000</v>
      </c>
      <c r="OOL13" s="38">
        <f t="shared" si="1971"/>
        <v>-7914999000</v>
      </c>
      <c r="OOM13" s="39">
        <f t="shared" si="1972"/>
        <v>0.98522502837837811</v>
      </c>
      <c r="OON13" s="39">
        <f t="shared" si="1973"/>
        <v>1.5843049504181546</v>
      </c>
      <c r="OOO13" s="40" t="s">
        <v>395</v>
      </c>
      <c r="OOP13" s="40" t="s">
        <v>11</v>
      </c>
      <c r="OOQ13" s="42">
        <v>42369</v>
      </c>
      <c r="OOR13" s="43">
        <v>4995881000</v>
      </c>
      <c r="OOS13" s="43">
        <v>73814000</v>
      </c>
      <c r="OOT13" s="43">
        <v>2796508000</v>
      </c>
      <c r="OOU13" s="40">
        <v>0</v>
      </c>
      <c r="OOV13" s="43">
        <v>196424000</v>
      </c>
      <c r="OOW13" s="40" t="s">
        <v>41</v>
      </c>
      <c r="OOX13" s="40" t="s">
        <v>99</v>
      </c>
      <c r="OOY13" s="36">
        <f t="shared" si="1968"/>
        <v>2015</v>
      </c>
      <c r="OOZ13" s="37">
        <f t="shared" si="1969"/>
        <v>-4922067000</v>
      </c>
      <c r="OPA13" s="38">
        <f t="shared" si="1970"/>
        <v>2992932000</v>
      </c>
      <c r="OPB13" s="38">
        <f t="shared" si="1971"/>
        <v>-7914999000</v>
      </c>
      <c r="OPC13" s="39">
        <f t="shared" si="1972"/>
        <v>0.98522502837837811</v>
      </c>
      <c r="OPD13" s="39">
        <f t="shared" si="1973"/>
        <v>1.5843049504181546</v>
      </c>
      <c r="OPE13" s="40" t="s">
        <v>395</v>
      </c>
      <c r="OPF13" s="40" t="s">
        <v>11</v>
      </c>
      <c r="OPG13" s="42">
        <v>42369</v>
      </c>
      <c r="OPH13" s="43">
        <v>4995881000</v>
      </c>
      <c r="OPI13" s="43">
        <v>73814000</v>
      </c>
      <c r="OPJ13" s="43">
        <v>2796508000</v>
      </c>
      <c r="OPK13" s="40">
        <v>0</v>
      </c>
      <c r="OPL13" s="43">
        <v>196424000</v>
      </c>
      <c r="OPM13" s="40" t="s">
        <v>41</v>
      </c>
      <c r="OPN13" s="40" t="s">
        <v>99</v>
      </c>
      <c r="OPO13" s="36">
        <f t="shared" si="1974"/>
        <v>2015</v>
      </c>
      <c r="OPP13" s="37">
        <f t="shared" si="1975"/>
        <v>-4922067000</v>
      </c>
      <c r="OPQ13" s="38">
        <f t="shared" si="1976"/>
        <v>2992932000</v>
      </c>
      <c r="OPR13" s="38">
        <f t="shared" si="1977"/>
        <v>-7914999000</v>
      </c>
      <c r="OPS13" s="39">
        <f t="shared" si="1978"/>
        <v>0.98522502837837811</v>
      </c>
      <c r="OPT13" s="39">
        <f t="shared" si="1979"/>
        <v>1.5843049504181546</v>
      </c>
      <c r="OPU13" s="40" t="s">
        <v>395</v>
      </c>
      <c r="OPV13" s="40" t="s">
        <v>11</v>
      </c>
      <c r="OPW13" s="42">
        <v>42369</v>
      </c>
      <c r="OPX13" s="43">
        <v>4995881000</v>
      </c>
      <c r="OPY13" s="43">
        <v>73814000</v>
      </c>
      <c r="OPZ13" s="43">
        <v>2796508000</v>
      </c>
      <c r="OQA13" s="40">
        <v>0</v>
      </c>
      <c r="OQB13" s="43">
        <v>196424000</v>
      </c>
      <c r="OQC13" s="40" t="s">
        <v>41</v>
      </c>
      <c r="OQD13" s="40" t="s">
        <v>99</v>
      </c>
      <c r="OQE13" s="36">
        <f t="shared" si="1974"/>
        <v>2015</v>
      </c>
      <c r="OQF13" s="37">
        <f t="shared" si="1975"/>
        <v>-4922067000</v>
      </c>
      <c r="OQG13" s="38">
        <f t="shared" si="1976"/>
        <v>2992932000</v>
      </c>
      <c r="OQH13" s="38">
        <f t="shared" si="1977"/>
        <v>-7914999000</v>
      </c>
      <c r="OQI13" s="39">
        <f t="shared" si="1978"/>
        <v>0.98522502837837811</v>
      </c>
      <c r="OQJ13" s="39">
        <f t="shared" si="1979"/>
        <v>1.5843049504181546</v>
      </c>
      <c r="OQK13" s="40" t="s">
        <v>395</v>
      </c>
      <c r="OQL13" s="40" t="s">
        <v>11</v>
      </c>
      <c r="OQM13" s="42">
        <v>42369</v>
      </c>
      <c r="OQN13" s="43">
        <v>4995881000</v>
      </c>
      <c r="OQO13" s="43">
        <v>73814000</v>
      </c>
      <c r="OQP13" s="43">
        <v>2796508000</v>
      </c>
      <c r="OQQ13" s="40">
        <v>0</v>
      </c>
      <c r="OQR13" s="43">
        <v>196424000</v>
      </c>
      <c r="OQS13" s="40" t="s">
        <v>41</v>
      </c>
      <c r="OQT13" s="40" t="s">
        <v>99</v>
      </c>
      <c r="OQU13" s="36">
        <f t="shared" si="1980"/>
        <v>2015</v>
      </c>
      <c r="OQV13" s="37">
        <f t="shared" si="1981"/>
        <v>-4922067000</v>
      </c>
      <c r="OQW13" s="38">
        <f t="shared" si="1982"/>
        <v>2992932000</v>
      </c>
      <c r="OQX13" s="38">
        <f t="shared" si="1983"/>
        <v>-7914999000</v>
      </c>
      <c r="OQY13" s="39">
        <f t="shared" si="1984"/>
        <v>0.98522502837837811</v>
      </c>
      <c r="OQZ13" s="39">
        <f t="shared" si="1985"/>
        <v>1.5843049504181546</v>
      </c>
      <c r="ORA13" s="40" t="s">
        <v>395</v>
      </c>
      <c r="ORB13" s="40" t="s">
        <v>11</v>
      </c>
      <c r="ORC13" s="42">
        <v>42369</v>
      </c>
      <c r="ORD13" s="43">
        <v>4995881000</v>
      </c>
      <c r="ORE13" s="43">
        <v>73814000</v>
      </c>
      <c r="ORF13" s="43">
        <v>2796508000</v>
      </c>
      <c r="ORG13" s="40">
        <v>0</v>
      </c>
      <c r="ORH13" s="43">
        <v>196424000</v>
      </c>
      <c r="ORI13" s="40" t="s">
        <v>41</v>
      </c>
      <c r="ORJ13" s="40" t="s">
        <v>99</v>
      </c>
      <c r="ORK13" s="36">
        <f t="shared" si="1980"/>
        <v>2015</v>
      </c>
      <c r="ORL13" s="37">
        <f t="shared" si="1981"/>
        <v>-4922067000</v>
      </c>
      <c r="ORM13" s="38">
        <f t="shared" si="1982"/>
        <v>2992932000</v>
      </c>
      <c r="ORN13" s="38">
        <f t="shared" si="1983"/>
        <v>-7914999000</v>
      </c>
      <c r="ORO13" s="39">
        <f t="shared" si="1984"/>
        <v>0.98522502837837811</v>
      </c>
      <c r="ORP13" s="39">
        <f t="shared" si="1985"/>
        <v>1.5843049504181546</v>
      </c>
      <c r="ORQ13" s="40" t="s">
        <v>395</v>
      </c>
      <c r="ORR13" s="40" t="s">
        <v>11</v>
      </c>
      <c r="ORS13" s="42">
        <v>42369</v>
      </c>
      <c r="ORT13" s="43">
        <v>4995881000</v>
      </c>
      <c r="ORU13" s="43">
        <v>73814000</v>
      </c>
      <c r="ORV13" s="43">
        <v>2796508000</v>
      </c>
      <c r="ORW13" s="40">
        <v>0</v>
      </c>
      <c r="ORX13" s="43">
        <v>196424000</v>
      </c>
      <c r="ORY13" s="40" t="s">
        <v>41</v>
      </c>
      <c r="ORZ13" s="40" t="s">
        <v>99</v>
      </c>
      <c r="OSA13" s="36">
        <f t="shared" si="1986"/>
        <v>2015</v>
      </c>
      <c r="OSB13" s="37">
        <f t="shared" si="1987"/>
        <v>-4922067000</v>
      </c>
      <c r="OSC13" s="38">
        <f t="shared" si="1988"/>
        <v>2992932000</v>
      </c>
      <c r="OSD13" s="38">
        <f t="shared" si="1989"/>
        <v>-7914999000</v>
      </c>
      <c r="OSE13" s="39">
        <f t="shared" si="1990"/>
        <v>0.98522502837837811</v>
      </c>
      <c r="OSF13" s="39">
        <f t="shared" si="1991"/>
        <v>1.5843049504181546</v>
      </c>
      <c r="OSG13" s="40" t="s">
        <v>395</v>
      </c>
      <c r="OSH13" s="40" t="s">
        <v>11</v>
      </c>
      <c r="OSI13" s="42">
        <v>42369</v>
      </c>
      <c r="OSJ13" s="43">
        <v>4995881000</v>
      </c>
      <c r="OSK13" s="43">
        <v>73814000</v>
      </c>
      <c r="OSL13" s="43">
        <v>2796508000</v>
      </c>
      <c r="OSM13" s="40">
        <v>0</v>
      </c>
      <c r="OSN13" s="43">
        <v>196424000</v>
      </c>
      <c r="OSO13" s="40" t="s">
        <v>41</v>
      </c>
      <c r="OSP13" s="40" t="s">
        <v>99</v>
      </c>
      <c r="OSQ13" s="36">
        <f t="shared" si="1986"/>
        <v>2015</v>
      </c>
      <c r="OSR13" s="37">
        <f t="shared" si="1987"/>
        <v>-4922067000</v>
      </c>
      <c r="OSS13" s="38">
        <f t="shared" si="1988"/>
        <v>2992932000</v>
      </c>
      <c r="OST13" s="38">
        <f t="shared" si="1989"/>
        <v>-7914999000</v>
      </c>
      <c r="OSU13" s="39">
        <f t="shared" si="1990"/>
        <v>0.98522502837837811</v>
      </c>
      <c r="OSV13" s="39">
        <f t="shared" si="1991"/>
        <v>1.5843049504181546</v>
      </c>
      <c r="OSW13" s="40" t="s">
        <v>395</v>
      </c>
      <c r="OSX13" s="40" t="s">
        <v>11</v>
      </c>
      <c r="OSY13" s="42">
        <v>42369</v>
      </c>
      <c r="OSZ13" s="43">
        <v>4995881000</v>
      </c>
      <c r="OTA13" s="43">
        <v>73814000</v>
      </c>
      <c r="OTB13" s="43">
        <v>2796508000</v>
      </c>
      <c r="OTC13" s="40">
        <v>0</v>
      </c>
      <c r="OTD13" s="43">
        <v>196424000</v>
      </c>
      <c r="OTE13" s="40" t="s">
        <v>41</v>
      </c>
      <c r="OTF13" s="40" t="s">
        <v>99</v>
      </c>
      <c r="OTG13" s="36">
        <f t="shared" si="1992"/>
        <v>2015</v>
      </c>
      <c r="OTH13" s="37">
        <f t="shared" si="1993"/>
        <v>-4922067000</v>
      </c>
      <c r="OTI13" s="38">
        <f t="shared" si="1994"/>
        <v>2992932000</v>
      </c>
      <c r="OTJ13" s="38">
        <f t="shared" si="1995"/>
        <v>-7914999000</v>
      </c>
      <c r="OTK13" s="39">
        <f t="shared" si="1996"/>
        <v>0.98522502837837811</v>
      </c>
      <c r="OTL13" s="39">
        <f t="shared" si="1997"/>
        <v>1.5843049504181546</v>
      </c>
      <c r="OTM13" s="40" t="s">
        <v>395</v>
      </c>
      <c r="OTN13" s="40" t="s">
        <v>11</v>
      </c>
      <c r="OTO13" s="42">
        <v>42369</v>
      </c>
      <c r="OTP13" s="43">
        <v>4995881000</v>
      </c>
      <c r="OTQ13" s="43">
        <v>73814000</v>
      </c>
      <c r="OTR13" s="43">
        <v>2796508000</v>
      </c>
      <c r="OTS13" s="40">
        <v>0</v>
      </c>
      <c r="OTT13" s="43">
        <v>196424000</v>
      </c>
      <c r="OTU13" s="40" t="s">
        <v>41</v>
      </c>
      <c r="OTV13" s="40" t="s">
        <v>99</v>
      </c>
      <c r="OTW13" s="36">
        <f t="shared" si="1992"/>
        <v>2015</v>
      </c>
      <c r="OTX13" s="37">
        <f t="shared" si="1993"/>
        <v>-4922067000</v>
      </c>
      <c r="OTY13" s="38">
        <f t="shared" si="1994"/>
        <v>2992932000</v>
      </c>
      <c r="OTZ13" s="38">
        <f t="shared" si="1995"/>
        <v>-7914999000</v>
      </c>
      <c r="OUA13" s="39">
        <f t="shared" si="1996"/>
        <v>0.98522502837837811</v>
      </c>
      <c r="OUB13" s="39">
        <f t="shared" si="1997"/>
        <v>1.5843049504181546</v>
      </c>
      <c r="OUC13" s="40" t="s">
        <v>395</v>
      </c>
      <c r="OUD13" s="40" t="s">
        <v>11</v>
      </c>
      <c r="OUE13" s="42">
        <v>42369</v>
      </c>
      <c r="OUF13" s="43">
        <v>4995881000</v>
      </c>
      <c r="OUG13" s="43">
        <v>73814000</v>
      </c>
      <c r="OUH13" s="43">
        <v>2796508000</v>
      </c>
      <c r="OUI13" s="40">
        <v>0</v>
      </c>
      <c r="OUJ13" s="43">
        <v>196424000</v>
      </c>
      <c r="OUK13" s="40" t="s">
        <v>41</v>
      </c>
      <c r="OUL13" s="40" t="s">
        <v>99</v>
      </c>
      <c r="OUM13" s="36">
        <f t="shared" si="1998"/>
        <v>2015</v>
      </c>
      <c r="OUN13" s="37">
        <f t="shared" si="1999"/>
        <v>-4922067000</v>
      </c>
      <c r="OUO13" s="38">
        <f t="shared" si="2000"/>
        <v>2992932000</v>
      </c>
      <c r="OUP13" s="38">
        <f t="shared" si="2001"/>
        <v>-7914999000</v>
      </c>
      <c r="OUQ13" s="39">
        <f t="shared" si="2002"/>
        <v>0.98522502837837811</v>
      </c>
      <c r="OUR13" s="39">
        <f t="shared" si="2003"/>
        <v>1.5843049504181546</v>
      </c>
      <c r="OUS13" s="40" t="s">
        <v>395</v>
      </c>
      <c r="OUT13" s="40" t="s">
        <v>11</v>
      </c>
      <c r="OUU13" s="42">
        <v>42369</v>
      </c>
      <c r="OUV13" s="43">
        <v>4995881000</v>
      </c>
      <c r="OUW13" s="43">
        <v>73814000</v>
      </c>
      <c r="OUX13" s="43">
        <v>2796508000</v>
      </c>
      <c r="OUY13" s="40">
        <v>0</v>
      </c>
      <c r="OUZ13" s="43">
        <v>196424000</v>
      </c>
      <c r="OVA13" s="40" t="s">
        <v>41</v>
      </c>
      <c r="OVB13" s="40" t="s">
        <v>99</v>
      </c>
      <c r="OVC13" s="36">
        <f t="shared" si="1998"/>
        <v>2015</v>
      </c>
      <c r="OVD13" s="37">
        <f t="shared" si="1999"/>
        <v>-4922067000</v>
      </c>
      <c r="OVE13" s="38">
        <f t="shared" si="2000"/>
        <v>2992932000</v>
      </c>
      <c r="OVF13" s="38">
        <f t="shared" si="2001"/>
        <v>-7914999000</v>
      </c>
      <c r="OVG13" s="39">
        <f t="shared" si="2002"/>
        <v>0.98522502837837811</v>
      </c>
      <c r="OVH13" s="39">
        <f t="shared" si="2003"/>
        <v>1.5843049504181546</v>
      </c>
      <c r="OVI13" s="40" t="s">
        <v>395</v>
      </c>
      <c r="OVJ13" s="40" t="s">
        <v>11</v>
      </c>
      <c r="OVK13" s="42">
        <v>42369</v>
      </c>
      <c r="OVL13" s="43">
        <v>4995881000</v>
      </c>
      <c r="OVM13" s="43">
        <v>73814000</v>
      </c>
      <c r="OVN13" s="43">
        <v>2796508000</v>
      </c>
      <c r="OVO13" s="40">
        <v>0</v>
      </c>
      <c r="OVP13" s="43">
        <v>196424000</v>
      </c>
      <c r="OVQ13" s="40" t="s">
        <v>41</v>
      </c>
      <c r="OVR13" s="40" t="s">
        <v>99</v>
      </c>
      <c r="OVS13" s="36">
        <f t="shared" si="2004"/>
        <v>2015</v>
      </c>
      <c r="OVT13" s="37">
        <f t="shared" si="2005"/>
        <v>-4922067000</v>
      </c>
      <c r="OVU13" s="38">
        <f t="shared" si="2006"/>
        <v>2992932000</v>
      </c>
      <c r="OVV13" s="38">
        <f t="shared" si="2007"/>
        <v>-7914999000</v>
      </c>
      <c r="OVW13" s="39">
        <f t="shared" si="2008"/>
        <v>0.98522502837837811</v>
      </c>
      <c r="OVX13" s="39">
        <f t="shared" si="2009"/>
        <v>1.5843049504181546</v>
      </c>
      <c r="OVY13" s="40" t="s">
        <v>395</v>
      </c>
      <c r="OVZ13" s="40" t="s">
        <v>11</v>
      </c>
      <c r="OWA13" s="42">
        <v>42369</v>
      </c>
      <c r="OWB13" s="43">
        <v>4995881000</v>
      </c>
      <c r="OWC13" s="43">
        <v>73814000</v>
      </c>
      <c r="OWD13" s="43">
        <v>2796508000</v>
      </c>
      <c r="OWE13" s="40">
        <v>0</v>
      </c>
      <c r="OWF13" s="43">
        <v>196424000</v>
      </c>
      <c r="OWG13" s="40" t="s">
        <v>41</v>
      </c>
      <c r="OWH13" s="40" t="s">
        <v>99</v>
      </c>
      <c r="OWI13" s="36">
        <f t="shared" si="2004"/>
        <v>2015</v>
      </c>
      <c r="OWJ13" s="37">
        <f t="shared" si="2005"/>
        <v>-4922067000</v>
      </c>
      <c r="OWK13" s="38">
        <f t="shared" si="2006"/>
        <v>2992932000</v>
      </c>
      <c r="OWL13" s="38">
        <f t="shared" si="2007"/>
        <v>-7914999000</v>
      </c>
      <c r="OWM13" s="39">
        <f t="shared" si="2008"/>
        <v>0.98522502837837811</v>
      </c>
      <c r="OWN13" s="39">
        <f t="shared" si="2009"/>
        <v>1.5843049504181546</v>
      </c>
      <c r="OWO13" s="40" t="s">
        <v>395</v>
      </c>
      <c r="OWP13" s="40" t="s">
        <v>11</v>
      </c>
      <c r="OWQ13" s="42">
        <v>42369</v>
      </c>
      <c r="OWR13" s="43">
        <v>4995881000</v>
      </c>
      <c r="OWS13" s="43">
        <v>73814000</v>
      </c>
      <c r="OWT13" s="43">
        <v>2796508000</v>
      </c>
      <c r="OWU13" s="40">
        <v>0</v>
      </c>
      <c r="OWV13" s="43">
        <v>196424000</v>
      </c>
      <c r="OWW13" s="40" t="s">
        <v>41</v>
      </c>
      <c r="OWX13" s="40" t="s">
        <v>99</v>
      </c>
      <c r="OWY13" s="36">
        <f t="shared" si="2010"/>
        <v>2015</v>
      </c>
      <c r="OWZ13" s="37">
        <f t="shared" si="2011"/>
        <v>-4922067000</v>
      </c>
      <c r="OXA13" s="38">
        <f t="shared" si="2012"/>
        <v>2992932000</v>
      </c>
      <c r="OXB13" s="38">
        <f t="shared" si="2013"/>
        <v>-7914999000</v>
      </c>
      <c r="OXC13" s="39">
        <f t="shared" si="2014"/>
        <v>0.98522502837837811</v>
      </c>
      <c r="OXD13" s="39">
        <f t="shared" si="2015"/>
        <v>1.5843049504181546</v>
      </c>
      <c r="OXE13" s="40" t="s">
        <v>395</v>
      </c>
      <c r="OXF13" s="40" t="s">
        <v>11</v>
      </c>
      <c r="OXG13" s="42">
        <v>42369</v>
      </c>
      <c r="OXH13" s="43">
        <v>4995881000</v>
      </c>
      <c r="OXI13" s="43">
        <v>73814000</v>
      </c>
      <c r="OXJ13" s="43">
        <v>2796508000</v>
      </c>
      <c r="OXK13" s="40">
        <v>0</v>
      </c>
      <c r="OXL13" s="43">
        <v>196424000</v>
      </c>
      <c r="OXM13" s="40" t="s">
        <v>41</v>
      </c>
      <c r="OXN13" s="40" t="s">
        <v>99</v>
      </c>
      <c r="OXO13" s="36">
        <f t="shared" si="2010"/>
        <v>2015</v>
      </c>
      <c r="OXP13" s="37">
        <f t="shared" si="2011"/>
        <v>-4922067000</v>
      </c>
      <c r="OXQ13" s="38">
        <f t="shared" si="2012"/>
        <v>2992932000</v>
      </c>
      <c r="OXR13" s="38">
        <f t="shared" si="2013"/>
        <v>-7914999000</v>
      </c>
      <c r="OXS13" s="39">
        <f t="shared" si="2014"/>
        <v>0.98522502837837811</v>
      </c>
      <c r="OXT13" s="39">
        <f t="shared" si="2015"/>
        <v>1.5843049504181546</v>
      </c>
      <c r="OXU13" s="40" t="s">
        <v>395</v>
      </c>
      <c r="OXV13" s="40" t="s">
        <v>11</v>
      </c>
      <c r="OXW13" s="42">
        <v>42369</v>
      </c>
      <c r="OXX13" s="43">
        <v>4995881000</v>
      </c>
      <c r="OXY13" s="43">
        <v>73814000</v>
      </c>
      <c r="OXZ13" s="43">
        <v>2796508000</v>
      </c>
      <c r="OYA13" s="40">
        <v>0</v>
      </c>
      <c r="OYB13" s="43">
        <v>196424000</v>
      </c>
      <c r="OYC13" s="40" t="s">
        <v>41</v>
      </c>
      <c r="OYD13" s="40" t="s">
        <v>99</v>
      </c>
      <c r="OYE13" s="36">
        <f t="shared" si="2016"/>
        <v>2015</v>
      </c>
      <c r="OYF13" s="37">
        <f t="shared" si="2017"/>
        <v>-4922067000</v>
      </c>
      <c r="OYG13" s="38">
        <f t="shared" si="2018"/>
        <v>2992932000</v>
      </c>
      <c r="OYH13" s="38">
        <f t="shared" si="2019"/>
        <v>-7914999000</v>
      </c>
      <c r="OYI13" s="39">
        <f t="shared" si="2020"/>
        <v>0.98522502837837811</v>
      </c>
      <c r="OYJ13" s="39">
        <f t="shared" si="2021"/>
        <v>1.5843049504181546</v>
      </c>
      <c r="OYK13" s="40" t="s">
        <v>395</v>
      </c>
      <c r="OYL13" s="40" t="s">
        <v>11</v>
      </c>
      <c r="OYM13" s="42">
        <v>42369</v>
      </c>
      <c r="OYN13" s="43">
        <v>4995881000</v>
      </c>
      <c r="OYO13" s="43">
        <v>73814000</v>
      </c>
      <c r="OYP13" s="43">
        <v>2796508000</v>
      </c>
      <c r="OYQ13" s="40">
        <v>0</v>
      </c>
      <c r="OYR13" s="43">
        <v>196424000</v>
      </c>
      <c r="OYS13" s="40" t="s">
        <v>41</v>
      </c>
      <c r="OYT13" s="40" t="s">
        <v>99</v>
      </c>
      <c r="OYU13" s="36">
        <f t="shared" si="2016"/>
        <v>2015</v>
      </c>
      <c r="OYV13" s="37">
        <f t="shared" si="2017"/>
        <v>-4922067000</v>
      </c>
      <c r="OYW13" s="38">
        <f t="shared" si="2018"/>
        <v>2992932000</v>
      </c>
      <c r="OYX13" s="38">
        <f t="shared" si="2019"/>
        <v>-7914999000</v>
      </c>
      <c r="OYY13" s="39">
        <f t="shared" si="2020"/>
        <v>0.98522502837837811</v>
      </c>
      <c r="OYZ13" s="39">
        <f t="shared" si="2021"/>
        <v>1.5843049504181546</v>
      </c>
      <c r="OZA13" s="40" t="s">
        <v>395</v>
      </c>
      <c r="OZB13" s="40" t="s">
        <v>11</v>
      </c>
      <c r="OZC13" s="42">
        <v>42369</v>
      </c>
      <c r="OZD13" s="43">
        <v>4995881000</v>
      </c>
      <c r="OZE13" s="43">
        <v>73814000</v>
      </c>
      <c r="OZF13" s="43">
        <v>2796508000</v>
      </c>
      <c r="OZG13" s="40">
        <v>0</v>
      </c>
      <c r="OZH13" s="43">
        <v>196424000</v>
      </c>
      <c r="OZI13" s="40" t="s">
        <v>41</v>
      </c>
      <c r="OZJ13" s="40" t="s">
        <v>99</v>
      </c>
      <c r="OZK13" s="36">
        <f t="shared" si="2022"/>
        <v>2015</v>
      </c>
      <c r="OZL13" s="37">
        <f t="shared" si="2023"/>
        <v>-4922067000</v>
      </c>
      <c r="OZM13" s="38">
        <f t="shared" si="2024"/>
        <v>2992932000</v>
      </c>
      <c r="OZN13" s="38">
        <f t="shared" si="2025"/>
        <v>-7914999000</v>
      </c>
      <c r="OZO13" s="39">
        <f t="shared" si="2026"/>
        <v>0.98522502837837811</v>
      </c>
      <c r="OZP13" s="39">
        <f t="shared" si="2027"/>
        <v>1.5843049504181546</v>
      </c>
      <c r="OZQ13" s="40" t="s">
        <v>395</v>
      </c>
      <c r="OZR13" s="40" t="s">
        <v>11</v>
      </c>
      <c r="OZS13" s="42">
        <v>42369</v>
      </c>
      <c r="OZT13" s="43">
        <v>4995881000</v>
      </c>
      <c r="OZU13" s="43">
        <v>73814000</v>
      </c>
      <c r="OZV13" s="43">
        <v>2796508000</v>
      </c>
      <c r="OZW13" s="40">
        <v>0</v>
      </c>
      <c r="OZX13" s="43">
        <v>196424000</v>
      </c>
      <c r="OZY13" s="40" t="s">
        <v>41</v>
      </c>
      <c r="OZZ13" s="40" t="s">
        <v>99</v>
      </c>
      <c r="PAA13" s="36">
        <f t="shared" si="2022"/>
        <v>2015</v>
      </c>
      <c r="PAB13" s="37">
        <f t="shared" si="2023"/>
        <v>-4922067000</v>
      </c>
      <c r="PAC13" s="38">
        <f t="shared" si="2024"/>
        <v>2992932000</v>
      </c>
      <c r="PAD13" s="38">
        <f t="shared" si="2025"/>
        <v>-7914999000</v>
      </c>
      <c r="PAE13" s="39">
        <f t="shared" si="2026"/>
        <v>0.98522502837837811</v>
      </c>
      <c r="PAF13" s="39">
        <f t="shared" si="2027"/>
        <v>1.5843049504181546</v>
      </c>
      <c r="PAG13" s="40" t="s">
        <v>395</v>
      </c>
      <c r="PAH13" s="40" t="s">
        <v>11</v>
      </c>
      <c r="PAI13" s="42">
        <v>42369</v>
      </c>
      <c r="PAJ13" s="43">
        <v>4995881000</v>
      </c>
      <c r="PAK13" s="43">
        <v>73814000</v>
      </c>
      <c r="PAL13" s="43">
        <v>2796508000</v>
      </c>
      <c r="PAM13" s="40">
        <v>0</v>
      </c>
      <c r="PAN13" s="43">
        <v>196424000</v>
      </c>
      <c r="PAO13" s="40" t="s">
        <v>41</v>
      </c>
      <c r="PAP13" s="40" t="s">
        <v>99</v>
      </c>
      <c r="PAQ13" s="36">
        <f t="shared" si="2028"/>
        <v>2015</v>
      </c>
      <c r="PAR13" s="37">
        <f t="shared" si="2029"/>
        <v>-4922067000</v>
      </c>
      <c r="PAS13" s="38">
        <f t="shared" si="2030"/>
        <v>2992932000</v>
      </c>
      <c r="PAT13" s="38">
        <f t="shared" si="2031"/>
        <v>-7914999000</v>
      </c>
      <c r="PAU13" s="39">
        <f t="shared" si="2032"/>
        <v>0.98522502837837811</v>
      </c>
      <c r="PAV13" s="39">
        <f t="shared" si="2033"/>
        <v>1.5843049504181546</v>
      </c>
      <c r="PAW13" s="40" t="s">
        <v>395</v>
      </c>
      <c r="PAX13" s="40" t="s">
        <v>11</v>
      </c>
      <c r="PAY13" s="42">
        <v>42369</v>
      </c>
      <c r="PAZ13" s="43">
        <v>4995881000</v>
      </c>
      <c r="PBA13" s="43">
        <v>73814000</v>
      </c>
      <c r="PBB13" s="43">
        <v>2796508000</v>
      </c>
      <c r="PBC13" s="40">
        <v>0</v>
      </c>
      <c r="PBD13" s="43">
        <v>196424000</v>
      </c>
      <c r="PBE13" s="40" t="s">
        <v>41</v>
      </c>
      <c r="PBF13" s="40" t="s">
        <v>99</v>
      </c>
      <c r="PBG13" s="36">
        <f t="shared" si="2028"/>
        <v>2015</v>
      </c>
      <c r="PBH13" s="37">
        <f t="shared" si="2029"/>
        <v>-4922067000</v>
      </c>
      <c r="PBI13" s="38">
        <f t="shared" si="2030"/>
        <v>2992932000</v>
      </c>
      <c r="PBJ13" s="38">
        <f t="shared" si="2031"/>
        <v>-7914999000</v>
      </c>
      <c r="PBK13" s="39">
        <f t="shared" si="2032"/>
        <v>0.98522502837837811</v>
      </c>
      <c r="PBL13" s="39">
        <f t="shared" si="2033"/>
        <v>1.5843049504181546</v>
      </c>
      <c r="PBM13" s="40" t="s">
        <v>395</v>
      </c>
      <c r="PBN13" s="40" t="s">
        <v>11</v>
      </c>
      <c r="PBO13" s="42">
        <v>42369</v>
      </c>
      <c r="PBP13" s="43">
        <v>4995881000</v>
      </c>
      <c r="PBQ13" s="43">
        <v>73814000</v>
      </c>
      <c r="PBR13" s="43">
        <v>2796508000</v>
      </c>
      <c r="PBS13" s="40">
        <v>0</v>
      </c>
      <c r="PBT13" s="43">
        <v>196424000</v>
      </c>
      <c r="PBU13" s="40" t="s">
        <v>41</v>
      </c>
      <c r="PBV13" s="40" t="s">
        <v>99</v>
      </c>
      <c r="PBW13" s="36">
        <f t="shared" si="2034"/>
        <v>2015</v>
      </c>
      <c r="PBX13" s="37">
        <f t="shared" si="2035"/>
        <v>-4922067000</v>
      </c>
      <c r="PBY13" s="38">
        <f t="shared" si="2036"/>
        <v>2992932000</v>
      </c>
      <c r="PBZ13" s="38">
        <f t="shared" si="2037"/>
        <v>-7914999000</v>
      </c>
      <c r="PCA13" s="39">
        <f t="shared" si="2038"/>
        <v>0.98522502837837811</v>
      </c>
      <c r="PCB13" s="39">
        <f t="shared" si="2039"/>
        <v>1.5843049504181546</v>
      </c>
      <c r="PCC13" s="40" t="s">
        <v>395</v>
      </c>
      <c r="PCD13" s="40" t="s">
        <v>11</v>
      </c>
      <c r="PCE13" s="42">
        <v>42369</v>
      </c>
      <c r="PCF13" s="43">
        <v>4995881000</v>
      </c>
      <c r="PCG13" s="43">
        <v>73814000</v>
      </c>
      <c r="PCH13" s="43">
        <v>2796508000</v>
      </c>
      <c r="PCI13" s="40">
        <v>0</v>
      </c>
      <c r="PCJ13" s="43">
        <v>196424000</v>
      </c>
      <c r="PCK13" s="40" t="s">
        <v>41</v>
      </c>
      <c r="PCL13" s="40" t="s">
        <v>99</v>
      </c>
      <c r="PCM13" s="36">
        <f t="shared" si="2034"/>
        <v>2015</v>
      </c>
      <c r="PCN13" s="37">
        <f t="shared" si="2035"/>
        <v>-4922067000</v>
      </c>
      <c r="PCO13" s="38">
        <f t="shared" si="2036"/>
        <v>2992932000</v>
      </c>
      <c r="PCP13" s="38">
        <f t="shared" si="2037"/>
        <v>-7914999000</v>
      </c>
      <c r="PCQ13" s="39">
        <f t="shared" si="2038"/>
        <v>0.98522502837837811</v>
      </c>
      <c r="PCR13" s="39">
        <f t="shared" si="2039"/>
        <v>1.5843049504181546</v>
      </c>
      <c r="PCS13" s="40" t="s">
        <v>395</v>
      </c>
      <c r="PCT13" s="40" t="s">
        <v>11</v>
      </c>
      <c r="PCU13" s="42">
        <v>42369</v>
      </c>
      <c r="PCV13" s="43">
        <v>4995881000</v>
      </c>
      <c r="PCW13" s="43">
        <v>73814000</v>
      </c>
      <c r="PCX13" s="43">
        <v>2796508000</v>
      </c>
      <c r="PCY13" s="40">
        <v>0</v>
      </c>
      <c r="PCZ13" s="43">
        <v>196424000</v>
      </c>
      <c r="PDA13" s="40" t="s">
        <v>41</v>
      </c>
      <c r="PDB13" s="40" t="s">
        <v>99</v>
      </c>
      <c r="PDC13" s="36">
        <f t="shared" si="2040"/>
        <v>2015</v>
      </c>
      <c r="PDD13" s="37">
        <f t="shared" si="2041"/>
        <v>-4922067000</v>
      </c>
      <c r="PDE13" s="38">
        <f t="shared" si="2042"/>
        <v>2992932000</v>
      </c>
      <c r="PDF13" s="38">
        <f t="shared" si="2043"/>
        <v>-7914999000</v>
      </c>
      <c r="PDG13" s="39">
        <f t="shared" si="2044"/>
        <v>0.98522502837837811</v>
      </c>
      <c r="PDH13" s="39">
        <f t="shared" si="2045"/>
        <v>1.5843049504181546</v>
      </c>
      <c r="PDI13" s="40" t="s">
        <v>395</v>
      </c>
      <c r="PDJ13" s="40" t="s">
        <v>11</v>
      </c>
      <c r="PDK13" s="42">
        <v>42369</v>
      </c>
      <c r="PDL13" s="43">
        <v>4995881000</v>
      </c>
      <c r="PDM13" s="43">
        <v>73814000</v>
      </c>
      <c r="PDN13" s="43">
        <v>2796508000</v>
      </c>
      <c r="PDO13" s="40">
        <v>0</v>
      </c>
      <c r="PDP13" s="43">
        <v>196424000</v>
      </c>
      <c r="PDQ13" s="40" t="s">
        <v>41</v>
      </c>
      <c r="PDR13" s="40" t="s">
        <v>99</v>
      </c>
      <c r="PDS13" s="36">
        <f t="shared" si="2040"/>
        <v>2015</v>
      </c>
      <c r="PDT13" s="37">
        <f t="shared" si="2041"/>
        <v>-4922067000</v>
      </c>
      <c r="PDU13" s="38">
        <f t="shared" si="2042"/>
        <v>2992932000</v>
      </c>
      <c r="PDV13" s="38">
        <f t="shared" si="2043"/>
        <v>-7914999000</v>
      </c>
      <c r="PDW13" s="39">
        <f t="shared" si="2044"/>
        <v>0.98522502837837811</v>
      </c>
      <c r="PDX13" s="39">
        <f t="shared" si="2045"/>
        <v>1.5843049504181546</v>
      </c>
      <c r="PDY13" s="40" t="s">
        <v>395</v>
      </c>
      <c r="PDZ13" s="40" t="s">
        <v>11</v>
      </c>
      <c r="PEA13" s="42">
        <v>42369</v>
      </c>
      <c r="PEB13" s="43">
        <v>4995881000</v>
      </c>
      <c r="PEC13" s="43">
        <v>73814000</v>
      </c>
      <c r="PED13" s="43">
        <v>2796508000</v>
      </c>
      <c r="PEE13" s="40">
        <v>0</v>
      </c>
      <c r="PEF13" s="43">
        <v>196424000</v>
      </c>
      <c r="PEG13" s="40" t="s">
        <v>41</v>
      </c>
      <c r="PEH13" s="40" t="s">
        <v>99</v>
      </c>
      <c r="PEI13" s="36">
        <f t="shared" si="2046"/>
        <v>2015</v>
      </c>
      <c r="PEJ13" s="37">
        <f t="shared" si="2047"/>
        <v>-4922067000</v>
      </c>
      <c r="PEK13" s="38">
        <f t="shared" si="2048"/>
        <v>2992932000</v>
      </c>
      <c r="PEL13" s="38">
        <f t="shared" si="2049"/>
        <v>-7914999000</v>
      </c>
      <c r="PEM13" s="39">
        <f t="shared" si="2050"/>
        <v>0.98522502837837811</v>
      </c>
      <c r="PEN13" s="39">
        <f t="shared" si="2051"/>
        <v>1.5843049504181546</v>
      </c>
      <c r="PEO13" s="40" t="s">
        <v>395</v>
      </c>
      <c r="PEP13" s="40" t="s">
        <v>11</v>
      </c>
      <c r="PEQ13" s="42">
        <v>42369</v>
      </c>
      <c r="PER13" s="43">
        <v>4995881000</v>
      </c>
      <c r="PES13" s="43">
        <v>73814000</v>
      </c>
      <c r="PET13" s="43">
        <v>2796508000</v>
      </c>
      <c r="PEU13" s="40">
        <v>0</v>
      </c>
      <c r="PEV13" s="43">
        <v>196424000</v>
      </c>
      <c r="PEW13" s="40" t="s">
        <v>41</v>
      </c>
      <c r="PEX13" s="40" t="s">
        <v>99</v>
      </c>
      <c r="PEY13" s="36">
        <f t="shared" si="2046"/>
        <v>2015</v>
      </c>
      <c r="PEZ13" s="37">
        <f t="shared" si="2047"/>
        <v>-4922067000</v>
      </c>
      <c r="PFA13" s="38">
        <f t="shared" si="2048"/>
        <v>2992932000</v>
      </c>
      <c r="PFB13" s="38">
        <f t="shared" si="2049"/>
        <v>-7914999000</v>
      </c>
      <c r="PFC13" s="39">
        <f t="shared" si="2050"/>
        <v>0.98522502837837811</v>
      </c>
      <c r="PFD13" s="39">
        <f t="shared" si="2051"/>
        <v>1.5843049504181546</v>
      </c>
      <c r="PFE13" s="40" t="s">
        <v>395</v>
      </c>
      <c r="PFF13" s="40" t="s">
        <v>11</v>
      </c>
      <c r="PFG13" s="42">
        <v>42369</v>
      </c>
      <c r="PFH13" s="43">
        <v>4995881000</v>
      </c>
      <c r="PFI13" s="43">
        <v>73814000</v>
      </c>
      <c r="PFJ13" s="43">
        <v>2796508000</v>
      </c>
      <c r="PFK13" s="40">
        <v>0</v>
      </c>
      <c r="PFL13" s="43">
        <v>196424000</v>
      </c>
      <c r="PFM13" s="40" t="s">
        <v>41</v>
      </c>
      <c r="PFN13" s="40" t="s">
        <v>99</v>
      </c>
      <c r="PFO13" s="36">
        <f t="shared" si="2052"/>
        <v>2015</v>
      </c>
      <c r="PFP13" s="37">
        <f t="shared" si="2053"/>
        <v>-4922067000</v>
      </c>
      <c r="PFQ13" s="38">
        <f t="shared" si="2054"/>
        <v>2992932000</v>
      </c>
      <c r="PFR13" s="38">
        <f t="shared" si="2055"/>
        <v>-7914999000</v>
      </c>
      <c r="PFS13" s="39">
        <f t="shared" si="2056"/>
        <v>0.98522502837837811</v>
      </c>
      <c r="PFT13" s="39">
        <f t="shared" si="2057"/>
        <v>1.5843049504181546</v>
      </c>
      <c r="PFU13" s="40" t="s">
        <v>395</v>
      </c>
      <c r="PFV13" s="40" t="s">
        <v>11</v>
      </c>
      <c r="PFW13" s="42">
        <v>42369</v>
      </c>
      <c r="PFX13" s="43">
        <v>4995881000</v>
      </c>
      <c r="PFY13" s="43">
        <v>73814000</v>
      </c>
      <c r="PFZ13" s="43">
        <v>2796508000</v>
      </c>
      <c r="PGA13" s="40">
        <v>0</v>
      </c>
      <c r="PGB13" s="43">
        <v>196424000</v>
      </c>
      <c r="PGC13" s="40" t="s">
        <v>41</v>
      </c>
      <c r="PGD13" s="40" t="s">
        <v>99</v>
      </c>
      <c r="PGE13" s="36">
        <f t="shared" si="2052"/>
        <v>2015</v>
      </c>
      <c r="PGF13" s="37">
        <f t="shared" si="2053"/>
        <v>-4922067000</v>
      </c>
      <c r="PGG13" s="38">
        <f t="shared" si="2054"/>
        <v>2992932000</v>
      </c>
      <c r="PGH13" s="38">
        <f t="shared" si="2055"/>
        <v>-7914999000</v>
      </c>
      <c r="PGI13" s="39">
        <f t="shared" si="2056"/>
        <v>0.98522502837837811</v>
      </c>
      <c r="PGJ13" s="39">
        <f t="shared" si="2057"/>
        <v>1.5843049504181546</v>
      </c>
      <c r="PGK13" s="40" t="s">
        <v>395</v>
      </c>
      <c r="PGL13" s="40" t="s">
        <v>11</v>
      </c>
      <c r="PGM13" s="42">
        <v>42369</v>
      </c>
      <c r="PGN13" s="43">
        <v>4995881000</v>
      </c>
      <c r="PGO13" s="43">
        <v>73814000</v>
      </c>
      <c r="PGP13" s="43">
        <v>2796508000</v>
      </c>
      <c r="PGQ13" s="40">
        <v>0</v>
      </c>
      <c r="PGR13" s="43">
        <v>196424000</v>
      </c>
      <c r="PGS13" s="40" t="s">
        <v>41</v>
      </c>
      <c r="PGT13" s="40" t="s">
        <v>99</v>
      </c>
      <c r="PGU13" s="36">
        <f t="shared" si="2058"/>
        <v>2015</v>
      </c>
      <c r="PGV13" s="37">
        <f t="shared" si="2059"/>
        <v>-4922067000</v>
      </c>
      <c r="PGW13" s="38">
        <f t="shared" si="2060"/>
        <v>2992932000</v>
      </c>
      <c r="PGX13" s="38">
        <f t="shared" si="2061"/>
        <v>-7914999000</v>
      </c>
      <c r="PGY13" s="39">
        <f t="shared" si="2062"/>
        <v>0.98522502837837811</v>
      </c>
      <c r="PGZ13" s="39">
        <f t="shared" si="2063"/>
        <v>1.5843049504181546</v>
      </c>
      <c r="PHA13" s="40" t="s">
        <v>395</v>
      </c>
      <c r="PHB13" s="40" t="s">
        <v>11</v>
      </c>
      <c r="PHC13" s="42">
        <v>42369</v>
      </c>
      <c r="PHD13" s="43">
        <v>4995881000</v>
      </c>
      <c r="PHE13" s="43">
        <v>73814000</v>
      </c>
      <c r="PHF13" s="43">
        <v>2796508000</v>
      </c>
      <c r="PHG13" s="40">
        <v>0</v>
      </c>
      <c r="PHH13" s="43">
        <v>196424000</v>
      </c>
      <c r="PHI13" s="40" t="s">
        <v>41</v>
      </c>
      <c r="PHJ13" s="40" t="s">
        <v>99</v>
      </c>
      <c r="PHK13" s="36">
        <f t="shared" si="2058"/>
        <v>2015</v>
      </c>
      <c r="PHL13" s="37">
        <f t="shared" si="2059"/>
        <v>-4922067000</v>
      </c>
      <c r="PHM13" s="38">
        <f t="shared" si="2060"/>
        <v>2992932000</v>
      </c>
      <c r="PHN13" s="38">
        <f t="shared" si="2061"/>
        <v>-7914999000</v>
      </c>
      <c r="PHO13" s="39">
        <f t="shared" si="2062"/>
        <v>0.98522502837837811</v>
      </c>
      <c r="PHP13" s="39">
        <f t="shared" si="2063"/>
        <v>1.5843049504181546</v>
      </c>
      <c r="PHQ13" s="40" t="s">
        <v>395</v>
      </c>
      <c r="PHR13" s="40" t="s">
        <v>11</v>
      </c>
      <c r="PHS13" s="42">
        <v>42369</v>
      </c>
      <c r="PHT13" s="43">
        <v>4995881000</v>
      </c>
      <c r="PHU13" s="43">
        <v>73814000</v>
      </c>
      <c r="PHV13" s="43">
        <v>2796508000</v>
      </c>
      <c r="PHW13" s="40">
        <v>0</v>
      </c>
      <c r="PHX13" s="43">
        <v>196424000</v>
      </c>
      <c r="PHY13" s="40" t="s">
        <v>41</v>
      </c>
      <c r="PHZ13" s="40" t="s">
        <v>99</v>
      </c>
      <c r="PIA13" s="36">
        <f t="shared" si="2064"/>
        <v>2015</v>
      </c>
      <c r="PIB13" s="37">
        <f t="shared" si="2065"/>
        <v>-4922067000</v>
      </c>
      <c r="PIC13" s="38">
        <f t="shared" si="2066"/>
        <v>2992932000</v>
      </c>
      <c r="PID13" s="38">
        <f t="shared" si="2067"/>
        <v>-7914999000</v>
      </c>
      <c r="PIE13" s="39">
        <f t="shared" si="2068"/>
        <v>0.98522502837837811</v>
      </c>
      <c r="PIF13" s="39">
        <f t="shared" si="2069"/>
        <v>1.5843049504181546</v>
      </c>
      <c r="PIG13" s="40" t="s">
        <v>395</v>
      </c>
      <c r="PIH13" s="40" t="s">
        <v>11</v>
      </c>
      <c r="PII13" s="42">
        <v>42369</v>
      </c>
      <c r="PIJ13" s="43">
        <v>4995881000</v>
      </c>
      <c r="PIK13" s="43">
        <v>73814000</v>
      </c>
      <c r="PIL13" s="43">
        <v>2796508000</v>
      </c>
      <c r="PIM13" s="40">
        <v>0</v>
      </c>
      <c r="PIN13" s="43">
        <v>196424000</v>
      </c>
      <c r="PIO13" s="40" t="s">
        <v>41</v>
      </c>
      <c r="PIP13" s="40" t="s">
        <v>99</v>
      </c>
      <c r="PIQ13" s="36">
        <f t="shared" si="2064"/>
        <v>2015</v>
      </c>
      <c r="PIR13" s="37">
        <f t="shared" si="2065"/>
        <v>-4922067000</v>
      </c>
      <c r="PIS13" s="38">
        <f t="shared" si="2066"/>
        <v>2992932000</v>
      </c>
      <c r="PIT13" s="38">
        <f t="shared" si="2067"/>
        <v>-7914999000</v>
      </c>
      <c r="PIU13" s="39">
        <f t="shared" si="2068"/>
        <v>0.98522502837837811</v>
      </c>
      <c r="PIV13" s="39">
        <f t="shared" si="2069"/>
        <v>1.5843049504181546</v>
      </c>
      <c r="PIW13" s="40" t="s">
        <v>395</v>
      </c>
      <c r="PIX13" s="40" t="s">
        <v>11</v>
      </c>
      <c r="PIY13" s="42">
        <v>42369</v>
      </c>
      <c r="PIZ13" s="43">
        <v>4995881000</v>
      </c>
      <c r="PJA13" s="43">
        <v>73814000</v>
      </c>
      <c r="PJB13" s="43">
        <v>2796508000</v>
      </c>
      <c r="PJC13" s="40">
        <v>0</v>
      </c>
      <c r="PJD13" s="43">
        <v>196424000</v>
      </c>
      <c r="PJE13" s="40" t="s">
        <v>41</v>
      </c>
      <c r="PJF13" s="40" t="s">
        <v>99</v>
      </c>
      <c r="PJG13" s="36">
        <f t="shared" si="2070"/>
        <v>2015</v>
      </c>
      <c r="PJH13" s="37">
        <f t="shared" si="2071"/>
        <v>-4922067000</v>
      </c>
      <c r="PJI13" s="38">
        <f t="shared" si="2072"/>
        <v>2992932000</v>
      </c>
      <c r="PJJ13" s="38">
        <f t="shared" si="2073"/>
        <v>-7914999000</v>
      </c>
      <c r="PJK13" s="39">
        <f t="shared" si="2074"/>
        <v>0.98522502837837811</v>
      </c>
      <c r="PJL13" s="39">
        <f t="shared" si="2075"/>
        <v>1.5843049504181546</v>
      </c>
      <c r="PJM13" s="40" t="s">
        <v>395</v>
      </c>
      <c r="PJN13" s="40" t="s">
        <v>11</v>
      </c>
      <c r="PJO13" s="42">
        <v>42369</v>
      </c>
      <c r="PJP13" s="43">
        <v>4995881000</v>
      </c>
      <c r="PJQ13" s="43">
        <v>73814000</v>
      </c>
      <c r="PJR13" s="43">
        <v>2796508000</v>
      </c>
      <c r="PJS13" s="40">
        <v>0</v>
      </c>
      <c r="PJT13" s="43">
        <v>196424000</v>
      </c>
      <c r="PJU13" s="40" t="s">
        <v>41</v>
      </c>
      <c r="PJV13" s="40" t="s">
        <v>99</v>
      </c>
      <c r="PJW13" s="36">
        <f t="shared" si="2070"/>
        <v>2015</v>
      </c>
      <c r="PJX13" s="37">
        <f t="shared" si="2071"/>
        <v>-4922067000</v>
      </c>
      <c r="PJY13" s="38">
        <f t="shared" si="2072"/>
        <v>2992932000</v>
      </c>
      <c r="PJZ13" s="38">
        <f t="shared" si="2073"/>
        <v>-7914999000</v>
      </c>
      <c r="PKA13" s="39">
        <f t="shared" si="2074"/>
        <v>0.98522502837837811</v>
      </c>
      <c r="PKB13" s="39">
        <f t="shared" si="2075"/>
        <v>1.5843049504181546</v>
      </c>
      <c r="PKC13" s="40" t="s">
        <v>395</v>
      </c>
      <c r="PKD13" s="40" t="s">
        <v>11</v>
      </c>
      <c r="PKE13" s="42">
        <v>42369</v>
      </c>
      <c r="PKF13" s="43">
        <v>4995881000</v>
      </c>
      <c r="PKG13" s="43">
        <v>73814000</v>
      </c>
      <c r="PKH13" s="43">
        <v>2796508000</v>
      </c>
      <c r="PKI13" s="40">
        <v>0</v>
      </c>
      <c r="PKJ13" s="43">
        <v>196424000</v>
      </c>
      <c r="PKK13" s="40" t="s">
        <v>41</v>
      </c>
      <c r="PKL13" s="40" t="s">
        <v>99</v>
      </c>
      <c r="PKM13" s="36">
        <f t="shared" si="2076"/>
        <v>2015</v>
      </c>
      <c r="PKN13" s="37">
        <f t="shared" si="2077"/>
        <v>-4922067000</v>
      </c>
      <c r="PKO13" s="38">
        <f t="shared" si="2078"/>
        <v>2992932000</v>
      </c>
      <c r="PKP13" s="38">
        <f t="shared" si="2079"/>
        <v>-7914999000</v>
      </c>
      <c r="PKQ13" s="39">
        <f t="shared" si="2080"/>
        <v>0.98522502837837811</v>
      </c>
      <c r="PKR13" s="39">
        <f t="shared" si="2081"/>
        <v>1.5843049504181546</v>
      </c>
      <c r="PKS13" s="40" t="s">
        <v>395</v>
      </c>
      <c r="PKT13" s="40" t="s">
        <v>11</v>
      </c>
      <c r="PKU13" s="42">
        <v>42369</v>
      </c>
      <c r="PKV13" s="43">
        <v>4995881000</v>
      </c>
      <c r="PKW13" s="43">
        <v>73814000</v>
      </c>
      <c r="PKX13" s="43">
        <v>2796508000</v>
      </c>
      <c r="PKY13" s="40">
        <v>0</v>
      </c>
      <c r="PKZ13" s="43">
        <v>196424000</v>
      </c>
      <c r="PLA13" s="40" t="s">
        <v>41</v>
      </c>
      <c r="PLB13" s="40" t="s">
        <v>99</v>
      </c>
      <c r="PLC13" s="36">
        <f t="shared" si="2076"/>
        <v>2015</v>
      </c>
      <c r="PLD13" s="37">
        <f t="shared" si="2077"/>
        <v>-4922067000</v>
      </c>
      <c r="PLE13" s="38">
        <f t="shared" si="2078"/>
        <v>2992932000</v>
      </c>
      <c r="PLF13" s="38">
        <f t="shared" si="2079"/>
        <v>-7914999000</v>
      </c>
      <c r="PLG13" s="39">
        <f t="shared" si="2080"/>
        <v>0.98522502837837811</v>
      </c>
      <c r="PLH13" s="39">
        <f t="shared" si="2081"/>
        <v>1.5843049504181546</v>
      </c>
      <c r="PLI13" s="40" t="s">
        <v>395</v>
      </c>
      <c r="PLJ13" s="40" t="s">
        <v>11</v>
      </c>
      <c r="PLK13" s="42">
        <v>42369</v>
      </c>
      <c r="PLL13" s="43">
        <v>4995881000</v>
      </c>
      <c r="PLM13" s="43">
        <v>73814000</v>
      </c>
      <c r="PLN13" s="43">
        <v>2796508000</v>
      </c>
      <c r="PLO13" s="40">
        <v>0</v>
      </c>
      <c r="PLP13" s="43">
        <v>196424000</v>
      </c>
      <c r="PLQ13" s="40" t="s">
        <v>41</v>
      </c>
      <c r="PLR13" s="40" t="s">
        <v>99</v>
      </c>
      <c r="PLS13" s="36">
        <f t="shared" si="2082"/>
        <v>2015</v>
      </c>
      <c r="PLT13" s="37">
        <f t="shared" si="2083"/>
        <v>-4922067000</v>
      </c>
      <c r="PLU13" s="38">
        <f t="shared" si="2084"/>
        <v>2992932000</v>
      </c>
      <c r="PLV13" s="38">
        <f t="shared" si="2085"/>
        <v>-7914999000</v>
      </c>
      <c r="PLW13" s="39">
        <f t="shared" si="2086"/>
        <v>0.98522502837837811</v>
      </c>
      <c r="PLX13" s="39">
        <f t="shared" si="2087"/>
        <v>1.5843049504181546</v>
      </c>
      <c r="PLY13" s="40" t="s">
        <v>395</v>
      </c>
      <c r="PLZ13" s="40" t="s">
        <v>11</v>
      </c>
      <c r="PMA13" s="42">
        <v>42369</v>
      </c>
      <c r="PMB13" s="43">
        <v>4995881000</v>
      </c>
      <c r="PMC13" s="43">
        <v>73814000</v>
      </c>
      <c r="PMD13" s="43">
        <v>2796508000</v>
      </c>
      <c r="PME13" s="40">
        <v>0</v>
      </c>
      <c r="PMF13" s="43">
        <v>196424000</v>
      </c>
      <c r="PMG13" s="40" t="s">
        <v>41</v>
      </c>
      <c r="PMH13" s="40" t="s">
        <v>99</v>
      </c>
      <c r="PMI13" s="36">
        <f t="shared" si="2082"/>
        <v>2015</v>
      </c>
      <c r="PMJ13" s="37">
        <f t="shared" si="2083"/>
        <v>-4922067000</v>
      </c>
      <c r="PMK13" s="38">
        <f t="shared" si="2084"/>
        <v>2992932000</v>
      </c>
      <c r="PML13" s="38">
        <f t="shared" si="2085"/>
        <v>-7914999000</v>
      </c>
      <c r="PMM13" s="39">
        <f t="shared" si="2086"/>
        <v>0.98522502837837811</v>
      </c>
      <c r="PMN13" s="39">
        <f t="shared" si="2087"/>
        <v>1.5843049504181546</v>
      </c>
      <c r="PMO13" s="40" t="s">
        <v>395</v>
      </c>
      <c r="PMP13" s="40" t="s">
        <v>11</v>
      </c>
      <c r="PMQ13" s="42">
        <v>42369</v>
      </c>
      <c r="PMR13" s="43">
        <v>4995881000</v>
      </c>
      <c r="PMS13" s="43">
        <v>73814000</v>
      </c>
      <c r="PMT13" s="43">
        <v>2796508000</v>
      </c>
      <c r="PMU13" s="40">
        <v>0</v>
      </c>
      <c r="PMV13" s="43">
        <v>196424000</v>
      </c>
      <c r="PMW13" s="40" t="s">
        <v>41</v>
      </c>
      <c r="PMX13" s="40" t="s">
        <v>99</v>
      </c>
      <c r="PMY13" s="36">
        <f t="shared" si="2088"/>
        <v>2015</v>
      </c>
      <c r="PMZ13" s="37">
        <f t="shared" si="2089"/>
        <v>-4922067000</v>
      </c>
      <c r="PNA13" s="38">
        <f t="shared" si="2090"/>
        <v>2992932000</v>
      </c>
      <c r="PNB13" s="38">
        <f t="shared" si="2091"/>
        <v>-7914999000</v>
      </c>
      <c r="PNC13" s="39">
        <f t="shared" si="2092"/>
        <v>0.98522502837837811</v>
      </c>
      <c r="PND13" s="39">
        <f t="shared" si="2093"/>
        <v>1.5843049504181546</v>
      </c>
      <c r="PNE13" s="40" t="s">
        <v>395</v>
      </c>
      <c r="PNF13" s="40" t="s">
        <v>11</v>
      </c>
      <c r="PNG13" s="42">
        <v>42369</v>
      </c>
      <c r="PNH13" s="43">
        <v>4995881000</v>
      </c>
      <c r="PNI13" s="43">
        <v>73814000</v>
      </c>
      <c r="PNJ13" s="43">
        <v>2796508000</v>
      </c>
      <c r="PNK13" s="40">
        <v>0</v>
      </c>
      <c r="PNL13" s="43">
        <v>196424000</v>
      </c>
      <c r="PNM13" s="40" t="s">
        <v>41</v>
      </c>
      <c r="PNN13" s="40" t="s">
        <v>99</v>
      </c>
      <c r="PNO13" s="36">
        <f t="shared" si="2088"/>
        <v>2015</v>
      </c>
      <c r="PNP13" s="37">
        <f t="shared" si="2089"/>
        <v>-4922067000</v>
      </c>
      <c r="PNQ13" s="38">
        <f t="shared" si="2090"/>
        <v>2992932000</v>
      </c>
      <c r="PNR13" s="38">
        <f t="shared" si="2091"/>
        <v>-7914999000</v>
      </c>
      <c r="PNS13" s="39">
        <f t="shared" si="2092"/>
        <v>0.98522502837837811</v>
      </c>
      <c r="PNT13" s="39">
        <f t="shared" si="2093"/>
        <v>1.5843049504181546</v>
      </c>
      <c r="PNU13" s="40" t="s">
        <v>395</v>
      </c>
      <c r="PNV13" s="40" t="s">
        <v>11</v>
      </c>
      <c r="PNW13" s="42">
        <v>42369</v>
      </c>
      <c r="PNX13" s="43">
        <v>4995881000</v>
      </c>
      <c r="PNY13" s="43">
        <v>73814000</v>
      </c>
      <c r="PNZ13" s="43">
        <v>2796508000</v>
      </c>
      <c r="POA13" s="40">
        <v>0</v>
      </c>
      <c r="POB13" s="43">
        <v>196424000</v>
      </c>
      <c r="POC13" s="40" t="s">
        <v>41</v>
      </c>
      <c r="POD13" s="40" t="s">
        <v>99</v>
      </c>
      <c r="POE13" s="36">
        <f t="shared" si="2094"/>
        <v>2015</v>
      </c>
      <c r="POF13" s="37">
        <f t="shared" si="2095"/>
        <v>-4922067000</v>
      </c>
      <c r="POG13" s="38">
        <f t="shared" si="2096"/>
        <v>2992932000</v>
      </c>
      <c r="POH13" s="38">
        <f t="shared" si="2097"/>
        <v>-7914999000</v>
      </c>
      <c r="POI13" s="39">
        <f t="shared" si="2098"/>
        <v>0.98522502837837811</v>
      </c>
      <c r="POJ13" s="39">
        <f t="shared" si="2099"/>
        <v>1.5843049504181546</v>
      </c>
      <c r="POK13" s="40" t="s">
        <v>395</v>
      </c>
      <c r="POL13" s="40" t="s">
        <v>11</v>
      </c>
      <c r="POM13" s="42">
        <v>42369</v>
      </c>
      <c r="PON13" s="43">
        <v>4995881000</v>
      </c>
      <c r="POO13" s="43">
        <v>73814000</v>
      </c>
      <c r="POP13" s="43">
        <v>2796508000</v>
      </c>
      <c r="POQ13" s="40">
        <v>0</v>
      </c>
      <c r="POR13" s="43">
        <v>196424000</v>
      </c>
      <c r="POS13" s="40" t="s">
        <v>41</v>
      </c>
      <c r="POT13" s="40" t="s">
        <v>99</v>
      </c>
      <c r="POU13" s="36">
        <f t="shared" si="2094"/>
        <v>2015</v>
      </c>
      <c r="POV13" s="37">
        <f t="shared" si="2095"/>
        <v>-4922067000</v>
      </c>
      <c r="POW13" s="38">
        <f t="shared" si="2096"/>
        <v>2992932000</v>
      </c>
      <c r="POX13" s="38">
        <f t="shared" si="2097"/>
        <v>-7914999000</v>
      </c>
      <c r="POY13" s="39">
        <f t="shared" si="2098"/>
        <v>0.98522502837837811</v>
      </c>
      <c r="POZ13" s="39">
        <f t="shared" si="2099"/>
        <v>1.5843049504181546</v>
      </c>
      <c r="PPA13" s="40" t="s">
        <v>395</v>
      </c>
      <c r="PPB13" s="40" t="s">
        <v>11</v>
      </c>
      <c r="PPC13" s="42">
        <v>42369</v>
      </c>
      <c r="PPD13" s="43">
        <v>4995881000</v>
      </c>
      <c r="PPE13" s="43">
        <v>73814000</v>
      </c>
      <c r="PPF13" s="43">
        <v>2796508000</v>
      </c>
      <c r="PPG13" s="40">
        <v>0</v>
      </c>
      <c r="PPH13" s="43">
        <v>196424000</v>
      </c>
      <c r="PPI13" s="40" t="s">
        <v>41</v>
      </c>
      <c r="PPJ13" s="40" t="s">
        <v>99</v>
      </c>
      <c r="PPK13" s="36">
        <f t="shared" si="2100"/>
        <v>2015</v>
      </c>
      <c r="PPL13" s="37">
        <f t="shared" si="2101"/>
        <v>-4922067000</v>
      </c>
      <c r="PPM13" s="38">
        <f t="shared" si="2102"/>
        <v>2992932000</v>
      </c>
      <c r="PPN13" s="38">
        <f t="shared" si="2103"/>
        <v>-7914999000</v>
      </c>
      <c r="PPO13" s="39">
        <f t="shared" si="2104"/>
        <v>0.98522502837837811</v>
      </c>
      <c r="PPP13" s="39">
        <f t="shared" si="2105"/>
        <v>1.5843049504181546</v>
      </c>
      <c r="PPQ13" s="40" t="s">
        <v>395</v>
      </c>
      <c r="PPR13" s="40" t="s">
        <v>11</v>
      </c>
      <c r="PPS13" s="42">
        <v>42369</v>
      </c>
      <c r="PPT13" s="43">
        <v>4995881000</v>
      </c>
      <c r="PPU13" s="43">
        <v>73814000</v>
      </c>
      <c r="PPV13" s="43">
        <v>2796508000</v>
      </c>
      <c r="PPW13" s="40">
        <v>0</v>
      </c>
      <c r="PPX13" s="43">
        <v>196424000</v>
      </c>
      <c r="PPY13" s="40" t="s">
        <v>41</v>
      </c>
      <c r="PPZ13" s="40" t="s">
        <v>99</v>
      </c>
      <c r="PQA13" s="36">
        <f t="shared" si="2100"/>
        <v>2015</v>
      </c>
      <c r="PQB13" s="37">
        <f t="shared" si="2101"/>
        <v>-4922067000</v>
      </c>
      <c r="PQC13" s="38">
        <f t="shared" si="2102"/>
        <v>2992932000</v>
      </c>
      <c r="PQD13" s="38">
        <f t="shared" si="2103"/>
        <v>-7914999000</v>
      </c>
      <c r="PQE13" s="39">
        <f t="shared" si="2104"/>
        <v>0.98522502837837811</v>
      </c>
      <c r="PQF13" s="39">
        <f t="shared" si="2105"/>
        <v>1.5843049504181546</v>
      </c>
      <c r="PQG13" s="40" t="s">
        <v>395</v>
      </c>
      <c r="PQH13" s="40" t="s">
        <v>11</v>
      </c>
      <c r="PQI13" s="42">
        <v>42369</v>
      </c>
      <c r="PQJ13" s="43">
        <v>4995881000</v>
      </c>
      <c r="PQK13" s="43">
        <v>73814000</v>
      </c>
      <c r="PQL13" s="43">
        <v>2796508000</v>
      </c>
      <c r="PQM13" s="40">
        <v>0</v>
      </c>
      <c r="PQN13" s="43">
        <v>196424000</v>
      </c>
      <c r="PQO13" s="40" t="s">
        <v>41</v>
      </c>
      <c r="PQP13" s="40" t="s">
        <v>99</v>
      </c>
      <c r="PQQ13" s="36">
        <f t="shared" si="2106"/>
        <v>2015</v>
      </c>
      <c r="PQR13" s="37">
        <f t="shared" si="2107"/>
        <v>-4922067000</v>
      </c>
      <c r="PQS13" s="38">
        <f t="shared" si="2108"/>
        <v>2992932000</v>
      </c>
      <c r="PQT13" s="38">
        <f t="shared" si="2109"/>
        <v>-7914999000</v>
      </c>
      <c r="PQU13" s="39">
        <f t="shared" si="2110"/>
        <v>0.98522502837837811</v>
      </c>
      <c r="PQV13" s="39">
        <f t="shared" si="2111"/>
        <v>1.5843049504181546</v>
      </c>
      <c r="PQW13" s="40" t="s">
        <v>395</v>
      </c>
      <c r="PQX13" s="40" t="s">
        <v>11</v>
      </c>
      <c r="PQY13" s="42">
        <v>42369</v>
      </c>
      <c r="PQZ13" s="43">
        <v>4995881000</v>
      </c>
      <c r="PRA13" s="43">
        <v>73814000</v>
      </c>
      <c r="PRB13" s="43">
        <v>2796508000</v>
      </c>
      <c r="PRC13" s="40">
        <v>0</v>
      </c>
      <c r="PRD13" s="43">
        <v>196424000</v>
      </c>
      <c r="PRE13" s="40" t="s">
        <v>41</v>
      </c>
      <c r="PRF13" s="40" t="s">
        <v>99</v>
      </c>
      <c r="PRG13" s="36">
        <f t="shared" si="2106"/>
        <v>2015</v>
      </c>
      <c r="PRH13" s="37">
        <f t="shared" si="2107"/>
        <v>-4922067000</v>
      </c>
      <c r="PRI13" s="38">
        <f t="shared" si="2108"/>
        <v>2992932000</v>
      </c>
      <c r="PRJ13" s="38">
        <f t="shared" si="2109"/>
        <v>-7914999000</v>
      </c>
      <c r="PRK13" s="39">
        <f t="shared" si="2110"/>
        <v>0.98522502837837811</v>
      </c>
      <c r="PRL13" s="39">
        <f t="shared" si="2111"/>
        <v>1.5843049504181546</v>
      </c>
      <c r="PRM13" s="40" t="s">
        <v>395</v>
      </c>
      <c r="PRN13" s="40" t="s">
        <v>11</v>
      </c>
      <c r="PRO13" s="42">
        <v>42369</v>
      </c>
      <c r="PRP13" s="43">
        <v>4995881000</v>
      </c>
      <c r="PRQ13" s="43">
        <v>73814000</v>
      </c>
      <c r="PRR13" s="43">
        <v>2796508000</v>
      </c>
      <c r="PRS13" s="40">
        <v>0</v>
      </c>
      <c r="PRT13" s="43">
        <v>196424000</v>
      </c>
      <c r="PRU13" s="40" t="s">
        <v>41</v>
      </c>
      <c r="PRV13" s="40" t="s">
        <v>99</v>
      </c>
      <c r="PRW13" s="36">
        <f t="shared" si="2112"/>
        <v>2015</v>
      </c>
      <c r="PRX13" s="37">
        <f t="shared" si="2113"/>
        <v>-4922067000</v>
      </c>
      <c r="PRY13" s="38">
        <f t="shared" si="2114"/>
        <v>2992932000</v>
      </c>
      <c r="PRZ13" s="38">
        <f t="shared" si="2115"/>
        <v>-7914999000</v>
      </c>
      <c r="PSA13" s="39">
        <f t="shared" si="2116"/>
        <v>0.98522502837837811</v>
      </c>
      <c r="PSB13" s="39">
        <f t="shared" si="2117"/>
        <v>1.5843049504181546</v>
      </c>
      <c r="PSC13" s="40" t="s">
        <v>395</v>
      </c>
      <c r="PSD13" s="40" t="s">
        <v>11</v>
      </c>
      <c r="PSE13" s="42">
        <v>42369</v>
      </c>
      <c r="PSF13" s="43">
        <v>4995881000</v>
      </c>
      <c r="PSG13" s="43">
        <v>73814000</v>
      </c>
      <c r="PSH13" s="43">
        <v>2796508000</v>
      </c>
      <c r="PSI13" s="40">
        <v>0</v>
      </c>
      <c r="PSJ13" s="43">
        <v>196424000</v>
      </c>
      <c r="PSK13" s="40" t="s">
        <v>41</v>
      </c>
      <c r="PSL13" s="40" t="s">
        <v>99</v>
      </c>
      <c r="PSM13" s="36">
        <f t="shared" si="2112"/>
        <v>2015</v>
      </c>
      <c r="PSN13" s="37">
        <f t="shared" si="2113"/>
        <v>-4922067000</v>
      </c>
      <c r="PSO13" s="38">
        <f t="shared" si="2114"/>
        <v>2992932000</v>
      </c>
      <c r="PSP13" s="38">
        <f t="shared" si="2115"/>
        <v>-7914999000</v>
      </c>
      <c r="PSQ13" s="39">
        <f t="shared" si="2116"/>
        <v>0.98522502837837811</v>
      </c>
      <c r="PSR13" s="39">
        <f t="shared" si="2117"/>
        <v>1.5843049504181546</v>
      </c>
      <c r="PSS13" s="40" t="s">
        <v>395</v>
      </c>
      <c r="PST13" s="40" t="s">
        <v>11</v>
      </c>
      <c r="PSU13" s="42">
        <v>42369</v>
      </c>
      <c r="PSV13" s="43">
        <v>4995881000</v>
      </c>
      <c r="PSW13" s="43">
        <v>73814000</v>
      </c>
      <c r="PSX13" s="43">
        <v>2796508000</v>
      </c>
      <c r="PSY13" s="40">
        <v>0</v>
      </c>
      <c r="PSZ13" s="43">
        <v>196424000</v>
      </c>
      <c r="PTA13" s="40" t="s">
        <v>41</v>
      </c>
      <c r="PTB13" s="40" t="s">
        <v>99</v>
      </c>
      <c r="PTC13" s="36">
        <f t="shared" si="2118"/>
        <v>2015</v>
      </c>
      <c r="PTD13" s="37">
        <f t="shared" si="2119"/>
        <v>-4922067000</v>
      </c>
      <c r="PTE13" s="38">
        <f t="shared" si="2120"/>
        <v>2992932000</v>
      </c>
      <c r="PTF13" s="38">
        <f t="shared" si="2121"/>
        <v>-7914999000</v>
      </c>
      <c r="PTG13" s="39">
        <f t="shared" si="2122"/>
        <v>0.98522502837837811</v>
      </c>
      <c r="PTH13" s="39">
        <f t="shared" si="2123"/>
        <v>1.5843049504181546</v>
      </c>
      <c r="PTI13" s="40" t="s">
        <v>395</v>
      </c>
      <c r="PTJ13" s="40" t="s">
        <v>11</v>
      </c>
      <c r="PTK13" s="42">
        <v>42369</v>
      </c>
      <c r="PTL13" s="43">
        <v>4995881000</v>
      </c>
      <c r="PTM13" s="43">
        <v>73814000</v>
      </c>
      <c r="PTN13" s="43">
        <v>2796508000</v>
      </c>
      <c r="PTO13" s="40">
        <v>0</v>
      </c>
      <c r="PTP13" s="43">
        <v>196424000</v>
      </c>
      <c r="PTQ13" s="40" t="s">
        <v>41</v>
      </c>
      <c r="PTR13" s="40" t="s">
        <v>99</v>
      </c>
      <c r="PTS13" s="36">
        <f t="shared" si="2118"/>
        <v>2015</v>
      </c>
      <c r="PTT13" s="37">
        <f t="shared" si="2119"/>
        <v>-4922067000</v>
      </c>
      <c r="PTU13" s="38">
        <f t="shared" si="2120"/>
        <v>2992932000</v>
      </c>
      <c r="PTV13" s="38">
        <f t="shared" si="2121"/>
        <v>-7914999000</v>
      </c>
      <c r="PTW13" s="39">
        <f t="shared" si="2122"/>
        <v>0.98522502837837811</v>
      </c>
      <c r="PTX13" s="39">
        <f t="shared" si="2123"/>
        <v>1.5843049504181546</v>
      </c>
      <c r="PTY13" s="40" t="s">
        <v>395</v>
      </c>
      <c r="PTZ13" s="40" t="s">
        <v>11</v>
      </c>
      <c r="PUA13" s="42">
        <v>42369</v>
      </c>
      <c r="PUB13" s="43">
        <v>4995881000</v>
      </c>
      <c r="PUC13" s="43">
        <v>73814000</v>
      </c>
      <c r="PUD13" s="43">
        <v>2796508000</v>
      </c>
      <c r="PUE13" s="40">
        <v>0</v>
      </c>
      <c r="PUF13" s="43">
        <v>196424000</v>
      </c>
      <c r="PUG13" s="40" t="s">
        <v>41</v>
      </c>
      <c r="PUH13" s="40" t="s">
        <v>99</v>
      </c>
      <c r="PUI13" s="36">
        <f t="shared" si="2124"/>
        <v>2015</v>
      </c>
      <c r="PUJ13" s="37">
        <f t="shared" si="2125"/>
        <v>-4922067000</v>
      </c>
      <c r="PUK13" s="38">
        <f t="shared" si="2126"/>
        <v>2992932000</v>
      </c>
      <c r="PUL13" s="38">
        <f t="shared" si="2127"/>
        <v>-7914999000</v>
      </c>
      <c r="PUM13" s="39">
        <f t="shared" si="2128"/>
        <v>0.98522502837837811</v>
      </c>
      <c r="PUN13" s="39">
        <f t="shared" si="2129"/>
        <v>1.5843049504181546</v>
      </c>
      <c r="PUO13" s="40" t="s">
        <v>395</v>
      </c>
      <c r="PUP13" s="40" t="s">
        <v>11</v>
      </c>
      <c r="PUQ13" s="42">
        <v>42369</v>
      </c>
      <c r="PUR13" s="43">
        <v>4995881000</v>
      </c>
      <c r="PUS13" s="43">
        <v>73814000</v>
      </c>
      <c r="PUT13" s="43">
        <v>2796508000</v>
      </c>
      <c r="PUU13" s="40">
        <v>0</v>
      </c>
      <c r="PUV13" s="43">
        <v>196424000</v>
      </c>
      <c r="PUW13" s="40" t="s">
        <v>41</v>
      </c>
      <c r="PUX13" s="40" t="s">
        <v>99</v>
      </c>
      <c r="PUY13" s="36">
        <f t="shared" si="2124"/>
        <v>2015</v>
      </c>
      <c r="PUZ13" s="37">
        <f t="shared" si="2125"/>
        <v>-4922067000</v>
      </c>
      <c r="PVA13" s="38">
        <f t="shared" si="2126"/>
        <v>2992932000</v>
      </c>
      <c r="PVB13" s="38">
        <f t="shared" si="2127"/>
        <v>-7914999000</v>
      </c>
      <c r="PVC13" s="39">
        <f t="shared" si="2128"/>
        <v>0.98522502837837811</v>
      </c>
      <c r="PVD13" s="39">
        <f t="shared" si="2129"/>
        <v>1.5843049504181546</v>
      </c>
      <c r="PVE13" s="40" t="s">
        <v>395</v>
      </c>
      <c r="PVF13" s="40" t="s">
        <v>11</v>
      </c>
      <c r="PVG13" s="42">
        <v>42369</v>
      </c>
      <c r="PVH13" s="43">
        <v>4995881000</v>
      </c>
      <c r="PVI13" s="43">
        <v>73814000</v>
      </c>
      <c r="PVJ13" s="43">
        <v>2796508000</v>
      </c>
      <c r="PVK13" s="40">
        <v>0</v>
      </c>
      <c r="PVL13" s="43">
        <v>196424000</v>
      </c>
      <c r="PVM13" s="40" t="s">
        <v>41</v>
      </c>
      <c r="PVN13" s="40" t="s">
        <v>99</v>
      </c>
      <c r="PVO13" s="36">
        <f t="shared" si="2130"/>
        <v>2015</v>
      </c>
      <c r="PVP13" s="37">
        <f t="shared" si="2131"/>
        <v>-4922067000</v>
      </c>
      <c r="PVQ13" s="38">
        <f t="shared" si="2132"/>
        <v>2992932000</v>
      </c>
      <c r="PVR13" s="38">
        <f t="shared" si="2133"/>
        <v>-7914999000</v>
      </c>
      <c r="PVS13" s="39">
        <f t="shared" si="2134"/>
        <v>0.98522502837837811</v>
      </c>
      <c r="PVT13" s="39">
        <f t="shared" si="2135"/>
        <v>1.5843049504181546</v>
      </c>
      <c r="PVU13" s="40" t="s">
        <v>395</v>
      </c>
      <c r="PVV13" s="40" t="s">
        <v>11</v>
      </c>
      <c r="PVW13" s="42">
        <v>42369</v>
      </c>
      <c r="PVX13" s="43">
        <v>4995881000</v>
      </c>
      <c r="PVY13" s="43">
        <v>73814000</v>
      </c>
      <c r="PVZ13" s="43">
        <v>2796508000</v>
      </c>
      <c r="PWA13" s="40">
        <v>0</v>
      </c>
      <c r="PWB13" s="43">
        <v>196424000</v>
      </c>
      <c r="PWC13" s="40" t="s">
        <v>41</v>
      </c>
      <c r="PWD13" s="40" t="s">
        <v>99</v>
      </c>
      <c r="PWE13" s="36">
        <f t="shared" si="2130"/>
        <v>2015</v>
      </c>
      <c r="PWF13" s="37">
        <f t="shared" si="2131"/>
        <v>-4922067000</v>
      </c>
      <c r="PWG13" s="38">
        <f t="shared" si="2132"/>
        <v>2992932000</v>
      </c>
      <c r="PWH13" s="38">
        <f t="shared" si="2133"/>
        <v>-7914999000</v>
      </c>
      <c r="PWI13" s="39">
        <f t="shared" si="2134"/>
        <v>0.98522502837837811</v>
      </c>
      <c r="PWJ13" s="39">
        <f t="shared" si="2135"/>
        <v>1.5843049504181546</v>
      </c>
      <c r="PWK13" s="40" t="s">
        <v>395</v>
      </c>
      <c r="PWL13" s="40" t="s">
        <v>11</v>
      </c>
      <c r="PWM13" s="42">
        <v>42369</v>
      </c>
      <c r="PWN13" s="43">
        <v>4995881000</v>
      </c>
      <c r="PWO13" s="43">
        <v>73814000</v>
      </c>
      <c r="PWP13" s="43">
        <v>2796508000</v>
      </c>
      <c r="PWQ13" s="40">
        <v>0</v>
      </c>
      <c r="PWR13" s="43">
        <v>196424000</v>
      </c>
      <c r="PWS13" s="40" t="s">
        <v>41</v>
      </c>
      <c r="PWT13" s="40" t="s">
        <v>99</v>
      </c>
      <c r="PWU13" s="36">
        <f t="shared" si="2136"/>
        <v>2015</v>
      </c>
      <c r="PWV13" s="37">
        <f t="shared" si="2137"/>
        <v>-4922067000</v>
      </c>
      <c r="PWW13" s="38">
        <f t="shared" si="2138"/>
        <v>2992932000</v>
      </c>
      <c r="PWX13" s="38">
        <f t="shared" si="2139"/>
        <v>-7914999000</v>
      </c>
      <c r="PWY13" s="39">
        <f t="shared" si="2140"/>
        <v>0.98522502837837811</v>
      </c>
      <c r="PWZ13" s="39">
        <f t="shared" si="2141"/>
        <v>1.5843049504181546</v>
      </c>
      <c r="PXA13" s="40" t="s">
        <v>395</v>
      </c>
      <c r="PXB13" s="40" t="s">
        <v>11</v>
      </c>
      <c r="PXC13" s="42">
        <v>42369</v>
      </c>
      <c r="PXD13" s="43">
        <v>4995881000</v>
      </c>
      <c r="PXE13" s="43">
        <v>73814000</v>
      </c>
      <c r="PXF13" s="43">
        <v>2796508000</v>
      </c>
      <c r="PXG13" s="40">
        <v>0</v>
      </c>
      <c r="PXH13" s="43">
        <v>196424000</v>
      </c>
      <c r="PXI13" s="40" t="s">
        <v>41</v>
      </c>
      <c r="PXJ13" s="40" t="s">
        <v>99</v>
      </c>
      <c r="PXK13" s="36">
        <f t="shared" si="2136"/>
        <v>2015</v>
      </c>
      <c r="PXL13" s="37">
        <f t="shared" si="2137"/>
        <v>-4922067000</v>
      </c>
      <c r="PXM13" s="38">
        <f t="shared" si="2138"/>
        <v>2992932000</v>
      </c>
      <c r="PXN13" s="38">
        <f t="shared" si="2139"/>
        <v>-7914999000</v>
      </c>
      <c r="PXO13" s="39">
        <f t="shared" si="2140"/>
        <v>0.98522502837837811</v>
      </c>
      <c r="PXP13" s="39">
        <f t="shared" si="2141"/>
        <v>1.5843049504181546</v>
      </c>
      <c r="PXQ13" s="40" t="s">
        <v>395</v>
      </c>
      <c r="PXR13" s="40" t="s">
        <v>11</v>
      </c>
      <c r="PXS13" s="42">
        <v>42369</v>
      </c>
      <c r="PXT13" s="43">
        <v>4995881000</v>
      </c>
      <c r="PXU13" s="43">
        <v>73814000</v>
      </c>
      <c r="PXV13" s="43">
        <v>2796508000</v>
      </c>
      <c r="PXW13" s="40">
        <v>0</v>
      </c>
      <c r="PXX13" s="43">
        <v>196424000</v>
      </c>
      <c r="PXY13" s="40" t="s">
        <v>41</v>
      </c>
      <c r="PXZ13" s="40" t="s">
        <v>99</v>
      </c>
      <c r="PYA13" s="36">
        <f t="shared" si="2142"/>
        <v>2015</v>
      </c>
      <c r="PYB13" s="37">
        <f t="shared" si="2143"/>
        <v>-4922067000</v>
      </c>
      <c r="PYC13" s="38">
        <f t="shared" si="2144"/>
        <v>2992932000</v>
      </c>
      <c r="PYD13" s="38">
        <f t="shared" si="2145"/>
        <v>-7914999000</v>
      </c>
      <c r="PYE13" s="39">
        <f t="shared" si="2146"/>
        <v>0.98522502837837811</v>
      </c>
      <c r="PYF13" s="39">
        <f t="shared" si="2147"/>
        <v>1.5843049504181546</v>
      </c>
      <c r="PYG13" s="40" t="s">
        <v>395</v>
      </c>
      <c r="PYH13" s="40" t="s">
        <v>11</v>
      </c>
      <c r="PYI13" s="42">
        <v>42369</v>
      </c>
      <c r="PYJ13" s="43">
        <v>4995881000</v>
      </c>
      <c r="PYK13" s="43">
        <v>73814000</v>
      </c>
      <c r="PYL13" s="43">
        <v>2796508000</v>
      </c>
      <c r="PYM13" s="40">
        <v>0</v>
      </c>
      <c r="PYN13" s="43">
        <v>196424000</v>
      </c>
      <c r="PYO13" s="40" t="s">
        <v>41</v>
      </c>
      <c r="PYP13" s="40" t="s">
        <v>99</v>
      </c>
      <c r="PYQ13" s="36">
        <f t="shared" si="2142"/>
        <v>2015</v>
      </c>
      <c r="PYR13" s="37">
        <f t="shared" si="2143"/>
        <v>-4922067000</v>
      </c>
      <c r="PYS13" s="38">
        <f t="shared" si="2144"/>
        <v>2992932000</v>
      </c>
      <c r="PYT13" s="38">
        <f t="shared" si="2145"/>
        <v>-7914999000</v>
      </c>
      <c r="PYU13" s="39">
        <f t="shared" si="2146"/>
        <v>0.98522502837837811</v>
      </c>
      <c r="PYV13" s="39">
        <f t="shared" si="2147"/>
        <v>1.5843049504181546</v>
      </c>
      <c r="PYW13" s="40" t="s">
        <v>395</v>
      </c>
      <c r="PYX13" s="40" t="s">
        <v>11</v>
      </c>
      <c r="PYY13" s="42">
        <v>42369</v>
      </c>
      <c r="PYZ13" s="43">
        <v>4995881000</v>
      </c>
      <c r="PZA13" s="43">
        <v>73814000</v>
      </c>
      <c r="PZB13" s="43">
        <v>2796508000</v>
      </c>
      <c r="PZC13" s="40">
        <v>0</v>
      </c>
      <c r="PZD13" s="43">
        <v>196424000</v>
      </c>
      <c r="PZE13" s="40" t="s">
        <v>41</v>
      </c>
      <c r="PZF13" s="40" t="s">
        <v>99</v>
      </c>
      <c r="PZG13" s="36">
        <f t="shared" si="2148"/>
        <v>2015</v>
      </c>
      <c r="PZH13" s="37">
        <f t="shared" si="2149"/>
        <v>-4922067000</v>
      </c>
      <c r="PZI13" s="38">
        <f t="shared" si="2150"/>
        <v>2992932000</v>
      </c>
      <c r="PZJ13" s="38">
        <f t="shared" si="2151"/>
        <v>-7914999000</v>
      </c>
      <c r="PZK13" s="39">
        <f t="shared" si="2152"/>
        <v>0.98522502837837811</v>
      </c>
      <c r="PZL13" s="39">
        <f t="shared" si="2153"/>
        <v>1.5843049504181546</v>
      </c>
      <c r="PZM13" s="40" t="s">
        <v>395</v>
      </c>
      <c r="PZN13" s="40" t="s">
        <v>11</v>
      </c>
      <c r="PZO13" s="42">
        <v>42369</v>
      </c>
      <c r="PZP13" s="43">
        <v>4995881000</v>
      </c>
      <c r="PZQ13" s="43">
        <v>73814000</v>
      </c>
      <c r="PZR13" s="43">
        <v>2796508000</v>
      </c>
      <c r="PZS13" s="40">
        <v>0</v>
      </c>
      <c r="PZT13" s="43">
        <v>196424000</v>
      </c>
      <c r="PZU13" s="40" t="s">
        <v>41</v>
      </c>
      <c r="PZV13" s="40" t="s">
        <v>99</v>
      </c>
      <c r="PZW13" s="36">
        <f t="shared" si="2148"/>
        <v>2015</v>
      </c>
      <c r="PZX13" s="37">
        <f t="shared" si="2149"/>
        <v>-4922067000</v>
      </c>
      <c r="PZY13" s="38">
        <f t="shared" si="2150"/>
        <v>2992932000</v>
      </c>
      <c r="PZZ13" s="38">
        <f t="shared" si="2151"/>
        <v>-7914999000</v>
      </c>
      <c r="QAA13" s="39">
        <f t="shared" si="2152"/>
        <v>0.98522502837837811</v>
      </c>
      <c r="QAB13" s="39">
        <f t="shared" si="2153"/>
        <v>1.5843049504181546</v>
      </c>
      <c r="QAC13" s="40" t="s">
        <v>395</v>
      </c>
      <c r="QAD13" s="40" t="s">
        <v>11</v>
      </c>
      <c r="QAE13" s="42">
        <v>42369</v>
      </c>
      <c r="QAF13" s="43">
        <v>4995881000</v>
      </c>
      <c r="QAG13" s="43">
        <v>73814000</v>
      </c>
      <c r="QAH13" s="43">
        <v>2796508000</v>
      </c>
      <c r="QAI13" s="40">
        <v>0</v>
      </c>
      <c r="QAJ13" s="43">
        <v>196424000</v>
      </c>
      <c r="QAK13" s="40" t="s">
        <v>41</v>
      </c>
      <c r="QAL13" s="40" t="s">
        <v>99</v>
      </c>
      <c r="QAM13" s="36">
        <f t="shared" si="2154"/>
        <v>2015</v>
      </c>
      <c r="QAN13" s="37">
        <f t="shared" si="2155"/>
        <v>-4922067000</v>
      </c>
      <c r="QAO13" s="38">
        <f t="shared" si="2156"/>
        <v>2992932000</v>
      </c>
      <c r="QAP13" s="38">
        <f t="shared" si="2157"/>
        <v>-7914999000</v>
      </c>
      <c r="QAQ13" s="39">
        <f t="shared" si="2158"/>
        <v>0.98522502837837811</v>
      </c>
      <c r="QAR13" s="39">
        <f t="shared" si="2159"/>
        <v>1.5843049504181546</v>
      </c>
      <c r="QAS13" s="40" t="s">
        <v>395</v>
      </c>
      <c r="QAT13" s="40" t="s">
        <v>11</v>
      </c>
      <c r="QAU13" s="42">
        <v>42369</v>
      </c>
      <c r="QAV13" s="43">
        <v>4995881000</v>
      </c>
      <c r="QAW13" s="43">
        <v>73814000</v>
      </c>
      <c r="QAX13" s="43">
        <v>2796508000</v>
      </c>
      <c r="QAY13" s="40">
        <v>0</v>
      </c>
      <c r="QAZ13" s="43">
        <v>196424000</v>
      </c>
      <c r="QBA13" s="40" t="s">
        <v>41</v>
      </c>
      <c r="QBB13" s="40" t="s">
        <v>99</v>
      </c>
      <c r="QBC13" s="36">
        <f t="shared" si="2154"/>
        <v>2015</v>
      </c>
      <c r="QBD13" s="37">
        <f t="shared" si="2155"/>
        <v>-4922067000</v>
      </c>
      <c r="QBE13" s="38">
        <f t="shared" si="2156"/>
        <v>2992932000</v>
      </c>
      <c r="QBF13" s="38">
        <f t="shared" si="2157"/>
        <v>-7914999000</v>
      </c>
      <c r="QBG13" s="39">
        <f t="shared" si="2158"/>
        <v>0.98522502837837811</v>
      </c>
      <c r="QBH13" s="39">
        <f t="shared" si="2159"/>
        <v>1.5843049504181546</v>
      </c>
      <c r="QBI13" s="40" t="s">
        <v>395</v>
      </c>
      <c r="QBJ13" s="40" t="s">
        <v>11</v>
      </c>
      <c r="QBK13" s="42">
        <v>42369</v>
      </c>
      <c r="QBL13" s="43">
        <v>4995881000</v>
      </c>
      <c r="QBM13" s="43">
        <v>73814000</v>
      </c>
      <c r="QBN13" s="43">
        <v>2796508000</v>
      </c>
      <c r="QBO13" s="40">
        <v>0</v>
      </c>
      <c r="QBP13" s="43">
        <v>196424000</v>
      </c>
      <c r="QBQ13" s="40" t="s">
        <v>41</v>
      </c>
      <c r="QBR13" s="40" t="s">
        <v>99</v>
      </c>
      <c r="QBS13" s="36">
        <f t="shared" si="2160"/>
        <v>2015</v>
      </c>
      <c r="QBT13" s="37">
        <f t="shared" si="2161"/>
        <v>-4922067000</v>
      </c>
      <c r="QBU13" s="38">
        <f t="shared" si="2162"/>
        <v>2992932000</v>
      </c>
      <c r="QBV13" s="38">
        <f t="shared" si="2163"/>
        <v>-7914999000</v>
      </c>
      <c r="QBW13" s="39">
        <f t="shared" si="2164"/>
        <v>0.98522502837837811</v>
      </c>
      <c r="QBX13" s="39">
        <f t="shared" si="2165"/>
        <v>1.5843049504181546</v>
      </c>
      <c r="QBY13" s="40" t="s">
        <v>395</v>
      </c>
      <c r="QBZ13" s="40" t="s">
        <v>11</v>
      </c>
      <c r="QCA13" s="42">
        <v>42369</v>
      </c>
      <c r="QCB13" s="43">
        <v>4995881000</v>
      </c>
      <c r="QCC13" s="43">
        <v>73814000</v>
      </c>
      <c r="QCD13" s="43">
        <v>2796508000</v>
      </c>
      <c r="QCE13" s="40">
        <v>0</v>
      </c>
      <c r="QCF13" s="43">
        <v>196424000</v>
      </c>
      <c r="QCG13" s="40" t="s">
        <v>41</v>
      </c>
      <c r="QCH13" s="40" t="s">
        <v>99</v>
      </c>
      <c r="QCI13" s="36">
        <f t="shared" si="2160"/>
        <v>2015</v>
      </c>
      <c r="QCJ13" s="37">
        <f t="shared" si="2161"/>
        <v>-4922067000</v>
      </c>
      <c r="QCK13" s="38">
        <f t="shared" si="2162"/>
        <v>2992932000</v>
      </c>
      <c r="QCL13" s="38">
        <f t="shared" si="2163"/>
        <v>-7914999000</v>
      </c>
      <c r="QCM13" s="39">
        <f t="shared" si="2164"/>
        <v>0.98522502837837811</v>
      </c>
      <c r="QCN13" s="39">
        <f t="shared" si="2165"/>
        <v>1.5843049504181546</v>
      </c>
      <c r="QCO13" s="40" t="s">
        <v>395</v>
      </c>
      <c r="QCP13" s="40" t="s">
        <v>11</v>
      </c>
      <c r="QCQ13" s="42">
        <v>42369</v>
      </c>
      <c r="QCR13" s="43">
        <v>4995881000</v>
      </c>
      <c r="QCS13" s="43">
        <v>73814000</v>
      </c>
      <c r="QCT13" s="43">
        <v>2796508000</v>
      </c>
      <c r="QCU13" s="40">
        <v>0</v>
      </c>
      <c r="QCV13" s="43">
        <v>196424000</v>
      </c>
      <c r="QCW13" s="40" t="s">
        <v>41</v>
      </c>
      <c r="QCX13" s="40" t="s">
        <v>99</v>
      </c>
      <c r="QCY13" s="36">
        <f t="shared" si="2166"/>
        <v>2015</v>
      </c>
      <c r="QCZ13" s="37">
        <f t="shared" si="2167"/>
        <v>-4922067000</v>
      </c>
      <c r="QDA13" s="38">
        <f t="shared" si="2168"/>
        <v>2992932000</v>
      </c>
      <c r="QDB13" s="38">
        <f t="shared" si="2169"/>
        <v>-7914999000</v>
      </c>
      <c r="QDC13" s="39">
        <f t="shared" si="2170"/>
        <v>0.98522502837837811</v>
      </c>
      <c r="QDD13" s="39">
        <f t="shared" si="2171"/>
        <v>1.5843049504181546</v>
      </c>
      <c r="QDE13" s="40" t="s">
        <v>395</v>
      </c>
      <c r="QDF13" s="40" t="s">
        <v>11</v>
      </c>
      <c r="QDG13" s="42">
        <v>42369</v>
      </c>
      <c r="QDH13" s="43">
        <v>4995881000</v>
      </c>
      <c r="QDI13" s="43">
        <v>73814000</v>
      </c>
      <c r="QDJ13" s="43">
        <v>2796508000</v>
      </c>
      <c r="QDK13" s="40">
        <v>0</v>
      </c>
      <c r="QDL13" s="43">
        <v>196424000</v>
      </c>
      <c r="QDM13" s="40" t="s">
        <v>41</v>
      </c>
      <c r="QDN13" s="40" t="s">
        <v>99</v>
      </c>
      <c r="QDO13" s="36">
        <f t="shared" si="2166"/>
        <v>2015</v>
      </c>
      <c r="QDP13" s="37">
        <f t="shared" si="2167"/>
        <v>-4922067000</v>
      </c>
      <c r="QDQ13" s="38">
        <f t="shared" si="2168"/>
        <v>2992932000</v>
      </c>
      <c r="QDR13" s="38">
        <f t="shared" si="2169"/>
        <v>-7914999000</v>
      </c>
      <c r="QDS13" s="39">
        <f t="shared" si="2170"/>
        <v>0.98522502837837811</v>
      </c>
      <c r="QDT13" s="39">
        <f t="shared" si="2171"/>
        <v>1.5843049504181546</v>
      </c>
      <c r="QDU13" s="40" t="s">
        <v>395</v>
      </c>
      <c r="QDV13" s="40" t="s">
        <v>11</v>
      </c>
      <c r="QDW13" s="42">
        <v>42369</v>
      </c>
      <c r="QDX13" s="43">
        <v>4995881000</v>
      </c>
      <c r="QDY13" s="43">
        <v>73814000</v>
      </c>
      <c r="QDZ13" s="43">
        <v>2796508000</v>
      </c>
      <c r="QEA13" s="40">
        <v>0</v>
      </c>
      <c r="QEB13" s="43">
        <v>196424000</v>
      </c>
      <c r="QEC13" s="40" t="s">
        <v>41</v>
      </c>
      <c r="QED13" s="40" t="s">
        <v>99</v>
      </c>
      <c r="QEE13" s="36">
        <f t="shared" si="2172"/>
        <v>2015</v>
      </c>
      <c r="QEF13" s="37">
        <f t="shared" si="2173"/>
        <v>-4922067000</v>
      </c>
      <c r="QEG13" s="38">
        <f t="shared" si="2174"/>
        <v>2992932000</v>
      </c>
      <c r="QEH13" s="38">
        <f t="shared" si="2175"/>
        <v>-7914999000</v>
      </c>
      <c r="QEI13" s="39">
        <f t="shared" si="2176"/>
        <v>0.98522502837837811</v>
      </c>
      <c r="QEJ13" s="39">
        <f t="shared" si="2177"/>
        <v>1.5843049504181546</v>
      </c>
      <c r="QEK13" s="40" t="s">
        <v>395</v>
      </c>
      <c r="QEL13" s="40" t="s">
        <v>11</v>
      </c>
      <c r="QEM13" s="42">
        <v>42369</v>
      </c>
      <c r="QEN13" s="43">
        <v>4995881000</v>
      </c>
      <c r="QEO13" s="43">
        <v>73814000</v>
      </c>
      <c r="QEP13" s="43">
        <v>2796508000</v>
      </c>
      <c r="QEQ13" s="40">
        <v>0</v>
      </c>
      <c r="QER13" s="43">
        <v>196424000</v>
      </c>
      <c r="QES13" s="40" t="s">
        <v>41</v>
      </c>
      <c r="QET13" s="40" t="s">
        <v>99</v>
      </c>
      <c r="QEU13" s="36">
        <f t="shared" si="2172"/>
        <v>2015</v>
      </c>
      <c r="QEV13" s="37">
        <f t="shared" si="2173"/>
        <v>-4922067000</v>
      </c>
      <c r="QEW13" s="38">
        <f t="shared" si="2174"/>
        <v>2992932000</v>
      </c>
      <c r="QEX13" s="38">
        <f t="shared" si="2175"/>
        <v>-7914999000</v>
      </c>
      <c r="QEY13" s="39">
        <f t="shared" si="2176"/>
        <v>0.98522502837837811</v>
      </c>
      <c r="QEZ13" s="39">
        <f t="shared" si="2177"/>
        <v>1.5843049504181546</v>
      </c>
      <c r="QFA13" s="40" t="s">
        <v>395</v>
      </c>
      <c r="QFB13" s="40" t="s">
        <v>11</v>
      </c>
      <c r="QFC13" s="42">
        <v>42369</v>
      </c>
      <c r="QFD13" s="43">
        <v>4995881000</v>
      </c>
      <c r="QFE13" s="43">
        <v>73814000</v>
      </c>
      <c r="QFF13" s="43">
        <v>2796508000</v>
      </c>
      <c r="QFG13" s="40">
        <v>0</v>
      </c>
      <c r="QFH13" s="43">
        <v>196424000</v>
      </c>
      <c r="QFI13" s="40" t="s">
        <v>41</v>
      </c>
      <c r="QFJ13" s="40" t="s">
        <v>99</v>
      </c>
      <c r="QFK13" s="36">
        <f t="shared" si="2178"/>
        <v>2015</v>
      </c>
      <c r="QFL13" s="37">
        <f t="shared" si="2179"/>
        <v>-4922067000</v>
      </c>
      <c r="QFM13" s="38">
        <f t="shared" si="2180"/>
        <v>2992932000</v>
      </c>
      <c r="QFN13" s="38">
        <f t="shared" si="2181"/>
        <v>-7914999000</v>
      </c>
      <c r="QFO13" s="39">
        <f t="shared" si="2182"/>
        <v>0.98522502837837811</v>
      </c>
      <c r="QFP13" s="39">
        <f t="shared" si="2183"/>
        <v>1.5843049504181546</v>
      </c>
      <c r="QFQ13" s="40" t="s">
        <v>395</v>
      </c>
      <c r="QFR13" s="40" t="s">
        <v>11</v>
      </c>
      <c r="QFS13" s="42">
        <v>42369</v>
      </c>
      <c r="QFT13" s="43">
        <v>4995881000</v>
      </c>
      <c r="QFU13" s="43">
        <v>73814000</v>
      </c>
      <c r="QFV13" s="43">
        <v>2796508000</v>
      </c>
      <c r="QFW13" s="40">
        <v>0</v>
      </c>
      <c r="QFX13" s="43">
        <v>196424000</v>
      </c>
      <c r="QFY13" s="40" t="s">
        <v>41</v>
      </c>
      <c r="QFZ13" s="40" t="s">
        <v>99</v>
      </c>
      <c r="QGA13" s="36">
        <f t="shared" si="2178"/>
        <v>2015</v>
      </c>
      <c r="QGB13" s="37">
        <f t="shared" si="2179"/>
        <v>-4922067000</v>
      </c>
      <c r="QGC13" s="38">
        <f t="shared" si="2180"/>
        <v>2992932000</v>
      </c>
      <c r="QGD13" s="38">
        <f t="shared" si="2181"/>
        <v>-7914999000</v>
      </c>
      <c r="QGE13" s="39">
        <f t="shared" si="2182"/>
        <v>0.98522502837837811</v>
      </c>
      <c r="QGF13" s="39">
        <f t="shared" si="2183"/>
        <v>1.5843049504181546</v>
      </c>
      <c r="QGG13" s="40" t="s">
        <v>395</v>
      </c>
      <c r="QGH13" s="40" t="s">
        <v>11</v>
      </c>
      <c r="QGI13" s="42">
        <v>42369</v>
      </c>
      <c r="QGJ13" s="43">
        <v>4995881000</v>
      </c>
      <c r="QGK13" s="43">
        <v>73814000</v>
      </c>
      <c r="QGL13" s="43">
        <v>2796508000</v>
      </c>
      <c r="QGM13" s="40">
        <v>0</v>
      </c>
      <c r="QGN13" s="43">
        <v>196424000</v>
      </c>
      <c r="QGO13" s="40" t="s">
        <v>41</v>
      </c>
      <c r="QGP13" s="40" t="s">
        <v>99</v>
      </c>
      <c r="QGQ13" s="36">
        <f t="shared" si="2184"/>
        <v>2015</v>
      </c>
      <c r="QGR13" s="37">
        <f t="shared" si="2185"/>
        <v>-4922067000</v>
      </c>
      <c r="QGS13" s="38">
        <f t="shared" si="2186"/>
        <v>2992932000</v>
      </c>
      <c r="QGT13" s="38">
        <f t="shared" si="2187"/>
        <v>-7914999000</v>
      </c>
      <c r="QGU13" s="39">
        <f t="shared" si="2188"/>
        <v>0.98522502837837811</v>
      </c>
      <c r="QGV13" s="39">
        <f t="shared" si="2189"/>
        <v>1.5843049504181546</v>
      </c>
      <c r="QGW13" s="40" t="s">
        <v>395</v>
      </c>
      <c r="QGX13" s="40" t="s">
        <v>11</v>
      </c>
      <c r="QGY13" s="42">
        <v>42369</v>
      </c>
      <c r="QGZ13" s="43">
        <v>4995881000</v>
      </c>
      <c r="QHA13" s="43">
        <v>73814000</v>
      </c>
      <c r="QHB13" s="43">
        <v>2796508000</v>
      </c>
      <c r="QHC13" s="40">
        <v>0</v>
      </c>
      <c r="QHD13" s="43">
        <v>196424000</v>
      </c>
      <c r="QHE13" s="40" t="s">
        <v>41</v>
      </c>
      <c r="QHF13" s="40" t="s">
        <v>99</v>
      </c>
      <c r="QHG13" s="36">
        <f t="shared" si="2184"/>
        <v>2015</v>
      </c>
      <c r="QHH13" s="37">
        <f t="shared" si="2185"/>
        <v>-4922067000</v>
      </c>
      <c r="QHI13" s="38">
        <f t="shared" si="2186"/>
        <v>2992932000</v>
      </c>
      <c r="QHJ13" s="38">
        <f t="shared" si="2187"/>
        <v>-7914999000</v>
      </c>
      <c r="QHK13" s="39">
        <f t="shared" si="2188"/>
        <v>0.98522502837837811</v>
      </c>
      <c r="QHL13" s="39">
        <f t="shared" si="2189"/>
        <v>1.5843049504181546</v>
      </c>
      <c r="QHM13" s="40" t="s">
        <v>395</v>
      </c>
      <c r="QHN13" s="40" t="s">
        <v>11</v>
      </c>
      <c r="QHO13" s="42">
        <v>42369</v>
      </c>
      <c r="QHP13" s="43">
        <v>4995881000</v>
      </c>
      <c r="QHQ13" s="43">
        <v>73814000</v>
      </c>
      <c r="QHR13" s="43">
        <v>2796508000</v>
      </c>
      <c r="QHS13" s="40">
        <v>0</v>
      </c>
      <c r="QHT13" s="43">
        <v>196424000</v>
      </c>
      <c r="QHU13" s="40" t="s">
        <v>41</v>
      </c>
      <c r="QHV13" s="40" t="s">
        <v>99</v>
      </c>
      <c r="QHW13" s="36">
        <f t="shared" si="2190"/>
        <v>2015</v>
      </c>
      <c r="QHX13" s="37">
        <f t="shared" si="2191"/>
        <v>-4922067000</v>
      </c>
      <c r="QHY13" s="38">
        <f t="shared" si="2192"/>
        <v>2992932000</v>
      </c>
      <c r="QHZ13" s="38">
        <f t="shared" si="2193"/>
        <v>-7914999000</v>
      </c>
      <c r="QIA13" s="39">
        <f t="shared" si="2194"/>
        <v>0.98522502837837811</v>
      </c>
      <c r="QIB13" s="39">
        <f t="shared" si="2195"/>
        <v>1.5843049504181546</v>
      </c>
      <c r="QIC13" s="40" t="s">
        <v>395</v>
      </c>
      <c r="QID13" s="40" t="s">
        <v>11</v>
      </c>
      <c r="QIE13" s="42">
        <v>42369</v>
      </c>
      <c r="QIF13" s="43">
        <v>4995881000</v>
      </c>
      <c r="QIG13" s="43">
        <v>73814000</v>
      </c>
      <c r="QIH13" s="43">
        <v>2796508000</v>
      </c>
      <c r="QII13" s="40">
        <v>0</v>
      </c>
      <c r="QIJ13" s="43">
        <v>196424000</v>
      </c>
      <c r="QIK13" s="40" t="s">
        <v>41</v>
      </c>
      <c r="QIL13" s="40" t="s">
        <v>99</v>
      </c>
      <c r="QIM13" s="36">
        <f t="shared" si="2190"/>
        <v>2015</v>
      </c>
      <c r="QIN13" s="37">
        <f t="shared" si="2191"/>
        <v>-4922067000</v>
      </c>
      <c r="QIO13" s="38">
        <f t="shared" si="2192"/>
        <v>2992932000</v>
      </c>
      <c r="QIP13" s="38">
        <f t="shared" si="2193"/>
        <v>-7914999000</v>
      </c>
      <c r="QIQ13" s="39">
        <f t="shared" si="2194"/>
        <v>0.98522502837837811</v>
      </c>
      <c r="QIR13" s="39">
        <f t="shared" si="2195"/>
        <v>1.5843049504181546</v>
      </c>
      <c r="QIS13" s="40" t="s">
        <v>395</v>
      </c>
      <c r="QIT13" s="40" t="s">
        <v>11</v>
      </c>
      <c r="QIU13" s="42">
        <v>42369</v>
      </c>
      <c r="QIV13" s="43">
        <v>4995881000</v>
      </c>
      <c r="QIW13" s="43">
        <v>73814000</v>
      </c>
      <c r="QIX13" s="43">
        <v>2796508000</v>
      </c>
      <c r="QIY13" s="40">
        <v>0</v>
      </c>
      <c r="QIZ13" s="43">
        <v>196424000</v>
      </c>
      <c r="QJA13" s="40" t="s">
        <v>41</v>
      </c>
      <c r="QJB13" s="40" t="s">
        <v>99</v>
      </c>
      <c r="QJC13" s="36">
        <f t="shared" si="2196"/>
        <v>2015</v>
      </c>
      <c r="QJD13" s="37">
        <f t="shared" si="2197"/>
        <v>-4922067000</v>
      </c>
      <c r="QJE13" s="38">
        <f t="shared" si="2198"/>
        <v>2992932000</v>
      </c>
      <c r="QJF13" s="38">
        <f t="shared" si="2199"/>
        <v>-7914999000</v>
      </c>
      <c r="QJG13" s="39">
        <f t="shared" si="2200"/>
        <v>0.98522502837837811</v>
      </c>
      <c r="QJH13" s="39">
        <f t="shared" si="2201"/>
        <v>1.5843049504181546</v>
      </c>
      <c r="QJI13" s="40" t="s">
        <v>395</v>
      </c>
      <c r="QJJ13" s="40" t="s">
        <v>11</v>
      </c>
      <c r="QJK13" s="42">
        <v>42369</v>
      </c>
      <c r="QJL13" s="43">
        <v>4995881000</v>
      </c>
      <c r="QJM13" s="43">
        <v>73814000</v>
      </c>
      <c r="QJN13" s="43">
        <v>2796508000</v>
      </c>
      <c r="QJO13" s="40">
        <v>0</v>
      </c>
      <c r="QJP13" s="43">
        <v>196424000</v>
      </c>
      <c r="QJQ13" s="40" t="s">
        <v>41</v>
      </c>
      <c r="QJR13" s="40" t="s">
        <v>99</v>
      </c>
      <c r="QJS13" s="36">
        <f t="shared" si="2196"/>
        <v>2015</v>
      </c>
      <c r="QJT13" s="37">
        <f t="shared" si="2197"/>
        <v>-4922067000</v>
      </c>
      <c r="QJU13" s="38">
        <f t="shared" si="2198"/>
        <v>2992932000</v>
      </c>
      <c r="QJV13" s="38">
        <f t="shared" si="2199"/>
        <v>-7914999000</v>
      </c>
      <c r="QJW13" s="39">
        <f t="shared" si="2200"/>
        <v>0.98522502837837811</v>
      </c>
      <c r="QJX13" s="39">
        <f t="shared" si="2201"/>
        <v>1.5843049504181546</v>
      </c>
      <c r="QJY13" s="40" t="s">
        <v>395</v>
      </c>
      <c r="QJZ13" s="40" t="s">
        <v>11</v>
      </c>
      <c r="QKA13" s="42">
        <v>42369</v>
      </c>
      <c r="QKB13" s="43">
        <v>4995881000</v>
      </c>
      <c r="QKC13" s="43">
        <v>73814000</v>
      </c>
      <c r="QKD13" s="43">
        <v>2796508000</v>
      </c>
      <c r="QKE13" s="40">
        <v>0</v>
      </c>
      <c r="QKF13" s="43">
        <v>196424000</v>
      </c>
      <c r="QKG13" s="40" t="s">
        <v>41</v>
      </c>
      <c r="QKH13" s="40" t="s">
        <v>99</v>
      </c>
      <c r="QKI13" s="36">
        <f t="shared" si="2202"/>
        <v>2015</v>
      </c>
      <c r="QKJ13" s="37">
        <f t="shared" si="2203"/>
        <v>-4922067000</v>
      </c>
      <c r="QKK13" s="38">
        <f t="shared" si="2204"/>
        <v>2992932000</v>
      </c>
      <c r="QKL13" s="38">
        <f t="shared" si="2205"/>
        <v>-7914999000</v>
      </c>
      <c r="QKM13" s="39">
        <f t="shared" si="2206"/>
        <v>0.98522502837837811</v>
      </c>
      <c r="QKN13" s="39">
        <f t="shared" si="2207"/>
        <v>1.5843049504181546</v>
      </c>
      <c r="QKO13" s="40" t="s">
        <v>395</v>
      </c>
      <c r="QKP13" s="40" t="s">
        <v>11</v>
      </c>
      <c r="QKQ13" s="42">
        <v>42369</v>
      </c>
      <c r="QKR13" s="43">
        <v>4995881000</v>
      </c>
      <c r="QKS13" s="43">
        <v>73814000</v>
      </c>
      <c r="QKT13" s="43">
        <v>2796508000</v>
      </c>
      <c r="QKU13" s="40">
        <v>0</v>
      </c>
      <c r="QKV13" s="43">
        <v>196424000</v>
      </c>
      <c r="QKW13" s="40" t="s">
        <v>41</v>
      </c>
      <c r="QKX13" s="40" t="s">
        <v>99</v>
      </c>
      <c r="QKY13" s="36">
        <f t="shared" si="2202"/>
        <v>2015</v>
      </c>
      <c r="QKZ13" s="37">
        <f t="shared" si="2203"/>
        <v>-4922067000</v>
      </c>
      <c r="QLA13" s="38">
        <f t="shared" si="2204"/>
        <v>2992932000</v>
      </c>
      <c r="QLB13" s="38">
        <f t="shared" si="2205"/>
        <v>-7914999000</v>
      </c>
      <c r="QLC13" s="39">
        <f t="shared" si="2206"/>
        <v>0.98522502837837811</v>
      </c>
      <c r="QLD13" s="39">
        <f t="shared" si="2207"/>
        <v>1.5843049504181546</v>
      </c>
      <c r="QLE13" s="40" t="s">
        <v>395</v>
      </c>
      <c r="QLF13" s="40" t="s">
        <v>11</v>
      </c>
      <c r="QLG13" s="42">
        <v>42369</v>
      </c>
      <c r="QLH13" s="43">
        <v>4995881000</v>
      </c>
      <c r="QLI13" s="43">
        <v>73814000</v>
      </c>
      <c r="QLJ13" s="43">
        <v>2796508000</v>
      </c>
      <c r="QLK13" s="40">
        <v>0</v>
      </c>
      <c r="QLL13" s="43">
        <v>196424000</v>
      </c>
      <c r="QLM13" s="40" t="s">
        <v>41</v>
      </c>
      <c r="QLN13" s="40" t="s">
        <v>99</v>
      </c>
      <c r="QLO13" s="36">
        <f t="shared" si="2208"/>
        <v>2015</v>
      </c>
      <c r="QLP13" s="37">
        <f t="shared" si="2209"/>
        <v>-4922067000</v>
      </c>
      <c r="QLQ13" s="38">
        <f t="shared" si="2210"/>
        <v>2992932000</v>
      </c>
      <c r="QLR13" s="38">
        <f t="shared" si="2211"/>
        <v>-7914999000</v>
      </c>
      <c r="QLS13" s="39">
        <f t="shared" si="2212"/>
        <v>0.98522502837837811</v>
      </c>
      <c r="QLT13" s="39">
        <f t="shared" si="2213"/>
        <v>1.5843049504181546</v>
      </c>
      <c r="QLU13" s="40" t="s">
        <v>395</v>
      </c>
      <c r="QLV13" s="40" t="s">
        <v>11</v>
      </c>
      <c r="QLW13" s="42">
        <v>42369</v>
      </c>
      <c r="QLX13" s="43">
        <v>4995881000</v>
      </c>
      <c r="QLY13" s="43">
        <v>73814000</v>
      </c>
      <c r="QLZ13" s="43">
        <v>2796508000</v>
      </c>
      <c r="QMA13" s="40">
        <v>0</v>
      </c>
      <c r="QMB13" s="43">
        <v>196424000</v>
      </c>
      <c r="QMC13" s="40" t="s">
        <v>41</v>
      </c>
      <c r="QMD13" s="40" t="s">
        <v>99</v>
      </c>
      <c r="QME13" s="36">
        <f t="shared" si="2208"/>
        <v>2015</v>
      </c>
      <c r="QMF13" s="37">
        <f t="shared" si="2209"/>
        <v>-4922067000</v>
      </c>
      <c r="QMG13" s="38">
        <f t="shared" si="2210"/>
        <v>2992932000</v>
      </c>
      <c r="QMH13" s="38">
        <f t="shared" si="2211"/>
        <v>-7914999000</v>
      </c>
      <c r="QMI13" s="39">
        <f t="shared" si="2212"/>
        <v>0.98522502837837811</v>
      </c>
      <c r="QMJ13" s="39">
        <f t="shared" si="2213"/>
        <v>1.5843049504181546</v>
      </c>
      <c r="QMK13" s="40" t="s">
        <v>395</v>
      </c>
      <c r="QML13" s="40" t="s">
        <v>11</v>
      </c>
      <c r="QMM13" s="42">
        <v>42369</v>
      </c>
      <c r="QMN13" s="43">
        <v>4995881000</v>
      </c>
      <c r="QMO13" s="43">
        <v>73814000</v>
      </c>
      <c r="QMP13" s="43">
        <v>2796508000</v>
      </c>
      <c r="QMQ13" s="40">
        <v>0</v>
      </c>
      <c r="QMR13" s="43">
        <v>196424000</v>
      </c>
      <c r="QMS13" s="40" t="s">
        <v>41</v>
      </c>
      <c r="QMT13" s="40" t="s">
        <v>99</v>
      </c>
      <c r="QMU13" s="36">
        <f t="shared" si="2214"/>
        <v>2015</v>
      </c>
      <c r="QMV13" s="37">
        <f t="shared" si="2215"/>
        <v>-4922067000</v>
      </c>
      <c r="QMW13" s="38">
        <f t="shared" si="2216"/>
        <v>2992932000</v>
      </c>
      <c r="QMX13" s="38">
        <f t="shared" si="2217"/>
        <v>-7914999000</v>
      </c>
      <c r="QMY13" s="39">
        <f t="shared" si="2218"/>
        <v>0.98522502837837811</v>
      </c>
      <c r="QMZ13" s="39">
        <f t="shared" si="2219"/>
        <v>1.5843049504181546</v>
      </c>
      <c r="QNA13" s="40" t="s">
        <v>395</v>
      </c>
      <c r="QNB13" s="40" t="s">
        <v>11</v>
      </c>
      <c r="QNC13" s="42">
        <v>42369</v>
      </c>
      <c r="QND13" s="43">
        <v>4995881000</v>
      </c>
      <c r="QNE13" s="43">
        <v>73814000</v>
      </c>
      <c r="QNF13" s="43">
        <v>2796508000</v>
      </c>
      <c r="QNG13" s="40">
        <v>0</v>
      </c>
      <c r="QNH13" s="43">
        <v>196424000</v>
      </c>
      <c r="QNI13" s="40" t="s">
        <v>41</v>
      </c>
      <c r="QNJ13" s="40" t="s">
        <v>99</v>
      </c>
      <c r="QNK13" s="36">
        <f t="shared" si="2214"/>
        <v>2015</v>
      </c>
      <c r="QNL13" s="37">
        <f t="shared" si="2215"/>
        <v>-4922067000</v>
      </c>
      <c r="QNM13" s="38">
        <f t="shared" si="2216"/>
        <v>2992932000</v>
      </c>
      <c r="QNN13" s="38">
        <f t="shared" si="2217"/>
        <v>-7914999000</v>
      </c>
      <c r="QNO13" s="39">
        <f t="shared" si="2218"/>
        <v>0.98522502837837811</v>
      </c>
      <c r="QNP13" s="39">
        <f t="shared" si="2219"/>
        <v>1.5843049504181546</v>
      </c>
      <c r="QNQ13" s="40" t="s">
        <v>395</v>
      </c>
      <c r="QNR13" s="40" t="s">
        <v>11</v>
      </c>
      <c r="QNS13" s="42">
        <v>42369</v>
      </c>
      <c r="QNT13" s="43">
        <v>4995881000</v>
      </c>
      <c r="QNU13" s="43">
        <v>73814000</v>
      </c>
      <c r="QNV13" s="43">
        <v>2796508000</v>
      </c>
      <c r="QNW13" s="40">
        <v>0</v>
      </c>
      <c r="QNX13" s="43">
        <v>196424000</v>
      </c>
      <c r="QNY13" s="40" t="s">
        <v>41</v>
      </c>
      <c r="QNZ13" s="40" t="s">
        <v>99</v>
      </c>
      <c r="QOA13" s="36">
        <f t="shared" si="2220"/>
        <v>2015</v>
      </c>
      <c r="QOB13" s="37">
        <f t="shared" si="2221"/>
        <v>-4922067000</v>
      </c>
      <c r="QOC13" s="38">
        <f t="shared" si="2222"/>
        <v>2992932000</v>
      </c>
      <c r="QOD13" s="38">
        <f t="shared" si="2223"/>
        <v>-7914999000</v>
      </c>
      <c r="QOE13" s="39">
        <f t="shared" si="2224"/>
        <v>0.98522502837837811</v>
      </c>
      <c r="QOF13" s="39">
        <f t="shared" si="2225"/>
        <v>1.5843049504181546</v>
      </c>
      <c r="QOG13" s="40" t="s">
        <v>395</v>
      </c>
      <c r="QOH13" s="40" t="s">
        <v>11</v>
      </c>
      <c r="QOI13" s="42">
        <v>42369</v>
      </c>
      <c r="QOJ13" s="43">
        <v>4995881000</v>
      </c>
      <c r="QOK13" s="43">
        <v>73814000</v>
      </c>
      <c r="QOL13" s="43">
        <v>2796508000</v>
      </c>
      <c r="QOM13" s="40">
        <v>0</v>
      </c>
      <c r="QON13" s="43">
        <v>196424000</v>
      </c>
      <c r="QOO13" s="40" t="s">
        <v>41</v>
      </c>
      <c r="QOP13" s="40" t="s">
        <v>99</v>
      </c>
      <c r="QOQ13" s="36">
        <f t="shared" si="2220"/>
        <v>2015</v>
      </c>
      <c r="QOR13" s="37">
        <f t="shared" si="2221"/>
        <v>-4922067000</v>
      </c>
      <c r="QOS13" s="38">
        <f t="shared" si="2222"/>
        <v>2992932000</v>
      </c>
      <c r="QOT13" s="38">
        <f t="shared" si="2223"/>
        <v>-7914999000</v>
      </c>
      <c r="QOU13" s="39">
        <f t="shared" si="2224"/>
        <v>0.98522502837837811</v>
      </c>
      <c r="QOV13" s="39">
        <f t="shared" si="2225"/>
        <v>1.5843049504181546</v>
      </c>
      <c r="QOW13" s="40" t="s">
        <v>395</v>
      </c>
      <c r="QOX13" s="40" t="s">
        <v>11</v>
      </c>
      <c r="QOY13" s="42">
        <v>42369</v>
      </c>
      <c r="QOZ13" s="43">
        <v>4995881000</v>
      </c>
      <c r="QPA13" s="43">
        <v>73814000</v>
      </c>
      <c r="QPB13" s="43">
        <v>2796508000</v>
      </c>
      <c r="QPC13" s="40">
        <v>0</v>
      </c>
      <c r="QPD13" s="43">
        <v>196424000</v>
      </c>
      <c r="QPE13" s="40" t="s">
        <v>41</v>
      </c>
      <c r="QPF13" s="40" t="s">
        <v>99</v>
      </c>
      <c r="QPG13" s="36">
        <f t="shared" si="2226"/>
        <v>2015</v>
      </c>
      <c r="QPH13" s="37">
        <f t="shared" si="2227"/>
        <v>-4922067000</v>
      </c>
      <c r="QPI13" s="38">
        <f t="shared" si="2228"/>
        <v>2992932000</v>
      </c>
      <c r="QPJ13" s="38">
        <f t="shared" si="2229"/>
        <v>-7914999000</v>
      </c>
      <c r="QPK13" s="39">
        <f t="shared" si="2230"/>
        <v>0.98522502837837811</v>
      </c>
      <c r="QPL13" s="39">
        <f t="shared" si="2231"/>
        <v>1.5843049504181546</v>
      </c>
      <c r="QPM13" s="40" t="s">
        <v>395</v>
      </c>
      <c r="QPN13" s="40" t="s">
        <v>11</v>
      </c>
      <c r="QPO13" s="42">
        <v>42369</v>
      </c>
      <c r="QPP13" s="43">
        <v>4995881000</v>
      </c>
      <c r="QPQ13" s="43">
        <v>73814000</v>
      </c>
      <c r="QPR13" s="43">
        <v>2796508000</v>
      </c>
      <c r="QPS13" s="40">
        <v>0</v>
      </c>
      <c r="QPT13" s="43">
        <v>196424000</v>
      </c>
      <c r="QPU13" s="40" t="s">
        <v>41</v>
      </c>
      <c r="QPV13" s="40" t="s">
        <v>99</v>
      </c>
      <c r="QPW13" s="36">
        <f t="shared" si="2226"/>
        <v>2015</v>
      </c>
      <c r="QPX13" s="37">
        <f t="shared" si="2227"/>
        <v>-4922067000</v>
      </c>
      <c r="QPY13" s="38">
        <f t="shared" si="2228"/>
        <v>2992932000</v>
      </c>
      <c r="QPZ13" s="38">
        <f t="shared" si="2229"/>
        <v>-7914999000</v>
      </c>
      <c r="QQA13" s="39">
        <f t="shared" si="2230"/>
        <v>0.98522502837837811</v>
      </c>
      <c r="QQB13" s="39">
        <f t="shared" si="2231"/>
        <v>1.5843049504181546</v>
      </c>
      <c r="QQC13" s="40" t="s">
        <v>395</v>
      </c>
      <c r="QQD13" s="40" t="s">
        <v>11</v>
      </c>
      <c r="QQE13" s="42">
        <v>42369</v>
      </c>
      <c r="QQF13" s="43">
        <v>4995881000</v>
      </c>
      <c r="QQG13" s="43">
        <v>73814000</v>
      </c>
      <c r="QQH13" s="43">
        <v>2796508000</v>
      </c>
      <c r="QQI13" s="40">
        <v>0</v>
      </c>
      <c r="QQJ13" s="43">
        <v>196424000</v>
      </c>
      <c r="QQK13" s="40" t="s">
        <v>41</v>
      </c>
      <c r="QQL13" s="40" t="s">
        <v>99</v>
      </c>
      <c r="QQM13" s="36">
        <f t="shared" si="2232"/>
        <v>2015</v>
      </c>
      <c r="QQN13" s="37">
        <f t="shared" si="2233"/>
        <v>-4922067000</v>
      </c>
      <c r="QQO13" s="38">
        <f t="shared" si="2234"/>
        <v>2992932000</v>
      </c>
      <c r="QQP13" s="38">
        <f t="shared" si="2235"/>
        <v>-7914999000</v>
      </c>
      <c r="QQQ13" s="39">
        <f t="shared" si="2236"/>
        <v>0.98522502837837811</v>
      </c>
      <c r="QQR13" s="39">
        <f t="shared" si="2237"/>
        <v>1.5843049504181546</v>
      </c>
      <c r="QQS13" s="40" t="s">
        <v>395</v>
      </c>
      <c r="QQT13" s="40" t="s">
        <v>11</v>
      </c>
      <c r="QQU13" s="42">
        <v>42369</v>
      </c>
      <c r="QQV13" s="43">
        <v>4995881000</v>
      </c>
      <c r="QQW13" s="43">
        <v>73814000</v>
      </c>
      <c r="QQX13" s="43">
        <v>2796508000</v>
      </c>
      <c r="QQY13" s="40">
        <v>0</v>
      </c>
      <c r="QQZ13" s="43">
        <v>196424000</v>
      </c>
      <c r="QRA13" s="40" t="s">
        <v>41</v>
      </c>
      <c r="QRB13" s="40" t="s">
        <v>99</v>
      </c>
      <c r="QRC13" s="36">
        <f t="shared" si="2232"/>
        <v>2015</v>
      </c>
      <c r="QRD13" s="37">
        <f t="shared" si="2233"/>
        <v>-4922067000</v>
      </c>
      <c r="QRE13" s="38">
        <f t="shared" si="2234"/>
        <v>2992932000</v>
      </c>
      <c r="QRF13" s="38">
        <f t="shared" si="2235"/>
        <v>-7914999000</v>
      </c>
      <c r="QRG13" s="39">
        <f t="shared" si="2236"/>
        <v>0.98522502837837811</v>
      </c>
      <c r="QRH13" s="39">
        <f t="shared" si="2237"/>
        <v>1.5843049504181546</v>
      </c>
      <c r="QRI13" s="40" t="s">
        <v>395</v>
      </c>
      <c r="QRJ13" s="40" t="s">
        <v>11</v>
      </c>
      <c r="QRK13" s="42">
        <v>42369</v>
      </c>
      <c r="QRL13" s="43">
        <v>4995881000</v>
      </c>
      <c r="QRM13" s="43">
        <v>73814000</v>
      </c>
      <c r="QRN13" s="43">
        <v>2796508000</v>
      </c>
      <c r="QRO13" s="40">
        <v>0</v>
      </c>
      <c r="QRP13" s="43">
        <v>196424000</v>
      </c>
      <c r="QRQ13" s="40" t="s">
        <v>41</v>
      </c>
      <c r="QRR13" s="40" t="s">
        <v>99</v>
      </c>
      <c r="QRS13" s="36">
        <f t="shared" si="2238"/>
        <v>2015</v>
      </c>
      <c r="QRT13" s="37">
        <f t="shared" si="2239"/>
        <v>-4922067000</v>
      </c>
      <c r="QRU13" s="38">
        <f t="shared" si="2240"/>
        <v>2992932000</v>
      </c>
      <c r="QRV13" s="38">
        <f t="shared" si="2241"/>
        <v>-7914999000</v>
      </c>
      <c r="QRW13" s="39">
        <f t="shared" si="2242"/>
        <v>0.98522502837837811</v>
      </c>
      <c r="QRX13" s="39">
        <f t="shared" si="2243"/>
        <v>1.5843049504181546</v>
      </c>
      <c r="QRY13" s="40" t="s">
        <v>395</v>
      </c>
      <c r="QRZ13" s="40" t="s">
        <v>11</v>
      </c>
      <c r="QSA13" s="42">
        <v>42369</v>
      </c>
      <c r="QSB13" s="43">
        <v>4995881000</v>
      </c>
      <c r="QSC13" s="43">
        <v>73814000</v>
      </c>
      <c r="QSD13" s="43">
        <v>2796508000</v>
      </c>
      <c r="QSE13" s="40">
        <v>0</v>
      </c>
      <c r="QSF13" s="43">
        <v>196424000</v>
      </c>
      <c r="QSG13" s="40" t="s">
        <v>41</v>
      </c>
      <c r="QSH13" s="40" t="s">
        <v>99</v>
      </c>
      <c r="QSI13" s="36">
        <f t="shared" si="2238"/>
        <v>2015</v>
      </c>
      <c r="QSJ13" s="37">
        <f t="shared" si="2239"/>
        <v>-4922067000</v>
      </c>
      <c r="QSK13" s="38">
        <f t="shared" si="2240"/>
        <v>2992932000</v>
      </c>
      <c r="QSL13" s="38">
        <f t="shared" si="2241"/>
        <v>-7914999000</v>
      </c>
      <c r="QSM13" s="39">
        <f t="shared" si="2242"/>
        <v>0.98522502837837811</v>
      </c>
      <c r="QSN13" s="39">
        <f t="shared" si="2243"/>
        <v>1.5843049504181546</v>
      </c>
      <c r="QSO13" s="40" t="s">
        <v>395</v>
      </c>
      <c r="QSP13" s="40" t="s">
        <v>11</v>
      </c>
      <c r="QSQ13" s="42">
        <v>42369</v>
      </c>
      <c r="QSR13" s="43">
        <v>4995881000</v>
      </c>
      <c r="QSS13" s="43">
        <v>73814000</v>
      </c>
      <c r="QST13" s="43">
        <v>2796508000</v>
      </c>
      <c r="QSU13" s="40">
        <v>0</v>
      </c>
      <c r="QSV13" s="43">
        <v>196424000</v>
      </c>
      <c r="QSW13" s="40" t="s">
        <v>41</v>
      </c>
      <c r="QSX13" s="40" t="s">
        <v>99</v>
      </c>
      <c r="QSY13" s="36">
        <f t="shared" si="2244"/>
        <v>2015</v>
      </c>
      <c r="QSZ13" s="37">
        <f t="shared" si="2245"/>
        <v>-4922067000</v>
      </c>
      <c r="QTA13" s="38">
        <f t="shared" si="2246"/>
        <v>2992932000</v>
      </c>
      <c r="QTB13" s="38">
        <f t="shared" si="2247"/>
        <v>-7914999000</v>
      </c>
      <c r="QTC13" s="39">
        <f t="shared" si="2248"/>
        <v>0.98522502837837811</v>
      </c>
      <c r="QTD13" s="39">
        <f t="shared" si="2249"/>
        <v>1.5843049504181546</v>
      </c>
      <c r="QTE13" s="40" t="s">
        <v>395</v>
      </c>
      <c r="QTF13" s="40" t="s">
        <v>11</v>
      </c>
      <c r="QTG13" s="42">
        <v>42369</v>
      </c>
      <c r="QTH13" s="43">
        <v>4995881000</v>
      </c>
      <c r="QTI13" s="43">
        <v>73814000</v>
      </c>
      <c r="QTJ13" s="43">
        <v>2796508000</v>
      </c>
      <c r="QTK13" s="40">
        <v>0</v>
      </c>
      <c r="QTL13" s="43">
        <v>196424000</v>
      </c>
      <c r="QTM13" s="40" t="s">
        <v>41</v>
      </c>
      <c r="QTN13" s="40" t="s">
        <v>99</v>
      </c>
      <c r="QTO13" s="36">
        <f t="shared" si="2244"/>
        <v>2015</v>
      </c>
      <c r="QTP13" s="37">
        <f t="shared" si="2245"/>
        <v>-4922067000</v>
      </c>
      <c r="QTQ13" s="38">
        <f t="shared" si="2246"/>
        <v>2992932000</v>
      </c>
      <c r="QTR13" s="38">
        <f t="shared" si="2247"/>
        <v>-7914999000</v>
      </c>
      <c r="QTS13" s="39">
        <f t="shared" si="2248"/>
        <v>0.98522502837837811</v>
      </c>
      <c r="QTT13" s="39">
        <f t="shared" si="2249"/>
        <v>1.5843049504181546</v>
      </c>
      <c r="QTU13" s="40" t="s">
        <v>395</v>
      </c>
      <c r="QTV13" s="40" t="s">
        <v>11</v>
      </c>
      <c r="QTW13" s="42">
        <v>42369</v>
      </c>
      <c r="QTX13" s="43">
        <v>4995881000</v>
      </c>
      <c r="QTY13" s="43">
        <v>73814000</v>
      </c>
      <c r="QTZ13" s="43">
        <v>2796508000</v>
      </c>
      <c r="QUA13" s="40">
        <v>0</v>
      </c>
      <c r="QUB13" s="43">
        <v>196424000</v>
      </c>
      <c r="QUC13" s="40" t="s">
        <v>41</v>
      </c>
      <c r="QUD13" s="40" t="s">
        <v>99</v>
      </c>
      <c r="QUE13" s="36">
        <f t="shared" si="2250"/>
        <v>2015</v>
      </c>
      <c r="QUF13" s="37">
        <f t="shared" si="2251"/>
        <v>-4922067000</v>
      </c>
      <c r="QUG13" s="38">
        <f t="shared" si="2252"/>
        <v>2992932000</v>
      </c>
      <c r="QUH13" s="38">
        <f t="shared" si="2253"/>
        <v>-7914999000</v>
      </c>
      <c r="QUI13" s="39">
        <f t="shared" si="2254"/>
        <v>0.98522502837837811</v>
      </c>
      <c r="QUJ13" s="39">
        <f t="shared" si="2255"/>
        <v>1.5843049504181546</v>
      </c>
      <c r="QUK13" s="40" t="s">
        <v>395</v>
      </c>
      <c r="QUL13" s="40" t="s">
        <v>11</v>
      </c>
      <c r="QUM13" s="42">
        <v>42369</v>
      </c>
      <c r="QUN13" s="43">
        <v>4995881000</v>
      </c>
      <c r="QUO13" s="43">
        <v>73814000</v>
      </c>
      <c r="QUP13" s="43">
        <v>2796508000</v>
      </c>
      <c r="QUQ13" s="40">
        <v>0</v>
      </c>
      <c r="QUR13" s="43">
        <v>196424000</v>
      </c>
      <c r="QUS13" s="40" t="s">
        <v>41</v>
      </c>
      <c r="QUT13" s="40" t="s">
        <v>99</v>
      </c>
      <c r="QUU13" s="36">
        <f t="shared" si="2250"/>
        <v>2015</v>
      </c>
      <c r="QUV13" s="37">
        <f t="shared" si="2251"/>
        <v>-4922067000</v>
      </c>
      <c r="QUW13" s="38">
        <f t="shared" si="2252"/>
        <v>2992932000</v>
      </c>
      <c r="QUX13" s="38">
        <f t="shared" si="2253"/>
        <v>-7914999000</v>
      </c>
      <c r="QUY13" s="39">
        <f t="shared" si="2254"/>
        <v>0.98522502837837811</v>
      </c>
      <c r="QUZ13" s="39">
        <f t="shared" si="2255"/>
        <v>1.5843049504181546</v>
      </c>
      <c r="QVA13" s="40" t="s">
        <v>395</v>
      </c>
      <c r="QVB13" s="40" t="s">
        <v>11</v>
      </c>
      <c r="QVC13" s="42">
        <v>42369</v>
      </c>
      <c r="QVD13" s="43">
        <v>4995881000</v>
      </c>
      <c r="QVE13" s="43">
        <v>73814000</v>
      </c>
      <c r="QVF13" s="43">
        <v>2796508000</v>
      </c>
      <c r="QVG13" s="40">
        <v>0</v>
      </c>
      <c r="QVH13" s="43">
        <v>196424000</v>
      </c>
      <c r="QVI13" s="40" t="s">
        <v>41</v>
      </c>
      <c r="QVJ13" s="40" t="s">
        <v>99</v>
      </c>
      <c r="QVK13" s="36">
        <f t="shared" si="2256"/>
        <v>2015</v>
      </c>
      <c r="QVL13" s="37">
        <f t="shared" si="2257"/>
        <v>-4922067000</v>
      </c>
      <c r="QVM13" s="38">
        <f t="shared" si="2258"/>
        <v>2992932000</v>
      </c>
      <c r="QVN13" s="38">
        <f t="shared" si="2259"/>
        <v>-7914999000</v>
      </c>
      <c r="QVO13" s="39">
        <f t="shared" si="2260"/>
        <v>0.98522502837837811</v>
      </c>
      <c r="QVP13" s="39">
        <f t="shared" si="2261"/>
        <v>1.5843049504181546</v>
      </c>
      <c r="QVQ13" s="40" t="s">
        <v>395</v>
      </c>
      <c r="QVR13" s="40" t="s">
        <v>11</v>
      </c>
      <c r="QVS13" s="42">
        <v>42369</v>
      </c>
      <c r="QVT13" s="43">
        <v>4995881000</v>
      </c>
      <c r="QVU13" s="43">
        <v>73814000</v>
      </c>
      <c r="QVV13" s="43">
        <v>2796508000</v>
      </c>
      <c r="QVW13" s="40">
        <v>0</v>
      </c>
      <c r="QVX13" s="43">
        <v>196424000</v>
      </c>
      <c r="QVY13" s="40" t="s">
        <v>41</v>
      </c>
      <c r="QVZ13" s="40" t="s">
        <v>99</v>
      </c>
      <c r="QWA13" s="36">
        <f t="shared" si="2256"/>
        <v>2015</v>
      </c>
      <c r="QWB13" s="37">
        <f t="shared" si="2257"/>
        <v>-4922067000</v>
      </c>
      <c r="QWC13" s="38">
        <f t="shared" si="2258"/>
        <v>2992932000</v>
      </c>
      <c r="QWD13" s="38">
        <f t="shared" si="2259"/>
        <v>-7914999000</v>
      </c>
      <c r="QWE13" s="39">
        <f t="shared" si="2260"/>
        <v>0.98522502837837811</v>
      </c>
      <c r="QWF13" s="39">
        <f t="shared" si="2261"/>
        <v>1.5843049504181546</v>
      </c>
      <c r="QWG13" s="40" t="s">
        <v>395</v>
      </c>
      <c r="QWH13" s="40" t="s">
        <v>11</v>
      </c>
      <c r="QWI13" s="42">
        <v>42369</v>
      </c>
      <c r="QWJ13" s="43">
        <v>4995881000</v>
      </c>
      <c r="QWK13" s="43">
        <v>73814000</v>
      </c>
      <c r="QWL13" s="43">
        <v>2796508000</v>
      </c>
      <c r="QWM13" s="40">
        <v>0</v>
      </c>
      <c r="QWN13" s="43">
        <v>196424000</v>
      </c>
      <c r="QWO13" s="40" t="s">
        <v>41</v>
      </c>
      <c r="QWP13" s="40" t="s">
        <v>99</v>
      </c>
      <c r="QWQ13" s="36">
        <f t="shared" si="2262"/>
        <v>2015</v>
      </c>
      <c r="QWR13" s="37">
        <f t="shared" si="2263"/>
        <v>-4922067000</v>
      </c>
      <c r="QWS13" s="38">
        <f t="shared" si="2264"/>
        <v>2992932000</v>
      </c>
      <c r="QWT13" s="38">
        <f t="shared" si="2265"/>
        <v>-7914999000</v>
      </c>
      <c r="QWU13" s="39">
        <f t="shared" si="2266"/>
        <v>0.98522502837837811</v>
      </c>
      <c r="QWV13" s="39">
        <f t="shared" si="2267"/>
        <v>1.5843049504181546</v>
      </c>
      <c r="QWW13" s="40" t="s">
        <v>395</v>
      </c>
      <c r="QWX13" s="40" t="s">
        <v>11</v>
      </c>
      <c r="QWY13" s="42">
        <v>42369</v>
      </c>
      <c r="QWZ13" s="43">
        <v>4995881000</v>
      </c>
      <c r="QXA13" s="43">
        <v>73814000</v>
      </c>
      <c r="QXB13" s="43">
        <v>2796508000</v>
      </c>
      <c r="QXC13" s="40">
        <v>0</v>
      </c>
      <c r="QXD13" s="43">
        <v>196424000</v>
      </c>
      <c r="QXE13" s="40" t="s">
        <v>41</v>
      </c>
      <c r="QXF13" s="40" t="s">
        <v>99</v>
      </c>
      <c r="QXG13" s="36">
        <f t="shared" si="2262"/>
        <v>2015</v>
      </c>
      <c r="QXH13" s="37">
        <f t="shared" si="2263"/>
        <v>-4922067000</v>
      </c>
      <c r="QXI13" s="38">
        <f t="shared" si="2264"/>
        <v>2992932000</v>
      </c>
      <c r="QXJ13" s="38">
        <f t="shared" si="2265"/>
        <v>-7914999000</v>
      </c>
      <c r="QXK13" s="39">
        <f t="shared" si="2266"/>
        <v>0.98522502837837811</v>
      </c>
      <c r="QXL13" s="39">
        <f t="shared" si="2267"/>
        <v>1.5843049504181546</v>
      </c>
      <c r="QXM13" s="40" t="s">
        <v>395</v>
      </c>
      <c r="QXN13" s="40" t="s">
        <v>11</v>
      </c>
      <c r="QXO13" s="42">
        <v>42369</v>
      </c>
      <c r="QXP13" s="43">
        <v>4995881000</v>
      </c>
      <c r="QXQ13" s="43">
        <v>73814000</v>
      </c>
      <c r="QXR13" s="43">
        <v>2796508000</v>
      </c>
      <c r="QXS13" s="40">
        <v>0</v>
      </c>
      <c r="QXT13" s="43">
        <v>196424000</v>
      </c>
      <c r="QXU13" s="40" t="s">
        <v>41</v>
      </c>
      <c r="QXV13" s="40" t="s">
        <v>99</v>
      </c>
      <c r="QXW13" s="36">
        <f t="shared" si="2268"/>
        <v>2015</v>
      </c>
      <c r="QXX13" s="37">
        <f t="shared" si="2269"/>
        <v>-4922067000</v>
      </c>
      <c r="QXY13" s="38">
        <f t="shared" si="2270"/>
        <v>2992932000</v>
      </c>
      <c r="QXZ13" s="38">
        <f t="shared" si="2271"/>
        <v>-7914999000</v>
      </c>
      <c r="QYA13" s="39">
        <f t="shared" si="2272"/>
        <v>0.98522502837837811</v>
      </c>
      <c r="QYB13" s="39">
        <f t="shared" si="2273"/>
        <v>1.5843049504181546</v>
      </c>
      <c r="QYC13" s="40" t="s">
        <v>395</v>
      </c>
      <c r="QYD13" s="40" t="s">
        <v>11</v>
      </c>
      <c r="QYE13" s="42">
        <v>42369</v>
      </c>
      <c r="QYF13" s="43">
        <v>4995881000</v>
      </c>
      <c r="QYG13" s="43">
        <v>73814000</v>
      </c>
      <c r="QYH13" s="43">
        <v>2796508000</v>
      </c>
      <c r="QYI13" s="40">
        <v>0</v>
      </c>
      <c r="QYJ13" s="43">
        <v>196424000</v>
      </c>
      <c r="QYK13" s="40" t="s">
        <v>41</v>
      </c>
      <c r="QYL13" s="40" t="s">
        <v>99</v>
      </c>
      <c r="QYM13" s="36">
        <f t="shared" si="2268"/>
        <v>2015</v>
      </c>
      <c r="QYN13" s="37">
        <f t="shared" si="2269"/>
        <v>-4922067000</v>
      </c>
      <c r="QYO13" s="38">
        <f t="shared" si="2270"/>
        <v>2992932000</v>
      </c>
      <c r="QYP13" s="38">
        <f t="shared" si="2271"/>
        <v>-7914999000</v>
      </c>
      <c r="QYQ13" s="39">
        <f t="shared" si="2272"/>
        <v>0.98522502837837811</v>
      </c>
      <c r="QYR13" s="39">
        <f t="shared" si="2273"/>
        <v>1.5843049504181546</v>
      </c>
      <c r="QYS13" s="40" t="s">
        <v>395</v>
      </c>
      <c r="QYT13" s="40" t="s">
        <v>11</v>
      </c>
      <c r="QYU13" s="42">
        <v>42369</v>
      </c>
      <c r="QYV13" s="43">
        <v>4995881000</v>
      </c>
      <c r="QYW13" s="43">
        <v>73814000</v>
      </c>
      <c r="QYX13" s="43">
        <v>2796508000</v>
      </c>
      <c r="QYY13" s="40">
        <v>0</v>
      </c>
      <c r="QYZ13" s="43">
        <v>196424000</v>
      </c>
      <c r="QZA13" s="40" t="s">
        <v>41</v>
      </c>
      <c r="QZB13" s="40" t="s">
        <v>99</v>
      </c>
      <c r="QZC13" s="36">
        <f t="shared" si="2274"/>
        <v>2015</v>
      </c>
      <c r="QZD13" s="37">
        <f t="shared" si="2275"/>
        <v>-4922067000</v>
      </c>
      <c r="QZE13" s="38">
        <f t="shared" si="2276"/>
        <v>2992932000</v>
      </c>
      <c r="QZF13" s="38">
        <f t="shared" si="2277"/>
        <v>-7914999000</v>
      </c>
      <c r="QZG13" s="39">
        <f t="shared" si="2278"/>
        <v>0.98522502837837811</v>
      </c>
      <c r="QZH13" s="39">
        <f t="shared" si="2279"/>
        <v>1.5843049504181546</v>
      </c>
      <c r="QZI13" s="40" t="s">
        <v>395</v>
      </c>
      <c r="QZJ13" s="40" t="s">
        <v>11</v>
      </c>
      <c r="QZK13" s="42">
        <v>42369</v>
      </c>
      <c r="QZL13" s="43">
        <v>4995881000</v>
      </c>
      <c r="QZM13" s="43">
        <v>73814000</v>
      </c>
      <c r="QZN13" s="43">
        <v>2796508000</v>
      </c>
      <c r="QZO13" s="40">
        <v>0</v>
      </c>
      <c r="QZP13" s="43">
        <v>196424000</v>
      </c>
      <c r="QZQ13" s="40" t="s">
        <v>41</v>
      </c>
      <c r="QZR13" s="40" t="s">
        <v>99</v>
      </c>
      <c r="QZS13" s="36">
        <f t="shared" si="2274"/>
        <v>2015</v>
      </c>
      <c r="QZT13" s="37">
        <f t="shared" si="2275"/>
        <v>-4922067000</v>
      </c>
      <c r="QZU13" s="38">
        <f t="shared" si="2276"/>
        <v>2992932000</v>
      </c>
      <c r="QZV13" s="38">
        <f t="shared" si="2277"/>
        <v>-7914999000</v>
      </c>
      <c r="QZW13" s="39">
        <f t="shared" si="2278"/>
        <v>0.98522502837837811</v>
      </c>
      <c r="QZX13" s="39">
        <f t="shared" si="2279"/>
        <v>1.5843049504181546</v>
      </c>
      <c r="QZY13" s="40" t="s">
        <v>395</v>
      </c>
      <c r="QZZ13" s="40" t="s">
        <v>11</v>
      </c>
      <c r="RAA13" s="42">
        <v>42369</v>
      </c>
      <c r="RAB13" s="43">
        <v>4995881000</v>
      </c>
      <c r="RAC13" s="43">
        <v>73814000</v>
      </c>
      <c r="RAD13" s="43">
        <v>2796508000</v>
      </c>
      <c r="RAE13" s="40">
        <v>0</v>
      </c>
      <c r="RAF13" s="43">
        <v>196424000</v>
      </c>
      <c r="RAG13" s="40" t="s">
        <v>41</v>
      </c>
      <c r="RAH13" s="40" t="s">
        <v>99</v>
      </c>
      <c r="RAI13" s="36">
        <f t="shared" si="2280"/>
        <v>2015</v>
      </c>
      <c r="RAJ13" s="37">
        <f t="shared" si="2281"/>
        <v>-4922067000</v>
      </c>
      <c r="RAK13" s="38">
        <f t="shared" si="2282"/>
        <v>2992932000</v>
      </c>
      <c r="RAL13" s="38">
        <f t="shared" si="2283"/>
        <v>-7914999000</v>
      </c>
      <c r="RAM13" s="39">
        <f t="shared" si="2284"/>
        <v>0.98522502837837811</v>
      </c>
      <c r="RAN13" s="39">
        <f t="shared" si="2285"/>
        <v>1.5843049504181546</v>
      </c>
      <c r="RAO13" s="40" t="s">
        <v>395</v>
      </c>
      <c r="RAP13" s="40" t="s">
        <v>11</v>
      </c>
      <c r="RAQ13" s="42">
        <v>42369</v>
      </c>
      <c r="RAR13" s="43">
        <v>4995881000</v>
      </c>
      <c r="RAS13" s="43">
        <v>73814000</v>
      </c>
      <c r="RAT13" s="43">
        <v>2796508000</v>
      </c>
      <c r="RAU13" s="40">
        <v>0</v>
      </c>
      <c r="RAV13" s="43">
        <v>196424000</v>
      </c>
      <c r="RAW13" s="40" t="s">
        <v>41</v>
      </c>
      <c r="RAX13" s="40" t="s">
        <v>99</v>
      </c>
      <c r="RAY13" s="36">
        <f t="shared" si="2280"/>
        <v>2015</v>
      </c>
      <c r="RAZ13" s="37">
        <f t="shared" si="2281"/>
        <v>-4922067000</v>
      </c>
      <c r="RBA13" s="38">
        <f t="shared" si="2282"/>
        <v>2992932000</v>
      </c>
      <c r="RBB13" s="38">
        <f t="shared" si="2283"/>
        <v>-7914999000</v>
      </c>
      <c r="RBC13" s="39">
        <f t="shared" si="2284"/>
        <v>0.98522502837837811</v>
      </c>
      <c r="RBD13" s="39">
        <f t="shared" si="2285"/>
        <v>1.5843049504181546</v>
      </c>
      <c r="RBE13" s="40" t="s">
        <v>395</v>
      </c>
      <c r="RBF13" s="40" t="s">
        <v>11</v>
      </c>
      <c r="RBG13" s="42">
        <v>42369</v>
      </c>
      <c r="RBH13" s="43">
        <v>4995881000</v>
      </c>
      <c r="RBI13" s="43">
        <v>73814000</v>
      </c>
      <c r="RBJ13" s="43">
        <v>2796508000</v>
      </c>
      <c r="RBK13" s="40">
        <v>0</v>
      </c>
      <c r="RBL13" s="43">
        <v>196424000</v>
      </c>
      <c r="RBM13" s="40" t="s">
        <v>41</v>
      </c>
      <c r="RBN13" s="40" t="s">
        <v>99</v>
      </c>
      <c r="RBO13" s="36">
        <f t="shared" si="2286"/>
        <v>2015</v>
      </c>
      <c r="RBP13" s="37">
        <f t="shared" si="2287"/>
        <v>-4922067000</v>
      </c>
      <c r="RBQ13" s="38">
        <f t="shared" si="2288"/>
        <v>2992932000</v>
      </c>
      <c r="RBR13" s="38">
        <f t="shared" si="2289"/>
        <v>-7914999000</v>
      </c>
      <c r="RBS13" s="39">
        <f t="shared" si="2290"/>
        <v>0.98522502837837811</v>
      </c>
      <c r="RBT13" s="39">
        <f t="shared" si="2291"/>
        <v>1.5843049504181546</v>
      </c>
      <c r="RBU13" s="40" t="s">
        <v>395</v>
      </c>
      <c r="RBV13" s="40" t="s">
        <v>11</v>
      </c>
      <c r="RBW13" s="42">
        <v>42369</v>
      </c>
      <c r="RBX13" s="43">
        <v>4995881000</v>
      </c>
      <c r="RBY13" s="43">
        <v>73814000</v>
      </c>
      <c r="RBZ13" s="43">
        <v>2796508000</v>
      </c>
      <c r="RCA13" s="40">
        <v>0</v>
      </c>
      <c r="RCB13" s="43">
        <v>196424000</v>
      </c>
      <c r="RCC13" s="40" t="s">
        <v>41</v>
      </c>
      <c r="RCD13" s="40" t="s">
        <v>99</v>
      </c>
      <c r="RCE13" s="36">
        <f t="shared" si="2286"/>
        <v>2015</v>
      </c>
      <c r="RCF13" s="37">
        <f t="shared" si="2287"/>
        <v>-4922067000</v>
      </c>
      <c r="RCG13" s="38">
        <f t="shared" si="2288"/>
        <v>2992932000</v>
      </c>
      <c r="RCH13" s="38">
        <f t="shared" si="2289"/>
        <v>-7914999000</v>
      </c>
      <c r="RCI13" s="39">
        <f t="shared" si="2290"/>
        <v>0.98522502837837811</v>
      </c>
      <c r="RCJ13" s="39">
        <f t="shared" si="2291"/>
        <v>1.5843049504181546</v>
      </c>
      <c r="RCK13" s="40" t="s">
        <v>395</v>
      </c>
      <c r="RCL13" s="40" t="s">
        <v>11</v>
      </c>
      <c r="RCM13" s="42">
        <v>42369</v>
      </c>
      <c r="RCN13" s="43">
        <v>4995881000</v>
      </c>
      <c r="RCO13" s="43">
        <v>73814000</v>
      </c>
      <c r="RCP13" s="43">
        <v>2796508000</v>
      </c>
      <c r="RCQ13" s="40">
        <v>0</v>
      </c>
      <c r="RCR13" s="43">
        <v>196424000</v>
      </c>
      <c r="RCS13" s="40" t="s">
        <v>41</v>
      </c>
      <c r="RCT13" s="40" t="s">
        <v>99</v>
      </c>
      <c r="RCU13" s="36">
        <f t="shared" si="2292"/>
        <v>2015</v>
      </c>
      <c r="RCV13" s="37">
        <f t="shared" si="2293"/>
        <v>-4922067000</v>
      </c>
      <c r="RCW13" s="38">
        <f t="shared" si="2294"/>
        <v>2992932000</v>
      </c>
      <c r="RCX13" s="38">
        <f t="shared" si="2295"/>
        <v>-7914999000</v>
      </c>
      <c r="RCY13" s="39">
        <f t="shared" si="2296"/>
        <v>0.98522502837837811</v>
      </c>
      <c r="RCZ13" s="39">
        <f t="shared" si="2297"/>
        <v>1.5843049504181546</v>
      </c>
      <c r="RDA13" s="40" t="s">
        <v>395</v>
      </c>
      <c r="RDB13" s="40" t="s">
        <v>11</v>
      </c>
      <c r="RDC13" s="42">
        <v>42369</v>
      </c>
      <c r="RDD13" s="43">
        <v>4995881000</v>
      </c>
      <c r="RDE13" s="43">
        <v>73814000</v>
      </c>
      <c r="RDF13" s="43">
        <v>2796508000</v>
      </c>
      <c r="RDG13" s="40">
        <v>0</v>
      </c>
      <c r="RDH13" s="43">
        <v>196424000</v>
      </c>
      <c r="RDI13" s="40" t="s">
        <v>41</v>
      </c>
      <c r="RDJ13" s="40" t="s">
        <v>99</v>
      </c>
      <c r="RDK13" s="36">
        <f t="shared" si="2292"/>
        <v>2015</v>
      </c>
      <c r="RDL13" s="37">
        <f t="shared" si="2293"/>
        <v>-4922067000</v>
      </c>
      <c r="RDM13" s="38">
        <f t="shared" si="2294"/>
        <v>2992932000</v>
      </c>
      <c r="RDN13" s="38">
        <f t="shared" si="2295"/>
        <v>-7914999000</v>
      </c>
      <c r="RDO13" s="39">
        <f t="shared" si="2296"/>
        <v>0.98522502837837811</v>
      </c>
      <c r="RDP13" s="39">
        <f t="shared" si="2297"/>
        <v>1.5843049504181546</v>
      </c>
      <c r="RDQ13" s="40" t="s">
        <v>395</v>
      </c>
      <c r="RDR13" s="40" t="s">
        <v>11</v>
      </c>
      <c r="RDS13" s="42">
        <v>42369</v>
      </c>
      <c r="RDT13" s="43">
        <v>4995881000</v>
      </c>
      <c r="RDU13" s="43">
        <v>73814000</v>
      </c>
      <c r="RDV13" s="43">
        <v>2796508000</v>
      </c>
      <c r="RDW13" s="40">
        <v>0</v>
      </c>
      <c r="RDX13" s="43">
        <v>196424000</v>
      </c>
      <c r="RDY13" s="40" t="s">
        <v>41</v>
      </c>
      <c r="RDZ13" s="40" t="s">
        <v>99</v>
      </c>
      <c r="REA13" s="36">
        <f t="shared" si="2298"/>
        <v>2015</v>
      </c>
      <c r="REB13" s="37">
        <f t="shared" si="2299"/>
        <v>-4922067000</v>
      </c>
      <c r="REC13" s="38">
        <f t="shared" si="2300"/>
        <v>2992932000</v>
      </c>
      <c r="RED13" s="38">
        <f t="shared" si="2301"/>
        <v>-7914999000</v>
      </c>
      <c r="REE13" s="39">
        <f t="shared" si="2302"/>
        <v>0.98522502837837811</v>
      </c>
      <c r="REF13" s="39">
        <f t="shared" si="2303"/>
        <v>1.5843049504181546</v>
      </c>
      <c r="REG13" s="40" t="s">
        <v>395</v>
      </c>
      <c r="REH13" s="40" t="s">
        <v>11</v>
      </c>
      <c r="REI13" s="42">
        <v>42369</v>
      </c>
      <c r="REJ13" s="43">
        <v>4995881000</v>
      </c>
      <c r="REK13" s="43">
        <v>73814000</v>
      </c>
      <c r="REL13" s="43">
        <v>2796508000</v>
      </c>
      <c r="REM13" s="40">
        <v>0</v>
      </c>
      <c r="REN13" s="43">
        <v>196424000</v>
      </c>
      <c r="REO13" s="40" t="s">
        <v>41</v>
      </c>
      <c r="REP13" s="40" t="s">
        <v>99</v>
      </c>
      <c r="REQ13" s="36">
        <f t="shared" si="2298"/>
        <v>2015</v>
      </c>
      <c r="RER13" s="37">
        <f t="shared" si="2299"/>
        <v>-4922067000</v>
      </c>
      <c r="RES13" s="38">
        <f t="shared" si="2300"/>
        <v>2992932000</v>
      </c>
      <c r="RET13" s="38">
        <f t="shared" si="2301"/>
        <v>-7914999000</v>
      </c>
      <c r="REU13" s="39">
        <f t="shared" si="2302"/>
        <v>0.98522502837837811</v>
      </c>
      <c r="REV13" s="39">
        <f t="shared" si="2303"/>
        <v>1.5843049504181546</v>
      </c>
      <c r="REW13" s="40" t="s">
        <v>395</v>
      </c>
      <c r="REX13" s="40" t="s">
        <v>11</v>
      </c>
      <c r="REY13" s="42">
        <v>42369</v>
      </c>
      <c r="REZ13" s="43">
        <v>4995881000</v>
      </c>
      <c r="RFA13" s="43">
        <v>73814000</v>
      </c>
      <c r="RFB13" s="43">
        <v>2796508000</v>
      </c>
      <c r="RFC13" s="40">
        <v>0</v>
      </c>
      <c r="RFD13" s="43">
        <v>196424000</v>
      </c>
      <c r="RFE13" s="40" t="s">
        <v>41</v>
      </c>
      <c r="RFF13" s="40" t="s">
        <v>99</v>
      </c>
      <c r="RFG13" s="36">
        <f t="shared" si="2304"/>
        <v>2015</v>
      </c>
      <c r="RFH13" s="37">
        <f t="shared" si="2305"/>
        <v>-4922067000</v>
      </c>
      <c r="RFI13" s="38">
        <f t="shared" si="2306"/>
        <v>2992932000</v>
      </c>
      <c r="RFJ13" s="38">
        <f t="shared" si="2307"/>
        <v>-7914999000</v>
      </c>
      <c r="RFK13" s="39">
        <f t="shared" si="2308"/>
        <v>0.98522502837837811</v>
      </c>
      <c r="RFL13" s="39">
        <f t="shared" si="2309"/>
        <v>1.5843049504181546</v>
      </c>
      <c r="RFM13" s="40" t="s">
        <v>395</v>
      </c>
      <c r="RFN13" s="40" t="s">
        <v>11</v>
      </c>
      <c r="RFO13" s="42">
        <v>42369</v>
      </c>
      <c r="RFP13" s="43">
        <v>4995881000</v>
      </c>
      <c r="RFQ13" s="43">
        <v>73814000</v>
      </c>
      <c r="RFR13" s="43">
        <v>2796508000</v>
      </c>
      <c r="RFS13" s="40">
        <v>0</v>
      </c>
      <c r="RFT13" s="43">
        <v>196424000</v>
      </c>
      <c r="RFU13" s="40" t="s">
        <v>41</v>
      </c>
      <c r="RFV13" s="40" t="s">
        <v>99</v>
      </c>
      <c r="RFW13" s="36">
        <f t="shared" si="2304"/>
        <v>2015</v>
      </c>
      <c r="RFX13" s="37">
        <f t="shared" si="2305"/>
        <v>-4922067000</v>
      </c>
      <c r="RFY13" s="38">
        <f t="shared" si="2306"/>
        <v>2992932000</v>
      </c>
      <c r="RFZ13" s="38">
        <f t="shared" si="2307"/>
        <v>-7914999000</v>
      </c>
      <c r="RGA13" s="39">
        <f t="shared" si="2308"/>
        <v>0.98522502837837811</v>
      </c>
      <c r="RGB13" s="39">
        <f t="shared" si="2309"/>
        <v>1.5843049504181546</v>
      </c>
      <c r="RGC13" s="40" t="s">
        <v>395</v>
      </c>
      <c r="RGD13" s="40" t="s">
        <v>11</v>
      </c>
      <c r="RGE13" s="42">
        <v>42369</v>
      </c>
      <c r="RGF13" s="43">
        <v>4995881000</v>
      </c>
      <c r="RGG13" s="43">
        <v>73814000</v>
      </c>
      <c r="RGH13" s="43">
        <v>2796508000</v>
      </c>
      <c r="RGI13" s="40">
        <v>0</v>
      </c>
      <c r="RGJ13" s="43">
        <v>196424000</v>
      </c>
      <c r="RGK13" s="40" t="s">
        <v>41</v>
      </c>
      <c r="RGL13" s="40" t="s">
        <v>99</v>
      </c>
      <c r="RGM13" s="36">
        <f t="shared" si="2310"/>
        <v>2015</v>
      </c>
      <c r="RGN13" s="37">
        <f t="shared" si="2311"/>
        <v>-4922067000</v>
      </c>
      <c r="RGO13" s="38">
        <f t="shared" si="2312"/>
        <v>2992932000</v>
      </c>
      <c r="RGP13" s="38">
        <f t="shared" si="2313"/>
        <v>-7914999000</v>
      </c>
      <c r="RGQ13" s="39">
        <f t="shared" si="2314"/>
        <v>0.98522502837837811</v>
      </c>
      <c r="RGR13" s="39">
        <f t="shared" si="2315"/>
        <v>1.5843049504181546</v>
      </c>
      <c r="RGS13" s="40" t="s">
        <v>395</v>
      </c>
      <c r="RGT13" s="40" t="s">
        <v>11</v>
      </c>
      <c r="RGU13" s="42">
        <v>42369</v>
      </c>
      <c r="RGV13" s="43">
        <v>4995881000</v>
      </c>
      <c r="RGW13" s="43">
        <v>73814000</v>
      </c>
      <c r="RGX13" s="43">
        <v>2796508000</v>
      </c>
      <c r="RGY13" s="40">
        <v>0</v>
      </c>
      <c r="RGZ13" s="43">
        <v>196424000</v>
      </c>
      <c r="RHA13" s="40" t="s">
        <v>41</v>
      </c>
      <c r="RHB13" s="40" t="s">
        <v>99</v>
      </c>
      <c r="RHC13" s="36">
        <f t="shared" si="2310"/>
        <v>2015</v>
      </c>
      <c r="RHD13" s="37">
        <f t="shared" si="2311"/>
        <v>-4922067000</v>
      </c>
      <c r="RHE13" s="38">
        <f t="shared" si="2312"/>
        <v>2992932000</v>
      </c>
      <c r="RHF13" s="38">
        <f t="shared" si="2313"/>
        <v>-7914999000</v>
      </c>
      <c r="RHG13" s="39">
        <f t="shared" si="2314"/>
        <v>0.98522502837837811</v>
      </c>
      <c r="RHH13" s="39">
        <f t="shared" si="2315"/>
        <v>1.5843049504181546</v>
      </c>
      <c r="RHI13" s="40" t="s">
        <v>395</v>
      </c>
      <c r="RHJ13" s="40" t="s">
        <v>11</v>
      </c>
      <c r="RHK13" s="42">
        <v>42369</v>
      </c>
      <c r="RHL13" s="43">
        <v>4995881000</v>
      </c>
      <c r="RHM13" s="43">
        <v>73814000</v>
      </c>
      <c r="RHN13" s="43">
        <v>2796508000</v>
      </c>
      <c r="RHO13" s="40">
        <v>0</v>
      </c>
      <c r="RHP13" s="43">
        <v>196424000</v>
      </c>
      <c r="RHQ13" s="40" t="s">
        <v>41</v>
      </c>
      <c r="RHR13" s="40" t="s">
        <v>99</v>
      </c>
      <c r="RHS13" s="36">
        <f t="shared" si="2316"/>
        <v>2015</v>
      </c>
      <c r="RHT13" s="37">
        <f t="shared" si="2317"/>
        <v>-4922067000</v>
      </c>
      <c r="RHU13" s="38">
        <f t="shared" si="2318"/>
        <v>2992932000</v>
      </c>
      <c r="RHV13" s="38">
        <f t="shared" si="2319"/>
        <v>-7914999000</v>
      </c>
      <c r="RHW13" s="39">
        <f t="shared" si="2320"/>
        <v>0.98522502837837811</v>
      </c>
      <c r="RHX13" s="39">
        <f t="shared" si="2321"/>
        <v>1.5843049504181546</v>
      </c>
      <c r="RHY13" s="40" t="s">
        <v>395</v>
      </c>
      <c r="RHZ13" s="40" t="s">
        <v>11</v>
      </c>
      <c r="RIA13" s="42">
        <v>42369</v>
      </c>
      <c r="RIB13" s="43">
        <v>4995881000</v>
      </c>
      <c r="RIC13" s="43">
        <v>73814000</v>
      </c>
      <c r="RID13" s="43">
        <v>2796508000</v>
      </c>
      <c r="RIE13" s="40">
        <v>0</v>
      </c>
      <c r="RIF13" s="43">
        <v>196424000</v>
      </c>
      <c r="RIG13" s="40" t="s">
        <v>41</v>
      </c>
      <c r="RIH13" s="40" t="s">
        <v>99</v>
      </c>
      <c r="RII13" s="36">
        <f t="shared" si="2316"/>
        <v>2015</v>
      </c>
      <c r="RIJ13" s="37">
        <f t="shared" si="2317"/>
        <v>-4922067000</v>
      </c>
      <c r="RIK13" s="38">
        <f t="shared" si="2318"/>
        <v>2992932000</v>
      </c>
      <c r="RIL13" s="38">
        <f t="shared" si="2319"/>
        <v>-7914999000</v>
      </c>
      <c r="RIM13" s="39">
        <f t="shared" si="2320"/>
        <v>0.98522502837837811</v>
      </c>
      <c r="RIN13" s="39">
        <f t="shared" si="2321"/>
        <v>1.5843049504181546</v>
      </c>
      <c r="RIO13" s="40" t="s">
        <v>395</v>
      </c>
      <c r="RIP13" s="40" t="s">
        <v>11</v>
      </c>
      <c r="RIQ13" s="42">
        <v>42369</v>
      </c>
      <c r="RIR13" s="43">
        <v>4995881000</v>
      </c>
      <c r="RIS13" s="43">
        <v>73814000</v>
      </c>
      <c r="RIT13" s="43">
        <v>2796508000</v>
      </c>
      <c r="RIU13" s="40">
        <v>0</v>
      </c>
      <c r="RIV13" s="43">
        <v>196424000</v>
      </c>
      <c r="RIW13" s="40" t="s">
        <v>41</v>
      </c>
      <c r="RIX13" s="40" t="s">
        <v>99</v>
      </c>
      <c r="RIY13" s="36">
        <f t="shared" si="2322"/>
        <v>2015</v>
      </c>
      <c r="RIZ13" s="37">
        <f t="shared" si="2323"/>
        <v>-4922067000</v>
      </c>
      <c r="RJA13" s="38">
        <f t="shared" si="2324"/>
        <v>2992932000</v>
      </c>
      <c r="RJB13" s="38">
        <f t="shared" si="2325"/>
        <v>-7914999000</v>
      </c>
      <c r="RJC13" s="39">
        <f t="shared" si="2326"/>
        <v>0.98522502837837811</v>
      </c>
      <c r="RJD13" s="39">
        <f t="shared" si="2327"/>
        <v>1.5843049504181546</v>
      </c>
      <c r="RJE13" s="40" t="s">
        <v>395</v>
      </c>
      <c r="RJF13" s="40" t="s">
        <v>11</v>
      </c>
      <c r="RJG13" s="42">
        <v>42369</v>
      </c>
      <c r="RJH13" s="43">
        <v>4995881000</v>
      </c>
      <c r="RJI13" s="43">
        <v>73814000</v>
      </c>
      <c r="RJJ13" s="43">
        <v>2796508000</v>
      </c>
      <c r="RJK13" s="40">
        <v>0</v>
      </c>
      <c r="RJL13" s="43">
        <v>196424000</v>
      </c>
      <c r="RJM13" s="40" t="s">
        <v>41</v>
      </c>
      <c r="RJN13" s="40" t="s">
        <v>99</v>
      </c>
      <c r="RJO13" s="36">
        <f t="shared" si="2322"/>
        <v>2015</v>
      </c>
      <c r="RJP13" s="37">
        <f t="shared" si="2323"/>
        <v>-4922067000</v>
      </c>
      <c r="RJQ13" s="38">
        <f t="shared" si="2324"/>
        <v>2992932000</v>
      </c>
      <c r="RJR13" s="38">
        <f t="shared" si="2325"/>
        <v>-7914999000</v>
      </c>
      <c r="RJS13" s="39">
        <f t="shared" si="2326"/>
        <v>0.98522502837837811</v>
      </c>
      <c r="RJT13" s="39">
        <f t="shared" si="2327"/>
        <v>1.5843049504181546</v>
      </c>
      <c r="RJU13" s="40" t="s">
        <v>395</v>
      </c>
      <c r="RJV13" s="40" t="s">
        <v>11</v>
      </c>
      <c r="RJW13" s="42">
        <v>42369</v>
      </c>
      <c r="RJX13" s="43">
        <v>4995881000</v>
      </c>
      <c r="RJY13" s="43">
        <v>73814000</v>
      </c>
      <c r="RJZ13" s="43">
        <v>2796508000</v>
      </c>
      <c r="RKA13" s="40">
        <v>0</v>
      </c>
      <c r="RKB13" s="43">
        <v>196424000</v>
      </c>
      <c r="RKC13" s="40" t="s">
        <v>41</v>
      </c>
      <c r="RKD13" s="40" t="s">
        <v>99</v>
      </c>
      <c r="RKE13" s="36">
        <f t="shared" si="2328"/>
        <v>2015</v>
      </c>
      <c r="RKF13" s="37">
        <f t="shared" si="2329"/>
        <v>-4922067000</v>
      </c>
      <c r="RKG13" s="38">
        <f t="shared" si="2330"/>
        <v>2992932000</v>
      </c>
      <c r="RKH13" s="38">
        <f t="shared" si="2331"/>
        <v>-7914999000</v>
      </c>
      <c r="RKI13" s="39">
        <f t="shared" si="2332"/>
        <v>0.98522502837837811</v>
      </c>
      <c r="RKJ13" s="39">
        <f t="shared" si="2333"/>
        <v>1.5843049504181546</v>
      </c>
      <c r="RKK13" s="40" t="s">
        <v>395</v>
      </c>
      <c r="RKL13" s="40" t="s">
        <v>11</v>
      </c>
      <c r="RKM13" s="42">
        <v>42369</v>
      </c>
      <c r="RKN13" s="43">
        <v>4995881000</v>
      </c>
      <c r="RKO13" s="43">
        <v>73814000</v>
      </c>
      <c r="RKP13" s="43">
        <v>2796508000</v>
      </c>
      <c r="RKQ13" s="40">
        <v>0</v>
      </c>
      <c r="RKR13" s="43">
        <v>196424000</v>
      </c>
      <c r="RKS13" s="40" t="s">
        <v>41</v>
      </c>
      <c r="RKT13" s="40" t="s">
        <v>99</v>
      </c>
      <c r="RKU13" s="36">
        <f t="shared" si="2328"/>
        <v>2015</v>
      </c>
      <c r="RKV13" s="37">
        <f t="shared" si="2329"/>
        <v>-4922067000</v>
      </c>
      <c r="RKW13" s="38">
        <f t="shared" si="2330"/>
        <v>2992932000</v>
      </c>
      <c r="RKX13" s="38">
        <f t="shared" si="2331"/>
        <v>-7914999000</v>
      </c>
      <c r="RKY13" s="39">
        <f t="shared" si="2332"/>
        <v>0.98522502837837811</v>
      </c>
      <c r="RKZ13" s="39">
        <f t="shared" si="2333"/>
        <v>1.5843049504181546</v>
      </c>
      <c r="RLA13" s="40" t="s">
        <v>395</v>
      </c>
      <c r="RLB13" s="40" t="s">
        <v>11</v>
      </c>
      <c r="RLC13" s="42">
        <v>42369</v>
      </c>
      <c r="RLD13" s="43">
        <v>4995881000</v>
      </c>
      <c r="RLE13" s="43">
        <v>73814000</v>
      </c>
      <c r="RLF13" s="43">
        <v>2796508000</v>
      </c>
      <c r="RLG13" s="40">
        <v>0</v>
      </c>
      <c r="RLH13" s="43">
        <v>196424000</v>
      </c>
      <c r="RLI13" s="40" t="s">
        <v>41</v>
      </c>
      <c r="RLJ13" s="40" t="s">
        <v>99</v>
      </c>
      <c r="RLK13" s="36">
        <f t="shared" si="2334"/>
        <v>2015</v>
      </c>
      <c r="RLL13" s="37">
        <f t="shared" si="2335"/>
        <v>-4922067000</v>
      </c>
      <c r="RLM13" s="38">
        <f t="shared" si="2336"/>
        <v>2992932000</v>
      </c>
      <c r="RLN13" s="38">
        <f t="shared" si="2337"/>
        <v>-7914999000</v>
      </c>
      <c r="RLO13" s="39">
        <f t="shared" si="2338"/>
        <v>0.98522502837837811</v>
      </c>
      <c r="RLP13" s="39">
        <f t="shared" si="2339"/>
        <v>1.5843049504181546</v>
      </c>
      <c r="RLQ13" s="40" t="s">
        <v>395</v>
      </c>
      <c r="RLR13" s="40" t="s">
        <v>11</v>
      </c>
      <c r="RLS13" s="42">
        <v>42369</v>
      </c>
      <c r="RLT13" s="43">
        <v>4995881000</v>
      </c>
      <c r="RLU13" s="43">
        <v>73814000</v>
      </c>
      <c r="RLV13" s="43">
        <v>2796508000</v>
      </c>
      <c r="RLW13" s="40">
        <v>0</v>
      </c>
      <c r="RLX13" s="43">
        <v>196424000</v>
      </c>
      <c r="RLY13" s="40" t="s">
        <v>41</v>
      </c>
      <c r="RLZ13" s="40" t="s">
        <v>99</v>
      </c>
      <c r="RMA13" s="36">
        <f t="shared" si="2334"/>
        <v>2015</v>
      </c>
      <c r="RMB13" s="37">
        <f t="shared" si="2335"/>
        <v>-4922067000</v>
      </c>
      <c r="RMC13" s="38">
        <f t="shared" si="2336"/>
        <v>2992932000</v>
      </c>
      <c r="RMD13" s="38">
        <f t="shared" si="2337"/>
        <v>-7914999000</v>
      </c>
      <c r="RME13" s="39">
        <f t="shared" si="2338"/>
        <v>0.98522502837837811</v>
      </c>
      <c r="RMF13" s="39">
        <f t="shared" si="2339"/>
        <v>1.5843049504181546</v>
      </c>
      <c r="RMG13" s="40" t="s">
        <v>395</v>
      </c>
      <c r="RMH13" s="40" t="s">
        <v>11</v>
      </c>
      <c r="RMI13" s="42">
        <v>42369</v>
      </c>
      <c r="RMJ13" s="43">
        <v>4995881000</v>
      </c>
      <c r="RMK13" s="43">
        <v>73814000</v>
      </c>
      <c r="RML13" s="43">
        <v>2796508000</v>
      </c>
      <c r="RMM13" s="40">
        <v>0</v>
      </c>
      <c r="RMN13" s="43">
        <v>196424000</v>
      </c>
      <c r="RMO13" s="40" t="s">
        <v>41</v>
      </c>
      <c r="RMP13" s="40" t="s">
        <v>99</v>
      </c>
      <c r="RMQ13" s="36">
        <f t="shared" si="2340"/>
        <v>2015</v>
      </c>
      <c r="RMR13" s="37">
        <f t="shared" si="2341"/>
        <v>-4922067000</v>
      </c>
      <c r="RMS13" s="38">
        <f t="shared" si="2342"/>
        <v>2992932000</v>
      </c>
      <c r="RMT13" s="38">
        <f t="shared" si="2343"/>
        <v>-7914999000</v>
      </c>
      <c r="RMU13" s="39">
        <f t="shared" si="2344"/>
        <v>0.98522502837837811</v>
      </c>
      <c r="RMV13" s="39">
        <f t="shared" si="2345"/>
        <v>1.5843049504181546</v>
      </c>
      <c r="RMW13" s="40" t="s">
        <v>395</v>
      </c>
      <c r="RMX13" s="40" t="s">
        <v>11</v>
      </c>
      <c r="RMY13" s="42">
        <v>42369</v>
      </c>
      <c r="RMZ13" s="43">
        <v>4995881000</v>
      </c>
      <c r="RNA13" s="43">
        <v>73814000</v>
      </c>
      <c r="RNB13" s="43">
        <v>2796508000</v>
      </c>
      <c r="RNC13" s="40">
        <v>0</v>
      </c>
      <c r="RND13" s="43">
        <v>196424000</v>
      </c>
      <c r="RNE13" s="40" t="s">
        <v>41</v>
      </c>
      <c r="RNF13" s="40" t="s">
        <v>99</v>
      </c>
      <c r="RNG13" s="36">
        <f t="shared" si="2340"/>
        <v>2015</v>
      </c>
      <c r="RNH13" s="37">
        <f t="shared" si="2341"/>
        <v>-4922067000</v>
      </c>
      <c r="RNI13" s="38">
        <f t="shared" si="2342"/>
        <v>2992932000</v>
      </c>
      <c r="RNJ13" s="38">
        <f t="shared" si="2343"/>
        <v>-7914999000</v>
      </c>
      <c r="RNK13" s="39">
        <f t="shared" si="2344"/>
        <v>0.98522502837837811</v>
      </c>
      <c r="RNL13" s="39">
        <f t="shared" si="2345"/>
        <v>1.5843049504181546</v>
      </c>
      <c r="RNM13" s="40" t="s">
        <v>395</v>
      </c>
      <c r="RNN13" s="40" t="s">
        <v>11</v>
      </c>
      <c r="RNO13" s="42">
        <v>42369</v>
      </c>
      <c r="RNP13" s="43">
        <v>4995881000</v>
      </c>
      <c r="RNQ13" s="43">
        <v>73814000</v>
      </c>
      <c r="RNR13" s="43">
        <v>2796508000</v>
      </c>
      <c r="RNS13" s="40">
        <v>0</v>
      </c>
      <c r="RNT13" s="43">
        <v>196424000</v>
      </c>
      <c r="RNU13" s="40" t="s">
        <v>41</v>
      </c>
      <c r="RNV13" s="40" t="s">
        <v>99</v>
      </c>
      <c r="RNW13" s="36">
        <f t="shared" si="2346"/>
        <v>2015</v>
      </c>
      <c r="RNX13" s="37">
        <f t="shared" si="2347"/>
        <v>-4922067000</v>
      </c>
      <c r="RNY13" s="38">
        <f t="shared" si="2348"/>
        <v>2992932000</v>
      </c>
      <c r="RNZ13" s="38">
        <f t="shared" si="2349"/>
        <v>-7914999000</v>
      </c>
      <c r="ROA13" s="39">
        <f t="shared" si="2350"/>
        <v>0.98522502837837811</v>
      </c>
      <c r="ROB13" s="39">
        <f t="shared" si="2351"/>
        <v>1.5843049504181546</v>
      </c>
      <c r="ROC13" s="40" t="s">
        <v>395</v>
      </c>
      <c r="ROD13" s="40" t="s">
        <v>11</v>
      </c>
      <c r="ROE13" s="42">
        <v>42369</v>
      </c>
      <c r="ROF13" s="43">
        <v>4995881000</v>
      </c>
      <c r="ROG13" s="43">
        <v>73814000</v>
      </c>
      <c r="ROH13" s="43">
        <v>2796508000</v>
      </c>
      <c r="ROI13" s="40">
        <v>0</v>
      </c>
      <c r="ROJ13" s="43">
        <v>196424000</v>
      </c>
      <c r="ROK13" s="40" t="s">
        <v>41</v>
      </c>
      <c r="ROL13" s="40" t="s">
        <v>99</v>
      </c>
      <c r="ROM13" s="36">
        <f t="shared" si="2346"/>
        <v>2015</v>
      </c>
      <c r="RON13" s="37">
        <f t="shared" si="2347"/>
        <v>-4922067000</v>
      </c>
      <c r="ROO13" s="38">
        <f t="shared" si="2348"/>
        <v>2992932000</v>
      </c>
      <c r="ROP13" s="38">
        <f t="shared" si="2349"/>
        <v>-7914999000</v>
      </c>
      <c r="ROQ13" s="39">
        <f t="shared" si="2350"/>
        <v>0.98522502837837811</v>
      </c>
      <c r="ROR13" s="39">
        <f t="shared" si="2351"/>
        <v>1.5843049504181546</v>
      </c>
      <c r="ROS13" s="40" t="s">
        <v>395</v>
      </c>
      <c r="ROT13" s="40" t="s">
        <v>11</v>
      </c>
      <c r="ROU13" s="42">
        <v>42369</v>
      </c>
      <c r="ROV13" s="43">
        <v>4995881000</v>
      </c>
      <c r="ROW13" s="43">
        <v>73814000</v>
      </c>
      <c r="ROX13" s="43">
        <v>2796508000</v>
      </c>
      <c r="ROY13" s="40">
        <v>0</v>
      </c>
      <c r="ROZ13" s="43">
        <v>196424000</v>
      </c>
      <c r="RPA13" s="40" t="s">
        <v>41</v>
      </c>
      <c r="RPB13" s="40" t="s">
        <v>99</v>
      </c>
      <c r="RPC13" s="36">
        <f t="shared" si="2352"/>
        <v>2015</v>
      </c>
      <c r="RPD13" s="37">
        <f t="shared" si="2353"/>
        <v>-4922067000</v>
      </c>
      <c r="RPE13" s="38">
        <f t="shared" si="2354"/>
        <v>2992932000</v>
      </c>
      <c r="RPF13" s="38">
        <f t="shared" si="2355"/>
        <v>-7914999000</v>
      </c>
      <c r="RPG13" s="39">
        <f t="shared" si="2356"/>
        <v>0.98522502837837811</v>
      </c>
      <c r="RPH13" s="39">
        <f t="shared" si="2357"/>
        <v>1.5843049504181546</v>
      </c>
      <c r="RPI13" s="40" t="s">
        <v>395</v>
      </c>
      <c r="RPJ13" s="40" t="s">
        <v>11</v>
      </c>
      <c r="RPK13" s="42">
        <v>42369</v>
      </c>
      <c r="RPL13" s="43">
        <v>4995881000</v>
      </c>
      <c r="RPM13" s="43">
        <v>73814000</v>
      </c>
      <c r="RPN13" s="43">
        <v>2796508000</v>
      </c>
      <c r="RPO13" s="40">
        <v>0</v>
      </c>
      <c r="RPP13" s="43">
        <v>196424000</v>
      </c>
      <c r="RPQ13" s="40" t="s">
        <v>41</v>
      </c>
      <c r="RPR13" s="40" t="s">
        <v>99</v>
      </c>
      <c r="RPS13" s="36">
        <f t="shared" si="2352"/>
        <v>2015</v>
      </c>
      <c r="RPT13" s="37">
        <f t="shared" si="2353"/>
        <v>-4922067000</v>
      </c>
      <c r="RPU13" s="38">
        <f t="shared" si="2354"/>
        <v>2992932000</v>
      </c>
      <c r="RPV13" s="38">
        <f t="shared" si="2355"/>
        <v>-7914999000</v>
      </c>
      <c r="RPW13" s="39">
        <f t="shared" si="2356"/>
        <v>0.98522502837837811</v>
      </c>
      <c r="RPX13" s="39">
        <f t="shared" si="2357"/>
        <v>1.5843049504181546</v>
      </c>
      <c r="RPY13" s="40" t="s">
        <v>395</v>
      </c>
      <c r="RPZ13" s="40" t="s">
        <v>11</v>
      </c>
      <c r="RQA13" s="42">
        <v>42369</v>
      </c>
      <c r="RQB13" s="43">
        <v>4995881000</v>
      </c>
      <c r="RQC13" s="43">
        <v>73814000</v>
      </c>
      <c r="RQD13" s="43">
        <v>2796508000</v>
      </c>
      <c r="RQE13" s="40">
        <v>0</v>
      </c>
      <c r="RQF13" s="43">
        <v>196424000</v>
      </c>
      <c r="RQG13" s="40" t="s">
        <v>41</v>
      </c>
      <c r="RQH13" s="40" t="s">
        <v>99</v>
      </c>
      <c r="RQI13" s="36">
        <f t="shared" si="2358"/>
        <v>2015</v>
      </c>
      <c r="RQJ13" s="37">
        <f t="shared" si="2359"/>
        <v>-4922067000</v>
      </c>
      <c r="RQK13" s="38">
        <f t="shared" si="2360"/>
        <v>2992932000</v>
      </c>
      <c r="RQL13" s="38">
        <f t="shared" si="2361"/>
        <v>-7914999000</v>
      </c>
      <c r="RQM13" s="39">
        <f t="shared" si="2362"/>
        <v>0.98522502837837811</v>
      </c>
      <c r="RQN13" s="39">
        <f t="shared" si="2363"/>
        <v>1.5843049504181546</v>
      </c>
      <c r="RQO13" s="40" t="s">
        <v>395</v>
      </c>
      <c r="RQP13" s="40" t="s">
        <v>11</v>
      </c>
      <c r="RQQ13" s="42">
        <v>42369</v>
      </c>
      <c r="RQR13" s="43">
        <v>4995881000</v>
      </c>
      <c r="RQS13" s="43">
        <v>73814000</v>
      </c>
      <c r="RQT13" s="43">
        <v>2796508000</v>
      </c>
      <c r="RQU13" s="40">
        <v>0</v>
      </c>
      <c r="RQV13" s="43">
        <v>196424000</v>
      </c>
      <c r="RQW13" s="40" t="s">
        <v>41</v>
      </c>
      <c r="RQX13" s="40" t="s">
        <v>99</v>
      </c>
      <c r="RQY13" s="36">
        <f t="shared" si="2358"/>
        <v>2015</v>
      </c>
      <c r="RQZ13" s="37">
        <f t="shared" si="2359"/>
        <v>-4922067000</v>
      </c>
      <c r="RRA13" s="38">
        <f t="shared" si="2360"/>
        <v>2992932000</v>
      </c>
      <c r="RRB13" s="38">
        <f t="shared" si="2361"/>
        <v>-7914999000</v>
      </c>
      <c r="RRC13" s="39">
        <f t="shared" si="2362"/>
        <v>0.98522502837837811</v>
      </c>
      <c r="RRD13" s="39">
        <f t="shared" si="2363"/>
        <v>1.5843049504181546</v>
      </c>
      <c r="RRE13" s="40" t="s">
        <v>395</v>
      </c>
      <c r="RRF13" s="40" t="s">
        <v>11</v>
      </c>
      <c r="RRG13" s="42">
        <v>42369</v>
      </c>
      <c r="RRH13" s="43">
        <v>4995881000</v>
      </c>
      <c r="RRI13" s="43">
        <v>73814000</v>
      </c>
      <c r="RRJ13" s="43">
        <v>2796508000</v>
      </c>
      <c r="RRK13" s="40">
        <v>0</v>
      </c>
      <c r="RRL13" s="43">
        <v>196424000</v>
      </c>
      <c r="RRM13" s="40" t="s">
        <v>41</v>
      </c>
      <c r="RRN13" s="40" t="s">
        <v>99</v>
      </c>
      <c r="RRO13" s="36">
        <f t="shared" si="2364"/>
        <v>2015</v>
      </c>
      <c r="RRP13" s="37">
        <f t="shared" si="2365"/>
        <v>-4922067000</v>
      </c>
      <c r="RRQ13" s="38">
        <f t="shared" si="2366"/>
        <v>2992932000</v>
      </c>
      <c r="RRR13" s="38">
        <f t="shared" si="2367"/>
        <v>-7914999000</v>
      </c>
      <c r="RRS13" s="39">
        <f t="shared" si="2368"/>
        <v>0.98522502837837811</v>
      </c>
      <c r="RRT13" s="39">
        <f t="shared" si="2369"/>
        <v>1.5843049504181546</v>
      </c>
      <c r="RRU13" s="40" t="s">
        <v>395</v>
      </c>
      <c r="RRV13" s="40" t="s">
        <v>11</v>
      </c>
      <c r="RRW13" s="42">
        <v>42369</v>
      </c>
      <c r="RRX13" s="43">
        <v>4995881000</v>
      </c>
      <c r="RRY13" s="43">
        <v>73814000</v>
      </c>
      <c r="RRZ13" s="43">
        <v>2796508000</v>
      </c>
      <c r="RSA13" s="40">
        <v>0</v>
      </c>
      <c r="RSB13" s="43">
        <v>196424000</v>
      </c>
      <c r="RSC13" s="40" t="s">
        <v>41</v>
      </c>
      <c r="RSD13" s="40" t="s">
        <v>99</v>
      </c>
      <c r="RSE13" s="36">
        <f t="shared" si="2364"/>
        <v>2015</v>
      </c>
      <c r="RSF13" s="37">
        <f t="shared" si="2365"/>
        <v>-4922067000</v>
      </c>
      <c r="RSG13" s="38">
        <f t="shared" si="2366"/>
        <v>2992932000</v>
      </c>
      <c r="RSH13" s="38">
        <f t="shared" si="2367"/>
        <v>-7914999000</v>
      </c>
      <c r="RSI13" s="39">
        <f t="shared" si="2368"/>
        <v>0.98522502837837811</v>
      </c>
      <c r="RSJ13" s="39">
        <f t="shared" si="2369"/>
        <v>1.5843049504181546</v>
      </c>
      <c r="RSK13" s="40" t="s">
        <v>395</v>
      </c>
      <c r="RSL13" s="40" t="s">
        <v>11</v>
      </c>
      <c r="RSM13" s="42">
        <v>42369</v>
      </c>
      <c r="RSN13" s="43">
        <v>4995881000</v>
      </c>
      <c r="RSO13" s="43">
        <v>73814000</v>
      </c>
      <c r="RSP13" s="43">
        <v>2796508000</v>
      </c>
      <c r="RSQ13" s="40">
        <v>0</v>
      </c>
      <c r="RSR13" s="43">
        <v>196424000</v>
      </c>
      <c r="RSS13" s="40" t="s">
        <v>41</v>
      </c>
      <c r="RST13" s="40" t="s">
        <v>99</v>
      </c>
      <c r="RSU13" s="36">
        <f t="shared" si="2370"/>
        <v>2015</v>
      </c>
      <c r="RSV13" s="37">
        <f t="shared" si="2371"/>
        <v>-4922067000</v>
      </c>
      <c r="RSW13" s="38">
        <f t="shared" si="2372"/>
        <v>2992932000</v>
      </c>
      <c r="RSX13" s="38">
        <f t="shared" si="2373"/>
        <v>-7914999000</v>
      </c>
      <c r="RSY13" s="39">
        <f t="shared" si="2374"/>
        <v>0.98522502837837811</v>
      </c>
      <c r="RSZ13" s="39">
        <f t="shared" si="2375"/>
        <v>1.5843049504181546</v>
      </c>
      <c r="RTA13" s="40" t="s">
        <v>395</v>
      </c>
      <c r="RTB13" s="40" t="s">
        <v>11</v>
      </c>
      <c r="RTC13" s="42">
        <v>42369</v>
      </c>
      <c r="RTD13" s="43">
        <v>4995881000</v>
      </c>
      <c r="RTE13" s="43">
        <v>73814000</v>
      </c>
      <c r="RTF13" s="43">
        <v>2796508000</v>
      </c>
      <c r="RTG13" s="40">
        <v>0</v>
      </c>
      <c r="RTH13" s="43">
        <v>196424000</v>
      </c>
      <c r="RTI13" s="40" t="s">
        <v>41</v>
      </c>
      <c r="RTJ13" s="40" t="s">
        <v>99</v>
      </c>
      <c r="RTK13" s="36">
        <f t="shared" si="2370"/>
        <v>2015</v>
      </c>
      <c r="RTL13" s="37">
        <f t="shared" si="2371"/>
        <v>-4922067000</v>
      </c>
      <c r="RTM13" s="38">
        <f t="shared" si="2372"/>
        <v>2992932000</v>
      </c>
      <c r="RTN13" s="38">
        <f t="shared" si="2373"/>
        <v>-7914999000</v>
      </c>
      <c r="RTO13" s="39">
        <f t="shared" si="2374"/>
        <v>0.98522502837837811</v>
      </c>
      <c r="RTP13" s="39">
        <f t="shared" si="2375"/>
        <v>1.5843049504181546</v>
      </c>
      <c r="RTQ13" s="40" t="s">
        <v>395</v>
      </c>
      <c r="RTR13" s="40" t="s">
        <v>11</v>
      </c>
      <c r="RTS13" s="42">
        <v>42369</v>
      </c>
      <c r="RTT13" s="43">
        <v>4995881000</v>
      </c>
      <c r="RTU13" s="43">
        <v>73814000</v>
      </c>
      <c r="RTV13" s="43">
        <v>2796508000</v>
      </c>
      <c r="RTW13" s="40">
        <v>0</v>
      </c>
      <c r="RTX13" s="43">
        <v>196424000</v>
      </c>
      <c r="RTY13" s="40" t="s">
        <v>41</v>
      </c>
      <c r="RTZ13" s="40" t="s">
        <v>99</v>
      </c>
      <c r="RUA13" s="36">
        <f t="shared" si="2376"/>
        <v>2015</v>
      </c>
      <c r="RUB13" s="37">
        <f t="shared" si="2377"/>
        <v>-4922067000</v>
      </c>
      <c r="RUC13" s="38">
        <f t="shared" si="2378"/>
        <v>2992932000</v>
      </c>
      <c r="RUD13" s="38">
        <f t="shared" si="2379"/>
        <v>-7914999000</v>
      </c>
      <c r="RUE13" s="39">
        <f t="shared" si="2380"/>
        <v>0.98522502837837811</v>
      </c>
      <c r="RUF13" s="39">
        <f t="shared" si="2381"/>
        <v>1.5843049504181546</v>
      </c>
      <c r="RUG13" s="40" t="s">
        <v>395</v>
      </c>
      <c r="RUH13" s="40" t="s">
        <v>11</v>
      </c>
      <c r="RUI13" s="42">
        <v>42369</v>
      </c>
      <c r="RUJ13" s="43">
        <v>4995881000</v>
      </c>
      <c r="RUK13" s="43">
        <v>73814000</v>
      </c>
      <c r="RUL13" s="43">
        <v>2796508000</v>
      </c>
      <c r="RUM13" s="40">
        <v>0</v>
      </c>
      <c r="RUN13" s="43">
        <v>196424000</v>
      </c>
      <c r="RUO13" s="40" t="s">
        <v>41</v>
      </c>
      <c r="RUP13" s="40" t="s">
        <v>99</v>
      </c>
      <c r="RUQ13" s="36">
        <f t="shared" si="2376"/>
        <v>2015</v>
      </c>
      <c r="RUR13" s="37">
        <f t="shared" si="2377"/>
        <v>-4922067000</v>
      </c>
      <c r="RUS13" s="38">
        <f t="shared" si="2378"/>
        <v>2992932000</v>
      </c>
      <c r="RUT13" s="38">
        <f t="shared" si="2379"/>
        <v>-7914999000</v>
      </c>
      <c r="RUU13" s="39">
        <f t="shared" si="2380"/>
        <v>0.98522502837837811</v>
      </c>
      <c r="RUV13" s="39">
        <f t="shared" si="2381"/>
        <v>1.5843049504181546</v>
      </c>
      <c r="RUW13" s="40" t="s">
        <v>395</v>
      </c>
      <c r="RUX13" s="40" t="s">
        <v>11</v>
      </c>
      <c r="RUY13" s="42">
        <v>42369</v>
      </c>
      <c r="RUZ13" s="43">
        <v>4995881000</v>
      </c>
      <c r="RVA13" s="43">
        <v>73814000</v>
      </c>
      <c r="RVB13" s="43">
        <v>2796508000</v>
      </c>
      <c r="RVC13" s="40">
        <v>0</v>
      </c>
      <c r="RVD13" s="43">
        <v>196424000</v>
      </c>
      <c r="RVE13" s="40" t="s">
        <v>41</v>
      </c>
      <c r="RVF13" s="40" t="s">
        <v>99</v>
      </c>
      <c r="RVG13" s="36">
        <f t="shared" si="2382"/>
        <v>2015</v>
      </c>
      <c r="RVH13" s="37">
        <f t="shared" si="2383"/>
        <v>-4922067000</v>
      </c>
      <c r="RVI13" s="38">
        <f t="shared" si="2384"/>
        <v>2992932000</v>
      </c>
      <c r="RVJ13" s="38">
        <f t="shared" si="2385"/>
        <v>-7914999000</v>
      </c>
      <c r="RVK13" s="39">
        <f t="shared" si="2386"/>
        <v>0.98522502837837811</v>
      </c>
      <c r="RVL13" s="39">
        <f t="shared" si="2387"/>
        <v>1.5843049504181546</v>
      </c>
      <c r="RVM13" s="40" t="s">
        <v>395</v>
      </c>
      <c r="RVN13" s="40" t="s">
        <v>11</v>
      </c>
      <c r="RVO13" s="42">
        <v>42369</v>
      </c>
      <c r="RVP13" s="43">
        <v>4995881000</v>
      </c>
      <c r="RVQ13" s="43">
        <v>73814000</v>
      </c>
      <c r="RVR13" s="43">
        <v>2796508000</v>
      </c>
      <c r="RVS13" s="40">
        <v>0</v>
      </c>
      <c r="RVT13" s="43">
        <v>196424000</v>
      </c>
      <c r="RVU13" s="40" t="s">
        <v>41</v>
      </c>
      <c r="RVV13" s="40" t="s">
        <v>99</v>
      </c>
      <c r="RVW13" s="36">
        <f t="shared" si="2382"/>
        <v>2015</v>
      </c>
      <c r="RVX13" s="37">
        <f t="shared" si="2383"/>
        <v>-4922067000</v>
      </c>
      <c r="RVY13" s="38">
        <f t="shared" si="2384"/>
        <v>2992932000</v>
      </c>
      <c r="RVZ13" s="38">
        <f t="shared" si="2385"/>
        <v>-7914999000</v>
      </c>
      <c r="RWA13" s="39">
        <f t="shared" si="2386"/>
        <v>0.98522502837837811</v>
      </c>
      <c r="RWB13" s="39">
        <f t="shared" si="2387"/>
        <v>1.5843049504181546</v>
      </c>
      <c r="RWC13" s="40" t="s">
        <v>395</v>
      </c>
      <c r="RWD13" s="40" t="s">
        <v>11</v>
      </c>
      <c r="RWE13" s="42">
        <v>42369</v>
      </c>
      <c r="RWF13" s="43">
        <v>4995881000</v>
      </c>
      <c r="RWG13" s="43">
        <v>73814000</v>
      </c>
      <c r="RWH13" s="43">
        <v>2796508000</v>
      </c>
      <c r="RWI13" s="40">
        <v>0</v>
      </c>
      <c r="RWJ13" s="43">
        <v>196424000</v>
      </c>
      <c r="RWK13" s="40" t="s">
        <v>41</v>
      </c>
      <c r="RWL13" s="40" t="s">
        <v>99</v>
      </c>
      <c r="RWM13" s="36">
        <f t="shared" si="2388"/>
        <v>2015</v>
      </c>
      <c r="RWN13" s="37">
        <f t="shared" si="2389"/>
        <v>-4922067000</v>
      </c>
      <c r="RWO13" s="38">
        <f t="shared" si="2390"/>
        <v>2992932000</v>
      </c>
      <c r="RWP13" s="38">
        <f t="shared" si="2391"/>
        <v>-7914999000</v>
      </c>
      <c r="RWQ13" s="39">
        <f t="shared" si="2392"/>
        <v>0.98522502837837811</v>
      </c>
      <c r="RWR13" s="39">
        <f t="shared" si="2393"/>
        <v>1.5843049504181546</v>
      </c>
      <c r="RWS13" s="40" t="s">
        <v>395</v>
      </c>
      <c r="RWT13" s="40" t="s">
        <v>11</v>
      </c>
      <c r="RWU13" s="42">
        <v>42369</v>
      </c>
      <c r="RWV13" s="43">
        <v>4995881000</v>
      </c>
      <c r="RWW13" s="43">
        <v>73814000</v>
      </c>
      <c r="RWX13" s="43">
        <v>2796508000</v>
      </c>
      <c r="RWY13" s="40">
        <v>0</v>
      </c>
      <c r="RWZ13" s="43">
        <v>196424000</v>
      </c>
      <c r="RXA13" s="40" t="s">
        <v>41</v>
      </c>
      <c r="RXB13" s="40" t="s">
        <v>99</v>
      </c>
      <c r="RXC13" s="36">
        <f t="shared" si="2388"/>
        <v>2015</v>
      </c>
      <c r="RXD13" s="37">
        <f t="shared" si="2389"/>
        <v>-4922067000</v>
      </c>
      <c r="RXE13" s="38">
        <f t="shared" si="2390"/>
        <v>2992932000</v>
      </c>
      <c r="RXF13" s="38">
        <f t="shared" si="2391"/>
        <v>-7914999000</v>
      </c>
      <c r="RXG13" s="39">
        <f t="shared" si="2392"/>
        <v>0.98522502837837811</v>
      </c>
      <c r="RXH13" s="39">
        <f t="shared" si="2393"/>
        <v>1.5843049504181546</v>
      </c>
      <c r="RXI13" s="40" t="s">
        <v>395</v>
      </c>
      <c r="RXJ13" s="40" t="s">
        <v>11</v>
      </c>
      <c r="RXK13" s="42">
        <v>42369</v>
      </c>
      <c r="RXL13" s="43">
        <v>4995881000</v>
      </c>
      <c r="RXM13" s="43">
        <v>73814000</v>
      </c>
      <c r="RXN13" s="43">
        <v>2796508000</v>
      </c>
      <c r="RXO13" s="40">
        <v>0</v>
      </c>
      <c r="RXP13" s="43">
        <v>196424000</v>
      </c>
      <c r="RXQ13" s="40" t="s">
        <v>41</v>
      </c>
      <c r="RXR13" s="40" t="s">
        <v>99</v>
      </c>
      <c r="RXS13" s="36">
        <f t="shared" si="2394"/>
        <v>2015</v>
      </c>
      <c r="RXT13" s="37">
        <f t="shared" si="2395"/>
        <v>-4922067000</v>
      </c>
      <c r="RXU13" s="38">
        <f t="shared" si="2396"/>
        <v>2992932000</v>
      </c>
      <c r="RXV13" s="38">
        <f t="shared" si="2397"/>
        <v>-7914999000</v>
      </c>
      <c r="RXW13" s="39">
        <f t="shared" si="2398"/>
        <v>0.98522502837837811</v>
      </c>
      <c r="RXX13" s="39">
        <f t="shared" si="2399"/>
        <v>1.5843049504181546</v>
      </c>
      <c r="RXY13" s="40" t="s">
        <v>395</v>
      </c>
      <c r="RXZ13" s="40" t="s">
        <v>11</v>
      </c>
      <c r="RYA13" s="42">
        <v>42369</v>
      </c>
      <c r="RYB13" s="43">
        <v>4995881000</v>
      </c>
      <c r="RYC13" s="43">
        <v>73814000</v>
      </c>
      <c r="RYD13" s="43">
        <v>2796508000</v>
      </c>
      <c r="RYE13" s="40">
        <v>0</v>
      </c>
      <c r="RYF13" s="43">
        <v>196424000</v>
      </c>
      <c r="RYG13" s="40" t="s">
        <v>41</v>
      </c>
      <c r="RYH13" s="40" t="s">
        <v>99</v>
      </c>
      <c r="RYI13" s="36">
        <f t="shared" si="2394"/>
        <v>2015</v>
      </c>
      <c r="RYJ13" s="37">
        <f t="shared" si="2395"/>
        <v>-4922067000</v>
      </c>
      <c r="RYK13" s="38">
        <f t="shared" si="2396"/>
        <v>2992932000</v>
      </c>
      <c r="RYL13" s="38">
        <f t="shared" si="2397"/>
        <v>-7914999000</v>
      </c>
      <c r="RYM13" s="39">
        <f t="shared" si="2398"/>
        <v>0.98522502837837811</v>
      </c>
      <c r="RYN13" s="39">
        <f t="shared" si="2399"/>
        <v>1.5843049504181546</v>
      </c>
      <c r="RYO13" s="40" t="s">
        <v>395</v>
      </c>
      <c r="RYP13" s="40" t="s">
        <v>11</v>
      </c>
      <c r="RYQ13" s="42">
        <v>42369</v>
      </c>
      <c r="RYR13" s="43">
        <v>4995881000</v>
      </c>
      <c r="RYS13" s="43">
        <v>73814000</v>
      </c>
      <c r="RYT13" s="43">
        <v>2796508000</v>
      </c>
      <c r="RYU13" s="40">
        <v>0</v>
      </c>
      <c r="RYV13" s="43">
        <v>196424000</v>
      </c>
      <c r="RYW13" s="40" t="s">
        <v>41</v>
      </c>
      <c r="RYX13" s="40" t="s">
        <v>99</v>
      </c>
      <c r="RYY13" s="36">
        <f t="shared" si="2400"/>
        <v>2015</v>
      </c>
      <c r="RYZ13" s="37">
        <f t="shared" si="2401"/>
        <v>-4922067000</v>
      </c>
      <c r="RZA13" s="38">
        <f t="shared" si="2402"/>
        <v>2992932000</v>
      </c>
      <c r="RZB13" s="38">
        <f t="shared" si="2403"/>
        <v>-7914999000</v>
      </c>
      <c r="RZC13" s="39">
        <f t="shared" si="2404"/>
        <v>0.98522502837837811</v>
      </c>
      <c r="RZD13" s="39">
        <f t="shared" si="2405"/>
        <v>1.5843049504181546</v>
      </c>
      <c r="RZE13" s="40" t="s">
        <v>395</v>
      </c>
      <c r="RZF13" s="40" t="s">
        <v>11</v>
      </c>
      <c r="RZG13" s="42">
        <v>42369</v>
      </c>
      <c r="RZH13" s="43">
        <v>4995881000</v>
      </c>
      <c r="RZI13" s="43">
        <v>73814000</v>
      </c>
      <c r="RZJ13" s="43">
        <v>2796508000</v>
      </c>
      <c r="RZK13" s="40">
        <v>0</v>
      </c>
      <c r="RZL13" s="43">
        <v>196424000</v>
      </c>
      <c r="RZM13" s="40" t="s">
        <v>41</v>
      </c>
      <c r="RZN13" s="40" t="s">
        <v>99</v>
      </c>
      <c r="RZO13" s="36">
        <f t="shared" si="2400"/>
        <v>2015</v>
      </c>
      <c r="RZP13" s="37">
        <f t="shared" si="2401"/>
        <v>-4922067000</v>
      </c>
      <c r="RZQ13" s="38">
        <f t="shared" si="2402"/>
        <v>2992932000</v>
      </c>
      <c r="RZR13" s="38">
        <f t="shared" si="2403"/>
        <v>-7914999000</v>
      </c>
      <c r="RZS13" s="39">
        <f t="shared" si="2404"/>
        <v>0.98522502837837811</v>
      </c>
      <c r="RZT13" s="39">
        <f t="shared" si="2405"/>
        <v>1.5843049504181546</v>
      </c>
      <c r="RZU13" s="40" t="s">
        <v>395</v>
      </c>
      <c r="RZV13" s="40" t="s">
        <v>11</v>
      </c>
      <c r="RZW13" s="42">
        <v>42369</v>
      </c>
      <c r="RZX13" s="43">
        <v>4995881000</v>
      </c>
      <c r="RZY13" s="43">
        <v>73814000</v>
      </c>
      <c r="RZZ13" s="43">
        <v>2796508000</v>
      </c>
      <c r="SAA13" s="40">
        <v>0</v>
      </c>
      <c r="SAB13" s="43">
        <v>196424000</v>
      </c>
      <c r="SAC13" s="40" t="s">
        <v>41</v>
      </c>
      <c r="SAD13" s="40" t="s">
        <v>99</v>
      </c>
      <c r="SAE13" s="36">
        <f t="shared" si="2406"/>
        <v>2015</v>
      </c>
      <c r="SAF13" s="37">
        <f t="shared" si="2407"/>
        <v>-4922067000</v>
      </c>
      <c r="SAG13" s="38">
        <f t="shared" si="2408"/>
        <v>2992932000</v>
      </c>
      <c r="SAH13" s="38">
        <f t="shared" si="2409"/>
        <v>-7914999000</v>
      </c>
      <c r="SAI13" s="39">
        <f t="shared" si="2410"/>
        <v>0.98522502837837811</v>
      </c>
      <c r="SAJ13" s="39">
        <f t="shared" si="2411"/>
        <v>1.5843049504181546</v>
      </c>
      <c r="SAK13" s="40" t="s">
        <v>395</v>
      </c>
      <c r="SAL13" s="40" t="s">
        <v>11</v>
      </c>
      <c r="SAM13" s="42">
        <v>42369</v>
      </c>
      <c r="SAN13" s="43">
        <v>4995881000</v>
      </c>
      <c r="SAO13" s="43">
        <v>73814000</v>
      </c>
      <c r="SAP13" s="43">
        <v>2796508000</v>
      </c>
      <c r="SAQ13" s="40">
        <v>0</v>
      </c>
      <c r="SAR13" s="43">
        <v>196424000</v>
      </c>
      <c r="SAS13" s="40" t="s">
        <v>41</v>
      </c>
      <c r="SAT13" s="40" t="s">
        <v>99</v>
      </c>
      <c r="SAU13" s="36">
        <f t="shared" si="2406"/>
        <v>2015</v>
      </c>
      <c r="SAV13" s="37">
        <f t="shared" si="2407"/>
        <v>-4922067000</v>
      </c>
      <c r="SAW13" s="38">
        <f t="shared" si="2408"/>
        <v>2992932000</v>
      </c>
      <c r="SAX13" s="38">
        <f t="shared" si="2409"/>
        <v>-7914999000</v>
      </c>
      <c r="SAY13" s="39">
        <f t="shared" si="2410"/>
        <v>0.98522502837837811</v>
      </c>
      <c r="SAZ13" s="39">
        <f t="shared" si="2411"/>
        <v>1.5843049504181546</v>
      </c>
      <c r="SBA13" s="40" t="s">
        <v>395</v>
      </c>
      <c r="SBB13" s="40" t="s">
        <v>11</v>
      </c>
      <c r="SBC13" s="42">
        <v>42369</v>
      </c>
      <c r="SBD13" s="43">
        <v>4995881000</v>
      </c>
      <c r="SBE13" s="43">
        <v>73814000</v>
      </c>
      <c r="SBF13" s="43">
        <v>2796508000</v>
      </c>
      <c r="SBG13" s="40">
        <v>0</v>
      </c>
      <c r="SBH13" s="43">
        <v>196424000</v>
      </c>
      <c r="SBI13" s="40" t="s">
        <v>41</v>
      </c>
      <c r="SBJ13" s="40" t="s">
        <v>99</v>
      </c>
      <c r="SBK13" s="36">
        <f t="shared" si="2412"/>
        <v>2015</v>
      </c>
      <c r="SBL13" s="37">
        <f t="shared" si="2413"/>
        <v>-4922067000</v>
      </c>
      <c r="SBM13" s="38">
        <f t="shared" si="2414"/>
        <v>2992932000</v>
      </c>
      <c r="SBN13" s="38">
        <f t="shared" si="2415"/>
        <v>-7914999000</v>
      </c>
      <c r="SBO13" s="39">
        <f t="shared" si="2416"/>
        <v>0.98522502837837811</v>
      </c>
      <c r="SBP13" s="39">
        <f t="shared" si="2417"/>
        <v>1.5843049504181546</v>
      </c>
      <c r="SBQ13" s="40" t="s">
        <v>395</v>
      </c>
      <c r="SBR13" s="40" t="s">
        <v>11</v>
      </c>
      <c r="SBS13" s="42">
        <v>42369</v>
      </c>
      <c r="SBT13" s="43">
        <v>4995881000</v>
      </c>
      <c r="SBU13" s="43">
        <v>73814000</v>
      </c>
      <c r="SBV13" s="43">
        <v>2796508000</v>
      </c>
      <c r="SBW13" s="40">
        <v>0</v>
      </c>
      <c r="SBX13" s="43">
        <v>196424000</v>
      </c>
      <c r="SBY13" s="40" t="s">
        <v>41</v>
      </c>
      <c r="SBZ13" s="40" t="s">
        <v>99</v>
      </c>
      <c r="SCA13" s="36">
        <f t="shared" si="2412"/>
        <v>2015</v>
      </c>
      <c r="SCB13" s="37">
        <f t="shared" si="2413"/>
        <v>-4922067000</v>
      </c>
      <c r="SCC13" s="38">
        <f t="shared" si="2414"/>
        <v>2992932000</v>
      </c>
      <c r="SCD13" s="38">
        <f t="shared" si="2415"/>
        <v>-7914999000</v>
      </c>
      <c r="SCE13" s="39">
        <f t="shared" si="2416"/>
        <v>0.98522502837837811</v>
      </c>
      <c r="SCF13" s="39">
        <f t="shared" si="2417"/>
        <v>1.5843049504181546</v>
      </c>
      <c r="SCG13" s="40" t="s">
        <v>395</v>
      </c>
      <c r="SCH13" s="40" t="s">
        <v>11</v>
      </c>
      <c r="SCI13" s="42">
        <v>42369</v>
      </c>
      <c r="SCJ13" s="43">
        <v>4995881000</v>
      </c>
      <c r="SCK13" s="43">
        <v>73814000</v>
      </c>
      <c r="SCL13" s="43">
        <v>2796508000</v>
      </c>
      <c r="SCM13" s="40">
        <v>0</v>
      </c>
      <c r="SCN13" s="43">
        <v>196424000</v>
      </c>
      <c r="SCO13" s="40" t="s">
        <v>41</v>
      </c>
      <c r="SCP13" s="40" t="s">
        <v>99</v>
      </c>
      <c r="SCQ13" s="36">
        <f t="shared" si="2418"/>
        <v>2015</v>
      </c>
      <c r="SCR13" s="37">
        <f t="shared" si="2419"/>
        <v>-4922067000</v>
      </c>
      <c r="SCS13" s="38">
        <f t="shared" si="2420"/>
        <v>2992932000</v>
      </c>
      <c r="SCT13" s="38">
        <f t="shared" si="2421"/>
        <v>-7914999000</v>
      </c>
      <c r="SCU13" s="39">
        <f t="shared" si="2422"/>
        <v>0.98522502837837811</v>
      </c>
      <c r="SCV13" s="39">
        <f t="shared" si="2423"/>
        <v>1.5843049504181546</v>
      </c>
      <c r="SCW13" s="40" t="s">
        <v>395</v>
      </c>
      <c r="SCX13" s="40" t="s">
        <v>11</v>
      </c>
      <c r="SCY13" s="42">
        <v>42369</v>
      </c>
      <c r="SCZ13" s="43">
        <v>4995881000</v>
      </c>
      <c r="SDA13" s="43">
        <v>73814000</v>
      </c>
      <c r="SDB13" s="43">
        <v>2796508000</v>
      </c>
      <c r="SDC13" s="40">
        <v>0</v>
      </c>
      <c r="SDD13" s="43">
        <v>196424000</v>
      </c>
      <c r="SDE13" s="40" t="s">
        <v>41</v>
      </c>
      <c r="SDF13" s="40" t="s">
        <v>99</v>
      </c>
      <c r="SDG13" s="36">
        <f t="shared" si="2418"/>
        <v>2015</v>
      </c>
      <c r="SDH13" s="37">
        <f t="shared" si="2419"/>
        <v>-4922067000</v>
      </c>
      <c r="SDI13" s="38">
        <f t="shared" si="2420"/>
        <v>2992932000</v>
      </c>
      <c r="SDJ13" s="38">
        <f t="shared" si="2421"/>
        <v>-7914999000</v>
      </c>
      <c r="SDK13" s="39">
        <f t="shared" si="2422"/>
        <v>0.98522502837837811</v>
      </c>
      <c r="SDL13" s="39">
        <f t="shared" si="2423"/>
        <v>1.5843049504181546</v>
      </c>
      <c r="SDM13" s="40" t="s">
        <v>395</v>
      </c>
      <c r="SDN13" s="40" t="s">
        <v>11</v>
      </c>
      <c r="SDO13" s="42">
        <v>42369</v>
      </c>
      <c r="SDP13" s="43">
        <v>4995881000</v>
      </c>
      <c r="SDQ13" s="43">
        <v>73814000</v>
      </c>
      <c r="SDR13" s="43">
        <v>2796508000</v>
      </c>
      <c r="SDS13" s="40">
        <v>0</v>
      </c>
      <c r="SDT13" s="43">
        <v>196424000</v>
      </c>
      <c r="SDU13" s="40" t="s">
        <v>41</v>
      </c>
      <c r="SDV13" s="40" t="s">
        <v>99</v>
      </c>
      <c r="SDW13" s="36">
        <f t="shared" si="2424"/>
        <v>2015</v>
      </c>
      <c r="SDX13" s="37">
        <f t="shared" si="2425"/>
        <v>-4922067000</v>
      </c>
      <c r="SDY13" s="38">
        <f t="shared" si="2426"/>
        <v>2992932000</v>
      </c>
      <c r="SDZ13" s="38">
        <f t="shared" si="2427"/>
        <v>-7914999000</v>
      </c>
      <c r="SEA13" s="39">
        <f t="shared" si="2428"/>
        <v>0.98522502837837811</v>
      </c>
      <c r="SEB13" s="39">
        <f t="shared" si="2429"/>
        <v>1.5843049504181546</v>
      </c>
      <c r="SEC13" s="40" t="s">
        <v>395</v>
      </c>
      <c r="SED13" s="40" t="s">
        <v>11</v>
      </c>
      <c r="SEE13" s="42">
        <v>42369</v>
      </c>
      <c r="SEF13" s="43">
        <v>4995881000</v>
      </c>
      <c r="SEG13" s="43">
        <v>73814000</v>
      </c>
      <c r="SEH13" s="43">
        <v>2796508000</v>
      </c>
      <c r="SEI13" s="40">
        <v>0</v>
      </c>
      <c r="SEJ13" s="43">
        <v>196424000</v>
      </c>
      <c r="SEK13" s="40" t="s">
        <v>41</v>
      </c>
      <c r="SEL13" s="40" t="s">
        <v>99</v>
      </c>
      <c r="SEM13" s="36">
        <f t="shared" si="2424"/>
        <v>2015</v>
      </c>
      <c r="SEN13" s="37">
        <f t="shared" si="2425"/>
        <v>-4922067000</v>
      </c>
      <c r="SEO13" s="38">
        <f t="shared" si="2426"/>
        <v>2992932000</v>
      </c>
      <c r="SEP13" s="38">
        <f t="shared" si="2427"/>
        <v>-7914999000</v>
      </c>
      <c r="SEQ13" s="39">
        <f t="shared" si="2428"/>
        <v>0.98522502837837811</v>
      </c>
      <c r="SER13" s="39">
        <f t="shared" si="2429"/>
        <v>1.5843049504181546</v>
      </c>
      <c r="SES13" s="40" t="s">
        <v>395</v>
      </c>
      <c r="SET13" s="40" t="s">
        <v>11</v>
      </c>
      <c r="SEU13" s="42">
        <v>42369</v>
      </c>
      <c r="SEV13" s="43">
        <v>4995881000</v>
      </c>
      <c r="SEW13" s="43">
        <v>73814000</v>
      </c>
      <c r="SEX13" s="43">
        <v>2796508000</v>
      </c>
      <c r="SEY13" s="40">
        <v>0</v>
      </c>
      <c r="SEZ13" s="43">
        <v>196424000</v>
      </c>
      <c r="SFA13" s="40" t="s">
        <v>41</v>
      </c>
      <c r="SFB13" s="40" t="s">
        <v>99</v>
      </c>
      <c r="SFC13" s="36">
        <f t="shared" si="2430"/>
        <v>2015</v>
      </c>
      <c r="SFD13" s="37">
        <f t="shared" si="2431"/>
        <v>-4922067000</v>
      </c>
      <c r="SFE13" s="38">
        <f t="shared" si="2432"/>
        <v>2992932000</v>
      </c>
      <c r="SFF13" s="38">
        <f t="shared" si="2433"/>
        <v>-7914999000</v>
      </c>
      <c r="SFG13" s="39">
        <f t="shared" si="2434"/>
        <v>0.98522502837837811</v>
      </c>
      <c r="SFH13" s="39">
        <f t="shared" si="2435"/>
        <v>1.5843049504181546</v>
      </c>
      <c r="SFI13" s="40" t="s">
        <v>395</v>
      </c>
      <c r="SFJ13" s="40" t="s">
        <v>11</v>
      </c>
      <c r="SFK13" s="42">
        <v>42369</v>
      </c>
      <c r="SFL13" s="43">
        <v>4995881000</v>
      </c>
      <c r="SFM13" s="43">
        <v>73814000</v>
      </c>
      <c r="SFN13" s="43">
        <v>2796508000</v>
      </c>
      <c r="SFO13" s="40">
        <v>0</v>
      </c>
      <c r="SFP13" s="43">
        <v>196424000</v>
      </c>
      <c r="SFQ13" s="40" t="s">
        <v>41</v>
      </c>
      <c r="SFR13" s="40" t="s">
        <v>99</v>
      </c>
      <c r="SFS13" s="36">
        <f t="shared" si="2430"/>
        <v>2015</v>
      </c>
      <c r="SFT13" s="37">
        <f t="shared" si="2431"/>
        <v>-4922067000</v>
      </c>
      <c r="SFU13" s="38">
        <f t="shared" si="2432"/>
        <v>2992932000</v>
      </c>
      <c r="SFV13" s="38">
        <f t="shared" si="2433"/>
        <v>-7914999000</v>
      </c>
      <c r="SFW13" s="39">
        <f t="shared" si="2434"/>
        <v>0.98522502837837811</v>
      </c>
      <c r="SFX13" s="39">
        <f t="shared" si="2435"/>
        <v>1.5843049504181546</v>
      </c>
      <c r="SFY13" s="40" t="s">
        <v>395</v>
      </c>
      <c r="SFZ13" s="40" t="s">
        <v>11</v>
      </c>
      <c r="SGA13" s="42">
        <v>42369</v>
      </c>
      <c r="SGB13" s="43">
        <v>4995881000</v>
      </c>
      <c r="SGC13" s="43">
        <v>73814000</v>
      </c>
      <c r="SGD13" s="43">
        <v>2796508000</v>
      </c>
      <c r="SGE13" s="40">
        <v>0</v>
      </c>
      <c r="SGF13" s="43">
        <v>196424000</v>
      </c>
      <c r="SGG13" s="40" t="s">
        <v>41</v>
      </c>
      <c r="SGH13" s="40" t="s">
        <v>99</v>
      </c>
      <c r="SGI13" s="36">
        <f t="shared" si="2436"/>
        <v>2015</v>
      </c>
      <c r="SGJ13" s="37">
        <f t="shared" si="2437"/>
        <v>-4922067000</v>
      </c>
      <c r="SGK13" s="38">
        <f t="shared" si="2438"/>
        <v>2992932000</v>
      </c>
      <c r="SGL13" s="38">
        <f t="shared" si="2439"/>
        <v>-7914999000</v>
      </c>
      <c r="SGM13" s="39">
        <f t="shared" si="2440"/>
        <v>0.98522502837837811</v>
      </c>
      <c r="SGN13" s="39">
        <f t="shared" si="2441"/>
        <v>1.5843049504181546</v>
      </c>
      <c r="SGO13" s="40" t="s">
        <v>395</v>
      </c>
      <c r="SGP13" s="40" t="s">
        <v>11</v>
      </c>
      <c r="SGQ13" s="42">
        <v>42369</v>
      </c>
      <c r="SGR13" s="43">
        <v>4995881000</v>
      </c>
      <c r="SGS13" s="43">
        <v>73814000</v>
      </c>
      <c r="SGT13" s="43">
        <v>2796508000</v>
      </c>
      <c r="SGU13" s="40">
        <v>0</v>
      </c>
      <c r="SGV13" s="43">
        <v>196424000</v>
      </c>
      <c r="SGW13" s="40" t="s">
        <v>41</v>
      </c>
      <c r="SGX13" s="40" t="s">
        <v>99</v>
      </c>
      <c r="SGY13" s="36">
        <f t="shared" si="2436"/>
        <v>2015</v>
      </c>
      <c r="SGZ13" s="37">
        <f t="shared" si="2437"/>
        <v>-4922067000</v>
      </c>
      <c r="SHA13" s="38">
        <f t="shared" si="2438"/>
        <v>2992932000</v>
      </c>
      <c r="SHB13" s="38">
        <f t="shared" si="2439"/>
        <v>-7914999000</v>
      </c>
      <c r="SHC13" s="39">
        <f t="shared" si="2440"/>
        <v>0.98522502837837811</v>
      </c>
      <c r="SHD13" s="39">
        <f t="shared" si="2441"/>
        <v>1.5843049504181546</v>
      </c>
      <c r="SHE13" s="40" t="s">
        <v>395</v>
      </c>
      <c r="SHF13" s="40" t="s">
        <v>11</v>
      </c>
      <c r="SHG13" s="42">
        <v>42369</v>
      </c>
      <c r="SHH13" s="43">
        <v>4995881000</v>
      </c>
      <c r="SHI13" s="43">
        <v>73814000</v>
      </c>
      <c r="SHJ13" s="43">
        <v>2796508000</v>
      </c>
      <c r="SHK13" s="40">
        <v>0</v>
      </c>
      <c r="SHL13" s="43">
        <v>196424000</v>
      </c>
      <c r="SHM13" s="40" t="s">
        <v>41</v>
      </c>
      <c r="SHN13" s="40" t="s">
        <v>99</v>
      </c>
      <c r="SHO13" s="36">
        <f t="shared" si="2442"/>
        <v>2015</v>
      </c>
      <c r="SHP13" s="37">
        <f t="shared" si="2443"/>
        <v>-4922067000</v>
      </c>
      <c r="SHQ13" s="38">
        <f t="shared" si="2444"/>
        <v>2992932000</v>
      </c>
      <c r="SHR13" s="38">
        <f t="shared" si="2445"/>
        <v>-7914999000</v>
      </c>
      <c r="SHS13" s="39">
        <f t="shared" si="2446"/>
        <v>0.98522502837837811</v>
      </c>
      <c r="SHT13" s="39">
        <f t="shared" si="2447"/>
        <v>1.5843049504181546</v>
      </c>
      <c r="SHU13" s="40" t="s">
        <v>395</v>
      </c>
      <c r="SHV13" s="40" t="s">
        <v>11</v>
      </c>
      <c r="SHW13" s="42">
        <v>42369</v>
      </c>
      <c r="SHX13" s="43">
        <v>4995881000</v>
      </c>
      <c r="SHY13" s="43">
        <v>73814000</v>
      </c>
      <c r="SHZ13" s="43">
        <v>2796508000</v>
      </c>
      <c r="SIA13" s="40">
        <v>0</v>
      </c>
      <c r="SIB13" s="43">
        <v>196424000</v>
      </c>
      <c r="SIC13" s="40" t="s">
        <v>41</v>
      </c>
      <c r="SID13" s="40" t="s">
        <v>99</v>
      </c>
      <c r="SIE13" s="36">
        <f t="shared" si="2442"/>
        <v>2015</v>
      </c>
      <c r="SIF13" s="37">
        <f t="shared" si="2443"/>
        <v>-4922067000</v>
      </c>
      <c r="SIG13" s="38">
        <f t="shared" si="2444"/>
        <v>2992932000</v>
      </c>
      <c r="SIH13" s="38">
        <f t="shared" si="2445"/>
        <v>-7914999000</v>
      </c>
      <c r="SII13" s="39">
        <f t="shared" si="2446"/>
        <v>0.98522502837837811</v>
      </c>
      <c r="SIJ13" s="39">
        <f t="shared" si="2447"/>
        <v>1.5843049504181546</v>
      </c>
      <c r="SIK13" s="40" t="s">
        <v>395</v>
      </c>
      <c r="SIL13" s="40" t="s">
        <v>11</v>
      </c>
      <c r="SIM13" s="42">
        <v>42369</v>
      </c>
      <c r="SIN13" s="43">
        <v>4995881000</v>
      </c>
      <c r="SIO13" s="43">
        <v>73814000</v>
      </c>
      <c r="SIP13" s="43">
        <v>2796508000</v>
      </c>
      <c r="SIQ13" s="40">
        <v>0</v>
      </c>
      <c r="SIR13" s="43">
        <v>196424000</v>
      </c>
      <c r="SIS13" s="40" t="s">
        <v>41</v>
      </c>
      <c r="SIT13" s="40" t="s">
        <v>99</v>
      </c>
      <c r="SIU13" s="36">
        <f t="shared" si="2448"/>
        <v>2015</v>
      </c>
      <c r="SIV13" s="37">
        <f t="shared" si="2449"/>
        <v>-4922067000</v>
      </c>
      <c r="SIW13" s="38">
        <f t="shared" si="2450"/>
        <v>2992932000</v>
      </c>
      <c r="SIX13" s="38">
        <f t="shared" si="2451"/>
        <v>-7914999000</v>
      </c>
      <c r="SIY13" s="39">
        <f t="shared" si="2452"/>
        <v>0.98522502837837811</v>
      </c>
      <c r="SIZ13" s="39">
        <f t="shared" si="2453"/>
        <v>1.5843049504181546</v>
      </c>
      <c r="SJA13" s="40" t="s">
        <v>395</v>
      </c>
      <c r="SJB13" s="40" t="s">
        <v>11</v>
      </c>
      <c r="SJC13" s="42">
        <v>42369</v>
      </c>
      <c r="SJD13" s="43">
        <v>4995881000</v>
      </c>
      <c r="SJE13" s="43">
        <v>73814000</v>
      </c>
      <c r="SJF13" s="43">
        <v>2796508000</v>
      </c>
      <c r="SJG13" s="40">
        <v>0</v>
      </c>
      <c r="SJH13" s="43">
        <v>196424000</v>
      </c>
      <c r="SJI13" s="40" t="s">
        <v>41</v>
      </c>
      <c r="SJJ13" s="40" t="s">
        <v>99</v>
      </c>
      <c r="SJK13" s="36">
        <f t="shared" si="2448"/>
        <v>2015</v>
      </c>
      <c r="SJL13" s="37">
        <f t="shared" si="2449"/>
        <v>-4922067000</v>
      </c>
      <c r="SJM13" s="38">
        <f t="shared" si="2450"/>
        <v>2992932000</v>
      </c>
      <c r="SJN13" s="38">
        <f t="shared" si="2451"/>
        <v>-7914999000</v>
      </c>
      <c r="SJO13" s="39">
        <f t="shared" si="2452"/>
        <v>0.98522502837837811</v>
      </c>
      <c r="SJP13" s="39">
        <f t="shared" si="2453"/>
        <v>1.5843049504181546</v>
      </c>
      <c r="SJQ13" s="40" t="s">
        <v>395</v>
      </c>
      <c r="SJR13" s="40" t="s">
        <v>11</v>
      </c>
      <c r="SJS13" s="42">
        <v>42369</v>
      </c>
      <c r="SJT13" s="43">
        <v>4995881000</v>
      </c>
      <c r="SJU13" s="43">
        <v>73814000</v>
      </c>
      <c r="SJV13" s="43">
        <v>2796508000</v>
      </c>
      <c r="SJW13" s="40">
        <v>0</v>
      </c>
      <c r="SJX13" s="43">
        <v>196424000</v>
      </c>
      <c r="SJY13" s="40" t="s">
        <v>41</v>
      </c>
      <c r="SJZ13" s="40" t="s">
        <v>99</v>
      </c>
      <c r="SKA13" s="36">
        <f t="shared" si="2454"/>
        <v>2015</v>
      </c>
      <c r="SKB13" s="37">
        <f t="shared" si="2455"/>
        <v>-4922067000</v>
      </c>
      <c r="SKC13" s="38">
        <f t="shared" si="2456"/>
        <v>2992932000</v>
      </c>
      <c r="SKD13" s="38">
        <f t="shared" si="2457"/>
        <v>-7914999000</v>
      </c>
      <c r="SKE13" s="39">
        <f t="shared" si="2458"/>
        <v>0.98522502837837811</v>
      </c>
      <c r="SKF13" s="39">
        <f t="shared" si="2459"/>
        <v>1.5843049504181546</v>
      </c>
      <c r="SKG13" s="40" t="s">
        <v>395</v>
      </c>
      <c r="SKH13" s="40" t="s">
        <v>11</v>
      </c>
      <c r="SKI13" s="42">
        <v>42369</v>
      </c>
      <c r="SKJ13" s="43">
        <v>4995881000</v>
      </c>
      <c r="SKK13" s="43">
        <v>73814000</v>
      </c>
      <c r="SKL13" s="43">
        <v>2796508000</v>
      </c>
      <c r="SKM13" s="40">
        <v>0</v>
      </c>
      <c r="SKN13" s="43">
        <v>196424000</v>
      </c>
      <c r="SKO13" s="40" t="s">
        <v>41</v>
      </c>
      <c r="SKP13" s="40" t="s">
        <v>99</v>
      </c>
      <c r="SKQ13" s="36">
        <f t="shared" si="2454"/>
        <v>2015</v>
      </c>
      <c r="SKR13" s="37">
        <f t="shared" si="2455"/>
        <v>-4922067000</v>
      </c>
      <c r="SKS13" s="38">
        <f t="shared" si="2456"/>
        <v>2992932000</v>
      </c>
      <c r="SKT13" s="38">
        <f t="shared" si="2457"/>
        <v>-7914999000</v>
      </c>
      <c r="SKU13" s="39">
        <f t="shared" si="2458"/>
        <v>0.98522502837837811</v>
      </c>
      <c r="SKV13" s="39">
        <f t="shared" si="2459"/>
        <v>1.5843049504181546</v>
      </c>
      <c r="SKW13" s="40" t="s">
        <v>395</v>
      </c>
      <c r="SKX13" s="40" t="s">
        <v>11</v>
      </c>
      <c r="SKY13" s="42">
        <v>42369</v>
      </c>
      <c r="SKZ13" s="43">
        <v>4995881000</v>
      </c>
      <c r="SLA13" s="43">
        <v>73814000</v>
      </c>
      <c r="SLB13" s="43">
        <v>2796508000</v>
      </c>
      <c r="SLC13" s="40">
        <v>0</v>
      </c>
      <c r="SLD13" s="43">
        <v>196424000</v>
      </c>
      <c r="SLE13" s="40" t="s">
        <v>41</v>
      </c>
      <c r="SLF13" s="40" t="s">
        <v>99</v>
      </c>
      <c r="SLG13" s="36">
        <f t="shared" si="2460"/>
        <v>2015</v>
      </c>
      <c r="SLH13" s="37">
        <f t="shared" si="2461"/>
        <v>-4922067000</v>
      </c>
      <c r="SLI13" s="38">
        <f t="shared" si="2462"/>
        <v>2992932000</v>
      </c>
      <c r="SLJ13" s="38">
        <f t="shared" si="2463"/>
        <v>-7914999000</v>
      </c>
      <c r="SLK13" s="39">
        <f t="shared" si="2464"/>
        <v>0.98522502837837811</v>
      </c>
      <c r="SLL13" s="39">
        <f t="shared" si="2465"/>
        <v>1.5843049504181546</v>
      </c>
      <c r="SLM13" s="40" t="s">
        <v>395</v>
      </c>
      <c r="SLN13" s="40" t="s">
        <v>11</v>
      </c>
      <c r="SLO13" s="42">
        <v>42369</v>
      </c>
      <c r="SLP13" s="43">
        <v>4995881000</v>
      </c>
      <c r="SLQ13" s="43">
        <v>73814000</v>
      </c>
      <c r="SLR13" s="43">
        <v>2796508000</v>
      </c>
      <c r="SLS13" s="40">
        <v>0</v>
      </c>
      <c r="SLT13" s="43">
        <v>196424000</v>
      </c>
      <c r="SLU13" s="40" t="s">
        <v>41</v>
      </c>
      <c r="SLV13" s="40" t="s">
        <v>99</v>
      </c>
      <c r="SLW13" s="36">
        <f t="shared" si="2460"/>
        <v>2015</v>
      </c>
      <c r="SLX13" s="37">
        <f t="shared" si="2461"/>
        <v>-4922067000</v>
      </c>
      <c r="SLY13" s="38">
        <f t="shared" si="2462"/>
        <v>2992932000</v>
      </c>
      <c r="SLZ13" s="38">
        <f t="shared" si="2463"/>
        <v>-7914999000</v>
      </c>
      <c r="SMA13" s="39">
        <f t="shared" si="2464"/>
        <v>0.98522502837837811</v>
      </c>
      <c r="SMB13" s="39">
        <f t="shared" si="2465"/>
        <v>1.5843049504181546</v>
      </c>
      <c r="SMC13" s="40" t="s">
        <v>395</v>
      </c>
      <c r="SMD13" s="40" t="s">
        <v>11</v>
      </c>
      <c r="SME13" s="42">
        <v>42369</v>
      </c>
      <c r="SMF13" s="43">
        <v>4995881000</v>
      </c>
      <c r="SMG13" s="43">
        <v>73814000</v>
      </c>
      <c r="SMH13" s="43">
        <v>2796508000</v>
      </c>
      <c r="SMI13" s="40">
        <v>0</v>
      </c>
      <c r="SMJ13" s="43">
        <v>196424000</v>
      </c>
      <c r="SMK13" s="40" t="s">
        <v>41</v>
      </c>
      <c r="SML13" s="40" t="s">
        <v>99</v>
      </c>
      <c r="SMM13" s="36">
        <f t="shared" si="2466"/>
        <v>2015</v>
      </c>
      <c r="SMN13" s="37">
        <f t="shared" si="2467"/>
        <v>-4922067000</v>
      </c>
      <c r="SMO13" s="38">
        <f t="shared" si="2468"/>
        <v>2992932000</v>
      </c>
      <c r="SMP13" s="38">
        <f t="shared" si="2469"/>
        <v>-7914999000</v>
      </c>
      <c r="SMQ13" s="39">
        <f t="shared" si="2470"/>
        <v>0.98522502837837811</v>
      </c>
      <c r="SMR13" s="39">
        <f t="shared" si="2471"/>
        <v>1.5843049504181546</v>
      </c>
      <c r="SMS13" s="40" t="s">
        <v>395</v>
      </c>
      <c r="SMT13" s="40" t="s">
        <v>11</v>
      </c>
      <c r="SMU13" s="42">
        <v>42369</v>
      </c>
      <c r="SMV13" s="43">
        <v>4995881000</v>
      </c>
      <c r="SMW13" s="43">
        <v>73814000</v>
      </c>
      <c r="SMX13" s="43">
        <v>2796508000</v>
      </c>
      <c r="SMY13" s="40">
        <v>0</v>
      </c>
      <c r="SMZ13" s="43">
        <v>196424000</v>
      </c>
      <c r="SNA13" s="40" t="s">
        <v>41</v>
      </c>
      <c r="SNB13" s="40" t="s">
        <v>99</v>
      </c>
      <c r="SNC13" s="36">
        <f t="shared" si="2466"/>
        <v>2015</v>
      </c>
      <c r="SND13" s="37">
        <f t="shared" si="2467"/>
        <v>-4922067000</v>
      </c>
      <c r="SNE13" s="38">
        <f t="shared" si="2468"/>
        <v>2992932000</v>
      </c>
      <c r="SNF13" s="38">
        <f t="shared" si="2469"/>
        <v>-7914999000</v>
      </c>
      <c r="SNG13" s="39">
        <f t="shared" si="2470"/>
        <v>0.98522502837837811</v>
      </c>
      <c r="SNH13" s="39">
        <f t="shared" si="2471"/>
        <v>1.5843049504181546</v>
      </c>
      <c r="SNI13" s="40" t="s">
        <v>395</v>
      </c>
      <c r="SNJ13" s="40" t="s">
        <v>11</v>
      </c>
      <c r="SNK13" s="42">
        <v>42369</v>
      </c>
      <c r="SNL13" s="43">
        <v>4995881000</v>
      </c>
      <c r="SNM13" s="43">
        <v>73814000</v>
      </c>
      <c r="SNN13" s="43">
        <v>2796508000</v>
      </c>
      <c r="SNO13" s="40">
        <v>0</v>
      </c>
      <c r="SNP13" s="43">
        <v>196424000</v>
      </c>
      <c r="SNQ13" s="40" t="s">
        <v>41</v>
      </c>
      <c r="SNR13" s="40" t="s">
        <v>99</v>
      </c>
      <c r="SNS13" s="36">
        <f t="shared" si="2472"/>
        <v>2015</v>
      </c>
      <c r="SNT13" s="37">
        <f t="shared" si="2473"/>
        <v>-4922067000</v>
      </c>
      <c r="SNU13" s="38">
        <f t="shared" si="2474"/>
        <v>2992932000</v>
      </c>
      <c r="SNV13" s="38">
        <f t="shared" si="2475"/>
        <v>-7914999000</v>
      </c>
      <c r="SNW13" s="39">
        <f t="shared" si="2476"/>
        <v>0.98522502837837811</v>
      </c>
      <c r="SNX13" s="39">
        <f t="shared" si="2477"/>
        <v>1.5843049504181546</v>
      </c>
      <c r="SNY13" s="40" t="s">
        <v>395</v>
      </c>
      <c r="SNZ13" s="40" t="s">
        <v>11</v>
      </c>
      <c r="SOA13" s="42">
        <v>42369</v>
      </c>
      <c r="SOB13" s="43">
        <v>4995881000</v>
      </c>
      <c r="SOC13" s="43">
        <v>73814000</v>
      </c>
      <c r="SOD13" s="43">
        <v>2796508000</v>
      </c>
      <c r="SOE13" s="40">
        <v>0</v>
      </c>
      <c r="SOF13" s="43">
        <v>196424000</v>
      </c>
      <c r="SOG13" s="40" t="s">
        <v>41</v>
      </c>
      <c r="SOH13" s="40" t="s">
        <v>99</v>
      </c>
      <c r="SOI13" s="36">
        <f t="shared" si="2472"/>
        <v>2015</v>
      </c>
      <c r="SOJ13" s="37">
        <f t="shared" si="2473"/>
        <v>-4922067000</v>
      </c>
      <c r="SOK13" s="38">
        <f t="shared" si="2474"/>
        <v>2992932000</v>
      </c>
      <c r="SOL13" s="38">
        <f t="shared" si="2475"/>
        <v>-7914999000</v>
      </c>
      <c r="SOM13" s="39">
        <f t="shared" si="2476"/>
        <v>0.98522502837837811</v>
      </c>
      <c r="SON13" s="39">
        <f t="shared" si="2477"/>
        <v>1.5843049504181546</v>
      </c>
      <c r="SOO13" s="40" t="s">
        <v>395</v>
      </c>
      <c r="SOP13" s="40" t="s">
        <v>11</v>
      </c>
      <c r="SOQ13" s="42">
        <v>42369</v>
      </c>
      <c r="SOR13" s="43">
        <v>4995881000</v>
      </c>
      <c r="SOS13" s="43">
        <v>73814000</v>
      </c>
      <c r="SOT13" s="43">
        <v>2796508000</v>
      </c>
      <c r="SOU13" s="40">
        <v>0</v>
      </c>
      <c r="SOV13" s="43">
        <v>196424000</v>
      </c>
      <c r="SOW13" s="40" t="s">
        <v>41</v>
      </c>
      <c r="SOX13" s="40" t="s">
        <v>99</v>
      </c>
      <c r="SOY13" s="36">
        <f t="shared" si="2478"/>
        <v>2015</v>
      </c>
      <c r="SOZ13" s="37">
        <f t="shared" si="2479"/>
        <v>-4922067000</v>
      </c>
      <c r="SPA13" s="38">
        <f t="shared" si="2480"/>
        <v>2992932000</v>
      </c>
      <c r="SPB13" s="38">
        <f t="shared" si="2481"/>
        <v>-7914999000</v>
      </c>
      <c r="SPC13" s="39">
        <f t="shared" si="2482"/>
        <v>0.98522502837837811</v>
      </c>
      <c r="SPD13" s="39">
        <f t="shared" si="2483"/>
        <v>1.5843049504181546</v>
      </c>
      <c r="SPE13" s="40" t="s">
        <v>395</v>
      </c>
      <c r="SPF13" s="40" t="s">
        <v>11</v>
      </c>
      <c r="SPG13" s="42">
        <v>42369</v>
      </c>
      <c r="SPH13" s="43">
        <v>4995881000</v>
      </c>
      <c r="SPI13" s="43">
        <v>73814000</v>
      </c>
      <c r="SPJ13" s="43">
        <v>2796508000</v>
      </c>
      <c r="SPK13" s="40">
        <v>0</v>
      </c>
      <c r="SPL13" s="43">
        <v>196424000</v>
      </c>
      <c r="SPM13" s="40" t="s">
        <v>41</v>
      </c>
      <c r="SPN13" s="40" t="s">
        <v>99</v>
      </c>
      <c r="SPO13" s="36">
        <f t="shared" si="2478"/>
        <v>2015</v>
      </c>
      <c r="SPP13" s="37">
        <f t="shared" si="2479"/>
        <v>-4922067000</v>
      </c>
      <c r="SPQ13" s="38">
        <f t="shared" si="2480"/>
        <v>2992932000</v>
      </c>
      <c r="SPR13" s="38">
        <f t="shared" si="2481"/>
        <v>-7914999000</v>
      </c>
      <c r="SPS13" s="39">
        <f t="shared" si="2482"/>
        <v>0.98522502837837811</v>
      </c>
      <c r="SPT13" s="39">
        <f t="shared" si="2483"/>
        <v>1.5843049504181546</v>
      </c>
      <c r="SPU13" s="40" t="s">
        <v>395</v>
      </c>
      <c r="SPV13" s="40" t="s">
        <v>11</v>
      </c>
      <c r="SPW13" s="42">
        <v>42369</v>
      </c>
      <c r="SPX13" s="43">
        <v>4995881000</v>
      </c>
      <c r="SPY13" s="43">
        <v>73814000</v>
      </c>
      <c r="SPZ13" s="43">
        <v>2796508000</v>
      </c>
      <c r="SQA13" s="40">
        <v>0</v>
      </c>
      <c r="SQB13" s="43">
        <v>196424000</v>
      </c>
      <c r="SQC13" s="40" t="s">
        <v>41</v>
      </c>
      <c r="SQD13" s="40" t="s">
        <v>99</v>
      </c>
      <c r="SQE13" s="36">
        <f t="shared" si="2484"/>
        <v>2015</v>
      </c>
      <c r="SQF13" s="37">
        <f t="shared" si="2485"/>
        <v>-4922067000</v>
      </c>
      <c r="SQG13" s="38">
        <f t="shared" si="2486"/>
        <v>2992932000</v>
      </c>
      <c r="SQH13" s="38">
        <f t="shared" si="2487"/>
        <v>-7914999000</v>
      </c>
      <c r="SQI13" s="39">
        <f t="shared" si="2488"/>
        <v>0.98522502837837811</v>
      </c>
      <c r="SQJ13" s="39">
        <f t="shared" si="2489"/>
        <v>1.5843049504181546</v>
      </c>
      <c r="SQK13" s="40" t="s">
        <v>395</v>
      </c>
      <c r="SQL13" s="40" t="s">
        <v>11</v>
      </c>
      <c r="SQM13" s="42">
        <v>42369</v>
      </c>
      <c r="SQN13" s="43">
        <v>4995881000</v>
      </c>
      <c r="SQO13" s="43">
        <v>73814000</v>
      </c>
      <c r="SQP13" s="43">
        <v>2796508000</v>
      </c>
      <c r="SQQ13" s="40">
        <v>0</v>
      </c>
      <c r="SQR13" s="43">
        <v>196424000</v>
      </c>
      <c r="SQS13" s="40" t="s">
        <v>41</v>
      </c>
      <c r="SQT13" s="40" t="s">
        <v>99</v>
      </c>
      <c r="SQU13" s="36">
        <f t="shared" si="2484"/>
        <v>2015</v>
      </c>
      <c r="SQV13" s="37">
        <f t="shared" si="2485"/>
        <v>-4922067000</v>
      </c>
      <c r="SQW13" s="38">
        <f t="shared" si="2486"/>
        <v>2992932000</v>
      </c>
      <c r="SQX13" s="38">
        <f t="shared" si="2487"/>
        <v>-7914999000</v>
      </c>
      <c r="SQY13" s="39">
        <f t="shared" si="2488"/>
        <v>0.98522502837837811</v>
      </c>
      <c r="SQZ13" s="39">
        <f t="shared" si="2489"/>
        <v>1.5843049504181546</v>
      </c>
      <c r="SRA13" s="40" t="s">
        <v>395</v>
      </c>
      <c r="SRB13" s="40" t="s">
        <v>11</v>
      </c>
      <c r="SRC13" s="42">
        <v>42369</v>
      </c>
      <c r="SRD13" s="43">
        <v>4995881000</v>
      </c>
      <c r="SRE13" s="43">
        <v>73814000</v>
      </c>
      <c r="SRF13" s="43">
        <v>2796508000</v>
      </c>
      <c r="SRG13" s="40">
        <v>0</v>
      </c>
      <c r="SRH13" s="43">
        <v>196424000</v>
      </c>
      <c r="SRI13" s="40" t="s">
        <v>41</v>
      </c>
      <c r="SRJ13" s="40" t="s">
        <v>99</v>
      </c>
      <c r="SRK13" s="36">
        <f t="shared" si="2490"/>
        <v>2015</v>
      </c>
      <c r="SRL13" s="37">
        <f t="shared" si="2491"/>
        <v>-4922067000</v>
      </c>
      <c r="SRM13" s="38">
        <f t="shared" si="2492"/>
        <v>2992932000</v>
      </c>
      <c r="SRN13" s="38">
        <f t="shared" si="2493"/>
        <v>-7914999000</v>
      </c>
      <c r="SRO13" s="39">
        <f t="shared" si="2494"/>
        <v>0.98522502837837811</v>
      </c>
      <c r="SRP13" s="39">
        <f t="shared" si="2495"/>
        <v>1.5843049504181546</v>
      </c>
      <c r="SRQ13" s="40" t="s">
        <v>395</v>
      </c>
      <c r="SRR13" s="40" t="s">
        <v>11</v>
      </c>
      <c r="SRS13" s="42">
        <v>42369</v>
      </c>
      <c r="SRT13" s="43">
        <v>4995881000</v>
      </c>
      <c r="SRU13" s="43">
        <v>73814000</v>
      </c>
      <c r="SRV13" s="43">
        <v>2796508000</v>
      </c>
      <c r="SRW13" s="40">
        <v>0</v>
      </c>
      <c r="SRX13" s="43">
        <v>196424000</v>
      </c>
      <c r="SRY13" s="40" t="s">
        <v>41</v>
      </c>
      <c r="SRZ13" s="40" t="s">
        <v>99</v>
      </c>
      <c r="SSA13" s="36">
        <f t="shared" si="2490"/>
        <v>2015</v>
      </c>
      <c r="SSB13" s="37">
        <f t="shared" si="2491"/>
        <v>-4922067000</v>
      </c>
      <c r="SSC13" s="38">
        <f t="shared" si="2492"/>
        <v>2992932000</v>
      </c>
      <c r="SSD13" s="38">
        <f t="shared" si="2493"/>
        <v>-7914999000</v>
      </c>
      <c r="SSE13" s="39">
        <f t="shared" si="2494"/>
        <v>0.98522502837837811</v>
      </c>
      <c r="SSF13" s="39">
        <f t="shared" si="2495"/>
        <v>1.5843049504181546</v>
      </c>
      <c r="SSG13" s="40" t="s">
        <v>395</v>
      </c>
      <c r="SSH13" s="40" t="s">
        <v>11</v>
      </c>
      <c r="SSI13" s="42">
        <v>42369</v>
      </c>
      <c r="SSJ13" s="43">
        <v>4995881000</v>
      </c>
      <c r="SSK13" s="43">
        <v>73814000</v>
      </c>
      <c r="SSL13" s="43">
        <v>2796508000</v>
      </c>
      <c r="SSM13" s="40">
        <v>0</v>
      </c>
      <c r="SSN13" s="43">
        <v>196424000</v>
      </c>
      <c r="SSO13" s="40" t="s">
        <v>41</v>
      </c>
      <c r="SSP13" s="40" t="s">
        <v>99</v>
      </c>
      <c r="SSQ13" s="36">
        <f t="shared" si="2496"/>
        <v>2015</v>
      </c>
      <c r="SSR13" s="37">
        <f t="shared" si="2497"/>
        <v>-4922067000</v>
      </c>
      <c r="SSS13" s="38">
        <f t="shared" si="2498"/>
        <v>2992932000</v>
      </c>
      <c r="SST13" s="38">
        <f t="shared" si="2499"/>
        <v>-7914999000</v>
      </c>
      <c r="SSU13" s="39">
        <f t="shared" si="2500"/>
        <v>0.98522502837837811</v>
      </c>
      <c r="SSV13" s="39">
        <f t="shared" si="2501"/>
        <v>1.5843049504181546</v>
      </c>
      <c r="SSW13" s="40" t="s">
        <v>395</v>
      </c>
      <c r="SSX13" s="40" t="s">
        <v>11</v>
      </c>
      <c r="SSY13" s="42">
        <v>42369</v>
      </c>
      <c r="SSZ13" s="43">
        <v>4995881000</v>
      </c>
      <c r="STA13" s="43">
        <v>73814000</v>
      </c>
      <c r="STB13" s="43">
        <v>2796508000</v>
      </c>
      <c r="STC13" s="40">
        <v>0</v>
      </c>
      <c r="STD13" s="43">
        <v>196424000</v>
      </c>
      <c r="STE13" s="40" t="s">
        <v>41</v>
      </c>
      <c r="STF13" s="40" t="s">
        <v>99</v>
      </c>
      <c r="STG13" s="36">
        <f t="shared" si="2496"/>
        <v>2015</v>
      </c>
      <c r="STH13" s="37">
        <f t="shared" si="2497"/>
        <v>-4922067000</v>
      </c>
      <c r="STI13" s="38">
        <f t="shared" si="2498"/>
        <v>2992932000</v>
      </c>
      <c r="STJ13" s="38">
        <f t="shared" si="2499"/>
        <v>-7914999000</v>
      </c>
      <c r="STK13" s="39">
        <f t="shared" si="2500"/>
        <v>0.98522502837837811</v>
      </c>
      <c r="STL13" s="39">
        <f t="shared" si="2501"/>
        <v>1.5843049504181546</v>
      </c>
      <c r="STM13" s="40" t="s">
        <v>395</v>
      </c>
      <c r="STN13" s="40" t="s">
        <v>11</v>
      </c>
      <c r="STO13" s="42">
        <v>42369</v>
      </c>
      <c r="STP13" s="43">
        <v>4995881000</v>
      </c>
      <c r="STQ13" s="43">
        <v>73814000</v>
      </c>
      <c r="STR13" s="43">
        <v>2796508000</v>
      </c>
      <c r="STS13" s="40">
        <v>0</v>
      </c>
      <c r="STT13" s="43">
        <v>196424000</v>
      </c>
      <c r="STU13" s="40" t="s">
        <v>41</v>
      </c>
      <c r="STV13" s="40" t="s">
        <v>99</v>
      </c>
      <c r="STW13" s="36">
        <f t="shared" si="2502"/>
        <v>2015</v>
      </c>
      <c r="STX13" s="37">
        <f t="shared" si="2503"/>
        <v>-4922067000</v>
      </c>
      <c r="STY13" s="38">
        <f t="shared" si="2504"/>
        <v>2992932000</v>
      </c>
      <c r="STZ13" s="38">
        <f t="shared" si="2505"/>
        <v>-7914999000</v>
      </c>
      <c r="SUA13" s="39">
        <f t="shared" si="2506"/>
        <v>0.98522502837837811</v>
      </c>
      <c r="SUB13" s="39">
        <f t="shared" si="2507"/>
        <v>1.5843049504181546</v>
      </c>
      <c r="SUC13" s="40" t="s">
        <v>395</v>
      </c>
      <c r="SUD13" s="40" t="s">
        <v>11</v>
      </c>
      <c r="SUE13" s="42">
        <v>42369</v>
      </c>
      <c r="SUF13" s="43">
        <v>4995881000</v>
      </c>
      <c r="SUG13" s="43">
        <v>73814000</v>
      </c>
      <c r="SUH13" s="43">
        <v>2796508000</v>
      </c>
      <c r="SUI13" s="40">
        <v>0</v>
      </c>
      <c r="SUJ13" s="43">
        <v>196424000</v>
      </c>
      <c r="SUK13" s="40" t="s">
        <v>41</v>
      </c>
      <c r="SUL13" s="40" t="s">
        <v>99</v>
      </c>
      <c r="SUM13" s="36">
        <f t="shared" si="2502"/>
        <v>2015</v>
      </c>
      <c r="SUN13" s="37">
        <f t="shared" si="2503"/>
        <v>-4922067000</v>
      </c>
      <c r="SUO13" s="38">
        <f t="shared" si="2504"/>
        <v>2992932000</v>
      </c>
      <c r="SUP13" s="38">
        <f t="shared" si="2505"/>
        <v>-7914999000</v>
      </c>
      <c r="SUQ13" s="39">
        <f t="shared" si="2506"/>
        <v>0.98522502837837811</v>
      </c>
      <c r="SUR13" s="39">
        <f t="shared" si="2507"/>
        <v>1.5843049504181546</v>
      </c>
      <c r="SUS13" s="40" t="s">
        <v>395</v>
      </c>
      <c r="SUT13" s="40" t="s">
        <v>11</v>
      </c>
      <c r="SUU13" s="42">
        <v>42369</v>
      </c>
      <c r="SUV13" s="43">
        <v>4995881000</v>
      </c>
      <c r="SUW13" s="43">
        <v>73814000</v>
      </c>
      <c r="SUX13" s="43">
        <v>2796508000</v>
      </c>
      <c r="SUY13" s="40">
        <v>0</v>
      </c>
      <c r="SUZ13" s="43">
        <v>196424000</v>
      </c>
      <c r="SVA13" s="40" t="s">
        <v>41</v>
      </c>
      <c r="SVB13" s="40" t="s">
        <v>99</v>
      </c>
      <c r="SVC13" s="36">
        <f t="shared" si="2508"/>
        <v>2015</v>
      </c>
      <c r="SVD13" s="37">
        <f t="shared" si="2509"/>
        <v>-4922067000</v>
      </c>
      <c r="SVE13" s="38">
        <f t="shared" si="2510"/>
        <v>2992932000</v>
      </c>
      <c r="SVF13" s="38">
        <f t="shared" si="2511"/>
        <v>-7914999000</v>
      </c>
      <c r="SVG13" s="39">
        <f t="shared" si="2512"/>
        <v>0.98522502837837811</v>
      </c>
      <c r="SVH13" s="39">
        <f t="shared" si="2513"/>
        <v>1.5843049504181546</v>
      </c>
      <c r="SVI13" s="40" t="s">
        <v>395</v>
      </c>
      <c r="SVJ13" s="40" t="s">
        <v>11</v>
      </c>
      <c r="SVK13" s="42">
        <v>42369</v>
      </c>
      <c r="SVL13" s="43">
        <v>4995881000</v>
      </c>
      <c r="SVM13" s="43">
        <v>73814000</v>
      </c>
      <c r="SVN13" s="43">
        <v>2796508000</v>
      </c>
      <c r="SVO13" s="40">
        <v>0</v>
      </c>
      <c r="SVP13" s="43">
        <v>196424000</v>
      </c>
      <c r="SVQ13" s="40" t="s">
        <v>41</v>
      </c>
      <c r="SVR13" s="40" t="s">
        <v>99</v>
      </c>
      <c r="SVS13" s="36">
        <f t="shared" si="2508"/>
        <v>2015</v>
      </c>
      <c r="SVT13" s="37">
        <f t="shared" si="2509"/>
        <v>-4922067000</v>
      </c>
      <c r="SVU13" s="38">
        <f t="shared" si="2510"/>
        <v>2992932000</v>
      </c>
      <c r="SVV13" s="38">
        <f t="shared" si="2511"/>
        <v>-7914999000</v>
      </c>
      <c r="SVW13" s="39">
        <f t="shared" si="2512"/>
        <v>0.98522502837837811</v>
      </c>
      <c r="SVX13" s="39">
        <f t="shared" si="2513"/>
        <v>1.5843049504181546</v>
      </c>
      <c r="SVY13" s="40" t="s">
        <v>395</v>
      </c>
      <c r="SVZ13" s="40" t="s">
        <v>11</v>
      </c>
      <c r="SWA13" s="42">
        <v>42369</v>
      </c>
      <c r="SWB13" s="43">
        <v>4995881000</v>
      </c>
      <c r="SWC13" s="43">
        <v>73814000</v>
      </c>
      <c r="SWD13" s="43">
        <v>2796508000</v>
      </c>
      <c r="SWE13" s="40">
        <v>0</v>
      </c>
      <c r="SWF13" s="43">
        <v>196424000</v>
      </c>
      <c r="SWG13" s="40" t="s">
        <v>41</v>
      </c>
      <c r="SWH13" s="40" t="s">
        <v>99</v>
      </c>
      <c r="SWI13" s="36">
        <f t="shared" si="2514"/>
        <v>2015</v>
      </c>
      <c r="SWJ13" s="37">
        <f t="shared" si="2515"/>
        <v>-4922067000</v>
      </c>
      <c r="SWK13" s="38">
        <f t="shared" si="2516"/>
        <v>2992932000</v>
      </c>
      <c r="SWL13" s="38">
        <f t="shared" si="2517"/>
        <v>-7914999000</v>
      </c>
      <c r="SWM13" s="39">
        <f t="shared" si="2518"/>
        <v>0.98522502837837811</v>
      </c>
      <c r="SWN13" s="39">
        <f t="shared" si="2519"/>
        <v>1.5843049504181546</v>
      </c>
      <c r="SWO13" s="40" t="s">
        <v>395</v>
      </c>
      <c r="SWP13" s="40" t="s">
        <v>11</v>
      </c>
      <c r="SWQ13" s="42">
        <v>42369</v>
      </c>
      <c r="SWR13" s="43">
        <v>4995881000</v>
      </c>
      <c r="SWS13" s="43">
        <v>73814000</v>
      </c>
      <c r="SWT13" s="43">
        <v>2796508000</v>
      </c>
      <c r="SWU13" s="40">
        <v>0</v>
      </c>
      <c r="SWV13" s="43">
        <v>196424000</v>
      </c>
      <c r="SWW13" s="40" t="s">
        <v>41</v>
      </c>
      <c r="SWX13" s="40" t="s">
        <v>99</v>
      </c>
      <c r="SWY13" s="36">
        <f t="shared" si="2514"/>
        <v>2015</v>
      </c>
      <c r="SWZ13" s="37">
        <f t="shared" si="2515"/>
        <v>-4922067000</v>
      </c>
      <c r="SXA13" s="38">
        <f t="shared" si="2516"/>
        <v>2992932000</v>
      </c>
      <c r="SXB13" s="38">
        <f t="shared" si="2517"/>
        <v>-7914999000</v>
      </c>
      <c r="SXC13" s="39">
        <f t="shared" si="2518"/>
        <v>0.98522502837837811</v>
      </c>
      <c r="SXD13" s="39">
        <f t="shared" si="2519"/>
        <v>1.5843049504181546</v>
      </c>
      <c r="SXE13" s="40" t="s">
        <v>395</v>
      </c>
      <c r="SXF13" s="40" t="s">
        <v>11</v>
      </c>
      <c r="SXG13" s="42">
        <v>42369</v>
      </c>
      <c r="SXH13" s="43">
        <v>4995881000</v>
      </c>
      <c r="SXI13" s="43">
        <v>73814000</v>
      </c>
      <c r="SXJ13" s="43">
        <v>2796508000</v>
      </c>
      <c r="SXK13" s="40">
        <v>0</v>
      </c>
      <c r="SXL13" s="43">
        <v>196424000</v>
      </c>
      <c r="SXM13" s="40" t="s">
        <v>41</v>
      </c>
      <c r="SXN13" s="40" t="s">
        <v>99</v>
      </c>
      <c r="SXO13" s="36">
        <f t="shared" si="2520"/>
        <v>2015</v>
      </c>
      <c r="SXP13" s="37">
        <f t="shared" si="2521"/>
        <v>-4922067000</v>
      </c>
      <c r="SXQ13" s="38">
        <f t="shared" si="2522"/>
        <v>2992932000</v>
      </c>
      <c r="SXR13" s="38">
        <f t="shared" si="2523"/>
        <v>-7914999000</v>
      </c>
      <c r="SXS13" s="39">
        <f t="shared" si="2524"/>
        <v>0.98522502837837811</v>
      </c>
      <c r="SXT13" s="39">
        <f t="shared" si="2525"/>
        <v>1.5843049504181546</v>
      </c>
      <c r="SXU13" s="40" t="s">
        <v>395</v>
      </c>
      <c r="SXV13" s="40" t="s">
        <v>11</v>
      </c>
      <c r="SXW13" s="42">
        <v>42369</v>
      </c>
      <c r="SXX13" s="43">
        <v>4995881000</v>
      </c>
      <c r="SXY13" s="43">
        <v>73814000</v>
      </c>
      <c r="SXZ13" s="43">
        <v>2796508000</v>
      </c>
      <c r="SYA13" s="40">
        <v>0</v>
      </c>
      <c r="SYB13" s="43">
        <v>196424000</v>
      </c>
      <c r="SYC13" s="40" t="s">
        <v>41</v>
      </c>
      <c r="SYD13" s="40" t="s">
        <v>99</v>
      </c>
      <c r="SYE13" s="36">
        <f t="shared" si="2520"/>
        <v>2015</v>
      </c>
      <c r="SYF13" s="37">
        <f t="shared" si="2521"/>
        <v>-4922067000</v>
      </c>
      <c r="SYG13" s="38">
        <f t="shared" si="2522"/>
        <v>2992932000</v>
      </c>
      <c r="SYH13" s="38">
        <f t="shared" si="2523"/>
        <v>-7914999000</v>
      </c>
      <c r="SYI13" s="39">
        <f t="shared" si="2524"/>
        <v>0.98522502837837811</v>
      </c>
      <c r="SYJ13" s="39">
        <f t="shared" si="2525"/>
        <v>1.5843049504181546</v>
      </c>
      <c r="SYK13" s="40" t="s">
        <v>395</v>
      </c>
      <c r="SYL13" s="40" t="s">
        <v>11</v>
      </c>
      <c r="SYM13" s="42">
        <v>42369</v>
      </c>
      <c r="SYN13" s="43">
        <v>4995881000</v>
      </c>
      <c r="SYO13" s="43">
        <v>73814000</v>
      </c>
      <c r="SYP13" s="43">
        <v>2796508000</v>
      </c>
      <c r="SYQ13" s="40">
        <v>0</v>
      </c>
      <c r="SYR13" s="43">
        <v>196424000</v>
      </c>
      <c r="SYS13" s="40" t="s">
        <v>41</v>
      </c>
      <c r="SYT13" s="40" t="s">
        <v>99</v>
      </c>
      <c r="SYU13" s="36">
        <f t="shared" si="2526"/>
        <v>2015</v>
      </c>
      <c r="SYV13" s="37">
        <f t="shared" si="2527"/>
        <v>-4922067000</v>
      </c>
      <c r="SYW13" s="38">
        <f t="shared" si="2528"/>
        <v>2992932000</v>
      </c>
      <c r="SYX13" s="38">
        <f t="shared" si="2529"/>
        <v>-7914999000</v>
      </c>
      <c r="SYY13" s="39">
        <f t="shared" si="2530"/>
        <v>0.98522502837837811</v>
      </c>
      <c r="SYZ13" s="39">
        <f t="shared" si="2531"/>
        <v>1.5843049504181546</v>
      </c>
      <c r="SZA13" s="40" t="s">
        <v>395</v>
      </c>
      <c r="SZB13" s="40" t="s">
        <v>11</v>
      </c>
      <c r="SZC13" s="42">
        <v>42369</v>
      </c>
      <c r="SZD13" s="43">
        <v>4995881000</v>
      </c>
      <c r="SZE13" s="43">
        <v>73814000</v>
      </c>
      <c r="SZF13" s="43">
        <v>2796508000</v>
      </c>
      <c r="SZG13" s="40">
        <v>0</v>
      </c>
      <c r="SZH13" s="43">
        <v>196424000</v>
      </c>
      <c r="SZI13" s="40" t="s">
        <v>41</v>
      </c>
      <c r="SZJ13" s="40" t="s">
        <v>99</v>
      </c>
      <c r="SZK13" s="36">
        <f t="shared" si="2526"/>
        <v>2015</v>
      </c>
      <c r="SZL13" s="37">
        <f t="shared" si="2527"/>
        <v>-4922067000</v>
      </c>
      <c r="SZM13" s="38">
        <f t="shared" si="2528"/>
        <v>2992932000</v>
      </c>
      <c r="SZN13" s="38">
        <f t="shared" si="2529"/>
        <v>-7914999000</v>
      </c>
      <c r="SZO13" s="39">
        <f t="shared" si="2530"/>
        <v>0.98522502837837811</v>
      </c>
      <c r="SZP13" s="39">
        <f t="shared" si="2531"/>
        <v>1.5843049504181546</v>
      </c>
      <c r="SZQ13" s="40" t="s">
        <v>395</v>
      </c>
      <c r="SZR13" s="40" t="s">
        <v>11</v>
      </c>
      <c r="SZS13" s="42">
        <v>42369</v>
      </c>
      <c r="SZT13" s="43">
        <v>4995881000</v>
      </c>
      <c r="SZU13" s="43">
        <v>73814000</v>
      </c>
      <c r="SZV13" s="43">
        <v>2796508000</v>
      </c>
      <c r="SZW13" s="40">
        <v>0</v>
      </c>
      <c r="SZX13" s="43">
        <v>196424000</v>
      </c>
      <c r="SZY13" s="40" t="s">
        <v>41</v>
      </c>
      <c r="SZZ13" s="40" t="s">
        <v>99</v>
      </c>
      <c r="TAA13" s="36">
        <f t="shared" si="2532"/>
        <v>2015</v>
      </c>
      <c r="TAB13" s="37">
        <f t="shared" si="2533"/>
        <v>-4922067000</v>
      </c>
      <c r="TAC13" s="38">
        <f t="shared" si="2534"/>
        <v>2992932000</v>
      </c>
      <c r="TAD13" s="38">
        <f t="shared" si="2535"/>
        <v>-7914999000</v>
      </c>
      <c r="TAE13" s="39">
        <f t="shared" si="2536"/>
        <v>0.98522502837837811</v>
      </c>
      <c r="TAF13" s="39">
        <f t="shared" si="2537"/>
        <v>1.5843049504181546</v>
      </c>
      <c r="TAG13" s="40" t="s">
        <v>395</v>
      </c>
      <c r="TAH13" s="40" t="s">
        <v>11</v>
      </c>
      <c r="TAI13" s="42">
        <v>42369</v>
      </c>
      <c r="TAJ13" s="43">
        <v>4995881000</v>
      </c>
      <c r="TAK13" s="43">
        <v>73814000</v>
      </c>
      <c r="TAL13" s="43">
        <v>2796508000</v>
      </c>
      <c r="TAM13" s="40">
        <v>0</v>
      </c>
      <c r="TAN13" s="43">
        <v>196424000</v>
      </c>
      <c r="TAO13" s="40" t="s">
        <v>41</v>
      </c>
      <c r="TAP13" s="40" t="s">
        <v>99</v>
      </c>
      <c r="TAQ13" s="36">
        <f t="shared" si="2532"/>
        <v>2015</v>
      </c>
      <c r="TAR13" s="37">
        <f t="shared" si="2533"/>
        <v>-4922067000</v>
      </c>
      <c r="TAS13" s="38">
        <f t="shared" si="2534"/>
        <v>2992932000</v>
      </c>
      <c r="TAT13" s="38">
        <f t="shared" si="2535"/>
        <v>-7914999000</v>
      </c>
      <c r="TAU13" s="39">
        <f t="shared" si="2536"/>
        <v>0.98522502837837811</v>
      </c>
      <c r="TAV13" s="39">
        <f t="shared" si="2537"/>
        <v>1.5843049504181546</v>
      </c>
      <c r="TAW13" s="40" t="s">
        <v>395</v>
      </c>
      <c r="TAX13" s="40" t="s">
        <v>11</v>
      </c>
      <c r="TAY13" s="42">
        <v>42369</v>
      </c>
      <c r="TAZ13" s="43">
        <v>4995881000</v>
      </c>
      <c r="TBA13" s="43">
        <v>73814000</v>
      </c>
      <c r="TBB13" s="43">
        <v>2796508000</v>
      </c>
      <c r="TBC13" s="40">
        <v>0</v>
      </c>
      <c r="TBD13" s="43">
        <v>196424000</v>
      </c>
      <c r="TBE13" s="40" t="s">
        <v>41</v>
      </c>
      <c r="TBF13" s="40" t="s">
        <v>99</v>
      </c>
      <c r="TBG13" s="36">
        <f t="shared" si="2538"/>
        <v>2015</v>
      </c>
      <c r="TBH13" s="37">
        <f t="shared" si="2539"/>
        <v>-4922067000</v>
      </c>
      <c r="TBI13" s="38">
        <f t="shared" si="2540"/>
        <v>2992932000</v>
      </c>
      <c r="TBJ13" s="38">
        <f t="shared" si="2541"/>
        <v>-7914999000</v>
      </c>
      <c r="TBK13" s="39">
        <f t="shared" si="2542"/>
        <v>0.98522502837837811</v>
      </c>
      <c r="TBL13" s="39">
        <f t="shared" si="2543"/>
        <v>1.5843049504181546</v>
      </c>
      <c r="TBM13" s="40" t="s">
        <v>395</v>
      </c>
      <c r="TBN13" s="40" t="s">
        <v>11</v>
      </c>
      <c r="TBO13" s="42">
        <v>42369</v>
      </c>
      <c r="TBP13" s="43">
        <v>4995881000</v>
      </c>
      <c r="TBQ13" s="43">
        <v>73814000</v>
      </c>
      <c r="TBR13" s="43">
        <v>2796508000</v>
      </c>
      <c r="TBS13" s="40">
        <v>0</v>
      </c>
      <c r="TBT13" s="43">
        <v>196424000</v>
      </c>
      <c r="TBU13" s="40" t="s">
        <v>41</v>
      </c>
      <c r="TBV13" s="40" t="s">
        <v>99</v>
      </c>
      <c r="TBW13" s="36">
        <f t="shared" si="2538"/>
        <v>2015</v>
      </c>
      <c r="TBX13" s="37">
        <f t="shared" si="2539"/>
        <v>-4922067000</v>
      </c>
      <c r="TBY13" s="38">
        <f t="shared" si="2540"/>
        <v>2992932000</v>
      </c>
      <c r="TBZ13" s="38">
        <f t="shared" si="2541"/>
        <v>-7914999000</v>
      </c>
      <c r="TCA13" s="39">
        <f t="shared" si="2542"/>
        <v>0.98522502837837811</v>
      </c>
      <c r="TCB13" s="39">
        <f t="shared" si="2543"/>
        <v>1.5843049504181546</v>
      </c>
      <c r="TCC13" s="40" t="s">
        <v>395</v>
      </c>
      <c r="TCD13" s="40" t="s">
        <v>11</v>
      </c>
      <c r="TCE13" s="42">
        <v>42369</v>
      </c>
      <c r="TCF13" s="43">
        <v>4995881000</v>
      </c>
      <c r="TCG13" s="43">
        <v>73814000</v>
      </c>
      <c r="TCH13" s="43">
        <v>2796508000</v>
      </c>
      <c r="TCI13" s="40">
        <v>0</v>
      </c>
      <c r="TCJ13" s="43">
        <v>196424000</v>
      </c>
      <c r="TCK13" s="40" t="s">
        <v>41</v>
      </c>
      <c r="TCL13" s="40" t="s">
        <v>99</v>
      </c>
      <c r="TCM13" s="36">
        <f t="shared" si="2544"/>
        <v>2015</v>
      </c>
      <c r="TCN13" s="37">
        <f t="shared" si="2545"/>
        <v>-4922067000</v>
      </c>
      <c r="TCO13" s="38">
        <f t="shared" si="2546"/>
        <v>2992932000</v>
      </c>
      <c r="TCP13" s="38">
        <f t="shared" si="2547"/>
        <v>-7914999000</v>
      </c>
      <c r="TCQ13" s="39">
        <f t="shared" si="2548"/>
        <v>0.98522502837837811</v>
      </c>
      <c r="TCR13" s="39">
        <f t="shared" si="2549"/>
        <v>1.5843049504181546</v>
      </c>
      <c r="TCS13" s="40" t="s">
        <v>395</v>
      </c>
      <c r="TCT13" s="40" t="s">
        <v>11</v>
      </c>
      <c r="TCU13" s="42">
        <v>42369</v>
      </c>
      <c r="TCV13" s="43">
        <v>4995881000</v>
      </c>
      <c r="TCW13" s="43">
        <v>73814000</v>
      </c>
      <c r="TCX13" s="43">
        <v>2796508000</v>
      </c>
      <c r="TCY13" s="40">
        <v>0</v>
      </c>
      <c r="TCZ13" s="43">
        <v>196424000</v>
      </c>
      <c r="TDA13" s="40" t="s">
        <v>41</v>
      </c>
      <c r="TDB13" s="40" t="s">
        <v>99</v>
      </c>
      <c r="TDC13" s="36">
        <f t="shared" si="2544"/>
        <v>2015</v>
      </c>
      <c r="TDD13" s="37">
        <f t="shared" si="2545"/>
        <v>-4922067000</v>
      </c>
      <c r="TDE13" s="38">
        <f t="shared" si="2546"/>
        <v>2992932000</v>
      </c>
      <c r="TDF13" s="38">
        <f t="shared" si="2547"/>
        <v>-7914999000</v>
      </c>
      <c r="TDG13" s="39">
        <f t="shared" si="2548"/>
        <v>0.98522502837837811</v>
      </c>
      <c r="TDH13" s="39">
        <f t="shared" si="2549"/>
        <v>1.5843049504181546</v>
      </c>
      <c r="TDI13" s="40" t="s">
        <v>395</v>
      </c>
      <c r="TDJ13" s="40" t="s">
        <v>11</v>
      </c>
      <c r="TDK13" s="42">
        <v>42369</v>
      </c>
      <c r="TDL13" s="43">
        <v>4995881000</v>
      </c>
      <c r="TDM13" s="43">
        <v>73814000</v>
      </c>
      <c r="TDN13" s="43">
        <v>2796508000</v>
      </c>
      <c r="TDO13" s="40">
        <v>0</v>
      </c>
      <c r="TDP13" s="43">
        <v>196424000</v>
      </c>
      <c r="TDQ13" s="40" t="s">
        <v>41</v>
      </c>
      <c r="TDR13" s="40" t="s">
        <v>99</v>
      </c>
      <c r="TDS13" s="36">
        <f t="shared" si="2550"/>
        <v>2015</v>
      </c>
      <c r="TDT13" s="37">
        <f t="shared" si="2551"/>
        <v>-4922067000</v>
      </c>
      <c r="TDU13" s="38">
        <f t="shared" si="2552"/>
        <v>2992932000</v>
      </c>
      <c r="TDV13" s="38">
        <f t="shared" si="2553"/>
        <v>-7914999000</v>
      </c>
      <c r="TDW13" s="39">
        <f t="shared" si="2554"/>
        <v>0.98522502837837811</v>
      </c>
      <c r="TDX13" s="39">
        <f t="shared" si="2555"/>
        <v>1.5843049504181546</v>
      </c>
      <c r="TDY13" s="40" t="s">
        <v>395</v>
      </c>
      <c r="TDZ13" s="40" t="s">
        <v>11</v>
      </c>
      <c r="TEA13" s="42">
        <v>42369</v>
      </c>
      <c r="TEB13" s="43">
        <v>4995881000</v>
      </c>
      <c r="TEC13" s="43">
        <v>73814000</v>
      </c>
      <c r="TED13" s="43">
        <v>2796508000</v>
      </c>
      <c r="TEE13" s="40">
        <v>0</v>
      </c>
      <c r="TEF13" s="43">
        <v>196424000</v>
      </c>
      <c r="TEG13" s="40" t="s">
        <v>41</v>
      </c>
      <c r="TEH13" s="40" t="s">
        <v>99</v>
      </c>
      <c r="TEI13" s="36">
        <f t="shared" si="2550"/>
        <v>2015</v>
      </c>
      <c r="TEJ13" s="37">
        <f t="shared" si="2551"/>
        <v>-4922067000</v>
      </c>
      <c r="TEK13" s="38">
        <f t="shared" si="2552"/>
        <v>2992932000</v>
      </c>
      <c r="TEL13" s="38">
        <f t="shared" si="2553"/>
        <v>-7914999000</v>
      </c>
      <c r="TEM13" s="39">
        <f t="shared" si="2554"/>
        <v>0.98522502837837811</v>
      </c>
      <c r="TEN13" s="39">
        <f t="shared" si="2555"/>
        <v>1.5843049504181546</v>
      </c>
      <c r="TEO13" s="40" t="s">
        <v>395</v>
      </c>
      <c r="TEP13" s="40" t="s">
        <v>11</v>
      </c>
      <c r="TEQ13" s="42">
        <v>42369</v>
      </c>
      <c r="TER13" s="43">
        <v>4995881000</v>
      </c>
      <c r="TES13" s="43">
        <v>73814000</v>
      </c>
      <c r="TET13" s="43">
        <v>2796508000</v>
      </c>
      <c r="TEU13" s="40">
        <v>0</v>
      </c>
      <c r="TEV13" s="43">
        <v>196424000</v>
      </c>
      <c r="TEW13" s="40" t="s">
        <v>41</v>
      </c>
      <c r="TEX13" s="40" t="s">
        <v>99</v>
      </c>
      <c r="TEY13" s="36">
        <f t="shared" si="2556"/>
        <v>2015</v>
      </c>
      <c r="TEZ13" s="37">
        <f t="shared" si="2557"/>
        <v>-4922067000</v>
      </c>
      <c r="TFA13" s="38">
        <f t="shared" si="2558"/>
        <v>2992932000</v>
      </c>
      <c r="TFB13" s="38">
        <f t="shared" si="2559"/>
        <v>-7914999000</v>
      </c>
      <c r="TFC13" s="39">
        <f t="shared" si="2560"/>
        <v>0.98522502837837811</v>
      </c>
      <c r="TFD13" s="39">
        <f t="shared" si="2561"/>
        <v>1.5843049504181546</v>
      </c>
      <c r="TFE13" s="40" t="s">
        <v>395</v>
      </c>
      <c r="TFF13" s="40" t="s">
        <v>11</v>
      </c>
      <c r="TFG13" s="42">
        <v>42369</v>
      </c>
      <c r="TFH13" s="43">
        <v>4995881000</v>
      </c>
      <c r="TFI13" s="43">
        <v>73814000</v>
      </c>
      <c r="TFJ13" s="43">
        <v>2796508000</v>
      </c>
      <c r="TFK13" s="40">
        <v>0</v>
      </c>
      <c r="TFL13" s="43">
        <v>196424000</v>
      </c>
      <c r="TFM13" s="40" t="s">
        <v>41</v>
      </c>
      <c r="TFN13" s="40" t="s">
        <v>99</v>
      </c>
      <c r="TFO13" s="36">
        <f t="shared" si="2556"/>
        <v>2015</v>
      </c>
      <c r="TFP13" s="37">
        <f t="shared" si="2557"/>
        <v>-4922067000</v>
      </c>
      <c r="TFQ13" s="38">
        <f t="shared" si="2558"/>
        <v>2992932000</v>
      </c>
      <c r="TFR13" s="38">
        <f t="shared" si="2559"/>
        <v>-7914999000</v>
      </c>
      <c r="TFS13" s="39">
        <f t="shared" si="2560"/>
        <v>0.98522502837837811</v>
      </c>
      <c r="TFT13" s="39">
        <f t="shared" si="2561"/>
        <v>1.5843049504181546</v>
      </c>
      <c r="TFU13" s="40" t="s">
        <v>395</v>
      </c>
      <c r="TFV13" s="40" t="s">
        <v>11</v>
      </c>
      <c r="TFW13" s="42">
        <v>42369</v>
      </c>
      <c r="TFX13" s="43">
        <v>4995881000</v>
      </c>
      <c r="TFY13" s="43">
        <v>73814000</v>
      </c>
      <c r="TFZ13" s="43">
        <v>2796508000</v>
      </c>
      <c r="TGA13" s="40">
        <v>0</v>
      </c>
      <c r="TGB13" s="43">
        <v>196424000</v>
      </c>
      <c r="TGC13" s="40" t="s">
        <v>41</v>
      </c>
      <c r="TGD13" s="40" t="s">
        <v>99</v>
      </c>
      <c r="TGE13" s="36">
        <f t="shared" si="2562"/>
        <v>2015</v>
      </c>
      <c r="TGF13" s="37">
        <f t="shared" si="2563"/>
        <v>-4922067000</v>
      </c>
      <c r="TGG13" s="38">
        <f t="shared" si="2564"/>
        <v>2992932000</v>
      </c>
      <c r="TGH13" s="38">
        <f t="shared" si="2565"/>
        <v>-7914999000</v>
      </c>
      <c r="TGI13" s="39">
        <f t="shared" si="2566"/>
        <v>0.98522502837837811</v>
      </c>
      <c r="TGJ13" s="39">
        <f t="shared" si="2567"/>
        <v>1.5843049504181546</v>
      </c>
      <c r="TGK13" s="40" t="s">
        <v>395</v>
      </c>
      <c r="TGL13" s="40" t="s">
        <v>11</v>
      </c>
      <c r="TGM13" s="42">
        <v>42369</v>
      </c>
      <c r="TGN13" s="43">
        <v>4995881000</v>
      </c>
      <c r="TGO13" s="43">
        <v>73814000</v>
      </c>
      <c r="TGP13" s="43">
        <v>2796508000</v>
      </c>
      <c r="TGQ13" s="40">
        <v>0</v>
      </c>
      <c r="TGR13" s="43">
        <v>196424000</v>
      </c>
      <c r="TGS13" s="40" t="s">
        <v>41</v>
      </c>
      <c r="TGT13" s="40" t="s">
        <v>99</v>
      </c>
      <c r="TGU13" s="36">
        <f t="shared" si="2562"/>
        <v>2015</v>
      </c>
      <c r="TGV13" s="37">
        <f t="shared" si="2563"/>
        <v>-4922067000</v>
      </c>
      <c r="TGW13" s="38">
        <f t="shared" si="2564"/>
        <v>2992932000</v>
      </c>
      <c r="TGX13" s="38">
        <f t="shared" si="2565"/>
        <v>-7914999000</v>
      </c>
      <c r="TGY13" s="39">
        <f t="shared" si="2566"/>
        <v>0.98522502837837811</v>
      </c>
      <c r="TGZ13" s="39">
        <f t="shared" si="2567"/>
        <v>1.5843049504181546</v>
      </c>
      <c r="THA13" s="40" t="s">
        <v>395</v>
      </c>
      <c r="THB13" s="40" t="s">
        <v>11</v>
      </c>
      <c r="THC13" s="42">
        <v>42369</v>
      </c>
      <c r="THD13" s="43">
        <v>4995881000</v>
      </c>
      <c r="THE13" s="43">
        <v>73814000</v>
      </c>
      <c r="THF13" s="43">
        <v>2796508000</v>
      </c>
      <c r="THG13" s="40">
        <v>0</v>
      </c>
      <c r="THH13" s="43">
        <v>196424000</v>
      </c>
      <c r="THI13" s="40" t="s">
        <v>41</v>
      </c>
      <c r="THJ13" s="40" t="s">
        <v>99</v>
      </c>
      <c r="THK13" s="36">
        <f t="shared" si="2568"/>
        <v>2015</v>
      </c>
      <c r="THL13" s="37">
        <f t="shared" si="2569"/>
        <v>-4922067000</v>
      </c>
      <c r="THM13" s="38">
        <f t="shared" si="2570"/>
        <v>2992932000</v>
      </c>
      <c r="THN13" s="38">
        <f t="shared" si="2571"/>
        <v>-7914999000</v>
      </c>
      <c r="THO13" s="39">
        <f t="shared" si="2572"/>
        <v>0.98522502837837811</v>
      </c>
      <c r="THP13" s="39">
        <f t="shared" si="2573"/>
        <v>1.5843049504181546</v>
      </c>
      <c r="THQ13" s="40" t="s">
        <v>395</v>
      </c>
      <c r="THR13" s="40" t="s">
        <v>11</v>
      </c>
      <c r="THS13" s="42">
        <v>42369</v>
      </c>
      <c r="THT13" s="43">
        <v>4995881000</v>
      </c>
      <c r="THU13" s="43">
        <v>73814000</v>
      </c>
      <c r="THV13" s="43">
        <v>2796508000</v>
      </c>
      <c r="THW13" s="40">
        <v>0</v>
      </c>
      <c r="THX13" s="43">
        <v>196424000</v>
      </c>
      <c r="THY13" s="40" t="s">
        <v>41</v>
      </c>
      <c r="THZ13" s="40" t="s">
        <v>99</v>
      </c>
      <c r="TIA13" s="36">
        <f t="shared" si="2568"/>
        <v>2015</v>
      </c>
      <c r="TIB13" s="37">
        <f t="shared" si="2569"/>
        <v>-4922067000</v>
      </c>
      <c r="TIC13" s="38">
        <f t="shared" si="2570"/>
        <v>2992932000</v>
      </c>
      <c r="TID13" s="38">
        <f t="shared" si="2571"/>
        <v>-7914999000</v>
      </c>
      <c r="TIE13" s="39">
        <f t="shared" si="2572"/>
        <v>0.98522502837837811</v>
      </c>
      <c r="TIF13" s="39">
        <f t="shared" si="2573"/>
        <v>1.5843049504181546</v>
      </c>
      <c r="TIG13" s="40" t="s">
        <v>395</v>
      </c>
      <c r="TIH13" s="40" t="s">
        <v>11</v>
      </c>
      <c r="TII13" s="42">
        <v>42369</v>
      </c>
      <c r="TIJ13" s="43">
        <v>4995881000</v>
      </c>
      <c r="TIK13" s="43">
        <v>73814000</v>
      </c>
      <c r="TIL13" s="43">
        <v>2796508000</v>
      </c>
      <c r="TIM13" s="40">
        <v>0</v>
      </c>
      <c r="TIN13" s="43">
        <v>196424000</v>
      </c>
      <c r="TIO13" s="40" t="s">
        <v>41</v>
      </c>
      <c r="TIP13" s="40" t="s">
        <v>99</v>
      </c>
      <c r="TIQ13" s="36">
        <f t="shared" si="2574"/>
        <v>2015</v>
      </c>
      <c r="TIR13" s="37">
        <f t="shared" si="2575"/>
        <v>-4922067000</v>
      </c>
      <c r="TIS13" s="38">
        <f t="shared" si="2576"/>
        <v>2992932000</v>
      </c>
      <c r="TIT13" s="38">
        <f t="shared" si="2577"/>
        <v>-7914999000</v>
      </c>
      <c r="TIU13" s="39">
        <f t="shared" si="2578"/>
        <v>0.98522502837837811</v>
      </c>
      <c r="TIV13" s="39">
        <f t="shared" si="2579"/>
        <v>1.5843049504181546</v>
      </c>
      <c r="TIW13" s="40" t="s">
        <v>395</v>
      </c>
      <c r="TIX13" s="40" t="s">
        <v>11</v>
      </c>
      <c r="TIY13" s="42">
        <v>42369</v>
      </c>
      <c r="TIZ13" s="43">
        <v>4995881000</v>
      </c>
      <c r="TJA13" s="43">
        <v>73814000</v>
      </c>
      <c r="TJB13" s="43">
        <v>2796508000</v>
      </c>
      <c r="TJC13" s="40">
        <v>0</v>
      </c>
      <c r="TJD13" s="43">
        <v>196424000</v>
      </c>
      <c r="TJE13" s="40" t="s">
        <v>41</v>
      </c>
      <c r="TJF13" s="40" t="s">
        <v>99</v>
      </c>
      <c r="TJG13" s="36">
        <f t="shared" si="2574"/>
        <v>2015</v>
      </c>
      <c r="TJH13" s="37">
        <f t="shared" si="2575"/>
        <v>-4922067000</v>
      </c>
      <c r="TJI13" s="38">
        <f t="shared" si="2576"/>
        <v>2992932000</v>
      </c>
      <c r="TJJ13" s="38">
        <f t="shared" si="2577"/>
        <v>-7914999000</v>
      </c>
      <c r="TJK13" s="39">
        <f t="shared" si="2578"/>
        <v>0.98522502837837811</v>
      </c>
      <c r="TJL13" s="39">
        <f t="shared" si="2579"/>
        <v>1.5843049504181546</v>
      </c>
      <c r="TJM13" s="40" t="s">
        <v>395</v>
      </c>
      <c r="TJN13" s="40" t="s">
        <v>11</v>
      </c>
      <c r="TJO13" s="42">
        <v>42369</v>
      </c>
      <c r="TJP13" s="43">
        <v>4995881000</v>
      </c>
      <c r="TJQ13" s="43">
        <v>73814000</v>
      </c>
      <c r="TJR13" s="43">
        <v>2796508000</v>
      </c>
      <c r="TJS13" s="40">
        <v>0</v>
      </c>
      <c r="TJT13" s="43">
        <v>196424000</v>
      </c>
      <c r="TJU13" s="40" t="s">
        <v>41</v>
      </c>
      <c r="TJV13" s="40" t="s">
        <v>99</v>
      </c>
      <c r="TJW13" s="36">
        <f t="shared" si="2580"/>
        <v>2015</v>
      </c>
      <c r="TJX13" s="37">
        <f t="shared" si="2581"/>
        <v>-4922067000</v>
      </c>
      <c r="TJY13" s="38">
        <f t="shared" si="2582"/>
        <v>2992932000</v>
      </c>
      <c r="TJZ13" s="38">
        <f t="shared" si="2583"/>
        <v>-7914999000</v>
      </c>
      <c r="TKA13" s="39">
        <f t="shared" si="2584"/>
        <v>0.98522502837837811</v>
      </c>
      <c r="TKB13" s="39">
        <f t="shared" si="2585"/>
        <v>1.5843049504181546</v>
      </c>
      <c r="TKC13" s="40" t="s">
        <v>395</v>
      </c>
      <c r="TKD13" s="40" t="s">
        <v>11</v>
      </c>
      <c r="TKE13" s="42">
        <v>42369</v>
      </c>
      <c r="TKF13" s="43">
        <v>4995881000</v>
      </c>
      <c r="TKG13" s="43">
        <v>73814000</v>
      </c>
      <c r="TKH13" s="43">
        <v>2796508000</v>
      </c>
      <c r="TKI13" s="40">
        <v>0</v>
      </c>
      <c r="TKJ13" s="43">
        <v>196424000</v>
      </c>
      <c r="TKK13" s="40" t="s">
        <v>41</v>
      </c>
      <c r="TKL13" s="40" t="s">
        <v>99</v>
      </c>
      <c r="TKM13" s="36">
        <f t="shared" si="2580"/>
        <v>2015</v>
      </c>
      <c r="TKN13" s="37">
        <f t="shared" si="2581"/>
        <v>-4922067000</v>
      </c>
      <c r="TKO13" s="38">
        <f t="shared" si="2582"/>
        <v>2992932000</v>
      </c>
      <c r="TKP13" s="38">
        <f t="shared" si="2583"/>
        <v>-7914999000</v>
      </c>
      <c r="TKQ13" s="39">
        <f t="shared" si="2584"/>
        <v>0.98522502837837811</v>
      </c>
      <c r="TKR13" s="39">
        <f t="shared" si="2585"/>
        <v>1.5843049504181546</v>
      </c>
      <c r="TKS13" s="40" t="s">
        <v>395</v>
      </c>
      <c r="TKT13" s="40" t="s">
        <v>11</v>
      </c>
      <c r="TKU13" s="42">
        <v>42369</v>
      </c>
      <c r="TKV13" s="43">
        <v>4995881000</v>
      </c>
      <c r="TKW13" s="43">
        <v>73814000</v>
      </c>
      <c r="TKX13" s="43">
        <v>2796508000</v>
      </c>
      <c r="TKY13" s="40">
        <v>0</v>
      </c>
      <c r="TKZ13" s="43">
        <v>196424000</v>
      </c>
      <c r="TLA13" s="40" t="s">
        <v>41</v>
      </c>
      <c r="TLB13" s="40" t="s">
        <v>99</v>
      </c>
      <c r="TLC13" s="36">
        <f t="shared" si="2586"/>
        <v>2015</v>
      </c>
      <c r="TLD13" s="37">
        <f t="shared" si="2587"/>
        <v>-4922067000</v>
      </c>
      <c r="TLE13" s="38">
        <f t="shared" si="2588"/>
        <v>2992932000</v>
      </c>
      <c r="TLF13" s="38">
        <f t="shared" si="2589"/>
        <v>-7914999000</v>
      </c>
      <c r="TLG13" s="39">
        <f t="shared" si="2590"/>
        <v>0.98522502837837811</v>
      </c>
      <c r="TLH13" s="39">
        <f t="shared" si="2591"/>
        <v>1.5843049504181546</v>
      </c>
      <c r="TLI13" s="40" t="s">
        <v>395</v>
      </c>
      <c r="TLJ13" s="40" t="s">
        <v>11</v>
      </c>
      <c r="TLK13" s="42">
        <v>42369</v>
      </c>
      <c r="TLL13" s="43">
        <v>4995881000</v>
      </c>
      <c r="TLM13" s="43">
        <v>73814000</v>
      </c>
      <c r="TLN13" s="43">
        <v>2796508000</v>
      </c>
      <c r="TLO13" s="40">
        <v>0</v>
      </c>
      <c r="TLP13" s="43">
        <v>196424000</v>
      </c>
      <c r="TLQ13" s="40" t="s">
        <v>41</v>
      </c>
      <c r="TLR13" s="40" t="s">
        <v>99</v>
      </c>
      <c r="TLS13" s="36">
        <f t="shared" si="2586"/>
        <v>2015</v>
      </c>
      <c r="TLT13" s="37">
        <f t="shared" si="2587"/>
        <v>-4922067000</v>
      </c>
      <c r="TLU13" s="38">
        <f t="shared" si="2588"/>
        <v>2992932000</v>
      </c>
      <c r="TLV13" s="38">
        <f t="shared" si="2589"/>
        <v>-7914999000</v>
      </c>
      <c r="TLW13" s="39">
        <f t="shared" si="2590"/>
        <v>0.98522502837837811</v>
      </c>
      <c r="TLX13" s="39">
        <f t="shared" si="2591"/>
        <v>1.5843049504181546</v>
      </c>
      <c r="TLY13" s="40" t="s">
        <v>395</v>
      </c>
      <c r="TLZ13" s="40" t="s">
        <v>11</v>
      </c>
      <c r="TMA13" s="42">
        <v>42369</v>
      </c>
      <c r="TMB13" s="43">
        <v>4995881000</v>
      </c>
      <c r="TMC13" s="43">
        <v>73814000</v>
      </c>
      <c r="TMD13" s="43">
        <v>2796508000</v>
      </c>
      <c r="TME13" s="40">
        <v>0</v>
      </c>
      <c r="TMF13" s="43">
        <v>196424000</v>
      </c>
      <c r="TMG13" s="40" t="s">
        <v>41</v>
      </c>
      <c r="TMH13" s="40" t="s">
        <v>99</v>
      </c>
      <c r="TMI13" s="36">
        <f t="shared" si="2592"/>
        <v>2015</v>
      </c>
      <c r="TMJ13" s="37">
        <f t="shared" si="2593"/>
        <v>-4922067000</v>
      </c>
      <c r="TMK13" s="38">
        <f t="shared" si="2594"/>
        <v>2992932000</v>
      </c>
      <c r="TML13" s="38">
        <f t="shared" si="2595"/>
        <v>-7914999000</v>
      </c>
      <c r="TMM13" s="39">
        <f t="shared" si="2596"/>
        <v>0.98522502837837811</v>
      </c>
      <c r="TMN13" s="39">
        <f t="shared" si="2597"/>
        <v>1.5843049504181546</v>
      </c>
      <c r="TMO13" s="40" t="s">
        <v>395</v>
      </c>
      <c r="TMP13" s="40" t="s">
        <v>11</v>
      </c>
      <c r="TMQ13" s="42">
        <v>42369</v>
      </c>
      <c r="TMR13" s="43">
        <v>4995881000</v>
      </c>
      <c r="TMS13" s="43">
        <v>73814000</v>
      </c>
      <c r="TMT13" s="43">
        <v>2796508000</v>
      </c>
      <c r="TMU13" s="40">
        <v>0</v>
      </c>
      <c r="TMV13" s="43">
        <v>196424000</v>
      </c>
      <c r="TMW13" s="40" t="s">
        <v>41</v>
      </c>
      <c r="TMX13" s="40" t="s">
        <v>99</v>
      </c>
      <c r="TMY13" s="36">
        <f t="shared" si="2592"/>
        <v>2015</v>
      </c>
      <c r="TMZ13" s="37">
        <f t="shared" si="2593"/>
        <v>-4922067000</v>
      </c>
      <c r="TNA13" s="38">
        <f t="shared" si="2594"/>
        <v>2992932000</v>
      </c>
      <c r="TNB13" s="38">
        <f t="shared" si="2595"/>
        <v>-7914999000</v>
      </c>
      <c r="TNC13" s="39">
        <f t="shared" si="2596"/>
        <v>0.98522502837837811</v>
      </c>
      <c r="TND13" s="39">
        <f t="shared" si="2597"/>
        <v>1.5843049504181546</v>
      </c>
      <c r="TNE13" s="40" t="s">
        <v>395</v>
      </c>
      <c r="TNF13" s="40" t="s">
        <v>11</v>
      </c>
      <c r="TNG13" s="42">
        <v>42369</v>
      </c>
      <c r="TNH13" s="43">
        <v>4995881000</v>
      </c>
      <c r="TNI13" s="43">
        <v>73814000</v>
      </c>
      <c r="TNJ13" s="43">
        <v>2796508000</v>
      </c>
      <c r="TNK13" s="40">
        <v>0</v>
      </c>
      <c r="TNL13" s="43">
        <v>196424000</v>
      </c>
      <c r="TNM13" s="40" t="s">
        <v>41</v>
      </c>
      <c r="TNN13" s="40" t="s">
        <v>99</v>
      </c>
      <c r="TNO13" s="36">
        <f t="shared" si="2598"/>
        <v>2015</v>
      </c>
      <c r="TNP13" s="37">
        <f t="shared" si="2599"/>
        <v>-4922067000</v>
      </c>
      <c r="TNQ13" s="38">
        <f t="shared" si="2600"/>
        <v>2992932000</v>
      </c>
      <c r="TNR13" s="38">
        <f t="shared" si="2601"/>
        <v>-7914999000</v>
      </c>
      <c r="TNS13" s="39">
        <f t="shared" si="2602"/>
        <v>0.98522502837837811</v>
      </c>
      <c r="TNT13" s="39">
        <f t="shared" si="2603"/>
        <v>1.5843049504181546</v>
      </c>
      <c r="TNU13" s="40" t="s">
        <v>395</v>
      </c>
      <c r="TNV13" s="40" t="s">
        <v>11</v>
      </c>
      <c r="TNW13" s="42">
        <v>42369</v>
      </c>
      <c r="TNX13" s="43">
        <v>4995881000</v>
      </c>
      <c r="TNY13" s="43">
        <v>73814000</v>
      </c>
      <c r="TNZ13" s="43">
        <v>2796508000</v>
      </c>
      <c r="TOA13" s="40">
        <v>0</v>
      </c>
      <c r="TOB13" s="43">
        <v>196424000</v>
      </c>
      <c r="TOC13" s="40" t="s">
        <v>41</v>
      </c>
      <c r="TOD13" s="40" t="s">
        <v>99</v>
      </c>
      <c r="TOE13" s="36">
        <f t="shared" si="2598"/>
        <v>2015</v>
      </c>
      <c r="TOF13" s="37">
        <f t="shared" si="2599"/>
        <v>-4922067000</v>
      </c>
      <c r="TOG13" s="38">
        <f t="shared" si="2600"/>
        <v>2992932000</v>
      </c>
      <c r="TOH13" s="38">
        <f t="shared" si="2601"/>
        <v>-7914999000</v>
      </c>
      <c r="TOI13" s="39">
        <f t="shared" si="2602"/>
        <v>0.98522502837837811</v>
      </c>
      <c r="TOJ13" s="39">
        <f t="shared" si="2603"/>
        <v>1.5843049504181546</v>
      </c>
      <c r="TOK13" s="40" t="s">
        <v>395</v>
      </c>
      <c r="TOL13" s="40" t="s">
        <v>11</v>
      </c>
      <c r="TOM13" s="42">
        <v>42369</v>
      </c>
      <c r="TON13" s="43">
        <v>4995881000</v>
      </c>
      <c r="TOO13" s="43">
        <v>73814000</v>
      </c>
      <c r="TOP13" s="43">
        <v>2796508000</v>
      </c>
      <c r="TOQ13" s="40">
        <v>0</v>
      </c>
      <c r="TOR13" s="43">
        <v>196424000</v>
      </c>
      <c r="TOS13" s="40" t="s">
        <v>41</v>
      </c>
      <c r="TOT13" s="40" t="s">
        <v>99</v>
      </c>
      <c r="TOU13" s="36">
        <f t="shared" si="2604"/>
        <v>2015</v>
      </c>
      <c r="TOV13" s="37">
        <f t="shared" si="2605"/>
        <v>-4922067000</v>
      </c>
      <c r="TOW13" s="38">
        <f t="shared" si="2606"/>
        <v>2992932000</v>
      </c>
      <c r="TOX13" s="38">
        <f t="shared" si="2607"/>
        <v>-7914999000</v>
      </c>
      <c r="TOY13" s="39">
        <f t="shared" si="2608"/>
        <v>0.98522502837837811</v>
      </c>
      <c r="TOZ13" s="39">
        <f t="shared" si="2609"/>
        <v>1.5843049504181546</v>
      </c>
      <c r="TPA13" s="40" t="s">
        <v>395</v>
      </c>
      <c r="TPB13" s="40" t="s">
        <v>11</v>
      </c>
      <c r="TPC13" s="42">
        <v>42369</v>
      </c>
      <c r="TPD13" s="43">
        <v>4995881000</v>
      </c>
      <c r="TPE13" s="43">
        <v>73814000</v>
      </c>
      <c r="TPF13" s="43">
        <v>2796508000</v>
      </c>
      <c r="TPG13" s="40">
        <v>0</v>
      </c>
      <c r="TPH13" s="43">
        <v>196424000</v>
      </c>
      <c r="TPI13" s="40" t="s">
        <v>41</v>
      </c>
      <c r="TPJ13" s="40" t="s">
        <v>99</v>
      </c>
      <c r="TPK13" s="36">
        <f t="shared" si="2604"/>
        <v>2015</v>
      </c>
      <c r="TPL13" s="37">
        <f t="shared" si="2605"/>
        <v>-4922067000</v>
      </c>
      <c r="TPM13" s="38">
        <f t="shared" si="2606"/>
        <v>2992932000</v>
      </c>
      <c r="TPN13" s="38">
        <f t="shared" si="2607"/>
        <v>-7914999000</v>
      </c>
      <c r="TPO13" s="39">
        <f t="shared" si="2608"/>
        <v>0.98522502837837811</v>
      </c>
      <c r="TPP13" s="39">
        <f t="shared" si="2609"/>
        <v>1.5843049504181546</v>
      </c>
      <c r="TPQ13" s="40" t="s">
        <v>395</v>
      </c>
      <c r="TPR13" s="40" t="s">
        <v>11</v>
      </c>
      <c r="TPS13" s="42">
        <v>42369</v>
      </c>
      <c r="TPT13" s="43">
        <v>4995881000</v>
      </c>
      <c r="TPU13" s="43">
        <v>73814000</v>
      </c>
      <c r="TPV13" s="43">
        <v>2796508000</v>
      </c>
      <c r="TPW13" s="40">
        <v>0</v>
      </c>
      <c r="TPX13" s="43">
        <v>196424000</v>
      </c>
      <c r="TPY13" s="40" t="s">
        <v>41</v>
      </c>
      <c r="TPZ13" s="40" t="s">
        <v>99</v>
      </c>
      <c r="TQA13" s="36">
        <f t="shared" si="2610"/>
        <v>2015</v>
      </c>
      <c r="TQB13" s="37">
        <f t="shared" si="2611"/>
        <v>-4922067000</v>
      </c>
      <c r="TQC13" s="38">
        <f t="shared" si="2612"/>
        <v>2992932000</v>
      </c>
      <c r="TQD13" s="38">
        <f t="shared" si="2613"/>
        <v>-7914999000</v>
      </c>
      <c r="TQE13" s="39">
        <f t="shared" si="2614"/>
        <v>0.98522502837837811</v>
      </c>
      <c r="TQF13" s="39">
        <f t="shared" si="2615"/>
        <v>1.5843049504181546</v>
      </c>
      <c r="TQG13" s="40" t="s">
        <v>395</v>
      </c>
      <c r="TQH13" s="40" t="s">
        <v>11</v>
      </c>
      <c r="TQI13" s="42">
        <v>42369</v>
      </c>
      <c r="TQJ13" s="43">
        <v>4995881000</v>
      </c>
      <c r="TQK13" s="43">
        <v>73814000</v>
      </c>
      <c r="TQL13" s="43">
        <v>2796508000</v>
      </c>
      <c r="TQM13" s="40">
        <v>0</v>
      </c>
      <c r="TQN13" s="43">
        <v>196424000</v>
      </c>
      <c r="TQO13" s="40" t="s">
        <v>41</v>
      </c>
      <c r="TQP13" s="40" t="s">
        <v>99</v>
      </c>
      <c r="TQQ13" s="36">
        <f t="shared" si="2610"/>
        <v>2015</v>
      </c>
      <c r="TQR13" s="37">
        <f t="shared" si="2611"/>
        <v>-4922067000</v>
      </c>
      <c r="TQS13" s="38">
        <f t="shared" si="2612"/>
        <v>2992932000</v>
      </c>
      <c r="TQT13" s="38">
        <f t="shared" si="2613"/>
        <v>-7914999000</v>
      </c>
      <c r="TQU13" s="39">
        <f t="shared" si="2614"/>
        <v>0.98522502837837811</v>
      </c>
      <c r="TQV13" s="39">
        <f t="shared" si="2615"/>
        <v>1.5843049504181546</v>
      </c>
      <c r="TQW13" s="40" t="s">
        <v>395</v>
      </c>
      <c r="TQX13" s="40" t="s">
        <v>11</v>
      </c>
      <c r="TQY13" s="42">
        <v>42369</v>
      </c>
      <c r="TQZ13" s="43">
        <v>4995881000</v>
      </c>
      <c r="TRA13" s="43">
        <v>73814000</v>
      </c>
      <c r="TRB13" s="43">
        <v>2796508000</v>
      </c>
      <c r="TRC13" s="40">
        <v>0</v>
      </c>
      <c r="TRD13" s="43">
        <v>196424000</v>
      </c>
      <c r="TRE13" s="40" t="s">
        <v>41</v>
      </c>
      <c r="TRF13" s="40" t="s">
        <v>99</v>
      </c>
      <c r="TRG13" s="36">
        <f t="shared" si="2616"/>
        <v>2015</v>
      </c>
      <c r="TRH13" s="37">
        <f t="shared" si="2617"/>
        <v>-4922067000</v>
      </c>
      <c r="TRI13" s="38">
        <f t="shared" si="2618"/>
        <v>2992932000</v>
      </c>
      <c r="TRJ13" s="38">
        <f t="shared" si="2619"/>
        <v>-7914999000</v>
      </c>
      <c r="TRK13" s="39">
        <f t="shared" si="2620"/>
        <v>0.98522502837837811</v>
      </c>
      <c r="TRL13" s="39">
        <f t="shared" si="2621"/>
        <v>1.5843049504181546</v>
      </c>
      <c r="TRM13" s="40" t="s">
        <v>395</v>
      </c>
      <c r="TRN13" s="40" t="s">
        <v>11</v>
      </c>
      <c r="TRO13" s="42">
        <v>42369</v>
      </c>
      <c r="TRP13" s="43">
        <v>4995881000</v>
      </c>
      <c r="TRQ13" s="43">
        <v>73814000</v>
      </c>
      <c r="TRR13" s="43">
        <v>2796508000</v>
      </c>
      <c r="TRS13" s="40">
        <v>0</v>
      </c>
      <c r="TRT13" s="43">
        <v>196424000</v>
      </c>
      <c r="TRU13" s="40" t="s">
        <v>41</v>
      </c>
      <c r="TRV13" s="40" t="s">
        <v>99</v>
      </c>
      <c r="TRW13" s="36">
        <f t="shared" si="2616"/>
        <v>2015</v>
      </c>
      <c r="TRX13" s="37">
        <f t="shared" si="2617"/>
        <v>-4922067000</v>
      </c>
      <c r="TRY13" s="38">
        <f t="shared" si="2618"/>
        <v>2992932000</v>
      </c>
      <c r="TRZ13" s="38">
        <f t="shared" si="2619"/>
        <v>-7914999000</v>
      </c>
      <c r="TSA13" s="39">
        <f t="shared" si="2620"/>
        <v>0.98522502837837811</v>
      </c>
      <c r="TSB13" s="39">
        <f t="shared" si="2621"/>
        <v>1.5843049504181546</v>
      </c>
      <c r="TSC13" s="40" t="s">
        <v>395</v>
      </c>
      <c r="TSD13" s="40" t="s">
        <v>11</v>
      </c>
      <c r="TSE13" s="42">
        <v>42369</v>
      </c>
      <c r="TSF13" s="43">
        <v>4995881000</v>
      </c>
      <c r="TSG13" s="43">
        <v>73814000</v>
      </c>
      <c r="TSH13" s="43">
        <v>2796508000</v>
      </c>
      <c r="TSI13" s="40">
        <v>0</v>
      </c>
      <c r="TSJ13" s="43">
        <v>196424000</v>
      </c>
      <c r="TSK13" s="40" t="s">
        <v>41</v>
      </c>
      <c r="TSL13" s="40" t="s">
        <v>99</v>
      </c>
      <c r="TSM13" s="36">
        <f t="shared" si="2622"/>
        <v>2015</v>
      </c>
      <c r="TSN13" s="37">
        <f t="shared" si="2623"/>
        <v>-4922067000</v>
      </c>
      <c r="TSO13" s="38">
        <f t="shared" si="2624"/>
        <v>2992932000</v>
      </c>
      <c r="TSP13" s="38">
        <f t="shared" si="2625"/>
        <v>-7914999000</v>
      </c>
      <c r="TSQ13" s="39">
        <f t="shared" si="2626"/>
        <v>0.98522502837837811</v>
      </c>
      <c r="TSR13" s="39">
        <f t="shared" si="2627"/>
        <v>1.5843049504181546</v>
      </c>
      <c r="TSS13" s="40" t="s">
        <v>395</v>
      </c>
      <c r="TST13" s="40" t="s">
        <v>11</v>
      </c>
      <c r="TSU13" s="42">
        <v>42369</v>
      </c>
      <c r="TSV13" s="43">
        <v>4995881000</v>
      </c>
      <c r="TSW13" s="43">
        <v>73814000</v>
      </c>
      <c r="TSX13" s="43">
        <v>2796508000</v>
      </c>
      <c r="TSY13" s="40">
        <v>0</v>
      </c>
      <c r="TSZ13" s="43">
        <v>196424000</v>
      </c>
      <c r="TTA13" s="40" t="s">
        <v>41</v>
      </c>
      <c r="TTB13" s="40" t="s">
        <v>99</v>
      </c>
      <c r="TTC13" s="36">
        <f t="shared" si="2622"/>
        <v>2015</v>
      </c>
      <c r="TTD13" s="37">
        <f t="shared" si="2623"/>
        <v>-4922067000</v>
      </c>
      <c r="TTE13" s="38">
        <f t="shared" si="2624"/>
        <v>2992932000</v>
      </c>
      <c r="TTF13" s="38">
        <f t="shared" si="2625"/>
        <v>-7914999000</v>
      </c>
      <c r="TTG13" s="39">
        <f t="shared" si="2626"/>
        <v>0.98522502837837811</v>
      </c>
      <c r="TTH13" s="39">
        <f t="shared" si="2627"/>
        <v>1.5843049504181546</v>
      </c>
      <c r="TTI13" s="40" t="s">
        <v>395</v>
      </c>
      <c r="TTJ13" s="40" t="s">
        <v>11</v>
      </c>
      <c r="TTK13" s="42">
        <v>42369</v>
      </c>
      <c r="TTL13" s="43">
        <v>4995881000</v>
      </c>
      <c r="TTM13" s="43">
        <v>73814000</v>
      </c>
      <c r="TTN13" s="43">
        <v>2796508000</v>
      </c>
      <c r="TTO13" s="40">
        <v>0</v>
      </c>
      <c r="TTP13" s="43">
        <v>196424000</v>
      </c>
      <c r="TTQ13" s="40" t="s">
        <v>41</v>
      </c>
      <c r="TTR13" s="40" t="s">
        <v>99</v>
      </c>
      <c r="TTS13" s="36">
        <f t="shared" si="2628"/>
        <v>2015</v>
      </c>
      <c r="TTT13" s="37">
        <f t="shared" si="2629"/>
        <v>-4922067000</v>
      </c>
      <c r="TTU13" s="38">
        <f t="shared" si="2630"/>
        <v>2992932000</v>
      </c>
      <c r="TTV13" s="38">
        <f t="shared" si="2631"/>
        <v>-7914999000</v>
      </c>
      <c r="TTW13" s="39">
        <f t="shared" si="2632"/>
        <v>0.98522502837837811</v>
      </c>
      <c r="TTX13" s="39">
        <f t="shared" si="2633"/>
        <v>1.5843049504181546</v>
      </c>
      <c r="TTY13" s="40" t="s">
        <v>395</v>
      </c>
      <c r="TTZ13" s="40" t="s">
        <v>11</v>
      </c>
      <c r="TUA13" s="42">
        <v>42369</v>
      </c>
      <c r="TUB13" s="43">
        <v>4995881000</v>
      </c>
      <c r="TUC13" s="43">
        <v>73814000</v>
      </c>
      <c r="TUD13" s="43">
        <v>2796508000</v>
      </c>
      <c r="TUE13" s="40">
        <v>0</v>
      </c>
      <c r="TUF13" s="43">
        <v>196424000</v>
      </c>
      <c r="TUG13" s="40" t="s">
        <v>41</v>
      </c>
      <c r="TUH13" s="40" t="s">
        <v>99</v>
      </c>
      <c r="TUI13" s="36">
        <f t="shared" si="2628"/>
        <v>2015</v>
      </c>
      <c r="TUJ13" s="37">
        <f t="shared" si="2629"/>
        <v>-4922067000</v>
      </c>
      <c r="TUK13" s="38">
        <f t="shared" si="2630"/>
        <v>2992932000</v>
      </c>
      <c r="TUL13" s="38">
        <f t="shared" si="2631"/>
        <v>-7914999000</v>
      </c>
      <c r="TUM13" s="39">
        <f t="shared" si="2632"/>
        <v>0.98522502837837811</v>
      </c>
      <c r="TUN13" s="39">
        <f t="shared" si="2633"/>
        <v>1.5843049504181546</v>
      </c>
      <c r="TUO13" s="40" t="s">
        <v>395</v>
      </c>
      <c r="TUP13" s="40" t="s">
        <v>11</v>
      </c>
      <c r="TUQ13" s="42">
        <v>42369</v>
      </c>
      <c r="TUR13" s="43">
        <v>4995881000</v>
      </c>
      <c r="TUS13" s="43">
        <v>73814000</v>
      </c>
      <c r="TUT13" s="43">
        <v>2796508000</v>
      </c>
      <c r="TUU13" s="40">
        <v>0</v>
      </c>
      <c r="TUV13" s="43">
        <v>196424000</v>
      </c>
      <c r="TUW13" s="40" t="s">
        <v>41</v>
      </c>
      <c r="TUX13" s="40" t="s">
        <v>99</v>
      </c>
      <c r="TUY13" s="36">
        <f t="shared" si="2634"/>
        <v>2015</v>
      </c>
      <c r="TUZ13" s="37">
        <f t="shared" si="2635"/>
        <v>-4922067000</v>
      </c>
      <c r="TVA13" s="38">
        <f t="shared" si="2636"/>
        <v>2992932000</v>
      </c>
      <c r="TVB13" s="38">
        <f t="shared" si="2637"/>
        <v>-7914999000</v>
      </c>
      <c r="TVC13" s="39">
        <f t="shared" si="2638"/>
        <v>0.98522502837837811</v>
      </c>
      <c r="TVD13" s="39">
        <f t="shared" si="2639"/>
        <v>1.5843049504181546</v>
      </c>
      <c r="TVE13" s="40" t="s">
        <v>395</v>
      </c>
      <c r="TVF13" s="40" t="s">
        <v>11</v>
      </c>
      <c r="TVG13" s="42">
        <v>42369</v>
      </c>
      <c r="TVH13" s="43">
        <v>4995881000</v>
      </c>
      <c r="TVI13" s="43">
        <v>73814000</v>
      </c>
      <c r="TVJ13" s="43">
        <v>2796508000</v>
      </c>
      <c r="TVK13" s="40">
        <v>0</v>
      </c>
      <c r="TVL13" s="43">
        <v>196424000</v>
      </c>
      <c r="TVM13" s="40" t="s">
        <v>41</v>
      </c>
      <c r="TVN13" s="40" t="s">
        <v>99</v>
      </c>
      <c r="TVO13" s="36">
        <f t="shared" si="2634"/>
        <v>2015</v>
      </c>
      <c r="TVP13" s="37">
        <f t="shared" si="2635"/>
        <v>-4922067000</v>
      </c>
      <c r="TVQ13" s="38">
        <f t="shared" si="2636"/>
        <v>2992932000</v>
      </c>
      <c r="TVR13" s="38">
        <f t="shared" si="2637"/>
        <v>-7914999000</v>
      </c>
      <c r="TVS13" s="39">
        <f t="shared" si="2638"/>
        <v>0.98522502837837811</v>
      </c>
      <c r="TVT13" s="39">
        <f t="shared" si="2639"/>
        <v>1.5843049504181546</v>
      </c>
      <c r="TVU13" s="40" t="s">
        <v>395</v>
      </c>
      <c r="TVV13" s="40" t="s">
        <v>11</v>
      </c>
      <c r="TVW13" s="42">
        <v>42369</v>
      </c>
      <c r="TVX13" s="43">
        <v>4995881000</v>
      </c>
      <c r="TVY13" s="43">
        <v>73814000</v>
      </c>
      <c r="TVZ13" s="43">
        <v>2796508000</v>
      </c>
      <c r="TWA13" s="40">
        <v>0</v>
      </c>
      <c r="TWB13" s="43">
        <v>196424000</v>
      </c>
      <c r="TWC13" s="40" t="s">
        <v>41</v>
      </c>
      <c r="TWD13" s="40" t="s">
        <v>99</v>
      </c>
      <c r="TWE13" s="36">
        <f t="shared" si="2640"/>
        <v>2015</v>
      </c>
      <c r="TWF13" s="37">
        <f t="shared" si="2641"/>
        <v>-4922067000</v>
      </c>
      <c r="TWG13" s="38">
        <f t="shared" si="2642"/>
        <v>2992932000</v>
      </c>
      <c r="TWH13" s="38">
        <f t="shared" si="2643"/>
        <v>-7914999000</v>
      </c>
      <c r="TWI13" s="39">
        <f t="shared" si="2644"/>
        <v>0.98522502837837811</v>
      </c>
      <c r="TWJ13" s="39">
        <f t="shared" si="2645"/>
        <v>1.5843049504181546</v>
      </c>
      <c r="TWK13" s="40" t="s">
        <v>395</v>
      </c>
      <c r="TWL13" s="40" t="s">
        <v>11</v>
      </c>
      <c r="TWM13" s="42">
        <v>42369</v>
      </c>
      <c r="TWN13" s="43">
        <v>4995881000</v>
      </c>
      <c r="TWO13" s="43">
        <v>73814000</v>
      </c>
      <c r="TWP13" s="43">
        <v>2796508000</v>
      </c>
      <c r="TWQ13" s="40">
        <v>0</v>
      </c>
      <c r="TWR13" s="43">
        <v>196424000</v>
      </c>
      <c r="TWS13" s="40" t="s">
        <v>41</v>
      </c>
      <c r="TWT13" s="40" t="s">
        <v>99</v>
      </c>
      <c r="TWU13" s="36">
        <f t="shared" si="2640"/>
        <v>2015</v>
      </c>
      <c r="TWV13" s="37">
        <f t="shared" si="2641"/>
        <v>-4922067000</v>
      </c>
      <c r="TWW13" s="38">
        <f t="shared" si="2642"/>
        <v>2992932000</v>
      </c>
      <c r="TWX13" s="38">
        <f t="shared" si="2643"/>
        <v>-7914999000</v>
      </c>
      <c r="TWY13" s="39">
        <f t="shared" si="2644"/>
        <v>0.98522502837837811</v>
      </c>
      <c r="TWZ13" s="39">
        <f t="shared" si="2645"/>
        <v>1.5843049504181546</v>
      </c>
      <c r="TXA13" s="40" t="s">
        <v>395</v>
      </c>
      <c r="TXB13" s="40" t="s">
        <v>11</v>
      </c>
      <c r="TXC13" s="42">
        <v>42369</v>
      </c>
      <c r="TXD13" s="43">
        <v>4995881000</v>
      </c>
      <c r="TXE13" s="43">
        <v>73814000</v>
      </c>
      <c r="TXF13" s="43">
        <v>2796508000</v>
      </c>
      <c r="TXG13" s="40">
        <v>0</v>
      </c>
      <c r="TXH13" s="43">
        <v>196424000</v>
      </c>
      <c r="TXI13" s="40" t="s">
        <v>41</v>
      </c>
      <c r="TXJ13" s="40" t="s">
        <v>99</v>
      </c>
      <c r="TXK13" s="36">
        <f t="shared" si="2646"/>
        <v>2015</v>
      </c>
      <c r="TXL13" s="37">
        <f t="shared" si="2647"/>
        <v>-4922067000</v>
      </c>
      <c r="TXM13" s="38">
        <f t="shared" si="2648"/>
        <v>2992932000</v>
      </c>
      <c r="TXN13" s="38">
        <f t="shared" si="2649"/>
        <v>-7914999000</v>
      </c>
      <c r="TXO13" s="39">
        <f t="shared" si="2650"/>
        <v>0.98522502837837811</v>
      </c>
      <c r="TXP13" s="39">
        <f t="shared" si="2651"/>
        <v>1.5843049504181546</v>
      </c>
      <c r="TXQ13" s="40" t="s">
        <v>395</v>
      </c>
      <c r="TXR13" s="40" t="s">
        <v>11</v>
      </c>
      <c r="TXS13" s="42">
        <v>42369</v>
      </c>
      <c r="TXT13" s="43">
        <v>4995881000</v>
      </c>
      <c r="TXU13" s="43">
        <v>73814000</v>
      </c>
      <c r="TXV13" s="43">
        <v>2796508000</v>
      </c>
      <c r="TXW13" s="40">
        <v>0</v>
      </c>
      <c r="TXX13" s="43">
        <v>196424000</v>
      </c>
      <c r="TXY13" s="40" t="s">
        <v>41</v>
      </c>
      <c r="TXZ13" s="40" t="s">
        <v>99</v>
      </c>
      <c r="TYA13" s="36">
        <f t="shared" si="2646"/>
        <v>2015</v>
      </c>
      <c r="TYB13" s="37">
        <f t="shared" si="2647"/>
        <v>-4922067000</v>
      </c>
      <c r="TYC13" s="38">
        <f t="shared" si="2648"/>
        <v>2992932000</v>
      </c>
      <c r="TYD13" s="38">
        <f t="shared" si="2649"/>
        <v>-7914999000</v>
      </c>
      <c r="TYE13" s="39">
        <f t="shared" si="2650"/>
        <v>0.98522502837837811</v>
      </c>
      <c r="TYF13" s="39">
        <f t="shared" si="2651"/>
        <v>1.5843049504181546</v>
      </c>
      <c r="TYG13" s="40" t="s">
        <v>395</v>
      </c>
      <c r="TYH13" s="40" t="s">
        <v>11</v>
      </c>
      <c r="TYI13" s="42">
        <v>42369</v>
      </c>
      <c r="TYJ13" s="43">
        <v>4995881000</v>
      </c>
      <c r="TYK13" s="43">
        <v>73814000</v>
      </c>
      <c r="TYL13" s="43">
        <v>2796508000</v>
      </c>
      <c r="TYM13" s="40">
        <v>0</v>
      </c>
      <c r="TYN13" s="43">
        <v>196424000</v>
      </c>
      <c r="TYO13" s="40" t="s">
        <v>41</v>
      </c>
      <c r="TYP13" s="40" t="s">
        <v>99</v>
      </c>
      <c r="TYQ13" s="36">
        <f t="shared" si="2652"/>
        <v>2015</v>
      </c>
      <c r="TYR13" s="37">
        <f t="shared" si="2653"/>
        <v>-4922067000</v>
      </c>
      <c r="TYS13" s="38">
        <f t="shared" si="2654"/>
        <v>2992932000</v>
      </c>
      <c r="TYT13" s="38">
        <f t="shared" si="2655"/>
        <v>-7914999000</v>
      </c>
      <c r="TYU13" s="39">
        <f t="shared" si="2656"/>
        <v>0.98522502837837811</v>
      </c>
      <c r="TYV13" s="39">
        <f t="shared" si="2657"/>
        <v>1.5843049504181546</v>
      </c>
      <c r="TYW13" s="40" t="s">
        <v>395</v>
      </c>
      <c r="TYX13" s="40" t="s">
        <v>11</v>
      </c>
      <c r="TYY13" s="42">
        <v>42369</v>
      </c>
      <c r="TYZ13" s="43">
        <v>4995881000</v>
      </c>
      <c r="TZA13" s="43">
        <v>73814000</v>
      </c>
      <c r="TZB13" s="43">
        <v>2796508000</v>
      </c>
      <c r="TZC13" s="40">
        <v>0</v>
      </c>
      <c r="TZD13" s="43">
        <v>196424000</v>
      </c>
      <c r="TZE13" s="40" t="s">
        <v>41</v>
      </c>
      <c r="TZF13" s="40" t="s">
        <v>99</v>
      </c>
      <c r="TZG13" s="36">
        <f t="shared" si="2652"/>
        <v>2015</v>
      </c>
      <c r="TZH13" s="37">
        <f t="shared" si="2653"/>
        <v>-4922067000</v>
      </c>
      <c r="TZI13" s="38">
        <f t="shared" si="2654"/>
        <v>2992932000</v>
      </c>
      <c r="TZJ13" s="38">
        <f t="shared" si="2655"/>
        <v>-7914999000</v>
      </c>
      <c r="TZK13" s="39">
        <f t="shared" si="2656"/>
        <v>0.98522502837837811</v>
      </c>
      <c r="TZL13" s="39">
        <f t="shared" si="2657"/>
        <v>1.5843049504181546</v>
      </c>
      <c r="TZM13" s="40" t="s">
        <v>395</v>
      </c>
      <c r="TZN13" s="40" t="s">
        <v>11</v>
      </c>
      <c r="TZO13" s="42">
        <v>42369</v>
      </c>
      <c r="TZP13" s="43">
        <v>4995881000</v>
      </c>
      <c r="TZQ13" s="43">
        <v>73814000</v>
      </c>
      <c r="TZR13" s="43">
        <v>2796508000</v>
      </c>
      <c r="TZS13" s="40">
        <v>0</v>
      </c>
      <c r="TZT13" s="43">
        <v>196424000</v>
      </c>
      <c r="TZU13" s="40" t="s">
        <v>41</v>
      </c>
      <c r="TZV13" s="40" t="s">
        <v>99</v>
      </c>
      <c r="TZW13" s="36">
        <f t="shared" si="2658"/>
        <v>2015</v>
      </c>
      <c r="TZX13" s="37">
        <f t="shared" si="2659"/>
        <v>-4922067000</v>
      </c>
      <c r="TZY13" s="38">
        <f t="shared" si="2660"/>
        <v>2992932000</v>
      </c>
      <c r="TZZ13" s="38">
        <f t="shared" si="2661"/>
        <v>-7914999000</v>
      </c>
      <c r="UAA13" s="39">
        <f t="shared" si="2662"/>
        <v>0.98522502837837811</v>
      </c>
      <c r="UAB13" s="39">
        <f t="shared" si="2663"/>
        <v>1.5843049504181546</v>
      </c>
      <c r="UAC13" s="40" t="s">
        <v>395</v>
      </c>
      <c r="UAD13" s="40" t="s">
        <v>11</v>
      </c>
      <c r="UAE13" s="42">
        <v>42369</v>
      </c>
      <c r="UAF13" s="43">
        <v>4995881000</v>
      </c>
      <c r="UAG13" s="43">
        <v>73814000</v>
      </c>
      <c r="UAH13" s="43">
        <v>2796508000</v>
      </c>
      <c r="UAI13" s="40">
        <v>0</v>
      </c>
      <c r="UAJ13" s="43">
        <v>196424000</v>
      </c>
      <c r="UAK13" s="40" t="s">
        <v>41</v>
      </c>
      <c r="UAL13" s="40" t="s">
        <v>99</v>
      </c>
      <c r="UAM13" s="36">
        <f t="shared" si="2658"/>
        <v>2015</v>
      </c>
      <c r="UAN13" s="37">
        <f t="shared" si="2659"/>
        <v>-4922067000</v>
      </c>
      <c r="UAO13" s="38">
        <f t="shared" si="2660"/>
        <v>2992932000</v>
      </c>
      <c r="UAP13" s="38">
        <f t="shared" si="2661"/>
        <v>-7914999000</v>
      </c>
      <c r="UAQ13" s="39">
        <f t="shared" si="2662"/>
        <v>0.98522502837837811</v>
      </c>
      <c r="UAR13" s="39">
        <f t="shared" si="2663"/>
        <v>1.5843049504181546</v>
      </c>
      <c r="UAS13" s="40" t="s">
        <v>395</v>
      </c>
      <c r="UAT13" s="40" t="s">
        <v>11</v>
      </c>
      <c r="UAU13" s="42">
        <v>42369</v>
      </c>
      <c r="UAV13" s="43">
        <v>4995881000</v>
      </c>
      <c r="UAW13" s="43">
        <v>73814000</v>
      </c>
      <c r="UAX13" s="43">
        <v>2796508000</v>
      </c>
      <c r="UAY13" s="40">
        <v>0</v>
      </c>
      <c r="UAZ13" s="43">
        <v>196424000</v>
      </c>
      <c r="UBA13" s="40" t="s">
        <v>41</v>
      </c>
      <c r="UBB13" s="40" t="s">
        <v>99</v>
      </c>
      <c r="UBC13" s="36">
        <f t="shared" si="2664"/>
        <v>2015</v>
      </c>
      <c r="UBD13" s="37">
        <f t="shared" si="2665"/>
        <v>-4922067000</v>
      </c>
      <c r="UBE13" s="38">
        <f t="shared" si="2666"/>
        <v>2992932000</v>
      </c>
      <c r="UBF13" s="38">
        <f t="shared" si="2667"/>
        <v>-7914999000</v>
      </c>
      <c r="UBG13" s="39">
        <f t="shared" si="2668"/>
        <v>0.98522502837837811</v>
      </c>
      <c r="UBH13" s="39">
        <f t="shared" si="2669"/>
        <v>1.5843049504181546</v>
      </c>
      <c r="UBI13" s="40" t="s">
        <v>395</v>
      </c>
      <c r="UBJ13" s="40" t="s">
        <v>11</v>
      </c>
      <c r="UBK13" s="42">
        <v>42369</v>
      </c>
      <c r="UBL13" s="43">
        <v>4995881000</v>
      </c>
      <c r="UBM13" s="43">
        <v>73814000</v>
      </c>
      <c r="UBN13" s="43">
        <v>2796508000</v>
      </c>
      <c r="UBO13" s="40">
        <v>0</v>
      </c>
      <c r="UBP13" s="43">
        <v>196424000</v>
      </c>
      <c r="UBQ13" s="40" t="s">
        <v>41</v>
      </c>
      <c r="UBR13" s="40" t="s">
        <v>99</v>
      </c>
      <c r="UBS13" s="36">
        <f t="shared" si="2664"/>
        <v>2015</v>
      </c>
      <c r="UBT13" s="37">
        <f t="shared" si="2665"/>
        <v>-4922067000</v>
      </c>
      <c r="UBU13" s="38">
        <f t="shared" si="2666"/>
        <v>2992932000</v>
      </c>
      <c r="UBV13" s="38">
        <f t="shared" si="2667"/>
        <v>-7914999000</v>
      </c>
      <c r="UBW13" s="39">
        <f t="shared" si="2668"/>
        <v>0.98522502837837811</v>
      </c>
      <c r="UBX13" s="39">
        <f t="shared" si="2669"/>
        <v>1.5843049504181546</v>
      </c>
      <c r="UBY13" s="40" t="s">
        <v>395</v>
      </c>
      <c r="UBZ13" s="40" t="s">
        <v>11</v>
      </c>
      <c r="UCA13" s="42">
        <v>42369</v>
      </c>
      <c r="UCB13" s="43">
        <v>4995881000</v>
      </c>
      <c r="UCC13" s="43">
        <v>73814000</v>
      </c>
      <c r="UCD13" s="43">
        <v>2796508000</v>
      </c>
      <c r="UCE13" s="40">
        <v>0</v>
      </c>
      <c r="UCF13" s="43">
        <v>196424000</v>
      </c>
      <c r="UCG13" s="40" t="s">
        <v>41</v>
      </c>
      <c r="UCH13" s="40" t="s">
        <v>99</v>
      </c>
      <c r="UCI13" s="36">
        <f t="shared" si="2670"/>
        <v>2015</v>
      </c>
      <c r="UCJ13" s="37">
        <f t="shared" si="2671"/>
        <v>-4922067000</v>
      </c>
      <c r="UCK13" s="38">
        <f t="shared" si="2672"/>
        <v>2992932000</v>
      </c>
      <c r="UCL13" s="38">
        <f t="shared" si="2673"/>
        <v>-7914999000</v>
      </c>
      <c r="UCM13" s="39">
        <f t="shared" si="2674"/>
        <v>0.98522502837837811</v>
      </c>
      <c r="UCN13" s="39">
        <f t="shared" si="2675"/>
        <v>1.5843049504181546</v>
      </c>
      <c r="UCO13" s="40" t="s">
        <v>395</v>
      </c>
      <c r="UCP13" s="40" t="s">
        <v>11</v>
      </c>
      <c r="UCQ13" s="42">
        <v>42369</v>
      </c>
      <c r="UCR13" s="43">
        <v>4995881000</v>
      </c>
      <c r="UCS13" s="43">
        <v>73814000</v>
      </c>
      <c r="UCT13" s="43">
        <v>2796508000</v>
      </c>
      <c r="UCU13" s="40">
        <v>0</v>
      </c>
      <c r="UCV13" s="43">
        <v>196424000</v>
      </c>
      <c r="UCW13" s="40" t="s">
        <v>41</v>
      </c>
      <c r="UCX13" s="40" t="s">
        <v>99</v>
      </c>
      <c r="UCY13" s="36">
        <f t="shared" si="2670"/>
        <v>2015</v>
      </c>
      <c r="UCZ13" s="37">
        <f t="shared" si="2671"/>
        <v>-4922067000</v>
      </c>
      <c r="UDA13" s="38">
        <f t="shared" si="2672"/>
        <v>2992932000</v>
      </c>
      <c r="UDB13" s="38">
        <f t="shared" si="2673"/>
        <v>-7914999000</v>
      </c>
      <c r="UDC13" s="39">
        <f t="shared" si="2674"/>
        <v>0.98522502837837811</v>
      </c>
      <c r="UDD13" s="39">
        <f t="shared" si="2675"/>
        <v>1.5843049504181546</v>
      </c>
      <c r="UDE13" s="40" t="s">
        <v>395</v>
      </c>
      <c r="UDF13" s="40" t="s">
        <v>11</v>
      </c>
      <c r="UDG13" s="42">
        <v>42369</v>
      </c>
      <c r="UDH13" s="43">
        <v>4995881000</v>
      </c>
      <c r="UDI13" s="43">
        <v>73814000</v>
      </c>
      <c r="UDJ13" s="43">
        <v>2796508000</v>
      </c>
      <c r="UDK13" s="40">
        <v>0</v>
      </c>
      <c r="UDL13" s="43">
        <v>196424000</v>
      </c>
      <c r="UDM13" s="40" t="s">
        <v>41</v>
      </c>
      <c r="UDN13" s="40" t="s">
        <v>99</v>
      </c>
      <c r="UDO13" s="36">
        <f t="shared" si="2676"/>
        <v>2015</v>
      </c>
      <c r="UDP13" s="37">
        <f t="shared" si="2677"/>
        <v>-4922067000</v>
      </c>
      <c r="UDQ13" s="38">
        <f t="shared" si="2678"/>
        <v>2992932000</v>
      </c>
      <c r="UDR13" s="38">
        <f t="shared" si="2679"/>
        <v>-7914999000</v>
      </c>
      <c r="UDS13" s="39">
        <f t="shared" si="2680"/>
        <v>0.98522502837837811</v>
      </c>
      <c r="UDT13" s="39">
        <f t="shared" si="2681"/>
        <v>1.5843049504181546</v>
      </c>
      <c r="UDU13" s="40" t="s">
        <v>395</v>
      </c>
      <c r="UDV13" s="40" t="s">
        <v>11</v>
      </c>
      <c r="UDW13" s="42">
        <v>42369</v>
      </c>
      <c r="UDX13" s="43">
        <v>4995881000</v>
      </c>
      <c r="UDY13" s="43">
        <v>73814000</v>
      </c>
      <c r="UDZ13" s="43">
        <v>2796508000</v>
      </c>
      <c r="UEA13" s="40">
        <v>0</v>
      </c>
      <c r="UEB13" s="43">
        <v>196424000</v>
      </c>
      <c r="UEC13" s="40" t="s">
        <v>41</v>
      </c>
      <c r="UED13" s="40" t="s">
        <v>99</v>
      </c>
      <c r="UEE13" s="36">
        <f t="shared" si="2676"/>
        <v>2015</v>
      </c>
      <c r="UEF13" s="37">
        <f t="shared" si="2677"/>
        <v>-4922067000</v>
      </c>
      <c r="UEG13" s="38">
        <f t="shared" si="2678"/>
        <v>2992932000</v>
      </c>
      <c r="UEH13" s="38">
        <f t="shared" si="2679"/>
        <v>-7914999000</v>
      </c>
      <c r="UEI13" s="39">
        <f t="shared" si="2680"/>
        <v>0.98522502837837811</v>
      </c>
      <c r="UEJ13" s="39">
        <f t="shared" si="2681"/>
        <v>1.5843049504181546</v>
      </c>
      <c r="UEK13" s="40" t="s">
        <v>395</v>
      </c>
      <c r="UEL13" s="40" t="s">
        <v>11</v>
      </c>
      <c r="UEM13" s="42">
        <v>42369</v>
      </c>
      <c r="UEN13" s="43">
        <v>4995881000</v>
      </c>
      <c r="UEO13" s="43">
        <v>73814000</v>
      </c>
      <c r="UEP13" s="43">
        <v>2796508000</v>
      </c>
      <c r="UEQ13" s="40">
        <v>0</v>
      </c>
      <c r="UER13" s="43">
        <v>196424000</v>
      </c>
      <c r="UES13" s="40" t="s">
        <v>41</v>
      </c>
      <c r="UET13" s="40" t="s">
        <v>99</v>
      </c>
      <c r="UEU13" s="36">
        <f t="shared" si="2682"/>
        <v>2015</v>
      </c>
      <c r="UEV13" s="37">
        <f t="shared" si="2683"/>
        <v>-4922067000</v>
      </c>
      <c r="UEW13" s="38">
        <f t="shared" si="2684"/>
        <v>2992932000</v>
      </c>
      <c r="UEX13" s="38">
        <f t="shared" si="2685"/>
        <v>-7914999000</v>
      </c>
      <c r="UEY13" s="39">
        <f t="shared" si="2686"/>
        <v>0.98522502837837811</v>
      </c>
      <c r="UEZ13" s="39">
        <f t="shared" si="2687"/>
        <v>1.5843049504181546</v>
      </c>
      <c r="UFA13" s="40" t="s">
        <v>395</v>
      </c>
      <c r="UFB13" s="40" t="s">
        <v>11</v>
      </c>
      <c r="UFC13" s="42">
        <v>42369</v>
      </c>
      <c r="UFD13" s="43">
        <v>4995881000</v>
      </c>
      <c r="UFE13" s="43">
        <v>73814000</v>
      </c>
      <c r="UFF13" s="43">
        <v>2796508000</v>
      </c>
      <c r="UFG13" s="40">
        <v>0</v>
      </c>
      <c r="UFH13" s="43">
        <v>196424000</v>
      </c>
      <c r="UFI13" s="40" t="s">
        <v>41</v>
      </c>
      <c r="UFJ13" s="40" t="s">
        <v>99</v>
      </c>
      <c r="UFK13" s="36">
        <f t="shared" si="2682"/>
        <v>2015</v>
      </c>
      <c r="UFL13" s="37">
        <f t="shared" si="2683"/>
        <v>-4922067000</v>
      </c>
      <c r="UFM13" s="38">
        <f t="shared" si="2684"/>
        <v>2992932000</v>
      </c>
      <c r="UFN13" s="38">
        <f t="shared" si="2685"/>
        <v>-7914999000</v>
      </c>
      <c r="UFO13" s="39">
        <f t="shared" si="2686"/>
        <v>0.98522502837837811</v>
      </c>
      <c r="UFP13" s="39">
        <f t="shared" si="2687"/>
        <v>1.5843049504181546</v>
      </c>
      <c r="UFQ13" s="40" t="s">
        <v>395</v>
      </c>
      <c r="UFR13" s="40" t="s">
        <v>11</v>
      </c>
      <c r="UFS13" s="42">
        <v>42369</v>
      </c>
      <c r="UFT13" s="43">
        <v>4995881000</v>
      </c>
      <c r="UFU13" s="43">
        <v>73814000</v>
      </c>
      <c r="UFV13" s="43">
        <v>2796508000</v>
      </c>
      <c r="UFW13" s="40">
        <v>0</v>
      </c>
      <c r="UFX13" s="43">
        <v>196424000</v>
      </c>
      <c r="UFY13" s="40" t="s">
        <v>41</v>
      </c>
      <c r="UFZ13" s="40" t="s">
        <v>99</v>
      </c>
      <c r="UGA13" s="36">
        <f t="shared" si="2688"/>
        <v>2015</v>
      </c>
      <c r="UGB13" s="37">
        <f t="shared" si="2689"/>
        <v>-4922067000</v>
      </c>
      <c r="UGC13" s="38">
        <f t="shared" si="2690"/>
        <v>2992932000</v>
      </c>
      <c r="UGD13" s="38">
        <f t="shared" si="2691"/>
        <v>-7914999000</v>
      </c>
      <c r="UGE13" s="39">
        <f t="shared" si="2692"/>
        <v>0.98522502837837811</v>
      </c>
      <c r="UGF13" s="39">
        <f t="shared" si="2693"/>
        <v>1.5843049504181546</v>
      </c>
      <c r="UGG13" s="40" t="s">
        <v>395</v>
      </c>
      <c r="UGH13" s="40" t="s">
        <v>11</v>
      </c>
      <c r="UGI13" s="42">
        <v>42369</v>
      </c>
      <c r="UGJ13" s="43">
        <v>4995881000</v>
      </c>
      <c r="UGK13" s="43">
        <v>73814000</v>
      </c>
      <c r="UGL13" s="43">
        <v>2796508000</v>
      </c>
      <c r="UGM13" s="40">
        <v>0</v>
      </c>
      <c r="UGN13" s="43">
        <v>196424000</v>
      </c>
      <c r="UGO13" s="40" t="s">
        <v>41</v>
      </c>
      <c r="UGP13" s="40" t="s">
        <v>99</v>
      </c>
      <c r="UGQ13" s="36">
        <f t="shared" si="2688"/>
        <v>2015</v>
      </c>
      <c r="UGR13" s="37">
        <f t="shared" si="2689"/>
        <v>-4922067000</v>
      </c>
      <c r="UGS13" s="38">
        <f t="shared" si="2690"/>
        <v>2992932000</v>
      </c>
      <c r="UGT13" s="38">
        <f t="shared" si="2691"/>
        <v>-7914999000</v>
      </c>
      <c r="UGU13" s="39">
        <f t="shared" si="2692"/>
        <v>0.98522502837837811</v>
      </c>
      <c r="UGV13" s="39">
        <f t="shared" si="2693"/>
        <v>1.5843049504181546</v>
      </c>
      <c r="UGW13" s="40" t="s">
        <v>395</v>
      </c>
      <c r="UGX13" s="40" t="s">
        <v>11</v>
      </c>
      <c r="UGY13" s="42">
        <v>42369</v>
      </c>
      <c r="UGZ13" s="43">
        <v>4995881000</v>
      </c>
      <c r="UHA13" s="43">
        <v>73814000</v>
      </c>
      <c r="UHB13" s="43">
        <v>2796508000</v>
      </c>
      <c r="UHC13" s="40">
        <v>0</v>
      </c>
      <c r="UHD13" s="43">
        <v>196424000</v>
      </c>
      <c r="UHE13" s="40" t="s">
        <v>41</v>
      </c>
      <c r="UHF13" s="40" t="s">
        <v>99</v>
      </c>
      <c r="UHG13" s="36">
        <f t="shared" si="2694"/>
        <v>2015</v>
      </c>
      <c r="UHH13" s="37">
        <f t="shared" si="2695"/>
        <v>-4922067000</v>
      </c>
      <c r="UHI13" s="38">
        <f t="shared" si="2696"/>
        <v>2992932000</v>
      </c>
      <c r="UHJ13" s="38">
        <f t="shared" si="2697"/>
        <v>-7914999000</v>
      </c>
      <c r="UHK13" s="39">
        <f t="shared" si="2698"/>
        <v>0.98522502837837811</v>
      </c>
      <c r="UHL13" s="39">
        <f t="shared" si="2699"/>
        <v>1.5843049504181546</v>
      </c>
      <c r="UHM13" s="40" t="s">
        <v>395</v>
      </c>
      <c r="UHN13" s="40" t="s">
        <v>11</v>
      </c>
      <c r="UHO13" s="42">
        <v>42369</v>
      </c>
      <c r="UHP13" s="43">
        <v>4995881000</v>
      </c>
      <c r="UHQ13" s="43">
        <v>73814000</v>
      </c>
      <c r="UHR13" s="43">
        <v>2796508000</v>
      </c>
      <c r="UHS13" s="40">
        <v>0</v>
      </c>
      <c r="UHT13" s="43">
        <v>196424000</v>
      </c>
      <c r="UHU13" s="40" t="s">
        <v>41</v>
      </c>
      <c r="UHV13" s="40" t="s">
        <v>99</v>
      </c>
      <c r="UHW13" s="36">
        <f t="shared" si="2694"/>
        <v>2015</v>
      </c>
      <c r="UHX13" s="37">
        <f t="shared" si="2695"/>
        <v>-4922067000</v>
      </c>
      <c r="UHY13" s="38">
        <f t="shared" si="2696"/>
        <v>2992932000</v>
      </c>
      <c r="UHZ13" s="38">
        <f t="shared" si="2697"/>
        <v>-7914999000</v>
      </c>
      <c r="UIA13" s="39">
        <f t="shared" si="2698"/>
        <v>0.98522502837837811</v>
      </c>
      <c r="UIB13" s="39">
        <f t="shared" si="2699"/>
        <v>1.5843049504181546</v>
      </c>
      <c r="UIC13" s="40" t="s">
        <v>395</v>
      </c>
      <c r="UID13" s="40" t="s">
        <v>11</v>
      </c>
      <c r="UIE13" s="42">
        <v>42369</v>
      </c>
      <c r="UIF13" s="43">
        <v>4995881000</v>
      </c>
      <c r="UIG13" s="43">
        <v>73814000</v>
      </c>
      <c r="UIH13" s="43">
        <v>2796508000</v>
      </c>
      <c r="UII13" s="40">
        <v>0</v>
      </c>
      <c r="UIJ13" s="43">
        <v>196424000</v>
      </c>
      <c r="UIK13" s="40" t="s">
        <v>41</v>
      </c>
      <c r="UIL13" s="40" t="s">
        <v>99</v>
      </c>
      <c r="UIM13" s="36">
        <f t="shared" si="2700"/>
        <v>2015</v>
      </c>
      <c r="UIN13" s="37">
        <f t="shared" si="2701"/>
        <v>-4922067000</v>
      </c>
      <c r="UIO13" s="38">
        <f t="shared" si="2702"/>
        <v>2992932000</v>
      </c>
      <c r="UIP13" s="38">
        <f t="shared" si="2703"/>
        <v>-7914999000</v>
      </c>
      <c r="UIQ13" s="39">
        <f t="shared" si="2704"/>
        <v>0.98522502837837811</v>
      </c>
      <c r="UIR13" s="39">
        <f t="shared" si="2705"/>
        <v>1.5843049504181546</v>
      </c>
      <c r="UIS13" s="40" t="s">
        <v>395</v>
      </c>
      <c r="UIT13" s="40" t="s">
        <v>11</v>
      </c>
      <c r="UIU13" s="42">
        <v>42369</v>
      </c>
      <c r="UIV13" s="43">
        <v>4995881000</v>
      </c>
      <c r="UIW13" s="43">
        <v>73814000</v>
      </c>
      <c r="UIX13" s="43">
        <v>2796508000</v>
      </c>
      <c r="UIY13" s="40">
        <v>0</v>
      </c>
      <c r="UIZ13" s="43">
        <v>196424000</v>
      </c>
      <c r="UJA13" s="40" t="s">
        <v>41</v>
      </c>
      <c r="UJB13" s="40" t="s">
        <v>99</v>
      </c>
      <c r="UJC13" s="36">
        <f t="shared" si="2700"/>
        <v>2015</v>
      </c>
      <c r="UJD13" s="37">
        <f t="shared" si="2701"/>
        <v>-4922067000</v>
      </c>
      <c r="UJE13" s="38">
        <f t="shared" si="2702"/>
        <v>2992932000</v>
      </c>
      <c r="UJF13" s="38">
        <f t="shared" si="2703"/>
        <v>-7914999000</v>
      </c>
      <c r="UJG13" s="39">
        <f t="shared" si="2704"/>
        <v>0.98522502837837811</v>
      </c>
      <c r="UJH13" s="39">
        <f t="shared" si="2705"/>
        <v>1.5843049504181546</v>
      </c>
      <c r="UJI13" s="40" t="s">
        <v>395</v>
      </c>
      <c r="UJJ13" s="40" t="s">
        <v>11</v>
      </c>
      <c r="UJK13" s="42">
        <v>42369</v>
      </c>
      <c r="UJL13" s="43">
        <v>4995881000</v>
      </c>
      <c r="UJM13" s="43">
        <v>73814000</v>
      </c>
      <c r="UJN13" s="43">
        <v>2796508000</v>
      </c>
      <c r="UJO13" s="40">
        <v>0</v>
      </c>
      <c r="UJP13" s="43">
        <v>196424000</v>
      </c>
      <c r="UJQ13" s="40" t="s">
        <v>41</v>
      </c>
      <c r="UJR13" s="40" t="s">
        <v>99</v>
      </c>
      <c r="UJS13" s="36">
        <f t="shared" si="2706"/>
        <v>2015</v>
      </c>
      <c r="UJT13" s="37">
        <f t="shared" si="2707"/>
        <v>-4922067000</v>
      </c>
      <c r="UJU13" s="38">
        <f t="shared" si="2708"/>
        <v>2992932000</v>
      </c>
      <c r="UJV13" s="38">
        <f t="shared" si="2709"/>
        <v>-7914999000</v>
      </c>
      <c r="UJW13" s="39">
        <f t="shared" si="2710"/>
        <v>0.98522502837837811</v>
      </c>
      <c r="UJX13" s="39">
        <f t="shared" si="2711"/>
        <v>1.5843049504181546</v>
      </c>
      <c r="UJY13" s="40" t="s">
        <v>395</v>
      </c>
      <c r="UJZ13" s="40" t="s">
        <v>11</v>
      </c>
      <c r="UKA13" s="42">
        <v>42369</v>
      </c>
      <c r="UKB13" s="43">
        <v>4995881000</v>
      </c>
      <c r="UKC13" s="43">
        <v>73814000</v>
      </c>
      <c r="UKD13" s="43">
        <v>2796508000</v>
      </c>
      <c r="UKE13" s="40">
        <v>0</v>
      </c>
      <c r="UKF13" s="43">
        <v>196424000</v>
      </c>
      <c r="UKG13" s="40" t="s">
        <v>41</v>
      </c>
      <c r="UKH13" s="40" t="s">
        <v>99</v>
      </c>
      <c r="UKI13" s="36">
        <f t="shared" si="2706"/>
        <v>2015</v>
      </c>
      <c r="UKJ13" s="37">
        <f t="shared" si="2707"/>
        <v>-4922067000</v>
      </c>
      <c r="UKK13" s="38">
        <f t="shared" si="2708"/>
        <v>2992932000</v>
      </c>
      <c r="UKL13" s="38">
        <f t="shared" si="2709"/>
        <v>-7914999000</v>
      </c>
      <c r="UKM13" s="39">
        <f t="shared" si="2710"/>
        <v>0.98522502837837811</v>
      </c>
      <c r="UKN13" s="39">
        <f t="shared" si="2711"/>
        <v>1.5843049504181546</v>
      </c>
      <c r="UKO13" s="40" t="s">
        <v>395</v>
      </c>
      <c r="UKP13" s="40" t="s">
        <v>11</v>
      </c>
      <c r="UKQ13" s="42">
        <v>42369</v>
      </c>
      <c r="UKR13" s="43">
        <v>4995881000</v>
      </c>
      <c r="UKS13" s="43">
        <v>73814000</v>
      </c>
      <c r="UKT13" s="43">
        <v>2796508000</v>
      </c>
      <c r="UKU13" s="40">
        <v>0</v>
      </c>
      <c r="UKV13" s="43">
        <v>196424000</v>
      </c>
      <c r="UKW13" s="40" t="s">
        <v>41</v>
      </c>
      <c r="UKX13" s="40" t="s">
        <v>99</v>
      </c>
      <c r="UKY13" s="36">
        <f t="shared" si="2712"/>
        <v>2015</v>
      </c>
      <c r="UKZ13" s="37">
        <f t="shared" si="2713"/>
        <v>-4922067000</v>
      </c>
      <c r="ULA13" s="38">
        <f t="shared" si="2714"/>
        <v>2992932000</v>
      </c>
      <c r="ULB13" s="38">
        <f t="shared" si="2715"/>
        <v>-7914999000</v>
      </c>
      <c r="ULC13" s="39">
        <f t="shared" si="2716"/>
        <v>0.98522502837837811</v>
      </c>
      <c r="ULD13" s="39">
        <f t="shared" si="2717"/>
        <v>1.5843049504181546</v>
      </c>
      <c r="ULE13" s="40" t="s">
        <v>395</v>
      </c>
      <c r="ULF13" s="40" t="s">
        <v>11</v>
      </c>
      <c r="ULG13" s="42">
        <v>42369</v>
      </c>
      <c r="ULH13" s="43">
        <v>4995881000</v>
      </c>
      <c r="ULI13" s="43">
        <v>73814000</v>
      </c>
      <c r="ULJ13" s="43">
        <v>2796508000</v>
      </c>
      <c r="ULK13" s="40">
        <v>0</v>
      </c>
      <c r="ULL13" s="43">
        <v>196424000</v>
      </c>
      <c r="ULM13" s="40" t="s">
        <v>41</v>
      </c>
      <c r="ULN13" s="40" t="s">
        <v>99</v>
      </c>
      <c r="ULO13" s="36">
        <f t="shared" si="2712"/>
        <v>2015</v>
      </c>
      <c r="ULP13" s="37">
        <f t="shared" si="2713"/>
        <v>-4922067000</v>
      </c>
      <c r="ULQ13" s="38">
        <f t="shared" si="2714"/>
        <v>2992932000</v>
      </c>
      <c r="ULR13" s="38">
        <f t="shared" si="2715"/>
        <v>-7914999000</v>
      </c>
      <c r="ULS13" s="39">
        <f t="shared" si="2716"/>
        <v>0.98522502837837811</v>
      </c>
      <c r="ULT13" s="39">
        <f t="shared" si="2717"/>
        <v>1.5843049504181546</v>
      </c>
      <c r="ULU13" s="40" t="s">
        <v>395</v>
      </c>
      <c r="ULV13" s="40" t="s">
        <v>11</v>
      </c>
      <c r="ULW13" s="42">
        <v>42369</v>
      </c>
      <c r="ULX13" s="43">
        <v>4995881000</v>
      </c>
      <c r="ULY13" s="43">
        <v>73814000</v>
      </c>
      <c r="ULZ13" s="43">
        <v>2796508000</v>
      </c>
      <c r="UMA13" s="40">
        <v>0</v>
      </c>
      <c r="UMB13" s="43">
        <v>196424000</v>
      </c>
      <c r="UMC13" s="40" t="s">
        <v>41</v>
      </c>
      <c r="UMD13" s="40" t="s">
        <v>99</v>
      </c>
      <c r="UME13" s="36">
        <f t="shared" si="2718"/>
        <v>2015</v>
      </c>
      <c r="UMF13" s="37">
        <f t="shared" si="2719"/>
        <v>-4922067000</v>
      </c>
      <c r="UMG13" s="38">
        <f t="shared" si="2720"/>
        <v>2992932000</v>
      </c>
      <c r="UMH13" s="38">
        <f t="shared" si="2721"/>
        <v>-7914999000</v>
      </c>
      <c r="UMI13" s="39">
        <f t="shared" si="2722"/>
        <v>0.98522502837837811</v>
      </c>
      <c r="UMJ13" s="39">
        <f t="shared" si="2723"/>
        <v>1.5843049504181546</v>
      </c>
      <c r="UMK13" s="40" t="s">
        <v>395</v>
      </c>
      <c r="UML13" s="40" t="s">
        <v>11</v>
      </c>
      <c r="UMM13" s="42">
        <v>42369</v>
      </c>
      <c r="UMN13" s="43">
        <v>4995881000</v>
      </c>
      <c r="UMO13" s="43">
        <v>73814000</v>
      </c>
      <c r="UMP13" s="43">
        <v>2796508000</v>
      </c>
      <c r="UMQ13" s="40">
        <v>0</v>
      </c>
      <c r="UMR13" s="43">
        <v>196424000</v>
      </c>
      <c r="UMS13" s="40" t="s">
        <v>41</v>
      </c>
      <c r="UMT13" s="40" t="s">
        <v>99</v>
      </c>
      <c r="UMU13" s="36">
        <f t="shared" si="2718"/>
        <v>2015</v>
      </c>
      <c r="UMV13" s="37">
        <f t="shared" si="2719"/>
        <v>-4922067000</v>
      </c>
      <c r="UMW13" s="38">
        <f t="shared" si="2720"/>
        <v>2992932000</v>
      </c>
      <c r="UMX13" s="38">
        <f t="shared" si="2721"/>
        <v>-7914999000</v>
      </c>
      <c r="UMY13" s="39">
        <f t="shared" si="2722"/>
        <v>0.98522502837837811</v>
      </c>
      <c r="UMZ13" s="39">
        <f t="shared" si="2723"/>
        <v>1.5843049504181546</v>
      </c>
      <c r="UNA13" s="40" t="s">
        <v>395</v>
      </c>
      <c r="UNB13" s="40" t="s">
        <v>11</v>
      </c>
      <c r="UNC13" s="42">
        <v>42369</v>
      </c>
      <c r="UND13" s="43">
        <v>4995881000</v>
      </c>
      <c r="UNE13" s="43">
        <v>73814000</v>
      </c>
      <c r="UNF13" s="43">
        <v>2796508000</v>
      </c>
      <c r="UNG13" s="40">
        <v>0</v>
      </c>
      <c r="UNH13" s="43">
        <v>196424000</v>
      </c>
      <c r="UNI13" s="40" t="s">
        <v>41</v>
      </c>
      <c r="UNJ13" s="40" t="s">
        <v>99</v>
      </c>
      <c r="UNK13" s="36">
        <f t="shared" si="2724"/>
        <v>2015</v>
      </c>
      <c r="UNL13" s="37">
        <f t="shared" si="2725"/>
        <v>-4922067000</v>
      </c>
      <c r="UNM13" s="38">
        <f t="shared" si="2726"/>
        <v>2992932000</v>
      </c>
      <c r="UNN13" s="38">
        <f t="shared" si="2727"/>
        <v>-7914999000</v>
      </c>
      <c r="UNO13" s="39">
        <f t="shared" si="2728"/>
        <v>0.98522502837837811</v>
      </c>
      <c r="UNP13" s="39">
        <f t="shared" si="2729"/>
        <v>1.5843049504181546</v>
      </c>
      <c r="UNQ13" s="40" t="s">
        <v>395</v>
      </c>
      <c r="UNR13" s="40" t="s">
        <v>11</v>
      </c>
      <c r="UNS13" s="42">
        <v>42369</v>
      </c>
      <c r="UNT13" s="43">
        <v>4995881000</v>
      </c>
      <c r="UNU13" s="43">
        <v>73814000</v>
      </c>
      <c r="UNV13" s="43">
        <v>2796508000</v>
      </c>
      <c r="UNW13" s="40">
        <v>0</v>
      </c>
      <c r="UNX13" s="43">
        <v>196424000</v>
      </c>
      <c r="UNY13" s="40" t="s">
        <v>41</v>
      </c>
      <c r="UNZ13" s="40" t="s">
        <v>99</v>
      </c>
      <c r="UOA13" s="36">
        <f t="shared" si="2724"/>
        <v>2015</v>
      </c>
      <c r="UOB13" s="37">
        <f t="shared" si="2725"/>
        <v>-4922067000</v>
      </c>
      <c r="UOC13" s="38">
        <f t="shared" si="2726"/>
        <v>2992932000</v>
      </c>
      <c r="UOD13" s="38">
        <f t="shared" si="2727"/>
        <v>-7914999000</v>
      </c>
      <c r="UOE13" s="39">
        <f t="shared" si="2728"/>
        <v>0.98522502837837811</v>
      </c>
      <c r="UOF13" s="39">
        <f t="shared" si="2729"/>
        <v>1.5843049504181546</v>
      </c>
      <c r="UOG13" s="40" t="s">
        <v>395</v>
      </c>
      <c r="UOH13" s="40" t="s">
        <v>11</v>
      </c>
      <c r="UOI13" s="42">
        <v>42369</v>
      </c>
      <c r="UOJ13" s="43">
        <v>4995881000</v>
      </c>
      <c r="UOK13" s="43">
        <v>73814000</v>
      </c>
      <c r="UOL13" s="43">
        <v>2796508000</v>
      </c>
      <c r="UOM13" s="40">
        <v>0</v>
      </c>
      <c r="UON13" s="43">
        <v>196424000</v>
      </c>
      <c r="UOO13" s="40" t="s">
        <v>41</v>
      </c>
      <c r="UOP13" s="40" t="s">
        <v>99</v>
      </c>
      <c r="UOQ13" s="36">
        <f t="shared" si="2730"/>
        <v>2015</v>
      </c>
      <c r="UOR13" s="37">
        <f t="shared" si="2731"/>
        <v>-4922067000</v>
      </c>
      <c r="UOS13" s="38">
        <f t="shared" si="2732"/>
        <v>2992932000</v>
      </c>
      <c r="UOT13" s="38">
        <f t="shared" si="2733"/>
        <v>-7914999000</v>
      </c>
      <c r="UOU13" s="39">
        <f t="shared" si="2734"/>
        <v>0.98522502837837811</v>
      </c>
      <c r="UOV13" s="39">
        <f t="shared" si="2735"/>
        <v>1.5843049504181546</v>
      </c>
      <c r="UOW13" s="40" t="s">
        <v>395</v>
      </c>
      <c r="UOX13" s="40" t="s">
        <v>11</v>
      </c>
      <c r="UOY13" s="42">
        <v>42369</v>
      </c>
      <c r="UOZ13" s="43">
        <v>4995881000</v>
      </c>
      <c r="UPA13" s="43">
        <v>73814000</v>
      </c>
      <c r="UPB13" s="43">
        <v>2796508000</v>
      </c>
      <c r="UPC13" s="40">
        <v>0</v>
      </c>
      <c r="UPD13" s="43">
        <v>196424000</v>
      </c>
      <c r="UPE13" s="40" t="s">
        <v>41</v>
      </c>
      <c r="UPF13" s="40" t="s">
        <v>99</v>
      </c>
      <c r="UPG13" s="36">
        <f t="shared" si="2730"/>
        <v>2015</v>
      </c>
      <c r="UPH13" s="37">
        <f t="shared" si="2731"/>
        <v>-4922067000</v>
      </c>
      <c r="UPI13" s="38">
        <f t="shared" si="2732"/>
        <v>2992932000</v>
      </c>
      <c r="UPJ13" s="38">
        <f t="shared" si="2733"/>
        <v>-7914999000</v>
      </c>
      <c r="UPK13" s="39">
        <f t="shared" si="2734"/>
        <v>0.98522502837837811</v>
      </c>
      <c r="UPL13" s="39">
        <f t="shared" si="2735"/>
        <v>1.5843049504181546</v>
      </c>
      <c r="UPM13" s="40" t="s">
        <v>395</v>
      </c>
      <c r="UPN13" s="40" t="s">
        <v>11</v>
      </c>
      <c r="UPO13" s="42">
        <v>42369</v>
      </c>
      <c r="UPP13" s="43">
        <v>4995881000</v>
      </c>
      <c r="UPQ13" s="43">
        <v>73814000</v>
      </c>
      <c r="UPR13" s="43">
        <v>2796508000</v>
      </c>
      <c r="UPS13" s="40">
        <v>0</v>
      </c>
      <c r="UPT13" s="43">
        <v>196424000</v>
      </c>
      <c r="UPU13" s="40" t="s">
        <v>41</v>
      </c>
      <c r="UPV13" s="40" t="s">
        <v>99</v>
      </c>
      <c r="UPW13" s="36">
        <f t="shared" si="2736"/>
        <v>2015</v>
      </c>
      <c r="UPX13" s="37">
        <f t="shared" si="2737"/>
        <v>-4922067000</v>
      </c>
      <c r="UPY13" s="38">
        <f t="shared" si="2738"/>
        <v>2992932000</v>
      </c>
      <c r="UPZ13" s="38">
        <f t="shared" si="2739"/>
        <v>-7914999000</v>
      </c>
      <c r="UQA13" s="39">
        <f t="shared" si="2740"/>
        <v>0.98522502837837811</v>
      </c>
      <c r="UQB13" s="39">
        <f t="shared" si="2741"/>
        <v>1.5843049504181546</v>
      </c>
      <c r="UQC13" s="40" t="s">
        <v>395</v>
      </c>
      <c r="UQD13" s="40" t="s">
        <v>11</v>
      </c>
      <c r="UQE13" s="42">
        <v>42369</v>
      </c>
      <c r="UQF13" s="43">
        <v>4995881000</v>
      </c>
      <c r="UQG13" s="43">
        <v>73814000</v>
      </c>
      <c r="UQH13" s="43">
        <v>2796508000</v>
      </c>
      <c r="UQI13" s="40">
        <v>0</v>
      </c>
      <c r="UQJ13" s="43">
        <v>196424000</v>
      </c>
      <c r="UQK13" s="40" t="s">
        <v>41</v>
      </c>
      <c r="UQL13" s="40" t="s">
        <v>99</v>
      </c>
      <c r="UQM13" s="36">
        <f t="shared" si="2736"/>
        <v>2015</v>
      </c>
      <c r="UQN13" s="37">
        <f t="shared" si="2737"/>
        <v>-4922067000</v>
      </c>
      <c r="UQO13" s="38">
        <f t="shared" si="2738"/>
        <v>2992932000</v>
      </c>
      <c r="UQP13" s="38">
        <f t="shared" si="2739"/>
        <v>-7914999000</v>
      </c>
      <c r="UQQ13" s="39">
        <f t="shared" si="2740"/>
        <v>0.98522502837837811</v>
      </c>
      <c r="UQR13" s="39">
        <f t="shared" si="2741"/>
        <v>1.5843049504181546</v>
      </c>
      <c r="UQS13" s="40" t="s">
        <v>395</v>
      </c>
      <c r="UQT13" s="40" t="s">
        <v>11</v>
      </c>
      <c r="UQU13" s="42">
        <v>42369</v>
      </c>
      <c r="UQV13" s="43">
        <v>4995881000</v>
      </c>
      <c r="UQW13" s="43">
        <v>73814000</v>
      </c>
      <c r="UQX13" s="43">
        <v>2796508000</v>
      </c>
      <c r="UQY13" s="40">
        <v>0</v>
      </c>
      <c r="UQZ13" s="43">
        <v>196424000</v>
      </c>
      <c r="URA13" s="40" t="s">
        <v>41</v>
      </c>
      <c r="URB13" s="40" t="s">
        <v>99</v>
      </c>
      <c r="URC13" s="36">
        <f t="shared" si="2742"/>
        <v>2015</v>
      </c>
      <c r="URD13" s="37">
        <f t="shared" si="2743"/>
        <v>-4922067000</v>
      </c>
      <c r="URE13" s="38">
        <f t="shared" si="2744"/>
        <v>2992932000</v>
      </c>
      <c r="URF13" s="38">
        <f t="shared" si="2745"/>
        <v>-7914999000</v>
      </c>
      <c r="URG13" s="39">
        <f t="shared" si="2746"/>
        <v>0.98522502837837811</v>
      </c>
      <c r="URH13" s="39">
        <f t="shared" si="2747"/>
        <v>1.5843049504181546</v>
      </c>
      <c r="URI13" s="40" t="s">
        <v>395</v>
      </c>
      <c r="URJ13" s="40" t="s">
        <v>11</v>
      </c>
      <c r="URK13" s="42">
        <v>42369</v>
      </c>
      <c r="URL13" s="43">
        <v>4995881000</v>
      </c>
      <c r="URM13" s="43">
        <v>73814000</v>
      </c>
      <c r="URN13" s="43">
        <v>2796508000</v>
      </c>
      <c r="URO13" s="40">
        <v>0</v>
      </c>
      <c r="URP13" s="43">
        <v>196424000</v>
      </c>
      <c r="URQ13" s="40" t="s">
        <v>41</v>
      </c>
      <c r="URR13" s="40" t="s">
        <v>99</v>
      </c>
      <c r="URS13" s="36">
        <f t="shared" si="2742"/>
        <v>2015</v>
      </c>
      <c r="URT13" s="37">
        <f t="shared" si="2743"/>
        <v>-4922067000</v>
      </c>
      <c r="URU13" s="38">
        <f t="shared" si="2744"/>
        <v>2992932000</v>
      </c>
      <c r="URV13" s="38">
        <f t="shared" si="2745"/>
        <v>-7914999000</v>
      </c>
      <c r="URW13" s="39">
        <f t="shared" si="2746"/>
        <v>0.98522502837837811</v>
      </c>
      <c r="URX13" s="39">
        <f t="shared" si="2747"/>
        <v>1.5843049504181546</v>
      </c>
      <c r="URY13" s="40" t="s">
        <v>395</v>
      </c>
      <c r="URZ13" s="40" t="s">
        <v>11</v>
      </c>
      <c r="USA13" s="42">
        <v>42369</v>
      </c>
      <c r="USB13" s="43">
        <v>4995881000</v>
      </c>
      <c r="USC13" s="43">
        <v>73814000</v>
      </c>
      <c r="USD13" s="43">
        <v>2796508000</v>
      </c>
      <c r="USE13" s="40">
        <v>0</v>
      </c>
      <c r="USF13" s="43">
        <v>196424000</v>
      </c>
      <c r="USG13" s="40" t="s">
        <v>41</v>
      </c>
      <c r="USH13" s="40" t="s">
        <v>99</v>
      </c>
      <c r="USI13" s="36">
        <f t="shared" si="2748"/>
        <v>2015</v>
      </c>
      <c r="USJ13" s="37">
        <f t="shared" si="2749"/>
        <v>-4922067000</v>
      </c>
      <c r="USK13" s="38">
        <f t="shared" si="2750"/>
        <v>2992932000</v>
      </c>
      <c r="USL13" s="38">
        <f t="shared" si="2751"/>
        <v>-7914999000</v>
      </c>
      <c r="USM13" s="39">
        <f t="shared" si="2752"/>
        <v>0.98522502837837811</v>
      </c>
      <c r="USN13" s="39">
        <f t="shared" si="2753"/>
        <v>1.5843049504181546</v>
      </c>
      <c r="USO13" s="40" t="s">
        <v>395</v>
      </c>
      <c r="USP13" s="40" t="s">
        <v>11</v>
      </c>
      <c r="USQ13" s="42">
        <v>42369</v>
      </c>
      <c r="USR13" s="43">
        <v>4995881000</v>
      </c>
      <c r="USS13" s="43">
        <v>73814000</v>
      </c>
      <c r="UST13" s="43">
        <v>2796508000</v>
      </c>
      <c r="USU13" s="40">
        <v>0</v>
      </c>
      <c r="USV13" s="43">
        <v>196424000</v>
      </c>
      <c r="USW13" s="40" t="s">
        <v>41</v>
      </c>
      <c r="USX13" s="40" t="s">
        <v>99</v>
      </c>
      <c r="USY13" s="36">
        <f t="shared" si="2748"/>
        <v>2015</v>
      </c>
      <c r="USZ13" s="37">
        <f t="shared" si="2749"/>
        <v>-4922067000</v>
      </c>
      <c r="UTA13" s="38">
        <f t="shared" si="2750"/>
        <v>2992932000</v>
      </c>
      <c r="UTB13" s="38">
        <f t="shared" si="2751"/>
        <v>-7914999000</v>
      </c>
      <c r="UTC13" s="39">
        <f t="shared" si="2752"/>
        <v>0.98522502837837811</v>
      </c>
      <c r="UTD13" s="39">
        <f t="shared" si="2753"/>
        <v>1.5843049504181546</v>
      </c>
      <c r="UTE13" s="40" t="s">
        <v>395</v>
      </c>
      <c r="UTF13" s="40" t="s">
        <v>11</v>
      </c>
      <c r="UTG13" s="42">
        <v>42369</v>
      </c>
      <c r="UTH13" s="43">
        <v>4995881000</v>
      </c>
      <c r="UTI13" s="43">
        <v>73814000</v>
      </c>
      <c r="UTJ13" s="43">
        <v>2796508000</v>
      </c>
      <c r="UTK13" s="40">
        <v>0</v>
      </c>
      <c r="UTL13" s="43">
        <v>196424000</v>
      </c>
      <c r="UTM13" s="40" t="s">
        <v>41</v>
      </c>
      <c r="UTN13" s="40" t="s">
        <v>99</v>
      </c>
      <c r="UTO13" s="36">
        <f t="shared" si="2754"/>
        <v>2015</v>
      </c>
      <c r="UTP13" s="37">
        <f t="shared" si="2755"/>
        <v>-4922067000</v>
      </c>
      <c r="UTQ13" s="38">
        <f t="shared" si="2756"/>
        <v>2992932000</v>
      </c>
      <c r="UTR13" s="38">
        <f t="shared" si="2757"/>
        <v>-7914999000</v>
      </c>
      <c r="UTS13" s="39">
        <f t="shared" si="2758"/>
        <v>0.98522502837837811</v>
      </c>
      <c r="UTT13" s="39">
        <f t="shared" si="2759"/>
        <v>1.5843049504181546</v>
      </c>
      <c r="UTU13" s="40" t="s">
        <v>395</v>
      </c>
      <c r="UTV13" s="40" t="s">
        <v>11</v>
      </c>
      <c r="UTW13" s="42">
        <v>42369</v>
      </c>
      <c r="UTX13" s="43">
        <v>4995881000</v>
      </c>
      <c r="UTY13" s="43">
        <v>73814000</v>
      </c>
      <c r="UTZ13" s="43">
        <v>2796508000</v>
      </c>
      <c r="UUA13" s="40">
        <v>0</v>
      </c>
      <c r="UUB13" s="43">
        <v>196424000</v>
      </c>
      <c r="UUC13" s="40" t="s">
        <v>41</v>
      </c>
      <c r="UUD13" s="40" t="s">
        <v>99</v>
      </c>
      <c r="UUE13" s="36">
        <f t="shared" si="2754"/>
        <v>2015</v>
      </c>
      <c r="UUF13" s="37">
        <f t="shared" si="2755"/>
        <v>-4922067000</v>
      </c>
      <c r="UUG13" s="38">
        <f t="shared" si="2756"/>
        <v>2992932000</v>
      </c>
      <c r="UUH13" s="38">
        <f t="shared" si="2757"/>
        <v>-7914999000</v>
      </c>
      <c r="UUI13" s="39">
        <f t="shared" si="2758"/>
        <v>0.98522502837837811</v>
      </c>
      <c r="UUJ13" s="39">
        <f t="shared" si="2759"/>
        <v>1.5843049504181546</v>
      </c>
      <c r="UUK13" s="40" t="s">
        <v>395</v>
      </c>
      <c r="UUL13" s="40" t="s">
        <v>11</v>
      </c>
      <c r="UUM13" s="42">
        <v>42369</v>
      </c>
      <c r="UUN13" s="43">
        <v>4995881000</v>
      </c>
      <c r="UUO13" s="43">
        <v>73814000</v>
      </c>
      <c r="UUP13" s="43">
        <v>2796508000</v>
      </c>
      <c r="UUQ13" s="40">
        <v>0</v>
      </c>
      <c r="UUR13" s="43">
        <v>196424000</v>
      </c>
      <c r="UUS13" s="40" t="s">
        <v>41</v>
      </c>
      <c r="UUT13" s="40" t="s">
        <v>99</v>
      </c>
      <c r="UUU13" s="36">
        <f t="shared" si="2760"/>
        <v>2015</v>
      </c>
      <c r="UUV13" s="37">
        <f t="shared" si="2761"/>
        <v>-4922067000</v>
      </c>
      <c r="UUW13" s="38">
        <f t="shared" si="2762"/>
        <v>2992932000</v>
      </c>
      <c r="UUX13" s="38">
        <f t="shared" si="2763"/>
        <v>-7914999000</v>
      </c>
      <c r="UUY13" s="39">
        <f t="shared" si="2764"/>
        <v>0.98522502837837811</v>
      </c>
      <c r="UUZ13" s="39">
        <f t="shared" si="2765"/>
        <v>1.5843049504181546</v>
      </c>
      <c r="UVA13" s="40" t="s">
        <v>395</v>
      </c>
      <c r="UVB13" s="40" t="s">
        <v>11</v>
      </c>
      <c r="UVC13" s="42">
        <v>42369</v>
      </c>
      <c r="UVD13" s="43">
        <v>4995881000</v>
      </c>
      <c r="UVE13" s="43">
        <v>73814000</v>
      </c>
      <c r="UVF13" s="43">
        <v>2796508000</v>
      </c>
      <c r="UVG13" s="40">
        <v>0</v>
      </c>
      <c r="UVH13" s="43">
        <v>196424000</v>
      </c>
      <c r="UVI13" s="40" t="s">
        <v>41</v>
      </c>
      <c r="UVJ13" s="40" t="s">
        <v>99</v>
      </c>
      <c r="UVK13" s="36">
        <f t="shared" si="2760"/>
        <v>2015</v>
      </c>
      <c r="UVL13" s="37">
        <f t="shared" si="2761"/>
        <v>-4922067000</v>
      </c>
      <c r="UVM13" s="38">
        <f t="shared" si="2762"/>
        <v>2992932000</v>
      </c>
      <c r="UVN13" s="38">
        <f t="shared" si="2763"/>
        <v>-7914999000</v>
      </c>
      <c r="UVO13" s="39">
        <f t="shared" si="2764"/>
        <v>0.98522502837837811</v>
      </c>
      <c r="UVP13" s="39">
        <f t="shared" si="2765"/>
        <v>1.5843049504181546</v>
      </c>
      <c r="UVQ13" s="40" t="s">
        <v>395</v>
      </c>
      <c r="UVR13" s="40" t="s">
        <v>11</v>
      </c>
      <c r="UVS13" s="42">
        <v>42369</v>
      </c>
      <c r="UVT13" s="43">
        <v>4995881000</v>
      </c>
      <c r="UVU13" s="43">
        <v>73814000</v>
      </c>
      <c r="UVV13" s="43">
        <v>2796508000</v>
      </c>
      <c r="UVW13" s="40">
        <v>0</v>
      </c>
      <c r="UVX13" s="43">
        <v>196424000</v>
      </c>
      <c r="UVY13" s="40" t="s">
        <v>41</v>
      </c>
      <c r="UVZ13" s="40" t="s">
        <v>99</v>
      </c>
      <c r="UWA13" s="36">
        <f t="shared" si="2766"/>
        <v>2015</v>
      </c>
      <c r="UWB13" s="37">
        <f t="shared" si="2767"/>
        <v>-4922067000</v>
      </c>
      <c r="UWC13" s="38">
        <f t="shared" si="2768"/>
        <v>2992932000</v>
      </c>
      <c r="UWD13" s="38">
        <f t="shared" si="2769"/>
        <v>-7914999000</v>
      </c>
      <c r="UWE13" s="39">
        <f t="shared" si="2770"/>
        <v>0.98522502837837811</v>
      </c>
      <c r="UWF13" s="39">
        <f t="shared" si="2771"/>
        <v>1.5843049504181546</v>
      </c>
      <c r="UWG13" s="40" t="s">
        <v>395</v>
      </c>
      <c r="UWH13" s="40" t="s">
        <v>11</v>
      </c>
      <c r="UWI13" s="42">
        <v>42369</v>
      </c>
      <c r="UWJ13" s="43">
        <v>4995881000</v>
      </c>
      <c r="UWK13" s="43">
        <v>73814000</v>
      </c>
      <c r="UWL13" s="43">
        <v>2796508000</v>
      </c>
      <c r="UWM13" s="40">
        <v>0</v>
      </c>
      <c r="UWN13" s="43">
        <v>196424000</v>
      </c>
      <c r="UWO13" s="40" t="s">
        <v>41</v>
      </c>
      <c r="UWP13" s="40" t="s">
        <v>99</v>
      </c>
      <c r="UWQ13" s="36">
        <f t="shared" si="2766"/>
        <v>2015</v>
      </c>
      <c r="UWR13" s="37">
        <f t="shared" si="2767"/>
        <v>-4922067000</v>
      </c>
      <c r="UWS13" s="38">
        <f t="shared" si="2768"/>
        <v>2992932000</v>
      </c>
      <c r="UWT13" s="38">
        <f t="shared" si="2769"/>
        <v>-7914999000</v>
      </c>
      <c r="UWU13" s="39">
        <f t="shared" si="2770"/>
        <v>0.98522502837837811</v>
      </c>
      <c r="UWV13" s="39">
        <f t="shared" si="2771"/>
        <v>1.5843049504181546</v>
      </c>
      <c r="UWW13" s="40" t="s">
        <v>395</v>
      </c>
      <c r="UWX13" s="40" t="s">
        <v>11</v>
      </c>
      <c r="UWY13" s="42">
        <v>42369</v>
      </c>
      <c r="UWZ13" s="43">
        <v>4995881000</v>
      </c>
      <c r="UXA13" s="43">
        <v>73814000</v>
      </c>
      <c r="UXB13" s="43">
        <v>2796508000</v>
      </c>
      <c r="UXC13" s="40">
        <v>0</v>
      </c>
      <c r="UXD13" s="43">
        <v>196424000</v>
      </c>
      <c r="UXE13" s="40" t="s">
        <v>41</v>
      </c>
      <c r="UXF13" s="40" t="s">
        <v>99</v>
      </c>
      <c r="UXG13" s="36">
        <f t="shared" si="2772"/>
        <v>2015</v>
      </c>
      <c r="UXH13" s="37">
        <f t="shared" si="2773"/>
        <v>-4922067000</v>
      </c>
      <c r="UXI13" s="38">
        <f t="shared" si="2774"/>
        <v>2992932000</v>
      </c>
      <c r="UXJ13" s="38">
        <f t="shared" si="2775"/>
        <v>-7914999000</v>
      </c>
      <c r="UXK13" s="39">
        <f t="shared" si="2776"/>
        <v>0.98522502837837811</v>
      </c>
      <c r="UXL13" s="39">
        <f t="shared" si="2777"/>
        <v>1.5843049504181546</v>
      </c>
      <c r="UXM13" s="40" t="s">
        <v>395</v>
      </c>
      <c r="UXN13" s="40" t="s">
        <v>11</v>
      </c>
      <c r="UXO13" s="42">
        <v>42369</v>
      </c>
      <c r="UXP13" s="43">
        <v>4995881000</v>
      </c>
      <c r="UXQ13" s="43">
        <v>73814000</v>
      </c>
      <c r="UXR13" s="43">
        <v>2796508000</v>
      </c>
      <c r="UXS13" s="40">
        <v>0</v>
      </c>
      <c r="UXT13" s="43">
        <v>196424000</v>
      </c>
      <c r="UXU13" s="40" t="s">
        <v>41</v>
      </c>
      <c r="UXV13" s="40" t="s">
        <v>99</v>
      </c>
      <c r="UXW13" s="36">
        <f t="shared" si="2772"/>
        <v>2015</v>
      </c>
      <c r="UXX13" s="37">
        <f t="shared" si="2773"/>
        <v>-4922067000</v>
      </c>
      <c r="UXY13" s="38">
        <f t="shared" si="2774"/>
        <v>2992932000</v>
      </c>
      <c r="UXZ13" s="38">
        <f t="shared" si="2775"/>
        <v>-7914999000</v>
      </c>
      <c r="UYA13" s="39">
        <f t="shared" si="2776"/>
        <v>0.98522502837837811</v>
      </c>
      <c r="UYB13" s="39">
        <f t="shared" si="2777"/>
        <v>1.5843049504181546</v>
      </c>
      <c r="UYC13" s="40" t="s">
        <v>395</v>
      </c>
      <c r="UYD13" s="40" t="s">
        <v>11</v>
      </c>
      <c r="UYE13" s="42">
        <v>42369</v>
      </c>
      <c r="UYF13" s="43">
        <v>4995881000</v>
      </c>
      <c r="UYG13" s="43">
        <v>73814000</v>
      </c>
      <c r="UYH13" s="43">
        <v>2796508000</v>
      </c>
      <c r="UYI13" s="40">
        <v>0</v>
      </c>
      <c r="UYJ13" s="43">
        <v>196424000</v>
      </c>
      <c r="UYK13" s="40" t="s">
        <v>41</v>
      </c>
      <c r="UYL13" s="40" t="s">
        <v>99</v>
      </c>
      <c r="UYM13" s="36">
        <f t="shared" si="2778"/>
        <v>2015</v>
      </c>
      <c r="UYN13" s="37">
        <f t="shared" si="2779"/>
        <v>-4922067000</v>
      </c>
      <c r="UYO13" s="38">
        <f t="shared" si="2780"/>
        <v>2992932000</v>
      </c>
      <c r="UYP13" s="38">
        <f t="shared" si="2781"/>
        <v>-7914999000</v>
      </c>
      <c r="UYQ13" s="39">
        <f t="shared" si="2782"/>
        <v>0.98522502837837811</v>
      </c>
      <c r="UYR13" s="39">
        <f t="shared" si="2783"/>
        <v>1.5843049504181546</v>
      </c>
      <c r="UYS13" s="40" t="s">
        <v>395</v>
      </c>
      <c r="UYT13" s="40" t="s">
        <v>11</v>
      </c>
      <c r="UYU13" s="42">
        <v>42369</v>
      </c>
      <c r="UYV13" s="43">
        <v>4995881000</v>
      </c>
      <c r="UYW13" s="43">
        <v>73814000</v>
      </c>
      <c r="UYX13" s="43">
        <v>2796508000</v>
      </c>
      <c r="UYY13" s="40">
        <v>0</v>
      </c>
      <c r="UYZ13" s="43">
        <v>196424000</v>
      </c>
      <c r="UZA13" s="40" t="s">
        <v>41</v>
      </c>
      <c r="UZB13" s="40" t="s">
        <v>99</v>
      </c>
      <c r="UZC13" s="36">
        <f t="shared" si="2778"/>
        <v>2015</v>
      </c>
      <c r="UZD13" s="37">
        <f t="shared" si="2779"/>
        <v>-4922067000</v>
      </c>
      <c r="UZE13" s="38">
        <f t="shared" si="2780"/>
        <v>2992932000</v>
      </c>
      <c r="UZF13" s="38">
        <f t="shared" si="2781"/>
        <v>-7914999000</v>
      </c>
      <c r="UZG13" s="39">
        <f t="shared" si="2782"/>
        <v>0.98522502837837811</v>
      </c>
      <c r="UZH13" s="39">
        <f t="shared" si="2783"/>
        <v>1.5843049504181546</v>
      </c>
      <c r="UZI13" s="40" t="s">
        <v>395</v>
      </c>
      <c r="UZJ13" s="40" t="s">
        <v>11</v>
      </c>
      <c r="UZK13" s="42">
        <v>42369</v>
      </c>
      <c r="UZL13" s="43">
        <v>4995881000</v>
      </c>
      <c r="UZM13" s="43">
        <v>73814000</v>
      </c>
      <c r="UZN13" s="43">
        <v>2796508000</v>
      </c>
      <c r="UZO13" s="40">
        <v>0</v>
      </c>
      <c r="UZP13" s="43">
        <v>196424000</v>
      </c>
      <c r="UZQ13" s="40" t="s">
        <v>41</v>
      </c>
      <c r="UZR13" s="40" t="s">
        <v>99</v>
      </c>
      <c r="UZS13" s="36">
        <f t="shared" si="2784"/>
        <v>2015</v>
      </c>
      <c r="UZT13" s="37">
        <f t="shared" si="2785"/>
        <v>-4922067000</v>
      </c>
      <c r="UZU13" s="38">
        <f t="shared" si="2786"/>
        <v>2992932000</v>
      </c>
      <c r="UZV13" s="38">
        <f t="shared" si="2787"/>
        <v>-7914999000</v>
      </c>
      <c r="UZW13" s="39">
        <f t="shared" si="2788"/>
        <v>0.98522502837837811</v>
      </c>
      <c r="UZX13" s="39">
        <f t="shared" si="2789"/>
        <v>1.5843049504181546</v>
      </c>
      <c r="UZY13" s="40" t="s">
        <v>395</v>
      </c>
      <c r="UZZ13" s="40" t="s">
        <v>11</v>
      </c>
      <c r="VAA13" s="42">
        <v>42369</v>
      </c>
      <c r="VAB13" s="43">
        <v>4995881000</v>
      </c>
      <c r="VAC13" s="43">
        <v>73814000</v>
      </c>
      <c r="VAD13" s="43">
        <v>2796508000</v>
      </c>
      <c r="VAE13" s="40">
        <v>0</v>
      </c>
      <c r="VAF13" s="43">
        <v>196424000</v>
      </c>
      <c r="VAG13" s="40" t="s">
        <v>41</v>
      </c>
      <c r="VAH13" s="40" t="s">
        <v>99</v>
      </c>
      <c r="VAI13" s="36">
        <f t="shared" si="2784"/>
        <v>2015</v>
      </c>
      <c r="VAJ13" s="37">
        <f t="shared" si="2785"/>
        <v>-4922067000</v>
      </c>
      <c r="VAK13" s="38">
        <f t="shared" si="2786"/>
        <v>2992932000</v>
      </c>
      <c r="VAL13" s="38">
        <f t="shared" si="2787"/>
        <v>-7914999000</v>
      </c>
      <c r="VAM13" s="39">
        <f t="shared" si="2788"/>
        <v>0.98522502837837811</v>
      </c>
      <c r="VAN13" s="39">
        <f t="shared" si="2789"/>
        <v>1.5843049504181546</v>
      </c>
      <c r="VAO13" s="40" t="s">
        <v>395</v>
      </c>
      <c r="VAP13" s="40" t="s">
        <v>11</v>
      </c>
      <c r="VAQ13" s="42">
        <v>42369</v>
      </c>
      <c r="VAR13" s="43">
        <v>4995881000</v>
      </c>
      <c r="VAS13" s="43">
        <v>73814000</v>
      </c>
      <c r="VAT13" s="43">
        <v>2796508000</v>
      </c>
      <c r="VAU13" s="40">
        <v>0</v>
      </c>
      <c r="VAV13" s="43">
        <v>196424000</v>
      </c>
      <c r="VAW13" s="40" t="s">
        <v>41</v>
      </c>
      <c r="VAX13" s="40" t="s">
        <v>99</v>
      </c>
      <c r="VAY13" s="36">
        <f t="shared" si="2790"/>
        <v>2015</v>
      </c>
      <c r="VAZ13" s="37">
        <f t="shared" si="2791"/>
        <v>-4922067000</v>
      </c>
      <c r="VBA13" s="38">
        <f t="shared" si="2792"/>
        <v>2992932000</v>
      </c>
      <c r="VBB13" s="38">
        <f t="shared" si="2793"/>
        <v>-7914999000</v>
      </c>
      <c r="VBC13" s="39">
        <f t="shared" si="2794"/>
        <v>0.98522502837837811</v>
      </c>
      <c r="VBD13" s="39">
        <f t="shared" si="2795"/>
        <v>1.5843049504181546</v>
      </c>
      <c r="VBE13" s="40" t="s">
        <v>395</v>
      </c>
      <c r="VBF13" s="40" t="s">
        <v>11</v>
      </c>
      <c r="VBG13" s="42">
        <v>42369</v>
      </c>
      <c r="VBH13" s="43">
        <v>4995881000</v>
      </c>
      <c r="VBI13" s="43">
        <v>73814000</v>
      </c>
      <c r="VBJ13" s="43">
        <v>2796508000</v>
      </c>
      <c r="VBK13" s="40">
        <v>0</v>
      </c>
      <c r="VBL13" s="43">
        <v>196424000</v>
      </c>
      <c r="VBM13" s="40" t="s">
        <v>41</v>
      </c>
      <c r="VBN13" s="40" t="s">
        <v>99</v>
      </c>
      <c r="VBO13" s="36">
        <f t="shared" si="2790"/>
        <v>2015</v>
      </c>
      <c r="VBP13" s="37">
        <f t="shared" si="2791"/>
        <v>-4922067000</v>
      </c>
      <c r="VBQ13" s="38">
        <f t="shared" si="2792"/>
        <v>2992932000</v>
      </c>
      <c r="VBR13" s="38">
        <f t="shared" si="2793"/>
        <v>-7914999000</v>
      </c>
      <c r="VBS13" s="39">
        <f t="shared" si="2794"/>
        <v>0.98522502837837811</v>
      </c>
      <c r="VBT13" s="39">
        <f t="shared" si="2795"/>
        <v>1.5843049504181546</v>
      </c>
      <c r="VBU13" s="40" t="s">
        <v>395</v>
      </c>
      <c r="VBV13" s="40" t="s">
        <v>11</v>
      </c>
      <c r="VBW13" s="42">
        <v>42369</v>
      </c>
      <c r="VBX13" s="43">
        <v>4995881000</v>
      </c>
      <c r="VBY13" s="43">
        <v>73814000</v>
      </c>
      <c r="VBZ13" s="43">
        <v>2796508000</v>
      </c>
      <c r="VCA13" s="40">
        <v>0</v>
      </c>
      <c r="VCB13" s="43">
        <v>196424000</v>
      </c>
      <c r="VCC13" s="40" t="s">
        <v>41</v>
      </c>
      <c r="VCD13" s="40" t="s">
        <v>99</v>
      </c>
      <c r="VCE13" s="36">
        <f t="shared" si="2796"/>
        <v>2015</v>
      </c>
      <c r="VCF13" s="37">
        <f t="shared" si="2797"/>
        <v>-4922067000</v>
      </c>
      <c r="VCG13" s="38">
        <f t="shared" si="2798"/>
        <v>2992932000</v>
      </c>
      <c r="VCH13" s="38">
        <f t="shared" si="2799"/>
        <v>-7914999000</v>
      </c>
      <c r="VCI13" s="39">
        <f t="shared" si="2800"/>
        <v>0.98522502837837811</v>
      </c>
      <c r="VCJ13" s="39">
        <f t="shared" si="2801"/>
        <v>1.5843049504181546</v>
      </c>
      <c r="VCK13" s="40" t="s">
        <v>395</v>
      </c>
      <c r="VCL13" s="40" t="s">
        <v>11</v>
      </c>
      <c r="VCM13" s="42">
        <v>42369</v>
      </c>
      <c r="VCN13" s="43">
        <v>4995881000</v>
      </c>
      <c r="VCO13" s="43">
        <v>73814000</v>
      </c>
      <c r="VCP13" s="43">
        <v>2796508000</v>
      </c>
      <c r="VCQ13" s="40">
        <v>0</v>
      </c>
      <c r="VCR13" s="43">
        <v>196424000</v>
      </c>
      <c r="VCS13" s="40" t="s">
        <v>41</v>
      </c>
      <c r="VCT13" s="40" t="s">
        <v>99</v>
      </c>
      <c r="VCU13" s="36">
        <f t="shared" si="2796"/>
        <v>2015</v>
      </c>
      <c r="VCV13" s="37">
        <f t="shared" si="2797"/>
        <v>-4922067000</v>
      </c>
      <c r="VCW13" s="38">
        <f t="shared" si="2798"/>
        <v>2992932000</v>
      </c>
      <c r="VCX13" s="38">
        <f t="shared" si="2799"/>
        <v>-7914999000</v>
      </c>
      <c r="VCY13" s="39">
        <f t="shared" si="2800"/>
        <v>0.98522502837837811</v>
      </c>
      <c r="VCZ13" s="39">
        <f t="shared" si="2801"/>
        <v>1.5843049504181546</v>
      </c>
      <c r="VDA13" s="40" t="s">
        <v>395</v>
      </c>
      <c r="VDB13" s="40" t="s">
        <v>11</v>
      </c>
      <c r="VDC13" s="42">
        <v>42369</v>
      </c>
      <c r="VDD13" s="43">
        <v>4995881000</v>
      </c>
      <c r="VDE13" s="43">
        <v>73814000</v>
      </c>
      <c r="VDF13" s="43">
        <v>2796508000</v>
      </c>
      <c r="VDG13" s="40">
        <v>0</v>
      </c>
      <c r="VDH13" s="43">
        <v>196424000</v>
      </c>
      <c r="VDI13" s="40" t="s">
        <v>41</v>
      </c>
      <c r="VDJ13" s="40" t="s">
        <v>99</v>
      </c>
      <c r="VDK13" s="36">
        <f t="shared" si="2802"/>
        <v>2015</v>
      </c>
      <c r="VDL13" s="37">
        <f t="shared" si="2803"/>
        <v>-4922067000</v>
      </c>
      <c r="VDM13" s="38">
        <f t="shared" si="2804"/>
        <v>2992932000</v>
      </c>
      <c r="VDN13" s="38">
        <f t="shared" si="2805"/>
        <v>-7914999000</v>
      </c>
      <c r="VDO13" s="39">
        <f t="shared" si="2806"/>
        <v>0.98522502837837811</v>
      </c>
      <c r="VDP13" s="39">
        <f t="shared" si="2807"/>
        <v>1.5843049504181546</v>
      </c>
      <c r="VDQ13" s="40" t="s">
        <v>395</v>
      </c>
      <c r="VDR13" s="40" t="s">
        <v>11</v>
      </c>
      <c r="VDS13" s="42">
        <v>42369</v>
      </c>
      <c r="VDT13" s="43">
        <v>4995881000</v>
      </c>
      <c r="VDU13" s="43">
        <v>73814000</v>
      </c>
      <c r="VDV13" s="43">
        <v>2796508000</v>
      </c>
      <c r="VDW13" s="40">
        <v>0</v>
      </c>
      <c r="VDX13" s="43">
        <v>196424000</v>
      </c>
      <c r="VDY13" s="40" t="s">
        <v>41</v>
      </c>
      <c r="VDZ13" s="40" t="s">
        <v>99</v>
      </c>
      <c r="VEA13" s="36">
        <f t="shared" si="2802"/>
        <v>2015</v>
      </c>
      <c r="VEB13" s="37">
        <f t="shared" si="2803"/>
        <v>-4922067000</v>
      </c>
      <c r="VEC13" s="38">
        <f t="shared" si="2804"/>
        <v>2992932000</v>
      </c>
      <c r="VED13" s="38">
        <f t="shared" si="2805"/>
        <v>-7914999000</v>
      </c>
      <c r="VEE13" s="39">
        <f t="shared" si="2806"/>
        <v>0.98522502837837811</v>
      </c>
      <c r="VEF13" s="39">
        <f t="shared" si="2807"/>
        <v>1.5843049504181546</v>
      </c>
      <c r="VEG13" s="40" t="s">
        <v>395</v>
      </c>
      <c r="VEH13" s="40" t="s">
        <v>11</v>
      </c>
      <c r="VEI13" s="42">
        <v>42369</v>
      </c>
      <c r="VEJ13" s="43">
        <v>4995881000</v>
      </c>
      <c r="VEK13" s="43">
        <v>73814000</v>
      </c>
      <c r="VEL13" s="43">
        <v>2796508000</v>
      </c>
      <c r="VEM13" s="40">
        <v>0</v>
      </c>
      <c r="VEN13" s="43">
        <v>196424000</v>
      </c>
      <c r="VEO13" s="40" t="s">
        <v>41</v>
      </c>
      <c r="VEP13" s="40" t="s">
        <v>99</v>
      </c>
      <c r="VEQ13" s="36">
        <f t="shared" si="2808"/>
        <v>2015</v>
      </c>
      <c r="VER13" s="37">
        <f t="shared" si="2809"/>
        <v>-4922067000</v>
      </c>
      <c r="VES13" s="38">
        <f t="shared" si="2810"/>
        <v>2992932000</v>
      </c>
      <c r="VET13" s="38">
        <f t="shared" si="2811"/>
        <v>-7914999000</v>
      </c>
      <c r="VEU13" s="39">
        <f t="shared" si="2812"/>
        <v>0.98522502837837811</v>
      </c>
      <c r="VEV13" s="39">
        <f t="shared" si="2813"/>
        <v>1.5843049504181546</v>
      </c>
      <c r="VEW13" s="40" t="s">
        <v>395</v>
      </c>
      <c r="VEX13" s="40" t="s">
        <v>11</v>
      </c>
      <c r="VEY13" s="42">
        <v>42369</v>
      </c>
      <c r="VEZ13" s="43">
        <v>4995881000</v>
      </c>
      <c r="VFA13" s="43">
        <v>73814000</v>
      </c>
      <c r="VFB13" s="43">
        <v>2796508000</v>
      </c>
      <c r="VFC13" s="40">
        <v>0</v>
      </c>
      <c r="VFD13" s="43">
        <v>196424000</v>
      </c>
      <c r="VFE13" s="40" t="s">
        <v>41</v>
      </c>
      <c r="VFF13" s="40" t="s">
        <v>99</v>
      </c>
      <c r="VFG13" s="36">
        <f t="shared" si="2808"/>
        <v>2015</v>
      </c>
      <c r="VFH13" s="37">
        <f t="shared" si="2809"/>
        <v>-4922067000</v>
      </c>
      <c r="VFI13" s="38">
        <f t="shared" si="2810"/>
        <v>2992932000</v>
      </c>
      <c r="VFJ13" s="38">
        <f t="shared" si="2811"/>
        <v>-7914999000</v>
      </c>
      <c r="VFK13" s="39">
        <f t="shared" si="2812"/>
        <v>0.98522502837837811</v>
      </c>
      <c r="VFL13" s="39">
        <f t="shared" si="2813"/>
        <v>1.5843049504181546</v>
      </c>
      <c r="VFM13" s="40" t="s">
        <v>395</v>
      </c>
      <c r="VFN13" s="40" t="s">
        <v>11</v>
      </c>
      <c r="VFO13" s="42">
        <v>42369</v>
      </c>
      <c r="VFP13" s="43">
        <v>4995881000</v>
      </c>
      <c r="VFQ13" s="43">
        <v>73814000</v>
      </c>
      <c r="VFR13" s="43">
        <v>2796508000</v>
      </c>
      <c r="VFS13" s="40">
        <v>0</v>
      </c>
      <c r="VFT13" s="43">
        <v>196424000</v>
      </c>
      <c r="VFU13" s="40" t="s">
        <v>41</v>
      </c>
      <c r="VFV13" s="40" t="s">
        <v>99</v>
      </c>
      <c r="VFW13" s="36">
        <f t="shared" si="2814"/>
        <v>2015</v>
      </c>
      <c r="VFX13" s="37">
        <f t="shared" si="2815"/>
        <v>-4922067000</v>
      </c>
      <c r="VFY13" s="38">
        <f t="shared" si="2816"/>
        <v>2992932000</v>
      </c>
      <c r="VFZ13" s="38">
        <f t="shared" si="2817"/>
        <v>-7914999000</v>
      </c>
      <c r="VGA13" s="39">
        <f t="shared" si="2818"/>
        <v>0.98522502837837811</v>
      </c>
      <c r="VGB13" s="39">
        <f t="shared" si="2819"/>
        <v>1.5843049504181546</v>
      </c>
      <c r="VGC13" s="40" t="s">
        <v>395</v>
      </c>
      <c r="VGD13" s="40" t="s">
        <v>11</v>
      </c>
      <c r="VGE13" s="42">
        <v>42369</v>
      </c>
      <c r="VGF13" s="43">
        <v>4995881000</v>
      </c>
      <c r="VGG13" s="43">
        <v>73814000</v>
      </c>
      <c r="VGH13" s="43">
        <v>2796508000</v>
      </c>
      <c r="VGI13" s="40">
        <v>0</v>
      </c>
      <c r="VGJ13" s="43">
        <v>196424000</v>
      </c>
      <c r="VGK13" s="40" t="s">
        <v>41</v>
      </c>
      <c r="VGL13" s="40" t="s">
        <v>99</v>
      </c>
      <c r="VGM13" s="36">
        <f t="shared" si="2814"/>
        <v>2015</v>
      </c>
      <c r="VGN13" s="37">
        <f t="shared" si="2815"/>
        <v>-4922067000</v>
      </c>
      <c r="VGO13" s="38">
        <f t="shared" si="2816"/>
        <v>2992932000</v>
      </c>
      <c r="VGP13" s="38">
        <f t="shared" si="2817"/>
        <v>-7914999000</v>
      </c>
      <c r="VGQ13" s="39">
        <f t="shared" si="2818"/>
        <v>0.98522502837837811</v>
      </c>
      <c r="VGR13" s="39">
        <f t="shared" si="2819"/>
        <v>1.5843049504181546</v>
      </c>
      <c r="VGS13" s="40" t="s">
        <v>395</v>
      </c>
      <c r="VGT13" s="40" t="s">
        <v>11</v>
      </c>
      <c r="VGU13" s="42">
        <v>42369</v>
      </c>
      <c r="VGV13" s="43">
        <v>4995881000</v>
      </c>
      <c r="VGW13" s="43">
        <v>73814000</v>
      </c>
      <c r="VGX13" s="43">
        <v>2796508000</v>
      </c>
      <c r="VGY13" s="40">
        <v>0</v>
      </c>
      <c r="VGZ13" s="43">
        <v>196424000</v>
      </c>
      <c r="VHA13" s="40" t="s">
        <v>41</v>
      </c>
      <c r="VHB13" s="40" t="s">
        <v>99</v>
      </c>
      <c r="VHC13" s="36">
        <f t="shared" si="2820"/>
        <v>2015</v>
      </c>
      <c r="VHD13" s="37">
        <f t="shared" si="2821"/>
        <v>-4922067000</v>
      </c>
      <c r="VHE13" s="38">
        <f t="shared" si="2822"/>
        <v>2992932000</v>
      </c>
      <c r="VHF13" s="38">
        <f t="shared" si="2823"/>
        <v>-7914999000</v>
      </c>
      <c r="VHG13" s="39">
        <f t="shared" si="2824"/>
        <v>0.98522502837837811</v>
      </c>
      <c r="VHH13" s="39">
        <f t="shared" si="2825"/>
        <v>1.5843049504181546</v>
      </c>
      <c r="VHI13" s="40" t="s">
        <v>395</v>
      </c>
      <c r="VHJ13" s="40" t="s">
        <v>11</v>
      </c>
      <c r="VHK13" s="42">
        <v>42369</v>
      </c>
      <c r="VHL13" s="43">
        <v>4995881000</v>
      </c>
      <c r="VHM13" s="43">
        <v>73814000</v>
      </c>
      <c r="VHN13" s="43">
        <v>2796508000</v>
      </c>
      <c r="VHO13" s="40">
        <v>0</v>
      </c>
      <c r="VHP13" s="43">
        <v>196424000</v>
      </c>
      <c r="VHQ13" s="40" t="s">
        <v>41</v>
      </c>
      <c r="VHR13" s="40" t="s">
        <v>99</v>
      </c>
      <c r="VHS13" s="36">
        <f t="shared" si="2820"/>
        <v>2015</v>
      </c>
      <c r="VHT13" s="37">
        <f t="shared" si="2821"/>
        <v>-4922067000</v>
      </c>
      <c r="VHU13" s="38">
        <f t="shared" si="2822"/>
        <v>2992932000</v>
      </c>
      <c r="VHV13" s="38">
        <f t="shared" si="2823"/>
        <v>-7914999000</v>
      </c>
      <c r="VHW13" s="39">
        <f t="shared" si="2824"/>
        <v>0.98522502837837811</v>
      </c>
      <c r="VHX13" s="39">
        <f t="shared" si="2825"/>
        <v>1.5843049504181546</v>
      </c>
      <c r="VHY13" s="40" t="s">
        <v>395</v>
      </c>
      <c r="VHZ13" s="40" t="s">
        <v>11</v>
      </c>
      <c r="VIA13" s="42">
        <v>42369</v>
      </c>
      <c r="VIB13" s="43">
        <v>4995881000</v>
      </c>
      <c r="VIC13" s="43">
        <v>73814000</v>
      </c>
      <c r="VID13" s="43">
        <v>2796508000</v>
      </c>
      <c r="VIE13" s="40">
        <v>0</v>
      </c>
      <c r="VIF13" s="43">
        <v>196424000</v>
      </c>
      <c r="VIG13" s="40" t="s">
        <v>41</v>
      </c>
      <c r="VIH13" s="40" t="s">
        <v>99</v>
      </c>
      <c r="VII13" s="36">
        <f t="shared" si="2826"/>
        <v>2015</v>
      </c>
      <c r="VIJ13" s="37">
        <f t="shared" si="2827"/>
        <v>-4922067000</v>
      </c>
      <c r="VIK13" s="38">
        <f t="shared" si="2828"/>
        <v>2992932000</v>
      </c>
      <c r="VIL13" s="38">
        <f t="shared" si="2829"/>
        <v>-7914999000</v>
      </c>
      <c r="VIM13" s="39">
        <f t="shared" si="2830"/>
        <v>0.98522502837837811</v>
      </c>
      <c r="VIN13" s="39">
        <f t="shared" si="2831"/>
        <v>1.5843049504181546</v>
      </c>
      <c r="VIO13" s="40" t="s">
        <v>395</v>
      </c>
      <c r="VIP13" s="40" t="s">
        <v>11</v>
      </c>
      <c r="VIQ13" s="42">
        <v>42369</v>
      </c>
      <c r="VIR13" s="43">
        <v>4995881000</v>
      </c>
      <c r="VIS13" s="43">
        <v>73814000</v>
      </c>
      <c r="VIT13" s="43">
        <v>2796508000</v>
      </c>
      <c r="VIU13" s="40">
        <v>0</v>
      </c>
      <c r="VIV13" s="43">
        <v>196424000</v>
      </c>
      <c r="VIW13" s="40" t="s">
        <v>41</v>
      </c>
      <c r="VIX13" s="40" t="s">
        <v>99</v>
      </c>
      <c r="VIY13" s="36">
        <f t="shared" si="2826"/>
        <v>2015</v>
      </c>
      <c r="VIZ13" s="37">
        <f t="shared" si="2827"/>
        <v>-4922067000</v>
      </c>
      <c r="VJA13" s="38">
        <f t="shared" si="2828"/>
        <v>2992932000</v>
      </c>
      <c r="VJB13" s="38">
        <f t="shared" si="2829"/>
        <v>-7914999000</v>
      </c>
      <c r="VJC13" s="39">
        <f t="shared" si="2830"/>
        <v>0.98522502837837811</v>
      </c>
      <c r="VJD13" s="39">
        <f t="shared" si="2831"/>
        <v>1.5843049504181546</v>
      </c>
      <c r="VJE13" s="40" t="s">
        <v>395</v>
      </c>
      <c r="VJF13" s="40" t="s">
        <v>11</v>
      </c>
      <c r="VJG13" s="42">
        <v>42369</v>
      </c>
      <c r="VJH13" s="43">
        <v>4995881000</v>
      </c>
      <c r="VJI13" s="43">
        <v>73814000</v>
      </c>
      <c r="VJJ13" s="43">
        <v>2796508000</v>
      </c>
      <c r="VJK13" s="40">
        <v>0</v>
      </c>
      <c r="VJL13" s="43">
        <v>196424000</v>
      </c>
      <c r="VJM13" s="40" t="s">
        <v>41</v>
      </c>
      <c r="VJN13" s="40" t="s">
        <v>99</v>
      </c>
      <c r="VJO13" s="36">
        <f t="shared" si="2832"/>
        <v>2015</v>
      </c>
      <c r="VJP13" s="37">
        <f t="shared" si="2833"/>
        <v>-4922067000</v>
      </c>
      <c r="VJQ13" s="38">
        <f t="shared" si="2834"/>
        <v>2992932000</v>
      </c>
      <c r="VJR13" s="38">
        <f t="shared" si="2835"/>
        <v>-7914999000</v>
      </c>
      <c r="VJS13" s="39">
        <f t="shared" si="2836"/>
        <v>0.98522502837837811</v>
      </c>
      <c r="VJT13" s="39">
        <f t="shared" si="2837"/>
        <v>1.5843049504181546</v>
      </c>
      <c r="VJU13" s="40" t="s">
        <v>395</v>
      </c>
      <c r="VJV13" s="40" t="s">
        <v>11</v>
      </c>
      <c r="VJW13" s="42">
        <v>42369</v>
      </c>
      <c r="VJX13" s="43">
        <v>4995881000</v>
      </c>
      <c r="VJY13" s="43">
        <v>73814000</v>
      </c>
      <c r="VJZ13" s="43">
        <v>2796508000</v>
      </c>
      <c r="VKA13" s="40">
        <v>0</v>
      </c>
      <c r="VKB13" s="43">
        <v>196424000</v>
      </c>
      <c r="VKC13" s="40" t="s">
        <v>41</v>
      </c>
      <c r="VKD13" s="40" t="s">
        <v>99</v>
      </c>
      <c r="VKE13" s="36">
        <f t="shared" si="2832"/>
        <v>2015</v>
      </c>
      <c r="VKF13" s="37">
        <f t="shared" si="2833"/>
        <v>-4922067000</v>
      </c>
      <c r="VKG13" s="38">
        <f t="shared" si="2834"/>
        <v>2992932000</v>
      </c>
      <c r="VKH13" s="38">
        <f t="shared" si="2835"/>
        <v>-7914999000</v>
      </c>
      <c r="VKI13" s="39">
        <f t="shared" si="2836"/>
        <v>0.98522502837837811</v>
      </c>
      <c r="VKJ13" s="39">
        <f t="shared" si="2837"/>
        <v>1.5843049504181546</v>
      </c>
      <c r="VKK13" s="40" t="s">
        <v>395</v>
      </c>
      <c r="VKL13" s="40" t="s">
        <v>11</v>
      </c>
      <c r="VKM13" s="42">
        <v>42369</v>
      </c>
      <c r="VKN13" s="43">
        <v>4995881000</v>
      </c>
      <c r="VKO13" s="43">
        <v>73814000</v>
      </c>
      <c r="VKP13" s="43">
        <v>2796508000</v>
      </c>
      <c r="VKQ13" s="40">
        <v>0</v>
      </c>
      <c r="VKR13" s="43">
        <v>196424000</v>
      </c>
      <c r="VKS13" s="40" t="s">
        <v>41</v>
      </c>
      <c r="VKT13" s="40" t="s">
        <v>99</v>
      </c>
      <c r="VKU13" s="36">
        <f t="shared" si="2838"/>
        <v>2015</v>
      </c>
      <c r="VKV13" s="37">
        <f t="shared" si="2839"/>
        <v>-4922067000</v>
      </c>
      <c r="VKW13" s="38">
        <f t="shared" si="2840"/>
        <v>2992932000</v>
      </c>
      <c r="VKX13" s="38">
        <f t="shared" si="2841"/>
        <v>-7914999000</v>
      </c>
      <c r="VKY13" s="39">
        <f t="shared" si="2842"/>
        <v>0.98522502837837811</v>
      </c>
      <c r="VKZ13" s="39">
        <f t="shared" si="2843"/>
        <v>1.5843049504181546</v>
      </c>
      <c r="VLA13" s="40" t="s">
        <v>395</v>
      </c>
      <c r="VLB13" s="40" t="s">
        <v>11</v>
      </c>
      <c r="VLC13" s="42">
        <v>42369</v>
      </c>
      <c r="VLD13" s="43">
        <v>4995881000</v>
      </c>
      <c r="VLE13" s="43">
        <v>73814000</v>
      </c>
      <c r="VLF13" s="43">
        <v>2796508000</v>
      </c>
      <c r="VLG13" s="40">
        <v>0</v>
      </c>
      <c r="VLH13" s="43">
        <v>196424000</v>
      </c>
      <c r="VLI13" s="40" t="s">
        <v>41</v>
      </c>
      <c r="VLJ13" s="40" t="s">
        <v>99</v>
      </c>
      <c r="VLK13" s="36">
        <f t="shared" si="2838"/>
        <v>2015</v>
      </c>
      <c r="VLL13" s="37">
        <f t="shared" si="2839"/>
        <v>-4922067000</v>
      </c>
      <c r="VLM13" s="38">
        <f t="shared" si="2840"/>
        <v>2992932000</v>
      </c>
      <c r="VLN13" s="38">
        <f t="shared" si="2841"/>
        <v>-7914999000</v>
      </c>
      <c r="VLO13" s="39">
        <f t="shared" si="2842"/>
        <v>0.98522502837837811</v>
      </c>
      <c r="VLP13" s="39">
        <f t="shared" si="2843"/>
        <v>1.5843049504181546</v>
      </c>
      <c r="VLQ13" s="40" t="s">
        <v>395</v>
      </c>
      <c r="VLR13" s="40" t="s">
        <v>11</v>
      </c>
      <c r="VLS13" s="42">
        <v>42369</v>
      </c>
      <c r="VLT13" s="43">
        <v>4995881000</v>
      </c>
      <c r="VLU13" s="43">
        <v>73814000</v>
      </c>
      <c r="VLV13" s="43">
        <v>2796508000</v>
      </c>
      <c r="VLW13" s="40">
        <v>0</v>
      </c>
      <c r="VLX13" s="43">
        <v>196424000</v>
      </c>
      <c r="VLY13" s="40" t="s">
        <v>41</v>
      </c>
      <c r="VLZ13" s="40" t="s">
        <v>99</v>
      </c>
      <c r="VMA13" s="36">
        <f t="shared" si="2844"/>
        <v>2015</v>
      </c>
      <c r="VMB13" s="37">
        <f t="shared" si="2845"/>
        <v>-4922067000</v>
      </c>
      <c r="VMC13" s="38">
        <f t="shared" si="2846"/>
        <v>2992932000</v>
      </c>
      <c r="VMD13" s="38">
        <f t="shared" si="2847"/>
        <v>-7914999000</v>
      </c>
      <c r="VME13" s="39">
        <f t="shared" si="2848"/>
        <v>0.98522502837837811</v>
      </c>
      <c r="VMF13" s="39">
        <f t="shared" si="2849"/>
        <v>1.5843049504181546</v>
      </c>
      <c r="VMG13" s="40" t="s">
        <v>395</v>
      </c>
      <c r="VMH13" s="40" t="s">
        <v>11</v>
      </c>
      <c r="VMI13" s="42">
        <v>42369</v>
      </c>
      <c r="VMJ13" s="43">
        <v>4995881000</v>
      </c>
      <c r="VMK13" s="43">
        <v>73814000</v>
      </c>
      <c r="VML13" s="43">
        <v>2796508000</v>
      </c>
      <c r="VMM13" s="40">
        <v>0</v>
      </c>
      <c r="VMN13" s="43">
        <v>196424000</v>
      </c>
      <c r="VMO13" s="40" t="s">
        <v>41</v>
      </c>
      <c r="VMP13" s="40" t="s">
        <v>99</v>
      </c>
      <c r="VMQ13" s="36">
        <f t="shared" si="2844"/>
        <v>2015</v>
      </c>
      <c r="VMR13" s="37">
        <f t="shared" si="2845"/>
        <v>-4922067000</v>
      </c>
      <c r="VMS13" s="38">
        <f t="shared" si="2846"/>
        <v>2992932000</v>
      </c>
      <c r="VMT13" s="38">
        <f t="shared" si="2847"/>
        <v>-7914999000</v>
      </c>
      <c r="VMU13" s="39">
        <f t="shared" si="2848"/>
        <v>0.98522502837837811</v>
      </c>
      <c r="VMV13" s="39">
        <f t="shared" si="2849"/>
        <v>1.5843049504181546</v>
      </c>
      <c r="VMW13" s="40" t="s">
        <v>395</v>
      </c>
      <c r="VMX13" s="40" t="s">
        <v>11</v>
      </c>
      <c r="VMY13" s="42">
        <v>42369</v>
      </c>
      <c r="VMZ13" s="43">
        <v>4995881000</v>
      </c>
      <c r="VNA13" s="43">
        <v>73814000</v>
      </c>
      <c r="VNB13" s="43">
        <v>2796508000</v>
      </c>
      <c r="VNC13" s="40">
        <v>0</v>
      </c>
      <c r="VND13" s="43">
        <v>196424000</v>
      </c>
      <c r="VNE13" s="40" t="s">
        <v>41</v>
      </c>
      <c r="VNF13" s="40" t="s">
        <v>99</v>
      </c>
      <c r="VNG13" s="36">
        <f t="shared" si="2850"/>
        <v>2015</v>
      </c>
      <c r="VNH13" s="37">
        <f t="shared" si="2851"/>
        <v>-4922067000</v>
      </c>
      <c r="VNI13" s="38">
        <f t="shared" si="2852"/>
        <v>2992932000</v>
      </c>
      <c r="VNJ13" s="38">
        <f t="shared" si="2853"/>
        <v>-7914999000</v>
      </c>
      <c r="VNK13" s="39">
        <f t="shared" si="2854"/>
        <v>0.98522502837837811</v>
      </c>
      <c r="VNL13" s="39">
        <f t="shared" si="2855"/>
        <v>1.5843049504181546</v>
      </c>
      <c r="VNM13" s="40" t="s">
        <v>395</v>
      </c>
      <c r="VNN13" s="40" t="s">
        <v>11</v>
      </c>
      <c r="VNO13" s="42">
        <v>42369</v>
      </c>
      <c r="VNP13" s="43">
        <v>4995881000</v>
      </c>
      <c r="VNQ13" s="43">
        <v>73814000</v>
      </c>
      <c r="VNR13" s="43">
        <v>2796508000</v>
      </c>
      <c r="VNS13" s="40">
        <v>0</v>
      </c>
      <c r="VNT13" s="43">
        <v>196424000</v>
      </c>
      <c r="VNU13" s="40" t="s">
        <v>41</v>
      </c>
      <c r="VNV13" s="40" t="s">
        <v>99</v>
      </c>
      <c r="VNW13" s="36">
        <f t="shared" si="2850"/>
        <v>2015</v>
      </c>
      <c r="VNX13" s="37">
        <f t="shared" si="2851"/>
        <v>-4922067000</v>
      </c>
      <c r="VNY13" s="38">
        <f t="shared" si="2852"/>
        <v>2992932000</v>
      </c>
      <c r="VNZ13" s="38">
        <f t="shared" si="2853"/>
        <v>-7914999000</v>
      </c>
      <c r="VOA13" s="39">
        <f t="shared" si="2854"/>
        <v>0.98522502837837811</v>
      </c>
      <c r="VOB13" s="39">
        <f t="shared" si="2855"/>
        <v>1.5843049504181546</v>
      </c>
      <c r="VOC13" s="40" t="s">
        <v>395</v>
      </c>
      <c r="VOD13" s="40" t="s">
        <v>11</v>
      </c>
      <c r="VOE13" s="42">
        <v>42369</v>
      </c>
      <c r="VOF13" s="43">
        <v>4995881000</v>
      </c>
      <c r="VOG13" s="43">
        <v>73814000</v>
      </c>
      <c r="VOH13" s="43">
        <v>2796508000</v>
      </c>
      <c r="VOI13" s="40">
        <v>0</v>
      </c>
      <c r="VOJ13" s="43">
        <v>196424000</v>
      </c>
      <c r="VOK13" s="40" t="s">
        <v>41</v>
      </c>
      <c r="VOL13" s="40" t="s">
        <v>99</v>
      </c>
      <c r="VOM13" s="36">
        <f t="shared" si="2856"/>
        <v>2015</v>
      </c>
      <c r="VON13" s="37">
        <f t="shared" si="2857"/>
        <v>-4922067000</v>
      </c>
      <c r="VOO13" s="38">
        <f t="shared" si="2858"/>
        <v>2992932000</v>
      </c>
      <c r="VOP13" s="38">
        <f t="shared" si="2859"/>
        <v>-7914999000</v>
      </c>
      <c r="VOQ13" s="39">
        <f t="shared" si="2860"/>
        <v>0.98522502837837811</v>
      </c>
      <c r="VOR13" s="39">
        <f t="shared" si="2861"/>
        <v>1.5843049504181546</v>
      </c>
      <c r="VOS13" s="40" t="s">
        <v>395</v>
      </c>
      <c r="VOT13" s="40" t="s">
        <v>11</v>
      </c>
      <c r="VOU13" s="42">
        <v>42369</v>
      </c>
      <c r="VOV13" s="43">
        <v>4995881000</v>
      </c>
      <c r="VOW13" s="43">
        <v>73814000</v>
      </c>
      <c r="VOX13" s="43">
        <v>2796508000</v>
      </c>
      <c r="VOY13" s="40">
        <v>0</v>
      </c>
      <c r="VOZ13" s="43">
        <v>196424000</v>
      </c>
      <c r="VPA13" s="40" t="s">
        <v>41</v>
      </c>
      <c r="VPB13" s="40" t="s">
        <v>99</v>
      </c>
      <c r="VPC13" s="36">
        <f t="shared" si="2856"/>
        <v>2015</v>
      </c>
      <c r="VPD13" s="37">
        <f t="shared" si="2857"/>
        <v>-4922067000</v>
      </c>
      <c r="VPE13" s="38">
        <f t="shared" si="2858"/>
        <v>2992932000</v>
      </c>
      <c r="VPF13" s="38">
        <f t="shared" si="2859"/>
        <v>-7914999000</v>
      </c>
      <c r="VPG13" s="39">
        <f t="shared" si="2860"/>
        <v>0.98522502837837811</v>
      </c>
      <c r="VPH13" s="39">
        <f t="shared" si="2861"/>
        <v>1.5843049504181546</v>
      </c>
      <c r="VPI13" s="40" t="s">
        <v>395</v>
      </c>
      <c r="VPJ13" s="40" t="s">
        <v>11</v>
      </c>
      <c r="VPK13" s="42">
        <v>42369</v>
      </c>
      <c r="VPL13" s="43">
        <v>4995881000</v>
      </c>
      <c r="VPM13" s="43">
        <v>73814000</v>
      </c>
      <c r="VPN13" s="43">
        <v>2796508000</v>
      </c>
      <c r="VPO13" s="40">
        <v>0</v>
      </c>
      <c r="VPP13" s="43">
        <v>196424000</v>
      </c>
      <c r="VPQ13" s="40" t="s">
        <v>41</v>
      </c>
      <c r="VPR13" s="40" t="s">
        <v>99</v>
      </c>
      <c r="VPS13" s="36">
        <f t="shared" si="2862"/>
        <v>2015</v>
      </c>
      <c r="VPT13" s="37">
        <f t="shared" si="2863"/>
        <v>-4922067000</v>
      </c>
      <c r="VPU13" s="38">
        <f t="shared" si="2864"/>
        <v>2992932000</v>
      </c>
      <c r="VPV13" s="38">
        <f t="shared" si="2865"/>
        <v>-7914999000</v>
      </c>
      <c r="VPW13" s="39">
        <f t="shared" si="2866"/>
        <v>0.98522502837837811</v>
      </c>
      <c r="VPX13" s="39">
        <f t="shared" si="2867"/>
        <v>1.5843049504181546</v>
      </c>
      <c r="VPY13" s="40" t="s">
        <v>395</v>
      </c>
      <c r="VPZ13" s="40" t="s">
        <v>11</v>
      </c>
      <c r="VQA13" s="42">
        <v>42369</v>
      </c>
      <c r="VQB13" s="43">
        <v>4995881000</v>
      </c>
      <c r="VQC13" s="43">
        <v>73814000</v>
      </c>
      <c r="VQD13" s="43">
        <v>2796508000</v>
      </c>
      <c r="VQE13" s="40">
        <v>0</v>
      </c>
      <c r="VQF13" s="43">
        <v>196424000</v>
      </c>
      <c r="VQG13" s="40" t="s">
        <v>41</v>
      </c>
      <c r="VQH13" s="40" t="s">
        <v>99</v>
      </c>
      <c r="VQI13" s="36">
        <f t="shared" si="2862"/>
        <v>2015</v>
      </c>
      <c r="VQJ13" s="37">
        <f t="shared" si="2863"/>
        <v>-4922067000</v>
      </c>
      <c r="VQK13" s="38">
        <f t="shared" si="2864"/>
        <v>2992932000</v>
      </c>
      <c r="VQL13" s="38">
        <f t="shared" si="2865"/>
        <v>-7914999000</v>
      </c>
      <c r="VQM13" s="39">
        <f t="shared" si="2866"/>
        <v>0.98522502837837811</v>
      </c>
      <c r="VQN13" s="39">
        <f t="shared" si="2867"/>
        <v>1.5843049504181546</v>
      </c>
      <c r="VQO13" s="40" t="s">
        <v>395</v>
      </c>
      <c r="VQP13" s="40" t="s">
        <v>11</v>
      </c>
      <c r="VQQ13" s="42">
        <v>42369</v>
      </c>
      <c r="VQR13" s="43">
        <v>4995881000</v>
      </c>
      <c r="VQS13" s="43">
        <v>73814000</v>
      </c>
      <c r="VQT13" s="43">
        <v>2796508000</v>
      </c>
      <c r="VQU13" s="40">
        <v>0</v>
      </c>
      <c r="VQV13" s="43">
        <v>196424000</v>
      </c>
      <c r="VQW13" s="40" t="s">
        <v>41</v>
      </c>
      <c r="VQX13" s="40" t="s">
        <v>99</v>
      </c>
      <c r="VQY13" s="36">
        <f t="shared" si="2868"/>
        <v>2015</v>
      </c>
      <c r="VQZ13" s="37">
        <f t="shared" si="2869"/>
        <v>-4922067000</v>
      </c>
      <c r="VRA13" s="38">
        <f t="shared" si="2870"/>
        <v>2992932000</v>
      </c>
      <c r="VRB13" s="38">
        <f t="shared" si="2871"/>
        <v>-7914999000</v>
      </c>
      <c r="VRC13" s="39">
        <f t="shared" si="2872"/>
        <v>0.98522502837837811</v>
      </c>
      <c r="VRD13" s="39">
        <f t="shared" si="2873"/>
        <v>1.5843049504181546</v>
      </c>
      <c r="VRE13" s="40" t="s">
        <v>395</v>
      </c>
      <c r="VRF13" s="40" t="s">
        <v>11</v>
      </c>
      <c r="VRG13" s="42">
        <v>42369</v>
      </c>
      <c r="VRH13" s="43">
        <v>4995881000</v>
      </c>
      <c r="VRI13" s="43">
        <v>73814000</v>
      </c>
      <c r="VRJ13" s="43">
        <v>2796508000</v>
      </c>
      <c r="VRK13" s="40">
        <v>0</v>
      </c>
      <c r="VRL13" s="43">
        <v>196424000</v>
      </c>
      <c r="VRM13" s="40" t="s">
        <v>41</v>
      </c>
      <c r="VRN13" s="40" t="s">
        <v>99</v>
      </c>
      <c r="VRO13" s="36">
        <f t="shared" si="2868"/>
        <v>2015</v>
      </c>
      <c r="VRP13" s="37">
        <f t="shared" si="2869"/>
        <v>-4922067000</v>
      </c>
      <c r="VRQ13" s="38">
        <f t="shared" si="2870"/>
        <v>2992932000</v>
      </c>
      <c r="VRR13" s="38">
        <f t="shared" si="2871"/>
        <v>-7914999000</v>
      </c>
      <c r="VRS13" s="39">
        <f t="shared" si="2872"/>
        <v>0.98522502837837811</v>
      </c>
      <c r="VRT13" s="39">
        <f t="shared" si="2873"/>
        <v>1.5843049504181546</v>
      </c>
      <c r="VRU13" s="40" t="s">
        <v>395</v>
      </c>
      <c r="VRV13" s="40" t="s">
        <v>11</v>
      </c>
      <c r="VRW13" s="42">
        <v>42369</v>
      </c>
      <c r="VRX13" s="43">
        <v>4995881000</v>
      </c>
      <c r="VRY13" s="43">
        <v>73814000</v>
      </c>
      <c r="VRZ13" s="43">
        <v>2796508000</v>
      </c>
      <c r="VSA13" s="40">
        <v>0</v>
      </c>
      <c r="VSB13" s="43">
        <v>196424000</v>
      </c>
      <c r="VSC13" s="40" t="s">
        <v>41</v>
      </c>
      <c r="VSD13" s="40" t="s">
        <v>99</v>
      </c>
      <c r="VSE13" s="36">
        <f t="shared" si="2874"/>
        <v>2015</v>
      </c>
      <c r="VSF13" s="37">
        <f t="shared" si="2875"/>
        <v>-4922067000</v>
      </c>
      <c r="VSG13" s="38">
        <f t="shared" si="2876"/>
        <v>2992932000</v>
      </c>
      <c r="VSH13" s="38">
        <f t="shared" si="2877"/>
        <v>-7914999000</v>
      </c>
      <c r="VSI13" s="39">
        <f t="shared" si="2878"/>
        <v>0.98522502837837811</v>
      </c>
      <c r="VSJ13" s="39">
        <f t="shared" si="2879"/>
        <v>1.5843049504181546</v>
      </c>
      <c r="VSK13" s="40" t="s">
        <v>395</v>
      </c>
      <c r="VSL13" s="40" t="s">
        <v>11</v>
      </c>
      <c r="VSM13" s="42">
        <v>42369</v>
      </c>
      <c r="VSN13" s="43">
        <v>4995881000</v>
      </c>
      <c r="VSO13" s="43">
        <v>73814000</v>
      </c>
      <c r="VSP13" s="43">
        <v>2796508000</v>
      </c>
      <c r="VSQ13" s="40">
        <v>0</v>
      </c>
      <c r="VSR13" s="43">
        <v>196424000</v>
      </c>
      <c r="VSS13" s="40" t="s">
        <v>41</v>
      </c>
      <c r="VST13" s="40" t="s">
        <v>99</v>
      </c>
      <c r="VSU13" s="36">
        <f t="shared" si="2874"/>
        <v>2015</v>
      </c>
      <c r="VSV13" s="37">
        <f t="shared" si="2875"/>
        <v>-4922067000</v>
      </c>
      <c r="VSW13" s="38">
        <f t="shared" si="2876"/>
        <v>2992932000</v>
      </c>
      <c r="VSX13" s="38">
        <f t="shared" si="2877"/>
        <v>-7914999000</v>
      </c>
      <c r="VSY13" s="39">
        <f t="shared" si="2878"/>
        <v>0.98522502837837811</v>
      </c>
      <c r="VSZ13" s="39">
        <f t="shared" si="2879"/>
        <v>1.5843049504181546</v>
      </c>
      <c r="VTA13" s="40" t="s">
        <v>395</v>
      </c>
      <c r="VTB13" s="40" t="s">
        <v>11</v>
      </c>
      <c r="VTC13" s="42">
        <v>42369</v>
      </c>
      <c r="VTD13" s="43">
        <v>4995881000</v>
      </c>
      <c r="VTE13" s="43">
        <v>73814000</v>
      </c>
      <c r="VTF13" s="43">
        <v>2796508000</v>
      </c>
      <c r="VTG13" s="40">
        <v>0</v>
      </c>
      <c r="VTH13" s="43">
        <v>196424000</v>
      </c>
      <c r="VTI13" s="40" t="s">
        <v>41</v>
      </c>
      <c r="VTJ13" s="40" t="s">
        <v>99</v>
      </c>
      <c r="VTK13" s="36">
        <f t="shared" si="2880"/>
        <v>2015</v>
      </c>
      <c r="VTL13" s="37">
        <f t="shared" si="2881"/>
        <v>-4922067000</v>
      </c>
      <c r="VTM13" s="38">
        <f t="shared" si="2882"/>
        <v>2992932000</v>
      </c>
      <c r="VTN13" s="38">
        <f t="shared" si="2883"/>
        <v>-7914999000</v>
      </c>
      <c r="VTO13" s="39">
        <f t="shared" si="2884"/>
        <v>0.98522502837837811</v>
      </c>
      <c r="VTP13" s="39">
        <f t="shared" si="2885"/>
        <v>1.5843049504181546</v>
      </c>
      <c r="VTQ13" s="40" t="s">
        <v>395</v>
      </c>
      <c r="VTR13" s="40" t="s">
        <v>11</v>
      </c>
      <c r="VTS13" s="42">
        <v>42369</v>
      </c>
      <c r="VTT13" s="43">
        <v>4995881000</v>
      </c>
      <c r="VTU13" s="43">
        <v>73814000</v>
      </c>
      <c r="VTV13" s="43">
        <v>2796508000</v>
      </c>
      <c r="VTW13" s="40">
        <v>0</v>
      </c>
      <c r="VTX13" s="43">
        <v>196424000</v>
      </c>
      <c r="VTY13" s="40" t="s">
        <v>41</v>
      </c>
      <c r="VTZ13" s="40" t="s">
        <v>99</v>
      </c>
      <c r="VUA13" s="36">
        <f t="shared" si="2880"/>
        <v>2015</v>
      </c>
      <c r="VUB13" s="37">
        <f t="shared" si="2881"/>
        <v>-4922067000</v>
      </c>
      <c r="VUC13" s="38">
        <f t="shared" si="2882"/>
        <v>2992932000</v>
      </c>
      <c r="VUD13" s="38">
        <f t="shared" si="2883"/>
        <v>-7914999000</v>
      </c>
      <c r="VUE13" s="39">
        <f t="shared" si="2884"/>
        <v>0.98522502837837811</v>
      </c>
      <c r="VUF13" s="39">
        <f t="shared" si="2885"/>
        <v>1.5843049504181546</v>
      </c>
      <c r="VUG13" s="40" t="s">
        <v>395</v>
      </c>
      <c r="VUH13" s="40" t="s">
        <v>11</v>
      </c>
      <c r="VUI13" s="42">
        <v>42369</v>
      </c>
      <c r="VUJ13" s="43">
        <v>4995881000</v>
      </c>
      <c r="VUK13" s="43">
        <v>73814000</v>
      </c>
      <c r="VUL13" s="43">
        <v>2796508000</v>
      </c>
      <c r="VUM13" s="40">
        <v>0</v>
      </c>
      <c r="VUN13" s="43">
        <v>196424000</v>
      </c>
      <c r="VUO13" s="40" t="s">
        <v>41</v>
      </c>
      <c r="VUP13" s="40" t="s">
        <v>99</v>
      </c>
      <c r="VUQ13" s="36">
        <f t="shared" si="2886"/>
        <v>2015</v>
      </c>
      <c r="VUR13" s="37">
        <f t="shared" si="2887"/>
        <v>-4922067000</v>
      </c>
      <c r="VUS13" s="38">
        <f t="shared" si="2888"/>
        <v>2992932000</v>
      </c>
      <c r="VUT13" s="38">
        <f t="shared" si="2889"/>
        <v>-7914999000</v>
      </c>
      <c r="VUU13" s="39">
        <f t="shared" si="2890"/>
        <v>0.98522502837837811</v>
      </c>
      <c r="VUV13" s="39">
        <f t="shared" si="2891"/>
        <v>1.5843049504181546</v>
      </c>
      <c r="VUW13" s="40" t="s">
        <v>395</v>
      </c>
      <c r="VUX13" s="40" t="s">
        <v>11</v>
      </c>
      <c r="VUY13" s="42">
        <v>42369</v>
      </c>
      <c r="VUZ13" s="43">
        <v>4995881000</v>
      </c>
      <c r="VVA13" s="43">
        <v>73814000</v>
      </c>
      <c r="VVB13" s="43">
        <v>2796508000</v>
      </c>
      <c r="VVC13" s="40">
        <v>0</v>
      </c>
      <c r="VVD13" s="43">
        <v>196424000</v>
      </c>
      <c r="VVE13" s="40" t="s">
        <v>41</v>
      </c>
      <c r="VVF13" s="40" t="s">
        <v>99</v>
      </c>
      <c r="VVG13" s="36">
        <f t="shared" si="2886"/>
        <v>2015</v>
      </c>
      <c r="VVH13" s="37">
        <f t="shared" si="2887"/>
        <v>-4922067000</v>
      </c>
      <c r="VVI13" s="38">
        <f t="shared" si="2888"/>
        <v>2992932000</v>
      </c>
      <c r="VVJ13" s="38">
        <f t="shared" si="2889"/>
        <v>-7914999000</v>
      </c>
      <c r="VVK13" s="39">
        <f t="shared" si="2890"/>
        <v>0.98522502837837811</v>
      </c>
      <c r="VVL13" s="39">
        <f t="shared" si="2891"/>
        <v>1.5843049504181546</v>
      </c>
      <c r="VVM13" s="40" t="s">
        <v>395</v>
      </c>
      <c r="VVN13" s="40" t="s">
        <v>11</v>
      </c>
      <c r="VVO13" s="42">
        <v>42369</v>
      </c>
      <c r="VVP13" s="43">
        <v>4995881000</v>
      </c>
      <c r="VVQ13" s="43">
        <v>73814000</v>
      </c>
      <c r="VVR13" s="43">
        <v>2796508000</v>
      </c>
      <c r="VVS13" s="40">
        <v>0</v>
      </c>
      <c r="VVT13" s="43">
        <v>196424000</v>
      </c>
      <c r="VVU13" s="40" t="s">
        <v>41</v>
      </c>
      <c r="VVV13" s="40" t="s">
        <v>99</v>
      </c>
      <c r="VVW13" s="36">
        <f t="shared" si="2892"/>
        <v>2015</v>
      </c>
      <c r="VVX13" s="37">
        <f t="shared" si="2893"/>
        <v>-4922067000</v>
      </c>
      <c r="VVY13" s="38">
        <f t="shared" si="2894"/>
        <v>2992932000</v>
      </c>
      <c r="VVZ13" s="38">
        <f t="shared" si="2895"/>
        <v>-7914999000</v>
      </c>
      <c r="VWA13" s="39">
        <f t="shared" si="2896"/>
        <v>0.98522502837837811</v>
      </c>
      <c r="VWB13" s="39">
        <f t="shared" si="2897"/>
        <v>1.5843049504181546</v>
      </c>
      <c r="VWC13" s="40" t="s">
        <v>395</v>
      </c>
      <c r="VWD13" s="40" t="s">
        <v>11</v>
      </c>
      <c r="VWE13" s="42">
        <v>42369</v>
      </c>
      <c r="VWF13" s="43">
        <v>4995881000</v>
      </c>
      <c r="VWG13" s="43">
        <v>73814000</v>
      </c>
      <c r="VWH13" s="43">
        <v>2796508000</v>
      </c>
      <c r="VWI13" s="40">
        <v>0</v>
      </c>
      <c r="VWJ13" s="43">
        <v>196424000</v>
      </c>
      <c r="VWK13" s="40" t="s">
        <v>41</v>
      </c>
      <c r="VWL13" s="40" t="s">
        <v>99</v>
      </c>
      <c r="VWM13" s="36">
        <f t="shared" si="2892"/>
        <v>2015</v>
      </c>
      <c r="VWN13" s="37">
        <f t="shared" si="2893"/>
        <v>-4922067000</v>
      </c>
      <c r="VWO13" s="38">
        <f t="shared" si="2894"/>
        <v>2992932000</v>
      </c>
      <c r="VWP13" s="38">
        <f t="shared" si="2895"/>
        <v>-7914999000</v>
      </c>
      <c r="VWQ13" s="39">
        <f t="shared" si="2896"/>
        <v>0.98522502837837811</v>
      </c>
      <c r="VWR13" s="39">
        <f t="shared" si="2897"/>
        <v>1.5843049504181546</v>
      </c>
      <c r="VWS13" s="40" t="s">
        <v>395</v>
      </c>
      <c r="VWT13" s="40" t="s">
        <v>11</v>
      </c>
      <c r="VWU13" s="42">
        <v>42369</v>
      </c>
      <c r="VWV13" s="43">
        <v>4995881000</v>
      </c>
      <c r="VWW13" s="43">
        <v>73814000</v>
      </c>
      <c r="VWX13" s="43">
        <v>2796508000</v>
      </c>
      <c r="VWY13" s="40">
        <v>0</v>
      </c>
      <c r="VWZ13" s="43">
        <v>196424000</v>
      </c>
      <c r="VXA13" s="40" t="s">
        <v>41</v>
      </c>
      <c r="VXB13" s="40" t="s">
        <v>99</v>
      </c>
      <c r="VXC13" s="36">
        <f t="shared" si="2898"/>
        <v>2015</v>
      </c>
      <c r="VXD13" s="37">
        <f t="shared" si="2899"/>
        <v>-4922067000</v>
      </c>
      <c r="VXE13" s="38">
        <f t="shared" si="2900"/>
        <v>2992932000</v>
      </c>
      <c r="VXF13" s="38">
        <f t="shared" si="2901"/>
        <v>-7914999000</v>
      </c>
      <c r="VXG13" s="39">
        <f t="shared" si="2902"/>
        <v>0.98522502837837811</v>
      </c>
      <c r="VXH13" s="39">
        <f t="shared" si="2903"/>
        <v>1.5843049504181546</v>
      </c>
      <c r="VXI13" s="40" t="s">
        <v>395</v>
      </c>
      <c r="VXJ13" s="40" t="s">
        <v>11</v>
      </c>
      <c r="VXK13" s="42">
        <v>42369</v>
      </c>
      <c r="VXL13" s="43">
        <v>4995881000</v>
      </c>
      <c r="VXM13" s="43">
        <v>73814000</v>
      </c>
      <c r="VXN13" s="43">
        <v>2796508000</v>
      </c>
      <c r="VXO13" s="40">
        <v>0</v>
      </c>
      <c r="VXP13" s="43">
        <v>196424000</v>
      </c>
      <c r="VXQ13" s="40" t="s">
        <v>41</v>
      </c>
      <c r="VXR13" s="40" t="s">
        <v>99</v>
      </c>
      <c r="VXS13" s="36">
        <f t="shared" si="2898"/>
        <v>2015</v>
      </c>
      <c r="VXT13" s="37">
        <f t="shared" si="2899"/>
        <v>-4922067000</v>
      </c>
      <c r="VXU13" s="38">
        <f t="shared" si="2900"/>
        <v>2992932000</v>
      </c>
      <c r="VXV13" s="38">
        <f t="shared" si="2901"/>
        <v>-7914999000</v>
      </c>
      <c r="VXW13" s="39">
        <f t="shared" si="2902"/>
        <v>0.98522502837837811</v>
      </c>
      <c r="VXX13" s="39">
        <f t="shared" si="2903"/>
        <v>1.5843049504181546</v>
      </c>
      <c r="VXY13" s="40" t="s">
        <v>395</v>
      </c>
      <c r="VXZ13" s="40" t="s">
        <v>11</v>
      </c>
      <c r="VYA13" s="42">
        <v>42369</v>
      </c>
      <c r="VYB13" s="43">
        <v>4995881000</v>
      </c>
      <c r="VYC13" s="43">
        <v>73814000</v>
      </c>
      <c r="VYD13" s="43">
        <v>2796508000</v>
      </c>
      <c r="VYE13" s="40">
        <v>0</v>
      </c>
      <c r="VYF13" s="43">
        <v>196424000</v>
      </c>
      <c r="VYG13" s="40" t="s">
        <v>41</v>
      </c>
      <c r="VYH13" s="40" t="s">
        <v>99</v>
      </c>
      <c r="VYI13" s="36">
        <f t="shared" si="2904"/>
        <v>2015</v>
      </c>
      <c r="VYJ13" s="37">
        <f t="shared" si="2905"/>
        <v>-4922067000</v>
      </c>
      <c r="VYK13" s="38">
        <f t="shared" si="2906"/>
        <v>2992932000</v>
      </c>
      <c r="VYL13" s="38">
        <f t="shared" si="2907"/>
        <v>-7914999000</v>
      </c>
      <c r="VYM13" s="39">
        <f t="shared" si="2908"/>
        <v>0.98522502837837811</v>
      </c>
      <c r="VYN13" s="39">
        <f t="shared" si="2909"/>
        <v>1.5843049504181546</v>
      </c>
      <c r="VYO13" s="40" t="s">
        <v>395</v>
      </c>
      <c r="VYP13" s="40" t="s">
        <v>11</v>
      </c>
      <c r="VYQ13" s="42">
        <v>42369</v>
      </c>
      <c r="VYR13" s="43">
        <v>4995881000</v>
      </c>
      <c r="VYS13" s="43">
        <v>73814000</v>
      </c>
      <c r="VYT13" s="43">
        <v>2796508000</v>
      </c>
      <c r="VYU13" s="40">
        <v>0</v>
      </c>
      <c r="VYV13" s="43">
        <v>196424000</v>
      </c>
      <c r="VYW13" s="40" t="s">
        <v>41</v>
      </c>
      <c r="VYX13" s="40" t="s">
        <v>99</v>
      </c>
      <c r="VYY13" s="36">
        <f t="shared" si="2904"/>
        <v>2015</v>
      </c>
      <c r="VYZ13" s="37">
        <f t="shared" si="2905"/>
        <v>-4922067000</v>
      </c>
      <c r="VZA13" s="38">
        <f t="shared" si="2906"/>
        <v>2992932000</v>
      </c>
      <c r="VZB13" s="38">
        <f t="shared" si="2907"/>
        <v>-7914999000</v>
      </c>
      <c r="VZC13" s="39">
        <f t="shared" si="2908"/>
        <v>0.98522502837837811</v>
      </c>
      <c r="VZD13" s="39">
        <f t="shared" si="2909"/>
        <v>1.5843049504181546</v>
      </c>
      <c r="VZE13" s="40" t="s">
        <v>395</v>
      </c>
      <c r="VZF13" s="40" t="s">
        <v>11</v>
      </c>
      <c r="VZG13" s="42">
        <v>42369</v>
      </c>
      <c r="VZH13" s="43">
        <v>4995881000</v>
      </c>
      <c r="VZI13" s="43">
        <v>73814000</v>
      </c>
      <c r="VZJ13" s="43">
        <v>2796508000</v>
      </c>
      <c r="VZK13" s="40">
        <v>0</v>
      </c>
      <c r="VZL13" s="43">
        <v>196424000</v>
      </c>
      <c r="VZM13" s="40" t="s">
        <v>41</v>
      </c>
      <c r="VZN13" s="40" t="s">
        <v>99</v>
      </c>
      <c r="VZO13" s="36">
        <f t="shared" si="2910"/>
        <v>2015</v>
      </c>
      <c r="VZP13" s="37">
        <f t="shared" si="2911"/>
        <v>-4922067000</v>
      </c>
      <c r="VZQ13" s="38">
        <f t="shared" si="2912"/>
        <v>2992932000</v>
      </c>
      <c r="VZR13" s="38">
        <f t="shared" si="2913"/>
        <v>-7914999000</v>
      </c>
      <c r="VZS13" s="39">
        <f t="shared" si="2914"/>
        <v>0.98522502837837811</v>
      </c>
      <c r="VZT13" s="39">
        <f t="shared" si="2915"/>
        <v>1.5843049504181546</v>
      </c>
      <c r="VZU13" s="40" t="s">
        <v>395</v>
      </c>
      <c r="VZV13" s="40" t="s">
        <v>11</v>
      </c>
      <c r="VZW13" s="42">
        <v>42369</v>
      </c>
      <c r="VZX13" s="43">
        <v>4995881000</v>
      </c>
      <c r="VZY13" s="43">
        <v>73814000</v>
      </c>
      <c r="VZZ13" s="43">
        <v>2796508000</v>
      </c>
      <c r="WAA13" s="40">
        <v>0</v>
      </c>
      <c r="WAB13" s="43">
        <v>196424000</v>
      </c>
      <c r="WAC13" s="40" t="s">
        <v>41</v>
      </c>
      <c r="WAD13" s="40" t="s">
        <v>99</v>
      </c>
      <c r="WAE13" s="36">
        <f t="shared" si="2910"/>
        <v>2015</v>
      </c>
      <c r="WAF13" s="37">
        <f t="shared" si="2911"/>
        <v>-4922067000</v>
      </c>
      <c r="WAG13" s="38">
        <f t="shared" si="2912"/>
        <v>2992932000</v>
      </c>
      <c r="WAH13" s="38">
        <f t="shared" si="2913"/>
        <v>-7914999000</v>
      </c>
      <c r="WAI13" s="39">
        <f t="shared" si="2914"/>
        <v>0.98522502837837811</v>
      </c>
      <c r="WAJ13" s="39">
        <f t="shared" si="2915"/>
        <v>1.5843049504181546</v>
      </c>
      <c r="WAK13" s="40" t="s">
        <v>395</v>
      </c>
      <c r="WAL13" s="40" t="s">
        <v>11</v>
      </c>
      <c r="WAM13" s="42">
        <v>42369</v>
      </c>
      <c r="WAN13" s="43">
        <v>4995881000</v>
      </c>
      <c r="WAO13" s="43">
        <v>73814000</v>
      </c>
      <c r="WAP13" s="43">
        <v>2796508000</v>
      </c>
      <c r="WAQ13" s="40">
        <v>0</v>
      </c>
      <c r="WAR13" s="43">
        <v>196424000</v>
      </c>
      <c r="WAS13" s="40" t="s">
        <v>41</v>
      </c>
      <c r="WAT13" s="40" t="s">
        <v>99</v>
      </c>
      <c r="WAU13" s="36">
        <f t="shared" si="2916"/>
        <v>2015</v>
      </c>
      <c r="WAV13" s="37">
        <f t="shared" si="2917"/>
        <v>-4922067000</v>
      </c>
      <c r="WAW13" s="38">
        <f t="shared" si="2918"/>
        <v>2992932000</v>
      </c>
      <c r="WAX13" s="38">
        <f t="shared" si="2919"/>
        <v>-7914999000</v>
      </c>
      <c r="WAY13" s="39">
        <f t="shared" si="2920"/>
        <v>0.98522502837837811</v>
      </c>
      <c r="WAZ13" s="39">
        <f t="shared" si="2921"/>
        <v>1.5843049504181546</v>
      </c>
      <c r="WBA13" s="40" t="s">
        <v>395</v>
      </c>
      <c r="WBB13" s="40" t="s">
        <v>11</v>
      </c>
      <c r="WBC13" s="42">
        <v>42369</v>
      </c>
      <c r="WBD13" s="43">
        <v>4995881000</v>
      </c>
      <c r="WBE13" s="43">
        <v>73814000</v>
      </c>
      <c r="WBF13" s="43">
        <v>2796508000</v>
      </c>
      <c r="WBG13" s="40">
        <v>0</v>
      </c>
      <c r="WBH13" s="43">
        <v>196424000</v>
      </c>
      <c r="WBI13" s="40" t="s">
        <v>41</v>
      </c>
      <c r="WBJ13" s="40" t="s">
        <v>99</v>
      </c>
      <c r="WBK13" s="36">
        <f t="shared" si="2916"/>
        <v>2015</v>
      </c>
      <c r="WBL13" s="37">
        <f t="shared" si="2917"/>
        <v>-4922067000</v>
      </c>
      <c r="WBM13" s="38">
        <f t="shared" si="2918"/>
        <v>2992932000</v>
      </c>
      <c r="WBN13" s="38">
        <f t="shared" si="2919"/>
        <v>-7914999000</v>
      </c>
      <c r="WBO13" s="39">
        <f t="shared" si="2920"/>
        <v>0.98522502837837811</v>
      </c>
      <c r="WBP13" s="39">
        <f t="shared" si="2921"/>
        <v>1.5843049504181546</v>
      </c>
      <c r="WBQ13" s="40" t="s">
        <v>395</v>
      </c>
      <c r="WBR13" s="40" t="s">
        <v>11</v>
      </c>
      <c r="WBS13" s="42">
        <v>42369</v>
      </c>
      <c r="WBT13" s="43">
        <v>4995881000</v>
      </c>
      <c r="WBU13" s="43">
        <v>73814000</v>
      </c>
      <c r="WBV13" s="43">
        <v>2796508000</v>
      </c>
      <c r="WBW13" s="40">
        <v>0</v>
      </c>
      <c r="WBX13" s="43">
        <v>196424000</v>
      </c>
      <c r="WBY13" s="40" t="s">
        <v>41</v>
      </c>
      <c r="WBZ13" s="40" t="s">
        <v>99</v>
      </c>
      <c r="WCA13" s="36">
        <f t="shared" si="2922"/>
        <v>2015</v>
      </c>
      <c r="WCB13" s="37">
        <f t="shared" si="2923"/>
        <v>-4922067000</v>
      </c>
      <c r="WCC13" s="38">
        <f t="shared" si="2924"/>
        <v>2992932000</v>
      </c>
      <c r="WCD13" s="38">
        <f t="shared" si="2925"/>
        <v>-7914999000</v>
      </c>
      <c r="WCE13" s="39">
        <f t="shared" si="2926"/>
        <v>0.98522502837837811</v>
      </c>
      <c r="WCF13" s="39">
        <f t="shared" si="2927"/>
        <v>1.5843049504181546</v>
      </c>
      <c r="WCG13" s="40" t="s">
        <v>395</v>
      </c>
      <c r="WCH13" s="40" t="s">
        <v>11</v>
      </c>
      <c r="WCI13" s="42">
        <v>42369</v>
      </c>
      <c r="WCJ13" s="43">
        <v>4995881000</v>
      </c>
      <c r="WCK13" s="43">
        <v>73814000</v>
      </c>
      <c r="WCL13" s="43">
        <v>2796508000</v>
      </c>
      <c r="WCM13" s="40">
        <v>0</v>
      </c>
      <c r="WCN13" s="43">
        <v>196424000</v>
      </c>
      <c r="WCO13" s="40" t="s">
        <v>41</v>
      </c>
      <c r="WCP13" s="40" t="s">
        <v>99</v>
      </c>
      <c r="WCQ13" s="36">
        <f t="shared" si="2922"/>
        <v>2015</v>
      </c>
      <c r="WCR13" s="37">
        <f t="shared" si="2923"/>
        <v>-4922067000</v>
      </c>
      <c r="WCS13" s="38">
        <f t="shared" si="2924"/>
        <v>2992932000</v>
      </c>
      <c r="WCT13" s="38">
        <f t="shared" si="2925"/>
        <v>-7914999000</v>
      </c>
      <c r="WCU13" s="39">
        <f t="shared" si="2926"/>
        <v>0.98522502837837811</v>
      </c>
      <c r="WCV13" s="39">
        <f t="shared" si="2927"/>
        <v>1.5843049504181546</v>
      </c>
      <c r="WCW13" s="40" t="s">
        <v>395</v>
      </c>
      <c r="WCX13" s="40" t="s">
        <v>11</v>
      </c>
      <c r="WCY13" s="42">
        <v>42369</v>
      </c>
      <c r="WCZ13" s="43">
        <v>4995881000</v>
      </c>
      <c r="WDA13" s="43">
        <v>73814000</v>
      </c>
      <c r="WDB13" s="43">
        <v>2796508000</v>
      </c>
      <c r="WDC13" s="40">
        <v>0</v>
      </c>
      <c r="WDD13" s="43">
        <v>196424000</v>
      </c>
      <c r="WDE13" s="40" t="s">
        <v>41</v>
      </c>
      <c r="WDF13" s="40" t="s">
        <v>99</v>
      </c>
      <c r="WDG13" s="36">
        <f t="shared" si="2928"/>
        <v>2015</v>
      </c>
      <c r="WDH13" s="37">
        <f t="shared" si="2929"/>
        <v>-4922067000</v>
      </c>
      <c r="WDI13" s="38">
        <f t="shared" si="2930"/>
        <v>2992932000</v>
      </c>
      <c r="WDJ13" s="38">
        <f t="shared" si="2931"/>
        <v>-7914999000</v>
      </c>
      <c r="WDK13" s="39">
        <f t="shared" si="2932"/>
        <v>0.98522502837837811</v>
      </c>
      <c r="WDL13" s="39">
        <f t="shared" si="2933"/>
        <v>1.5843049504181546</v>
      </c>
      <c r="WDM13" s="40" t="s">
        <v>395</v>
      </c>
      <c r="WDN13" s="40" t="s">
        <v>11</v>
      </c>
      <c r="WDO13" s="42">
        <v>42369</v>
      </c>
      <c r="WDP13" s="43">
        <v>4995881000</v>
      </c>
      <c r="WDQ13" s="43">
        <v>73814000</v>
      </c>
      <c r="WDR13" s="43">
        <v>2796508000</v>
      </c>
      <c r="WDS13" s="40">
        <v>0</v>
      </c>
      <c r="WDT13" s="43">
        <v>196424000</v>
      </c>
      <c r="WDU13" s="40" t="s">
        <v>41</v>
      </c>
      <c r="WDV13" s="40" t="s">
        <v>99</v>
      </c>
      <c r="WDW13" s="36">
        <f t="shared" si="2928"/>
        <v>2015</v>
      </c>
      <c r="WDX13" s="37">
        <f t="shared" si="2929"/>
        <v>-4922067000</v>
      </c>
      <c r="WDY13" s="38">
        <f t="shared" si="2930"/>
        <v>2992932000</v>
      </c>
      <c r="WDZ13" s="38">
        <f t="shared" si="2931"/>
        <v>-7914999000</v>
      </c>
      <c r="WEA13" s="39">
        <f t="shared" si="2932"/>
        <v>0.98522502837837811</v>
      </c>
      <c r="WEB13" s="39">
        <f t="shared" si="2933"/>
        <v>1.5843049504181546</v>
      </c>
      <c r="WEC13" s="40" t="s">
        <v>395</v>
      </c>
      <c r="WED13" s="40" t="s">
        <v>11</v>
      </c>
      <c r="WEE13" s="42">
        <v>42369</v>
      </c>
      <c r="WEF13" s="43">
        <v>4995881000</v>
      </c>
      <c r="WEG13" s="43">
        <v>73814000</v>
      </c>
      <c r="WEH13" s="43">
        <v>2796508000</v>
      </c>
      <c r="WEI13" s="40">
        <v>0</v>
      </c>
      <c r="WEJ13" s="43">
        <v>196424000</v>
      </c>
      <c r="WEK13" s="40" t="s">
        <v>41</v>
      </c>
      <c r="WEL13" s="40" t="s">
        <v>99</v>
      </c>
      <c r="WEM13" s="36">
        <f t="shared" si="2934"/>
        <v>2015</v>
      </c>
      <c r="WEN13" s="37">
        <f t="shared" si="2935"/>
        <v>-4922067000</v>
      </c>
      <c r="WEO13" s="38">
        <f t="shared" si="2936"/>
        <v>2992932000</v>
      </c>
      <c r="WEP13" s="38">
        <f t="shared" si="2937"/>
        <v>-7914999000</v>
      </c>
      <c r="WEQ13" s="39">
        <f t="shared" si="2938"/>
        <v>0.98522502837837811</v>
      </c>
      <c r="WER13" s="39">
        <f t="shared" si="2939"/>
        <v>1.5843049504181546</v>
      </c>
      <c r="WES13" s="40" t="s">
        <v>395</v>
      </c>
      <c r="WET13" s="40" t="s">
        <v>11</v>
      </c>
      <c r="WEU13" s="42">
        <v>42369</v>
      </c>
      <c r="WEV13" s="43">
        <v>4995881000</v>
      </c>
      <c r="WEW13" s="43">
        <v>73814000</v>
      </c>
      <c r="WEX13" s="43">
        <v>2796508000</v>
      </c>
      <c r="WEY13" s="40">
        <v>0</v>
      </c>
      <c r="WEZ13" s="43">
        <v>196424000</v>
      </c>
      <c r="WFA13" s="40" t="s">
        <v>41</v>
      </c>
      <c r="WFB13" s="40" t="s">
        <v>99</v>
      </c>
      <c r="WFC13" s="36">
        <f t="shared" si="2934"/>
        <v>2015</v>
      </c>
      <c r="WFD13" s="37">
        <f t="shared" si="2935"/>
        <v>-4922067000</v>
      </c>
      <c r="WFE13" s="38">
        <f t="shared" si="2936"/>
        <v>2992932000</v>
      </c>
      <c r="WFF13" s="38">
        <f t="shared" si="2937"/>
        <v>-7914999000</v>
      </c>
      <c r="WFG13" s="39">
        <f t="shared" si="2938"/>
        <v>0.98522502837837811</v>
      </c>
      <c r="WFH13" s="39">
        <f t="shared" si="2939"/>
        <v>1.5843049504181546</v>
      </c>
      <c r="WFI13" s="40" t="s">
        <v>395</v>
      </c>
      <c r="WFJ13" s="40" t="s">
        <v>11</v>
      </c>
      <c r="WFK13" s="42">
        <v>42369</v>
      </c>
      <c r="WFL13" s="43">
        <v>4995881000</v>
      </c>
      <c r="WFM13" s="43">
        <v>73814000</v>
      </c>
      <c r="WFN13" s="43">
        <v>2796508000</v>
      </c>
      <c r="WFO13" s="40">
        <v>0</v>
      </c>
      <c r="WFP13" s="43">
        <v>196424000</v>
      </c>
      <c r="WFQ13" s="40" t="s">
        <v>41</v>
      </c>
      <c r="WFR13" s="40" t="s">
        <v>99</v>
      </c>
      <c r="WFS13" s="36">
        <f t="shared" si="2940"/>
        <v>2015</v>
      </c>
      <c r="WFT13" s="37">
        <f t="shared" si="2941"/>
        <v>-4922067000</v>
      </c>
      <c r="WFU13" s="38">
        <f t="shared" si="2942"/>
        <v>2992932000</v>
      </c>
      <c r="WFV13" s="38">
        <f t="shared" si="2943"/>
        <v>-7914999000</v>
      </c>
      <c r="WFW13" s="39">
        <f t="shared" si="2944"/>
        <v>0.98522502837837811</v>
      </c>
      <c r="WFX13" s="39">
        <f t="shared" si="2945"/>
        <v>1.5843049504181546</v>
      </c>
      <c r="WFY13" s="40" t="s">
        <v>395</v>
      </c>
      <c r="WFZ13" s="40" t="s">
        <v>11</v>
      </c>
      <c r="WGA13" s="42">
        <v>42369</v>
      </c>
      <c r="WGB13" s="43">
        <v>4995881000</v>
      </c>
      <c r="WGC13" s="43">
        <v>73814000</v>
      </c>
      <c r="WGD13" s="43">
        <v>2796508000</v>
      </c>
      <c r="WGE13" s="40">
        <v>0</v>
      </c>
      <c r="WGF13" s="43">
        <v>196424000</v>
      </c>
      <c r="WGG13" s="40" t="s">
        <v>41</v>
      </c>
      <c r="WGH13" s="40" t="s">
        <v>99</v>
      </c>
      <c r="WGI13" s="36">
        <f t="shared" si="2940"/>
        <v>2015</v>
      </c>
      <c r="WGJ13" s="37">
        <f t="shared" si="2941"/>
        <v>-4922067000</v>
      </c>
      <c r="WGK13" s="38">
        <f t="shared" si="2942"/>
        <v>2992932000</v>
      </c>
      <c r="WGL13" s="38">
        <f t="shared" si="2943"/>
        <v>-7914999000</v>
      </c>
      <c r="WGM13" s="39">
        <f t="shared" si="2944"/>
        <v>0.98522502837837811</v>
      </c>
      <c r="WGN13" s="39">
        <f t="shared" si="2945"/>
        <v>1.5843049504181546</v>
      </c>
      <c r="WGO13" s="40" t="s">
        <v>395</v>
      </c>
      <c r="WGP13" s="40" t="s">
        <v>11</v>
      </c>
      <c r="WGQ13" s="42">
        <v>42369</v>
      </c>
      <c r="WGR13" s="43">
        <v>4995881000</v>
      </c>
      <c r="WGS13" s="43">
        <v>73814000</v>
      </c>
      <c r="WGT13" s="43">
        <v>2796508000</v>
      </c>
      <c r="WGU13" s="40">
        <v>0</v>
      </c>
      <c r="WGV13" s="43">
        <v>196424000</v>
      </c>
      <c r="WGW13" s="40" t="s">
        <v>41</v>
      </c>
      <c r="WGX13" s="40" t="s">
        <v>99</v>
      </c>
      <c r="WGY13" s="36">
        <f t="shared" si="2946"/>
        <v>2015</v>
      </c>
      <c r="WGZ13" s="37">
        <f t="shared" si="2947"/>
        <v>-4922067000</v>
      </c>
      <c r="WHA13" s="38">
        <f t="shared" si="2948"/>
        <v>2992932000</v>
      </c>
      <c r="WHB13" s="38">
        <f t="shared" si="2949"/>
        <v>-7914999000</v>
      </c>
      <c r="WHC13" s="39">
        <f t="shared" si="2950"/>
        <v>0.98522502837837811</v>
      </c>
      <c r="WHD13" s="39">
        <f t="shared" si="2951"/>
        <v>1.5843049504181546</v>
      </c>
      <c r="WHE13" s="40" t="s">
        <v>395</v>
      </c>
      <c r="WHF13" s="40" t="s">
        <v>11</v>
      </c>
      <c r="WHG13" s="42">
        <v>42369</v>
      </c>
      <c r="WHH13" s="43">
        <v>4995881000</v>
      </c>
      <c r="WHI13" s="43">
        <v>73814000</v>
      </c>
      <c r="WHJ13" s="43">
        <v>2796508000</v>
      </c>
      <c r="WHK13" s="40">
        <v>0</v>
      </c>
      <c r="WHL13" s="43">
        <v>196424000</v>
      </c>
      <c r="WHM13" s="40" t="s">
        <v>41</v>
      </c>
      <c r="WHN13" s="40" t="s">
        <v>99</v>
      </c>
      <c r="WHO13" s="36">
        <f t="shared" si="2946"/>
        <v>2015</v>
      </c>
      <c r="WHP13" s="37">
        <f t="shared" si="2947"/>
        <v>-4922067000</v>
      </c>
      <c r="WHQ13" s="38">
        <f t="shared" si="2948"/>
        <v>2992932000</v>
      </c>
      <c r="WHR13" s="38">
        <f t="shared" si="2949"/>
        <v>-7914999000</v>
      </c>
      <c r="WHS13" s="39">
        <f t="shared" si="2950"/>
        <v>0.98522502837837811</v>
      </c>
      <c r="WHT13" s="39">
        <f t="shared" si="2951"/>
        <v>1.5843049504181546</v>
      </c>
      <c r="WHU13" s="40" t="s">
        <v>395</v>
      </c>
      <c r="WHV13" s="40" t="s">
        <v>11</v>
      </c>
      <c r="WHW13" s="42">
        <v>42369</v>
      </c>
      <c r="WHX13" s="43">
        <v>4995881000</v>
      </c>
      <c r="WHY13" s="43">
        <v>73814000</v>
      </c>
      <c r="WHZ13" s="43">
        <v>2796508000</v>
      </c>
      <c r="WIA13" s="40">
        <v>0</v>
      </c>
      <c r="WIB13" s="43">
        <v>196424000</v>
      </c>
      <c r="WIC13" s="40" t="s">
        <v>41</v>
      </c>
      <c r="WID13" s="40" t="s">
        <v>99</v>
      </c>
      <c r="WIE13" s="36">
        <f t="shared" si="2952"/>
        <v>2015</v>
      </c>
      <c r="WIF13" s="37">
        <f t="shared" si="2953"/>
        <v>-4922067000</v>
      </c>
      <c r="WIG13" s="38">
        <f t="shared" si="2954"/>
        <v>2992932000</v>
      </c>
      <c r="WIH13" s="38">
        <f t="shared" si="2955"/>
        <v>-7914999000</v>
      </c>
      <c r="WII13" s="39">
        <f t="shared" si="2956"/>
        <v>0.98522502837837811</v>
      </c>
      <c r="WIJ13" s="39">
        <f t="shared" si="2957"/>
        <v>1.5843049504181546</v>
      </c>
      <c r="WIK13" s="40" t="s">
        <v>395</v>
      </c>
      <c r="WIL13" s="40" t="s">
        <v>11</v>
      </c>
      <c r="WIM13" s="42">
        <v>42369</v>
      </c>
      <c r="WIN13" s="43">
        <v>4995881000</v>
      </c>
      <c r="WIO13" s="43">
        <v>73814000</v>
      </c>
      <c r="WIP13" s="43">
        <v>2796508000</v>
      </c>
      <c r="WIQ13" s="40">
        <v>0</v>
      </c>
      <c r="WIR13" s="43">
        <v>196424000</v>
      </c>
      <c r="WIS13" s="40" t="s">
        <v>41</v>
      </c>
      <c r="WIT13" s="40" t="s">
        <v>99</v>
      </c>
      <c r="WIU13" s="36">
        <f t="shared" si="2952"/>
        <v>2015</v>
      </c>
      <c r="WIV13" s="37">
        <f t="shared" si="2953"/>
        <v>-4922067000</v>
      </c>
      <c r="WIW13" s="38">
        <f t="shared" si="2954"/>
        <v>2992932000</v>
      </c>
      <c r="WIX13" s="38">
        <f t="shared" si="2955"/>
        <v>-7914999000</v>
      </c>
      <c r="WIY13" s="39">
        <f t="shared" si="2956"/>
        <v>0.98522502837837811</v>
      </c>
      <c r="WIZ13" s="39">
        <f t="shared" si="2957"/>
        <v>1.5843049504181546</v>
      </c>
      <c r="WJA13" s="40" t="s">
        <v>395</v>
      </c>
      <c r="WJB13" s="40" t="s">
        <v>11</v>
      </c>
      <c r="WJC13" s="42">
        <v>42369</v>
      </c>
      <c r="WJD13" s="43">
        <v>4995881000</v>
      </c>
      <c r="WJE13" s="43">
        <v>73814000</v>
      </c>
      <c r="WJF13" s="43">
        <v>2796508000</v>
      </c>
      <c r="WJG13" s="40">
        <v>0</v>
      </c>
      <c r="WJH13" s="43">
        <v>196424000</v>
      </c>
      <c r="WJI13" s="40" t="s">
        <v>41</v>
      </c>
      <c r="WJJ13" s="40" t="s">
        <v>99</v>
      </c>
      <c r="WJK13" s="36">
        <f t="shared" si="2958"/>
        <v>2015</v>
      </c>
      <c r="WJL13" s="37">
        <f t="shared" si="2959"/>
        <v>-4922067000</v>
      </c>
      <c r="WJM13" s="38">
        <f t="shared" si="2960"/>
        <v>2992932000</v>
      </c>
      <c r="WJN13" s="38">
        <f t="shared" si="2961"/>
        <v>-7914999000</v>
      </c>
      <c r="WJO13" s="39">
        <f t="shared" si="2962"/>
        <v>0.98522502837837811</v>
      </c>
      <c r="WJP13" s="39">
        <f t="shared" si="2963"/>
        <v>1.5843049504181546</v>
      </c>
      <c r="WJQ13" s="40" t="s">
        <v>395</v>
      </c>
      <c r="WJR13" s="40" t="s">
        <v>11</v>
      </c>
      <c r="WJS13" s="42">
        <v>42369</v>
      </c>
      <c r="WJT13" s="43">
        <v>4995881000</v>
      </c>
      <c r="WJU13" s="43">
        <v>73814000</v>
      </c>
      <c r="WJV13" s="43">
        <v>2796508000</v>
      </c>
      <c r="WJW13" s="40">
        <v>0</v>
      </c>
      <c r="WJX13" s="43">
        <v>196424000</v>
      </c>
      <c r="WJY13" s="40" t="s">
        <v>41</v>
      </c>
      <c r="WJZ13" s="40" t="s">
        <v>99</v>
      </c>
      <c r="WKA13" s="36">
        <f t="shared" si="2958"/>
        <v>2015</v>
      </c>
      <c r="WKB13" s="37">
        <f t="shared" si="2959"/>
        <v>-4922067000</v>
      </c>
      <c r="WKC13" s="38">
        <f t="shared" si="2960"/>
        <v>2992932000</v>
      </c>
      <c r="WKD13" s="38">
        <f t="shared" si="2961"/>
        <v>-7914999000</v>
      </c>
      <c r="WKE13" s="39">
        <f t="shared" si="2962"/>
        <v>0.98522502837837811</v>
      </c>
      <c r="WKF13" s="39">
        <f t="shared" si="2963"/>
        <v>1.5843049504181546</v>
      </c>
      <c r="WKG13" s="40" t="s">
        <v>395</v>
      </c>
      <c r="WKH13" s="40" t="s">
        <v>11</v>
      </c>
      <c r="WKI13" s="42">
        <v>42369</v>
      </c>
      <c r="WKJ13" s="43">
        <v>4995881000</v>
      </c>
      <c r="WKK13" s="43">
        <v>73814000</v>
      </c>
      <c r="WKL13" s="43">
        <v>2796508000</v>
      </c>
      <c r="WKM13" s="40">
        <v>0</v>
      </c>
      <c r="WKN13" s="43">
        <v>196424000</v>
      </c>
      <c r="WKO13" s="40" t="s">
        <v>41</v>
      </c>
      <c r="WKP13" s="40" t="s">
        <v>99</v>
      </c>
      <c r="WKQ13" s="36">
        <f t="shared" si="2964"/>
        <v>2015</v>
      </c>
      <c r="WKR13" s="37">
        <f t="shared" si="2965"/>
        <v>-4922067000</v>
      </c>
      <c r="WKS13" s="38">
        <f t="shared" si="2966"/>
        <v>2992932000</v>
      </c>
      <c r="WKT13" s="38">
        <f t="shared" si="2967"/>
        <v>-7914999000</v>
      </c>
      <c r="WKU13" s="39">
        <f t="shared" si="2968"/>
        <v>0.98522502837837811</v>
      </c>
      <c r="WKV13" s="39">
        <f t="shared" si="2969"/>
        <v>1.5843049504181546</v>
      </c>
      <c r="WKW13" s="40" t="s">
        <v>395</v>
      </c>
      <c r="WKX13" s="40" t="s">
        <v>11</v>
      </c>
      <c r="WKY13" s="42">
        <v>42369</v>
      </c>
      <c r="WKZ13" s="43">
        <v>4995881000</v>
      </c>
      <c r="WLA13" s="43">
        <v>73814000</v>
      </c>
      <c r="WLB13" s="43">
        <v>2796508000</v>
      </c>
      <c r="WLC13" s="40">
        <v>0</v>
      </c>
      <c r="WLD13" s="43">
        <v>196424000</v>
      </c>
      <c r="WLE13" s="40" t="s">
        <v>41</v>
      </c>
      <c r="WLF13" s="40" t="s">
        <v>99</v>
      </c>
      <c r="WLG13" s="36">
        <f t="shared" si="2964"/>
        <v>2015</v>
      </c>
      <c r="WLH13" s="37">
        <f t="shared" si="2965"/>
        <v>-4922067000</v>
      </c>
      <c r="WLI13" s="38">
        <f t="shared" si="2966"/>
        <v>2992932000</v>
      </c>
      <c r="WLJ13" s="38">
        <f t="shared" si="2967"/>
        <v>-7914999000</v>
      </c>
      <c r="WLK13" s="39">
        <f t="shared" si="2968"/>
        <v>0.98522502837837811</v>
      </c>
      <c r="WLL13" s="39">
        <f t="shared" si="2969"/>
        <v>1.5843049504181546</v>
      </c>
      <c r="WLM13" s="40" t="s">
        <v>395</v>
      </c>
      <c r="WLN13" s="40" t="s">
        <v>11</v>
      </c>
      <c r="WLO13" s="42">
        <v>42369</v>
      </c>
      <c r="WLP13" s="43">
        <v>4995881000</v>
      </c>
      <c r="WLQ13" s="43">
        <v>73814000</v>
      </c>
      <c r="WLR13" s="43">
        <v>2796508000</v>
      </c>
      <c r="WLS13" s="40">
        <v>0</v>
      </c>
      <c r="WLT13" s="43">
        <v>196424000</v>
      </c>
      <c r="WLU13" s="40" t="s">
        <v>41</v>
      </c>
      <c r="WLV13" s="40" t="s">
        <v>99</v>
      </c>
      <c r="WLW13" s="36">
        <f t="shared" si="2970"/>
        <v>2015</v>
      </c>
      <c r="WLX13" s="37">
        <f t="shared" si="2971"/>
        <v>-4922067000</v>
      </c>
      <c r="WLY13" s="38">
        <f t="shared" si="2972"/>
        <v>2992932000</v>
      </c>
      <c r="WLZ13" s="38">
        <f t="shared" si="2973"/>
        <v>-7914999000</v>
      </c>
      <c r="WMA13" s="39">
        <f t="shared" si="2974"/>
        <v>0.98522502837837811</v>
      </c>
      <c r="WMB13" s="39">
        <f t="shared" si="2975"/>
        <v>1.5843049504181546</v>
      </c>
      <c r="WMC13" s="40" t="s">
        <v>395</v>
      </c>
      <c r="WMD13" s="40" t="s">
        <v>11</v>
      </c>
      <c r="WME13" s="42">
        <v>42369</v>
      </c>
      <c r="WMF13" s="43">
        <v>4995881000</v>
      </c>
      <c r="WMG13" s="43">
        <v>73814000</v>
      </c>
      <c r="WMH13" s="43">
        <v>2796508000</v>
      </c>
      <c r="WMI13" s="40">
        <v>0</v>
      </c>
      <c r="WMJ13" s="43">
        <v>196424000</v>
      </c>
      <c r="WMK13" s="40" t="s">
        <v>41</v>
      </c>
      <c r="WML13" s="40" t="s">
        <v>99</v>
      </c>
      <c r="WMM13" s="36">
        <f t="shared" si="2970"/>
        <v>2015</v>
      </c>
      <c r="WMN13" s="37">
        <f t="shared" si="2971"/>
        <v>-4922067000</v>
      </c>
      <c r="WMO13" s="38">
        <f t="shared" si="2972"/>
        <v>2992932000</v>
      </c>
      <c r="WMP13" s="38">
        <f t="shared" si="2973"/>
        <v>-7914999000</v>
      </c>
      <c r="WMQ13" s="39">
        <f t="shared" si="2974"/>
        <v>0.98522502837837811</v>
      </c>
      <c r="WMR13" s="39">
        <f t="shared" si="2975"/>
        <v>1.5843049504181546</v>
      </c>
      <c r="WMS13" s="40" t="s">
        <v>395</v>
      </c>
      <c r="WMT13" s="40" t="s">
        <v>11</v>
      </c>
      <c r="WMU13" s="42">
        <v>42369</v>
      </c>
      <c r="WMV13" s="43">
        <v>4995881000</v>
      </c>
      <c r="WMW13" s="43">
        <v>73814000</v>
      </c>
      <c r="WMX13" s="43">
        <v>2796508000</v>
      </c>
      <c r="WMY13" s="40">
        <v>0</v>
      </c>
      <c r="WMZ13" s="43">
        <v>196424000</v>
      </c>
      <c r="WNA13" s="40" t="s">
        <v>41</v>
      </c>
      <c r="WNB13" s="40" t="s">
        <v>99</v>
      </c>
      <c r="WNC13" s="36">
        <f t="shared" si="2976"/>
        <v>2015</v>
      </c>
      <c r="WND13" s="37">
        <f t="shared" si="2977"/>
        <v>-4922067000</v>
      </c>
      <c r="WNE13" s="38">
        <f t="shared" si="2978"/>
        <v>2992932000</v>
      </c>
      <c r="WNF13" s="38">
        <f t="shared" si="2979"/>
        <v>-7914999000</v>
      </c>
      <c r="WNG13" s="39">
        <f t="shared" si="2980"/>
        <v>0.98522502837837811</v>
      </c>
      <c r="WNH13" s="39">
        <f t="shared" si="2981"/>
        <v>1.5843049504181546</v>
      </c>
      <c r="WNI13" s="40" t="s">
        <v>395</v>
      </c>
      <c r="WNJ13" s="40" t="s">
        <v>11</v>
      </c>
      <c r="WNK13" s="42">
        <v>42369</v>
      </c>
      <c r="WNL13" s="43">
        <v>4995881000</v>
      </c>
      <c r="WNM13" s="43">
        <v>73814000</v>
      </c>
      <c r="WNN13" s="43">
        <v>2796508000</v>
      </c>
      <c r="WNO13" s="40">
        <v>0</v>
      </c>
      <c r="WNP13" s="43">
        <v>196424000</v>
      </c>
      <c r="WNQ13" s="40" t="s">
        <v>41</v>
      </c>
      <c r="WNR13" s="40" t="s">
        <v>99</v>
      </c>
      <c r="WNS13" s="36">
        <f t="shared" si="2976"/>
        <v>2015</v>
      </c>
      <c r="WNT13" s="37">
        <f t="shared" si="2977"/>
        <v>-4922067000</v>
      </c>
      <c r="WNU13" s="38">
        <f t="shared" si="2978"/>
        <v>2992932000</v>
      </c>
      <c r="WNV13" s="38">
        <f t="shared" si="2979"/>
        <v>-7914999000</v>
      </c>
      <c r="WNW13" s="39">
        <f t="shared" si="2980"/>
        <v>0.98522502837837811</v>
      </c>
      <c r="WNX13" s="39">
        <f t="shared" si="2981"/>
        <v>1.5843049504181546</v>
      </c>
      <c r="WNY13" s="40" t="s">
        <v>395</v>
      </c>
      <c r="WNZ13" s="40" t="s">
        <v>11</v>
      </c>
      <c r="WOA13" s="42">
        <v>42369</v>
      </c>
      <c r="WOB13" s="43">
        <v>4995881000</v>
      </c>
      <c r="WOC13" s="43">
        <v>73814000</v>
      </c>
      <c r="WOD13" s="43">
        <v>2796508000</v>
      </c>
      <c r="WOE13" s="40">
        <v>0</v>
      </c>
      <c r="WOF13" s="43">
        <v>196424000</v>
      </c>
      <c r="WOG13" s="40" t="s">
        <v>41</v>
      </c>
      <c r="WOH13" s="40" t="s">
        <v>99</v>
      </c>
      <c r="WOI13" s="36">
        <f t="shared" si="2982"/>
        <v>2015</v>
      </c>
      <c r="WOJ13" s="37">
        <f t="shared" si="2983"/>
        <v>-4922067000</v>
      </c>
      <c r="WOK13" s="38">
        <f t="shared" si="2984"/>
        <v>2992932000</v>
      </c>
      <c r="WOL13" s="38">
        <f t="shared" si="2985"/>
        <v>-7914999000</v>
      </c>
      <c r="WOM13" s="39">
        <f t="shared" si="2986"/>
        <v>0.98522502837837811</v>
      </c>
      <c r="WON13" s="39">
        <f t="shared" si="2987"/>
        <v>1.5843049504181546</v>
      </c>
      <c r="WOO13" s="40" t="s">
        <v>395</v>
      </c>
      <c r="WOP13" s="40" t="s">
        <v>11</v>
      </c>
      <c r="WOQ13" s="42">
        <v>42369</v>
      </c>
      <c r="WOR13" s="43">
        <v>4995881000</v>
      </c>
      <c r="WOS13" s="43">
        <v>73814000</v>
      </c>
      <c r="WOT13" s="43">
        <v>2796508000</v>
      </c>
      <c r="WOU13" s="40">
        <v>0</v>
      </c>
      <c r="WOV13" s="43">
        <v>196424000</v>
      </c>
      <c r="WOW13" s="40" t="s">
        <v>41</v>
      </c>
      <c r="WOX13" s="40" t="s">
        <v>99</v>
      </c>
      <c r="WOY13" s="36">
        <f t="shared" si="2982"/>
        <v>2015</v>
      </c>
      <c r="WOZ13" s="37">
        <f t="shared" si="2983"/>
        <v>-4922067000</v>
      </c>
      <c r="WPA13" s="38">
        <f t="shared" si="2984"/>
        <v>2992932000</v>
      </c>
      <c r="WPB13" s="38">
        <f t="shared" si="2985"/>
        <v>-7914999000</v>
      </c>
      <c r="WPC13" s="39">
        <f t="shared" si="2986"/>
        <v>0.98522502837837811</v>
      </c>
      <c r="WPD13" s="39">
        <f t="shared" si="2987"/>
        <v>1.5843049504181546</v>
      </c>
      <c r="WPE13" s="40" t="s">
        <v>395</v>
      </c>
      <c r="WPF13" s="40" t="s">
        <v>11</v>
      </c>
      <c r="WPG13" s="42">
        <v>42369</v>
      </c>
      <c r="WPH13" s="43">
        <v>4995881000</v>
      </c>
      <c r="WPI13" s="43">
        <v>73814000</v>
      </c>
      <c r="WPJ13" s="43">
        <v>2796508000</v>
      </c>
      <c r="WPK13" s="40">
        <v>0</v>
      </c>
      <c r="WPL13" s="43">
        <v>196424000</v>
      </c>
      <c r="WPM13" s="40" t="s">
        <v>41</v>
      </c>
      <c r="WPN13" s="40" t="s">
        <v>99</v>
      </c>
      <c r="WPO13" s="36">
        <f t="shared" si="2988"/>
        <v>2015</v>
      </c>
      <c r="WPP13" s="37">
        <f t="shared" si="2989"/>
        <v>-4922067000</v>
      </c>
      <c r="WPQ13" s="38">
        <f t="shared" si="2990"/>
        <v>2992932000</v>
      </c>
      <c r="WPR13" s="38">
        <f t="shared" si="2991"/>
        <v>-7914999000</v>
      </c>
      <c r="WPS13" s="39">
        <f t="shared" si="2992"/>
        <v>0.98522502837837811</v>
      </c>
      <c r="WPT13" s="39">
        <f t="shared" si="2993"/>
        <v>1.5843049504181546</v>
      </c>
      <c r="WPU13" s="40" t="s">
        <v>395</v>
      </c>
      <c r="WPV13" s="40" t="s">
        <v>11</v>
      </c>
      <c r="WPW13" s="42">
        <v>42369</v>
      </c>
      <c r="WPX13" s="43">
        <v>4995881000</v>
      </c>
      <c r="WPY13" s="43">
        <v>73814000</v>
      </c>
      <c r="WPZ13" s="43">
        <v>2796508000</v>
      </c>
      <c r="WQA13" s="40">
        <v>0</v>
      </c>
      <c r="WQB13" s="43">
        <v>196424000</v>
      </c>
      <c r="WQC13" s="40" t="s">
        <v>41</v>
      </c>
      <c r="WQD13" s="40" t="s">
        <v>99</v>
      </c>
      <c r="WQE13" s="36">
        <f t="shared" si="2988"/>
        <v>2015</v>
      </c>
      <c r="WQF13" s="37">
        <f t="shared" si="2989"/>
        <v>-4922067000</v>
      </c>
      <c r="WQG13" s="38">
        <f t="shared" si="2990"/>
        <v>2992932000</v>
      </c>
      <c r="WQH13" s="38">
        <f t="shared" si="2991"/>
        <v>-7914999000</v>
      </c>
      <c r="WQI13" s="39">
        <f t="shared" si="2992"/>
        <v>0.98522502837837811</v>
      </c>
      <c r="WQJ13" s="39">
        <f t="shared" si="2993"/>
        <v>1.5843049504181546</v>
      </c>
      <c r="WQK13" s="40" t="s">
        <v>395</v>
      </c>
      <c r="WQL13" s="40" t="s">
        <v>11</v>
      </c>
      <c r="WQM13" s="42">
        <v>42369</v>
      </c>
      <c r="WQN13" s="43">
        <v>4995881000</v>
      </c>
      <c r="WQO13" s="43">
        <v>73814000</v>
      </c>
      <c r="WQP13" s="43">
        <v>2796508000</v>
      </c>
      <c r="WQQ13" s="40">
        <v>0</v>
      </c>
      <c r="WQR13" s="43">
        <v>196424000</v>
      </c>
      <c r="WQS13" s="40" t="s">
        <v>41</v>
      </c>
      <c r="WQT13" s="40" t="s">
        <v>99</v>
      </c>
      <c r="WQU13" s="36">
        <f t="shared" si="2994"/>
        <v>2015</v>
      </c>
      <c r="WQV13" s="37">
        <f t="shared" si="2995"/>
        <v>-4922067000</v>
      </c>
      <c r="WQW13" s="38">
        <f t="shared" si="2996"/>
        <v>2992932000</v>
      </c>
      <c r="WQX13" s="38">
        <f t="shared" si="2997"/>
        <v>-7914999000</v>
      </c>
      <c r="WQY13" s="39">
        <f t="shared" si="2998"/>
        <v>0.98522502837837811</v>
      </c>
      <c r="WQZ13" s="39">
        <f t="shared" si="2999"/>
        <v>1.5843049504181546</v>
      </c>
      <c r="WRA13" s="40" t="s">
        <v>395</v>
      </c>
      <c r="WRB13" s="40" t="s">
        <v>11</v>
      </c>
      <c r="WRC13" s="42">
        <v>42369</v>
      </c>
      <c r="WRD13" s="43">
        <v>4995881000</v>
      </c>
      <c r="WRE13" s="43">
        <v>73814000</v>
      </c>
      <c r="WRF13" s="43">
        <v>2796508000</v>
      </c>
      <c r="WRG13" s="40">
        <v>0</v>
      </c>
      <c r="WRH13" s="43">
        <v>196424000</v>
      </c>
      <c r="WRI13" s="40" t="s">
        <v>41</v>
      </c>
      <c r="WRJ13" s="40" t="s">
        <v>99</v>
      </c>
      <c r="WRK13" s="36">
        <f t="shared" si="2994"/>
        <v>2015</v>
      </c>
      <c r="WRL13" s="37">
        <f t="shared" si="2995"/>
        <v>-4922067000</v>
      </c>
      <c r="WRM13" s="38">
        <f t="shared" si="2996"/>
        <v>2992932000</v>
      </c>
      <c r="WRN13" s="38">
        <f t="shared" si="2997"/>
        <v>-7914999000</v>
      </c>
      <c r="WRO13" s="39">
        <f t="shared" si="2998"/>
        <v>0.98522502837837811</v>
      </c>
      <c r="WRP13" s="39">
        <f t="shared" si="2999"/>
        <v>1.5843049504181546</v>
      </c>
      <c r="WRQ13" s="40" t="s">
        <v>395</v>
      </c>
      <c r="WRR13" s="40" t="s">
        <v>11</v>
      </c>
      <c r="WRS13" s="42">
        <v>42369</v>
      </c>
      <c r="WRT13" s="43">
        <v>4995881000</v>
      </c>
      <c r="WRU13" s="43">
        <v>73814000</v>
      </c>
      <c r="WRV13" s="43">
        <v>2796508000</v>
      </c>
      <c r="WRW13" s="40">
        <v>0</v>
      </c>
      <c r="WRX13" s="43">
        <v>196424000</v>
      </c>
      <c r="WRY13" s="40" t="s">
        <v>41</v>
      </c>
      <c r="WRZ13" s="40" t="s">
        <v>99</v>
      </c>
      <c r="WSA13" s="36">
        <f t="shared" si="3000"/>
        <v>2015</v>
      </c>
      <c r="WSB13" s="37">
        <f t="shared" si="3001"/>
        <v>-4922067000</v>
      </c>
      <c r="WSC13" s="38">
        <f t="shared" si="3002"/>
        <v>2992932000</v>
      </c>
      <c r="WSD13" s="38">
        <f t="shared" si="3003"/>
        <v>-7914999000</v>
      </c>
      <c r="WSE13" s="39">
        <f t="shared" si="3004"/>
        <v>0.98522502837837811</v>
      </c>
      <c r="WSF13" s="39">
        <f t="shared" si="3005"/>
        <v>1.5843049504181546</v>
      </c>
      <c r="WSG13" s="40" t="s">
        <v>395</v>
      </c>
      <c r="WSH13" s="40" t="s">
        <v>11</v>
      </c>
      <c r="WSI13" s="42">
        <v>42369</v>
      </c>
      <c r="WSJ13" s="43">
        <v>4995881000</v>
      </c>
      <c r="WSK13" s="43">
        <v>73814000</v>
      </c>
      <c r="WSL13" s="43">
        <v>2796508000</v>
      </c>
      <c r="WSM13" s="40">
        <v>0</v>
      </c>
      <c r="WSN13" s="43">
        <v>196424000</v>
      </c>
      <c r="WSO13" s="40" t="s">
        <v>41</v>
      </c>
      <c r="WSP13" s="40" t="s">
        <v>99</v>
      </c>
      <c r="WSQ13" s="36">
        <f t="shared" si="3000"/>
        <v>2015</v>
      </c>
      <c r="WSR13" s="37">
        <f t="shared" si="3001"/>
        <v>-4922067000</v>
      </c>
      <c r="WSS13" s="38">
        <f t="shared" si="3002"/>
        <v>2992932000</v>
      </c>
      <c r="WST13" s="38">
        <f t="shared" si="3003"/>
        <v>-7914999000</v>
      </c>
      <c r="WSU13" s="39">
        <f t="shared" si="3004"/>
        <v>0.98522502837837811</v>
      </c>
      <c r="WSV13" s="39">
        <f t="shared" si="3005"/>
        <v>1.5843049504181546</v>
      </c>
      <c r="WSW13" s="40" t="s">
        <v>395</v>
      </c>
      <c r="WSX13" s="40" t="s">
        <v>11</v>
      </c>
      <c r="WSY13" s="42">
        <v>42369</v>
      </c>
      <c r="WSZ13" s="43">
        <v>4995881000</v>
      </c>
      <c r="WTA13" s="43">
        <v>73814000</v>
      </c>
      <c r="WTB13" s="43">
        <v>2796508000</v>
      </c>
      <c r="WTC13" s="40">
        <v>0</v>
      </c>
      <c r="WTD13" s="43">
        <v>196424000</v>
      </c>
      <c r="WTE13" s="40" t="s">
        <v>41</v>
      </c>
      <c r="WTF13" s="40" t="s">
        <v>99</v>
      </c>
      <c r="WTG13" s="36">
        <f t="shared" si="3006"/>
        <v>2015</v>
      </c>
      <c r="WTH13" s="37">
        <f t="shared" si="3007"/>
        <v>-4922067000</v>
      </c>
      <c r="WTI13" s="38">
        <f t="shared" si="3008"/>
        <v>2992932000</v>
      </c>
      <c r="WTJ13" s="38">
        <f t="shared" si="3009"/>
        <v>-7914999000</v>
      </c>
      <c r="WTK13" s="39">
        <f t="shared" si="3010"/>
        <v>0.98522502837837811</v>
      </c>
      <c r="WTL13" s="39">
        <f t="shared" si="3011"/>
        <v>1.5843049504181546</v>
      </c>
      <c r="WTM13" s="40" t="s">
        <v>395</v>
      </c>
      <c r="WTN13" s="40" t="s">
        <v>11</v>
      </c>
      <c r="WTO13" s="42">
        <v>42369</v>
      </c>
      <c r="WTP13" s="43">
        <v>4995881000</v>
      </c>
      <c r="WTQ13" s="43">
        <v>73814000</v>
      </c>
      <c r="WTR13" s="43">
        <v>2796508000</v>
      </c>
      <c r="WTS13" s="40">
        <v>0</v>
      </c>
      <c r="WTT13" s="43">
        <v>196424000</v>
      </c>
      <c r="WTU13" s="40" t="s">
        <v>41</v>
      </c>
      <c r="WTV13" s="40" t="s">
        <v>99</v>
      </c>
      <c r="WTW13" s="36">
        <f t="shared" si="3006"/>
        <v>2015</v>
      </c>
      <c r="WTX13" s="37">
        <f t="shared" si="3007"/>
        <v>-4922067000</v>
      </c>
      <c r="WTY13" s="38">
        <f t="shared" si="3008"/>
        <v>2992932000</v>
      </c>
      <c r="WTZ13" s="38">
        <f t="shared" si="3009"/>
        <v>-7914999000</v>
      </c>
      <c r="WUA13" s="39">
        <f t="shared" si="3010"/>
        <v>0.98522502837837811</v>
      </c>
      <c r="WUB13" s="39">
        <f t="shared" si="3011"/>
        <v>1.5843049504181546</v>
      </c>
      <c r="WUC13" s="40" t="s">
        <v>395</v>
      </c>
      <c r="WUD13" s="40" t="s">
        <v>11</v>
      </c>
      <c r="WUE13" s="42">
        <v>42369</v>
      </c>
      <c r="WUF13" s="43">
        <v>4995881000</v>
      </c>
      <c r="WUG13" s="43">
        <v>73814000</v>
      </c>
      <c r="WUH13" s="43">
        <v>2796508000</v>
      </c>
      <c r="WUI13" s="40">
        <v>0</v>
      </c>
      <c r="WUJ13" s="43">
        <v>196424000</v>
      </c>
      <c r="WUK13" s="40" t="s">
        <v>41</v>
      </c>
      <c r="WUL13" s="40" t="s">
        <v>99</v>
      </c>
      <c r="WUM13" s="36">
        <f t="shared" si="3012"/>
        <v>2015</v>
      </c>
      <c r="WUN13" s="37">
        <f t="shared" si="3013"/>
        <v>-4922067000</v>
      </c>
      <c r="WUO13" s="38">
        <f t="shared" si="3014"/>
        <v>2992932000</v>
      </c>
      <c r="WUP13" s="38">
        <f t="shared" si="3015"/>
        <v>-7914999000</v>
      </c>
      <c r="WUQ13" s="39">
        <f t="shared" si="3016"/>
        <v>0.98522502837837811</v>
      </c>
      <c r="WUR13" s="39">
        <f t="shared" si="3017"/>
        <v>1.5843049504181546</v>
      </c>
      <c r="WUS13" s="40" t="s">
        <v>395</v>
      </c>
      <c r="WUT13" s="40" t="s">
        <v>11</v>
      </c>
      <c r="WUU13" s="42">
        <v>42369</v>
      </c>
      <c r="WUV13" s="43">
        <v>4995881000</v>
      </c>
      <c r="WUW13" s="43">
        <v>73814000</v>
      </c>
      <c r="WUX13" s="43">
        <v>2796508000</v>
      </c>
      <c r="WUY13" s="40">
        <v>0</v>
      </c>
      <c r="WUZ13" s="43">
        <v>196424000</v>
      </c>
      <c r="WVA13" s="40" t="s">
        <v>41</v>
      </c>
      <c r="WVB13" s="40" t="s">
        <v>99</v>
      </c>
      <c r="WVC13" s="36">
        <f t="shared" si="3012"/>
        <v>2015</v>
      </c>
      <c r="WVD13" s="37">
        <f t="shared" si="3013"/>
        <v>-4922067000</v>
      </c>
      <c r="WVE13" s="38">
        <f t="shared" si="3014"/>
        <v>2992932000</v>
      </c>
      <c r="WVF13" s="38">
        <f t="shared" si="3015"/>
        <v>-7914999000</v>
      </c>
      <c r="WVG13" s="39">
        <f t="shared" si="3016"/>
        <v>0.98522502837837811</v>
      </c>
      <c r="WVH13" s="39">
        <f t="shared" si="3017"/>
        <v>1.5843049504181546</v>
      </c>
      <c r="WVI13" s="40" t="s">
        <v>395</v>
      </c>
      <c r="WVJ13" s="40" t="s">
        <v>11</v>
      </c>
      <c r="WVK13" s="42">
        <v>42369</v>
      </c>
      <c r="WVL13" s="43">
        <v>4995881000</v>
      </c>
      <c r="WVM13" s="43">
        <v>73814000</v>
      </c>
      <c r="WVN13" s="43">
        <v>2796508000</v>
      </c>
      <c r="WVO13" s="40">
        <v>0</v>
      </c>
      <c r="WVP13" s="43">
        <v>196424000</v>
      </c>
      <c r="WVQ13" s="40" t="s">
        <v>41</v>
      </c>
      <c r="WVR13" s="40" t="s">
        <v>99</v>
      </c>
      <c r="WVS13" s="36">
        <f t="shared" si="3018"/>
        <v>2015</v>
      </c>
      <c r="WVT13" s="37">
        <f t="shared" si="3019"/>
        <v>-4922067000</v>
      </c>
      <c r="WVU13" s="38">
        <f t="shared" si="3020"/>
        <v>2992932000</v>
      </c>
      <c r="WVV13" s="38">
        <f t="shared" si="3021"/>
        <v>-7914999000</v>
      </c>
      <c r="WVW13" s="39">
        <f t="shared" si="3022"/>
        <v>0.98522502837837811</v>
      </c>
      <c r="WVX13" s="39">
        <f t="shared" si="3023"/>
        <v>1.5843049504181546</v>
      </c>
      <c r="WVY13" s="40" t="s">
        <v>395</v>
      </c>
      <c r="WVZ13" s="40" t="s">
        <v>11</v>
      </c>
      <c r="WWA13" s="42">
        <v>42369</v>
      </c>
      <c r="WWB13" s="43">
        <v>4995881000</v>
      </c>
      <c r="WWC13" s="43">
        <v>73814000</v>
      </c>
      <c r="WWD13" s="43">
        <v>2796508000</v>
      </c>
      <c r="WWE13" s="40">
        <v>0</v>
      </c>
      <c r="WWF13" s="43">
        <v>196424000</v>
      </c>
      <c r="WWG13" s="40" t="s">
        <v>41</v>
      </c>
      <c r="WWH13" s="40" t="s">
        <v>99</v>
      </c>
      <c r="WWI13" s="36">
        <f t="shared" si="3018"/>
        <v>2015</v>
      </c>
      <c r="WWJ13" s="37">
        <f t="shared" si="3019"/>
        <v>-4922067000</v>
      </c>
      <c r="WWK13" s="38">
        <f t="shared" si="3020"/>
        <v>2992932000</v>
      </c>
      <c r="WWL13" s="38">
        <f t="shared" si="3021"/>
        <v>-7914999000</v>
      </c>
      <c r="WWM13" s="39">
        <f t="shared" si="3022"/>
        <v>0.98522502837837811</v>
      </c>
      <c r="WWN13" s="39">
        <f t="shared" si="3023"/>
        <v>1.5843049504181546</v>
      </c>
      <c r="WWO13" s="40" t="s">
        <v>395</v>
      </c>
      <c r="WWP13" s="40" t="s">
        <v>11</v>
      </c>
      <c r="WWQ13" s="42">
        <v>42369</v>
      </c>
      <c r="WWR13" s="43">
        <v>4995881000</v>
      </c>
      <c r="WWS13" s="43">
        <v>73814000</v>
      </c>
      <c r="WWT13" s="43">
        <v>2796508000</v>
      </c>
      <c r="WWU13" s="40">
        <v>0</v>
      </c>
      <c r="WWV13" s="43">
        <v>196424000</v>
      </c>
      <c r="WWW13" s="40" t="s">
        <v>41</v>
      </c>
      <c r="WWX13" s="40" t="s">
        <v>99</v>
      </c>
      <c r="WWY13" s="36">
        <f t="shared" si="3024"/>
        <v>2015</v>
      </c>
      <c r="WWZ13" s="37">
        <f t="shared" si="3025"/>
        <v>-4922067000</v>
      </c>
      <c r="WXA13" s="38">
        <f t="shared" si="3026"/>
        <v>2992932000</v>
      </c>
      <c r="WXB13" s="38">
        <f t="shared" si="3027"/>
        <v>-7914999000</v>
      </c>
      <c r="WXC13" s="39">
        <f t="shared" si="3028"/>
        <v>0.98522502837837811</v>
      </c>
      <c r="WXD13" s="39">
        <f t="shared" si="3029"/>
        <v>1.5843049504181546</v>
      </c>
      <c r="WXE13" s="40" t="s">
        <v>395</v>
      </c>
      <c r="WXF13" s="40" t="s">
        <v>11</v>
      </c>
      <c r="WXG13" s="42">
        <v>42369</v>
      </c>
      <c r="WXH13" s="43">
        <v>4995881000</v>
      </c>
      <c r="WXI13" s="43">
        <v>73814000</v>
      </c>
      <c r="WXJ13" s="43">
        <v>2796508000</v>
      </c>
      <c r="WXK13" s="40">
        <v>0</v>
      </c>
      <c r="WXL13" s="43">
        <v>196424000</v>
      </c>
      <c r="WXM13" s="40" t="s">
        <v>41</v>
      </c>
      <c r="WXN13" s="40" t="s">
        <v>99</v>
      </c>
      <c r="WXO13" s="36">
        <f t="shared" si="3024"/>
        <v>2015</v>
      </c>
      <c r="WXP13" s="37">
        <f t="shared" si="3025"/>
        <v>-4922067000</v>
      </c>
      <c r="WXQ13" s="38">
        <f t="shared" si="3026"/>
        <v>2992932000</v>
      </c>
      <c r="WXR13" s="38">
        <f t="shared" si="3027"/>
        <v>-7914999000</v>
      </c>
      <c r="WXS13" s="39">
        <f t="shared" si="3028"/>
        <v>0.98522502837837811</v>
      </c>
      <c r="WXT13" s="39">
        <f t="shared" si="3029"/>
        <v>1.5843049504181546</v>
      </c>
      <c r="WXU13" s="40" t="s">
        <v>395</v>
      </c>
      <c r="WXV13" s="40" t="s">
        <v>11</v>
      </c>
      <c r="WXW13" s="42">
        <v>42369</v>
      </c>
      <c r="WXX13" s="43">
        <v>4995881000</v>
      </c>
      <c r="WXY13" s="43">
        <v>73814000</v>
      </c>
      <c r="WXZ13" s="43">
        <v>2796508000</v>
      </c>
      <c r="WYA13" s="40">
        <v>0</v>
      </c>
      <c r="WYB13" s="43">
        <v>196424000</v>
      </c>
      <c r="WYC13" s="40" t="s">
        <v>41</v>
      </c>
      <c r="WYD13" s="40" t="s">
        <v>99</v>
      </c>
      <c r="WYE13" s="36">
        <f t="shared" si="3030"/>
        <v>2015</v>
      </c>
      <c r="WYF13" s="37">
        <f t="shared" si="3031"/>
        <v>-4922067000</v>
      </c>
      <c r="WYG13" s="38">
        <f t="shared" si="3032"/>
        <v>2992932000</v>
      </c>
      <c r="WYH13" s="38">
        <f t="shared" si="3033"/>
        <v>-7914999000</v>
      </c>
      <c r="WYI13" s="39">
        <f t="shared" si="3034"/>
        <v>0.98522502837837811</v>
      </c>
      <c r="WYJ13" s="39">
        <f t="shared" si="3035"/>
        <v>1.5843049504181546</v>
      </c>
      <c r="WYK13" s="40" t="s">
        <v>395</v>
      </c>
      <c r="WYL13" s="40" t="s">
        <v>11</v>
      </c>
      <c r="WYM13" s="42">
        <v>42369</v>
      </c>
      <c r="WYN13" s="43">
        <v>4995881000</v>
      </c>
      <c r="WYO13" s="43">
        <v>73814000</v>
      </c>
      <c r="WYP13" s="43">
        <v>2796508000</v>
      </c>
      <c r="WYQ13" s="40">
        <v>0</v>
      </c>
      <c r="WYR13" s="43">
        <v>196424000</v>
      </c>
      <c r="WYS13" s="40" t="s">
        <v>41</v>
      </c>
      <c r="WYT13" s="40" t="s">
        <v>99</v>
      </c>
      <c r="WYU13" s="36">
        <f t="shared" si="3030"/>
        <v>2015</v>
      </c>
      <c r="WYV13" s="37">
        <f t="shared" si="3031"/>
        <v>-4922067000</v>
      </c>
      <c r="WYW13" s="38">
        <f t="shared" si="3032"/>
        <v>2992932000</v>
      </c>
      <c r="WYX13" s="38">
        <f t="shared" si="3033"/>
        <v>-7914999000</v>
      </c>
      <c r="WYY13" s="39">
        <f t="shared" si="3034"/>
        <v>0.98522502837837811</v>
      </c>
      <c r="WYZ13" s="39">
        <f t="shared" si="3035"/>
        <v>1.5843049504181546</v>
      </c>
      <c r="WZA13" s="40" t="s">
        <v>395</v>
      </c>
      <c r="WZB13" s="40" t="s">
        <v>11</v>
      </c>
      <c r="WZC13" s="42">
        <v>42369</v>
      </c>
      <c r="WZD13" s="43">
        <v>4995881000</v>
      </c>
      <c r="WZE13" s="43">
        <v>73814000</v>
      </c>
      <c r="WZF13" s="43">
        <v>2796508000</v>
      </c>
      <c r="WZG13" s="40">
        <v>0</v>
      </c>
      <c r="WZH13" s="43">
        <v>196424000</v>
      </c>
      <c r="WZI13" s="40" t="s">
        <v>41</v>
      </c>
      <c r="WZJ13" s="40" t="s">
        <v>99</v>
      </c>
      <c r="WZK13" s="36">
        <f t="shared" si="3036"/>
        <v>2015</v>
      </c>
      <c r="WZL13" s="37">
        <f t="shared" si="3037"/>
        <v>-4922067000</v>
      </c>
      <c r="WZM13" s="38">
        <f t="shared" si="3038"/>
        <v>2992932000</v>
      </c>
      <c r="WZN13" s="38">
        <f t="shared" si="3039"/>
        <v>-7914999000</v>
      </c>
      <c r="WZO13" s="39">
        <f t="shared" si="3040"/>
        <v>0.98522502837837811</v>
      </c>
      <c r="WZP13" s="39">
        <f t="shared" si="3041"/>
        <v>1.5843049504181546</v>
      </c>
      <c r="WZQ13" s="40" t="s">
        <v>395</v>
      </c>
      <c r="WZR13" s="40" t="s">
        <v>11</v>
      </c>
      <c r="WZS13" s="42">
        <v>42369</v>
      </c>
      <c r="WZT13" s="43">
        <v>4995881000</v>
      </c>
      <c r="WZU13" s="43">
        <v>73814000</v>
      </c>
      <c r="WZV13" s="43">
        <v>2796508000</v>
      </c>
      <c r="WZW13" s="40">
        <v>0</v>
      </c>
      <c r="WZX13" s="43">
        <v>196424000</v>
      </c>
      <c r="WZY13" s="40" t="s">
        <v>41</v>
      </c>
      <c r="WZZ13" s="40" t="s">
        <v>99</v>
      </c>
      <c r="XAA13" s="36">
        <f t="shared" si="3036"/>
        <v>2015</v>
      </c>
      <c r="XAB13" s="37">
        <f t="shared" si="3037"/>
        <v>-4922067000</v>
      </c>
      <c r="XAC13" s="38">
        <f t="shared" si="3038"/>
        <v>2992932000</v>
      </c>
      <c r="XAD13" s="38">
        <f t="shared" si="3039"/>
        <v>-7914999000</v>
      </c>
      <c r="XAE13" s="39">
        <f t="shared" si="3040"/>
        <v>0.98522502837837811</v>
      </c>
      <c r="XAF13" s="39">
        <f t="shared" si="3041"/>
        <v>1.5843049504181546</v>
      </c>
      <c r="XAG13" s="40" t="s">
        <v>395</v>
      </c>
      <c r="XAH13" s="40" t="s">
        <v>11</v>
      </c>
      <c r="XAI13" s="42">
        <v>42369</v>
      </c>
      <c r="XAJ13" s="43">
        <v>4995881000</v>
      </c>
      <c r="XAK13" s="43">
        <v>73814000</v>
      </c>
      <c r="XAL13" s="43">
        <v>2796508000</v>
      </c>
      <c r="XAM13" s="40">
        <v>0</v>
      </c>
      <c r="XAN13" s="43">
        <v>196424000</v>
      </c>
      <c r="XAO13" s="40" t="s">
        <v>41</v>
      </c>
      <c r="XAP13" s="40" t="s">
        <v>99</v>
      </c>
      <c r="XAQ13" s="36">
        <f t="shared" si="3042"/>
        <v>2015</v>
      </c>
      <c r="XAR13" s="37">
        <f t="shared" si="3043"/>
        <v>-4922067000</v>
      </c>
      <c r="XAS13" s="38">
        <f t="shared" si="3044"/>
        <v>2992932000</v>
      </c>
      <c r="XAT13" s="38">
        <f t="shared" si="3045"/>
        <v>-7914999000</v>
      </c>
      <c r="XAU13" s="39">
        <f t="shared" si="3046"/>
        <v>0.98522502837837811</v>
      </c>
      <c r="XAV13" s="39">
        <f t="shared" si="3047"/>
        <v>1.5843049504181546</v>
      </c>
      <c r="XAW13" s="40" t="s">
        <v>395</v>
      </c>
      <c r="XAX13" s="40" t="s">
        <v>11</v>
      </c>
      <c r="XAY13" s="42">
        <v>42369</v>
      </c>
      <c r="XAZ13" s="43">
        <v>4995881000</v>
      </c>
      <c r="XBA13" s="43">
        <v>73814000</v>
      </c>
      <c r="XBB13" s="43">
        <v>2796508000</v>
      </c>
      <c r="XBC13" s="40">
        <v>0</v>
      </c>
      <c r="XBD13" s="43">
        <v>196424000</v>
      </c>
      <c r="XBE13" s="40" t="s">
        <v>41</v>
      </c>
      <c r="XBF13" s="40" t="s">
        <v>99</v>
      </c>
      <c r="XBG13" s="36">
        <f t="shared" si="3042"/>
        <v>2015</v>
      </c>
      <c r="XBH13" s="37">
        <f t="shared" si="3043"/>
        <v>-4922067000</v>
      </c>
      <c r="XBI13" s="38">
        <f t="shared" si="3044"/>
        <v>2992932000</v>
      </c>
      <c r="XBJ13" s="38">
        <f t="shared" si="3045"/>
        <v>-7914999000</v>
      </c>
      <c r="XBK13" s="39">
        <f t="shared" si="3046"/>
        <v>0.98522502837837811</v>
      </c>
      <c r="XBL13" s="39">
        <f t="shared" si="3047"/>
        <v>1.5843049504181546</v>
      </c>
      <c r="XBM13" s="40" t="s">
        <v>395</v>
      </c>
      <c r="XBN13" s="40" t="s">
        <v>11</v>
      </c>
      <c r="XBO13" s="42">
        <v>42369</v>
      </c>
      <c r="XBP13" s="43">
        <v>4995881000</v>
      </c>
      <c r="XBQ13" s="43">
        <v>73814000</v>
      </c>
      <c r="XBR13" s="43">
        <v>2796508000</v>
      </c>
      <c r="XBS13" s="40">
        <v>0</v>
      </c>
      <c r="XBT13" s="43">
        <v>196424000</v>
      </c>
      <c r="XBU13" s="40" t="s">
        <v>41</v>
      </c>
      <c r="XBV13" s="40" t="s">
        <v>99</v>
      </c>
      <c r="XBW13" s="36">
        <f t="shared" si="3048"/>
        <v>2015</v>
      </c>
      <c r="XBX13" s="37">
        <f t="shared" si="3049"/>
        <v>-4922067000</v>
      </c>
      <c r="XBY13" s="38">
        <f t="shared" si="3050"/>
        <v>2992932000</v>
      </c>
      <c r="XBZ13" s="38">
        <f t="shared" si="3051"/>
        <v>-7914999000</v>
      </c>
      <c r="XCA13" s="39">
        <f t="shared" si="3052"/>
        <v>0.98522502837837811</v>
      </c>
      <c r="XCB13" s="39">
        <f t="shared" si="3053"/>
        <v>1.5843049504181546</v>
      </c>
      <c r="XCC13" s="40" t="s">
        <v>395</v>
      </c>
      <c r="XCD13" s="40" t="s">
        <v>11</v>
      </c>
      <c r="XCE13" s="42">
        <v>42369</v>
      </c>
      <c r="XCF13" s="43">
        <v>4995881000</v>
      </c>
      <c r="XCG13" s="43">
        <v>73814000</v>
      </c>
      <c r="XCH13" s="43">
        <v>2796508000</v>
      </c>
      <c r="XCI13" s="40">
        <v>0</v>
      </c>
      <c r="XCJ13" s="43">
        <v>196424000</v>
      </c>
      <c r="XCK13" s="40" t="s">
        <v>41</v>
      </c>
      <c r="XCL13" s="40" t="s">
        <v>99</v>
      </c>
      <c r="XCM13" s="36">
        <f t="shared" si="3048"/>
        <v>2015</v>
      </c>
      <c r="XCN13" s="37">
        <f t="shared" si="3049"/>
        <v>-4922067000</v>
      </c>
      <c r="XCO13" s="38">
        <f t="shared" si="3050"/>
        <v>2992932000</v>
      </c>
      <c r="XCP13" s="38">
        <f t="shared" si="3051"/>
        <v>-7914999000</v>
      </c>
      <c r="XCQ13" s="39">
        <f t="shared" si="3052"/>
        <v>0.98522502837837811</v>
      </c>
      <c r="XCR13" s="39">
        <f t="shared" si="3053"/>
        <v>1.5843049504181546</v>
      </c>
      <c r="XCS13" s="40" t="s">
        <v>395</v>
      </c>
      <c r="XCT13" s="40" t="s">
        <v>11</v>
      </c>
      <c r="XCU13" s="42">
        <v>42369</v>
      </c>
      <c r="XCV13" s="43">
        <v>4995881000</v>
      </c>
      <c r="XCW13" s="43">
        <v>73814000</v>
      </c>
      <c r="XCX13" s="43">
        <v>2796508000</v>
      </c>
      <c r="XCY13" s="40">
        <v>0</v>
      </c>
      <c r="XCZ13" s="43">
        <v>196424000</v>
      </c>
      <c r="XDA13" s="40" t="s">
        <v>41</v>
      </c>
      <c r="XDB13" s="40" t="s">
        <v>99</v>
      </c>
      <c r="XDC13" s="36">
        <f t="shared" si="3054"/>
        <v>2015</v>
      </c>
      <c r="XDD13" s="37">
        <f t="shared" si="3055"/>
        <v>-4922067000</v>
      </c>
      <c r="XDE13" s="38">
        <f t="shared" si="3056"/>
        <v>2992932000</v>
      </c>
      <c r="XDF13" s="38">
        <f t="shared" si="3057"/>
        <v>-7914999000</v>
      </c>
      <c r="XDG13" s="39">
        <f t="shared" si="3058"/>
        <v>0.98522502837837811</v>
      </c>
      <c r="XDH13" s="39">
        <f t="shared" si="3059"/>
        <v>1.5843049504181546</v>
      </c>
      <c r="XDI13" s="40" t="s">
        <v>395</v>
      </c>
      <c r="XDJ13" s="40" t="s">
        <v>11</v>
      </c>
      <c r="XDK13" s="42">
        <v>42369</v>
      </c>
      <c r="XDL13" s="43">
        <v>4995881000</v>
      </c>
      <c r="XDM13" s="43">
        <v>73814000</v>
      </c>
      <c r="XDN13" s="43">
        <v>2796508000</v>
      </c>
      <c r="XDO13" s="40">
        <v>0</v>
      </c>
      <c r="XDP13" s="43">
        <v>196424000</v>
      </c>
      <c r="XDQ13" s="40" t="s">
        <v>41</v>
      </c>
      <c r="XDR13" s="40" t="s">
        <v>99</v>
      </c>
      <c r="XDS13" s="36">
        <f t="shared" si="3054"/>
        <v>2015</v>
      </c>
      <c r="XDT13" s="37">
        <f t="shared" si="3055"/>
        <v>-4922067000</v>
      </c>
      <c r="XDU13" s="38">
        <f t="shared" si="3056"/>
        <v>2992932000</v>
      </c>
      <c r="XDV13" s="38">
        <f t="shared" si="3057"/>
        <v>-7914999000</v>
      </c>
      <c r="XDW13" s="39">
        <f t="shared" si="3058"/>
        <v>0.98522502837837811</v>
      </c>
      <c r="XDX13" s="39">
        <f t="shared" si="3059"/>
        <v>1.5843049504181546</v>
      </c>
      <c r="XDY13" s="40" t="s">
        <v>395</v>
      </c>
      <c r="XDZ13" s="40" t="s">
        <v>11</v>
      </c>
      <c r="XEA13" s="42">
        <v>42369</v>
      </c>
      <c r="XEB13" s="43">
        <v>4995881000</v>
      </c>
      <c r="XEC13" s="43">
        <v>73814000</v>
      </c>
      <c r="XED13" s="43">
        <v>2796508000</v>
      </c>
      <c r="XEE13" s="40">
        <v>0</v>
      </c>
      <c r="XEF13" s="43">
        <v>196424000</v>
      </c>
      <c r="XEG13" s="40" t="s">
        <v>41</v>
      </c>
      <c r="XEH13" s="40" t="s">
        <v>99</v>
      </c>
      <c r="XEI13" s="36">
        <f t="shared" si="3060"/>
        <v>2015</v>
      </c>
      <c r="XEJ13" s="37">
        <f t="shared" si="3061"/>
        <v>-4922067000</v>
      </c>
      <c r="XEK13" s="38">
        <f t="shared" si="3062"/>
        <v>2992932000</v>
      </c>
      <c r="XEL13" s="38">
        <f t="shared" si="3063"/>
        <v>-7914999000</v>
      </c>
      <c r="XEM13" s="39">
        <f t="shared" si="3064"/>
        <v>0.98522502837837811</v>
      </c>
      <c r="XEN13" s="39">
        <f t="shared" si="3065"/>
        <v>1.5843049504181546</v>
      </c>
      <c r="XEO13" s="40" t="s">
        <v>395</v>
      </c>
      <c r="XEP13" s="40" t="s">
        <v>11</v>
      </c>
      <c r="XEQ13" s="42">
        <v>42369</v>
      </c>
      <c r="XER13" s="43">
        <v>4995881000</v>
      </c>
      <c r="XES13" s="43">
        <v>73814000</v>
      </c>
      <c r="XET13" s="43">
        <v>2796508000</v>
      </c>
      <c r="XEU13" s="40">
        <v>0</v>
      </c>
      <c r="XEV13" s="43">
        <v>196424000</v>
      </c>
      <c r="XEW13" s="40" t="s">
        <v>41</v>
      </c>
      <c r="XEX13" s="40" t="s">
        <v>99</v>
      </c>
      <c r="XEY13" s="36">
        <f t="shared" si="3060"/>
        <v>2015</v>
      </c>
      <c r="XEZ13" s="37">
        <f t="shared" si="3061"/>
        <v>-4922067000</v>
      </c>
      <c r="XFA13" s="38">
        <f t="shared" si="3062"/>
        <v>2992932000</v>
      </c>
      <c r="XFB13" s="38">
        <f t="shared" si="3063"/>
        <v>-7914999000</v>
      </c>
      <c r="XFC13" s="39">
        <f t="shared" si="3064"/>
        <v>0.98522502837837811</v>
      </c>
      <c r="XFD13" s="39">
        <f t="shared" si="3065"/>
        <v>1.5843049504181546</v>
      </c>
    </row>
    <row r="14" spans="1:16384" ht="34" customHeight="1" x14ac:dyDescent="0.2">
      <c r="M14" s="138"/>
      <c r="N14" s="157" t="s">
        <v>102</v>
      </c>
      <c r="O14" s="157" t="s">
        <v>6</v>
      </c>
      <c r="P14" s="158">
        <v>10737000000</v>
      </c>
      <c r="Q14" s="157" t="s">
        <v>41</v>
      </c>
      <c r="R14" s="157" t="s">
        <v>99</v>
      </c>
      <c r="S14" s="159">
        <v>0</v>
      </c>
    </row>
    <row r="15" spans="1:16384" ht="34" customHeight="1" x14ac:dyDescent="0.2">
      <c r="M15" s="138"/>
      <c r="N15" s="157" t="s">
        <v>102</v>
      </c>
      <c r="O15" s="157" t="s">
        <v>9</v>
      </c>
      <c r="P15" s="158">
        <v>10543000000</v>
      </c>
      <c r="Q15" s="157" t="s">
        <v>41</v>
      </c>
      <c r="R15" s="157" t="s">
        <v>99</v>
      </c>
      <c r="S15" s="159">
        <v>0</v>
      </c>
    </row>
    <row r="16" spans="1:16384" ht="34" customHeight="1" x14ac:dyDescent="0.2">
      <c r="M16" s="138"/>
      <c r="N16" s="157" t="s">
        <v>102</v>
      </c>
      <c r="O16" s="157" t="s">
        <v>10</v>
      </c>
      <c r="P16" s="158">
        <v>9998000000</v>
      </c>
      <c r="Q16" s="157" t="s">
        <v>41</v>
      </c>
      <c r="R16" s="157" t="s">
        <v>99</v>
      </c>
      <c r="S16" s="159">
        <v>0</v>
      </c>
    </row>
    <row r="17" spans="1:19" ht="34" customHeight="1" x14ac:dyDescent="0.2">
      <c r="B17" s="44" t="s">
        <v>1</v>
      </c>
      <c r="C17" s="44" t="s">
        <v>598</v>
      </c>
      <c r="D17" s="44" t="s">
        <v>599</v>
      </c>
      <c r="E17" s="44" t="s">
        <v>597</v>
      </c>
      <c r="M17" s="138"/>
      <c r="N17" s="157" t="s">
        <v>102</v>
      </c>
      <c r="O17" s="157" t="s">
        <v>11</v>
      </c>
      <c r="P17" s="158">
        <v>10346000000</v>
      </c>
      <c r="Q17" s="157" t="s">
        <v>41</v>
      </c>
      <c r="R17" s="157" t="s">
        <v>99</v>
      </c>
      <c r="S17" s="159">
        <v>0</v>
      </c>
    </row>
    <row r="18" spans="1:19" ht="34" customHeight="1" x14ac:dyDescent="0.3">
      <c r="B18" s="45" t="s">
        <v>6</v>
      </c>
      <c r="C18" s="46">
        <v>3036584000</v>
      </c>
      <c r="D18" s="46">
        <v>4608955000</v>
      </c>
      <c r="E18" s="47">
        <f>AVERAGE(C18:D18)</f>
        <v>3822769500</v>
      </c>
      <c r="M18" s="138"/>
      <c r="N18" s="157" t="s">
        <v>122</v>
      </c>
      <c r="O18" s="157" t="s">
        <v>6</v>
      </c>
      <c r="P18" s="158">
        <v>17936000000</v>
      </c>
      <c r="Q18" s="157" t="s">
        <v>41</v>
      </c>
      <c r="R18" s="157" t="s">
        <v>44</v>
      </c>
      <c r="S18" s="159">
        <v>0</v>
      </c>
    </row>
    <row r="19" spans="1:19" ht="34" customHeight="1" x14ac:dyDescent="0.3">
      <c r="B19" s="45" t="s">
        <v>9</v>
      </c>
      <c r="C19" s="46">
        <v>2872833000</v>
      </c>
      <c r="D19" s="46">
        <v>4822539000</v>
      </c>
      <c r="E19" s="47">
        <f t="shared" ref="E19:E21" si="3066">AVERAGE(C19:D19)</f>
        <v>3847686000</v>
      </c>
      <c r="G19" s="68"/>
      <c r="M19" s="138"/>
      <c r="N19" s="157" t="s">
        <v>122</v>
      </c>
      <c r="O19" s="157" t="s">
        <v>9</v>
      </c>
      <c r="P19" s="158">
        <v>19261000000</v>
      </c>
      <c r="Q19" s="157" t="s">
        <v>41</v>
      </c>
      <c r="R19" s="157" t="s">
        <v>44</v>
      </c>
      <c r="S19" s="159">
        <v>0</v>
      </c>
    </row>
    <row r="20" spans="1:19" ht="34" customHeight="1" x14ac:dyDescent="0.3">
      <c r="B20" s="45" t="s">
        <v>10</v>
      </c>
      <c r="C20" s="46">
        <v>2955641000</v>
      </c>
      <c r="D20" s="46">
        <v>4736150000</v>
      </c>
      <c r="E20" s="47">
        <f t="shared" si="3066"/>
        <v>3845895500</v>
      </c>
      <c r="G20" s="140"/>
      <c r="M20" s="138"/>
      <c r="N20" s="157" t="s">
        <v>122</v>
      </c>
      <c r="O20" s="157" t="s">
        <v>10</v>
      </c>
      <c r="P20" s="158">
        <v>19171000000</v>
      </c>
      <c r="Q20" s="157" t="s">
        <v>41</v>
      </c>
      <c r="R20" s="157" t="s">
        <v>44</v>
      </c>
      <c r="S20" s="159">
        <v>0</v>
      </c>
    </row>
    <row r="21" spans="1:19" ht="34" customHeight="1" x14ac:dyDescent="0.3">
      <c r="B21" s="45" t="s">
        <v>11</v>
      </c>
      <c r="C21" s="46">
        <v>3153251000</v>
      </c>
      <c r="D21" s="46">
        <v>4995881000</v>
      </c>
      <c r="E21" s="47">
        <f t="shared" si="3066"/>
        <v>4074566000</v>
      </c>
      <c r="G21" s="140"/>
      <c r="M21" s="138"/>
      <c r="N21" s="157" t="s">
        <v>122</v>
      </c>
      <c r="O21" s="157" t="s">
        <v>11</v>
      </c>
      <c r="P21" s="158">
        <v>18987000000</v>
      </c>
      <c r="Q21" s="157" t="s">
        <v>41</v>
      </c>
      <c r="R21" s="157" t="s">
        <v>44</v>
      </c>
      <c r="S21" s="159">
        <v>0</v>
      </c>
    </row>
    <row r="22" spans="1:19" ht="34" customHeight="1" x14ac:dyDescent="0.2">
      <c r="A22" s="85"/>
      <c r="F22" s="85"/>
      <c r="G22" s="140"/>
      <c r="M22" s="138"/>
      <c r="N22" s="157" t="s">
        <v>133</v>
      </c>
      <c r="O22" s="157" t="s">
        <v>6</v>
      </c>
      <c r="P22" s="158">
        <v>5513000000</v>
      </c>
      <c r="Q22" s="157" t="s">
        <v>41</v>
      </c>
      <c r="R22" s="157" t="s">
        <v>134</v>
      </c>
      <c r="S22" s="159">
        <v>0</v>
      </c>
    </row>
    <row r="23" spans="1:19" ht="34" customHeight="1" x14ac:dyDescent="0.2">
      <c r="A23" s="86"/>
      <c r="B23" s="86"/>
      <c r="C23" s="87"/>
      <c r="D23" s="86"/>
      <c r="E23" s="86"/>
      <c r="F23" s="86"/>
      <c r="G23" s="140"/>
      <c r="I23" s="146" t="s">
        <v>589</v>
      </c>
      <c r="J23" s="147"/>
      <c r="M23" s="138"/>
      <c r="N23" s="157" t="s">
        <v>133</v>
      </c>
      <c r="O23" s="157" t="s">
        <v>9</v>
      </c>
      <c r="P23" s="158">
        <v>5133000000</v>
      </c>
      <c r="Q23" s="157" t="s">
        <v>41</v>
      </c>
      <c r="R23" s="157" t="s">
        <v>134</v>
      </c>
      <c r="S23" s="159">
        <v>0</v>
      </c>
    </row>
    <row r="24" spans="1:19" ht="34" customHeight="1" x14ac:dyDescent="0.25">
      <c r="A24" s="86"/>
      <c r="B24" s="86"/>
      <c r="C24" s="87"/>
      <c r="D24" s="86"/>
      <c r="E24" s="86"/>
      <c r="F24" s="86"/>
      <c r="G24" s="140"/>
      <c r="I24" s="148" t="s">
        <v>615</v>
      </c>
      <c r="J24" s="163">
        <f>AVERAGE(P2:P137)</f>
        <v>61032878223.703201</v>
      </c>
      <c r="M24" s="138"/>
      <c r="N24" s="157" t="s">
        <v>133</v>
      </c>
      <c r="O24" s="157" t="s">
        <v>10</v>
      </c>
      <c r="P24" s="158">
        <v>5342000000</v>
      </c>
      <c r="Q24" s="157" t="s">
        <v>41</v>
      </c>
      <c r="R24" s="157" t="s">
        <v>134</v>
      </c>
      <c r="S24" s="159">
        <v>0</v>
      </c>
    </row>
    <row r="25" spans="1:19" ht="34" customHeight="1" x14ac:dyDescent="0.25">
      <c r="A25" s="86"/>
      <c r="B25" s="86"/>
      <c r="C25" s="87"/>
      <c r="D25" s="86"/>
      <c r="E25" s="86"/>
      <c r="F25" s="86"/>
      <c r="G25" s="140"/>
      <c r="I25" s="148" t="s">
        <v>616</v>
      </c>
      <c r="J25" s="163">
        <f>MEDIAN(P2:P138)</f>
        <v>55748309113.3004</v>
      </c>
      <c r="M25" s="138"/>
      <c r="N25" s="157" t="s">
        <v>133</v>
      </c>
      <c r="O25" s="157" t="s">
        <v>11</v>
      </c>
      <c r="P25" s="158">
        <v>5276000000</v>
      </c>
      <c r="Q25" s="157" t="s">
        <v>41</v>
      </c>
      <c r="R25" s="157" t="s">
        <v>134</v>
      </c>
      <c r="S25" s="159">
        <v>0</v>
      </c>
    </row>
    <row r="26" spans="1:19" ht="34" customHeight="1" x14ac:dyDescent="0.25">
      <c r="A26" s="86"/>
      <c r="F26" s="86"/>
      <c r="G26" s="139"/>
      <c r="H26" s="88"/>
      <c r="I26" s="149" t="s">
        <v>617</v>
      </c>
      <c r="J26" s="150">
        <v>0</v>
      </c>
      <c r="N26" s="157" t="s">
        <v>144</v>
      </c>
      <c r="O26" s="157" t="s">
        <v>6</v>
      </c>
      <c r="P26" s="158">
        <v>4111000000</v>
      </c>
      <c r="Q26" s="157" t="s">
        <v>41</v>
      </c>
      <c r="R26" s="157" t="s">
        <v>44</v>
      </c>
      <c r="S26" s="159">
        <v>0</v>
      </c>
    </row>
    <row r="27" spans="1:19" ht="34" customHeight="1" x14ac:dyDescent="0.25">
      <c r="A27" s="86"/>
      <c r="F27" s="86"/>
      <c r="G27" s="68"/>
      <c r="H27" s="88"/>
      <c r="I27" s="151" t="s">
        <v>618</v>
      </c>
      <c r="J27" s="164">
        <f>MAX(P2:P138)</f>
        <v>145287344334.97501</v>
      </c>
      <c r="N27" s="157" t="s">
        <v>144</v>
      </c>
      <c r="O27" s="157" t="s">
        <v>9</v>
      </c>
      <c r="P27" s="158">
        <v>4531000000</v>
      </c>
      <c r="Q27" s="157" t="s">
        <v>41</v>
      </c>
      <c r="R27" s="157" t="s">
        <v>44</v>
      </c>
      <c r="S27" s="159">
        <v>0</v>
      </c>
    </row>
    <row r="28" spans="1:19" ht="34" customHeight="1" x14ac:dyDescent="0.25">
      <c r="A28" s="86"/>
      <c r="F28" s="86"/>
      <c r="G28" s="68"/>
      <c r="H28" s="88"/>
      <c r="I28" s="151" t="s">
        <v>619</v>
      </c>
      <c r="J28" s="164">
        <f>MIN(P2:P138)</f>
        <v>50799014.778373703</v>
      </c>
      <c r="N28" s="157" t="s">
        <v>144</v>
      </c>
      <c r="O28" s="157" t="s">
        <v>10</v>
      </c>
      <c r="P28" s="158">
        <v>4945000000</v>
      </c>
      <c r="Q28" s="157" t="s">
        <v>41</v>
      </c>
      <c r="R28" s="157" t="s">
        <v>44</v>
      </c>
      <c r="S28" s="159">
        <v>0</v>
      </c>
    </row>
    <row r="29" spans="1:19" ht="34" customHeight="1" x14ac:dyDescent="0.25">
      <c r="A29" s="86"/>
      <c r="F29" s="86"/>
      <c r="G29" s="68"/>
      <c r="H29" s="88"/>
      <c r="I29" s="151" t="s">
        <v>620</v>
      </c>
      <c r="J29" s="164">
        <f>AVERAGE(P2:P138)</f>
        <v>61032878223.703201</v>
      </c>
      <c r="N29" s="157" t="s">
        <v>144</v>
      </c>
      <c r="O29" s="157" t="s">
        <v>11</v>
      </c>
      <c r="P29" s="158">
        <v>5142000000</v>
      </c>
      <c r="Q29" s="157" t="s">
        <v>41</v>
      </c>
      <c r="R29" s="157" t="s">
        <v>44</v>
      </c>
      <c r="S29" s="159">
        <v>0</v>
      </c>
    </row>
    <row r="30" spans="1:19" ht="34" customHeight="1" x14ac:dyDescent="0.25">
      <c r="A30" s="86"/>
      <c r="F30" s="86"/>
      <c r="G30" s="68"/>
      <c r="H30" s="88"/>
      <c r="I30" s="151" t="s">
        <v>621</v>
      </c>
      <c r="J30" s="152">
        <f>_xlfn.STDEV.S(P2:P138)</f>
        <v>45091586315.473297</v>
      </c>
      <c r="N30" s="157" t="s">
        <v>147</v>
      </c>
      <c r="O30" s="157" t="s">
        <v>6</v>
      </c>
      <c r="P30" s="158">
        <v>2666000000</v>
      </c>
      <c r="Q30" s="157" t="s">
        <v>41</v>
      </c>
      <c r="R30" s="157" t="s">
        <v>134</v>
      </c>
      <c r="S30" s="159">
        <v>0</v>
      </c>
    </row>
    <row r="31" spans="1:19" ht="34" customHeight="1" x14ac:dyDescent="0.25">
      <c r="A31" s="86"/>
      <c r="B31" s="86"/>
      <c r="C31" s="87"/>
      <c r="D31" s="86"/>
      <c r="E31" s="86"/>
      <c r="F31" s="87"/>
      <c r="G31" s="68"/>
      <c r="H31" s="141"/>
      <c r="I31" s="142"/>
      <c r="J31" s="132"/>
      <c r="N31" s="157" t="s">
        <v>147</v>
      </c>
      <c r="O31" s="157" t="s">
        <v>9</v>
      </c>
      <c r="P31" s="158">
        <v>4179391625.6157298</v>
      </c>
      <c r="Q31" s="157" t="s">
        <v>41</v>
      </c>
      <c r="R31" s="157" t="s">
        <v>134</v>
      </c>
      <c r="S31" s="159">
        <v>0</v>
      </c>
    </row>
    <row r="32" spans="1:19" ht="34" customHeight="1" x14ac:dyDescent="0.25">
      <c r="A32" s="86"/>
      <c r="B32" s="86"/>
      <c r="C32" s="87"/>
      <c r="D32" s="86"/>
      <c r="E32" s="86"/>
      <c r="F32" s="87"/>
      <c r="G32" s="68"/>
      <c r="H32" s="136"/>
      <c r="I32" s="137"/>
      <c r="N32" s="157" t="s">
        <v>147</v>
      </c>
      <c r="O32" s="157" t="s">
        <v>10</v>
      </c>
      <c r="P32" s="158">
        <v>2769328078.8177299</v>
      </c>
      <c r="Q32" s="157" t="s">
        <v>41</v>
      </c>
      <c r="R32" s="157" t="s">
        <v>134</v>
      </c>
      <c r="S32" s="159">
        <v>0</v>
      </c>
    </row>
    <row r="33" spans="1:19" ht="34" customHeight="1" x14ac:dyDescent="0.25">
      <c r="A33" s="86"/>
      <c r="B33" s="86"/>
      <c r="C33" s="87"/>
      <c r="D33" s="86"/>
      <c r="E33" s="86"/>
      <c r="F33" s="87"/>
      <c r="G33" s="68"/>
      <c r="H33" s="136"/>
      <c r="I33" s="137"/>
      <c r="N33" s="157" t="s">
        <v>147</v>
      </c>
      <c r="O33" s="157" t="s">
        <v>11</v>
      </c>
      <c r="P33" s="158">
        <v>1359264532.0197301</v>
      </c>
      <c r="Q33" s="157" t="s">
        <v>41</v>
      </c>
      <c r="R33" s="157" t="s">
        <v>134</v>
      </c>
      <c r="S33" s="159">
        <v>0</v>
      </c>
    </row>
    <row r="34" spans="1:19" ht="34" customHeight="1" x14ac:dyDescent="0.2">
      <c r="A34" s="26"/>
      <c r="B34" s="27"/>
      <c r="C34" s="28"/>
      <c r="D34" s="26"/>
      <c r="E34" s="27"/>
      <c r="F34" s="28"/>
      <c r="H34" s="82"/>
      <c r="I34" s="82"/>
      <c r="N34" s="157" t="s">
        <v>155</v>
      </c>
      <c r="O34" s="157" t="s">
        <v>6</v>
      </c>
      <c r="P34" s="158">
        <v>50799014.778373703</v>
      </c>
      <c r="Q34" s="157" t="s">
        <v>41</v>
      </c>
      <c r="R34" s="157" t="s">
        <v>94</v>
      </c>
      <c r="S34" s="159">
        <v>0</v>
      </c>
    </row>
    <row r="35" spans="1:19" ht="34" customHeight="1" x14ac:dyDescent="0.25">
      <c r="A35" s="26"/>
      <c r="B35" s="27"/>
      <c r="C35" s="28"/>
      <c r="D35" s="26"/>
      <c r="E35" s="27"/>
      <c r="F35" s="28"/>
      <c r="H35" s="143"/>
      <c r="I35" s="144"/>
      <c r="N35" s="157" t="s">
        <v>155</v>
      </c>
      <c r="O35" s="157" t="s">
        <v>9</v>
      </c>
      <c r="P35" s="158">
        <v>1460862561.57637</v>
      </c>
      <c r="Q35" s="157" t="s">
        <v>41</v>
      </c>
      <c r="R35" s="157" t="s">
        <v>94</v>
      </c>
      <c r="S35" s="159">
        <v>0</v>
      </c>
    </row>
    <row r="36" spans="1:19" ht="34" customHeight="1" x14ac:dyDescent="0.2">
      <c r="A36" s="26"/>
      <c r="B36" s="27"/>
      <c r="C36" s="28"/>
      <c r="D36" s="26"/>
      <c r="E36" s="27"/>
      <c r="F36" s="28"/>
      <c r="N36" s="157" t="s">
        <v>155</v>
      </c>
      <c r="O36" s="157" t="s">
        <v>10</v>
      </c>
      <c r="P36" s="158">
        <v>2870926108.3743701</v>
      </c>
      <c r="Q36" s="157" t="s">
        <v>41</v>
      </c>
      <c r="R36" s="157" t="s">
        <v>94</v>
      </c>
      <c r="S36" s="159">
        <v>0</v>
      </c>
    </row>
    <row r="37" spans="1:19" ht="34" customHeight="1" x14ac:dyDescent="0.2">
      <c r="A37" s="26"/>
      <c r="B37" s="27"/>
      <c r="C37" s="28"/>
      <c r="D37" s="26"/>
      <c r="E37" s="27"/>
      <c r="F37" s="28"/>
      <c r="H37" s="145"/>
      <c r="I37" s="145"/>
      <c r="N37" s="157" t="s">
        <v>155</v>
      </c>
      <c r="O37" s="157" t="s">
        <v>11</v>
      </c>
      <c r="P37" s="158">
        <v>4280989655.17237</v>
      </c>
      <c r="Q37" s="157" t="s">
        <v>41</v>
      </c>
      <c r="R37" s="157" t="s">
        <v>94</v>
      </c>
      <c r="S37" s="159">
        <v>0</v>
      </c>
    </row>
    <row r="38" spans="1:19" ht="34" customHeight="1" x14ac:dyDescent="0.25">
      <c r="A38" s="26"/>
      <c r="B38" s="27"/>
      <c r="C38" s="28"/>
      <c r="D38" s="26"/>
      <c r="E38" s="130"/>
      <c r="F38" s="131"/>
      <c r="G38" s="132"/>
      <c r="H38" s="143"/>
      <c r="I38" s="144"/>
      <c r="N38" s="157" t="s">
        <v>189</v>
      </c>
      <c r="O38" s="157" t="s">
        <v>6</v>
      </c>
      <c r="P38" s="158">
        <v>5691053201.9704704</v>
      </c>
      <c r="Q38" s="157" t="s">
        <v>41</v>
      </c>
      <c r="R38" s="157" t="s">
        <v>94</v>
      </c>
      <c r="S38" s="159">
        <v>0</v>
      </c>
    </row>
    <row r="39" spans="1:19" ht="34" customHeight="1" x14ac:dyDescent="0.2">
      <c r="A39" s="28"/>
      <c r="B39" s="26"/>
      <c r="C39" s="27"/>
      <c r="D39" s="26"/>
      <c r="E39" s="135"/>
      <c r="F39" s="135"/>
      <c r="G39" s="135"/>
      <c r="H39" s="135"/>
      <c r="I39" s="135"/>
      <c r="N39" s="157" t="s">
        <v>189</v>
      </c>
      <c r="O39" s="157" t="s">
        <v>9</v>
      </c>
      <c r="P39" s="158">
        <v>7101116748.7684698</v>
      </c>
      <c r="Q39" s="157" t="s">
        <v>41</v>
      </c>
      <c r="R39" s="157" t="s">
        <v>94</v>
      </c>
      <c r="S39" s="159">
        <v>0</v>
      </c>
    </row>
    <row r="40" spans="1:19" ht="34" customHeight="1" x14ac:dyDescent="0.2">
      <c r="A40" s="28"/>
      <c r="B40" s="26"/>
      <c r="C40" s="27"/>
      <c r="D40" s="26"/>
      <c r="E40" s="135"/>
      <c r="F40" s="135"/>
      <c r="G40" s="135"/>
      <c r="H40" s="135"/>
      <c r="I40" s="135"/>
      <c r="N40" s="157" t="s">
        <v>189</v>
      </c>
      <c r="O40" s="157" t="s">
        <v>10</v>
      </c>
      <c r="P40" s="158">
        <v>8511180295.5664701</v>
      </c>
      <c r="Q40" s="157" t="s">
        <v>41</v>
      </c>
      <c r="R40" s="157" t="s">
        <v>94</v>
      </c>
      <c r="S40" s="159">
        <v>0</v>
      </c>
    </row>
    <row r="41" spans="1:19" ht="34" customHeight="1" x14ac:dyDescent="0.2">
      <c r="A41" s="28"/>
      <c r="B41" s="26"/>
      <c r="C41" s="27"/>
      <c r="D41" s="26"/>
      <c r="E41" s="135"/>
      <c r="F41" s="135"/>
      <c r="G41" s="135"/>
      <c r="H41" s="135"/>
      <c r="I41" s="135"/>
      <c r="N41" s="157" t="s">
        <v>189</v>
      </c>
      <c r="O41" s="157" t="s">
        <v>11</v>
      </c>
      <c r="P41" s="158">
        <v>9921243842.3645706</v>
      </c>
      <c r="Q41" s="157" t="s">
        <v>41</v>
      </c>
      <c r="R41" s="157" t="s">
        <v>94</v>
      </c>
      <c r="S41" s="159">
        <v>0</v>
      </c>
    </row>
    <row r="42" spans="1:19" ht="34" customHeight="1" x14ac:dyDescent="0.2">
      <c r="A42" s="28"/>
      <c r="B42" s="26"/>
      <c r="C42" s="27"/>
      <c r="D42" s="28"/>
      <c r="E42" s="135"/>
      <c r="F42" s="135"/>
      <c r="G42" s="135"/>
      <c r="H42" s="135"/>
      <c r="I42" s="135"/>
      <c r="N42" s="157" t="s">
        <v>229</v>
      </c>
      <c r="O42" s="157" t="s">
        <v>6</v>
      </c>
      <c r="P42" s="158">
        <v>11331307389.1626</v>
      </c>
      <c r="Q42" s="157" t="s">
        <v>41</v>
      </c>
      <c r="R42" s="157" t="s">
        <v>230</v>
      </c>
      <c r="S42" s="159">
        <v>0</v>
      </c>
    </row>
    <row r="43" spans="1:19" ht="34" customHeight="1" x14ac:dyDescent="0.25">
      <c r="A43" s="28"/>
      <c r="B43" s="26"/>
      <c r="C43" s="27"/>
      <c r="D43" s="28"/>
      <c r="E43" s="87"/>
      <c r="F43" s="86"/>
      <c r="G43" s="96"/>
      <c r="H43" s="136"/>
      <c r="I43" s="137"/>
      <c r="N43" s="157" t="s">
        <v>229</v>
      </c>
      <c r="O43" s="157" t="s">
        <v>9</v>
      </c>
      <c r="P43" s="158">
        <v>12741370935.9606</v>
      </c>
      <c r="Q43" s="157" t="s">
        <v>41</v>
      </c>
      <c r="R43" s="157" t="s">
        <v>230</v>
      </c>
      <c r="S43" s="159">
        <v>0</v>
      </c>
    </row>
    <row r="44" spans="1:19" ht="34" customHeight="1" x14ac:dyDescent="0.25">
      <c r="A44" s="28"/>
      <c r="B44" s="26"/>
      <c r="C44" s="27"/>
      <c r="D44" s="28"/>
      <c r="E44" s="87"/>
      <c r="F44" s="86"/>
      <c r="H44" s="136"/>
      <c r="I44" s="137"/>
      <c r="N44" s="157" t="s">
        <v>229</v>
      </c>
      <c r="O44" s="157" t="s">
        <v>10</v>
      </c>
      <c r="P44" s="158">
        <v>14151434482.758699</v>
      </c>
      <c r="Q44" s="157" t="s">
        <v>41</v>
      </c>
      <c r="R44" s="157" t="s">
        <v>230</v>
      </c>
      <c r="S44" s="159">
        <v>0</v>
      </c>
    </row>
    <row r="45" spans="1:19" ht="34" customHeight="1" x14ac:dyDescent="0.25">
      <c r="A45" s="28"/>
      <c r="B45" s="26"/>
      <c r="C45" s="27"/>
      <c r="D45" s="28"/>
      <c r="E45" s="87"/>
      <c r="F45" s="86"/>
      <c r="H45" s="136"/>
      <c r="I45" s="137"/>
      <c r="N45" s="157" t="s">
        <v>229</v>
      </c>
      <c r="O45" s="157" t="s">
        <v>11</v>
      </c>
      <c r="P45" s="158">
        <v>15561498029.5567</v>
      </c>
      <c r="Q45" s="157" t="s">
        <v>41</v>
      </c>
      <c r="R45" s="157" t="s">
        <v>230</v>
      </c>
      <c r="S45" s="159">
        <v>0</v>
      </c>
    </row>
    <row r="46" spans="1:19" ht="34" customHeight="1" x14ac:dyDescent="0.25">
      <c r="A46" s="28"/>
      <c r="B46" s="26"/>
      <c r="C46" s="27"/>
      <c r="D46" s="28"/>
      <c r="E46" s="87"/>
      <c r="F46" s="86"/>
      <c r="H46" s="136"/>
      <c r="I46" s="137"/>
      <c r="N46" s="157" t="s">
        <v>281</v>
      </c>
      <c r="O46" s="157" t="s">
        <v>6</v>
      </c>
      <c r="P46" s="158">
        <v>16971561576.3547</v>
      </c>
      <c r="Q46" s="157" t="s">
        <v>41</v>
      </c>
      <c r="R46" s="157" t="s">
        <v>99</v>
      </c>
      <c r="S46" s="159">
        <v>0</v>
      </c>
    </row>
    <row r="47" spans="1:19" ht="34" customHeight="1" x14ac:dyDescent="0.25">
      <c r="A47" s="28"/>
      <c r="B47" s="26"/>
      <c r="C47" s="27"/>
      <c r="D47" s="28"/>
      <c r="E47" s="28"/>
      <c r="F47" s="26"/>
      <c r="G47" s="21"/>
      <c r="H47" s="133"/>
      <c r="I47" s="134"/>
      <c r="N47" s="157" t="s">
        <v>281</v>
      </c>
      <c r="O47" s="157" t="s">
        <v>9</v>
      </c>
      <c r="P47" s="158">
        <v>18381625123.152699</v>
      </c>
      <c r="Q47" s="157" t="s">
        <v>41</v>
      </c>
      <c r="R47" s="157" t="s">
        <v>99</v>
      </c>
      <c r="S47" s="159">
        <v>0</v>
      </c>
    </row>
    <row r="48" spans="1:19" ht="34" customHeight="1" x14ac:dyDescent="0.25">
      <c r="A48" s="28"/>
      <c r="B48" s="26"/>
      <c r="C48" s="27"/>
      <c r="D48" s="28"/>
      <c r="E48" s="28"/>
      <c r="F48" s="26"/>
      <c r="H48" s="83"/>
      <c r="I48" s="84"/>
      <c r="N48" s="157" t="s">
        <v>281</v>
      </c>
      <c r="O48" s="157" t="s">
        <v>10</v>
      </c>
      <c r="P48" s="158">
        <v>19791688669.950802</v>
      </c>
      <c r="Q48" s="157" t="s">
        <v>41</v>
      </c>
      <c r="R48" s="157" t="s">
        <v>99</v>
      </c>
      <c r="S48" s="159">
        <v>0</v>
      </c>
    </row>
    <row r="49" spans="1:19" ht="34" customHeight="1" x14ac:dyDescent="0.25">
      <c r="A49" s="28"/>
      <c r="B49" s="26"/>
      <c r="C49" s="27"/>
      <c r="D49" s="28"/>
      <c r="E49" s="28"/>
      <c r="F49" s="26"/>
      <c r="H49" s="83"/>
      <c r="I49" s="84"/>
      <c r="N49" s="157" t="s">
        <v>281</v>
      </c>
      <c r="O49" s="157" t="s">
        <v>11</v>
      </c>
      <c r="P49" s="158">
        <v>21201752216.748798</v>
      </c>
      <c r="Q49" s="157" t="s">
        <v>41</v>
      </c>
      <c r="R49" s="157" t="s">
        <v>99</v>
      </c>
      <c r="S49" s="159">
        <v>0</v>
      </c>
    </row>
    <row r="50" spans="1:19" ht="34" customHeight="1" x14ac:dyDescent="0.25">
      <c r="A50" s="28"/>
      <c r="B50" s="26"/>
      <c r="C50" s="27"/>
      <c r="D50" s="28"/>
      <c r="E50" s="28"/>
      <c r="F50" s="26"/>
      <c r="H50" s="83"/>
      <c r="I50" s="84"/>
      <c r="N50" s="157" t="s">
        <v>290</v>
      </c>
      <c r="O50" s="157" t="s">
        <v>6</v>
      </c>
      <c r="P50" s="158">
        <v>22611815763.546799</v>
      </c>
      <c r="Q50" s="157" t="s">
        <v>41</v>
      </c>
      <c r="R50" s="157" t="s">
        <v>44</v>
      </c>
      <c r="S50" s="159">
        <v>0</v>
      </c>
    </row>
    <row r="51" spans="1:19" ht="34" customHeight="1" x14ac:dyDescent="0.25">
      <c r="A51" s="28"/>
      <c r="B51" s="26"/>
      <c r="C51" s="27"/>
      <c r="D51" s="28"/>
      <c r="E51" s="28"/>
      <c r="F51" s="26"/>
      <c r="H51" s="83"/>
      <c r="I51" s="84"/>
      <c r="N51" s="157" t="s">
        <v>290</v>
      </c>
      <c r="O51" s="157" t="s">
        <v>9</v>
      </c>
      <c r="P51" s="158">
        <v>24021879310.344898</v>
      </c>
      <c r="Q51" s="157" t="s">
        <v>41</v>
      </c>
      <c r="R51" s="157" t="s">
        <v>44</v>
      </c>
      <c r="S51" s="159">
        <v>0</v>
      </c>
    </row>
    <row r="52" spans="1:19" ht="34" customHeight="1" x14ac:dyDescent="0.25">
      <c r="A52" s="28"/>
      <c r="B52" s="26"/>
      <c r="C52" s="27"/>
      <c r="D52" s="28"/>
      <c r="E52" s="28"/>
      <c r="F52" s="26"/>
      <c r="H52" s="83"/>
      <c r="I52" s="84"/>
      <c r="N52" s="157" t="s">
        <v>290</v>
      </c>
      <c r="O52" s="157" t="s">
        <v>10</v>
      </c>
      <c r="P52" s="158">
        <v>25431942857.142899</v>
      </c>
      <c r="Q52" s="157" t="s">
        <v>41</v>
      </c>
      <c r="R52" s="157" t="s">
        <v>44</v>
      </c>
      <c r="S52" s="159">
        <v>0</v>
      </c>
    </row>
    <row r="53" spans="1:19" ht="34" customHeight="1" x14ac:dyDescent="0.25">
      <c r="A53" s="28"/>
      <c r="B53" s="26"/>
      <c r="C53" s="27"/>
      <c r="D53" s="28"/>
      <c r="E53" s="28"/>
      <c r="F53" s="26"/>
      <c r="H53" s="83"/>
      <c r="I53" s="89"/>
      <c r="N53" s="157" t="s">
        <v>290</v>
      </c>
      <c r="O53" s="157" t="s">
        <v>11</v>
      </c>
      <c r="P53" s="158">
        <v>26842006403.940899</v>
      </c>
      <c r="Q53" s="157" t="s">
        <v>41</v>
      </c>
      <c r="R53" s="157" t="s">
        <v>44</v>
      </c>
      <c r="S53" s="159">
        <v>0</v>
      </c>
    </row>
    <row r="54" spans="1:19" ht="34" customHeight="1" x14ac:dyDescent="0.25">
      <c r="A54" s="28"/>
      <c r="B54" s="26"/>
      <c r="C54" s="27"/>
      <c r="D54" s="26"/>
      <c r="E54" s="28"/>
      <c r="F54" s="26"/>
      <c r="H54" s="83"/>
      <c r="I54" s="84"/>
      <c r="N54" s="157" t="s">
        <v>321</v>
      </c>
      <c r="O54" s="157" t="s">
        <v>6</v>
      </c>
      <c r="P54" s="158">
        <v>28252069950.738998</v>
      </c>
      <c r="Q54" s="157" t="s">
        <v>41</v>
      </c>
      <c r="R54" s="157" t="s">
        <v>67</v>
      </c>
      <c r="S54" s="159">
        <v>0</v>
      </c>
    </row>
    <row r="55" spans="1:19" ht="34" customHeight="1" x14ac:dyDescent="0.2">
      <c r="A55" s="28"/>
      <c r="B55" s="26"/>
      <c r="C55" s="27"/>
      <c r="D55" s="26"/>
      <c r="E55" s="28"/>
      <c r="F55" s="26"/>
      <c r="N55" s="157" t="s">
        <v>321</v>
      </c>
      <c r="O55" s="157" t="s">
        <v>9</v>
      </c>
      <c r="P55" s="158">
        <v>29662133497.536999</v>
      </c>
      <c r="Q55" s="157" t="s">
        <v>41</v>
      </c>
      <c r="R55" s="157" t="s">
        <v>67</v>
      </c>
      <c r="S55" s="159">
        <v>0</v>
      </c>
    </row>
    <row r="56" spans="1:19" ht="34" customHeight="1" x14ac:dyDescent="0.2">
      <c r="A56" s="28"/>
      <c r="B56" s="26"/>
      <c r="C56" s="27"/>
      <c r="D56" s="26"/>
      <c r="E56" s="28"/>
      <c r="F56" s="26"/>
      <c r="N56" s="157" t="s">
        <v>321</v>
      </c>
      <c r="O56" s="157" t="s">
        <v>10</v>
      </c>
      <c r="P56" s="158">
        <v>31072197044.334999</v>
      </c>
      <c r="Q56" s="157" t="s">
        <v>41</v>
      </c>
      <c r="R56" s="157" t="s">
        <v>67</v>
      </c>
      <c r="S56" s="159">
        <v>0</v>
      </c>
    </row>
    <row r="57" spans="1:19" ht="34" customHeight="1" x14ac:dyDescent="0.2">
      <c r="A57" s="28"/>
      <c r="B57" s="26"/>
      <c r="C57" s="27"/>
      <c r="D57" s="26"/>
      <c r="E57" s="28"/>
      <c r="F57" s="26"/>
      <c r="N57" s="157" t="s">
        <v>321</v>
      </c>
      <c r="O57" s="157" t="s">
        <v>11</v>
      </c>
      <c r="P57" s="158">
        <v>32482260591.132999</v>
      </c>
      <c r="Q57" s="157" t="s">
        <v>41</v>
      </c>
      <c r="R57" s="157" t="s">
        <v>67</v>
      </c>
      <c r="S57" s="159">
        <v>0</v>
      </c>
    </row>
    <row r="58" spans="1:19" ht="34" customHeight="1" x14ac:dyDescent="0.2">
      <c r="A58" s="28"/>
      <c r="B58" s="26"/>
      <c r="C58" s="27"/>
      <c r="D58" s="26"/>
      <c r="E58" s="28"/>
      <c r="F58" s="26"/>
      <c r="N58" s="157" t="s">
        <v>326</v>
      </c>
      <c r="O58" s="157" t="s">
        <v>6</v>
      </c>
      <c r="P58" s="158">
        <v>33892324137.931099</v>
      </c>
      <c r="Q58" s="157" t="s">
        <v>41</v>
      </c>
      <c r="R58" s="157" t="s">
        <v>99</v>
      </c>
      <c r="S58" s="159">
        <v>0</v>
      </c>
    </row>
    <row r="59" spans="1:19" ht="34" customHeight="1" x14ac:dyDescent="0.2">
      <c r="A59" s="28"/>
      <c r="B59" s="26"/>
      <c r="C59" s="27"/>
      <c r="D59" s="26"/>
      <c r="E59" s="28"/>
      <c r="F59" s="26"/>
      <c r="N59" s="157" t="s">
        <v>326</v>
      </c>
      <c r="O59" s="157" t="s">
        <v>9</v>
      </c>
      <c r="P59" s="158">
        <v>35302387684.729103</v>
      </c>
      <c r="Q59" s="157" t="s">
        <v>41</v>
      </c>
      <c r="R59" s="157" t="s">
        <v>99</v>
      </c>
      <c r="S59" s="159">
        <v>0</v>
      </c>
    </row>
    <row r="60" spans="1:19" ht="34" customHeight="1" x14ac:dyDescent="0.2">
      <c r="A60" s="28"/>
      <c r="B60" s="26"/>
      <c r="C60" s="27"/>
      <c r="D60" s="26"/>
      <c r="E60" s="28"/>
      <c r="F60" s="26"/>
      <c r="N60" s="157" t="s">
        <v>326</v>
      </c>
      <c r="O60" s="157" t="s">
        <v>10</v>
      </c>
      <c r="P60" s="158">
        <v>36712451231.5271</v>
      </c>
      <c r="Q60" s="157" t="s">
        <v>41</v>
      </c>
      <c r="R60" s="157" t="s">
        <v>99</v>
      </c>
      <c r="S60" s="159">
        <v>0</v>
      </c>
    </row>
    <row r="61" spans="1:19" ht="34" customHeight="1" x14ac:dyDescent="0.2">
      <c r="A61" s="28"/>
      <c r="B61" s="26"/>
      <c r="C61" s="27"/>
      <c r="D61" s="26"/>
      <c r="E61" s="28"/>
      <c r="F61" s="26"/>
      <c r="N61" s="157" t="s">
        <v>326</v>
      </c>
      <c r="O61" s="157" t="s">
        <v>11</v>
      </c>
      <c r="P61" s="158">
        <v>38122514778.325203</v>
      </c>
      <c r="Q61" s="157" t="s">
        <v>41</v>
      </c>
      <c r="R61" s="157" t="s">
        <v>99</v>
      </c>
      <c r="S61" s="159">
        <v>0</v>
      </c>
    </row>
    <row r="62" spans="1:19" ht="34" customHeight="1" x14ac:dyDescent="0.2">
      <c r="A62" s="28"/>
      <c r="B62" s="26"/>
      <c r="C62" s="27"/>
      <c r="D62" s="28"/>
      <c r="E62" s="28"/>
      <c r="F62" s="26"/>
      <c r="N62" s="157" t="s">
        <v>330</v>
      </c>
      <c r="O62" s="157" t="s">
        <v>6</v>
      </c>
      <c r="P62" s="158">
        <v>39532578325.123199</v>
      </c>
      <c r="Q62" s="157" t="s">
        <v>41</v>
      </c>
      <c r="R62" s="157" t="s">
        <v>99</v>
      </c>
      <c r="S62" s="159">
        <v>0</v>
      </c>
    </row>
    <row r="63" spans="1:19" ht="34" customHeight="1" x14ac:dyDescent="0.2">
      <c r="A63" s="28"/>
      <c r="B63" s="26"/>
      <c r="C63" s="27"/>
      <c r="D63" s="28"/>
      <c r="E63" s="28"/>
      <c r="F63" s="26"/>
      <c r="N63" s="157" t="s">
        <v>330</v>
      </c>
      <c r="O63" s="157" t="s">
        <v>9</v>
      </c>
      <c r="P63" s="158">
        <v>40942641871.921204</v>
      </c>
      <c r="Q63" s="157" t="s">
        <v>41</v>
      </c>
      <c r="R63" s="157" t="s">
        <v>99</v>
      </c>
      <c r="S63" s="159">
        <v>0</v>
      </c>
    </row>
    <row r="64" spans="1:19" ht="34" customHeight="1" x14ac:dyDescent="0.2">
      <c r="A64" s="28"/>
      <c r="B64" s="26"/>
      <c r="C64" s="27"/>
      <c r="D64" s="28"/>
      <c r="E64" s="28"/>
      <c r="F64" s="26"/>
      <c r="N64" s="157" t="s">
        <v>330</v>
      </c>
      <c r="O64" s="157" t="s">
        <v>10</v>
      </c>
      <c r="P64" s="158">
        <v>42352705418.719299</v>
      </c>
      <c r="Q64" s="157" t="s">
        <v>41</v>
      </c>
      <c r="R64" s="157" t="s">
        <v>99</v>
      </c>
      <c r="S64" s="159">
        <v>0</v>
      </c>
    </row>
    <row r="65" spans="1:19" ht="34" customHeight="1" x14ac:dyDescent="0.2">
      <c r="A65" s="28"/>
      <c r="B65" s="26"/>
      <c r="C65" s="27"/>
      <c r="D65" s="28"/>
      <c r="E65" s="28"/>
      <c r="F65" s="26"/>
      <c r="M65" s="57"/>
      <c r="N65" s="157" t="s">
        <v>330</v>
      </c>
      <c r="O65" s="157" t="s">
        <v>11</v>
      </c>
      <c r="P65" s="158">
        <v>43762768965.517303</v>
      </c>
      <c r="Q65" s="157" t="s">
        <v>41</v>
      </c>
      <c r="R65" s="157" t="s">
        <v>99</v>
      </c>
      <c r="S65" s="159">
        <v>0</v>
      </c>
    </row>
    <row r="66" spans="1:19" ht="34" customHeight="1" x14ac:dyDescent="0.2">
      <c r="A66" s="28"/>
      <c r="B66" s="26"/>
      <c r="C66" s="27"/>
      <c r="D66" s="26"/>
      <c r="E66" s="28"/>
      <c r="F66" s="26"/>
      <c r="N66" s="157" t="s">
        <v>356</v>
      </c>
      <c r="O66" s="157" t="s">
        <v>6</v>
      </c>
      <c r="P66" s="158">
        <v>45172832512.3153</v>
      </c>
      <c r="Q66" s="157" t="s">
        <v>41</v>
      </c>
      <c r="R66" s="157" t="s">
        <v>357</v>
      </c>
      <c r="S66" s="159">
        <v>0</v>
      </c>
    </row>
    <row r="67" spans="1:19" ht="34" customHeight="1" x14ac:dyDescent="0.2">
      <c r="A67" s="28"/>
      <c r="B67" s="26"/>
      <c r="C67" s="27"/>
      <c r="D67" s="26"/>
      <c r="E67" s="28"/>
      <c r="F67" s="26"/>
      <c r="N67" s="157" t="s">
        <v>356</v>
      </c>
      <c r="O67" s="157" t="s">
        <v>9</v>
      </c>
      <c r="P67" s="158">
        <v>46582896059.113297</v>
      </c>
      <c r="Q67" s="157" t="s">
        <v>41</v>
      </c>
      <c r="R67" s="157" t="s">
        <v>357</v>
      </c>
      <c r="S67" s="159">
        <v>0</v>
      </c>
    </row>
    <row r="68" spans="1:19" ht="34" customHeight="1" x14ac:dyDescent="0.2">
      <c r="A68" s="28"/>
      <c r="B68" s="26"/>
      <c r="C68" s="27"/>
      <c r="D68" s="26"/>
      <c r="E68" s="28"/>
      <c r="F68" s="26"/>
      <c r="N68" s="157" t="s">
        <v>356</v>
      </c>
      <c r="O68" s="157" t="s">
        <v>10</v>
      </c>
      <c r="P68" s="158">
        <v>47992959605.9114</v>
      </c>
      <c r="Q68" s="157" t="s">
        <v>41</v>
      </c>
      <c r="R68" s="157" t="s">
        <v>357</v>
      </c>
      <c r="S68" s="159">
        <v>0</v>
      </c>
    </row>
    <row r="69" spans="1:19" ht="34" customHeight="1" x14ac:dyDescent="0.2">
      <c r="A69" s="28"/>
      <c r="B69" s="26"/>
      <c r="C69" s="27"/>
      <c r="D69" s="26"/>
      <c r="E69" s="28"/>
      <c r="F69" s="26"/>
      <c r="N69" s="157" t="s">
        <v>356</v>
      </c>
      <c r="O69" s="157" t="s">
        <v>11</v>
      </c>
      <c r="P69" s="158">
        <v>49403023152.709396</v>
      </c>
      <c r="Q69" s="157" t="s">
        <v>41</v>
      </c>
      <c r="R69" s="157" t="s">
        <v>357</v>
      </c>
      <c r="S69" s="159">
        <v>0</v>
      </c>
    </row>
    <row r="70" spans="1:19" ht="34" customHeight="1" x14ac:dyDescent="0.2">
      <c r="A70" s="28"/>
      <c r="B70" s="26"/>
      <c r="C70" s="27"/>
      <c r="D70" s="26"/>
      <c r="E70" s="28"/>
      <c r="F70" s="26"/>
      <c r="N70" s="157" t="s">
        <v>372</v>
      </c>
      <c r="O70" s="157" t="s">
        <v>6</v>
      </c>
      <c r="P70" s="158">
        <v>50813086699.507401</v>
      </c>
      <c r="Q70" s="157" t="s">
        <v>41</v>
      </c>
      <c r="R70" s="157" t="s">
        <v>373</v>
      </c>
      <c r="S70" s="159">
        <v>0</v>
      </c>
    </row>
    <row r="71" spans="1:19" ht="34" customHeight="1" x14ac:dyDescent="0.2">
      <c r="A71" s="28"/>
      <c r="B71" s="26"/>
      <c r="C71" s="27"/>
      <c r="D71" s="26"/>
      <c r="E71" s="28"/>
      <c r="F71" s="26"/>
      <c r="N71" s="157" t="s">
        <v>372</v>
      </c>
      <c r="O71" s="157" t="s">
        <v>9</v>
      </c>
      <c r="P71" s="158">
        <v>52223150246.305496</v>
      </c>
      <c r="Q71" s="157" t="s">
        <v>41</v>
      </c>
      <c r="R71" s="157" t="s">
        <v>373</v>
      </c>
      <c r="S71" s="159">
        <v>0</v>
      </c>
    </row>
    <row r="72" spans="1:19" ht="34" customHeight="1" x14ac:dyDescent="0.2">
      <c r="A72" s="28"/>
      <c r="B72" s="26"/>
      <c r="C72" s="27"/>
      <c r="D72" s="26"/>
      <c r="E72" s="28"/>
      <c r="F72" s="26"/>
      <c r="N72" s="157" t="s">
        <v>372</v>
      </c>
      <c r="O72" s="157" t="s">
        <v>10</v>
      </c>
      <c r="P72" s="158">
        <v>53633213793.1035</v>
      </c>
      <c r="Q72" s="157" t="s">
        <v>41</v>
      </c>
      <c r="R72" s="157" t="s">
        <v>373</v>
      </c>
      <c r="S72" s="159">
        <v>0</v>
      </c>
    </row>
    <row r="73" spans="1:19" ht="34" customHeight="1" x14ac:dyDescent="0.2">
      <c r="A73" s="28"/>
      <c r="B73" s="26"/>
      <c r="C73" s="27"/>
      <c r="D73" s="26"/>
      <c r="E73" s="28"/>
      <c r="F73" s="26"/>
      <c r="N73" s="157" t="s">
        <v>372</v>
      </c>
      <c r="O73" s="157" t="s">
        <v>11</v>
      </c>
      <c r="P73" s="158">
        <v>55043277339.901398</v>
      </c>
      <c r="Q73" s="157" t="s">
        <v>41</v>
      </c>
      <c r="R73" s="157" t="s">
        <v>373</v>
      </c>
      <c r="S73" s="159">
        <v>0</v>
      </c>
    </row>
    <row r="74" spans="1:19" ht="34" customHeight="1" x14ac:dyDescent="0.2">
      <c r="A74" s="28"/>
      <c r="B74" s="26"/>
      <c r="C74" s="27"/>
      <c r="D74" s="26"/>
      <c r="E74" s="28"/>
      <c r="F74" s="26"/>
      <c r="N74" s="157" t="s">
        <v>375</v>
      </c>
      <c r="O74" s="157" t="s">
        <v>6</v>
      </c>
      <c r="P74" s="158">
        <v>56453340886.699402</v>
      </c>
      <c r="Q74" s="157" t="s">
        <v>41</v>
      </c>
      <c r="R74" s="157" t="s">
        <v>42</v>
      </c>
      <c r="S74" s="159">
        <v>0</v>
      </c>
    </row>
    <row r="75" spans="1:19" ht="34" customHeight="1" x14ac:dyDescent="0.2">
      <c r="A75" s="28"/>
      <c r="B75" s="26"/>
      <c r="C75" s="27"/>
      <c r="D75" s="26"/>
      <c r="E75" s="28"/>
      <c r="F75" s="26"/>
      <c r="N75" s="157" t="s">
        <v>375</v>
      </c>
      <c r="O75" s="157" t="s">
        <v>9</v>
      </c>
      <c r="P75" s="158">
        <v>57863404433.497398</v>
      </c>
      <c r="Q75" s="157" t="s">
        <v>41</v>
      </c>
      <c r="R75" s="157" t="s">
        <v>42</v>
      </c>
      <c r="S75" s="159">
        <v>0</v>
      </c>
    </row>
    <row r="76" spans="1:19" ht="34" customHeight="1" x14ac:dyDescent="0.2">
      <c r="A76" s="28"/>
      <c r="B76" s="26"/>
      <c r="C76" s="27"/>
      <c r="D76" s="26"/>
      <c r="E76" s="28"/>
      <c r="F76" s="26"/>
      <c r="N76" s="157" t="s">
        <v>375</v>
      </c>
      <c r="O76" s="157" t="s">
        <v>10</v>
      </c>
      <c r="P76" s="158">
        <v>59273467980.295403</v>
      </c>
      <c r="Q76" s="157" t="s">
        <v>41</v>
      </c>
      <c r="R76" s="157" t="s">
        <v>42</v>
      </c>
      <c r="S76" s="159">
        <v>0</v>
      </c>
    </row>
    <row r="77" spans="1:19" ht="34" customHeight="1" x14ac:dyDescent="0.2">
      <c r="A77" s="28"/>
      <c r="B77" s="26"/>
      <c r="C77" s="27"/>
      <c r="D77" s="26"/>
      <c r="E77" s="28"/>
      <c r="F77" s="26"/>
      <c r="N77" s="157" t="s">
        <v>375</v>
      </c>
      <c r="O77" s="157" t="s">
        <v>11</v>
      </c>
      <c r="P77" s="158">
        <v>60683531527.093399</v>
      </c>
      <c r="Q77" s="157" t="s">
        <v>41</v>
      </c>
      <c r="R77" s="157" t="s">
        <v>42</v>
      </c>
      <c r="S77" s="159">
        <v>0</v>
      </c>
    </row>
    <row r="78" spans="1:19" ht="34" customHeight="1" x14ac:dyDescent="0.2">
      <c r="A78" s="28"/>
      <c r="B78" s="26"/>
      <c r="C78" s="27"/>
      <c r="D78" s="26"/>
      <c r="E78" s="28"/>
      <c r="F78" s="26"/>
      <c r="N78" s="157" t="s">
        <v>395</v>
      </c>
      <c r="O78" s="157" t="s">
        <v>6</v>
      </c>
      <c r="P78" s="158">
        <v>62093595073.891403</v>
      </c>
      <c r="Q78" s="157" t="s">
        <v>41</v>
      </c>
      <c r="R78" s="157" t="s">
        <v>99</v>
      </c>
      <c r="S78" s="159">
        <v>0</v>
      </c>
    </row>
    <row r="79" spans="1:19" ht="34" customHeight="1" x14ac:dyDescent="0.2">
      <c r="A79" s="28"/>
      <c r="B79" s="26"/>
      <c r="C79" s="27"/>
      <c r="D79" s="26"/>
      <c r="E79" s="28"/>
      <c r="F79" s="26"/>
      <c r="N79" s="157" t="s">
        <v>395</v>
      </c>
      <c r="O79" s="157" t="s">
        <v>9</v>
      </c>
      <c r="P79" s="158">
        <v>63503658620.6894</v>
      </c>
      <c r="Q79" s="157" t="s">
        <v>41</v>
      </c>
      <c r="R79" s="157" t="s">
        <v>99</v>
      </c>
      <c r="S79" s="159">
        <v>0</v>
      </c>
    </row>
    <row r="80" spans="1:19" ht="34" customHeight="1" x14ac:dyDescent="0.2">
      <c r="A80" s="28"/>
      <c r="B80" s="26"/>
      <c r="C80" s="27"/>
      <c r="D80" s="26"/>
      <c r="E80" s="28"/>
      <c r="F80" s="26"/>
      <c r="N80" s="157" t="s">
        <v>395</v>
      </c>
      <c r="O80" s="157" t="s">
        <v>10</v>
      </c>
      <c r="P80" s="158">
        <v>64913722167.487396</v>
      </c>
      <c r="Q80" s="157" t="s">
        <v>41</v>
      </c>
      <c r="R80" s="157" t="s">
        <v>99</v>
      </c>
      <c r="S80" s="159">
        <v>0</v>
      </c>
    </row>
    <row r="81" spans="1:19" ht="34" customHeight="1" x14ac:dyDescent="0.2">
      <c r="A81" s="28"/>
      <c r="B81" s="26"/>
      <c r="C81" s="27"/>
      <c r="D81" s="26"/>
      <c r="E81" s="28"/>
      <c r="F81" s="26"/>
      <c r="N81" s="157" t="s">
        <v>395</v>
      </c>
      <c r="O81" s="157" t="s">
        <v>11</v>
      </c>
      <c r="P81" s="158">
        <v>66323785714.2854</v>
      </c>
      <c r="Q81" s="157" t="s">
        <v>41</v>
      </c>
      <c r="R81" s="157" t="s">
        <v>99</v>
      </c>
      <c r="S81" s="159">
        <v>0</v>
      </c>
    </row>
    <row r="82" spans="1:19" ht="34" customHeight="1" x14ac:dyDescent="0.2">
      <c r="A82" s="28"/>
      <c r="B82" s="26"/>
      <c r="C82" s="27"/>
      <c r="D82" s="26"/>
      <c r="E82" s="28"/>
      <c r="F82" s="26"/>
      <c r="N82" s="157" t="s">
        <v>401</v>
      </c>
      <c r="O82" s="157" t="s">
        <v>6</v>
      </c>
      <c r="P82" s="158">
        <v>67733849261.083397</v>
      </c>
      <c r="Q82" s="157" t="s">
        <v>41</v>
      </c>
      <c r="R82" s="157" t="s">
        <v>373</v>
      </c>
      <c r="S82" s="159">
        <v>0</v>
      </c>
    </row>
    <row r="83" spans="1:19" ht="34" customHeight="1" x14ac:dyDescent="0.2">
      <c r="A83" s="28"/>
      <c r="B83" s="26"/>
      <c r="C83" s="27"/>
      <c r="D83" s="26"/>
      <c r="E83" s="28"/>
      <c r="F83" s="26"/>
      <c r="N83" s="157" t="s">
        <v>401</v>
      </c>
      <c r="O83" s="157" t="s">
        <v>9</v>
      </c>
      <c r="P83" s="158">
        <v>69143912807.881393</v>
      </c>
      <c r="Q83" s="157" t="s">
        <v>41</v>
      </c>
      <c r="R83" s="157" t="s">
        <v>373</v>
      </c>
      <c r="S83" s="159">
        <v>0</v>
      </c>
    </row>
    <row r="84" spans="1:19" ht="34" customHeight="1" x14ac:dyDescent="0.2">
      <c r="A84" s="28"/>
      <c r="B84" s="26"/>
      <c r="C84" s="27"/>
      <c r="D84" s="26"/>
      <c r="E84" s="28"/>
      <c r="F84" s="26"/>
      <c r="N84" s="157" t="s">
        <v>401</v>
      </c>
      <c r="O84" s="157" t="s">
        <v>10</v>
      </c>
      <c r="P84" s="158">
        <v>70553976354.679398</v>
      </c>
      <c r="Q84" s="157" t="s">
        <v>41</v>
      </c>
      <c r="R84" s="157" t="s">
        <v>373</v>
      </c>
      <c r="S84" s="159">
        <v>0</v>
      </c>
    </row>
    <row r="85" spans="1:19" ht="34" customHeight="1" x14ac:dyDescent="0.2">
      <c r="A85" s="28"/>
      <c r="B85" s="26"/>
      <c r="C85" s="27"/>
      <c r="D85" s="26"/>
      <c r="E85" s="28"/>
      <c r="F85" s="26"/>
      <c r="N85" s="157" t="s">
        <v>401</v>
      </c>
      <c r="O85" s="157" t="s">
        <v>11</v>
      </c>
      <c r="P85" s="158">
        <v>71964039901.477402</v>
      </c>
      <c r="Q85" s="157" t="s">
        <v>41</v>
      </c>
      <c r="R85" s="157" t="s">
        <v>373</v>
      </c>
      <c r="S85" s="159">
        <v>0</v>
      </c>
    </row>
    <row r="86" spans="1:19" ht="34" customHeight="1" x14ac:dyDescent="0.2">
      <c r="A86" s="28"/>
      <c r="B86" s="26"/>
      <c r="C86" s="27"/>
      <c r="D86" s="26"/>
      <c r="E86" s="28"/>
      <c r="F86" s="26"/>
      <c r="N86" s="157" t="s">
        <v>422</v>
      </c>
      <c r="O86" s="157" t="s">
        <v>6</v>
      </c>
      <c r="P86" s="158">
        <v>73374103448.276398</v>
      </c>
      <c r="Q86" s="157" t="s">
        <v>41</v>
      </c>
      <c r="R86" s="157" t="s">
        <v>423</v>
      </c>
      <c r="S86" s="159">
        <v>0</v>
      </c>
    </row>
    <row r="87" spans="1:19" ht="34" customHeight="1" x14ac:dyDescent="0.2">
      <c r="A87" s="28"/>
      <c r="B87" s="26"/>
      <c r="C87" s="27"/>
      <c r="D87" s="26"/>
      <c r="E87" s="28"/>
      <c r="F87" s="26"/>
      <c r="N87" s="157" t="s">
        <v>422</v>
      </c>
      <c r="O87" s="157" t="s">
        <v>9</v>
      </c>
      <c r="P87" s="158">
        <v>74784166995.074402</v>
      </c>
      <c r="Q87" s="157" t="s">
        <v>41</v>
      </c>
      <c r="R87" s="157" t="s">
        <v>423</v>
      </c>
      <c r="S87" s="159">
        <v>0</v>
      </c>
    </row>
    <row r="88" spans="1:19" ht="34" customHeight="1" x14ac:dyDescent="0.2">
      <c r="A88" s="28"/>
      <c r="B88" s="26"/>
      <c r="C88" s="27"/>
      <c r="D88" s="26"/>
      <c r="E88" s="28"/>
      <c r="F88" s="26"/>
      <c r="N88" s="157" t="s">
        <v>422</v>
      </c>
      <c r="O88" s="157" t="s">
        <v>10</v>
      </c>
      <c r="P88" s="158">
        <v>76194230541.872406</v>
      </c>
      <c r="Q88" s="157" t="s">
        <v>41</v>
      </c>
      <c r="R88" s="157" t="s">
        <v>423</v>
      </c>
      <c r="S88" s="159">
        <v>0</v>
      </c>
    </row>
    <row r="89" spans="1:19" ht="34" customHeight="1" x14ac:dyDescent="0.2">
      <c r="A89" s="28"/>
      <c r="B89" s="26"/>
      <c r="C89" s="27"/>
      <c r="D89" s="26"/>
      <c r="E89" s="28"/>
      <c r="F89" s="26"/>
      <c r="N89" s="157" t="s">
        <v>422</v>
      </c>
      <c r="O89" s="157" t="s">
        <v>11</v>
      </c>
      <c r="P89" s="158">
        <v>77604294088.670395</v>
      </c>
      <c r="Q89" s="157" t="s">
        <v>41</v>
      </c>
      <c r="R89" s="157" t="s">
        <v>423</v>
      </c>
      <c r="S89" s="159">
        <v>0</v>
      </c>
    </row>
    <row r="90" spans="1:19" ht="34" customHeight="1" x14ac:dyDescent="0.2">
      <c r="A90" s="28"/>
      <c r="B90" s="26"/>
      <c r="C90" s="27"/>
      <c r="D90" s="28"/>
      <c r="E90" s="28"/>
      <c r="F90" s="26"/>
      <c r="N90" s="157" t="s">
        <v>435</v>
      </c>
      <c r="O90" s="157" t="s">
        <v>6</v>
      </c>
      <c r="P90" s="158">
        <v>79014357635.468399</v>
      </c>
      <c r="Q90" s="157" t="s">
        <v>41</v>
      </c>
      <c r="R90" s="157" t="s">
        <v>44</v>
      </c>
      <c r="S90" s="159">
        <v>0</v>
      </c>
    </row>
    <row r="91" spans="1:19" ht="34" customHeight="1" x14ac:dyDescent="0.2">
      <c r="A91" s="28"/>
      <c r="B91" s="26"/>
      <c r="C91" s="27"/>
      <c r="D91" s="28"/>
      <c r="E91" s="28"/>
      <c r="F91" s="26"/>
      <c r="N91" s="157" t="s">
        <v>435</v>
      </c>
      <c r="O91" s="157" t="s">
        <v>9</v>
      </c>
      <c r="P91" s="158">
        <v>80424421182.266403</v>
      </c>
      <c r="Q91" s="157" t="s">
        <v>41</v>
      </c>
      <c r="R91" s="157" t="s">
        <v>44</v>
      </c>
      <c r="S91" s="159">
        <v>0</v>
      </c>
    </row>
    <row r="92" spans="1:19" ht="34" customHeight="1" x14ac:dyDescent="0.2">
      <c r="A92" s="28"/>
      <c r="B92" s="26"/>
      <c r="C92" s="27"/>
      <c r="D92" s="28"/>
      <c r="E92" s="28"/>
      <c r="F92" s="26"/>
      <c r="N92" s="157" t="s">
        <v>435</v>
      </c>
      <c r="O92" s="157" t="s">
        <v>10</v>
      </c>
      <c r="P92" s="158">
        <v>81834484729.064407</v>
      </c>
      <c r="Q92" s="157" t="s">
        <v>41</v>
      </c>
      <c r="R92" s="157" t="s">
        <v>44</v>
      </c>
      <c r="S92" s="159">
        <v>0</v>
      </c>
    </row>
    <row r="93" spans="1:19" ht="34" customHeight="1" x14ac:dyDescent="0.2">
      <c r="A93" s="28"/>
      <c r="B93" s="26"/>
      <c r="C93" s="27"/>
      <c r="D93" s="28"/>
      <c r="E93" s="28"/>
      <c r="F93" s="26"/>
      <c r="N93" s="157" t="s">
        <v>435</v>
      </c>
      <c r="O93" s="157" t="s">
        <v>11</v>
      </c>
      <c r="P93" s="158">
        <v>83244548275.862396</v>
      </c>
      <c r="Q93" s="157" t="s">
        <v>41</v>
      </c>
      <c r="R93" s="157" t="s">
        <v>44</v>
      </c>
      <c r="S93" s="159">
        <v>0</v>
      </c>
    </row>
    <row r="94" spans="1:19" ht="34" customHeight="1" x14ac:dyDescent="0.2">
      <c r="A94" s="28"/>
      <c r="B94" s="26"/>
      <c r="C94" s="27"/>
      <c r="D94" s="28"/>
      <c r="E94" s="28"/>
      <c r="F94" s="26"/>
      <c r="N94" s="157" t="s">
        <v>440</v>
      </c>
      <c r="O94" s="157" t="s">
        <v>6</v>
      </c>
      <c r="P94" s="158">
        <v>84654611822.6604</v>
      </c>
      <c r="Q94" s="157" t="s">
        <v>41</v>
      </c>
      <c r="R94" s="157" t="s">
        <v>99</v>
      </c>
      <c r="S94" s="159">
        <v>0</v>
      </c>
    </row>
    <row r="95" spans="1:19" ht="34" customHeight="1" x14ac:dyDescent="0.2">
      <c r="A95" s="28"/>
      <c r="B95" s="26"/>
      <c r="C95" s="27"/>
      <c r="D95" s="28"/>
      <c r="E95" s="28"/>
      <c r="F95" s="26"/>
      <c r="N95" s="157" t="s">
        <v>440</v>
      </c>
      <c r="O95" s="157" t="s">
        <v>9</v>
      </c>
      <c r="P95" s="158">
        <v>86064675369.458405</v>
      </c>
      <c r="Q95" s="157" t="s">
        <v>41</v>
      </c>
      <c r="R95" s="157" t="s">
        <v>99</v>
      </c>
      <c r="S95" s="159">
        <v>0</v>
      </c>
    </row>
    <row r="96" spans="1:19" ht="34" customHeight="1" x14ac:dyDescent="0.2">
      <c r="A96" s="28"/>
      <c r="B96" s="26"/>
      <c r="C96" s="27"/>
      <c r="D96" s="28"/>
      <c r="E96" s="28"/>
      <c r="F96" s="26"/>
      <c r="N96" s="157" t="s">
        <v>440</v>
      </c>
      <c r="O96" s="157" t="s">
        <v>10</v>
      </c>
      <c r="P96" s="158">
        <v>87474738916.256393</v>
      </c>
      <c r="Q96" s="157" t="s">
        <v>41</v>
      </c>
      <c r="R96" s="157" t="s">
        <v>99</v>
      </c>
      <c r="S96" s="159">
        <v>0</v>
      </c>
    </row>
    <row r="97" spans="1:19" ht="34" customHeight="1" x14ac:dyDescent="0.2">
      <c r="A97" s="28"/>
      <c r="B97" s="26"/>
      <c r="C97" s="27"/>
      <c r="D97" s="28"/>
      <c r="E97" s="28"/>
      <c r="F97" s="26"/>
      <c r="N97" s="157" t="s">
        <v>440</v>
      </c>
      <c r="O97" s="157" t="s">
        <v>11</v>
      </c>
      <c r="P97" s="158">
        <v>88884802463.054398</v>
      </c>
      <c r="Q97" s="157" t="s">
        <v>41</v>
      </c>
      <c r="R97" s="157" t="s">
        <v>99</v>
      </c>
      <c r="S97" s="159">
        <v>0</v>
      </c>
    </row>
    <row r="98" spans="1:19" ht="34" customHeight="1" x14ac:dyDescent="0.2">
      <c r="A98" s="28"/>
      <c r="B98" s="26"/>
      <c r="C98" s="27"/>
      <c r="D98" s="26"/>
      <c r="E98" s="28"/>
      <c r="F98" s="26"/>
      <c r="N98" s="157" t="s">
        <v>445</v>
      </c>
      <c r="O98" s="157" t="s">
        <v>6</v>
      </c>
      <c r="P98" s="158">
        <v>90294866009.852402</v>
      </c>
      <c r="Q98" s="157" t="s">
        <v>41</v>
      </c>
      <c r="R98" s="157" t="s">
        <v>373</v>
      </c>
      <c r="S98" s="159">
        <v>0</v>
      </c>
    </row>
    <row r="99" spans="1:19" ht="34" customHeight="1" x14ac:dyDescent="0.2">
      <c r="A99" s="28"/>
      <c r="B99" s="26"/>
      <c r="C99" s="27"/>
      <c r="D99" s="26"/>
      <c r="E99" s="28"/>
      <c r="F99" s="26"/>
      <c r="N99" s="157" t="s">
        <v>445</v>
      </c>
      <c r="O99" s="157" t="s">
        <v>9</v>
      </c>
      <c r="P99" s="158">
        <v>91704929556.650406</v>
      </c>
      <c r="Q99" s="157" t="s">
        <v>41</v>
      </c>
      <c r="R99" s="157" t="s">
        <v>373</v>
      </c>
      <c r="S99" s="159">
        <v>0</v>
      </c>
    </row>
    <row r="100" spans="1:19" ht="34" customHeight="1" x14ac:dyDescent="0.2">
      <c r="A100" s="28"/>
      <c r="B100" s="26"/>
      <c r="C100" s="27"/>
      <c r="D100" s="26"/>
      <c r="E100" s="28"/>
      <c r="F100" s="26"/>
      <c r="N100" s="157" t="s">
        <v>445</v>
      </c>
      <c r="O100" s="157" t="s">
        <v>10</v>
      </c>
      <c r="P100" s="158">
        <v>93114993103.448395</v>
      </c>
      <c r="Q100" s="157" t="s">
        <v>41</v>
      </c>
      <c r="R100" s="157" t="s">
        <v>373</v>
      </c>
      <c r="S100" s="159">
        <v>0</v>
      </c>
    </row>
    <row r="101" spans="1:19" ht="34" customHeight="1" x14ac:dyDescent="0.2">
      <c r="A101" s="28"/>
      <c r="B101" s="26"/>
      <c r="C101" s="27"/>
      <c r="D101" s="26"/>
      <c r="E101" s="28"/>
      <c r="F101" s="26"/>
      <c r="N101" s="157" t="s">
        <v>445</v>
      </c>
      <c r="O101" s="157" t="s">
        <v>11</v>
      </c>
      <c r="P101" s="158">
        <v>94525056650.246399</v>
      </c>
      <c r="Q101" s="157" t="s">
        <v>41</v>
      </c>
      <c r="R101" s="157" t="s">
        <v>373</v>
      </c>
      <c r="S101" s="159">
        <v>0</v>
      </c>
    </row>
    <row r="102" spans="1:19" ht="34" customHeight="1" x14ac:dyDescent="0.2">
      <c r="A102" s="28"/>
      <c r="B102" s="26"/>
      <c r="C102" s="27"/>
      <c r="D102" s="26"/>
      <c r="E102" s="28"/>
      <c r="F102" s="26"/>
      <c r="N102" s="157" t="s">
        <v>481</v>
      </c>
      <c r="O102" s="157" t="s">
        <v>6</v>
      </c>
      <c r="P102" s="158">
        <v>95935120197.044403</v>
      </c>
      <c r="Q102" s="157" t="s">
        <v>41</v>
      </c>
      <c r="R102" s="157" t="s">
        <v>99</v>
      </c>
      <c r="S102" s="159">
        <v>0</v>
      </c>
    </row>
    <row r="103" spans="1:19" ht="34" customHeight="1" x14ac:dyDescent="0.2">
      <c r="A103" s="28"/>
      <c r="B103" s="26"/>
      <c r="C103" s="27"/>
      <c r="D103" s="26"/>
      <c r="E103" s="28"/>
      <c r="F103" s="26"/>
      <c r="N103" s="157" t="s">
        <v>481</v>
      </c>
      <c r="O103" s="157" t="s">
        <v>9</v>
      </c>
      <c r="P103" s="158">
        <v>97345183743.842407</v>
      </c>
      <c r="Q103" s="157" t="s">
        <v>41</v>
      </c>
      <c r="R103" s="157" t="s">
        <v>99</v>
      </c>
      <c r="S103" s="159">
        <v>0</v>
      </c>
    </row>
    <row r="104" spans="1:19" ht="34" customHeight="1" x14ac:dyDescent="0.2">
      <c r="A104" s="28"/>
      <c r="B104" s="26"/>
      <c r="C104" s="27"/>
      <c r="D104" s="26"/>
      <c r="E104" s="28"/>
      <c r="F104" s="26"/>
      <c r="N104" s="157" t="s">
        <v>481</v>
      </c>
      <c r="O104" s="157" t="s">
        <v>10</v>
      </c>
      <c r="P104" s="158">
        <v>98755247290.640396</v>
      </c>
      <c r="Q104" s="157" t="s">
        <v>41</v>
      </c>
      <c r="R104" s="157" t="s">
        <v>99</v>
      </c>
      <c r="S104" s="159">
        <v>0</v>
      </c>
    </row>
    <row r="105" spans="1:19" ht="34" customHeight="1" x14ac:dyDescent="0.2">
      <c r="A105" s="28"/>
      <c r="B105" s="26"/>
      <c r="C105" s="27"/>
      <c r="D105" s="26"/>
      <c r="E105" s="28"/>
      <c r="F105" s="26"/>
      <c r="N105" s="157" t="s">
        <v>481</v>
      </c>
      <c r="O105" s="157" t="s">
        <v>11</v>
      </c>
      <c r="P105" s="158">
        <v>100165310837.438</v>
      </c>
      <c r="Q105" s="157" t="s">
        <v>41</v>
      </c>
      <c r="R105" s="157" t="s">
        <v>99</v>
      </c>
      <c r="S105" s="159">
        <v>0</v>
      </c>
    </row>
    <row r="106" spans="1:19" ht="34" customHeight="1" x14ac:dyDescent="0.2">
      <c r="A106" s="28"/>
      <c r="B106" s="26"/>
      <c r="C106" s="27"/>
      <c r="D106" s="26"/>
      <c r="E106" s="28"/>
      <c r="F106" s="26"/>
      <c r="N106" s="157" t="s">
        <v>489</v>
      </c>
      <c r="O106" s="157" t="s">
        <v>6</v>
      </c>
      <c r="P106" s="158">
        <v>101575374384.23599</v>
      </c>
      <c r="Q106" s="157" t="s">
        <v>41</v>
      </c>
      <c r="R106" s="157" t="s">
        <v>94</v>
      </c>
      <c r="S106" s="159">
        <v>0</v>
      </c>
    </row>
    <row r="107" spans="1:19" ht="34" customHeight="1" x14ac:dyDescent="0.2">
      <c r="A107" s="28"/>
      <c r="B107" s="26"/>
      <c r="C107" s="27"/>
      <c r="D107" s="26"/>
      <c r="E107" s="28"/>
      <c r="F107" s="26"/>
      <c r="N107" s="157" t="s">
        <v>489</v>
      </c>
      <c r="O107" s="157" t="s">
        <v>9</v>
      </c>
      <c r="P107" s="158">
        <v>102985437931.034</v>
      </c>
      <c r="Q107" s="157" t="s">
        <v>41</v>
      </c>
      <c r="R107" s="157" t="s">
        <v>94</v>
      </c>
      <c r="S107" s="159">
        <v>0</v>
      </c>
    </row>
    <row r="108" spans="1:19" ht="34" customHeight="1" x14ac:dyDescent="0.2">
      <c r="A108" s="28"/>
      <c r="B108" s="26"/>
      <c r="C108" s="27"/>
      <c r="D108" s="26"/>
      <c r="E108" s="28"/>
      <c r="F108" s="26"/>
      <c r="N108" s="157" t="s">
        <v>489</v>
      </c>
      <c r="O108" s="157" t="s">
        <v>10</v>
      </c>
      <c r="P108" s="158">
        <v>104395501477.832</v>
      </c>
      <c r="Q108" s="157" t="s">
        <v>41</v>
      </c>
      <c r="R108" s="157" t="s">
        <v>94</v>
      </c>
      <c r="S108" s="159">
        <v>0</v>
      </c>
    </row>
    <row r="109" spans="1:19" ht="34" customHeight="1" x14ac:dyDescent="0.2">
      <c r="A109" s="28"/>
      <c r="B109" s="26"/>
      <c r="C109" s="27"/>
      <c r="D109" s="26"/>
      <c r="E109" s="28"/>
      <c r="F109" s="26"/>
      <c r="N109" s="157" t="s">
        <v>489</v>
      </c>
      <c r="O109" s="157" t="s">
        <v>11</v>
      </c>
      <c r="P109" s="158">
        <v>105805565024.63</v>
      </c>
      <c r="Q109" s="157" t="s">
        <v>41</v>
      </c>
      <c r="R109" s="157" t="s">
        <v>94</v>
      </c>
      <c r="S109" s="159">
        <v>0</v>
      </c>
    </row>
    <row r="110" spans="1:19" ht="34" customHeight="1" x14ac:dyDescent="0.2">
      <c r="A110" s="28"/>
      <c r="B110" s="26"/>
      <c r="C110" s="27"/>
      <c r="D110" s="28"/>
      <c r="E110" s="28"/>
      <c r="F110" s="26"/>
      <c r="N110" s="157" t="s">
        <v>506</v>
      </c>
      <c r="O110" s="157" t="s">
        <v>6</v>
      </c>
      <c r="P110" s="158">
        <v>107215628571.42799</v>
      </c>
      <c r="Q110" s="157" t="s">
        <v>41</v>
      </c>
      <c r="R110" s="157" t="s">
        <v>42</v>
      </c>
      <c r="S110" s="159">
        <v>0</v>
      </c>
    </row>
    <row r="111" spans="1:19" ht="34" customHeight="1" x14ac:dyDescent="0.2">
      <c r="A111" s="28"/>
      <c r="B111" s="26"/>
      <c r="C111" s="27"/>
      <c r="D111" s="28"/>
      <c r="E111" s="28"/>
      <c r="F111" s="26"/>
      <c r="N111" s="157" t="s">
        <v>506</v>
      </c>
      <c r="O111" s="157" t="s">
        <v>9</v>
      </c>
      <c r="P111" s="158">
        <v>108625692118.226</v>
      </c>
      <c r="Q111" s="157" t="s">
        <v>41</v>
      </c>
      <c r="R111" s="157" t="s">
        <v>42</v>
      </c>
      <c r="S111" s="159">
        <v>0</v>
      </c>
    </row>
    <row r="112" spans="1:19" ht="34" customHeight="1" x14ac:dyDescent="0.2">
      <c r="A112" s="28"/>
      <c r="B112" s="26"/>
      <c r="C112" s="27"/>
      <c r="D112" s="28"/>
      <c r="E112" s="28"/>
      <c r="F112" s="26"/>
      <c r="N112" s="157" t="s">
        <v>506</v>
      </c>
      <c r="O112" s="157" t="s">
        <v>10</v>
      </c>
      <c r="P112" s="158">
        <v>110035755665.024</v>
      </c>
      <c r="Q112" s="157" t="s">
        <v>41</v>
      </c>
      <c r="R112" s="157" t="s">
        <v>42</v>
      </c>
      <c r="S112" s="159">
        <v>0</v>
      </c>
    </row>
    <row r="113" spans="1:19" ht="34" customHeight="1" x14ac:dyDescent="0.2">
      <c r="A113" s="28"/>
      <c r="B113" s="26"/>
      <c r="C113" s="27"/>
      <c r="D113" s="28"/>
      <c r="E113" s="28"/>
      <c r="F113" s="26"/>
      <c r="N113" s="157" t="s">
        <v>506</v>
      </c>
      <c r="O113" s="157" t="s">
        <v>11</v>
      </c>
      <c r="P113" s="158">
        <v>111445819211.82201</v>
      </c>
      <c r="Q113" s="157" t="s">
        <v>41</v>
      </c>
      <c r="R113" s="157" t="s">
        <v>42</v>
      </c>
      <c r="S113" s="159">
        <v>0</v>
      </c>
    </row>
    <row r="114" spans="1:19" ht="34" customHeight="1" x14ac:dyDescent="0.2">
      <c r="A114" s="28"/>
      <c r="B114" s="26"/>
      <c r="C114" s="27"/>
      <c r="D114" s="28"/>
      <c r="E114" s="28"/>
      <c r="F114" s="26"/>
      <c r="N114" s="157" t="s">
        <v>509</v>
      </c>
      <c r="O114" s="157" t="s">
        <v>6</v>
      </c>
      <c r="P114" s="158">
        <v>112855882758.62</v>
      </c>
      <c r="Q114" s="157" t="s">
        <v>41</v>
      </c>
      <c r="R114" s="157" t="s">
        <v>44</v>
      </c>
      <c r="S114" s="159">
        <v>0</v>
      </c>
    </row>
    <row r="115" spans="1:19" ht="34" customHeight="1" x14ac:dyDescent="0.2">
      <c r="A115" s="28"/>
      <c r="B115" s="26"/>
      <c r="C115" s="27"/>
      <c r="D115" s="28"/>
      <c r="E115" s="28"/>
      <c r="F115" s="26"/>
      <c r="N115" s="157" t="s">
        <v>509</v>
      </c>
      <c r="O115" s="157" t="s">
        <v>9</v>
      </c>
      <c r="P115" s="158">
        <v>114265946305.418</v>
      </c>
      <c r="Q115" s="157" t="s">
        <v>41</v>
      </c>
      <c r="R115" s="157" t="s">
        <v>44</v>
      </c>
      <c r="S115" s="159">
        <v>0</v>
      </c>
    </row>
    <row r="116" spans="1:19" ht="34" customHeight="1" x14ac:dyDescent="0.2">
      <c r="A116" s="28"/>
      <c r="B116" s="26"/>
      <c r="C116" s="27"/>
      <c r="D116" s="28"/>
      <c r="E116" s="28"/>
      <c r="F116" s="26"/>
      <c r="N116" s="157" t="s">
        <v>509</v>
      </c>
      <c r="O116" s="157" t="s">
        <v>10</v>
      </c>
      <c r="P116" s="158">
        <v>115676009852.216</v>
      </c>
      <c r="Q116" s="157" t="s">
        <v>41</v>
      </c>
      <c r="R116" s="157" t="s">
        <v>44</v>
      </c>
      <c r="S116" s="159">
        <v>0</v>
      </c>
    </row>
    <row r="117" spans="1:19" ht="34" customHeight="1" x14ac:dyDescent="0.2">
      <c r="A117" s="28"/>
      <c r="B117" s="26"/>
      <c r="C117" s="27"/>
      <c r="D117" s="28"/>
      <c r="E117" s="28"/>
      <c r="F117" s="26"/>
      <c r="N117" s="157" t="s">
        <v>509</v>
      </c>
      <c r="O117" s="157" t="s">
        <v>11</v>
      </c>
      <c r="P117" s="158">
        <v>117086073399.01401</v>
      </c>
      <c r="Q117" s="157" t="s">
        <v>41</v>
      </c>
      <c r="R117" s="157" t="s">
        <v>44</v>
      </c>
      <c r="S117" s="159">
        <v>0</v>
      </c>
    </row>
    <row r="118" spans="1:19" ht="34" customHeight="1" x14ac:dyDescent="0.2">
      <c r="A118" s="28"/>
      <c r="B118" s="26"/>
      <c r="C118" s="27"/>
      <c r="D118" s="26"/>
      <c r="E118" s="28"/>
      <c r="F118" s="26"/>
      <c r="N118" s="157" t="s">
        <v>523</v>
      </c>
      <c r="O118" s="157" t="s">
        <v>6</v>
      </c>
      <c r="P118" s="158">
        <v>118496136945.812</v>
      </c>
      <c r="Q118" s="157" t="s">
        <v>41</v>
      </c>
      <c r="R118" s="157" t="s">
        <v>373</v>
      </c>
      <c r="S118" s="159">
        <v>0</v>
      </c>
    </row>
    <row r="119" spans="1:19" ht="34" customHeight="1" x14ac:dyDescent="0.2">
      <c r="A119" s="28"/>
      <c r="B119" s="26"/>
      <c r="C119" s="27"/>
      <c r="D119" s="26"/>
      <c r="E119" s="28"/>
      <c r="F119" s="26"/>
      <c r="N119" s="157" t="s">
        <v>523</v>
      </c>
      <c r="O119" s="157" t="s">
        <v>9</v>
      </c>
      <c r="P119" s="158">
        <v>119906200492.61099</v>
      </c>
      <c r="Q119" s="157" t="s">
        <v>41</v>
      </c>
      <c r="R119" s="157" t="s">
        <v>373</v>
      </c>
      <c r="S119" s="159">
        <v>0</v>
      </c>
    </row>
    <row r="120" spans="1:19" ht="34" customHeight="1" x14ac:dyDescent="0.2">
      <c r="A120" s="28"/>
      <c r="B120" s="26"/>
      <c r="C120" s="27"/>
      <c r="D120" s="26"/>
      <c r="E120" s="28"/>
      <c r="F120" s="26"/>
      <c r="N120" s="157" t="s">
        <v>523</v>
      </c>
      <c r="O120" s="157" t="s">
        <v>10</v>
      </c>
      <c r="P120" s="158">
        <v>121316264039.409</v>
      </c>
      <c r="Q120" s="157" t="s">
        <v>41</v>
      </c>
      <c r="R120" s="157" t="s">
        <v>373</v>
      </c>
      <c r="S120" s="159">
        <v>0</v>
      </c>
    </row>
    <row r="121" spans="1:19" ht="34" customHeight="1" x14ac:dyDescent="0.2">
      <c r="A121" s="28"/>
      <c r="B121" s="26"/>
      <c r="C121" s="27"/>
      <c r="D121" s="26"/>
      <c r="E121" s="28"/>
      <c r="F121" s="26"/>
      <c r="N121" s="157" t="s">
        <v>523</v>
      </c>
      <c r="O121" s="157" t="s">
        <v>11</v>
      </c>
      <c r="P121" s="158">
        <v>122726327586.207</v>
      </c>
      <c r="Q121" s="157" t="s">
        <v>41</v>
      </c>
      <c r="R121" s="157" t="s">
        <v>373</v>
      </c>
      <c r="S121" s="159">
        <v>0</v>
      </c>
    </row>
    <row r="122" spans="1:19" ht="34" customHeight="1" x14ac:dyDescent="0.2">
      <c r="A122" s="28"/>
      <c r="B122" s="26"/>
      <c r="C122" s="27"/>
      <c r="D122" s="28"/>
      <c r="E122" s="28"/>
      <c r="F122" s="26"/>
      <c r="N122" s="157" t="s">
        <v>527</v>
      </c>
      <c r="O122" s="157" t="s">
        <v>6</v>
      </c>
      <c r="P122" s="158">
        <v>124136391133.005</v>
      </c>
      <c r="Q122" s="157" t="s">
        <v>41</v>
      </c>
      <c r="R122" s="157" t="s">
        <v>99</v>
      </c>
      <c r="S122" s="159">
        <v>62630000</v>
      </c>
    </row>
    <row r="123" spans="1:19" ht="34" customHeight="1" x14ac:dyDescent="0.2">
      <c r="A123" s="28"/>
      <c r="B123" s="26"/>
      <c r="C123" s="27"/>
      <c r="D123" s="28"/>
      <c r="E123" s="28"/>
      <c r="F123" s="26"/>
      <c r="N123" s="157" t="s">
        <v>527</v>
      </c>
      <c r="O123" s="157" t="s">
        <v>9</v>
      </c>
      <c r="P123" s="158">
        <v>125546454679.80299</v>
      </c>
      <c r="Q123" s="157" t="s">
        <v>41</v>
      </c>
      <c r="R123" s="157" t="s">
        <v>99</v>
      </c>
      <c r="S123" s="159">
        <v>61800000</v>
      </c>
    </row>
    <row r="124" spans="1:19" ht="34" customHeight="1" x14ac:dyDescent="0.2">
      <c r="A124" s="28"/>
      <c r="B124" s="26"/>
      <c r="C124" s="27"/>
      <c r="D124" s="28"/>
      <c r="E124" s="28"/>
      <c r="F124" s="26"/>
      <c r="N124" s="157" t="s">
        <v>527</v>
      </c>
      <c r="O124" s="157" t="s">
        <v>10</v>
      </c>
      <c r="P124" s="158">
        <v>126956518226.601</v>
      </c>
      <c r="Q124" s="157" t="s">
        <v>41</v>
      </c>
      <c r="R124" s="157" t="s">
        <v>99</v>
      </c>
      <c r="S124" s="159">
        <v>60200000</v>
      </c>
    </row>
    <row r="125" spans="1:19" ht="34" customHeight="1" x14ac:dyDescent="0.2">
      <c r="A125" s="28"/>
      <c r="B125" s="26"/>
      <c r="C125" s="27"/>
      <c r="D125" s="28"/>
      <c r="E125" s="28"/>
      <c r="F125" s="26"/>
      <c r="N125" s="157" t="s">
        <v>527</v>
      </c>
      <c r="O125" s="157" t="s">
        <v>11</v>
      </c>
      <c r="P125" s="158">
        <v>128366581773.399</v>
      </c>
      <c r="Q125" s="157" t="s">
        <v>41</v>
      </c>
      <c r="R125" s="157" t="s">
        <v>99</v>
      </c>
      <c r="S125" s="159">
        <v>55500000</v>
      </c>
    </row>
    <row r="126" spans="1:19" ht="34" customHeight="1" x14ac:dyDescent="0.2">
      <c r="A126" s="28"/>
      <c r="B126" s="26"/>
      <c r="C126" s="27"/>
      <c r="D126" s="26"/>
      <c r="E126" s="28"/>
      <c r="F126" s="26"/>
      <c r="N126" s="157" t="s">
        <v>544</v>
      </c>
      <c r="O126" s="157" t="s">
        <v>6</v>
      </c>
      <c r="P126" s="158">
        <v>129776645320.19701</v>
      </c>
      <c r="Q126" s="157" t="s">
        <v>41</v>
      </c>
      <c r="R126" s="157" t="s">
        <v>99</v>
      </c>
      <c r="S126" s="159">
        <v>0</v>
      </c>
    </row>
    <row r="127" spans="1:19" ht="34" customHeight="1" x14ac:dyDescent="0.2">
      <c r="A127" s="28"/>
      <c r="B127" s="26"/>
      <c r="C127" s="27"/>
      <c r="D127" s="26"/>
      <c r="E127" s="28"/>
      <c r="F127" s="26"/>
      <c r="N127" s="157" t="s">
        <v>544</v>
      </c>
      <c r="O127" s="157" t="s">
        <v>9</v>
      </c>
      <c r="P127" s="158">
        <v>131186708866.995</v>
      </c>
      <c r="Q127" s="157" t="s">
        <v>41</v>
      </c>
      <c r="R127" s="157" t="s">
        <v>99</v>
      </c>
      <c r="S127" s="159">
        <v>0</v>
      </c>
    </row>
    <row r="128" spans="1:19" ht="34" customHeight="1" x14ac:dyDescent="0.2">
      <c r="A128" s="28"/>
      <c r="B128" s="26"/>
      <c r="C128" s="27"/>
      <c r="D128" s="26"/>
      <c r="E128" s="28"/>
      <c r="F128" s="26"/>
      <c r="N128" s="157" t="s">
        <v>544</v>
      </c>
      <c r="O128" s="157" t="s">
        <v>10</v>
      </c>
      <c r="P128" s="158">
        <v>132596772413.793</v>
      </c>
      <c r="Q128" s="157" t="s">
        <v>41</v>
      </c>
      <c r="R128" s="157" t="s">
        <v>99</v>
      </c>
      <c r="S128" s="159">
        <v>0</v>
      </c>
    </row>
    <row r="129" spans="1:19" ht="34" customHeight="1" x14ac:dyDescent="0.2">
      <c r="A129" s="28"/>
      <c r="B129" s="26"/>
      <c r="C129" s="27"/>
      <c r="D129" s="26"/>
      <c r="E129" s="28"/>
      <c r="F129" s="26"/>
      <c r="N129" s="157" t="s">
        <v>544</v>
      </c>
      <c r="O129" s="157" t="s">
        <v>11</v>
      </c>
      <c r="P129" s="158">
        <v>134006835960.591</v>
      </c>
      <c r="Q129" s="157" t="s">
        <v>41</v>
      </c>
      <c r="R129" s="157" t="s">
        <v>99</v>
      </c>
      <c r="S129" s="159">
        <v>0</v>
      </c>
    </row>
    <row r="130" spans="1:19" ht="34" customHeight="1" x14ac:dyDescent="0.2">
      <c r="A130" s="28"/>
      <c r="B130" s="26"/>
      <c r="C130" s="27"/>
      <c r="D130" s="26"/>
      <c r="E130" s="28"/>
      <c r="F130" s="26"/>
      <c r="N130" s="157" t="s">
        <v>559</v>
      </c>
      <c r="O130" s="157" t="s">
        <v>6</v>
      </c>
      <c r="P130" s="158">
        <v>135416899507.38901</v>
      </c>
      <c r="Q130" s="157" t="s">
        <v>41</v>
      </c>
      <c r="R130" s="157" t="s">
        <v>44</v>
      </c>
      <c r="S130" s="159">
        <v>0</v>
      </c>
    </row>
    <row r="131" spans="1:19" ht="34" customHeight="1" x14ac:dyDescent="0.2">
      <c r="A131" s="28"/>
      <c r="B131" s="26"/>
      <c r="C131" s="27"/>
      <c r="D131" s="26"/>
      <c r="E131" s="28"/>
      <c r="F131" s="26"/>
      <c r="N131" s="157" t="s">
        <v>559</v>
      </c>
      <c r="O131" s="157" t="s">
        <v>9</v>
      </c>
      <c r="P131" s="158">
        <v>136826963054.187</v>
      </c>
      <c r="Q131" s="157" t="s">
        <v>41</v>
      </c>
      <c r="R131" s="157" t="s">
        <v>44</v>
      </c>
      <c r="S131" s="159">
        <v>0</v>
      </c>
    </row>
    <row r="132" spans="1:19" ht="34" customHeight="1" x14ac:dyDescent="0.2">
      <c r="A132" s="28"/>
      <c r="B132" s="26"/>
      <c r="C132" s="27"/>
      <c r="D132" s="26"/>
      <c r="E132" s="28"/>
      <c r="F132" s="26"/>
      <c r="N132" s="157" t="s">
        <v>559</v>
      </c>
      <c r="O132" s="157" t="s">
        <v>10</v>
      </c>
      <c r="P132" s="158">
        <v>138237026600.98499</v>
      </c>
      <c r="Q132" s="157" t="s">
        <v>41</v>
      </c>
      <c r="R132" s="157" t="s">
        <v>44</v>
      </c>
      <c r="S132" s="159">
        <v>0</v>
      </c>
    </row>
    <row r="133" spans="1:19" ht="34" customHeight="1" x14ac:dyDescent="0.2">
      <c r="A133" s="28"/>
      <c r="B133" s="26"/>
      <c r="C133" s="27"/>
      <c r="D133" s="26"/>
      <c r="E133" s="28"/>
      <c r="F133" s="26"/>
      <c r="N133" s="157" t="s">
        <v>559</v>
      </c>
      <c r="O133" s="157" t="s">
        <v>11</v>
      </c>
      <c r="P133" s="158">
        <v>139647090147.78299</v>
      </c>
      <c r="Q133" s="157" t="s">
        <v>41</v>
      </c>
      <c r="R133" s="157" t="s">
        <v>44</v>
      </c>
      <c r="S133" s="159">
        <v>0</v>
      </c>
    </row>
    <row r="134" spans="1:19" ht="34" customHeight="1" x14ac:dyDescent="0.2">
      <c r="A134" s="28"/>
      <c r="B134" s="26"/>
      <c r="C134" s="27"/>
      <c r="D134" s="26"/>
      <c r="E134" s="28"/>
      <c r="F134" s="26"/>
      <c r="N134" s="157" t="s">
        <v>568</v>
      </c>
      <c r="O134" s="157" t="s">
        <v>6</v>
      </c>
      <c r="P134" s="158">
        <v>141057153694.58099</v>
      </c>
      <c r="Q134" s="157" t="s">
        <v>41</v>
      </c>
      <c r="R134" s="157" t="s">
        <v>134</v>
      </c>
      <c r="S134" s="159">
        <v>0</v>
      </c>
    </row>
    <row r="135" spans="1:19" ht="34" customHeight="1" x14ac:dyDescent="0.2">
      <c r="A135" s="28"/>
      <c r="B135" s="26"/>
      <c r="C135" s="27"/>
      <c r="D135" s="26"/>
      <c r="E135" s="28"/>
      <c r="F135" s="26"/>
      <c r="N135" s="157" t="s">
        <v>568</v>
      </c>
      <c r="O135" s="157" t="s">
        <v>9</v>
      </c>
      <c r="P135" s="158">
        <v>142467217241.379</v>
      </c>
      <c r="Q135" s="157" t="s">
        <v>41</v>
      </c>
      <c r="R135" s="157" t="s">
        <v>134</v>
      </c>
      <c r="S135" s="159">
        <v>0</v>
      </c>
    </row>
    <row r="136" spans="1:19" ht="34" customHeight="1" x14ac:dyDescent="0.2">
      <c r="A136" s="28"/>
      <c r="B136" s="26"/>
      <c r="C136" s="27"/>
      <c r="D136" s="26"/>
      <c r="E136" s="28"/>
      <c r="F136" s="26"/>
      <c r="N136" s="157" t="s">
        <v>568</v>
      </c>
      <c r="O136" s="157" t="s">
        <v>10</v>
      </c>
      <c r="P136" s="158">
        <v>143877280788.177</v>
      </c>
      <c r="Q136" s="157" t="s">
        <v>41</v>
      </c>
      <c r="R136" s="157" t="s">
        <v>134</v>
      </c>
      <c r="S136" s="159">
        <v>0</v>
      </c>
    </row>
    <row r="137" spans="1:19" ht="34" customHeight="1" x14ac:dyDescent="0.2">
      <c r="A137" s="28"/>
      <c r="B137" s="26"/>
      <c r="C137" s="27"/>
      <c r="D137" s="26"/>
      <c r="E137" s="28"/>
      <c r="F137" s="26"/>
      <c r="N137" s="157" t="s">
        <v>568</v>
      </c>
      <c r="O137" s="157" t="s">
        <v>11</v>
      </c>
      <c r="P137" s="158">
        <v>145287344334.97501</v>
      </c>
      <c r="Q137" s="157" t="s">
        <v>41</v>
      </c>
      <c r="R137" s="157" t="s">
        <v>134</v>
      </c>
      <c r="S137" s="159">
        <v>0</v>
      </c>
    </row>
    <row r="138" spans="1:19" ht="34" customHeight="1" x14ac:dyDescent="0.2">
      <c r="A138" s="28"/>
      <c r="B138" s="26"/>
      <c r="C138" s="27"/>
      <c r="D138" s="26"/>
      <c r="E138" s="28"/>
      <c r="F138" s="26"/>
      <c r="N138" s="157"/>
      <c r="O138" s="157"/>
      <c r="P138" s="158"/>
      <c r="Q138" s="157"/>
      <c r="R138" s="157"/>
      <c r="S138" s="159"/>
    </row>
    <row r="139" spans="1:19" ht="34" customHeight="1" x14ac:dyDescent="0.2">
      <c r="A139" s="28"/>
      <c r="B139" s="26"/>
      <c r="C139" s="27"/>
      <c r="D139" s="26"/>
      <c r="E139" s="28"/>
      <c r="F139" s="26"/>
      <c r="N139" s="157"/>
      <c r="O139" s="157"/>
      <c r="P139" s="158"/>
      <c r="Q139" s="157"/>
      <c r="R139" s="157"/>
      <c r="S139" s="159"/>
    </row>
    <row r="140" spans="1:19" ht="34" customHeight="1" x14ac:dyDescent="0.2">
      <c r="A140" s="28"/>
      <c r="B140" s="26"/>
      <c r="C140" s="27"/>
      <c r="D140" s="26"/>
      <c r="E140" s="28"/>
      <c r="F140" s="26"/>
      <c r="N140" s="157"/>
      <c r="O140" s="157"/>
      <c r="P140" s="158"/>
      <c r="Q140" s="157"/>
      <c r="R140" s="157"/>
      <c r="S140" s="160"/>
    </row>
    <row r="141" spans="1:19" ht="34" customHeight="1" x14ac:dyDescent="0.2">
      <c r="A141" s="28"/>
      <c r="B141" s="26"/>
      <c r="C141" s="27"/>
      <c r="D141" s="26"/>
      <c r="E141" s="28"/>
      <c r="F141" s="26"/>
      <c r="N141" s="157"/>
      <c r="O141" s="157"/>
      <c r="P141" s="158"/>
      <c r="Q141" s="157"/>
      <c r="R141" s="157"/>
      <c r="S141" s="160"/>
    </row>
    <row r="142" spans="1:19" ht="34" customHeight="1" x14ac:dyDescent="0.2">
      <c r="A142" s="28"/>
      <c r="B142" s="26"/>
      <c r="C142" s="27"/>
      <c r="D142" s="26"/>
      <c r="E142" s="28"/>
      <c r="F142" s="26"/>
      <c r="N142" s="157"/>
      <c r="O142" s="157"/>
      <c r="P142" s="158"/>
      <c r="Q142" s="157"/>
      <c r="R142" s="157"/>
      <c r="S142" s="160"/>
    </row>
    <row r="143" spans="1:19" ht="34" customHeight="1" x14ac:dyDescent="0.2">
      <c r="A143" s="28"/>
      <c r="B143" s="26"/>
      <c r="C143" s="27"/>
      <c r="D143" s="26"/>
      <c r="E143" s="28"/>
      <c r="F143" s="26"/>
      <c r="N143" s="157"/>
      <c r="O143" s="157"/>
      <c r="P143" s="158"/>
      <c r="Q143" s="157"/>
      <c r="R143" s="157"/>
      <c r="S143" s="160"/>
    </row>
    <row r="144" spans="1:19" ht="34" customHeight="1" x14ac:dyDescent="0.2">
      <c r="A144" s="28"/>
      <c r="B144" s="26"/>
      <c r="C144" s="27"/>
      <c r="D144" s="26"/>
      <c r="E144" s="28"/>
      <c r="F144" s="26"/>
      <c r="N144" s="157"/>
      <c r="O144" s="157"/>
      <c r="P144" s="158"/>
      <c r="Q144" s="157"/>
      <c r="R144" s="157"/>
      <c r="S144" s="160"/>
    </row>
    <row r="145" spans="1:19" ht="34" customHeight="1" x14ac:dyDescent="0.2">
      <c r="A145" s="28"/>
      <c r="B145" s="26"/>
      <c r="C145" s="27"/>
      <c r="D145" s="26"/>
      <c r="E145" s="28"/>
      <c r="F145" s="26"/>
      <c r="N145" s="157"/>
      <c r="O145" s="157"/>
      <c r="P145" s="158"/>
      <c r="Q145" s="157"/>
      <c r="R145" s="157"/>
      <c r="S145" s="160"/>
    </row>
    <row r="146" spans="1:19" ht="34" customHeight="1" x14ac:dyDescent="0.2">
      <c r="A146" s="28"/>
      <c r="B146" s="26"/>
      <c r="C146" s="27"/>
      <c r="D146" s="26"/>
      <c r="E146" s="28"/>
      <c r="F146" s="26"/>
      <c r="N146" s="157"/>
      <c r="O146" s="157"/>
      <c r="P146" s="158"/>
      <c r="Q146" s="157"/>
      <c r="R146" s="157"/>
      <c r="S146" s="160"/>
    </row>
    <row r="147" spans="1:19" ht="34" customHeight="1" x14ac:dyDescent="0.2">
      <c r="A147" s="28"/>
      <c r="B147" s="26"/>
      <c r="C147" s="27"/>
      <c r="D147" s="26"/>
      <c r="E147" s="28"/>
      <c r="F147" s="26"/>
      <c r="N147" s="157"/>
      <c r="O147" s="157"/>
      <c r="P147" s="158"/>
      <c r="Q147" s="157"/>
      <c r="R147" s="157"/>
      <c r="S147" s="160"/>
    </row>
    <row r="148" spans="1:19" ht="34" customHeight="1" x14ac:dyDescent="0.2">
      <c r="A148" s="28"/>
      <c r="B148" s="26"/>
      <c r="C148" s="27"/>
      <c r="D148" s="26"/>
      <c r="E148" s="28"/>
      <c r="F148" s="26"/>
      <c r="N148" s="157"/>
      <c r="O148" s="157"/>
      <c r="P148" s="158"/>
      <c r="Q148" s="157"/>
      <c r="R148" s="157"/>
      <c r="S148" s="160"/>
    </row>
    <row r="149" spans="1:19" ht="34" customHeight="1" x14ac:dyDescent="0.2">
      <c r="A149" s="28"/>
      <c r="B149" s="26"/>
      <c r="C149" s="27"/>
      <c r="D149" s="26"/>
      <c r="E149" s="28"/>
      <c r="F149" s="26"/>
      <c r="N149" s="157"/>
      <c r="O149" s="157"/>
      <c r="P149" s="158"/>
      <c r="Q149" s="157"/>
      <c r="R149" s="157"/>
      <c r="S149" s="160"/>
    </row>
    <row r="150" spans="1:19" ht="34" customHeight="1" x14ac:dyDescent="0.2">
      <c r="A150" s="28"/>
      <c r="B150" s="26"/>
      <c r="C150" s="27"/>
      <c r="D150" s="26"/>
      <c r="E150" s="28"/>
      <c r="F150" s="26"/>
      <c r="N150" s="157"/>
      <c r="O150" s="157"/>
      <c r="P150" s="158"/>
      <c r="Q150" s="157"/>
      <c r="R150" s="157"/>
      <c r="S150" s="160"/>
    </row>
    <row r="151" spans="1:19" ht="34" customHeight="1" x14ac:dyDescent="0.2">
      <c r="A151" s="28"/>
      <c r="B151" s="26"/>
      <c r="C151" s="27"/>
      <c r="D151" s="26"/>
      <c r="E151" s="28"/>
      <c r="F151" s="26"/>
      <c r="N151" s="157"/>
      <c r="O151" s="157"/>
      <c r="P151" s="158"/>
      <c r="Q151" s="157"/>
      <c r="R151" s="157"/>
      <c r="S151" s="160"/>
    </row>
    <row r="152" spans="1:19" ht="34" customHeight="1" x14ac:dyDescent="0.2">
      <c r="A152" s="28"/>
      <c r="B152" s="26"/>
      <c r="C152" s="27"/>
      <c r="D152" s="26"/>
      <c r="E152" s="28"/>
      <c r="F152" s="26"/>
      <c r="N152" s="157"/>
      <c r="O152" s="157"/>
      <c r="P152" s="158"/>
      <c r="Q152" s="157"/>
      <c r="R152" s="157"/>
      <c r="S152" s="160"/>
    </row>
    <row r="153" spans="1:19" ht="34" customHeight="1" x14ac:dyDescent="0.2">
      <c r="A153" s="28"/>
      <c r="B153" s="26"/>
      <c r="C153" s="27"/>
      <c r="D153" s="26"/>
      <c r="E153" s="28"/>
      <c r="F153" s="26"/>
      <c r="N153" s="157"/>
      <c r="O153" s="157"/>
      <c r="P153" s="158"/>
      <c r="Q153" s="157"/>
      <c r="R153" s="157"/>
      <c r="S153" s="160"/>
    </row>
    <row r="154" spans="1:19" ht="34" customHeight="1" x14ac:dyDescent="0.2">
      <c r="A154" s="28"/>
      <c r="B154" s="26"/>
      <c r="C154" s="27"/>
      <c r="D154" s="28"/>
      <c r="E154" s="28"/>
      <c r="F154" s="26"/>
      <c r="N154" s="157"/>
      <c r="O154" s="157"/>
      <c r="P154" s="158"/>
      <c r="Q154" s="157"/>
      <c r="R154" s="157"/>
      <c r="S154" s="160"/>
    </row>
    <row r="155" spans="1:19" ht="34" customHeight="1" x14ac:dyDescent="0.2">
      <c r="A155" s="28"/>
      <c r="B155" s="26"/>
      <c r="C155" s="27"/>
      <c r="D155" s="28"/>
      <c r="E155" s="28"/>
      <c r="F155" s="26"/>
      <c r="N155" s="157"/>
      <c r="O155" s="157"/>
      <c r="P155" s="158"/>
      <c r="Q155" s="157"/>
      <c r="R155" s="157"/>
      <c r="S155" s="160"/>
    </row>
    <row r="156" spans="1:19" ht="34" customHeight="1" x14ac:dyDescent="0.2">
      <c r="A156" s="28"/>
      <c r="B156" s="26"/>
      <c r="C156" s="27"/>
      <c r="D156" s="28"/>
      <c r="E156" s="28"/>
      <c r="F156" s="26"/>
      <c r="N156" s="157"/>
      <c r="O156" s="157"/>
      <c r="P156" s="158"/>
      <c r="Q156" s="157"/>
      <c r="R156" s="157"/>
      <c r="S156" s="160"/>
    </row>
    <row r="157" spans="1:19" ht="34" customHeight="1" x14ac:dyDescent="0.2">
      <c r="A157" s="28"/>
      <c r="B157" s="26"/>
      <c r="C157" s="27"/>
      <c r="D157" s="28"/>
      <c r="E157" s="28"/>
      <c r="F157" s="26"/>
      <c r="N157" s="157"/>
      <c r="O157" s="157"/>
      <c r="P157" s="158"/>
      <c r="Q157" s="157"/>
      <c r="R157" s="157"/>
      <c r="S157" s="160"/>
    </row>
    <row r="158" spans="1:19" ht="34" customHeight="1" x14ac:dyDescent="0.2">
      <c r="A158" s="28"/>
      <c r="B158" s="26"/>
      <c r="C158" s="27"/>
      <c r="D158" s="26"/>
      <c r="E158" s="28"/>
      <c r="F158" s="26"/>
      <c r="N158" s="157"/>
      <c r="O158" s="157"/>
      <c r="P158" s="158"/>
      <c r="Q158" s="157"/>
      <c r="R158" s="157"/>
      <c r="S158" s="160"/>
    </row>
    <row r="159" spans="1:19" ht="34" customHeight="1" x14ac:dyDescent="0.2">
      <c r="A159" s="28"/>
      <c r="B159" s="26"/>
      <c r="C159" s="27"/>
      <c r="D159" s="26"/>
      <c r="E159" s="28"/>
      <c r="F159" s="26"/>
      <c r="N159" s="157"/>
      <c r="O159" s="157"/>
      <c r="P159" s="158"/>
      <c r="Q159" s="157"/>
      <c r="R159" s="157"/>
      <c r="S159" s="160"/>
    </row>
    <row r="160" spans="1:19" ht="34" customHeight="1" x14ac:dyDescent="0.2">
      <c r="A160" s="28"/>
      <c r="B160" s="26"/>
      <c r="C160" s="27"/>
      <c r="D160" s="26"/>
      <c r="E160" s="28"/>
      <c r="F160" s="26"/>
      <c r="N160" s="157"/>
      <c r="O160" s="157"/>
      <c r="P160" s="158"/>
      <c r="Q160" s="157"/>
      <c r="R160" s="157"/>
      <c r="S160" s="160"/>
    </row>
    <row r="161" spans="1:19" ht="34" customHeight="1" x14ac:dyDescent="0.2">
      <c r="A161" s="28"/>
      <c r="B161" s="26"/>
      <c r="C161" s="27"/>
      <c r="D161" s="26"/>
      <c r="E161" s="28"/>
      <c r="F161" s="26"/>
      <c r="N161" s="157"/>
      <c r="O161" s="157"/>
      <c r="P161" s="158"/>
      <c r="Q161" s="157"/>
      <c r="R161" s="157"/>
      <c r="S161" s="160"/>
    </row>
    <row r="162" spans="1:19" ht="34" customHeight="1" x14ac:dyDescent="0.2">
      <c r="A162" s="28"/>
      <c r="B162" s="26"/>
      <c r="C162" s="27"/>
      <c r="D162" s="28"/>
      <c r="E162" s="28"/>
      <c r="F162" s="26"/>
      <c r="N162" s="157"/>
      <c r="O162" s="157"/>
      <c r="P162" s="158"/>
      <c r="Q162" s="157"/>
      <c r="R162" s="157"/>
      <c r="S162" s="160"/>
    </row>
    <row r="163" spans="1:19" ht="34" customHeight="1" x14ac:dyDescent="0.2">
      <c r="A163" s="28"/>
      <c r="B163" s="26"/>
      <c r="C163" s="27"/>
      <c r="D163" s="28"/>
      <c r="E163" s="28"/>
      <c r="F163" s="26"/>
      <c r="N163" s="157"/>
      <c r="O163" s="157"/>
      <c r="P163" s="158"/>
      <c r="Q163" s="157"/>
      <c r="R163" s="157"/>
      <c r="S163" s="160"/>
    </row>
    <row r="164" spans="1:19" ht="34" customHeight="1" x14ac:dyDescent="0.2">
      <c r="A164" s="28"/>
      <c r="B164" s="26"/>
      <c r="C164" s="27"/>
      <c r="D164" s="28"/>
      <c r="E164" s="28"/>
      <c r="F164" s="26"/>
      <c r="N164" s="157"/>
      <c r="O164" s="157"/>
      <c r="P164" s="158"/>
      <c r="Q164" s="157"/>
      <c r="R164" s="157"/>
      <c r="S164" s="160"/>
    </row>
    <row r="165" spans="1:19" ht="34" customHeight="1" x14ac:dyDescent="0.2">
      <c r="A165" s="28"/>
      <c r="B165" s="26"/>
      <c r="C165" s="27"/>
      <c r="D165" s="28"/>
      <c r="E165" s="28"/>
      <c r="F165" s="26"/>
      <c r="N165" s="157"/>
      <c r="O165" s="157"/>
      <c r="P165" s="158"/>
      <c r="Q165" s="157"/>
      <c r="R165" s="157"/>
      <c r="S165" s="160"/>
    </row>
    <row r="166" spans="1:19" ht="34" customHeight="1" x14ac:dyDescent="0.2">
      <c r="A166" s="28"/>
      <c r="B166" s="26"/>
      <c r="C166" s="27"/>
      <c r="D166" s="28"/>
      <c r="E166" s="28"/>
      <c r="F166" s="26"/>
      <c r="N166" s="157"/>
      <c r="O166" s="157"/>
      <c r="P166" s="158"/>
      <c r="Q166" s="157"/>
      <c r="R166" s="157"/>
      <c r="S166" s="160"/>
    </row>
    <row r="167" spans="1:19" ht="34" customHeight="1" x14ac:dyDescent="0.2">
      <c r="A167" s="28"/>
      <c r="B167" s="26"/>
      <c r="C167" s="27"/>
      <c r="D167" s="28"/>
      <c r="E167" s="28"/>
      <c r="F167" s="26"/>
      <c r="N167" s="157"/>
      <c r="O167" s="157"/>
      <c r="P167" s="158"/>
      <c r="Q167" s="157"/>
      <c r="R167" s="157"/>
      <c r="S167" s="160"/>
    </row>
    <row r="168" spans="1:19" ht="34" customHeight="1" x14ac:dyDescent="0.2">
      <c r="A168" s="28"/>
      <c r="B168" s="26"/>
      <c r="C168" s="27"/>
      <c r="D168" s="28"/>
      <c r="E168" s="28"/>
      <c r="F168" s="26"/>
      <c r="N168" s="157"/>
      <c r="O168" s="157"/>
      <c r="P168" s="158"/>
      <c r="Q168" s="157"/>
      <c r="R168" s="157"/>
      <c r="S168" s="160"/>
    </row>
    <row r="169" spans="1:19" ht="34" customHeight="1" x14ac:dyDescent="0.2">
      <c r="A169" s="28"/>
      <c r="B169" s="26"/>
      <c r="C169" s="27"/>
      <c r="D169" s="28"/>
      <c r="E169" s="28"/>
      <c r="F169" s="26"/>
      <c r="N169" s="157"/>
      <c r="O169" s="157"/>
      <c r="P169" s="158"/>
      <c r="Q169" s="157"/>
      <c r="R169" s="157"/>
      <c r="S169" s="160"/>
    </row>
    <row r="170" spans="1:19" ht="34" customHeight="1" x14ac:dyDescent="0.25">
      <c r="A170" s="28"/>
      <c r="B170" s="26"/>
      <c r="C170" s="27"/>
      <c r="D170" s="28"/>
      <c r="E170" s="28"/>
      <c r="F170" s="26"/>
    </row>
    <row r="171" spans="1:19" ht="34" customHeight="1" x14ac:dyDescent="0.25">
      <c r="A171" s="28"/>
      <c r="B171" s="26"/>
      <c r="C171" s="27"/>
      <c r="D171" s="28"/>
      <c r="E171" s="28"/>
      <c r="F171" s="26"/>
    </row>
    <row r="172" spans="1:19" ht="34" customHeight="1" x14ac:dyDescent="0.25">
      <c r="A172" s="28"/>
      <c r="B172" s="26"/>
      <c r="C172" s="27"/>
      <c r="D172" s="26"/>
      <c r="E172" s="28"/>
      <c r="F172" s="26"/>
    </row>
    <row r="173" spans="1:19" ht="34" customHeight="1" x14ac:dyDescent="0.25">
      <c r="A173" s="28"/>
      <c r="B173" s="26"/>
      <c r="C173" s="27"/>
      <c r="D173" s="26"/>
      <c r="E173" s="28"/>
      <c r="F173" s="26"/>
    </row>
    <row r="174" spans="1:19" ht="34" customHeight="1" x14ac:dyDescent="0.25">
      <c r="A174" s="28"/>
      <c r="B174" s="26"/>
      <c r="C174" s="27"/>
      <c r="D174" s="26"/>
      <c r="E174" s="28"/>
      <c r="F174" s="26"/>
    </row>
    <row r="175" spans="1:19" ht="34" customHeight="1" x14ac:dyDescent="0.25">
      <c r="A175" s="28"/>
      <c r="B175" s="26"/>
      <c r="C175" s="27"/>
      <c r="D175" s="26"/>
      <c r="E175" s="28"/>
      <c r="F175" s="26"/>
    </row>
    <row r="176" spans="1:19" ht="34" customHeight="1" x14ac:dyDescent="0.25">
      <c r="A176" s="28"/>
      <c r="B176" s="26"/>
      <c r="C176" s="27"/>
      <c r="D176" s="26"/>
      <c r="E176" s="28"/>
      <c r="F176" s="26"/>
    </row>
    <row r="177" spans="1:6" ht="34" customHeight="1" x14ac:dyDescent="0.25">
      <c r="A177" s="28"/>
      <c r="B177" s="26"/>
      <c r="C177" s="27"/>
      <c r="D177" s="26"/>
      <c r="E177" s="28"/>
      <c r="F177" s="26"/>
    </row>
    <row r="178" spans="1:6" ht="34" customHeight="1" x14ac:dyDescent="0.25">
      <c r="A178" s="28"/>
      <c r="B178" s="26"/>
      <c r="C178" s="27"/>
      <c r="D178" s="26"/>
      <c r="E178" s="28"/>
      <c r="F178" s="26"/>
    </row>
    <row r="179" spans="1:6" ht="34" customHeight="1" x14ac:dyDescent="0.25">
      <c r="A179" s="28"/>
      <c r="B179" s="26"/>
      <c r="C179" s="27"/>
      <c r="D179" s="26"/>
      <c r="E179" s="28"/>
      <c r="F179" s="26"/>
    </row>
    <row r="180" spans="1:6" ht="34" customHeight="1" x14ac:dyDescent="0.25">
      <c r="A180" s="28"/>
      <c r="B180" s="26"/>
      <c r="C180" s="27"/>
      <c r="D180" s="26"/>
      <c r="E180" s="28"/>
      <c r="F180" s="26"/>
    </row>
    <row r="181" spans="1:6" ht="34" customHeight="1" x14ac:dyDescent="0.25">
      <c r="A181" s="28"/>
      <c r="B181" s="26"/>
      <c r="C181" s="27"/>
      <c r="D181" s="26"/>
      <c r="E181" s="28"/>
      <c r="F181" s="26"/>
    </row>
    <row r="182" spans="1:6" ht="34" customHeight="1" x14ac:dyDescent="0.25">
      <c r="A182" s="28"/>
      <c r="B182" s="26"/>
      <c r="C182" s="27"/>
      <c r="D182" s="26"/>
      <c r="E182" s="28"/>
      <c r="F182" s="26"/>
    </row>
    <row r="183" spans="1:6" ht="34" customHeight="1" x14ac:dyDescent="0.25">
      <c r="A183" s="28"/>
      <c r="B183" s="26"/>
      <c r="C183" s="27"/>
      <c r="D183" s="26"/>
      <c r="E183" s="28"/>
      <c r="F183" s="26"/>
    </row>
    <row r="184" spans="1:6" ht="34" customHeight="1" x14ac:dyDescent="0.25">
      <c r="A184" s="28"/>
      <c r="B184" s="26"/>
      <c r="C184" s="27"/>
      <c r="D184" s="26"/>
      <c r="E184" s="28"/>
      <c r="F184" s="26"/>
    </row>
    <row r="185" spans="1:6" ht="34" customHeight="1" x14ac:dyDescent="0.25">
      <c r="A185" s="28"/>
      <c r="B185" s="26"/>
      <c r="C185" s="27"/>
      <c r="D185" s="26"/>
      <c r="E185" s="28"/>
      <c r="F185" s="26"/>
    </row>
    <row r="186" spans="1:6" ht="34" customHeight="1" x14ac:dyDescent="0.25">
      <c r="A186" s="28"/>
      <c r="B186" s="26"/>
      <c r="C186" s="27"/>
      <c r="D186" s="26"/>
      <c r="E186" s="28"/>
      <c r="F186" s="26"/>
    </row>
    <row r="187" spans="1:6" ht="34" customHeight="1" x14ac:dyDescent="0.25">
      <c r="A187" s="28"/>
      <c r="B187" s="26"/>
      <c r="C187" s="27"/>
      <c r="D187" s="26"/>
      <c r="E187" s="28"/>
      <c r="F187" s="26"/>
    </row>
    <row r="188" spans="1:6" ht="34" customHeight="1" x14ac:dyDescent="0.25">
      <c r="A188" s="28"/>
      <c r="B188" s="26"/>
      <c r="C188" s="27"/>
      <c r="D188" s="26"/>
      <c r="E188" s="28"/>
      <c r="F188" s="26"/>
    </row>
    <row r="189" spans="1:6" ht="34" customHeight="1" x14ac:dyDescent="0.25">
      <c r="A189" s="28"/>
      <c r="B189" s="26"/>
      <c r="C189" s="27"/>
      <c r="D189" s="26"/>
      <c r="E189" s="28"/>
      <c r="F189" s="26"/>
    </row>
    <row r="190" spans="1:6" ht="34" customHeight="1" x14ac:dyDescent="0.25">
      <c r="A190" s="28"/>
      <c r="B190" s="26"/>
      <c r="C190" s="27"/>
      <c r="D190" s="26"/>
      <c r="E190" s="28"/>
      <c r="F190" s="26"/>
    </row>
    <row r="191" spans="1:6" ht="34" customHeight="1" x14ac:dyDescent="0.25">
      <c r="A191" s="28"/>
      <c r="B191" s="26"/>
      <c r="C191" s="27"/>
      <c r="D191" s="26"/>
      <c r="E191" s="28"/>
      <c r="F191" s="26"/>
    </row>
    <row r="192" spans="1:6" ht="34" customHeight="1" x14ac:dyDescent="0.25">
      <c r="A192" s="28"/>
      <c r="B192" s="26"/>
      <c r="C192" s="27"/>
      <c r="D192" s="28"/>
      <c r="E192" s="28"/>
      <c r="F192" s="26"/>
    </row>
    <row r="193" spans="1:19" ht="34" customHeight="1" x14ac:dyDescent="0.2">
      <c r="A193" s="28"/>
      <c r="B193" s="26"/>
      <c r="C193" s="27"/>
      <c r="D193" s="28"/>
      <c r="E193" s="28"/>
      <c r="F193" s="26"/>
      <c r="N193" s="157"/>
      <c r="O193" s="157"/>
      <c r="P193" s="158"/>
      <c r="Q193" s="157"/>
      <c r="R193" s="157"/>
      <c r="S193" s="160"/>
    </row>
    <row r="194" spans="1:19" ht="34" customHeight="1" x14ac:dyDescent="0.2">
      <c r="A194" s="28"/>
      <c r="B194" s="26"/>
      <c r="C194" s="27"/>
      <c r="D194" s="28"/>
      <c r="E194" s="28"/>
      <c r="F194" s="26"/>
      <c r="N194" s="157"/>
      <c r="O194" s="157"/>
      <c r="P194" s="158"/>
      <c r="Q194" s="157"/>
      <c r="R194" s="157"/>
      <c r="S194" s="160"/>
    </row>
    <row r="195" spans="1:19" ht="34" customHeight="1" x14ac:dyDescent="0.2">
      <c r="A195" s="28"/>
      <c r="B195" s="26"/>
      <c r="C195" s="27"/>
      <c r="D195" s="28"/>
      <c r="E195" s="28"/>
      <c r="F195" s="26"/>
      <c r="N195" s="157"/>
      <c r="O195" s="157"/>
      <c r="P195" s="158"/>
      <c r="Q195" s="157"/>
      <c r="R195" s="157"/>
      <c r="S195" s="160"/>
    </row>
    <row r="196" spans="1:19" ht="34" customHeight="1" x14ac:dyDescent="0.2">
      <c r="A196" s="28"/>
      <c r="B196" s="26"/>
      <c r="C196" s="27"/>
      <c r="D196" s="26"/>
      <c r="E196" s="28"/>
      <c r="F196" s="26"/>
      <c r="N196" s="157"/>
      <c r="O196" s="157"/>
      <c r="P196" s="158"/>
      <c r="Q196" s="157"/>
      <c r="R196" s="157"/>
      <c r="S196" s="160"/>
    </row>
    <row r="197" spans="1:19" ht="34" customHeight="1" x14ac:dyDescent="0.2">
      <c r="A197" s="28"/>
      <c r="B197" s="26"/>
      <c r="C197" s="27"/>
      <c r="D197" s="26"/>
      <c r="E197" s="28"/>
      <c r="F197" s="26"/>
      <c r="N197" s="157"/>
      <c r="O197" s="157"/>
      <c r="P197" s="158"/>
      <c r="Q197" s="157"/>
      <c r="R197" s="157"/>
      <c r="S197" s="160"/>
    </row>
    <row r="198" spans="1:19" ht="34" customHeight="1" x14ac:dyDescent="0.2">
      <c r="A198" s="28"/>
      <c r="B198" s="26"/>
      <c r="C198" s="27"/>
      <c r="D198" s="26"/>
      <c r="E198" s="28"/>
      <c r="F198" s="26"/>
      <c r="N198" s="157"/>
      <c r="O198" s="157"/>
      <c r="P198" s="158"/>
      <c r="Q198" s="157"/>
      <c r="R198" s="157"/>
      <c r="S198" s="160"/>
    </row>
    <row r="199" spans="1:19" ht="34" customHeight="1" x14ac:dyDescent="0.2">
      <c r="A199" s="28"/>
      <c r="B199" s="26"/>
      <c r="C199" s="27"/>
      <c r="D199" s="26"/>
      <c r="E199" s="28"/>
      <c r="F199" s="26"/>
      <c r="N199" s="157"/>
      <c r="O199" s="157"/>
      <c r="P199" s="158"/>
      <c r="Q199" s="157"/>
      <c r="R199" s="157"/>
      <c r="S199" s="160"/>
    </row>
    <row r="200" spans="1:19" ht="34" customHeight="1" x14ac:dyDescent="0.2">
      <c r="A200" s="28"/>
      <c r="B200" s="26"/>
      <c r="C200" s="27"/>
      <c r="D200" s="28"/>
      <c r="E200" s="28"/>
      <c r="F200" s="26"/>
      <c r="N200" s="157"/>
      <c r="O200" s="157"/>
      <c r="P200" s="158"/>
      <c r="Q200" s="157"/>
      <c r="R200" s="157"/>
      <c r="S200" s="160"/>
    </row>
    <row r="201" spans="1:19" ht="34" customHeight="1" x14ac:dyDescent="0.2">
      <c r="A201" s="28"/>
      <c r="B201" s="26"/>
      <c r="C201" s="27"/>
      <c r="D201" s="28"/>
      <c r="E201" s="28"/>
      <c r="F201" s="26"/>
      <c r="N201" s="157"/>
      <c r="O201" s="157"/>
      <c r="P201" s="158"/>
      <c r="Q201" s="157"/>
      <c r="R201" s="157"/>
      <c r="S201" s="160"/>
    </row>
    <row r="202" spans="1:19" ht="34" customHeight="1" x14ac:dyDescent="0.2">
      <c r="A202" s="28"/>
      <c r="B202" s="26"/>
      <c r="C202" s="27"/>
      <c r="D202" s="28"/>
      <c r="E202" s="28"/>
      <c r="F202" s="26"/>
      <c r="N202" s="157"/>
      <c r="O202" s="157"/>
      <c r="P202" s="158"/>
      <c r="Q202" s="157"/>
      <c r="R202" s="157"/>
      <c r="S202" s="160"/>
    </row>
    <row r="203" spans="1:19" ht="34" customHeight="1" x14ac:dyDescent="0.2">
      <c r="A203" s="28"/>
      <c r="B203" s="26"/>
      <c r="C203" s="27"/>
      <c r="D203" s="28"/>
      <c r="E203" s="28"/>
      <c r="F203" s="26"/>
      <c r="N203" s="157"/>
      <c r="O203" s="157"/>
      <c r="P203" s="158"/>
      <c r="Q203" s="157"/>
      <c r="R203" s="157"/>
      <c r="S203" s="160"/>
    </row>
    <row r="204" spans="1:19" ht="34" customHeight="1" x14ac:dyDescent="0.2">
      <c r="A204" s="28"/>
      <c r="B204" s="26"/>
      <c r="C204" s="27"/>
      <c r="D204" s="26"/>
      <c r="E204" s="28"/>
      <c r="F204" s="26"/>
      <c r="N204" s="157"/>
      <c r="O204" s="157"/>
      <c r="P204" s="158"/>
      <c r="Q204" s="157"/>
      <c r="R204" s="157"/>
      <c r="S204" s="160"/>
    </row>
    <row r="205" spans="1:19" ht="34" customHeight="1" x14ac:dyDescent="0.2">
      <c r="A205" s="28"/>
      <c r="B205" s="26"/>
      <c r="C205" s="27"/>
      <c r="D205" s="26"/>
      <c r="E205" s="28"/>
      <c r="F205" s="26"/>
      <c r="N205" s="157"/>
      <c r="O205" s="157"/>
      <c r="P205" s="158"/>
      <c r="Q205" s="157"/>
      <c r="R205" s="157"/>
      <c r="S205" s="160"/>
    </row>
    <row r="206" spans="1:19" ht="34" customHeight="1" x14ac:dyDescent="0.2">
      <c r="A206" s="28"/>
      <c r="B206" s="26"/>
      <c r="C206" s="27"/>
      <c r="D206" s="26"/>
      <c r="E206" s="28"/>
      <c r="F206" s="26"/>
      <c r="N206" s="157"/>
      <c r="O206" s="157"/>
      <c r="P206" s="158"/>
      <c r="Q206" s="157"/>
      <c r="R206" s="157"/>
      <c r="S206" s="160"/>
    </row>
    <row r="207" spans="1:19" ht="34" customHeight="1" x14ac:dyDescent="0.2">
      <c r="A207" s="28"/>
      <c r="B207" s="26"/>
      <c r="C207" s="27"/>
      <c r="D207" s="26"/>
      <c r="E207" s="28"/>
      <c r="F207" s="26"/>
      <c r="N207" s="157"/>
      <c r="O207" s="157"/>
      <c r="P207" s="158"/>
      <c r="Q207" s="157"/>
      <c r="R207" s="157"/>
      <c r="S207" s="160"/>
    </row>
    <row r="208" spans="1:19" ht="34" customHeight="1" x14ac:dyDescent="0.2">
      <c r="A208" s="28"/>
      <c r="B208" s="26"/>
      <c r="C208" s="27"/>
      <c r="D208" s="26"/>
      <c r="E208" s="28"/>
      <c r="F208" s="26"/>
      <c r="N208" s="157"/>
      <c r="O208" s="157"/>
      <c r="P208" s="158"/>
      <c r="Q208" s="157"/>
      <c r="R208" s="157"/>
      <c r="S208" s="160"/>
    </row>
    <row r="209" spans="1:19" ht="34" customHeight="1" x14ac:dyDescent="0.2">
      <c r="A209" s="28"/>
      <c r="B209" s="26"/>
      <c r="C209" s="27"/>
      <c r="D209" s="26"/>
      <c r="E209" s="28"/>
      <c r="F209" s="26"/>
      <c r="N209" s="157"/>
      <c r="O209" s="157"/>
      <c r="P209" s="158"/>
      <c r="Q209" s="157"/>
      <c r="R209" s="157"/>
      <c r="S209" s="160"/>
    </row>
    <row r="210" spans="1:19" ht="34" customHeight="1" x14ac:dyDescent="0.2">
      <c r="A210" s="28"/>
      <c r="B210" s="26"/>
      <c r="C210" s="27"/>
      <c r="D210" s="26"/>
      <c r="E210" s="28"/>
      <c r="F210" s="26"/>
      <c r="N210" s="157"/>
      <c r="O210" s="157"/>
      <c r="P210" s="158"/>
      <c r="Q210" s="157"/>
      <c r="R210" s="157"/>
      <c r="S210" s="160"/>
    </row>
    <row r="211" spans="1:19" ht="34" customHeight="1" x14ac:dyDescent="0.2">
      <c r="A211" s="28"/>
      <c r="B211" s="26"/>
      <c r="C211" s="27"/>
      <c r="D211" s="26"/>
      <c r="E211" s="28"/>
      <c r="F211" s="26"/>
      <c r="N211" s="157"/>
      <c r="O211" s="157"/>
      <c r="P211" s="158"/>
      <c r="Q211" s="157"/>
      <c r="R211" s="157"/>
      <c r="S211" s="160"/>
    </row>
    <row r="212" spans="1:19" ht="34" customHeight="1" x14ac:dyDescent="0.2">
      <c r="A212" s="28"/>
      <c r="B212" s="26"/>
      <c r="C212" s="27"/>
      <c r="D212" s="26"/>
      <c r="E212" s="28"/>
      <c r="F212" s="26"/>
      <c r="N212" s="157"/>
      <c r="O212" s="157"/>
      <c r="P212" s="158"/>
      <c r="Q212" s="157"/>
      <c r="R212" s="157"/>
      <c r="S212" s="160"/>
    </row>
    <row r="213" spans="1:19" ht="34" customHeight="1" x14ac:dyDescent="0.2">
      <c r="A213" s="28"/>
      <c r="B213" s="26"/>
      <c r="C213" s="27"/>
      <c r="D213" s="26"/>
      <c r="E213" s="28"/>
      <c r="F213" s="26"/>
      <c r="N213" s="157"/>
      <c r="O213" s="157"/>
      <c r="P213" s="158"/>
      <c r="Q213" s="157"/>
      <c r="R213" s="157"/>
      <c r="S213" s="160"/>
    </row>
    <row r="214" spans="1:19" ht="34" customHeight="1" x14ac:dyDescent="0.2">
      <c r="A214" s="28"/>
      <c r="B214" s="26"/>
      <c r="C214" s="27"/>
      <c r="D214" s="26"/>
      <c r="E214" s="28"/>
      <c r="F214" s="26"/>
      <c r="N214" s="157"/>
      <c r="O214" s="157"/>
      <c r="P214" s="158"/>
      <c r="Q214" s="157"/>
      <c r="R214" s="157"/>
      <c r="S214" s="160"/>
    </row>
    <row r="215" spans="1:19" ht="34" customHeight="1" x14ac:dyDescent="0.2">
      <c r="A215" s="28"/>
      <c r="B215" s="26"/>
      <c r="C215" s="27"/>
      <c r="D215" s="26"/>
      <c r="E215" s="28"/>
      <c r="F215" s="26"/>
      <c r="N215" s="157"/>
      <c r="O215" s="157"/>
      <c r="P215" s="158"/>
      <c r="Q215" s="157"/>
      <c r="R215" s="157"/>
      <c r="S215" s="160"/>
    </row>
    <row r="216" spans="1:19" ht="34" customHeight="1" x14ac:dyDescent="0.2">
      <c r="A216" s="28"/>
      <c r="B216" s="26"/>
      <c r="C216" s="27"/>
      <c r="D216" s="28"/>
      <c r="E216" s="28"/>
      <c r="F216" s="26"/>
      <c r="N216" s="157"/>
      <c r="O216" s="157"/>
      <c r="P216" s="158"/>
      <c r="Q216" s="157"/>
      <c r="R216" s="157"/>
      <c r="S216" s="160"/>
    </row>
    <row r="217" spans="1:19" ht="34" customHeight="1" x14ac:dyDescent="0.2">
      <c r="A217" s="28"/>
      <c r="B217" s="26"/>
      <c r="C217" s="27"/>
      <c r="D217" s="28"/>
      <c r="E217" s="28"/>
      <c r="F217" s="26"/>
      <c r="N217" s="157"/>
      <c r="O217" s="157"/>
      <c r="P217" s="158"/>
      <c r="Q217" s="157"/>
      <c r="R217" s="157"/>
      <c r="S217" s="160"/>
    </row>
    <row r="218" spans="1:19" ht="34" customHeight="1" x14ac:dyDescent="0.2">
      <c r="A218" s="28"/>
      <c r="B218" s="26"/>
      <c r="C218" s="27"/>
      <c r="D218" s="28"/>
      <c r="E218" s="28"/>
      <c r="F218" s="26"/>
      <c r="N218" s="157"/>
      <c r="O218" s="157"/>
      <c r="P218" s="158"/>
      <c r="Q218" s="157"/>
      <c r="R218" s="157"/>
      <c r="S218" s="160"/>
    </row>
    <row r="219" spans="1:19" ht="34" customHeight="1" x14ac:dyDescent="0.2">
      <c r="A219" s="28"/>
      <c r="B219" s="26"/>
      <c r="C219" s="27"/>
      <c r="D219" s="28"/>
      <c r="E219" s="28"/>
      <c r="F219" s="26"/>
      <c r="N219" s="157"/>
      <c r="O219" s="157"/>
      <c r="P219" s="158"/>
      <c r="Q219" s="157"/>
      <c r="R219" s="157"/>
      <c r="S219" s="160"/>
    </row>
    <row r="220" spans="1:19" ht="34" customHeight="1" x14ac:dyDescent="0.2">
      <c r="A220" s="28"/>
      <c r="B220" s="26"/>
      <c r="C220" s="27"/>
      <c r="D220" s="28"/>
      <c r="E220" s="28"/>
      <c r="F220" s="26"/>
      <c r="N220" s="157"/>
      <c r="O220" s="157"/>
      <c r="P220" s="158"/>
      <c r="Q220" s="157"/>
      <c r="R220" s="157"/>
      <c r="S220" s="160"/>
    </row>
    <row r="221" spans="1:19" ht="34" customHeight="1" x14ac:dyDescent="0.2">
      <c r="A221" s="28"/>
      <c r="B221" s="26"/>
      <c r="C221" s="27"/>
      <c r="D221" s="28"/>
      <c r="E221" s="28"/>
      <c r="F221" s="26"/>
      <c r="N221" s="157"/>
      <c r="O221" s="157"/>
      <c r="P221" s="158"/>
      <c r="Q221" s="157"/>
      <c r="R221" s="157"/>
      <c r="S221" s="160"/>
    </row>
    <row r="222" spans="1:19" ht="34" customHeight="1" x14ac:dyDescent="0.2">
      <c r="A222" s="28"/>
      <c r="B222" s="26"/>
      <c r="C222" s="27"/>
      <c r="D222" s="28"/>
      <c r="E222" s="28"/>
      <c r="F222" s="26"/>
      <c r="N222" s="157"/>
      <c r="O222" s="157"/>
      <c r="P222" s="158"/>
      <c r="Q222" s="157"/>
      <c r="R222" s="157"/>
      <c r="S222" s="160"/>
    </row>
    <row r="223" spans="1:19" ht="34" customHeight="1" x14ac:dyDescent="0.2">
      <c r="A223" s="28"/>
      <c r="B223" s="26"/>
      <c r="C223" s="27"/>
      <c r="D223" s="28"/>
      <c r="E223" s="28"/>
      <c r="F223" s="26"/>
      <c r="N223" s="157"/>
      <c r="O223" s="157"/>
      <c r="P223" s="158"/>
      <c r="Q223" s="157"/>
      <c r="R223" s="157"/>
      <c r="S223" s="160"/>
    </row>
    <row r="224" spans="1:19" ht="34" customHeight="1" x14ac:dyDescent="0.2">
      <c r="A224" s="28"/>
      <c r="B224" s="26"/>
      <c r="C224" s="27"/>
      <c r="D224" s="28"/>
      <c r="E224" s="28"/>
      <c r="F224" s="26"/>
      <c r="N224" s="157"/>
      <c r="O224" s="157"/>
      <c r="P224" s="158"/>
      <c r="Q224" s="157"/>
      <c r="R224" s="157"/>
      <c r="S224" s="160"/>
    </row>
    <row r="225" spans="1:19" ht="34" customHeight="1" x14ac:dyDescent="0.2">
      <c r="A225" s="28"/>
      <c r="B225" s="26"/>
      <c r="C225" s="27"/>
      <c r="D225" s="28"/>
      <c r="E225" s="28"/>
      <c r="F225" s="26"/>
      <c r="N225" s="157"/>
      <c r="O225" s="157"/>
      <c r="P225" s="158"/>
      <c r="Q225" s="157"/>
      <c r="R225" s="157"/>
      <c r="S225" s="160"/>
    </row>
    <row r="226" spans="1:19" ht="34" customHeight="1" x14ac:dyDescent="0.2">
      <c r="A226" s="28"/>
      <c r="B226" s="26"/>
      <c r="C226" s="27"/>
      <c r="D226" s="28"/>
      <c r="E226" s="28"/>
      <c r="F226" s="26"/>
      <c r="N226" s="157"/>
      <c r="O226" s="157"/>
      <c r="P226" s="158"/>
      <c r="Q226" s="157"/>
      <c r="R226" s="157"/>
      <c r="S226" s="160"/>
    </row>
    <row r="227" spans="1:19" ht="34" customHeight="1" x14ac:dyDescent="0.2">
      <c r="A227" s="28"/>
      <c r="B227" s="26"/>
      <c r="C227" s="27"/>
      <c r="D227" s="28"/>
      <c r="E227" s="28"/>
      <c r="F227" s="26"/>
      <c r="N227" s="157"/>
      <c r="O227" s="157"/>
      <c r="P227" s="158"/>
      <c r="Q227" s="157"/>
      <c r="R227" s="157"/>
      <c r="S227" s="160"/>
    </row>
    <row r="228" spans="1:19" ht="34" customHeight="1" x14ac:dyDescent="0.2">
      <c r="A228" s="28"/>
      <c r="B228" s="26"/>
      <c r="C228" s="27"/>
      <c r="D228" s="28"/>
      <c r="E228" s="28"/>
      <c r="F228" s="26"/>
      <c r="N228" s="157"/>
      <c r="O228" s="157"/>
      <c r="P228" s="158"/>
      <c r="Q228" s="157"/>
      <c r="R228" s="157"/>
      <c r="S228" s="160"/>
    </row>
    <row r="229" spans="1:19" ht="34" customHeight="1" x14ac:dyDescent="0.2">
      <c r="A229" s="28"/>
      <c r="B229" s="26"/>
      <c r="C229" s="27"/>
      <c r="D229" s="28"/>
      <c r="E229" s="28"/>
      <c r="F229" s="26"/>
      <c r="N229" s="157"/>
      <c r="O229" s="157"/>
      <c r="P229" s="158"/>
      <c r="Q229" s="157"/>
      <c r="R229" s="157"/>
      <c r="S229" s="160"/>
    </row>
    <row r="230" spans="1:19" ht="34" customHeight="1" x14ac:dyDescent="0.2">
      <c r="A230" s="28"/>
      <c r="B230" s="26"/>
      <c r="C230" s="27"/>
      <c r="D230" s="28"/>
      <c r="E230" s="28"/>
      <c r="F230" s="26"/>
      <c r="N230" s="157"/>
      <c r="O230" s="157"/>
      <c r="P230" s="158"/>
      <c r="Q230" s="157"/>
      <c r="R230" s="157"/>
      <c r="S230" s="160"/>
    </row>
    <row r="231" spans="1:19" ht="34" customHeight="1" x14ac:dyDescent="0.2">
      <c r="A231" s="28"/>
      <c r="B231" s="26"/>
      <c r="C231" s="27"/>
      <c r="D231" s="28"/>
      <c r="E231" s="28"/>
      <c r="F231" s="26"/>
      <c r="N231" s="157"/>
      <c r="O231" s="157"/>
      <c r="P231" s="158"/>
      <c r="Q231" s="157"/>
      <c r="R231" s="157"/>
      <c r="S231" s="160"/>
    </row>
    <row r="232" spans="1:19" ht="34" customHeight="1" x14ac:dyDescent="0.2">
      <c r="A232" s="28"/>
      <c r="B232" s="26"/>
      <c r="C232" s="27"/>
      <c r="D232" s="26"/>
      <c r="E232" s="28"/>
      <c r="F232" s="26"/>
      <c r="N232" s="157"/>
      <c r="O232" s="157"/>
      <c r="P232" s="158"/>
      <c r="Q232" s="157"/>
      <c r="R232" s="157"/>
      <c r="S232" s="160"/>
    </row>
    <row r="233" spans="1:19" ht="34" customHeight="1" x14ac:dyDescent="0.2">
      <c r="A233" s="28"/>
      <c r="B233" s="26"/>
      <c r="C233" s="27"/>
      <c r="D233" s="26"/>
      <c r="E233" s="28"/>
      <c r="F233" s="26"/>
      <c r="N233" s="157"/>
      <c r="O233" s="157"/>
      <c r="P233" s="158"/>
      <c r="Q233" s="157"/>
      <c r="R233" s="157"/>
      <c r="S233" s="160"/>
    </row>
    <row r="234" spans="1:19" ht="34" customHeight="1" x14ac:dyDescent="0.2">
      <c r="A234" s="28"/>
      <c r="B234" s="26"/>
      <c r="C234" s="27"/>
      <c r="D234" s="26"/>
      <c r="E234" s="28"/>
      <c r="F234" s="26"/>
      <c r="N234" s="157"/>
      <c r="O234" s="157"/>
      <c r="P234" s="158"/>
      <c r="Q234" s="157"/>
      <c r="R234" s="157"/>
      <c r="S234" s="160"/>
    </row>
    <row r="235" spans="1:19" ht="34" customHeight="1" x14ac:dyDescent="0.2">
      <c r="A235" s="28"/>
      <c r="B235" s="26"/>
      <c r="C235" s="27"/>
      <c r="D235" s="26"/>
      <c r="E235" s="28"/>
      <c r="F235" s="26"/>
      <c r="N235" s="157"/>
      <c r="O235" s="157"/>
      <c r="P235" s="158"/>
      <c r="Q235" s="157"/>
      <c r="R235" s="157"/>
      <c r="S235" s="160"/>
    </row>
    <row r="236" spans="1:19" ht="34" customHeight="1" x14ac:dyDescent="0.2">
      <c r="A236" s="28"/>
      <c r="B236" s="26"/>
      <c r="C236" s="27"/>
      <c r="D236" s="28"/>
      <c r="E236" s="28"/>
      <c r="F236" s="26"/>
      <c r="N236" s="157"/>
      <c r="O236" s="157"/>
      <c r="P236" s="158"/>
      <c r="Q236" s="157"/>
      <c r="R236" s="157"/>
      <c r="S236" s="160"/>
    </row>
    <row r="237" spans="1:19" ht="34" customHeight="1" x14ac:dyDescent="0.2">
      <c r="A237" s="28"/>
      <c r="B237" s="26"/>
      <c r="C237" s="27"/>
      <c r="D237" s="28"/>
      <c r="E237" s="28"/>
      <c r="F237" s="26"/>
      <c r="N237" s="157"/>
      <c r="O237" s="157"/>
      <c r="P237" s="158"/>
      <c r="Q237" s="157"/>
      <c r="R237" s="157"/>
      <c r="S237" s="160"/>
    </row>
    <row r="238" spans="1:19" ht="34" customHeight="1" x14ac:dyDescent="0.2">
      <c r="A238" s="28"/>
      <c r="B238" s="26"/>
      <c r="C238" s="27"/>
      <c r="D238" s="28"/>
      <c r="E238" s="28"/>
      <c r="F238" s="26"/>
      <c r="N238" s="157"/>
      <c r="O238" s="157"/>
      <c r="P238" s="158"/>
      <c r="Q238" s="157"/>
      <c r="R238" s="157"/>
      <c r="S238" s="160"/>
    </row>
    <row r="239" spans="1:19" ht="34" customHeight="1" x14ac:dyDescent="0.2">
      <c r="A239" s="28"/>
      <c r="B239" s="26"/>
      <c r="C239" s="27"/>
      <c r="D239" s="28"/>
      <c r="E239" s="28"/>
      <c r="F239" s="26"/>
      <c r="N239" s="157"/>
      <c r="O239" s="157"/>
      <c r="P239" s="158"/>
      <c r="Q239" s="157"/>
      <c r="R239" s="157"/>
      <c r="S239" s="160"/>
    </row>
    <row r="240" spans="1:19" ht="34" customHeight="1" x14ac:dyDescent="0.2">
      <c r="A240" s="28"/>
      <c r="B240" s="26"/>
      <c r="C240" s="27"/>
      <c r="D240" s="28"/>
      <c r="E240" s="28"/>
      <c r="F240" s="26"/>
      <c r="N240" s="157"/>
      <c r="O240" s="157"/>
      <c r="P240" s="158"/>
      <c r="Q240" s="157"/>
      <c r="R240" s="157"/>
      <c r="S240" s="160"/>
    </row>
    <row r="241" spans="1:19" ht="34" customHeight="1" x14ac:dyDescent="0.2">
      <c r="A241" s="28"/>
      <c r="B241" s="26"/>
      <c r="C241" s="27"/>
      <c r="D241" s="28"/>
      <c r="E241" s="28"/>
      <c r="F241" s="26"/>
      <c r="N241" s="157"/>
      <c r="O241" s="157"/>
      <c r="P241" s="158"/>
      <c r="Q241" s="157"/>
      <c r="R241" s="157"/>
      <c r="S241" s="160"/>
    </row>
    <row r="242" spans="1:19" ht="34" customHeight="1" x14ac:dyDescent="0.2">
      <c r="A242" s="28"/>
      <c r="B242" s="26"/>
      <c r="C242" s="27"/>
      <c r="D242" s="28"/>
      <c r="E242" s="28"/>
      <c r="F242" s="26"/>
      <c r="N242" s="157"/>
      <c r="O242" s="157"/>
      <c r="P242" s="158"/>
      <c r="Q242" s="157"/>
      <c r="R242" s="157"/>
      <c r="S242" s="160"/>
    </row>
    <row r="243" spans="1:19" ht="34" customHeight="1" x14ac:dyDescent="0.2">
      <c r="A243" s="28"/>
      <c r="B243" s="26"/>
      <c r="C243" s="27"/>
      <c r="D243" s="28"/>
      <c r="E243" s="28"/>
      <c r="F243" s="26"/>
      <c r="N243" s="157"/>
      <c r="O243" s="157"/>
      <c r="P243" s="158"/>
      <c r="Q243" s="157"/>
      <c r="R243" s="157"/>
      <c r="S243" s="160"/>
    </row>
    <row r="244" spans="1:19" ht="34" customHeight="1" x14ac:dyDescent="0.2">
      <c r="A244" s="28"/>
      <c r="B244" s="26"/>
      <c r="C244" s="27"/>
      <c r="D244" s="26"/>
      <c r="E244" s="28"/>
      <c r="F244" s="26"/>
      <c r="N244" s="157"/>
      <c r="O244" s="157"/>
      <c r="P244" s="158"/>
      <c r="Q244" s="157"/>
      <c r="R244" s="157"/>
      <c r="S244" s="160"/>
    </row>
    <row r="245" spans="1:19" ht="34" customHeight="1" x14ac:dyDescent="0.2">
      <c r="A245" s="28"/>
      <c r="B245" s="26"/>
      <c r="C245" s="27"/>
      <c r="D245" s="26"/>
      <c r="E245" s="28"/>
      <c r="F245" s="26"/>
      <c r="N245" s="157"/>
      <c r="O245" s="157"/>
      <c r="P245" s="158"/>
      <c r="Q245" s="157"/>
      <c r="R245" s="157"/>
      <c r="S245" s="160"/>
    </row>
    <row r="246" spans="1:19" ht="34" customHeight="1" x14ac:dyDescent="0.2">
      <c r="A246" s="28"/>
      <c r="B246" s="26"/>
      <c r="C246" s="27"/>
      <c r="D246" s="26"/>
      <c r="E246" s="28"/>
      <c r="F246" s="26"/>
      <c r="N246" s="157"/>
      <c r="O246" s="157"/>
      <c r="P246" s="158"/>
      <c r="Q246" s="157"/>
      <c r="R246" s="157"/>
      <c r="S246" s="160"/>
    </row>
    <row r="247" spans="1:19" ht="34" customHeight="1" x14ac:dyDescent="0.2">
      <c r="A247" s="28"/>
      <c r="B247" s="26"/>
      <c r="C247" s="27"/>
      <c r="D247" s="26"/>
      <c r="E247" s="28"/>
      <c r="F247" s="26"/>
      <c r="N247" s="157"/>
      <c r="O247" s="157"/>
      <c r="P247" s="158"/>
      <c r="Q247" s="157"/>
      <c r="R247" s="157"/>
      <c r="S247" s="160"/>
    </row>
    <row r="248" spans="1:19" ht="34" customHeight="1" x14ac:dyDescent="0.2">
      <c r="A248" s="28"/>
      <c r="B248" s="26"/>
      <c r="C248" s="27"/>
      <c r="D248" s="26"/>
      <c r="E248" s="28"/>
      <c r="F248" s="26"/>
      <c r="N248" s="157"/>
      <c r="O248" s="157"/>
      <c r="P248" s="158"/>
      <c r="Q248" s="157"/>
      <c r="R248" s="157"/>
      <c r="S248" s="160"/>
    </row>
    <row r="249" spans="1:19" ht="34" customHeight="1" x14ac:dyDescent="0.2">
      <c r="A249" s="28"/>
      <c r="B249" s="26"/>
      <c r="C249" s="27"/>
      <c r="D249" s="26"/>
      <c r="E249" s="28"/>
      <c r="F249" s="26"/>
      <c r="N249" s="157"/>
      <c r="O249" s="157"/>
      <c r="P249" s="158"/>
      <c r="Q249" s="157"/>
      <c r="R249" s="157"/>
      <c r="S249" s="160"/>
    </row>
    <row r="250" spans="1:19" ht="34" customHeight="1" x14ac:dyDescent="0.2">
      <c r="A250" s="28"/>
      <c r="B250" s="26"/>
      <c r="C250" s="27"/>
      <c r="D250" s="26"/>
      <c r="E250" s="28"/>
      <c r="F250" s="26"/>
      <c r="N250" s="157"/>
      <c r="O250" s="157"/>
      <c r="P250" s="158"/>
      <c r="Q250" s="157"/>
      <c r="R250" s="157"/>
      <c r="S250" s="160"/>
    </row>
    <row r="251" spans="1:19" ht="34" customHeight="1" x14ac:dyDescent="0.2">
      <c r="A251" s="28"/>
      <c r="B251" s="26"/>
      <c r="C251" s="27"/>
      <c r="D251" s="26"/>
      <c r="E251" s="28"/>
      <c r="F251" s="26"/>
      <c r="N251" s="157"/>
      <c r="O251" s="157"/>
      <c r="P251" s="158"/>
      <c r="Q251" s="157"/>
      <c r="R251" s="157"/>
      <c r="S251" s="160"/>
    </row>
    <row r="252" spans="1:19" ht="34" customHeight="1" x14ac:dyDescent="0.2">
      <c r="A252" s="28"/>
      <c r="B252" s="26"/>
      <c r="C252" s="27"/>
      <c r="D252" s="26"/>
      <c r="E252" s="28"/>
      <c r="F252" s="26"/>
      <c r="N252" s="157"/>
      <c r="O252" s="157"/>
      <c r="P252" s="158"/>
      <c r="Q252" s="157"/>
      <c r="R252" s="157"/>
      <c r="S252" s="160"/>
    </row>
    <row r="253" spans="1:19" ht="34" customHeight="1" x14ac:dyDescent="0.2">
      <c r="A253" s="28"/>
      <c r="B253" s="26"/>
      <c r="C253" s="27"/>
      <c r="D253" s="26"/>
      <c r="E253" s="28"/>
      <c r="F253" s="26"/>
      <c r="N253" s="157"/>
      <c r="O253" s="157"/>
      <c r="P253" s="158"/>
      <c r="Q253" s="157"/>
      <c r="R253" s="157"/>
      <c r="S253" s="160"/>
    </row>
    <row r="254" spans="1:19" ht="34" customHeight="1" x14ac:dyDescent="0.2">
      <c r="A254" s="28"/>
      <c r="B254" s="26"/>
      <c r="C254" s="27"/>
      <c r="D254" s="26"/>
      <c r="E254" s="28"/>
      <c r="F254" s="26"/>
      <c r="N254" s="157"/>
      <c r="O254" s="157"/>
      <c r="P254" s="158"/>
      <c r="Q254" s="157"/>
      <c r="R254" s="157"/>
      <c r="S254" s="160"/>
    </row>
    <row r="255" spans="1:19" ht="34" customHeight="1" x14ac:dyDescent="0.2">
      <c r="A255" s="28"/>
      <c r="B255" s="26"/>
      <c r="C255" s="27"/>
      <c r="D255" s="26"/>
      <c r="E255" s="28"/>
      <c r="F255" s="26"/>
      <c r="N255" s="157"/>
      <c r="O255" s="157"/>
      <c r="P255" s="158"/>
      <c r="Q255" s="157"/>
      <c r="R255" s="157"/>
      <c r="S255" s="160"/>
    </row>
    <row r="256" spans="1:19" ht="34" customHeight="1" x14ac:dyDescent="0.2">
      <c r="A256" s="28"/>
      <c r="B256" s="26"/>
      <c r="C256" s="27"/>
      <c r="D256" s="26"/>
      <c r="E256" s="28"/>
      <c r="F256" s="26"/>
      <c r="N256" s="157"/>
      <c r="O256" s="157"/>
      <c r="P256" s="158"/>
      <c r="Q256" s="157"/>
      <c r="R256" s="157"/>
      <c r="S256" s="160"/>
    </row>
    <row r="257" spans="1:19" ht="34" customHeight="1" x14ac:dyDescent="0.2">
      <c r="A257" s="28"/>
      <c r="B257" s="26"/>
      <c r="C257" s="27"/>
      <c r="D257" s="26"/>
      <c r="E257" s="28"/>
      <c r="F257" s="26"/>
      <c r="N257" s="157"/>
      <c r="O257" s="157"/>
      <c r="P257" s="158"/>
      <c r="Q257" s="157"/>
      <c r="R257" s="157"/>
      <c r="S257" s="160"/>
    </row>
    <row r="258" spans="1:19" ht="34" customHeight="1" x14ac:dyDescent="0.2">
      <c r="A258" s="28"/>
      <c r="B258" s="26"/>
      <c r="C258" s="27"/>
      <c r="D258" s="26"/>
      <c r="E258" s="28"/>
      <c r="F258" s="26"/>
      <c r="N258" s="157"/>
      <c r="O258" s="157"/>
      <c r="P258" s="158"/>
      <c r="Q258" s="157"/>
      <c r="R258" s="157"/>
      <c r="S258" s="160"/>
    </row>
    <row r="259" spans="1:19" ht="34" customHeight="1" x14ac:dyDescent="0.2">
      <c r="A259" s="28"/>
      <c r="B259" s="26"/>
      <c r="C259" s="27"/>
      <c r="D259" s="26"/>
      <c r="E259" s="28"/>
      <c r="F259" s="26"/>
      <c r="N259" s="157"/>
      <c r="O259" s="157"/>
      <c r="P259" s="158"/>
      <c r="Q259" s="157"/>
      <c r="R259" s="157"/>
      <c r="S259" s="160"/>
    </row>
    <row r="260" spans="1:19" ht="34" customHeight="1" x14ac:dyDescent="0.2">
      <c r="A260" s="28"/>
      <c r="B260" s="26"/>
      <c r="C260" s="27"/>
      <c r="D260" s="28"/>
      <c r="E260" s="28"/>
      <c r="F260" s="26"/>
      <c r="N260" s="157"/>
      <c r="O260" s="157"/>
      <c r="P260" s="158"/>
      <c r="Q260" s="157"/>
      <c r="R260" s="157"/>
      <c r="S260" s="160"/>
    </row>
    <row r="261" spans="1:19" ht="34" customHeight="1" x14ac:dyDescent="0.2">
      <c r="A261" s="28"/>
      <c r="B261" s="26"/>
      <c r="C261" s="27"/>
      <c r="D261" s="28"/>
      <c r="E261" s="28"/>
      <c r="F261" s="26"/>
      <c r="N261" s="157"/>
      <c r="O261" s="157"/>
      <c r="P261" s="158"/>
      <c r="Q261" s="157"/>
      <c r="R261" s="157"/>
      <c r="S261" s="160"/>
    </row>
    <row r="262" spans="1:19" ht="34" customHeight="1" x14ac:dyDescent="0.2">
      <c r="A262" s="28"/>
      <c r="B262" s="26"/>
      <c r="C262" s="27"/>
      <c r="D262" s="28"/>
      <c r="E262" s="28"/>
      <c r="F262" s="26"/>
      <c r="N262" s="157"/>
      <c r="O262" s="157"/>
      <c r="P262" s="158"/>
      <c r="Q262" s="157"/>
      <c r="R262" s="157"/>
      <c r="S262" s="160"/>
    </row>
    <row r="263" spans="1:19" ht="34" customHeight="1" x14ac:dyDescent="0.2">
      <c r="A263" s="28"/>
      <c r="B263" s="26"/>
      <c r="C263" s="27"/>
      <c r="D263" s="28"/>
      <c r="E263" s="28"/>
      <c r="F263" s="26"/>
      <c r="N263" s="157"/>
      <c r="O263" s="157"/>
      <c r="P263" s="158"/>
      <c r="Q263" s="157"/>
      <c r="R263" s="157"/>
      <c r="S263" s="160"/>
    </row>
    <row r="264" spans="1:19" ht="34" customHeight="1" x14ac:dyDescent="0.2">
      <c r="A264" s="28"/>
      <c r="B264" s="26"/>
      <c r="C264" s="27"/>
      <c r="D264" s="26"/>
      <c r="E264" s="28"/>
      <c r="F264" s="26"/>
      <c r="N264" s="157"/>
      <c r="O264" s="157"/>
      <c r="P264" s="158"/>
      <c r="Q264" s="157"/>
      <c r="R264" s="157"/>
      <c r="S264" s="160"/>
    </row>
    <row r="265" spans="1:19" ht="34" customHeight="1" x14ac:dyDescent="0.2">
      <c r="A265" s="28"/>
      <c r="B265" s="26"/>
      <c r="C265" s="27"/>
      <c r="D265" s="26"/>
      <c r="E265" s="28"/>
      <c r="F265" s="26"/>
      <c r="N265" s="157"/>
      <c r="O265" s="157"/>
      <c r="P265" s="158"/>
      <c r="Q265" s="157"/>
      <c r="R265" s="157"/>
      <c r="S265" s="160"/>
    </row>
    <row r="266" spans="1:19" ht="34" customHeight="1" x14ac:dyDescent="0.2">
      <c r="A266" s="28"/>
      <c r="B266" s="26"/>
      <c r="C266" s="27"/>
      <c r="D266" s="26"/>
      <c r="E266" s="28"/>
      <c r="F266" s="26"/>
      <c r="N266" s="157"/>
      <c r="O266" s="157"/>
      <c r="P266" s="158"/>
      <c r="Q266" s="157"/>
      <c r="R266" s="157"/>
      <c r="S266" s="160"/>
    </row>
    <row r="267" spans="1:19" ht="34" customHeight="1" x14ac:dyDescent="0.2">
      <c r="A267" s="28"/>
      <c r="B267" s="26"/>
      <c r="C267" s="27"/>
      <c r="D267" s="26"/>
      <c r="E267" s="28"/>
      <c r="F267" s="26"/>
      <c r="N267" s="157"/>
      <c r="O267" s="157"/>
      <c r="P267" s="158"/>
      <c r="Q267" s="157"/>
      <c r="R267" s="157"/>
      <c r="S267" s="160"/>
    </row>
    <row r="268" spans="1:19" ht="34" customHeight="1" x14ac:dyDescent="0.2">
      <c r="A268" s="28"/>
      <c r="B268" s="26"/>
      <c r="C268" s="27"/>
      <c r="D268" s="26"/>
      <c r="E268" s="28"/>
      <c r="F268" s="26"/>
      <c r="N268" s="157"/>
      <c r="O268" s="157"/>
      <c r="P268" s="158"/>
      <c r="Q268" s="157"/>
      <c r="R268" s="157"/>
      <c r="S268" s="160"/>
    </row>
    <row r="269" spans="1:19" ht="34" customHeight="1" x14ac:dyDescent="0.2">
      <c r="A269" s="28"/>
      <c r="B269" s="26"/>
      <c r="C269" s="27"/>
      <c r="D269" s="26"/>
      <c r="E269" s="28"/>
      <c r="F269" s="26"/>
      <c r="N269" s="157"/>
      <c r="O269" s="157"/>
      <c r="P269" s="158"/>
      <c r="Q269" s="157"/>
      <c r="R269" s="157"/>
      <c r="S269" s="160"/>
    </row>
    <row r="270" spans="1:19" ht="34" customHeight="1" x14ac:dyDescent="0.2">
      <c r="A270" s="28"/>
      <c r="B270" s="26"/>
      <c r="C270" s="27"/>
      <c r="D270" s="26"/>
      <c r="E270" s="28"/>
      <c r="F270" s="26"/>
      <c r="N270" s="157"/>
      <c r="O270" s="157"/>
      <c r="P270" s="158"/>
      <c r="Q270" s="157"/>
      <c r="R270" s="157"/>
      <c r="S270" s="160"/>
    </row>
    <row r="271" spans="1:19" ht="34" customHeight="1" x14ac:dyDescent="0.2">
      <c r="A271" s="28"/>
      <c r="B271" s="26"/>
      <c r="C271" s="27"/>
      <c r="D271" s="26"/>
      <c r="E271" s="28"/>
      <c r="F271" s="26"/>
      <c r="N271" s="157"/>
      <c r="O271" s="157"/>
      <c r="P271" s="158"/>
      <c r="Q271" s="157"/>
      <c r="R271" s="157"/>
      <c r="S271" s="160"/>
    </row>
    <row r="272" spans="1:19" ht="34" customHeight="1" x14ac:dyDescent="0.2">
      <c r="A272" s="28"/>
      <c r="B272" s="26"/>
      <c r="C272" s="27"/>
      <c r="D272" s="26"/>
      <c r="E272" s="28"/>
      <c r="F272" s="26"/>
      <c r="N272" s="157"/>
      <c r="O272" s="157"/>
      <c r="P272" s="158"/>
      <c r="Q272" s="157"/>
      <c r="R272" s="157"/>
      <c r="S272" s="160"/>
    </row>
    <row r="273" spans="1:19" ht="34" customHeight="1" x14ac:dyDescent="0.25">
      <c r="A273" s="28"/>
      <c r="B273" s="26"/>
      <c r="C273" s="27"/>
      <c r="D273" s="26"/>
      <c r="E273" s="28"/>
      <c r="F273" s="26"/>
    </row>
    <row r="274" spans="1:19" ht="34" customHeight="1" x14ac:dyDescent="0.25">
      <c r="A274" s="28"/>
      <c r="B274" s="26"/>
      <c r="C274" s="27"/>
      <c r="D274" s="26"/>
      <c r="E274" s="28"/>
      <c r="F274" s="26"/>
    </row>
    <row r="275" spans="1:19" ht="34" customHeight="1" x14ac:dyDescent="0.25">
      <c r="A275" s="28"/>
      <c r="B275" s="26"/>
      <c r="C275" s="27"/>
      <c r="D275" s="26"/>
      <c r="E275" s="28"/>
      <c r="F275" s="26"/>
    </row>
    <row r="276" spans="1:19" ht="34" customHeight="1" x14ac:dyDescent="0.25">
      <c r="A276" s="28"/>
      <c r="B276" s="26"/>
      <c r="C276" s="27"/>
      <c r="D276" s="26"/>
      <c r="E276" s="28"/>
      <c r="F276" s="26"/>
    </row>
    <row r="277" spans="1:19" ht="34" customHeight="1" x14ac:dyDescent="0.2">
      <c r="A277" s="28"/>
      <c r="B277" s="26"/>
      <c r="C277" s="27"/>
      <c r="D277" s="26"/>
      <c r="E277" s="28"/>
      <c r="F277" s="26"/>
      <c r="N277" s="157"/>
      <c r="O277" s="157"/>
      <c r="P277" s="158"/>
      <c r="Q277" s="157"/>
      <c r="R277" s="157"/>
      <c r="S277" s="160"/>
    </row>
    <row r="278" spans="1:19" ht="34" customHeight="1" x14ac:dyDescent="0.2">
      <c r="A278" s="28"/>
      <c r="B278" s="26"/>
      <c r="C278" s="27"/>
      <c r="D278" s="26"/>
      <c r="E278" s="28"/>
      <c r="F278" s="26"/>
      <c r="N278" s="157"/>
      <c r="O278" s="157"/>
      <c r="P278" s="158"/>
      <c r="Q278" s="157"/>
      <c r="R278" s="157"/>
      <c r="S278" s="160"/>
    </row>
    <row r="279" spans="1:19" ht="34" customHeight="1" x14ac:dyDescent="0.2">
      <c r="A279" s="28"/>
      <c r="B279" s="26"/>
      <c r="C279" s="27"/>
      <c r="D279" s="26"/>
      <c r="E279" s="28"/>
      <c r="F279" s="26"/>
      <c r="N279" s="157"/>
      <c r="O279" s="157"/>
      <c r="P279" s="158"/>
      <c r="Q279" s="157"/>
      <c r="R279" s="157"/>
      <c r="S279" s="160"/>
    </row>
    <row r="280" spans="1:19" ht="34" customHeight="1" x14ac:dyDescent="0.2">
      <c r="A280" s="28"/>
      <c r="B280" s="26"/>
      <c r="C280" s="27"/>
      <c r="D280" s="28"/>
      <c r="E280" s="28"/>
      <c r="F280" s="26"/>
      <c r="N280" s="157"/>
      <c r="O280" s="157"/>
      <c r="P280" s="158"/>
      <c r="Q280" s="157"/>
      <c r="R280" s="157"/>
      <c r="S280" s="160"/>
    </row>
    <row r="281" spans="1:19" ht="34" customHeight="1" x14ac:dyDescent="0.2">
      <c r="A281" s="28"/>
      <c r="B281" s="26"/>
      <c r="C281" s="27"/>
      <c r="D281" s="28"/>
      <c r="E281" s="28"/>
      <c r="F281" s="26"/>
      <c r="N281" s="157"/>
      <c r="O281" s="157"/>
      <c r="P281" s="158"/>
      <c r="Q281" s="157"/>
      <c r="R281" s="157"/>
      <c r="S281" s="160"/>
    </row>
    <row r="282" spans="1:19" ht="34" customHeight="1" x14ac:dyDescent="0.2">
      <c r="A282" s="28"/>
      <c r="B282" s="26"/>
      <c r="C282" s="27"/>
      <c r="D282" s="28"/>
      <c r="E282" s="28"/>
      <c r="F282" s="26"/>
      <c r="N282" s="157"/>
      <c r="O282" s="157"/>
      <c r="P282" s="158"/>
      <c r="Q282" s="157"/>
      <c r="R282" s="157"/>
      <c r="S282" s="160"/>
    </row>
    <row r="283" spans="1:19" ht="34" customHeight="1" x14ac:dyDescent="0.2">
      <c r="A283" s="28"/>
      <c r="B283" s="26"/>
      <c r="C283" s="27"/>
      <c r="D283" s="28"/>
      <c r="E283" s="28"/>
      <c r="F283" s="26"/>
      <c r="N283" s="157"/>
      <c r="O283" s="157"/>
      <c r="P283" s="158"/>
      <c r="Q283" s="157"/>
      <c r="R283" s="157"/>
      <c r="S283" s="160"/>
    </row>
    <row r="284" spans="1:19" ht="34" customHeight="1" x14ac:dyDescent="0.2">
      <c r="A284" s="28"/>
      <c r="B284" s="26"/>
      <c r="C284" s="27"/>
      <c r="D284" s="28"/>
      <c r="E284" s="28"/>
      <c r="F284" s="26"/>
      <c r="N284" s="157"/>
      <c r="O284" s="157"/>
      <c r="P284" s="158"/>
      <c r="Q284" s="157"/>
      <c r="R284" s="157"/>
      <c r="S284" s="160"/>
    </row>
    <row r="285" spans="1:19" ht="34" customHeight="1" x14ac:dyDescent="0.2">
      <c r="A285" s="28"/>
      <c r="B285" s="26"/>
      <c r="C285" s="27"/>
      <c r="D285" s="28"/>
      <c r="E285" s="28"/>
      <c r="F285" s="26"/>
      <c r="N285" s="157"/>
      <c r="O285" s="157"/>
      <c r="P285" s="158"/>
      <c r="Q285" s="157"/>
      <c r="R285" s="157"/>
      <c r="S285" s="160"/>
    </row>
    <row r="286" spans="1:19" ht="34" customHeight="1" x14ac:dyDescent="0.2">
      <c r="A286" s="28"/>
      <c r="B286" s="26"/>
      <c r="C286" s="27"/>
      <c r="D286" s="28"/>
      <c r="E286" s="28"/>
      <c r="F286" s="26"/>
      <c r="N286" s="157"/>
      <c r="O286" s="157"/>
      <c r="P286" s="158"/>
      <c r="Q286" s="157"/>
      <c r="R286" s="157"/>
      <c r="S286" s="160"/>
    </row>
    <row r="287" spans="1:19" ht="34" customHeight="1" x14ac:dyDescent="0.2">
      <c r="A287" s="28"/>
      <c r="B287" s="26"/>
      <c r="C287" s="27"/>
      <c r="D287" s="28"/>
      <c r="E287" s="28"/>
      <c r="F287" s="26"/>
      <c r="N287" s="157"/>
      <c r="O287" s="157"/>
      <c r="P287" s="158"/>
      <c r="Q287" s="157"/>
      <c r="R287" s="157"/>
      <c r="S287" s="160"/>
    </row>
    <row r="288" spans="1:19" ht="34" customHeight="1" x14ac:dyDescent="0.2">
      <c r="A288" s="28"/>
      <c r="B288" s="26"/>
      <c r="C288" s="27"/>
      <c r="D288" s="26"/>
      <c r="E288" s="28"/>
      <c r="F288" s="26"/>
      <c r="N288" s="157"/>
      <c r="O288" s="157"/>
      <c r="P288" s="158"/>
      <c r="Q288" s="157"/>
      <c r="R288" s="157"/>
      <c r="S288" s="160"/>
    </row>
    <row r="289" spans="1:19" ht="34" customHeight="1" x14ac:dyDescent="0.2">
      <c r="A289" s="28"/>
      <c r="B289" s="26"/>
      <c r="C289" s="27"/>
      <c r="D289" s="26"/>
      <c r="E289" s="28"/>
      <c r="F289" s="26"/>
      <c r="N289" s="157"/>
      <c r="O289" s="157"/>
      <c r="P289" s="158"/>
      <c r="Q289" s="157"/>
      <c r="R289" s="157"/>
      <c r="S289" s="160"/>
    </row>
    <row r="290" spans="1:19" ht="34" customHeight="1" x14ac:dyDescent="0.2">
      <c r="A290" s="28"/>
      <c r="B290" s="26"/>
      <c r="C290" s="27"/>
      <c r="D290" s="26"/>
      <c r="E290" s="28"/>
      <c r="F290" s="26"/>
      <c r="N290" s="157"/>
      <c r="O290" s="157"/>
      <c r="P290" s="158"/>
      <c r="Q290" s="157"/>
      <c r="R290" s="157"/>
      <c r="S290" s="160"/>
    </row>
    <row r="291" spans="1:19" ht="34" customHeight="1" x14ac:dyDescent="0.2">
      <c r="A291" s="28"/>
      <c r="B291" s="26"/>
      <c r="C291" s="27"/>
      <c r="D291" s="26"/>
      <c r="E291" s="28"/>
      <c r="F291" s="26"/>
      <c r="N291" s="157"/>
      <c r="O291" s="157"/>
      <c r="P291" s="158"/>
      <c r="Q291" s="157"/>
      <c r="R291" s="157"/>
      <c r="S291" s="160"/>
    </row>
    <row r="292" spans="1:19" ht="34" customHeight="1" x14ac:dyDescent="0.2">
      <c r="A292" s="28"/>
      <c r="B292" s="26"/>
      <c r="C292" s="27"/>
      <c r="D292" s="26"/>
      <c r="E292" s="28"/>
      <c r="F292" s="26"/>
      <c r="N292" s="157"/>
      <c r="O292" s="157"/>
      <c r="P292" s="158"/>
      <c r="Q292" s="157"/>
      <c r="R292" s="157"/>
      <c r="S292" s="160"/>
    </row>
    <row r="293" spans="1:19" ht="34" customHeight="1" x14ac:dyDescent="0.2">
      <c r="A293" s="28"/>
      <c r="B293" s="26"/>
      <c r="C293" s="27"/>
      <c r="D293" s="26"/>
      <c r="E293" s="28"/>
      <c r="F293" s="26"/>
      <c r="N293" s="157"/>
      <c r="O293" s="157"/>
      <c r="P293" s="158"/>
      <c r="Q293" s="157"/>
      <c r="R293" s="157"/>
      <c r="S293" s="160"/>
    </row>
    <row r="294" spans="1:19" ht="34" customHeight="1" x14ac:dyDescent="0.2">
      <c r="A294" s="28"/>
      <c r="B294" s="26"/>
      <c r="C294" s="27"/>
      <c r="D294" s="26"/>
      <c r="E294" s="28"/>
      <c r="F294" s="26"/>
      <c r="N294" s="157"/>
      <c r="O294" s="157"/>
      <c r="P294" s="158"/>
      <c r="Q294" s="157"/>
      <c r="R294" s="157"/>
      <c r="S294" s="160"/>
    </row>
    <row r="295" spans="1:19" ht="34" customHeight="1" x14ac:dyDescent="0.2">
      <c r="A295" s="28"/>
      <c r="B295" s="26"/>
      <c r="C295" s="27"/>
      <c r="D295" s="26"/>
      <c r="E295" s="28"/>
      <c r="F295" s="26"/>
      <c r="N295" s="157"/>
      <c r="O295" s="157"/>
      <c r="P295" s="158"/>
      <c r="Q295" s="157"/>
      <c r="R295" s="157"/>
      <c r="S295" s="160"/>
    </row>
    <row r="296" spans="1:19" ht="34" customHeight="1" x14ac:dyDescent="0.2">
      <c r="A296" s="28"/>
      <c r="B296" s="26"/>
      <c r="C296" s="27"/>
      <c r="D296" s="26"/>
      <c r="E296" s="28"/>
      <c r="F296" s="26"/>
      <c r="N296" s="157"/>
      <c r="O296" s="157"/>
      <c r="P296" s="158"/>
      <c r="Q296" s="157"/>
      <c r="R296" s="157"/>
      <c r="S296" s="160"/>
    </row>
    <row r="297" spans="1:19" ht="34" customHeight="1" x14ac:dyDescent="0.25">
      <c r="A297" s="28"/>
      <c r="B297" s="26"/>
      <c r="C297" s="27"/>
      <c r="D297" s="26"/>
      <c r="E297" s="28"/>
      <c r="F297" s="26"/>
    </row>
    <row r="298" spans="1:19" ht="34" customHeight="1" x14ac:dyDescent="0.25">
      <c r="A298" s="28"/>
      <c r="B298" s="26"/>
      <c r="C298" s="27"/>
      <c r="D298" s="26"/>
      <c r="E298" s="28"/>
      <c r="F298" s="26"/>
    </row>
    <row r="299" spans="1:19" ht="34" customHeight="1" x14ac:dyDescent="0.25">
      <c r="A299" s="28"/>
      <c r="B299" s="26"/>
      <c r="C299" s="27"/>
      <c r="D299" s="26"/>
      <c r="E299" s="28"/>
      <c r="F299" s="26"/>
    </row>
    <row r="300" spans="1:19" ht="34" customHeight="1" x14ac:dyDescent="0.25">
      <c r="A300" s="28"/>
      <c r="B300" s="26"/>
      <c r="C300" s="27"/>
      <c r="D300" s="26"/>
      <c r="E300" s="28"/>
      <c r="F300" s="26"/>
    </row>
    <row r="301" spans="1:19" ht="34" customHeight="1" x14ac:dyDescent="0.2">
      <c r="A301" s="28"/>
      <c r="B301" s="26"/>
      <c r="C301" s="27"/>
      <c r="D301" s="26"/>
      <c r="E301" s="28"/>
      <c r="F301" s="26"/>
      <c r="N301" s="157"/>
      <c r="O301" s="157"/>
      <c r="P301" s="158"/>
      <c r="Q301" s="157"/>
      <c r="R301" s="157"/>
      <c r="S301" s="160"/>
    </row>
    <row r="302" spans="1:19" ht="34" customHeight="1" x14ac:dyDescent="0.2">
      <c r="A302" s="28"/>
      <c r="B302" s="26"/>
      <c r="C302" s="27"/>
      <c r="D302" s="26"/>
      <c r="E302" s="28"/>
      <c r="F302" s="26"/>
      <c r="N302" s="157"/>
      <c r="O302" s="157"/>
      <c r="P302" s="158"/>
      <c r="Q302" s="157"/>
      <c r="R302" s="157"/>
      <c r="S302" s="160"/>
    </row>
    <row r="303" spans="1:19" ht="34" customHeight="1" x14ac:dyDescent="0.2">
      <c r="A303" s="28"/>
      <c r="B303" s="26"/>
      <c r="C303" s="27"/>
      <c r="D303" s="26"/>
      <c r="E303" s="28"/>
      <c r="F303" s="26"/>
      <c r="N303" s="157"/>
      <c r="O303" s="157"/>
      <c r="P303" s="158"/>
      <c r="Q303" s="157"/>
      <c r="R303" s="157"/>
      <c r="S303" s="160"/>
    </row>
    <row r="304" spans="1:19" ht="34" customHeight="1" x14ac:dyDescent="0.2">
      <c r="A304" s="28"/>
      <c r="B304" s="26"/>
      <c r="C304" s="27"/>
      <c r="D304" s="26"/>
      <c r="E304" s="28"/>
      <c r="F304" s="26"/>
      <c r="N304" s="157"/>
      <c r="O304" s="157"/>
      <c r="P304" s="158"/>
      <c r="Q304" s="157"/>
      <c r="R304" s="157"/>
      <c r="S304" s="160"/>
    </row>
    <row r="305" spans="1:19" ht="34" customHeight="1" x14ac:dyDescent="0.2">
      <c r="A305" s="28"/>
      <c r="B305" s="26"/>
      <c r="C305" s="27"/>
      <c r="D305" s="26"/>
      <c r="E305" s="28"/>
      <c r="F305" s="26"/>
      <c r="N305" s="157"/>
      <c r="O305" s="157"/>
      <c r="P305" s="158"/>
      <c r="Q305" s="157"/>
      <c r="R305" s="157"/>
      <c r="S305" s="160"/>
    </row>
    <row r="306" spans="1:19" ht="34" customHeight="1" x14ac:dyDescent="0.2">
      <c r="A306" s="28"/>
      <c r="B306" s="26"/>
      <c r="C306" s="27"/>
      <c r="D306" s="26"/>
      <c r="E306" s="28"/>
      <c r="F306" s="26"/>
      <c r="N306" s="157"/>
      <c r="O306" s="157"/>
      <c r="P306" s="158"/>
      <c r="Q306" s="157"/>
      <c r="R306" s="157"/>
      <c r="S306" s="160"/>
    </row>
    <row r="307" spans="1:19" ht="34" customHeight="1" x14ac:dyDescent="0.2">
      <c r="A307" s="28"/>
      <c r="B307" s="26"/>
      <c r="C307" s="27"/>
      <c r="D307" s="26"/>
      <c r="E307" s="28"/>
      <c r="F307" s="26"/>
      <c r="N307" s="157"/>
      <c r="O307" s="157"/>
      <c r="P307" s="158"/>
      <c r="Q307" s="157"/>
      <c r="R307" s="157"/>
      <c r="S307" s="160"/>
    </row>
    <row r="308" spans="1:19" ht="34" customHeight="1" x14ac:dyDescent="0.2">
      <c r="A308" s="28"/>
      <c r="B308" s="26"/>
      <c r="C308" s="27"/>
      <c r="D308" s="26"/>
      <c r="E308" s="28"/>
      <c r="F308" s="26"/>
      <c r="N308" s="157"/>
      <c r="O308" s="157"/>
      <c r="P308" s="158"/>
      <c r="Q308" s="157"/>
      <c r="R308" s="157"/>
      <c r="S308" s="160"/>
    </row>
    <row r="309" spans="1:19" ht="34" customHeight="1" x14ac:dyDescent="0.25">
      <c r="A309" s="28"/>
      <c r="B309" s="26"/>
      <c r="C309" s="27"/>
      <c r="D309" s="26"/>
      <c r="E309" s="28"/>
      <c r="F309" s="26"/>
    </row>
    <row r="310" spans="1:19" ht="34" customHeight="1" x14ac:dyDescent="0.25">
      <c r="A310" s="28"/>
      <c r="B310" s="26"/>
      <c r="C310" s="27"/>
      <c r="D310" s="26"/>
      <c r="E310" s="28"/>
      <c r="F310" s="26"/>
    </row>
    <row r="311" spans="1:19" ht="34" customHeight="1" x14ac:dyDescent="0.25">
      <c r="A311" s="28"/>
      <c r="B311" s="26"/>
      <c r="C311" s="27"/>
      <c r="D311" s="26"/>
      <c r="E311" s="28"/>
      <c r="F311" s="26"/>
    </row>
    <row r="312" spans="1:19" ht="34" customHeight="1" x14ac:dyDescent="0.25">
      <c r="A312" s="28"/>
      <c r="B312" s="26"/>
      <c r="C312" s="27"/>
      <c r="D312" s="26"/>
      <c r="E312" s="28"/>
      <c r="F312" s="26"/>
    </row>
    <row r="313" spans="1:19" ht="34" customHeight="1" x14ac:dyDescent="0.25">
      <c r="A313" s="28"/>
      <c r="B313" s="26"/>
      <c r="C313" s="27"/>
      <c r="D313" s="26"/>
      <c r="E313" s="28"/>
      <c r="F313" s="26"/>
    </row>
    <row r="314" spans="1:19" ht="34" customHeight="1" x14ac:dyDescent="0.25">
      <c r="A314" s="28"/>
      <c r="B314" s="26"/>
      <c r="C314" s="27"/>
      <c r="D314" s="26"/>
      <c r="E314" s="28"/>
      <c r="F314" s="26"/>
    </row>
    <row r="315" spans="1:19" ht="34" customHeight="1" x14ac:dyDescent="0.25">
      <c r="A315" s="28"/>
      <c r="B315" s="26"/>
      <c r="C315" s="27"/>
      <c r="D315" s="26"/>
      <c r="E315" s="28"/>
      <c r="F315" s="26"/>
    </row>
    <row r="316" spans="1:19" ht="34" customHeight="1" x14ac:dyDescent="0.25">
      <c r="A316" s="28"/>
      <c r="B316" s="26"/>
      <c r="C316" s="27"/>
      <c r="D316" s="26"/>
      <c r="E316" s="28"/>
      <c r="F316" s="26"/>
    </row>
    <row r="317" spans="1:19" ht="34" customHeight="1" x14ac:dyDescent="0.25">
      <c r="A317" s="28"/>
      <c r="B317" s="26"/>
      <c r="C317" s="27"/>
      <c r="D317" s="26"/>
      <c r="E317" s="28"/>
      <c r="F317" s="26"/>
    </row>
    <row r="318" spans="1:19" ht="34" customHeight="1" x14ac:dyDescent="0.25">
      <c r="A318" s="28"/>
      <c r="B318" s="26"/>
      <c r="C318" s="27"/>
      <c r="D318" s="26"/>
      <c r="E318" s="28"/>
      <c r="F318" s="26"/>
    </row>
    <row r="319" spans="1:19" ht="34" customHeight="1" x14ac:dyDescent="0.25">
      <c r="A319" s="28"/>
      <c r="B319" s="26"/>
      <c r="C319" s="27"/>
      <c r="D319" s="26"/>
      <c r="E319" s="28"/>
      <c r="F319" s="26"/>
    </row>
    <row r="320" spans="1:19" ht="34" customHeight="1" x14ac:dyDescent="0.25">
      <c r="A320" s="28"/>
      <c r="B320" s="26"/>
      <c r="C320" s="27"/>
      <c r="D320" s="26"/>
      <c r="E320" s="28"/>
      <c r="F320" s="26"/>
    </row>
    <row r="321" spans="1:6" ht="34" customHeight="1" x14ac:dyDescent="0.25">
      <c r="A321" s="28"/>
      <c r="B321" s="26"/>
      <c r="C321" s="27"/>
      <c r="D321" s="26"/>
      <c r="E321" s="28"/>
      <c r="F321" s="26"/>
    </row>
    <row r="322" spans="1:6" ht="34" customHeight="1" x14ac:dyDescent="0.25">
      <c r="A322" s="28"/>
      <c r="B322" s="26"/>
      <c r="C322" s="27"/>
      <c r="D322" s="26"/>
      <c r="E322" s="28"/>
      <c r="F322" s="26"/>
    </row>
    <row r="323" spans="1:6" ht="34" customHeight="1" x14ac:dyDescent="0.25">
      <c r="A323" s="28"/>
      <c r="B323" s="26"/>
      <c r="C323" s="27"/>
      <c r="D323" s="26"/>
      <c r="E323" s="28"/>
      <c r="F323" s="26"/>
    </row>
    <row r="324" spans="1:6" ht="34" customHeight="1" x14ac:dyDescent="0.25">
      <c r="A324" s="28"/>
      <c r="B324" s="26"/>
      <c r="C324" s="27"/>
      <c r="D324" s="28"/>
      <c r="E324" s="28"/>
      <c r="F324" s="26"/>
    </row>
    <row r="325" spans="1:6" ht="34" customHeight="1" x14ac:dyDescent="0.25">
      <c r="A325" s="28"/>
      <c r="B325" s="26"/>
      <c r="C325" s="27"/>
      <c r="D325" s="28"/>
      <c r="E325" s="28"/>
      <c r="F325" s="26"/>
    </row>
    <row r="326" spans="1:6" ht="34" customHeight="1" x14ac:dyDescent="0.25">
      <c r="A326" s="28"/>
      <c r="B326" s="26"/>
      <c r="C326" s="27"/>
      <c r="D326" s="28"/>
      <c r="E326" s="28"/>
      <c r="F326" s="26"/>
    </row>
    <row r="327" spans="1:6" ht="34" customHeight="1" x14ac:dyDescent="0.25">
      <c r="A327" s="28"/>
      <c r="B327" s="26"/>
      <c r="C327" s="27"/>
      <c r="D327" s="28"/>
      <c r="E327" s="28"/>
      <c r="F327" s="26"/>
    </row>
    <row r="328" spans="1:6" ht="34" customHeight="1" x14ac:dyDescent="0.25">
      <c r="A328" s="28"/>
      <c r="B328" s="26"/>
      <c r="C328" s="27"/>
      <c r="D328" s="26"/>
      <c r="E328" s="28"/>
      <c r="F328" s="26"/>
    </row>
    <row r="329" spans="1:6" ht="34" customHeight="1" x14ac:dyDescent="0.25">
      <c r="A329" s="28"/>
      <c r="B329" s="26"/>
      <c r="C329" s="27"/>
      <c r="D329" s="26"/>
      <c r="E329" s="28"/>
      <c r="F329" s="26"/>
    </row>
    <row r="330" spans="1:6" ht="34" customHeight="1" x14ac:dyDescent="0.25">
      <c r="A330" s="28"/>
      <c r="B330" s="26"/>
      <c r="C330" s="27"/>
      <c r="D330" s="26"/>
      <c r="E330" s="28"/>
      <c r="F330" s="26"/>
    </row>
    <row r="331" spans="1:6" ht="34" customHeight="1" x14ac:dyDescent="0.25">
      <c r="A331" s="28"/>
      <c r="B331" s="26"/>
      <c r="C331" s="27"/>
      <c r="D331" s="26"/>
      <c r="E331" s="28"/>
      <c r="F331" s="26"/>
    </row>
    <row r="332" spans="1:6" ht="34" customHeight="1" x14ac:dyDescent="0.25">
      <c r="A332" s="28"/>
      <c r="B332" s="26"/>
      <c r="C332" s="27"/>
      <c r="D332" s="26"/>
      <c r="E332" s="28"/>
      <c r="F332" s="26"/>
    </row>
    <row r="333" spans="1:6" ht="34" customHeight="1" x14ac:dyDescent="0.25">
      <c r="A333" s="28"/>
      <c r="B333" s="26"/>
      <c r="C333" s="27"/>
      <c r="D333" s="26"/>
      <c r="E333" s="28"/>
      <c r="F333" s="26"/>
    </row>
    <row r="334" spans="1:6" ht="34" customHeight="1" x14ac:dyDescent="0.25">
      <c r="A334" s="28"/>
      <c r="B334" s="26"/>
      <c r="C334" s="27"/>
      <c r="D334" s="26"/>
      <c r="E334" s="28"/>
      <c r="F334" s="26"/>
    </row>
    <row r="335" spans="1:6" ht="34" customHeight="1" x14ac:dyDescent="0.25">
      <c r="A335" s="28"/>
      <c r="B335" s="26"/>
      <c r="C335" s="27"/>
      <c r="D335" s="26"/>
      <c r="E335" s="28"/>
      <c r="F335" s="26"/>
    </row>
    <row r="336" spans="1:6" ht="34" customHeight="1" x14ac:dyDescent="0.25">
      <c r="A336" s="28"/>
      <c r="B336" s="26"/>
      <c r="C336" s="27"/>
      <c r="D336" s="28"/>
      <c r="E336" s="28"/>
      <c r="F336" s="26"/>
    </row>
    <row r="337" spans="1:19" ht="34" customHeight="1" x14ac:dyDescent="0.2">
      <c r="A337" s="28"/>
      <c r="B337" s="26"/>
      <c r="C337" s="27"/>
      <c r="D337" s="28"/>
      <c r="E337" s="28"/>
      <c r="F337" s="26"/>
      <c r="N337" s="157"/>
      <c r="O337" s="157"/>
      <c r="P337" s="158"/>
      <c r="Q337" s="157"/>
      <c r="R337" s="157"/>
      <c r="S337" s="160"/>
    </row>
    <row r="338" spans="1:19" ht="34" customHeight="1" x14ac:dyDescent="0.2">
      <c r="A338" s="28"/>
      <c r="B338" s="26"/>
      <c r="C338" s="27"/>
      <c r="D338" s="28"/>
      <c r="E338" s="28"/>
      <c r="F338" s="26"/>
      <c r="N338" s="157"/>
      <c r="O338" s="157"/>
      <c r="P338" s="158"/>
      <c r="Q338" s="157"/>
      <c r="R338" s="157"/>
      <c r="S338" s="160"/>
    </row>
    <row r="339" spans="1:19" ht="34" customHeight="1" x14ac:dyDescent="0.2">
      <c r="A339" s="28"/>
      <c r="B339" s="26"/>
      <c r="C339" s="27"/>
      <c r="D339" s="28"/>
      <c r="E339" s="28"/>
      <c r="F339" s="26"/>
      <c r="N339" s="157"/>
      <c r="O339" s="157"/>
      <c r="P339" s="158"/>
      <c r="Q339" s="157"/>
      <c r="R339" s="157"/>
      <c r="S339" s="160"/>
    </row>
    <row r="340" spans="1:19" ht="34" customHeight="1" x14ac:dyDescent="0.2">
      <c r="A340" s="28"/>
      <c r="B340" s="26"/>
      <c r="C340" s="27"/>
      <c r="D340" s="26"/>
      <c r="E340" s="28"/>
      <c r="F340" s="26"/>
      <c r="N340" s="157"/>
      <c r="O340" s="157"/>
      <c r="P340" s="158"/>
      <c r="Q340" s="157"/>
      <c r="R340" s="157"/>
      <c r="S340" s="160"/>
    </row>
    <row r="341" spans="1:19" ht="34" customHeight="1" x14ac:dyDescent="0.2">
      <c r="A341" s="28"/>
      <c r="B341" s="26"/>
      <c r="C341" s="27"/>
      <c r="D341" s="26"/>
      <c r="E341" s="28"/>
      <c r="F341" s="26"/>
      <c r="N341" s="157"/>
      <c r="O341" s="157"/>
      <c r="P341" s="158"/>
      <c r="Q341" s="157"/>
      <c r="R341" s="157"/>
      <c r="S341" s="160"/>
    </row>
    <row r="342" spans="1:19" ht="34" customHeight="1" x14ac:dyDescent="0.2">
      <c r="A342" s="28"/>
      <c r="B342" s="26"/>
      <c r="C342" s="27"/>
      <c r="D342" s="26"/>
      <c r="E342" s="28"/>
      <c r="F342" s="26"/>
      <c r="N342" s="157"/>
      <c r="O342" s="157"/>
      <c r="P342" s="158"/>
      <c r="Q342" s="157"/>
      <c r="R342" s="157"/>
      <c r="S342" s="160"/>
    </row>
    <row r="343" spans="1:19" ht="34" customHeight="1" x14ac:dyDescent="0.2">
      <c r="A343" s="28"/>
      <c r="B343" s="26"/>
      <c r="C343" s="27"/>
      <c r="D343" s="26"/>
      <c r="E343" s="28"/>
      <c r="F343" s="26"/>
      <c r="N343" s="157"/>
      <c r="O343" s="157"/>
      <c r="P343" s="158"/>
      <c r="Q343" s="157"/>
      <c r="R343" s="157"/>
      <c r="S343" s="160"/>
    </row>
    <row r="344" spans="1:19" ht="34" customHeight="1" x14ac:dyDescent="0.2">
      <c r="A344" s="28"/>
      <c r="B344" s="26"/>
      <c r="C344" s="27"/>
      <c r="D344" s="26"/>
      <c r="E344" s="28"/>
      <c r="F344" s="26"/>
      <c r="N344" s="157"/>
      <c r="O344" s="157"/>
      <c r="P344" s="158"/>
      <c r="Q344" s="157"/>
      <c r="R344" s="157"/>
      <c r="S344" s="160"/>
    </row>
    <row r="345" spans="1:19" ht="34" customHeight="1" x14ac:dyDescent="0.2">
      <c r="A345" s="28"/>
      <c r="B345" s="26"/>
      <c r="C345" s="27"/>
      <c r="D345" s="26"/>
      <c r="E345" s="28"/>
      <c r="F345" s="26"/>
      <c r="N345" s="157"/>
      <c r="O345" s="157"/>
      <c r="P345" s="158"/>
      <c r="Q345" s="157"/>
      <c r="R345" s="157"/>
      <c r="S345" s="160"/>
    </row>
    <row r="346" spans="1:19" ht="34" customHeight="1" x14ac:dyDescent="0.2">
      <c r="A346" s="28"/>
      <c r="B346" s="26"/>
      <c r="C346" s="27"/>
      <c r="D346" s="26"/>
      <c r="E346" s="28"/>
      <c r="F346" s="26"/>
      <c r="N346" s="157"/>
      <c r="O346" s="157"/>
      <c r="P346" s="158"/>
      <c r="Q346" s="157"/>
      <c r="R346" s="157"/>
      <c r="S346" s="160"/>
    </row>
    <row r="347" spans="1:19" ht="34" customHeight="1" x14ac:dyDescent="0.2">
      <c r="A347" s="28"/>
      <c r="B347" s="26"/>
      <c r="C347" s="27"/>
      <c r="D347" s="26"/>
      <c r="E347" s="28"/>
      <c r="F347" s="26"/>
      <c r="N347" s="157"/>
      <c r="O347" s="157"/>
      <c r="P347" s="158"/>
      <c r="Q347" s="157"/>
      <c r="R347" s="157"/>
      <c r="S347" s="160"/>
    </row>
    <row r="348" spans="1:19" ht="34" customHeight="1" x14ac:dyDescent="0.2">
      <c r="A348" s="28"/>
      <c r="B348" s="26"/>
      <c r="C348" s="27"/>
      <c r="D348" s="26"/>
      <c r="E348" s="28"/>
      <c r="F348" s="26"/>
      <c r="N348" s="157"/>
      <c r="O348" s="157"/>
      <c r="P348" s="158"/>
      <c r="Q348" s="157"/>
      <c r="R348" s="157"/>
      <c r="S348" s="160"/>
    </row>
    <row r="349" spans="1:19" ht="34" customHeight="1" x14ac:dyDescent="0.2">
      <c r="A349" s="28"/>
      <c r="B349" s="26"/>
      <c r="C349" s="27"/>
      <c r="D349" s="26"/>
      <c r="E349" s="28"/>
      <c r="F349" s="26"/>
      <c r="N349" s="157"/>
      <c r="O349" s="157"/>
      <c r="P349" s="158"/>
      <c r="Q349" s="157"/>
      <c r="R349" s="157"/>
      <c r="S349" s="160"/>
    </row>
    <row r="350" spans="1:19" ht="34" customHeight="1" x14ac:dyDescent="0.2">
      <c r="A350" s="28"/>
      <c r="B350" s="26"/>
      <c r="C350" s="27"/>
      <c r="D350" s="26"/>
      <c r="E350" s="28"/>
      <c r="F350" s="26"/>
      <c r="N350" s="157"/>
      <c r="O350" s="157"/>
      <c r="P350" s="158"/>
      <c r="Q350" s="157"/>
      <c r="R350" s="157"/>
      <c r="S350" s="160"/>
    </row>
    <row r="351" spans="1:19" ht="34" customHeight="1" x14ac:dyDescent="0.2">
      <c r="A351" s="28"/>
      <c r="B351" s="26"/>
      <c r="C351" s="27"/>
      <c r="D351" s="26"/>
      <c r="E351" s="28"/>
      <c r="F351" s="26"/>
      <c r="N351" s="157"/>
      <c r="O351" s="157"/>
      <c r="P351" s="158"/>
      <c r="Q351" s="157"/>
      <c r="R351" s="157"/>
      <c r="S351" s="160"/>
    </row>
    <row r="352" spans="1:19" ht="34" customHeight="1" x14ac:dyDescent="0.2">
      <c r="A352" s="28"/>
      <c r="B352" s="26"/>
      <c r="C352" s="27"/>
      <c r="D352" s="26"/>
      <c r="E352" s="28"/>
      <c r="F352" s="26"/>
      <c r="N352" s="157"/>
      <c r="O352" s="157"/>
      <c r="P352" s="158"/>
      <c r="Q352" s="157"/>
      <c r="R352" s="157"/>
      <c r="S352" s="160"/>
    </row>
    <row r="353" spans="1:19" ht="34" customHeight="1" x14ac:dyDescent="0.2">
      <c r="A353" s="28"/>
      <c r="B353" s="26"/>
      <c r="C353" s="27"/>
      <c r="D353" s="26"/>
      <c r="E353" s="28"/>
      <c r="F353" s="26"/>
      <c r="N353" s="157"/>
      <c r="O353" s="157"/>
      <c r="P353" s="158"/>
      <c r="Q353" s="157"/>
      <c r="R353" s="157"/>
      <c r="S353" s="160"/>
    </row>
    <row r="354" spans="1:19" ht="34" customHeight="1" x14ac:dyDescent="0.2">
      <c r="A354" s="28"/>
      <c r="B354" s="26"/>
      <c r="C354" s="27"/>
      <c r="D354" s="26"/>
      <c r="E354" s="28"/>
      <c r="F354" s="26"/>
      <c r="N354" s="157"/>
      <c r="O354" s="157"/>
      <c r="P354" s="158"/>
      <c r="Q354" s="157"/>
      <c r="R354" s="157"/>
      <c r="S354" s="160"/>
    </row>
    <row r="355" spans="1:19" ht="34" customHeight="1" x14ac:dyDescent="0.2">
      <c r="A355" s="28"/>
      <c r="B355" s="26"/>
      <c r="C355" s="27"/>
      <c r="D355" s="26"/>
      <c r="E355" s="28"/>
      <c r="F355" s="26"/>
      <c r="N355" s="157"/>
      <c r="O355" s="157"/>
      <c r="P355" s="158"/>
      <c r="Q355" s="157"/>
      <c r="R355" s="157"/>
      <c r="S355" s="160"/>
    </row>
    <row r="356" spans="1:19" ht="34" customHeight="1" x14ac:dyDescent="0.2">
      <c r="A356" s="28"/>
      <c r="B356" s="26"/>
      <c r="C356" s="27"/>
      <c r="D356" s="26"/>
      <c r="E356" s="28"/>
      <c r="F356" s="26"/>
      <c r="N356" s="157"/>
      <c r="O356" s="157"/>
      <c r="P356" s="158"/>
      <c r="Q356" s="157"/>
      <c r="R356" s="157"/>
      <c r="S356" s="160"/>
    </row>
    <row r="357" spans="1:19" ht="34" customHeight="1" x14ac:dyDescent="0.2">
      <c r="A357" s="28"/>
      <c r="B357" s="26"/>
      <c r="C357" s="27"/>
      <c r="D357" s="26"/>
      <c r="E357" s="28"/>
      <c r="F357" s="26"/>
      <c r="N357" s="157"/>
      <c r="O357" s="157"/>
      <c r="P357" s="158"/>
      <c r="Q357" s="157"/>
      <c r="R357" s="157"/>
      <c r="S357" s="160"/>
    </row>
    <row r="358" spans="1:19" ht="34" customHeight="1" x14ac:dyDescent="0.2">
      <c r="A358" s="28"/>
      <c r="B358" s="26"/>
      <c r="C358" s="27"/>
      <c r="D358" s="26"/>
      <c r="E358" s="28"/>
      <c r="F358" s="26"/>
      <c r="N358" s="157"/>
      <c r="O358" s="157"/>
      <c r="P358" s="158"/>
      <c r="Q358" s="157"/>
      <c r="R358" s="157"/>
      <c r="S358" s="160"/>
    </row>
    <row r="359" spans="1:19" ht="34" customHeight="1" x14ac:dyDescent="0.2">
      <c r="A359" s="28"/>
      <c r="B359" s="26"/>
      <c r="C359" s="27"/>
      <c r="D359" s="26"/>
      <c r="E359" s="28"/>
      <c r="F359" s="26"/>
      <c r="N359" s="157"/>
      <c r="O359" s="157"/>
      <c r="P359" s="158"/>
      <c r="Q359" s="157"/>
      <c r="R359" s="157"/>
      <c r="S359" s="160"/>
    </row>
    <row r="360" spans="1:19" ht="34" customHeight="1" x14ac:dyDescent="0.2">
      <c r="A360" s="28"/>
      <c r="B360" s="26"/>
      <c r="C360" s="27"/>
      <c r="D360" s="26"/>
      <c r="E360" s="28"/>
      <c r="F360" s="26"/>
      <c r="N360" s="157"/>
      <c r="O360" s="157"/>
      <c r="P360" s="158"/>
      <c r="Q360" s="157"/>
      <c r="R360" s="157"/>
      <c r="S360" s="160"/>
    </row>
    <row r="361" spans="1:19" ht="34" customHeight="1" x14ac:dyDescent="0.2">
      <c r="A361" s="28"/>
      <c r="B361" s="26"/>
      <c r="C361" s="27"/>
      <c r="D361" s="26"/>
      <c r="E361" s="28"/>
      <c r="F361" s="26"/>
      <c r="N361" s="157"/>
      <c r="O361" s="157"/>
      <c r="P361" s="158"/>
      <c r="Q361" s="157"/>
      <c r="R361" s="157"/>
      <c r="S361" s="160"/>
    </row>
    <row r="362" spans="1:19" ht="34" customHeight="1" x14ac:dyDescent="0.2">
      <c r="A362" s="28"/>
      <c r="B362" s="26"/>
      <c r="C362" s="27"/>
      <c r="D362" s="26"/>
      <c r="E362" s="28"/>
      <c r="F362" s="26"/>
      <c r="N362" s="157"/>
      <c r="O362" s="157"/>
      <c r="P362" s="158"/>
      <c r="Q362" s="157"/>
      <c r="R362" s="157"/>
      <c r="S362" s="160"/>
    </row>
    <row r="363" spans="1:19" ht="34" customHeight="1" x14ac:dyDescent="0.2">
      <c r="A363" s="28"/>
      <c r="B363" s="26"/>
      <c r="C363" s="27"/>
      <c r="D363" s="26"/>
      <c r="E363" s="28"/>
      <c r="F363" s="26"/>
      <c r="N363" s="157"/>
      <c r="O363" s="157"/>
      <c r="P363" s="158"/>
      <c r="Q363" s="157"/>
      <c r="R363" s="157"/>
      <c r="S363" s="160"/>
    </row>
    <row r="364" spans="1:19" ht="34" customHeight="1" x14ac:dyDescent="0.2">
      <c r="A364" s="28"/>
      <c r="B364" s="26"/>
      <c r="C364" s="27"/>
      <c r="D364" s="28"/>
      <c r="E364" s="28"/>
      <c r="F364" s="26"/>
      <c r="N364" s="157"/>
      <c r="O364" s="157"/>
      <c r="P364" s="158"/>
      <c r="Q364" s="157"/>
      <c r="R364" s="157"/>
      <c r="S364" s="160"/>
    </row>
    <row r="365" spans="1:19" ht="34" customHeight="1" x14ac:dyDescent="0.2">
      <c r="A365" s="28"/>
      <c r="B365" s="26"/>
      <c r="C365" s="27"/>
      <c r="D365" s="28"/>
      <c r="E365" s="28"/>
      <c r="F365" s="26"/>
      <c r="N365" s="157"/>
      <c r="O365" s="157"/>
      <c r="P365" s="158"/>
      <c r="Q365" s="157"/>
      <c r="R365" s="157"/>
      <c r="S365" s="160"/>
    </row>
    <row r="366" spans="1:19" ht="34" customHeight="1" x14ac:dyDescent="0.2">
      <c r="A366" s="28"/>
      <c r="B366" s="26"/>
      <c r="C366" s="27"/>
      <c r="D366" s="28"/>
      <c r="E366" s="28"/>
      <c r="F366" s="26"/>
      <c r="N366" s="157"/>
      <c r="O366" s="157"/>
      <c r="P366" s="158"/>
      <c r="Q366" s="157"/>
      <c r="R366" s="157"/>
      <c r="S366" s="160"/>
    </row>
    <row r="367" spans="1:19" ht="34" customHeight="1" x14ac:dyDescent="0.2">
      <c r="A367" s="28"/>
      <c r="B367" s="26"/>
      <c r="C367" s="27"/>
      <c r="D367" s="28"/>
      <c r="E367" s="28"/>
      <c r="F367" s="26"/>
      <c r="N367" s="157"/>
      <c r="O367" s="157"/>
      <c r="P367" s="158"/>
      <c r="Q367" s="157"/>
      <c r="R367" s="157"/>
      <c r="S367" s="160"/>
    </row>
    <row r="368" spans="1:19" ht="34" customHeight="1" x14ac:dyDescent="0.2">
      <c r="A368" s="28"/>
      <c r="B368" s="26"/>
      <c r="C368" s="27"/>
      <c r="D368" s="26"/>
      <c r="E368" s="28"/>
      <c r="F368" s="26"/>
      <c r="N368" s="157"/>
      <c r="O368" s="157"/>
      <c r="P368" s="158"/>
      <c r="Q368" s="157"/>
      <c r="R368" s="157"/>
      <c r="S368" s="160"/>
    </row>
    <row r="369" spans="1:19" ht="34" customHeight="1" x14ac:dyDescent="0.2">
      <c r="A369" s="28"/>
      <c r="B369" s="26"/>
      <c r="C369" s="27"/>
      <c r="D369" s="26"/>
      <c r="E369" s="28"/>
      <c r="F369" s="26"/>
      <c r="N369" s="157"/>
      <c r="O369" s="157"/>
      <c r="P369" s="158"/>
      <c r="Q369" s="157"/>
      <c r="R369" s="157"/>
      <c r="S369" s="160"/>
    </row>
    <row r="370" spans="1:19" ht="34" customHeight="1" x14ac:dyDescent="0.2">
      <c r="A370" s="28"/>
      <c r="B370" s="26"/>
      <c r="C370" s="27"/>
      <c r="D370" s="26"/>
      <c r="E370" s="28"/>
      <c r="F370" s="26"/>
      <c r="N370" s="157"/>
      <c r="O370" s="157"/>
      <c r="P370" s="158"/>
      <c r="Q370" s="157"/>
      <c r="R370" s="157"/>
      <c r="S370" s="160"/>
    </row>
    <row r="371" spans="1:19" ht="34" customHeight="1" x14ac:dyDescent="0.2">
      <c r="A371" s="28"/>
      <c r="B371" s="26"/>
      <c r="C371" s="27"/>
      <c r="D371" s="26"/>
      <c r="E371" s="28"/>
      <c r="F371" s="26"/>
      <c r="N371" s="157"/>
      <c r="O371" s="157"/>
      <c r="P371" s="158"/>
      <c r="Q371" s="157"/>
      <c r="R371" s="157"/>
      <c r="S371" s="160"/>
    </row>
    <row r="372" spans="1:19" ht="34" customHeight="1" x14ac:dyDescent="0.2">
      <c r="A372" s="28"/>
      <c r="B372" s="26"/>
      <c r="C372" s="27"/>
      <c r="D372" s="28"/>
      <c r="E372" s="28"/>
      <c r="F372" s="26"/>
      <c r="N372" s="157"/>
      <c r="O372" s="157"/>
      <c r="P372" s="158"/>
      <c r="Q372" s="157"/>
      <c r="R372" s="157"/>
      <c r="S372" s="160"/>
    </row>
    <row r="373" spans="1:19" ht="34" customHeight="1" x14ac:dyDescent="0.2">
      <c r="A373" s="28"/>
      <c r="B373" s="26"/>
      <c r="C373" s="27"/>
      <c r="D373" s="28"/>
      <c r="E373" s="28"/>
      <c r="F373" s="26"/>
      <c r="N373" s="157"/>
      <c r="O373" s="157"/>
      <c r="P373" s="158"/>
      <c r="Q373" s="157"/>
      <c r="R373" s="157"/>
      <c r="S373" s="160"/>
    </row>
    <row r="374" spans="1:19" ht="34" customHeight="1" x14ac:dyDescent="0.2">
      <c r="A374" s="28"/>
      <c r="B374" s="26"/>
      <c r="C374" s="27"/>
      <c r="D374" s="26"/>
      <c r="E374" s="28"/>
      <c r="F374" s="26"/>
      <c r="N374" s="157"/>
      <c r="O374" s="157"/>
      <c r="P374" s="158"/>
      <c r="Q374" s="157"/>
      <c r="R374" s="157"/>
      <c r="S374" s="160"/>
    </row>
    <row r="375" spans="1:19" ht="34" customHeight="1" x14ac:dyDescent="0.2">
      <c r="A375" s="28"/>
      <c r="B375" s="26"/>
      <c r="C375" s="27"/>
      <c r="D375" s="26"/>
      <c r="E375" s="28"/>
      <c r="F375" s="26"/>
      <c r="N375" s="157"/>
      <c r="O375" s="157"/>
      <c r="P375" s="158"/>
      <c r="Q375" s="157"/>
      <c r="R375" s="157"/>
      <c r="S375" s="160"/>
    </row>
    <row r="376" spans="1:19" ht="34" customHeight="1" x14ac:dyDescent="0.2">
      <c r="A376" s="28"/>
      <c r="B376" s="26"/>
      <c r="C376" s="27"/>
      <c r="D376" s="28"/>
      <c r="E376" s="28"/>
      <c r="F376" s="26"/>
      <c r="N376" s="157"/>
      <c r="O376" s="157"/>
      <c r="P376" s="158"/>
      <c r="Q376" s="157"/>
      <c r="R376" s="157"/>
      <c r="S376" s="160"/>
    </row>
    <row r="377" spans="1:19" ht="34" customHeight="1" x14ac:dyDescent="0.2">
      <c r="A377" s="28"/>
      <c r="B377" s="26"/>
      <c r="C377" s="27"/>
      <c r="D377" s="28"/>
      <c r="E377" s="28"/>
      <c r="F377" s="26"/>
      <c r="N377" s="157"/>
      <c r="O377" s="157"/>
      <c r="P377" s="158"/>
      <c r="Q377" s="157"/>
      <c r="R377" s="157"/>
      <c r="S377" s="160"/>
    </row>
    <row r="378" spans="1:19" ht="34" customHeight="1" x14ac:dyDescent="0.2">
      <c r="A378" s="28"/>
      <c r="B378" s="26"/>
      <c r="C378" s="27"/>
      <c r="D378" s="28"/>
      <c r="E378" s="28"/>
      <c r="F378" s="26"/>
      <c r="N378" s="157"/>
      <c r="O378" s="157"/>
      <c r="P378" s="158"/>
      <c r="Q378" s="157"/>
      <c r="R378" s="157"/>
      <c r="S378" s="160"/>
    </row>
    <row r="379" spans="1:19" ht="34" customHeight="1" x14ac:dyDescent="0.2">
      <c r="A379" s="28"/>
      <c r="B379" s="26"/>
      <c r="C379" s="27"/>
      <c r="D379" s="28"/>
      <c r="E379" s="28"/>
      <c r="F379" s="26"/>
      <c r="N379" s="157"/>
      <c r="O379" s="157"/>
      <c r="P379" s="158"/>
      <c r="Q379" s="157"/>
      <c r="R379" s="157"/>
      <c r="S379" s="160"/>
    </row>
    <row r="380" spans="1:19" ht="34" customHeight="1" x14ac:dyDescent="0.2">
      <c r="A380" s="28"/>
      <c r="B380" s="26"/>
      <c r="C380" s="27"/>
      <c r="D380" s="28"/>
      <c r="E380" s="28"/>
      <c r="F380" s="26"/>
      <c r="N380" s="157"/>
      <c r="O380" s="157"/>
      <c r="P380" s="158"/>
      <c r="Q380" s="157"/>
      <c r="R380" s="157"/>
      <c r="S380" s="160"/>
    </row>
    <row r="381" spans="1:19" ht="34" customHeight="1" x14ac:dyDescent="0.2">
      <c r="A381" s="28"/>
      <c r="B381" s="26"/>
      <c r="C381" s="27"/>
      <c r="D381" s="28"/>
      <c r="E381" s="28"/>
      <c r="F381" s="26"/>
      <c r="N381" s="157"/>
      <c r="O381" s="157"/>
      <c r="P381" s="158"/>
      <c r="Q381" s="157"/>
      <c r="R381" s="157"/>
      <c r="S381" s="160"/>
    </row>
    <row r="382" spans="1:19" ht="34" customHeight="1" x14ac:dyDescent="0.2">
      <c r="A382" s="28"/>
      <c r="B382" s="26"/>
      <c r="C382" s="27"/>
      <c r="D382" s="28"/>
      <c r="E382" s="28"/>
      <c r="F382" s="26"/>
      <c r="N382" s="157"/>
      <c r="O382" s="157"/>
      <c r="P382" s="158"/>
      <c r="Q382" s="157"/>
      <c r="R382" s="157"/>
      <c r="S382" s="160"/>
    </row>
    <row r="383" spans="1:19" ht="34" customHeight="1" x14ac:dyDescent="0.2">
      <c r="A383" s="28"/>
      <c r="B383" s="26"/>
      <c r="C383" s="27"/>
      <c r="D383" s="28"/>
      <c r="E383" s="28"/>
      <c r="F383" s="26"/>
      <c r="N383" s="157"/>
      <c r="O383" s="157"/>
      <c r="P383" s="158"/>
      <c r="Q383" s="157"/>
      <c r="R383" s="157"/>
      <c r="S383" s="160"/>
    </row>
    <row r="384" spans="1:19" ht="34" customHeight="1" x14ac:dyDescent="0.2">
      <c r="A384" s="28"/>
      <c r="B384" s="26"/>
      <c r="C384" s="27"/>
      <c r="D384" s="28"/>
      <c r="E384" s="28"/>
      <c r="F384" s="26"/>
      <c r="N384" s="157"/>
      <c r="O384" s="157"/>
      <c r="P384" s="158"/>
      <c r="Q384" s="157"/>
      <c r="R384" s="157"/>
      <c r="S384" s="160"/>
    </row>
    <row r="385" spans="1:19" ht="34" customHeight="1" x14ac:dyDescent="0.2">
      <c r="A385" s="28"/>
      <c r="B385" s="26"/>
      <c r="C385" s="27"/>
      <c r="D385" s="28"/>
      <c r="E385" s="28"/>
      <c r="F385" s="26"/>
      <c r="N385" s="157"/>
      <c r="O385" s="157"/>
      <c r="P385" s="158"/>
      <c r="Q385" s="157"/>
      <c r="R385" s="157"/>
      <c r="S385" s="160"/>
    </row>
    <row r="386" spans="1:19" ht="34" customHeight="1" x14ac:dyDescent="0.2">
      <c r="A386" s="28"/>
      <c r="B386" s="26"/>
      <c r="C386" s="27"/>
      <c r="D386" s="28"/>
      <c r="E386" s="28"/>
      <c r="F386" s="26"/>
      <c r="N386" s="157"/>
      <c r="O386" s="157"/>
      <c r="P386" s="158"/>
      <c r="Q386" s="157"/>
      <c r="R386" s="157"/>
      <c r="S386" s="160"/>
    </row>
    <row r="387" spans="1:19" ht="34" customHeight="1" x14ac:dyDescent="0.2">
      <c r="A387" s="28"/>
      <c r="B387" s="26"/>
      <c r="C387" s="27"/>
      <c r="D387" s="28"/>
      <c r="E387" s="28"/>
      <c r="F387" s="26"/>
      <c r="N387" s="157"/>
      <c r="O387" s="157"/>
      <c r="P387" s="158"/>
      <c r="Q387" s="157"/>
      <c r="R387" s="157"/>
      <c r="S387" s="160"/>
    </row>
    <row r="388" spans="1:19" ht="34" customHeight="1" x14ac:dyDescent="0.2">
      <c r="A388" s="28"/>
      <c r="B388" s="26"/>
      <c r="C388" s="27"/>
      <c r="D388" s="26"/>
      <c r="E388" s="28"/>
      <c r="F388" s="26"/>
      <c r="N388" s="157"/>
      <c r="O388" s="157"/>
      <c r="P388" s="158"/>
      <c r="Q388" s="157"/>
      <c r="R388" s="157"/>
      <c r="S388" s="160"/>
    </row>
    <row r="389" spans="1:19" ht="34" customHeight="1" x14ac:dyDescent="0.2">
      <c r="A389" s="28"/>
      <c r="B389" s="26"/>
      <c r="C389" s="27"/>
      <c r="D389" s="26"/>
      <c r="E389" s="28"/>
      <c r="F389" s="26"/>
      <c r="N389" s="157"/>
      <c r="O389" s="157"/>
      <c r="P389" s="158"/>
      <c r="Q389" s="157"/>
      <c r="R389" s="157"/>
      <c r="S389" s="160"/>
    </row>
    <row r="390" spans="1:19" ht="34" customHeight="1" x14ac:dyDescent="0.2">
      <c r="A390" s="28"/>
      <c r="B390" s="26"/>
      <c r="C390" s="27"/>
      <c r="D390" s="26"/>
      <c r="E390" s="28"/>
      <c r="F390" s="26"/>
      <c r="N390" s="157"/>
      <c r="O390" s="157"/>
      <c r="P390" s="158"/>
      <c r="Q390" s="157"/>
      <c r="R390" s="157"/>
      <c r="S390" s="160"/>
    </row>
    <row r="391" spans="1:19" ht="34" customHeight="1" x14ac:dyDescent="0.2">
      <c r="A391" s="28"/>
      <c r="B391" s="26"/>
      <c r="C391" s="27"/>
      <c r="D391" s="26"/>
      <c r="E391" s="28"/>
      <c r="F391" s="26"/>
      <c r="N391" s="157"/>
      <c r="O391" s="157"/>
      <c r="P391" s="158"/>
      <c r="Q391" s="157"/>
      <c r="R391" s="157"/>
      <c r="S391" s="160"/>
    </row>
    <row r="392" spans="1:19" ht="34" customHeight="1" x14ac:dyDescent="0.2">
      <c r="A392" s="28"/>
      <c r="B392" s="26"/>
      <c r="C392" s="27"/>
      <c r="D392" s="26"/>
      <c r="E392" s="28"/>
      <c r="F392" s="26"/>
      <c r="N392" s="157"/>
      <c r="O392" s="157"/>
      <c r="P392" s="158"/>
      <c r="Q392" s="157"/>
      <c r="R392" s="157"/>
      <c r="S392" s="160"/>
    </row>
    <row r="393" spans="1:19" ht="34" customHeight="1" x14ac:dyDescent="0.2">
      <c r="A393" s="28"/>
      <c r="B393" s="26"/>
      <c r="C393" s="27"/>
      <c r="D393" s="26"/>
      <c r="E393" s="28"/>
      <c r="F393" s="26"/>
      <c r="N393" s="157"/>
      <c r="O393" s="157"/>
      <c r="P393" s="158"/>
      <c r="Q393" s="157"/>
      <c r="R393" s="157"/>
      <c r="S393" s="160"/>
    </row>
    <row r="394" spans="1:19" ht="34" customHeight="1" x14ac:dyDescent="0.2">
      <c r="A394" s="28"/>
      <c r="B394" s="26"/>
      <c r="C394" s="27"/>
      <c r="D394" s="26"/>
      <c r="E394" s="28"/>
      <c r="F394" s="26"/>
      <c r="N394" s="157"/>
      <c r="O394" s="157"/>
      <c r="P394" s="158"/>
      <c r="Q394" s="157"/>
      <c r="R394" s="157"/>
      <c r="S394" s="160"/>
    </row>
    <row r="395" spans="1:19" ht="34" customHeight="1" x14ac:dyDescent="0.2">
      <c r="A395" s="28"/>
      <c r="B395" s="26"/>
      <c r="C395" s="27"/>
      <c r="D395" s="26"/>
      <c r="E395" s="28"/>
      <c r="F395" s="26"/>
      <c r="N395" s="157"/>
      <c r="O395" s="157"/>
      <c r="P395" s="158"/>
      <c r="Q395" s="157"/>
      <c r="R395" s="157"/>
      <c r="S395" s="160"/>
    </row>
    <row r="396" spans="1:19" ht="34" customHeight="1" x14ac:dyDescent="0.2">
      <c r="A396" s="28"/>
      <c r="B396" s="26"/>
      <c r="C396" s="27"/>
      <c r="D396" s="26"/>
      <c r="E396" s="28"/>
      <c r="F396" s="26"/>
      <c r="N396" s="157"/>
      <c r="O396" s="157"/>
      <c r="P396" s="158"/>
      <c r="Q396" s="157"/>
      <c r="R396" s="157"/>
      <c r="S396" s="160"/>
    </row>
    <row r="397" spans="1:19" ht="34" customHeight="1" x14ac:dyDescent="0.2">
      <c r="A397" s="28"/>
      <c r="B397" s="26"/>
      <c r="C397" s="27"/>
      <c r="D397" s="26"/>
      <c r="E397" s="28"/>
      <c r="F397" s="26"/>
      <c r="N397" s="157"/>
      <c r="O397" s="157"/>
      <c r="P397" s="158"/>
      <c r="Q397" s="157"/>
      <c r="R397" s="157"/>
      <c r="S397" s="160"/>
    </row>
    <row r="398" spans="1:19" ht="34" customHeight="1" x14ac:dyDescent="0.2">
      <c r="A398" s="28"/>
      <c r="B398" s="26"/>
      <c r="C398" s="27"/>
      <c r="D398" s="26"/>
      <c r="E398" s="28"/>
      <c r="F398" s="26"/>
      <c r="N398" s="157"/>
      <c r="O398" s="157"/>
      <c r="P398" s="158"/>
      <c r="Q398" s="157"/>
      <c r="R398" s="157"/>
      <c r="S398" s="160"/>
    </row>
    <row r="399" spans="1:19" ht="34" customHeight="1" x14ac:dyDescent="0.2">
      <c r="A399" s="28"/>
      <c r="B399" s="26"/>
      <c r="C399" s="27"/>
      <c r="D399" s="26"/>
      <c r="E399" s="28"/>
      <c r="F399" s="26"/>
      <c r="N399" s="157"/>
      <c r="O399" s="157"/>
      <c r="P399" s="158"/>
      <c r="Q399" s="157"/>
      <c r="R399" s="157"/>
      <c r="S399" s="160"/>
    </row>
    <row r="400" spans="1:19" ht="34" customHeight="1" x14ac:dyDescent="0.2">
      <c r="A400" s="28"/>
      <c r="B400" s="26"/>
      <c r="C400" s="27"/>
      <c r="D400" s="26"/>
      <c r="E400" s="28"/>
      <c r="F400" s="26"/>
      <c r="N400" s="157"/>
      <c r="O400" s="157"/>
      <c r="P400" s="158"/>
      <c r="Q400" s="157"/>
      <c r="R400" s="157"/>
      <c r="S400" s="160"/>
    </row>
    <row r="401" spans="1:19" ht="34" customHeight="1" x14ac:dyDescent="0.2">
      <c r="A401" s="28"/>
      <c r="B401" s="26"/>
      <c r="C401" s="27"/>
      <c r="D401" s="26"/>
      <c r="E401" s="28"/>
      <c r="F401" s="26"/>
      <c r="N401" s="157"/>
      <c r="O401" s="157"/>
      <c r="P401" s="158"/>
      <c r="Q401" s="157"/>
      <c r="R401" s="157"/>
      <c r="S401" s="160"/>
    </row>
    <row r="402" spans="1:19" ht="34" customHeight="1" x14ac:dyDescent="0.2">
      <c r="A402" s="28"/>
      <c r="B402" s="26"/>
      <c r="C402" s="27"/>
      <c r="D402" s="26"/>
      <c r="E402" s="28"/>
      <c r="F402" s="26"/>
      <c r="N402" s="157"/>
      <c r="O402" s="157"/>
      <c r="P402" s="158"/>
      <c r="Q402" s="157"/>
      <c r="R402" s="157"/>
      <c r="S402" s="160"/>
    </row>
    <row r="403" spans="1:19" ht="34" customHeight="1" x14ac:dyDescent="0.2">
      <c r="A403" s="28"/>
      <c r="B403" s="26"/>
      <c r="C403" s="27"/>
      <c r="D403" s="26"/>
      <c r="E403" s="28"/>
      <c r="F403" s="26"/>
      <c r="N403" s="157"/>
      <c r="O403" s="157"/>
      <c r="P403" s="158"/>
      <c r="Q403" s="157"/>
      <c r="R403" s="157"/>
      <c r="S403" s="160"/>
    </row>
    <row r="404" spans="1:19" ht="34" customHeight="1" x14ac:dyDescent="0.2">
      <c r="A404" s="28"/>
      <c r="B404" s="26"/>
      <c r="C404" s="27"/>
      <c r="D404" s="26"/>
      <c r="E404" s="28"/>
      <c r="F404" s="26"/>
      <c r="N404" s="157"/>
      <c r="O404" s="157"/>
      <c r="P404" s="158"/>
      <c r="Q404" s="157"/>
      <c r="R404" s="157"/>
      <c r="S404" s="160"/>
    </row>
    <row r="405" spans="1:19" ht="34" customHeight="1" x14ac:dyDescent="0.2">
      <c r="A405" s="28"/>
      <c r="B405" s="26"/>
      <c r="C405" s="27"/>
      <c r="D405" s="26"/>
      <c r="E405" s="28"/>
      <c r="F405" s="26"/>
      <c r="N405" s="157"/>
      <c r="O405" s="157"/>
      <c r="P405" s="158"/>
      <c r="Q405" s="157"/>
      <c r="R405" s="157"/>
      <c r="S405" s="160"/>
    </row>
    <row r="406" spans="1:19" ht="34" customHeight="1" x14ac:dyDescent="0.2">
      <c r="A406" s="28"/>
      <c r="B406" s="26"/>
      <c r="C406" s="27"/>
      <c r="D406" s="28"/>
      <c r="E406" s="28"/>
      <c r="F406" s="26"/>
      <c r="N406" s="157"/>
      <c r="O406" s="157"/>
      <c r="P406" s="158"/>
      <c r="Q406" s="157"/>
      <c r="R406" s="157"/>
      <c r="S406" s="160"/>
    </row>
    <row r="407" spans="1:19" ht="34" customHeight="1" x14ac:dyDescent="0.2">
      <c r="A407" s="28"/>
      <c r="B407" s="26"/>
      <c r="C407" s="27"/>
      <c r="D407" s="28"/>
      <c r="E407" s="28"/>
      <c r="F407" s="26"/>
      <c r="N407" s="157"/>
      <c r="O407" s="157"/>
      <c r="P407" s="158"/>
      <c r="Q407" s="157"/>
      <c r="R407" s="157"/>
      <c r="S407" s="160"/>
    </row>
    <row r="408" spans="1:19" ht="34" customHeight="1" x14ac:dyDescent="0.2">
      <c r="A408" s="28"/>
      <c r="B408" s="26"/>
      <c r="C408" s="27"/>
      <c r="D408" s="28"/>
      <c r="E408" s="28"/>
      <c r="F408" s="26"/>
      <c r="N408" s="157"/>
      <c r="O408" s="157"/>
      <c r="P408" s="158"/>
      <c r="Q408" s="157"/>
      <c r="R408" s="157"/>
      <c r="S408" s="160"/>
    </row>
    <row r="409" spans="1:19" ht="34" customHeight="1" x14ac:dyDescent="0.2">
      <c r="A409" s="28"/>
      <c r="B409" s="26"/>
      <c r="C409" s="27"/>
      <c r="D409" s="28"/>
      <c r="E409" s="28"/>
      <c r="F409" s="26"/>
      <c r="N409" s="157"/>
      <c r="O409" s="157"/>
      <c r="P409" s="158"/>
      <c r="Q409" s="157"/>
      <c r="R409" s="157"/>
      <c r="S409" s="160"/>
    </row>
    <row r="410" spans="1:19" ht="34" customHeight="1" x14ac:dyDescent="0.2">
      <c r="A410" s="28"/>
      <c r="B410" s="26"/>
      <c r="C410" s="27"/>
      <c r="D410" s="26"/>
      <c r="E410" s="28"/>
      <c r="F410" s="26"/>
      <c r="N410" s="157"/>
      <c r="O410" s="157"/>
      <c r="P410" s="158"/>
      <c r="Q410" s="157"/>
      <c r="R410" s="157"/>
      <c r="S410" s="160"/>
    </row>
    <row r="411" spans="1:19" ht="34" customHeight="1" x14ac:dyDescent="0.2">
      <c r="A411" s="28"/>
      <c r="B411" s="26"/>
      <c r="C411" s="27"/>
      <c r="D411" s="26"/>
      <c r="E411" s="28"/>
      <c r="F411" s="26"/>
      <c r="N411" s="157"/>
      <c r="O411" s="157"/>
      <c r="P411" s="158"/>
      <c r="Q411" s="157"/>
      <c r="R411" s="157"/>
      <c r="S411" s="160"/>
    </row>
    <row r="412" spans="1:19" ht="34" customHeight="1" x14ac:dyDescent="0.2">
      <c r="A412" s="28"/>
      <c r="B412" s="26"/>
      <c r="C412" s="27"/>
      <c r="D412" s="26"/>
      <c r="E412" s="28"/>
      <c r="F412" s="26"/>
      <c r="N412" s="157"/>
      <c r="O412" s="157"/>
      <c r="P412" s="158"/>
      <c r="Q412" s="157"/>
      <c r="R412" s="157"/>
      <c r="S412" s="160"/>
    </row>
    <row r="413" spans="1:19" ht="34" customHeight="1" x14ac:dyDescent="0.2">
      <c r="A413" s="28"/>
      <c r="B413" s="26"/>
      <c r="C413" s="27"/>
      <c r="D413" s="26"/>
      <c r="E413" s="28"/>
      <c r="F413" s="26"/>
      <c r="N413" s="157"/>
      <c r="O413" s="157"/>
      <c r="P413" s="158"/>
      <c r="Q413" s="157"/>
      <c r="R413" s="157"/>
      <c r="S413" s="160"/>
    </row>
    <row r="414" spans="1:19" ht="34" customHeight="1" x14ac:dyDescent="0.2">
      <c r="A414" s="28"/>
      <c r="B414" s="26"/>
      <c r="C414" s="27"/>
      <c r="D414" s="26"/>
      <c r="E414" s="28"/>
      <c r="F414" s="26"/>
      <c r="N414" s="157"/>
      <c r="O414" s="157"/>
      <c r="P414" s="158"/>
      <c r="Q414" s="157"/>
      <c r="R414" s="157"/>
      <c r="S414" s="160"/>
    </row>
    <row r="415" spans="1:19" ht="34" customHeight="1" x14ac:dyDescent="0.2">
      <c r="A415" s="28"/>
      <c r="B415" s="26"/>
      <c r="C415" s="27"/>
      <c r="D415" s="26"/>
      <c r="E415" s="28"/>
      <c r="F415" s="26"/>
      <c r="N415" s="157"/>
      <c r="O415" s="157"/>
      <c r="P415" s="158"/>
      <c r="Q415" s="157"/>
      <c r="R415" s="157"/>
      <c r="S415" s="160"/>
    </row>
    <row r="416" spans="1:19" ht="34" customHeight="1" x14ac:dyDescent="0.2">
      <c r="A416" s="28"/>
      <c r="B416" s="26"/>
      <c r="C416" s="27"/>
      <c r="D416" s="26"/>
      <c r="E416" s="28"/>
      <c r="F416" s="26"/>
      <c r="N416" s="157"/>
      <c r="O416" s="157"/>
      <c r="P416" s="158"/>
      <c r="Q416" s="157"/>
      <c r="R416" s="157"/>
      <c r="S416" s="160"/>
    </row>
    <row r="417" spans="1:19" ht="34" customHeight="1" x14ac:dyDescent="0.2">
      <c r="A417" s="28"/>
      <c r="B417" s="26"/>
      <c r="C417" s="27"/>
      <c r="D417" s="26"/>
      <c r="E417" s="28"/>
      <c r="F417" s="26"/>
      <c r="N417" s="157"/>
      <c r="O417" s="157"/>
      <c r="P417" s="158"/>
      <c r="Q417" s="157"/>
      <c r="R417" s="157"/>
      <c r="S417" s="160"/>
    </row>
    <row r="418" spans="1:19" ht="34" customHeight="1" x14ac:dyDescent="0.2">
      <c r="A418" s="28"/>
      <c r="B418" s="26"/>
      <c r="C418" s="27"/>
      <c r="D418" s="26"/>
      <c r="E418" s="28"/>
      <c r="F418" s="26"/>
      <c r="N418" s="157"/>
      <c r="O418" s="157"/>
      <c r="P418" s="158"/>
      <c r="Q418" s="157"/>
      <c r="R418" s="157"/>
      <c r="S418" s="160"/>
    </row>
    <row r="419" spans="1:19" ht="34" customHeight="1" x14ac:dyDescent="0.25">
      <c r="A419" s="28"/>
      <c r="B419" s="26"/>
      <c r="C419" s="27"/>
      <c r="D419" s="26"/>
      <c r="E419" s="28"/>
      <c r="F419" s="26"/>
    </row>
    <row r="420" spans="1:19" ht="34" customHeight="1" x14ac:dyDescent="0.25">
      <c r="A420" s="28"/>
      <c r="B420" s="26"/>
      <c r="C420" s="27"/>
      <c r="D420" s="26"/>
      <c r="E420" s="28"/>
      <c r="F420" s="26"/>
    </row>
    <row r="421" spans="1:19" ht="34" customHeight="1" x14ac:dyDescent="0.25">
      <c r="A421" s="28"/>
      <c r="B421" s="26"/>
      <c r="C421" s="27"/>
      <c r="D421" s="26"/>
      <c r="E421" s="28"/>
      <c r="F421" s="26"/>
    </row>
    <row r="422" spans="1:19" ht="34" customHeight="1" x14ac:dyDescent="0.25">
      <c r="A422" s="28"/>
      <c r="B422" s="26"/>
      <c r="C422" s="27"/>
      <c r="D422" s="26"/>
      <c r="E422" s="28"/>
      <c r="F422" s="26"/>
    </row>
    <row r="423" spans="1:19" ht="34" customHeight="1" x14ac:dyDescent="0.2">
      <c r="A423" s="28"/>
      <c r="B423" s="26"/>
      <c r="C423" s="27"/>
      <c r="D423" s="26"/>
      <c r="E423" s="28"/>
      <c r="F423" s="26"/>
      <c r="N423" s="157"/>
      <c r="O423" s="157"/>
      <c r="P423" s="158"/>
      <c r="Q423" s="157"/>
      <c r="R423" s="157"/>
      <c r="S423" s="160"/>
    </row>
    <row r="424" spans="1:19" ht="34" customHeight="1" x14ac:dyDescent="0.2">
      <c r="A424" s="28"/>
      <c r="B424" s="26"/>
      <c r="C424" s="27"/>
      <c r="D424" s="26"/>
      <c r="E424" s="28"/>
      <c r="F424" s="26"/>
      <c r="N424" s="157"/>
      <c r="O424" s="157"/>
      <c r="P424" s="158"/>
      <c r="Q424" s="157"/>
      <c r="R424" s="157"/>
      <c r="S424" s="160"/>
    </row>
    <row r="425" spans="1:19" ht="34" customHeight="1" x14ac:dyDescent="0.2">
      <c r="A425" s="28"/>
      <c r="B425" s="26"/>
      <c r="C425" s="27"/>
      <c r="D425" s="26"/>
      <c r="E425" s="28"/>
      <c r="F425" s="26"/>
      <c r="N425" s="157"/>
      <c r="O425" s="157"/>
      <c r="P425" s="158"/>
      <c r="Q425" s="157"/>
      <c r="R425" s="157"/>
      <c r="S425" s="160"/>
    </row>
    <row r="426" spans="1:19" ht="34" customHeight="1" x14ac:dyDescent="0.2">
      <c r="A426" s="28"/>
      <c r="B426" s="26"/>
      <c r="C426" s="27"/>
      <c r="D426" s="26"/>
      <c r="E426" s="28"/>
      <c r="F426" s="26"/>
      <c r="N426" s="157"/>
      <c r="O426" s="157"/>
      <c r="P426" s="158"/>
      <c r="Q426" s="157"/>
      <c r="R426" s="157"/>
      <c r="S426" s="160"/>
    </row>
    <row r="427" spans="1:19" ht="34" customHeight="1" x14ac:dyDescent="0.2">
      <c r="A427" s="28"/>
      <c r="B427" s="26"/>
      <c r="C427" s="27"/>
      <c r="D427" s="26"/>
      <c r="E427" s="28"/>
      <c r="F427" s="26"/>
      <c r="N427" s="157"/>
      <c r="O427" s="157"/>
      <c r="P427" s="158"/>
      <c r="Q427" s="157"/>
      <c r="R427" s="157"/>
      <c r="S427" s="160"/>
    </row>
    <row r="428" spans="1:19" ht="34" customHeight="1" x14ac:dyDescent="0.2">
      <c r="A428" s="28"/>
      <c r="B428" s="26"/>
      <c r="C428" s="27"/>
      <c r="D428" s="26"/>
      <c r="E428" s="28"/>
      <c r="F428" s="26"/>
      <c r="N428" s="157"/>
      <c r="O428" s="157"/>
      <c r="P428" s="158"/>
      <c r="Q428" s="157"/>
      <c r="R428" s="157"/>
      <c r="S428" s="160"/>
    </row>
    <row r="429" spans="1:19" ht="34" customHeight="1" x14ac:dyDescent="0.2">
      <c r="A429" s="28"/>
      <c r="B429" s="26"/>
      <c r="C429" s="27"/>
      <c r="D429" s="26"/>
      <c r="E429" s="28"/>
      <c r="F429" s="26"/>
      <c r="N429" s="157"/>
      <c r="O429" s="157"/>
      <c r="P429" s="158"/>
      <c r="Q429" s="157"/>
      <c r="R429" s="157"/>
      <c r="S429" s="160"/>
    </row>
    <row r="430" spans="1:19" ht="34" customHeight="1" x14ac:dyDescent="0.2">
      <c r="A430" s="28"/>
      <c r="B430" s="26"/>
      <c r="C430" s="27"/>
      <c r="D430" s="28"/>
      <c r="E430" s="28"/>
      <c r="F430" s="26"/>
      <c r="N430" s="157"/>
      <c r="O430" s="157"/>
      <c r="P430" s="158"/>
      <c r="Q430" s="157"/>
      <c r="R430" s="157"/>
      <c r="S430" s="160"/>
    </row>
    <row r="431" spans="1:19" ht="34" customHeight="1" x14ac:dyDescent="0.2">
      <c r="A431" s="28"/>
      <c r="B431" s="26"/>
      <c r="C431" s="27"/>
      <c r="D431" s="28"/>
      <c r="E431" s="28"/>
      <c r="F431" s="26"/>
      <c r="N431" s="157"/>
      <c r="O431" s="157"/>
      <c r="P431" s="158"/>
      <c r="Q431" s="157"/>
      <c r="R431" s="157"/>
      <c r="S431" s="160"/>
    </row>
    <row r="432" spans="1:19" ht="34" customHeight="1" x14ac:dyDescent="0.2">
      <c r="A432" s="28"/>
      <c r="B432" s="26"/>
      <c r="C432" s="27"/>
      <c r="D432" s="28"/>
      <c r="E432" s="28"/>
      <c r="F432" s="26"/>
      <c r="N432" s="157"/>
      <c r="O432" s="157"/>
      <c r="P432" s="158"/>
      <c r="Q432" s="157"/>
      <c r="R432" s="157"/>
      <c r="S432" s="160"/>
    </row>
    <row r="433" spans="1:19" ht="34" customHeight="1" x14ac:dyDescent="0.2">
      <c r="A433" s="28"/>
      <c r="B433" s="26"/>
      <c r="C433" s="27"/>
      <c r="D433" s="28"/>
      <c r="E433" s="28"/>
      <c r="F433" s="26"/>
      <c r="N433" s="157"/>
      <c r="O433" s="157"/>
      <c r="P433" s="158"/>
      <c r="Q433" s="157"/>
      <c r="R433" s="157"/>
      <c r="S433" s="160"/>
    </row>
    <row r="434" spans="1:19" ht="34" customHeight="1" x14ac:dyDescent="0.2">
      <c r="A434" s="28"/>
      <c r="B434" s="26"/>
      <c r="C434" s="27"/>
      <c r="D434" s="28"/>
      <c r="E434" s="28"/>
      <c r="F434" s="26"/>
      <c r="N434" s="157"/>
      <c r="O434" s="157"/>
      <c r="P434" s="158"/>
      <c r="Q434" s="157"/>
      <c r="R434" s="157"/>
      <c r="S434" s="160"/>
    </row>
    <row r="435" spans="1:19" ht="34" customHeight="1" x14ac:dyDescent="0.2">
      <c r="A435" s="28"/>
      <c r="B435" s="26"/>
      <c r="C435" s="27"/>
      <c r="D435" s="28"/>
      <c r="E435" s="28"/>
      <c r="F435" s="26"/>
      <c r="N435" s="157"/>
      <c r="O435" s="157"/>
      <c r="P435" s="158"/>
      <c r="Q435" s="157"/>
      <c r="R435" s="157"/>
      <c r="S435" s="160"/>
    </row>
    <row r="436" spans="1:19" ht="34" customHeight="1" x14ac:dyDescent="0.2">
      <c r="A436" s="28"/>
      <c r="B436" s="26"/>
      <c r="C436" s="27"/>
      <c r="D436" s="28"/>
      <c r="E436" s="28"/>
      <c r="F436" s="26"/>
      <c r="N436" s="157"/>
      <c r="O436" s="157"/>
      <c r="P436" s="158"/>
      <c r="Q436" s="157"/>
      <c r="R436" s="157"/>
      <c r="S436" s="160"/>
    </row>
    <row r="437" spans="1:19" ht="34" customHeight="1" x14ac:dyDescent="0.2">
      <c r="A437" s="28"/>
      <c r="B437" s="26"/>
      <c r="C437" s="27"/>
      <c r="D437" s="28"/>
      <c r="E437" s="28"/>
      <c r="F437" s="26"/>
      <c r="N437" s="157"/>
      <c r="O437" s="157"/>
      <c r="P437" s="158"/>
      <c r="Q437" s="157"/>
      <c r="R437" s="157"/>
      <c r="S437" s="160"/>
    </row>
    <row r="438" spans="1:19" ht="34" customHeight="1" x14ac:dyDescent="0.2">
      <c r="A438" s="28"/>
      <c r="B438" s="26"/>
      <c r="C438" s="27"/>
      <c r="D438" s="26"/>
      <c r="E438" s="28"/>
      <c r="F438" s="26"/>
      <c r="N438" s="157"/>
      <c r="O438" s="157"/>
      <c r="P438" s="158"/>
      <c r="Q438" s="157"/>
      <c r="R438" s="157"/>
      <c r="S438" s="160"/>
    </row>
    <row r="439" spans="1:19" ht="34" customHeight="1" x14ac:dyDescent="0.2">
      <c r="A439" s="28"/>
      <c r="B439" s="26"/>
      <c r="C439" s="27"/>
      <c r="D439" s="26"/>
      <c r="E439" s="28"/>
      <c r="F439" s="26"/>
      <c r="N439" s="157"/>
      <c r="O439" s="157"/>
      <c r="P439" s="158"/>
      <c r="Q439" s="157"/>
      <c r="R439" s="157"/>
      <c r="S439" s="160"/>
    </row>
    <row r="440" spans="1:19" ht="34" customHeight="1" x14ac:dyDescent="0.2">
      <c r="A440" s="28"/>
      <c r="B440" s="26"/>
      <c r="C440" s="27"/>
      <c r="D440" s="26"/>
      <c r="E440" s="28"/>
      <c r="F440" s="26"/>
      <c r="N440" s="157"/>
      <c r="O440" s="157"/>
      <c r="P440" s="158"/>
      <c r="Q440" s="157"/>
      <c r="R440" s="157"/>
      <c r="S440" s="160"/>
    </row>
    <row r="441" spans="1:19" ht="34" customHeight="1" x14ac:dyDescent="0.2">
      <c r="A441" s="28"/>
      <c r="B441" s="26"/>
      <c r="C441" s="27"/>
      <c r="D441" s="26"/>
      <c r="E441" s="28"/>
      <c r="F441" s="26"/>
      <c r="N441" s="157"/>
      <c r="O441" s="157"/>
      <c r="P441" s="158"/>
      <c r="Q441" s="157"/>
      <c r="R441" s="157"/>
      <c r="S441" s="160"/>
    </row>
    <row r="442" spans="1:19" ht="34" customHeight="1" x14ac:dyDescent="0.2">
      <c r="A442" s="28"/>
      <c r="B442" s="26"/>
      <c r="C442" s="27"/>
      <c r="D442" s="26"/>
      <c r="E442" s="28"/>
      <c r="F442" s="26"/>
      <c r="N442" s="157"/>
      <c r="O442" s="157"/>
      <c r="P442" s="158"/>
      <c r="Q442" s="157"/>
      <c r="R442" s="157"/>
      <c r="S442" s="160"/>
    </row>
    <row r="443" spans="1:19" ht="34" customHeight="1" x14ac:dyDescent="0.2">
      <c r="A443" s="28"/>
      <c r="B443" s="26"/>
      <c r="C443" s="27"/>
      <c r="D443" s="26"/>
      <c r="E443" s="28"/>
      <c r="F443" s="26"/>
      <c r="N443" s="157"/>
      <c r="O443" s="157"/>
      <c r="P443" s="158"/>
      <c r="Q443" s="157"/>
      <c r="R443" s="157"/>
      <c r="S443" s="160"/>
    </row>
    <row r="444" spans="1:19" ht="34" customHeight="1" x14ac:dyDescent="0.2">
      <c r="A444" s="28"/>
      <c r="B444" s="26"/>
      <c r="C444" s="27"/>
      <c r="D444" s="26"/>
      <c r="E444" s="28"/>
      <c r="F444" s="26"/>
      <c r="N444" s="157"/>
      <c r="O444" s="157"/>
      <c r="P444" s="158"/>
      <c r="Q444" s="157"/>
      <c r="R444" s="157"/>
      <c r="S444" s="160"/>
    </row>
    <row r="445" spans="1:19" ht="34" customHeight="1" x14ac:dyDescent="0.2">
      <c r="A445" s="28"/>
      <c r="B445" s="26"/>
      <c r="C445" s="27"/>
      <c r="D445" s="26"/>
      <c r="E445" s="28"/>
      <c r="F445" s="26"/>
      <c r="N445" s="157"/>
      <c r="O445" s="157"/>
      <c r="P445" s="158"/>
      <c r="Q445" s="157"/>
      <c r="R445" s="157"/>
      <c r="S445" s="160"/>
    </row>
    <row r="446" spans="1:19" ht="34" customHeight="1" x14ac:dyDescent="0.2">
      <c r="A446" s="28"/>
      <c r="B446" s="26"/>
      <c r="C446" s="27"/>
      <c r="D446" s="26"/>
      <c r="E446" s="28"/>
      <c r="F446" s="26"/>
      <c r="N446" s="157"/>
      <c r="O446" s="157"/>
      <c r="P446" s="158"/>
      <c r="Q446" s="157"/>
      <c r="R446" s="157"/>
      <c r="S446" s="160"/>
    </row>
    <row r="447" spans="1:19" ht="34" customHeight="1" x14ac:dyDescent="0.2">
      <c r="A447" s="28"/>
      <c r="B447" s="26"/>
      <c r="C447" s="27"/>
      <c r="D447" s="26"/>
      <c r="E447" s="28"/>
      <c r="F447" s="26"/>
      <c r="N447" s="157"/>
      <c r="O447" s="157"/>
      <c r="P447" s="158"/>
      <c r="Q447" s="157"/>
      <c r="R447" s="157"/>
      <c r="S447" s="160"/>
    </row>
    <row r="448" spans="1:19" ht="34" customHeight="1" x14ac:dyDescent="0.2">
      <c r="A448" s="28"/>
      <c r="B448" s="26"/>
      <c r="C448" s="27"/>
      <c r="D448" s="26"/>
      <c r="E448" s="28"/>
      <c r="F448" s="26"/>
      <c r="N448" s="157"/>
      <c r="O448" s="157"/>
      <c r="P448" s="158"/>
      <c r="Q448" s="157"/>
      <c r="R448" s="157"/>
      <c r="S448" s="160"/>
    </row>
    <row r="449" spans="1:19" ht="34" customHeight="1" x14ac:dyDescent="0.2">
      <c r="A449" s="28"/>
      <c r="B449" s="26"/>
      <c r="C449" s="27"/>
      <c r="D449" s="26"/>
      <c r="E449" s="28"/>
      <c r="F449" s="26"/>
      <c r="N449" s="157"/>
      <c r="O449" s="157"/>
      <c r="P449" s="158"/>
      <c r="Q449" s="157"/>
      <c r="R449" s="157"/>
      <c r="S449" s="160"/>
    </row>
    <row r="450" spans="1:19" ht="34" customHeight="1" x14ac:dyDescent="0.2">
      <c r="A450" s="28"/>
      <c r="B450" s="26"/>
      <c r="C450" s="27"/>
      <c r="D450" s="26"/>
      <c r="E450" s="28"/>
      <c r="F450" s="26"/>
      <c r="N450" s="157"/>
      <c r="O450" s="157"/>
      <c r="P450" s="158"/>
      <c r="Q450" s="157"/>
      <c r="R450" s="157"/>
      <c r="S450" s="160"/>
    </row>
    <row r="451" spans="1:19" ht="34" customHeight="1" x14ac:dyDescent="0.2">
      <c r="A451" s="28"/>
      <c r="B451" s="26"/>
      <c r="C451" s="27"/>
      <c r="D451" s="26"/>
      <c r="E451" s="28"/>
      <c r="F451" s="26"/>
      <c r="N451" s="157"/>
      <c r="O451" s="157"/>
      <c r="P451" s="158"/>
      <c r="Q451" s="157"/>
      <c r="R451" s="157"/>
      <c r="S451" s="160"/>
    </row>
    <row r="452" spans="1:19" ht="34" customHeight="1" x14ac:dyDescent="0.2">
      <c r="A452" s="28"/>
      <c r="B452" s="26"/>
      <c r="C452" s="27"/>
      <c r="D452" s="26"/>
      <c r="E452" s="28"/>
      <c r="F452" s="26"/>
      <c r="N452" s="157"/>
      <c r="O452" s="157"/>
      <c r="P452" s="158"/>
      <c r="Q452" s="157"/>
      <c r="R452" s="157"/>
      <c r="S452" s="160"/>
    </row>
    <row r="453" spans="1:19" ht="34" customHeight="1" x14ac:dyDescent="0.2">
      <c r="A453" s="28"/>
      <c r="B453" s="26"/>
      <c r="C453" s="27"/>
      <c r="D453" s="26"/>
      <c r="E453" s="28"/>
      <c r="F453" s="26"/>
      <c r="N453" s="157"/>
      <c r="O453" s="157"/>
      <c r="P453" s="158"/>
      <c r="Q453" s="157"/>
      <c r="R453" s="157"/>
      <c r="S453" s="160"/>
    </row>
    <row r="454" spans="1:19" ht="34" customHeight="1" x14ac:dyDescent="0.2">
      <c r="A454" s="28"/>
      <c r="B454" s="26"/>
      <c r="C454" s="27"/>
      <c r="D454" s="28"/>
      <c r="E454" s="28"/>
      <c r="F454" s="26"/>
      <c r="N454" s="157"/>
      <c r="O454" s="157"/>
      <c r="P454" s="158"/>
      <c r="Q454" s="157"/>
      <c r="R454" s="157"/>
      <c r="S454" s="160"/>
    </row>
    <row r="455" spans="1:19" ht="34" customHeight="1" x14ac:dyDescent="0.2">
      <c r="A455" s="28"/>
      <c r="B455" s="26"/>
      <c r="C455" s="27"/>
      <c r="D455" s="28"/>
      <c r="E455" s="28"/>
      <c r="F455" s="26"/>
      <c r="N455" s="157"/>
      <c r="O455" s="157"/>
      <c r="P455" s="158"/>
      <c r="Q455" s="157"/>
      <c r="R455" s="157"/>
      <c r="S455" s="160"/>
    </row>
    <row r="456" spans="1:19" ht="34" customHeight="1" x14ac:dyDescent="0.2">
      <c r="A456" s="28"/>
      <c r="B456" s="26"/>
      <c r="C456" s="27"/>
      <c r="D456" s="28"/>
      <c r="E456" s="28"/>
      <c r="F456" s="26"/>
      <c r="N456" s="157"/>
      <c r="O456" s="157"/>
      <c r="P456" s="158"/>
      <c r="Q456" s="157"/>
      <c r="R456" s="157"/>
      <c r="S456" s="160"/>
    </row>
    <row r="457" spans="1:19" ht="34" customHeight="1" x14ac:dyDescent="0.2">
      <c r="A457" s="28"/>
      <c r="B457" s="26"/>
      <c r="C457" s="27"/>
      <c r="D457" s="28"/>
      <c r="E457" s="28"/>
      <c r="F457" s="26"/>
      <c r="N457" s="157"/>
      <c r="O457" s="157"/>
      <c r="P457" s="158"/>
      <c r="Q457" s="157"/>
      <c r="R457" s="157"/>
      <c r="S457" s="160"/>
    </row>
    <row r="458" spans="1:19" ht="34" customHeight="1" x14ac:dyDescent="0.2">
      <c r="A458" s="28"/>
      <c r="B458" s="26"/>
      <c r="C458" s="27"/>
      <c r="D458" s="26"/>
      <c r="E458" s="28"/>
      <c r="F458" s="26"/>
      <c r="N458" s="157"/>
      <c r="O458" s="157"/>
      <c r="P458" s="158"/>
      <c r="Q458" s="157"/>
      <c r="R458" s="157"/>
      <c r="S458" s="160"/>
    </row>
    <row r="459" spans="1:19" ht="34" customHeight="1" x14ac:dyDescent="0.2">
      <c r="A459" s="28"/>
      <c r="B459" s="26"/>
      <c r="C459" s="27"/>
      <c r="D459" s="26"/>
      <c r="E459" s="28"/>
      <c r="F459" s="26"/>
      <c r="N459" s="157"/>
      <c r="O459" s="157"/>
      <c r="P459" s="158"/>
      <c r="Q459" s="157"/>
      <c r="R459" s="157"/>
      <c r="S459" s="160"/>
    </row>
    <row r="460" spans="1:19" ht="34" customHeight="1" x14ac:dyDescent="0.2">
      <c r="A460" s="28"/>
      <c r="B460" s="26"/>
      <c r="C460" s="27"/>
      <c r="D460" s="26"/>
      <c r="E460" s="28"/>
      <c r="F460" s="26"/>
      <c r="N460" s="157"/>
      <c r="O460" s="157"/>
      <c r="P460" s="158"/>
      <c r="Q460" s="157"/>
      <c r="R460" s="157"/>
      <c r="S460" s="160"/>
    </row>
    <row r="461" spans="1:19" ht="34" customHeight="1" x14ac:dyDescent="0.2">
      <c r="A461" s="28"/>
      <c r="B461" s="26"/>
      <c r="C461" s="27"/>
      <c r="D461" s="26"/>
      <c r="E461" s="28"/>
      <c r="F461" s="26"/>
      <c r="N461" s="157"/>
      <c r="O461" s="157"/>
      <c r="P461" s="158"/>
      <c r="Q461" s="157"/>
      <c r="R461" s="157"/>
      <c r="S461" s="160"/>
    </row>
    <row r="462" spans="1:19" ht="34" customHeight="1" x14ac:dyDescent="0.2">
      <c r="A462" s="28"/>
      <c r="B462" s="26"/>
      <c r="C462" s="27"/>
      <c r="D462" s="26"/>
      <c r="E462" s="28"/>
      <c r="F462" s="26"/>
      <c r="N462" s="157"/>
      <c r="O462" s="157"/>
      <c r="P462" s="158"/>
      <c r="Q462" s="157"/>
      <c r="R462" s="157"/>
      <c r="S462" s="160"/>
    </row>
    <row r="463" spans="1:19" ht="34" customHeight="1" x14ac:dyDescent="0.2">
      <c r="A463" s="28"/>
      <c r="B463" s="26"/>
      <c r="C463" s="27"/>
      <c r="D463" s="26"/>
      <c r="E463" s="28"/>
      <c r="F463" s="26"/>
      <c r="N463" s="157"/>
      <c r="O463" s="157"/>
      <c r="P463" s="158"/>
      <c r="Q463" s="157"/>
      <c r="R463" s="157"/>
      <c r="S463" s="160"/>
    </row>
    <row r="464" spans="1:19" ht="34" customHeight="1" x14ac:dyDescent="0.2">
      <c r="A464" s="28"/>
      <c r="B464" s="26"/>
      <c r="C464" s="27"/>
      <c r="D464" s="26"/>
      <c r="E464" s="28"/>
      <c r="F464" s="26"/>
      <c r="N464" s="157"/>
      <c r="O464" s="157"/>
      <c r="P464" s="158"/>
      <c r="Q464" s="157"/>
      <c r="R464" s="157"/>
      <c r="S464" s="160"/>
    </row>
    <row r="465" spans="1:19" ht="34" customHeight="1" x14ac:dyDescent="0.2">
      <c r="A465" s="28"/>
      <c r="B465" s="26"/>
      <c r="C465" s="27"/>
      <c r="D465" s="26"/>
      <c r="E465" s="28"/>
      <c r="F465" s="26"/>
      <c r="N465" s="157"/>
      <c r="O465" s="157"/>
      <c r="P465" s="158"/>
      <c r="Q465" s="157"/>
      <c r="R465" s="157"/>
      <c r="S465" s="160"/>
    </row>
    <row r="466" spans="1:19" ht="34" customHeight="1" x14ac:dyDescent="0.2">
      <c r="A466" s="28"/>
      <c r="B466" s="26"/>
      <c r="C466" s="27"/>
      <c r="D466" s="26"/>
      <c r="E466" s="28"/>
      <c r="F466" s="26"/>
      <c r="N466" s="157"/>
      <c r="O466" s="157"/>
      <c r="P466" s="158"/>
      <c r="Q466" s="157"/>
      <c r="R466" s="157"/>
      <c r="S466" s="160"/>
    </row>
    <row r="467" spans="1:19" ht="34" customHeight="1" x14ac:dyDescent="0.2">
      <c r="A467" s="28"/>
      <c r="B467" s="26"/>
      <c r="C467" s="27"/>
      <c r="D467" s="26"/>
      <c r="E467" s="28"/>
      <c r="F467" s="26"/>
      <c r="N467" s="157"/>
      <c r="O467" s="157"/>
      <c r="P467" s="158"/>
      <c r="Q467" s="157"/>
      <c r="R467" s="157"/>
      <c r="S467" s="160"/>
    </row>
    <row r="468" spans="1:19" ht="34" customHeight="1" x14ac:dyDescent="0.2">
      <c r="A468" s="28"/>
      <c r="B468" s="26"/>
      <c r="C468" s="27"/>
      <c r="D468" s="26"/>
      <c r="E468" s="28"/>
      <c r="F468" s="26"/>
      <c r="N468" s="157"/>
      <c r="O468" s="157"/>
      <c r="P468" s="158"/>
      <c r="Q468" s="157"/>
      <c r="R468" s="157"/>
      <c r="S468" s="160"/>
    </row>
    <row r="469" spans="1:19" ht="34" customHeight="1" x14ac:dyDescent="0.2">
      <c r="A469" s="28"/>
      <c r="B469" s="26"/>
      <c r="C469" s="27"/>
      <c r="D469" s="26"/>
      <c r="E469" s="28"/>
      <c r="F469" s="26"/>
      <c r="N469" s="157"/>
      <c r="O469" s="157"/>
      <c r="P469" s="158"/>
      <c r="Q469" s="157"/>
      <c r="R469" s="157"/>
      <c r="S469" s="160"/>
    </row>
    <row r="470" spans="1:19" ht="34" customHeight="1" x14ac:dyDescent="0.2">
      <c r="A470" s="28"/>
      <c r="B470" s="26"/>
      <c r="C470" s="27"/>
      <c r="D470" s="26"/>
      <c r="E470" s="28"/>
      <c r="F470" s="26"/>
      <c r="N470" s="157"/>
      <c r="O470" s="157"/>
      <c r="P470" s="158"/>
      <c r="Q470" s="157"/>
      <c r="R470" s="157"/>
      <c r="S470" s="160"/>
    </row>
    <row r="471" spans="1:19" ht="34" customHeight="1" x14ac:dyDescent="0.2">
      <c r="A471" s="28"/>
      <c r="B471" s="26"/>
      <c r="C471" s="27"/>
      <c r="D471" s="26"/>
      <c r="E471" s="28"/>
      <c r="F471" s="26"/>
      <c r="N471" s="157"/>
      <c r="O471" s="157"/>
      <c r="P471" s="158"/>
      <c r="Q471" s="157"/>
      <c r="R471" s="157"/>
      <c r="S471" s="160"/>
    </row>
    <row r="472" spans="1:19" ht="34" customHeight="1" x14ac:dyDescent="0.2">
      <c r="A472" s="28"/>
      <c r="B472" s="26"/>
      <c r="C472" s="27"/>
      <c r="D472" s="26"/>
      <c r="E472" s="28"/>
      <c r="F472" s="26"/>
      <c r="N472" s="157"/>
      <c r="O472" s="157"/>
      <c r="P472" s="158"/>
      <c r="Q472" s="157"/>
      <c r="R472" s="157"/>
      <c r="S472" s="160"/>
    </row>
    <row r="473" spans="1:19" ht="34" customHeight="1" x14ac:dyDescent="0.2">
      <c r="A473" s="28"/>
      <c r="B473" s="26"/>
      <c r="C473" s="27"/>
      <c r="D473" s="26"/>
      <c r="E473" s="28"/>
      <c r="F473" s="26"/>
      <c r="N473" s="157"/>
      <c r="O473" s="157"/>
      <c r="P473" s="158"/>
      <c r="Q473" s="157"/>
      <c r="R473" s="157"/>
      <c r="S473" s="160"/>
    </row>
    <row r="474" spans="1:19" ht="34" customHeight="1" x14ac:dyDescent="0.2">
      <c r="A474" s="28"/>
      <c r="B474" s="26"/>
      <c r="C474" s="27"/>
      <c r="D474" s="26"/>
      <c r="E474" s="28"/>
      <c r="F474" s="26"/>
      <c r="N474" s="157"/>
      <c r="O474" s="157"/>
      <c r="P474" s="158"/>
      <c r="Q474" s="157"/>
      <c r="R474" s="157"/>
      <c r="S474" s="160"/>
    </row>
    <row r="475" spans="1:19" ht="34" customHeight="1" x14ac:dyDescent="0.2">
      <c r="A475" s="28"/>
      <c r="B475" s="26"/>
      <c r="C475" s="27"/>
      <c r="D475" s="26"/>
      <c r="E475" s="28"/>
      <c r="F475" s="26"/>
      <c r="N475" s="157"/>
      <c r="O475" s="157"/>
      <c r="P475" s="158"/>
      <c r="Q475" s="157"/>
      <c r="R475" s="157"/>
      <c r="S475" s="160"/>
    </row>
    <row r="476" spans="1:19" ht="34" customHeight="1" x14ac:dyDescent="0.2">
      <c r="A476" s="28"/>
      <c r="B476" s="26"/>
      <c r="C476" s="27"/>
      <c r="D476" s="26"/>
      <c r="E476" s="28"/>
      <c r="F476" s="26"/>
      <c r="N476" s="157"/>
      <c r="O476" s="157"/>
      <c r="P476" s="158"/>
      <c r="Q476" s="157"/>
      <c r="R476" s="157"/>
      <c r="S476" s="160"/>
    </row>
    <row r="477" spans="1:19" ht="34" customHeight="1" x14ac:dyDescent="0.2">
      <c r="A477" s="28"/>
      <c r="B477" s="26"/>
      <c r="C477" s="27"/>
      <c r="D477" s="26"/>
      <c r="E477" s="28"/>
      <c r="F477" s="26"/>
      <c r="N477" s="157"/>
      <c r="O477" s="157"/>
      <c r="P477" s="158"/>
      <c r="Q477" s="157"/>
      <c r="R477" s="157"/>
      <c r="S477" s="160"/>
    </row>
    <row r="478" spans="1:19" ht="34" customHeight="1" x14ac:dyDescent="0.2">
      <c r="A478" s="28"/>
      <c r="B478" s="26"/>
      <c r="C478" s="27"/>
      <c r="D478" s="26"/>
      <c r="E478" s="28"/>
      <c r="F478" s="26"/>
      <c r="N478" s="157"/>
      <c r="O478" s="157"/>
      <c r="P478" s="158"/>
      <c r="Q478" s="157"/>
      <c r="R478" s="157"/>
      <c r="S478" s="160"/>
    </row>
    <row r="479" spans="1:19" ht="34" customHeight="1" x14ac:dyDescent="0.2">
      <c r="A479" s="28"/>
      <c r="B479" s="26"/>
      <c r="C479" s="27"/>
      <c r="D479" s="26"/>
      <c r="E479" s="28"/>
      <c r="F479" s="26"/>
      <c r="N479" s="157"/>
      <c r="O479" s="157"/>
      <c r="P479" s="158"/>
      <c r="Q479" s="157"/>
      <c r="R479" s="157"/>
      <c r="S479" s="160"/>
    </row>
    <row r="480" spans="1:19" ht="34" customHeight="1" x14ac:dyDescent="0.2">
      <c r="A480" s="28"/>
      <c r="B480" s="26"/>
      <c r="C480" s="27"/>
      <c r="D480" s="26"/>
      <c r="E480" s="28"/>
      <c r="F480" s="26"/>
      <c r="N480" s="157"/>
      <c r="O480" s="157"/>
      <c r="P480" s="158"/>
      <c r="Q480" s="157"/>
      <c r="R480" s="157"/>
      <c r="S480" s="160"/>
    </row>
    <row r="481" spans="1:19" ht="34" customHeight="1" x14ac:dyDescent="0.2">
      <c r="A481" s="28"/>
      <c r="B481" s="26"/>
      <c r="C481" s="27"/>
      <c r="D481" s="26"/>
      <c r="E481" s="28"/>
      <c r="F481" s="26"/>
      <c r="N481" s="157"/>
      <c r="O481" s="157"/>
      <c r="P481" s="158"/>
      <c r="Q481" s="157"/>
      <c r="R481" s="157"/>
      <c r="S481" s="160"/>
    </row>
    <row r="482" spans="1:19" ht="34" customHeight="1" x14ac:dyDescent="0.2">
      <c r="A482" s="28"/>
      <c r="B482" s="26"/>
      <c r="C482" s="27"/>
      <c r="D482" s="26"/>
      <c r="E482" s="28"/>
      <c r="F482" s="26"/>
      <c r="N482" s="157"/>
      <c r="O482" s="157"/>
      <c r="P482" s="158"/>
      <c r="Q482" s="157"/>
      <c r="R482" s="157"/>
      <c r="S482" s="160"/>
    </row>
    <row r="483" spans="1:19" ht="34" customHeight="1" x14ac:dyDescent="0.2">
      <c r="A483" s="28"/>
      <c r="B483" s="26"/>
      <c r="C483" s="27"/>
      <c r="D483" s="26"/>
      <c r="E483" s="28"/>
      <c r="F483" s="26"/>
      <c r="N483" s="157"/>
      <c r="O483" s="157"/>
      <c r="P483" s="158"/>
      <c r="Q483" s="157"/>
      <c r="R483" s="157"/>
      <c r="S483" s="160"/>
    </row>
    <row r="484" spans="1:19" ht="34" customHeight="1" x14ac:dyDescent="0.2">
      <c r="A484" s="28"/>
      <c r="B484" s="26"/>
      <c r="C484" s="27"/>
      <c r="D484" s="26"/>
      <c r="E484" s="28"/>
      <c r="F484" s="26"/>
      <c r="N484" s="157"/>
      <c r="O484" s="157"/>
      <c r="P484" s="158"/>
      <c r="Q484" s="157"/>
      <c r="R484" s="157"/>
      <c r="S484" s="160"/>
    </row>
    <row r="485" spans="1:19" ht="34" customHeight="1" x14ac:dyDescent="0.2">
      <c r="A485" s="28"/>
      <c r="B485" s="26"/>
      <c r="C485" s="27"/>
      <c r="D485" s="26"/>
      <c r="E485" s="28"/>
      <c r="F485" s="26"/>
      <c r="N485" s="157"/>
      <c r="O485" s="157"/>
      <c r="P485" s="158"/>
      <c r="Q485" s="157"/>
      <c r="R485" s="157"/>
      <c r="S485" s="160"/>
    </row>
    <row r="486" spans="1:19" ht="34" customHeight="1" x14ac:dyDescent="0.2">
      <c r="A486" s="28"/>
      <c r="B486" s="26"/>
      <c r="C486" s="27"/>
      <c r="D486" s="26"/>
      <c r="E486" s="28"/>
      <c r="F486" s="26"/>
      <c r="N486" s="157"/>
      <c r="O486" s="157"/>
      <c r="P486" s="158"/>
      <c r="Q486" s="157"/>
      <c r="R486" s="157"/>
      <c r="S486" s="160"/>
    </row>
    <row r="487" spans="1:19" ht="34" customHeight="1" x14ac:dyDescent="0.2">
      <c r="A487" s="28"/>
      <c r="B487" s="26"/>
      <c r="C487" s="27"/>
      <c r="D487" s="26"/>
      <c r="E487" s="28"/>
      <c r="F487" s="26"/>
      <c r="N487" s="157"/>
      <c r="O487" s="157"/>
      <c r="P487" s="158"/>
      <c r="Q487" s="157"/>
      <c r="R487" s="157"/>
      <c r="S487" s="160"/>
    </row>
    <row r="488" spans="1:19" ht="34" customHeight="1" x14ac:dyDescent="0.2">
      <c r="A488" s="28"/>
      <c r="B488" s="26"/>
      <c r="C488" s="27"/>
      <c r="D488" s="26"/>
      <c r="E488" s="28"/>
      <c r="F488" s="26"/>
      <c r="N488" s="157"/>
      <c r="O488" s="157"/>
      <c r="P488" s="158"/>
      <c r="Q488" s="157"/>
      <c r="R488" s="157"/>
      <c r="S488" s="160"/>
    </row>
    <row r="489" spans="1:19" ht="34" customHeight="1" x14ac:dyDescent="0.2">
      <c r="A489" s="28"/>
      <c r="B489" s="26"/>
      <c r="C489" s="27"/>
      <c r="D489" s="26"/>
      <c r="E489" s="28"/>
      <c r="F489" s="26"/>
      <c r="N489" s="157"/>
      <c r="O489" s="157"/>
      <c r="P489" s="158"/>
      <c r="Q489" s="157"/>
      <c r="R489" s="157"/>
      <c r="S489" s="160"/>
    </row>
    <row r="490" spans="1:19" ht="34" customHeight="1" x14ac:dyDescent="0.2">
      <c r="A490" s="28"/>
      <c r="B490" s="26"/>
      <c r="C490" s="27"/>
      <c r="D490" s="26"/>
      <c r="E490" s="28"/>
      <c r="F490" s="26"/>
      <c r="N490" s="157"/>
      <c r="O490" s="157"/>
      <c r="P490" s="158"/>
      <c r="Q490" s="157"/>
      <c r="R490" s="157"/>
      <c r="S490" s="160"/>
    </row>
    <row r="491" spans="1:19" ht="34" customHeight="1" x14ac:dyDescent="0.2">
      <c r="A491" s="28"/>
      <c r="B491" s="26"/>
      <c r="C491" s="27"/>
      <c r="D491" s="26"/>
      <c r="E491" s="28"/>
      <c r="F491" s="26"/>
      <c r="N491" s="157"/>
      <c r="O491" s="157"/>
      <c r="P491" s="158"/>
      <c r="Q491" s="157"/>
      <c r="R491" s="157"/>
      <c r="S491" s="160"/>
    </row>
    <row r="492" spans="1:19" ht="34" customHeight="1" x14ac:dyDescent="0.2">
      <c r="A492" s="28"/>
      <c r="B492" s="26"/>
      <c r="C492" s="27"/>
      <c r="D492" s="26"/>
      <c r="E492" s="28"/>
      <c r="F492" s="26"/>
      <c r="N492" s="157"/>
      <c r="O492" s="157"/>
      <c r="P492" s="158"/>
      <c r="Q492" s="157"/>
      <c r="R492" s="157"/>
      <c r="S492" s="160"/>
    </row>
    <row r="493" spans="1:19" ht="34" customHeight="1" x14ac:dyDescent="0.2">
      <c r="A493" s="28"/>
      <c r="B493" s="26"/>
      <c r="C493" s="27"/>
      <c r="D493" s="26"/>
      <c r="E493" s="28"/>
      <c r="F493" s="26"/>
      <c r="N493" s="157"/>
      <c r="O493" s="157"/>
      <c r="P493" s="158"/>
      <c r="Q493" s="157"/>
      <c r="R493" s="157"/>
      <c r="S493" s="160"/>
    </row>
    <row r="494" spans="1:19" ht="34" customHeight="1" x14ac:dyDescent="0.2">
      <c r="A494" s="28"/>
      <c r="B494" s="26"/>
      <c r="C494" s="27"/>
      <c r="D494" s="26"/>
      <c r="E494" s="28"/>
      <c r="F494" s="26"/>
      <c r="N494" s="157"/>
      <c r="O494" s="157"/>
      <c r="P494" s="158"/>
      <c r="Q494" s="157"/>
      <c r="R494" s="157"/>
      <c r="S494" s="160"/>
    </row>
    <row r="495" spans="1:19" ht="34" customHeight="1" x14ac:dyDescent="0.2">
      <c r="A495" s="28"/>
      <c r="B495" s="26"/>
      <c r="C495" s="27"/>
      <c r="D495" s="26"/>
      <c r="E495" s="28"/>
      <c r="F495" s="26"/>
      <c r="N495" s="157"/>
      <c r="O495" s="157"/>
      <c r="P495" s="158"/>
      <c r="Q495" s="157"/>
      <c r="R495" s="157"/>
      <c r="S495" s="160"/>
    </row>
    <row r="496" spans="1:19" ht="34" customHeight="1" x14ac:dyDescent="0.2">
      <c r="A496" s="28"/>
      <c r="B496" s="26"/>
      <c r="C496" s="27"/>
      <c r="D496" s="26"/>
      <c r="E496" s="28"/>
      <c r="F496" s="26"/>
      <c r="N496" s="157"/>
      <c r="O496" s="157"/>
      <c r="P496" s="158"/>
      <c r="Q496" s="157"/>
      <c r="R496" s="157"/>
      <c r="S496" s="160"/>
    </row>
    <row r="497" spans="1:19" ht="34" customHeight="1" x14ac:dyDescent="0.2">
      <c r="A497" s="28"/>
      <c r="B497" s="26"/>
      <c r="C497" s="27"/>
      <c r="D497" s="26"/>
      <c r="E497" s="28"/>
      <c r="F497" s="26"/>
      <c r="N497" s="157"/>
      <c r="O497" s="157"/>
      <c r="P497" s="158"/>
      <c r="Q497" s="157"/>
      <c r="R497" s="157"/>
      <c r="S497" s="160"/>
    </row>
    <row r="498" spans="1:19" ht="34" customHeight="1" x14ac:dyDescent="0.2">
      <c r="A498" s="28"/>
      <c r="B498" s="26"/>
      <c r="C498" s="27"/>
      <c r="D498" s="26"/>
      <c r="E498" s="28"/>
      <c r="F498" s="26"/>
      <c r="N498" s="157"/>
      <c r="O498" s="157"/>
      <c r="P498" s="158"/>
      <c r="Q498" s="157"/>
      <c r="R498" s="157"/>
      <c r="S498" s="160"/>
    </row>
    <row r="499" spans="1:19" ht="34" customHeight="1" x14ac:dyDescent="0.2">
      <c r="A499" s="28"/>
      <c r="B499" s="26"/>
      <c r="C499" s="27"/>
      <c r="D499" s="26"/>
      <c r="E499" s="28"/>
      <c r="F499" s="26"/>
      <c r="N499" s="157"/>
      <c r="O499" s="157"/>
      <c r="P499" s="158"/>
      <c r="Q499" s="157"/>
      <c r="R499" s="157"/>
      <c r="S499" s="160"/>
    </row>
    <row r="500" spans="1:19" ht="34" customHeight="1" x14ac:dyDescent="0.2">
      <c r="A500" s="28"/>
      <c r="B500" s="26"/>
      <c r="C500" s="27"/>
      <c r="D500" s="26"/>
      <c r="E500" s="28"/>
      <c r="F500" s="26"/>
      <c r="N500" s="157"/>
      <c r="O500" s="157"/>
      <c r="P500" s="158"/>
      <c r="Q500" s="157"/>
      <c r="R500" s="157"/>
      <c r="S500" s="160"/>
    </row>
    <row r="501" spans="1:19" ht="34" customHeight="1" x14ac:dyDescent="0.2">
      <c r="A501" s="28"/>
      <c r="B501" s="26"/>
      <c r="C501" s="27"/>
      <c r="D501" s="26"/>
      <c r="E501" s="28"/>
      <c r="F501" s="26"/>
      <c r="N501" s="157"/>
      <c r="O501" s="157"/>
      <c r="P501" s="158"/>
      <c r="Q501" s="157"/>
      <c r="R501" s="157"/>
      <c r="S501" s="160"/>
    </row>
    <row r="502" spans="1:19" ht="34" customHeight="1" x14ac:dyDescent="0.2">
      <c r="A502" s="28"/>
      <c r="B502" s="26"/>
      <c r="C502" s="27"/>
      <c r="D502" s="26"/>
      <c r="E502" s="28"/>
      <c r="F502" s="26"/>
      <c r="N502" s="157"/>
      <c r="O502" s="157"/>
      <c r="P502" s="158"/>
      <c r="Q502" s="157"/>
      <c r="R502" s="157"/>
      <c r="S502" s="160"/>
    </row>
    <row r="503" spans="1:19" ht="34" customHeight="1" x14ac:dyDescent="0.2">
      <c r="A503" s="28"/>
      <c r="B503" s="26"/>
      <c r="C503" s="27"/>
      <c r="D503" s="26"/>
      <c r="E503" s="28"/>
      <c r="F503" s="26"/>
      <c r="N503" s="157"/>
      <c r="O503" s="157"/>
      <c r="P503" s="158"/>
      <c r="Q503" s="157"/>
      <c r="R503" s="157"/>
      <c r="S503" s="160"/>
    </row>
    <row r="504" spans="1:19" ht="34" customHeight="1" x14ac:dyDescent="0.2">
      <c r="A504" s="28"/>
      <c r="B504" s="26"/>
      <c r="C504" s="27"/>
      <c r="D504" s="26"/>
      <c r="E504" s="28"/>
      <c r="F504" s="26"/>
      <c r="N504" s="157"/>
      <c r="O504" s="157"/>
      <c r="P504" s="158"/>
      <c r="Q504" s="157"/>
      <c r="R504" s="157"/>
      <c r="S504" s="160"/>
    </row>
    <row r="505" spans="1:19" ht="34" customHeight="1" x14ac:dyDescent="0.2">
      <c r="A505" s="28"/>
      <c r="B505" s="26"/>
      <c r="C505" s="27"/>
      <c r="D505" s="26"/>
      <c r="E505" s="28"/>
      <c r="F505" s="26"/>
      <c r="N505" s="157"/>
      <c r="O505" s="157"/>
      <c r="P505" s="158"/>
      <c r="Q505" s="157"/>
      <c r="R505" s="157"/>
      <c r="S505" s="160"/>
    </row>
    <row r="506" spans="1:19" ht="34" customHeight="1" x14ac:dyDescent="0.2">
      <c r="A506" s="28"/>
      <c r="B506" s="26"/>
      <c r="C506" s="27"/>
      <c r="D506" s="26"/>
      <c r="E506" s="28"/>
      <c r="F506" s="26"/>
      <c r="N506" s="157"/>
      <c r="O506" s="157"/>
      <c r="P506" s="158"/>
      <c r="Q506" s="157"/>
      <c r="R506" s="157"/>
      <c r="S506" s="160"/>
    </row>
    <row r="507" spans="1:19" ht="34" customHeight="1" x14ac:dyDescent="0.2">
      <c r="A507" s="28"/>
      <c r="B507" s="26"/>
      <c r="C507" s="27"/>
      <c r="D507" s="26"/>
      <c r="E507" s="28"/>
      <c r="F507" s="26"/>
      <c r="N507" s="157"/>
      <c r="O507" s="157"/>
      <c r="P507" s="158"/>
      <c r="Q507" s="157"/>
      <c r="R507" s="157"/>
      <c r="S507" s="160"/>
    </row>
    <row r="508" spans="1:19" ht="34" customHeight="1" x14ac:dyDescent="0.2">
      <c r="A508" s="28"/>
      <c r="B508" s="26"/>
      <c r="C508" s="27"/>
      <c r="D508" s="26"/>
      <c r="E508" s="28"/>
      <c r="F508" s="26"/>
      <c r="N508" s="157"/>
      <c r="O508" s="157"/>
      <c r="P508" s="158"/>
      <c r="Q508" s="157"/>
      <c r="R508" s="157"/>
      <c r="S508" s="160"/>
    </row>
    <row r="509" spans="1:19" ht="34" customHeight="1" x14ac:dyDescent="0.2">
      <c r="A509" s="28"/>
      <c r="B509" s="26"/>
      <c r="C509" s="27"/>
      <c r="D509" s="26"/>
      <c r="E509" s="28"/>
      <c r="F509" s="26"/>
      <c r="N509" s="157"/>
      <c r="O509" s="157"/>
      <c r="P509" s="158"/>
      <c r="Q509" s="157"/>
      <c r="R509" s="157"/>
      <c r="S509" s="160"/>
    </row>
    <row r="510" spans="1:19" ht="34" customHeight="1" x14ac:dyDescent="0.2">
      <c r="A510" s="28"/>
      <c r="B510" s="26"/>
      <c r="C510" s="27"/>
      <c r="D510" s="28"/>
      <c r="E510" s="28"/>
      <c r="F510" s="26"/>
      <c r="N510" s="157"/>
      <c r="O510" s="157"/>
      <c r="P510" s="158"/>
      <c r="Q510" s="157"/>
      <c r="R510" s="157"/>
      <c r="S510" s="160"/>
    </row>
    <row r="511" spans="1:19" ht="34" customHeight="1" x14ac:dyDescent="0.2">
      <c r="A511" s="28"/>
      <c r="B511" s="26"/>
      <c r="C511" s="27"/>
      <c r="D511" s="28"/>
      <c r="E511" s="28"/>
      <c r="F511" s="26"/>
      <c r="N511" s="157"/>
      <c r="O511" s="157"/>
      <c r="P511" s="158"/>
      <c r="Q511" s="157"/>
      <c r="R511" s="157"/>
      <c r="S511" s="160"/>
    </row>
    <row r="512" spans="1:19" ht="34" customHeight="1" x14ac:dyDescent="0.2">
      <c r="A512" s="28"/>
      <c r="B512" s="26"/>
      <c r="C512" s="27"/>
      <c r="D512" s="28"/>
      <c r="E512" s="28"/>
      <c r="F512" s="26"/>
      <c r="N512" s="157"/>
      <c r="O512" s="157"/>
      <c r="P512" s="158"/>
      <c r="Q512" s="157"/>
      <c r="R512" s="157"/>
      <c r="S512" s="160"/>
    </row>
    <row r="513" spans="1:19" ht="34" customHeight="1" x14ac:dyDescent="0.2">
      <c r="A513" s="28"/>
      <c r="B513" s="26"/>
      <c r="C513" s="27"/>
      <c r="D513" s="28"/>
      <c r="E513" s="28"/>
      <c r="F513" s="26"/>
      <c r="N513" s="157"/>
      <c r="O513" s="157"/>
      <c r="P513" s="158"/>
      <c r="Q513" s="157"/>
      <c r="R513" s="157"/>
      <c r="S513" s="160"/>
    </row>
    <row r="514" spans="1:19" ht="34" customHeight="1" x14ac:dyDescent="0.2">
      <c r="A514" s="28"/>
      <c r="B514" s="26"/>
      <c r="C514" s="27"/>
      <c r="D514" s="28"/>
      <c r="E514" s="28"/>
      <c r="F514" s="26"/>
      <c r="N514" s="157"/>
      <c r="O514" s="157"/>
      <c r="P514" s="158"/>
      <c r="Q514" s="157"/>
      <c r="R514" s="157"/>
      <c r="S514" s="160"/>
    </row>
    <row r="515" spans="1:19" ht="34" customHeight="1" x14ac:dyDescent="0.2">
      <c r="A515" s="28"/>
      <c r="B515" s="26"/>
      <c r="C515" s="27"/>
      <c r="D515" s="28"/>
      <c r="E515" s="28"/>
      <c r="F515" s="26"/>
      <c r="N515" s="157"/>
      <c r="O515" s="157"/>
      <c r="P515" s="158"/>
      <c r="Q515" s="157"/>
      <c r="R515" s="157"/>
      <c r="S515" s="160"/>
    </row>
    <row r="516" spans="1:19" ht="34" customHeight="1" x14ac:dyDescent="0.2">
      <c r="A516" s="28"/>
      <c r="B516" s="26"/>
      <c r="C516" s="27"/>
      <c r="D516" s="28"/>
      <c r="E516" s="28"/>
      <c r="F516" s="26"/>
      <c r="N516" s="157"/>
      <c r="O516" s="157"/>
      <c r="P516" s="158"/>
      <c r="Q516" s="157"/>
      <c r="R516" s="157"/>
      <c r="S516" s="160"/>
    </row>
    <row r="517" spans="1:19" ht="34" customHeight="1" x14ac:dyDescent="0.2">
      <c r="A517" s="28"/>
      <c r="B517" s="26"/>
      <c r="C517" s="27"/>
      <c r="D517" s="28"/>
      <c r="E517" s="28"/>
      <c r="F517" s="26"/>
      <c r="N517" s="157"/>
      <c r="O517" s="157"/>
      <c r="P517" s="158"/>
      <c r="Q517" s="157"/>
      <c r="R517" s="157"/>
      <c r="S517" s="160"/>
    </row>
    <row r="518" spans="1:19" ht="34" customHeight="1" x14ac:dyDescent="0.2">
      <c r="A518" s="28"/>
      <c r="B518" s="26"/>
      <c r="C518" s="27"/>
      <c r="D518" s="26"/>
      <c r="E518" s="28"/>
      <c r="F518" s="26"/>
      <c r="N518" s="157"/>
      <c r="O518" s="157"/>
      <c r="P518" s="158"/>
      <c r="Q518" s="157"/>
      <c r="R518" s="157"/>
      <c r="S518" s="160"/>
    </row>
    <row r="519" spans="1:19" ht="34" customHeight="1" x14ac:dyDescent="0.2">
      <c r="A519" s="28"/>
      <c r="B519" s="26"/>
      <c r="C519" s="27"/>
      <c r="D519" s="26"/>
      <c r="E519" s="28"/>
      <c r="F519" s="26"/>
      <c r="N519" s="157"/>
      <c r="O519" s="157"/>
      <c r="P519" s="158"/>
      <c r="Q519" s="157"/>
      <c r="R519" s="157"/>
      <c r="S519" s="160"/>
    </row>
    <row r="520" spans="1:19" ht="34" customHeight="1" x14ac:dyDescent="0.2">
      <c r="A520" s="28"/>
      <c r="B520" s="26"/>
      <c r="C520" s="27"/>
      <c r="D520" s="26"/>
      <c r="E520" s="28"/>
      <c r="F520" s="26"/>
      <c r="N520" s="157"/>
      <c r="O520" s="157"/>
      <c r="P520" s="158"/>
      <c r="Q520" s="157"/>
      <c r="R520" s="157"/>
      <c r="S520" s="160"/>
    </row>
    <row r="521" spans="1:19" ht="34" customHeight="1" x14ac:dyDescent="0.2">
      <c r="A521" s="28"/>
      <c r="B521" s="26"/>
      <c r="C521" s="27"/>
      <c r="D521" s="26"/>
      <c r="E521" s="28"/>
      <c r="F521" s="26"/>
      <c r="N521" s="157"/>
      <c r="O521" s="157"/>
      <c r="P521" s="158"/>
      <c r="Q521" s="157"/>
      <c r="R521" s="157"/>
      <c r="S521" s="160"/>
    </row>
    <row r="522" spans="1:19" ht="34" customHeight="1" x14ac:dyDescent="0.2">
      <c r="A522" s="28"/>
      <c r="B522" s="26"/>
      <c r="C522" s="27"/>
      <c r="D522" s="26"/>
      <c r="E522" s="28"/>
      <c r="F522" s="26"/>
      <c r="N522" s="157"/>
      <c r="O522" s="157"/>
      <c r="P522" s="158"/>
      <c r="Q522" s="157"/>
      <c r="R522" s="157"/>
      <c r="S522" s="160"/>
    </row>
    <row r="523" spans="1:19" ht="34" customHeight="1" x14ac:dyDescent="0.2">
      <c r="A523" s="28"/>
      <c r="B523" s="26"/>
      <c r="C523" s="27"/>
      <c r="D523" s="26"/>
      <c r="E523" s="28"/>
      <c r="F523" s="26"/>
      <c r="N523" s="157"/>
      <c r="O523" s="157"/>
      <c r="P523" s="158"/>
      <c r="Q523" s="157"/>
      <c r="R523" s="157"/>
      <c r="S523" s="160"/>
    </row>
    <row r="524" spans="1:19" ht="34" customHeight="1" x14ac:dyDescent="0.2">
      <c r="A524" s="28"/>
      <c r="B524" s="26"/>
      <c r="C524" s="27"/>
      <c r="D524" s="26"/>
      <c r="E524" s="28"/>
      <c r="F524" s="26"/>
      <c r="N524" s="157"/>
      <c r="O524" s="157"/>
      <c r="P524" s="158"/>
      <c r="Q524" s="157"/>
      <c r="R524" s="157"/>
      <c r="S524" s="160"/>
    </row>
    <row r="525" spans="1:19" ht="34" customHeight="1" x14ac:dyDescent="0.2">
      <c r="A525" s="28"/>
      <c r="B525" s="26"/>
      <c r="C525" s="27"/>
      <c r="D525" s="26"/>
      <c r="E525" s="28"/>
      <c r="F525" s="26"/>
      <c r="N525" s="157"/>
      <c r="O525" s="157"/>
      <c r="P525" s="158"/>
      <c r="Q525" s="157"/>
      <c r="R525" s="157"/>
      <c r="S525" s="160"/>
    </row>
    <row r="526" spans="1:19" ht="34" customHeight="1" x14ac:dyDescent="0.2">
      <c r="A526" s="28"/>
      <c r="B526" s="26"/>
      <c r="C526" s="27"/>
      <c r="D526" s="26"/>
      <c r="E526" s="28"/>
      <c r="F526" s="26"/>
      <c r="N526" s="157"/>
      <c r="O526" s="157"/>
      <c r="P526" s="158"/>
      <c r="Q526" s="157"/>
      <c r="R526" s="157"/>
      <c r="S526" s="160"/>
    </row>
    <row r="527" spans="1:19" ht="34" customHeight="1" x14ac:dyDescent="0.2">
      <c r="A527" s="28"/>
      <c r="B527" s="26"/>
      <c r="C527" s="27"/>
      <c r="D527" s="26"/>
      <c r="E527" s="28"/>
      <c r="F527" s="26"/>
      <c r="N527" s="157"/>
      <c r="O527" s="157"/>
      <c r="P527" s="158"/>
      <c r="Q527" s="157"/>
      <c r="R527" s="157"/>
      <c r="S527" s="160"/>
    </row>
    <row r="528" spans="1:19" ht="34" customHeight="1" x14ac:dyDescent="0.2">
      <c r="A528" s="28"/>
      <c r="B528" s="26"/>
      <c r="C528" s="27"/>
      <c r="D528" s="26"/>
      <c r="E528" s="28"/>
      <c r="F528" s="26"/>
      <c r="N528" s="157"/>
      <c r="O528" s="157"/>
      <c r="P528" s="158"/>
      <c r="Q528" s="157"/>
      <c r="R528" s="157"/>
      <c r="S528" s="160"/>
    </row>
    <row r="529" spans="1:19" ht="34" customHeight="1" x14ac:dyDescent="0.2">
      <c r="A529" s="28"/>
      <c r="B529" s="26"/>
      <c r="C529" s="27"/>
      <c r="D529" s="26"/>
      <c r="E529" s="28"/>
      <c r="F529" s="26"/>
      <c r="N529" s="157"/>
      <c r="O529" s="157"/>
      <c r="P529" s="158"/>
      <c r="Q529" s="157"/>
      <c r="R529" s="157"/>
      <c r="S529" s="160"/>
    </row>
    <row r="530" spans="1:19" ht="34" customHeight="1" x14ac:dyDescent="0.2">
      <c r="A530" s="28"/>
      <c r="B530" s="26"/>
      <c r="C530" s="27"/>
      <c r="D530" s="26"/>
      <c r="E530" s="28"/>
      <c r="F530" s="26"/>
      <c r="N530" s="157"/>
      <c r="O530" s="157"/>
      <c r="P530" s="158"/>
      <c r="Q530" s="157"/>
      <c r="R530" s="157"/>
      <c r="S530" s="160"/>
    </row>
    <row r="531" spans="1:19" ht="34" customHeight="1" x14ac:dyDescent="0.2">
      <c r="A531" s="28"/>
      <c r="B531" s="26"/>
      <c r="C531" s="27"/>
      <c r="D531" s="26"/>
      <c r="E531" s="28"/>
      <c r="F531" s="26"/>
      <c r="N531" s="157"/>
      <c r="O531" s="157"/>
      <c r="P531" s="158"/>
      <c r="Q531" s="157"/>
      <c r="R531" s="157"/>
      <c r="S531" s="160"/>
    </row>
    <row r="532" spans="1:19" ht="34" customHeight="1" x14ac:dyDescent="0.2">
      <c r="A532" s="28"/>
      <c r="B532" s="26"/>
      <c r="C532" s="27"/>
      <c r="D532" s="26"/>
      <c r="E532" s="28"/>
      <c r="F532" s="26"/>
      <c r="N532" s="157"/>
      <c r="O532" s="157"/>
      <c r="P532" s="158"/>
      <c r="Q532" s="157"/>
      <c r="R532" s="157"/>
      <c r="S532" s="160"/>
    </row>
    <row r="533" spans="1:19" ht="34" customHeight="1" x14ac:dyDescent="0.2">
      <c r="A533" s="28"/>
      <c r="B533" s="26"/>
      <c r="C533" s="27"/>
      <c r="D533" s="26"/>
      <c r="E533" s="28"/>
      <c r="F533" s="26"/>
      <c r="N533" s="157"/>
      <c r="O533" s="157"/>
      <c r="P533" s="158"/>
      <c r="Q533" s="157"/>
      <c r="R533" s="157"/>
      <c r="S533" s="160"/>
    </row>
    <row r="534" spans="1:19" ht="34" customHeight="1" x14ac:dyDescent="0.2">
      <c r="A534" s="28"/>
      <c r="B534" s="26"/>
      <c r="C534" s="27"/>
      <c r="D534" s="26"/>
      <c r="E534" s="28"/>
      <c r="F534" s="26"/>
      <c r="N534" s="157"/>
      <c r="O534" s="157"/>
      <c r="P534" s="158"/>
      <c r="Q534" s="157"/>
      <c r="R534" s="157"/>
      <c r="S534" s="160"/>
    </row>
    <row r="535" spans="1:19" ht="34" customHeight="1" x14ac:dyDescent="0.2">
      <c r="A535" s="28"/>
      <c r="B535" s="26"/>
      <c r="C535" s="27"/>
      <c r="D535" s="26"/>
      <c r="E535" s="28"/>
      <c r="F535" s="26"/>
      <c r="N535" s="157"/>
      <c r="O535" s="157"/>
      <c r="P535" s="158"/>
      <c r="Q535" s="157"/>
      <c r="R535" s="157"/>
      <c r="S535" s="160"/>
    </row>
    <row r="536" spans="1:19" ht="34" customHeight="1" x14ac:dyDescent="0.2">
      <c r="A536" s="28"/>
      <c r="B536" s="26"/>
      <c r="C536" s="27"/>
      <c r="D536" s="26"/>
      <c r="E536" s="28"/>
      <c r="F536" s="26"/>
      <c r="N536" s="157"/>
      <c r="O536" s="157"/>
      <c r="P536" s="158"/>
      <c r="Q536" s="157"/>
      <c r="R536" s="157"/>
      <c r="S536" s="160"/>
    </row>
    <row r="537" spans="1:19" ht="34" customHeight="1" x14ac:dyDescent="0.2">
      <c r="A537" s="28"/>
      <c r="B537" s="26"/>
      <c r="C537" s="27"/>
      <c r="D537" s="26"/>
      <c r="E537" s="28"/>
      <c r="F537" s="26"/>
      <c r="N537" s="157"/>
      <c r="O537" s="157"/>
      <c r="P537" s="158"/>
      <c r="Q537" s="157"/>
      <c r="R537" s="157"/>
      <c r="S537" s="160"/>
    </row>
    <row r="538" spans="1:19" ht="34" customHeight="1" x14ac:dyDescent="0.2">
      <c r="A538" s="28"/>
      <c r="B538" s="26"/>
      <c r="C538" s="27"/>
      <c r="D538" s="28"/>
      <c r="E538" s="28"/>
      <c r="F538" s="26"/>
      <c r="N538" s="157"/>
      <c r="O538" s="157"/>
      <c r="P538" s="158"/>
      <c r="Q538" s="157"/>
      <c r="R538" s="157"/>
      <c r="S538" s="160"/>
    </row>
    <row r="539" spans="1:19" ht="34" customHeight="1" x14ac:dyDescent="0.2">
      <c r="A539" s="28"/>
      <c r="B539" s="26"/>
      <c r="C539" s="27"/>
      <c r="D539" s="28"/>
      <c r="E539" s="28"/>
      <c r="F539" s="26"/>
      <c r="N539" s="157"/>
      <c r="O539" s="157"/>
      <c r="P539" s="158"/>
      <c r="Q539" s="157"/>
      <c r="R539" s="157"/>
      <c r="S539" s="160"/>
    </row>
    <row r="540" spans="1:19" ht="34" customHeight="1" x14ac:dyDescent="0.2">
      <c r="A540" s="28"/>
      <c r="B540" s="26"/>
      <c r="C540" s="27"/>
      <c r="D540" s="28"/>
      <c r="E540" s="28"/>
      <c r="F540" s="26"/>
      <c r="N540" s="157"/>
      <c r="O540" s="157"/>
      <c r="P540" s="158"/>
      <c r="Q540" s="157"/>
      <c r="R540" s="157"/>
      <c r="S540" s="160"/>
    </row>
    <row r="541" spans="1:19" ht="34" customHeight="1" x14ac:dyDescent="0.2">
      <c r="A541" s="28"/>
      <c r="B541" s="26"/>
      <c r="C541" s="27"/>
      <c r="D541" s="28"/>
      <c r="E541" s="28"/>
      <c r="F541" s="26"/>
      <c r="N541" s="157"/>
      <c r="O541" s="157"/>
      <c r="P541" s="158"/>
      <c r="Q541" s="157"/>
      <c r="R541" s="157"/>
      <c r="S541" s="160"/>
    </row>
    <row r="542" spans="1:19" ht="34" customHeight="1" x14ac:dyDescent="0.2">
      <c r="A542" s="28"/>
      <c r="B542" s="26"/>
      <c r="C542" s="27"/>
      <c r="D542" s="26"/>
      <c r="E542" s="28"/>
      <c r="F542" s="26"/>
      <c r="N542" s="157"/>
      <c r="O542" s="157"/>
      <c r="P542" s="158"/>
      <c r="Q542" s="157"/>
      <c r="R542" s="157"/>
      <c r="S542" s="160"/>
    </row>
    <row r="543" spans="1:19" ht="34" customHeight="1" x14ac:dyDescent="0.2">
      <c r="A543" s="28"/>
      <c r="B543" s="26"/>
      <c r="C543" s="27"/>
      <c r="D543" s="26"/>
      <c r="E543" s="28"/>
      <c r="F543" s="26"/>
      <c r="N543" s="157"/>
      <c r="O543" s="157"/>
      <c r="P543" s="158"/>
      <c r="Q543" s="157"/>
      <c r="R543" s="157"/>
      <c r="S543" s="160"/>
    </row>
    <row r="544" spans="1:19" ht="34" customHeight="1" x14ac:dyDescent="0.2">
      <c r="A544" s="28"/>
      <c r="B544" s="26"/>
      <c r="C544" s="27"/>
      <c r="D544" s="26"/>
      <c r="E544" s="28"/>
      <c r="F544" s="26"/>
      <c r="N544" s="157"/>
      <c r="O544" s="157"/>
      <c r="P544" s="158"/>
      <c r="Q544" s="157"/>
      <c r="R544" s="157"/>
      <c r="S544" s="160"/>
    </row>
    <row r="545" spans="1:19" ht="34" customHeight="1" x14ac:dyDescent="0.2">
      <c r="A545" s="28"/>
      <c r="B545" s="26"/>
      <c r="C545" s="27"/>
      <c r="D545" s="26"/>
      <c r="E545" s="28"/>
      <c r="F545" s="26"/>
      <c r="N545" s="157"/>
      <c r="O545" s="157"/>
      <c r="P545" s="158"/>
      <c r="Q545" s="157"/>
      <c r="R545" s="157"/>
      <c r="S545" s="160"/>
    </row>
    <row r="546" spans="1:19" ht="34" customHeight="1" x14ac:dyDescent="0.2">
      <c r="A546" s="28"/>
      <c r="B546" s="26"/>
      <c r="C546" s="27"/>
      <c r="D546" s="26"/>
      <c r="E546" s="28"/>
      <c r="F546" s="26"/>
      <c r="N546" s="157"/>
      <c r="O546" s="157"/>
      <c r="P546" s="158"/>
      <c r="Q546" s="157"/>
      <c r="R546" s="157"/>
      <c r="S546" s="160"/>
    </row>
    <row r="547" spans="1:19" ht="34" customHeight="1" x14ac:dyDescent="0.2">
      <c r="A547" s="28"/>
      <c r="B547" s="26"/>
      <c r="C547" s="27"/>
      <c r="D547" s="26"/>
      <c r="E547" s="28"/>
      <c r="F547" s="26"/>
      <c r="N547" s="157"/>
      <c r="O547" s="157"/>
      <c r="P547" s="158"/>
      <c r="Q547" s="157"/>
      <c r="R547" s="157"/>
      <c r="S547" s="160"/>
    </row>
    <row r="548" spans="1:19" ht="34" customHeight="1" x14ac:dyDescent="0.2">
      <c r="A548" s="28"/>
      <c r="B548" s="26"/>
      <c r="C548" s="27"/>
      <c r="D548" s="26"/>
      <c r="E548" s="28"/>
      <c r="F548" s="26"/>
      <c r="N548" s="157"/>
      <c r="O548" s="157"/>
      <c r="P548" s="158"/>
      <c r="Q548" s="157"/>
      <c r="R548" s="157"/>
      <c r="S548" s="160"/>
    </row>
    <row r="549" spans="1:19" ht="34" customHeight="1" x14ac:dyDescent="0.2">
      <c r="A549" s="28"/>
      <c r="B549" s="26"/>
      <c r="C549" s="27"/>
      <c r="D549" s="26"/>
      <c r="E549" s="28"/>
      <c r="F549" s="26"/>
      <c r="N549" s="157"/>
      <c r="O549" s="157"/>
      <c r="P549" s="158"/>
      <c r="Q549" s="157"/>
      <c r="R549" s="157"/>
      <c r="S549" s="160"/>
    </row>
    <row r="550" spans="1:19" ht="34" customHeight="1" x14ac:dyDescent="0.2">
      <c r="A550" s="28"/>
      <c r="B550" s="26"/>
      <c r="C550" s="27"/>
      <c r="D550" s="26"/>
      <c r="E550" s="28"/>
      <c r="F550" s="26"/>
      <c r="N550" s="157"/>
      <c r="O550" s="157"/>
      <c r="P550" s="158"/>
      <c r="Q550" s="157"/>
      <c r="R550" s="157"/>
      <c r="S550" s="160"/>
    </row>
    <row r="551" spans="1:19" ht="34" customHeight="1" x14ac:dyDescent="0.25">
      <c r="A551" s="28"/>
      <c r="B551" s="26"/>
      <c r="C551" s="27"/>
      <c r="D551" s="26"/>
      <c r="E551" s="28"/>
      <c r="F551" s="26"/>
    </row>
    <row r="552" spans="1:19" ht="34" customHeight="1" x14ac:dyDescent="0.25">
      <c r="A552" s="28"/>
      <c r="B552" s="26"/>
      <c r="C552" s="27"/>
      <c r="D552" s="26"/>
      <c r="E552" s="28"/>
      <c r="F552" s="26"/>
    </row>
    <row r="553" spans="1:19" ht="34" customHeight="1" x14ac:dyDescent="0.25">
      <c r="A553" s="28"/>
      <c r="B553" s="26"/>
      <c r="C553" s="27"/>
      <c r="D553" s="26"/>
      <c r="E553" s="28"/>
      <c r="F553" s="26"/>
    </row>
    <row r="554" spans="1:19" ht="34" customHeight="1" x14ac:dyDescent="0.25">
      <c r="A554" s="28"/>
      <c r="B554" s="26"/>
      <c r="C554" s="27"/>
      <c r="D554" s="26"/>
      <c r="E554" s="28"/>
      <c r="F554" s="26"/>
    </row>
    <row r="555" spans="1:19" ht="34" customHeight="1" x14ac:dyDescent="0.2">
      <c r="A555" s="28"/>
      <c r="B555" s="26"/>
      <c r="C555" s="27"/>
      <c r="D555" s="26"/>
      <c r="E555" s="28"/>
      <c r="F555" s="26"/>
      <c r="N555" s="157"/>
      <c r="O555" s="157"/>
      <c r="P555" s="158"/>
      <c r="Q555" s="157"/>
      <c r="R555" s="157"/>
      <c r="S555" s="160"/>
    </row>
    <row r="556" spans="1:19" ht="34" customHeight="1" x14ac:dyDescent="0.2">
      <c r="A556" s="28"/>
      <c r="B556" s="26"/>
      <c r="C556" s="27"/>
      <c r="D556" s="26"/>
      <c r="E556" s="28"/>
      <c r="F556" s="26"/>
      <c r="N556" s="157"/>
      <c r="O556" s="157"/>
      <c r="P556" s="158"/>
      <c r="Q556" s="157"/>
      <c r="R556" s="157"/>
      <c r="S556" s="160"/>
    </row>
    <row r="557" spans="1:19" ht="34" customHeight="1" x14ac:dyDescent="0.2">
      <c r="A557" s="28"/>
      <c r="B557" s="26"/>
      <c r="C557" s="27"/>
      <c r="D557" s="26"/>
      <c r="E557" s="28"/>
      <c r="F557" s="26"/>
      <c r="N557" s="157"/>
      <c r="O557" s="157"/>
      <c r="P557" s="158"/>
      <c r="Q557" s="157"/>
      <c r="R557" s="157"/>
      <c r="S557" s="160"/>
    </row>
    <row r="558" spans="1:19" ht="34" customHeight="1" x14ac:dyDescent="0.2">
      <c r="A558" s="28"/>
      <c r="B558" s="26"/>
      <c r="C558" s="27"/>
      <c r="D558" s="26"/>
      <c r="E558" s="28"/>
      <c r="F558" s="26"/>
      <c r="N558" s="157"/>
      <c r="O558" s="157"/>
      <c r="P558" s="158"/>
      <c r="Q558" s="157"/>
      <c r="R558" s="157"/>
      <c r="S558" s="160"/>
    </row>
    <row r="559" spans="1:19" ht="34" customHeight="1" x14ac:dyDescent="0.2">
      <c r="A559" s="28"/>
      <c r="B559" s="26"/>
      <c r="C559" s="27"/>
      <c r="D559" s="26"/>
      <c r="E559" s="28"/>
      <c r="F559" s="26"/>
      <c r="N559" s="157"/>
      <c r="O559" s="157"/>
      <c r="P559" s="158"/>
      <c r="Q559" s="157"/>
      <c r="R559" s="157"/>
      <c r="S559" s="160"/>
    </row>
    <row r="560" spans="1:19" ht="34" customHeight="1" x14ac:dyDescent="0.2">
      <c r="A560" s="28"/>
      <c r="B560" s="26"/>
      <c r="C560" s="27"/>
      <c r="D560" s="26"/>
      <c r="E560" s="28"/>
      <c r="F560" s="26"/>
      <c r="N560" s="157"/>
      <c r="O560" s="157"/>
      <c r="P560" s="158"/>
      <c r="Q560" s="157"/>
      <c r="R560" s="157"/>
      <c r="S560" s="160"/>
    </row>
    <row r="561" spans="1:19" ht="34" customHeight="1" x14ac:dyDescent="0.2">
      <c r="A561" s="28"/>
      <c r="B561" s="26"/>
      <c r="C561" s="27"/>
      <c r="D561" s="26"/>
      <c r="E561" s="28"/>
      <c r="F561" s="26"/>
      <c r="N561" s="157"/>
      <c r="O561" s="157"/>
      <c r="P561" s="158"/>
      <c r="Q561" s="157"/>
      <c r="R561" s="157"/>
      <c r="S561" s="160"/>
    </row>
    <row r="562" spans="1:19" ht="34" customHeight="1" x14ac:dyDescent="0.2">
      <c r="A562" s="28"/>
      <c r="B562" s="26"/>
      <c r="C562" s="27"/>
      <c r="D562" s="26"/>
      <c r="E562" s="28"/>
      <c r="F562" s="26"/>
      <c r="N562" s="157"/>
      <c r="O562" s="157"/>
      <c r="P562" s="158"/>
      <c r="Q562" s="157"/>
      <c r="R562" s="157"/>
      <c r="S562" s="160"/>
    </row>
    <row r="563" spans="1:19" ht="34" customHeight="1" x14ac:dyDescent="0.2">
      <c r="A563" s="28"/>
      <c r="B563" s="26"/>
      <c r="C563" s="27"/>
      <c r="D563" s="26"/>
      <c r="E563" s="28"/>
      <c r="F563" s="26"/>
      <c r="N563" s="157"/>
      <c r="O563" s="157"/>
      <c r="P563" s="158"/>
      <c r="Q563" s="157"/>
      <c r="R563" s="157"/>
      <c r="S563" s="160"/>
    </row>
    <row r="564" spans="1:19" ht="34" customHeight="1" x14ac:dyDescent="0.2">
      <c r="A564" s="28"/>
      <c r="B564" s="26"/>
      <c r="C564" s="27"/>
      <c r="D564" s="26"/>
      <c r="E564" s="28"/>
      <c r="F564" s="26"/>
      <c r="N564" s="157"/>
      <c r="O564" s="157"/>
      <c r="P564" s="158"/>
      <c r="Q564" s="157"/>
      <c r="R564" s="157"/>
      <c r="S564" s="160"/>
    </row>
    <row r="565" spans="1:19" ht="34" customHeight="1" x14ac:dyDescent="0.2">
      <c r="A565" s="28"/>
      <c r="B565" s="26"/>
      <c r="C565" s="27"/>
      <c r="D565" s="26"/>
      <c r="E565" s="28"/>
      <c r="F565" s="26"/>
      <c r="N565" s="157"/>
      <c r="O565" s="157"/>
      <c r="P565" s="158"/>
      <c r="Q565" s="157"/>
      <c r="R565" s="157"/>
      <c r="S565" s="160"/>
    </row>
    <row r="566" spans="1:19" ht="34" customHeight="1" x14ac:dyDescent="0.2">
      <c r="A566" s="28"/>
      <c r="B566" s="26"/>
      <c r="C566" s="27"/>
      <c r="D566" s="26"/>
      <c r="E566" s="28"/>
      <c r="F566" s="26"/>
      <c r="N566" s="157"/>
      <c r="O566" s="157"/>
      <c r="P566" s="158"/>
      <c r="Q566" s="157"/>
      <c r="R566" s="157"/>
      <c r="S566" s="160"/>
    </row>
    <row r="567" spans="1:19" ht="34" customHeight="1" x14ac:dyDescent="0.2">
      <c r="A567" s="28"/>
      <c r="B567" s="26"/>
      <c r="C567" s="27"/>
      <c r="D567" s="26"/>
      <c r="E567" s="28"/>
      <c r="F567" s="26"/>
      <c r="N567" s="157"/>
      <c r="O567" s="157"/>
      <c r="P567" s="158"/>
      <c r="Q567" s="157"/>
      <c r="R567" s="157"/>
      <c r="S567" s="160"/>
    </row>
    <row r="568" spans="1:19" ht="34" customHeight="1" x14ac:dyDescent="0.2">
      <c r="A568" s="28"/>
      <c r="B568" s="26"/>
      <c r="C568" s="27"/>
      <c r="D568" s="26"/>
      <c r="E568" s="28"/>
      <c r="F568" s="26"/>
      <c r="N568" s="157"/>
      <c r="O568" s="157"/>
      <c r="P568" s="158"/>
      <c r="Q568" s="157"/>
      <c r="R568" s="157"/>
      <c r="S568" s="160"/>
    </row>
    <row r="569" spans="1:19" ht="34" customHeight="1" x14ac:dyDescent="0.2">
      <c r="A569" s="28"/>
      <c r="B569" s="26"/>
      <c r="C569" s="27"/>
      <c r="D569" s="26"/>
      <c r="E569" s="28"/>
      <c r="F569" s="26"/>
      <c r="N569" s="157"/>
      <c r="O569" s="157"/>
      <c r="P569" s="158"/>
      <c r="Q569" s="157"/>
      <c r="R569" s="157"/>
      <c r="S569" s="160"/>
    </row>
    <row r="570" spans="1:19" ht="34" customHeight="1" x14ac:dyDescent="0.2">
      <c r="A570" s="28"/>
      <c r="B570" s="26"/>
      <c r="C570" s="27"/>
      <c r="D570" s="26"/>
      <c r="E570" s="28"/>
      <c r="F570" s="26"/>
      <c r="N570" s="157"/>
      <c r="O570" s="157"/>
      <c r="P570" s="158"/>
      <c r="Q570" s="157"/>
      <c r="R570" s="157"/>
      <c r="S570" s="160"/>
    </row>
    <row r="571" spans="1:19" ht="34" customHeight="1" x14ac:dyDescent="0.2">
      <c r="A571" s="28"/>
      <c r="B571" s="26"/>
      <c r="C571" s="27"/>
      <c r="D571" s="26"/>
      <c r="E571" s="28"/>
      <c r="F571" s="26"/>
      <c r="N571" s="157"/>
      <c r="O571" s="157"/>
      <c r="P571" s="158"/>
      <c r="Q571" s="157"/>
      <c r="R571" s="157"/>
      <c r="S571" s="160"/>
    </row>
    <row r="572" spans="1:19" ht="34" customHeight="1" x14ac:dyDescent="0.2">
      <c r="A572" s="28"/>
      <c r="B572" s="26"/>
      <c r="C572" s="27"/>
      <c r="D572" s="26"/>
      <c r="E572" s="28"/>
      <c r="F572" s="26"/>
      <c r="N572" s="157"/>
      <c r="O572" s="157"/>
      <c r="P572" s="158"/>
      <c r="Q572" s="157"/>
      <c r="R572" s="157"/>
      <c r="S572" s="160"/>
    </row>
    <row r="573" spans="1:19" ht="34" customHeight="1" x14ac:dyDescent="0.2">
      <c r="A573" s="28"/>
      <c r="B573" s="26"/>
      <c r="C573" s="27"/>
      <c r="D573" s="26"/>
      <c r="E573" s="28"/>
      <c r="F573" s="26"/>
      <c r="N573" s="157"/>
      <c r="O573" s="157"/>
      <c r="P573" s="158"/>
      <c r="Q573" s="157"/>
      <c r="R573" s="157"/>
      <c r="S573" s="160"/>
    </row>
    <row r="574" spans="1:19" ht="34" customHeight="1" x14ac:dyDescent="0.2">
      <c r="A574" s="28"/>
      <c r="B574" s="26"/>
      <c r="C574" s="27"/>
      <c r="D574" s="28"/>
      <c r="E574" s="28"/>
      <c r="F574" s="26"/>
      <c r="N574" s="157"/>
      <c r="O574" s="157"/>
      <c r="P574" s="158"/>
      <c r="Q574" s="157"/>
      <c r="R574" s="157"/>
      <c r="S574" s="160"/>
    </row>
    <row r="575" spans="1:19" ht="34" customHeight="1" x14ac:dyDescent="0.2">
      <c r="A575" s="28"/>
      <c r="B575" s="26"/>
      <c r="C575" s="27"/>
      <c r="D575" s="28"/>
      <c r="E575" s="28"/>
      <c r="F575" s="26"/>
      <c r="N575" s="157"/>
      <c r="O575" s="157"/>
      <c r="P575" s="158"/>
      <c r="Q575" s="157"/>
      <c r="R575" s="157"/>
      <c r="S575" s="160"/>
    </row>
    <row r="576" spans="1:19" ht="34" customHeight="1" x14ac:dyDescent="0.2">
      <c r="A576" s="28"/>
      <c r="B576" s="26"/>
      <c r="C576" s="27"/>
      <c r="D576" s="28"/>
      <c r="E576" s="28"/>
      <c r="F576" s="26"/>
      <c r="N576" s="157"/>
      <c r="O576" s="157"/>
      <c r="P576" s="158"/>
      <c r="Q576" s="157"/>
      <c r="R576" s="157"/>
      <c r="S576" s="160"/>
    </row>
    <row r="577" spans="1:19" ht="34" customHeight="1" x14ac:dyDescent="0.2">
      <c r="A577" s="28"/>
      <c r="B577" s="26"/>
      <c r="C577" s="27"/>
      <c r="D577" s="28"/>
      <c r="E577" s="28"/>
      <c r="F577" s="26"/>
      <c r="N577" s="157"/>
      <c r="O577" s="157"/>
      <c r="P577" s="158"/>
      <c r="Q577" s="157"/>
      <c r="R577" s="157"/>
      <c r="S577" s="160"/>
    </row>
    <row r="578" spans="1:19" ht="34" customHeight="1" x14ac:dyDescent="0.2">
      <c r="A578" s="28"/>
      <c r="B578" s="26"/>
      <c r="C578" s="27"/>
      <c r="D578" s="26"/>
      <c r="E578" s="28"/>
      <c r="F578" s="26"/>
      <c r="N578" s="157"/>
      <c r="O578" s="157"/>
      <c r="P578" s="158"/>
      <c r="Q578" s="157"/>
      <c r="R578" s="157"/>
      <c r="S578" s="160"/>
    </row>
    <row r="579" spans="1:19" ht="34" customHeight="1" x14ac:dyDescent="0.2">
      <c r="A579" s="28"/>
      <c r="B579" s="26"/>
      <c r="C579" s="27"/>
      <c r="D579" s="26"/>
      <c r="E579" s="28"/>
      <c r="F579" s="26"/>
      <c r="N579" s="157"/>
      <c r="O579" s="157"/>
      <c r="P579" s="158"/>
      <c r="Q579" s="157"/>
      <c r="R579" s="157"/>
      <c r="S579" s="160"/>
    </row>
    <row r="580" spans="1:19" ht="34" customHeight="1" x14ac:dyDescent="0.2">
      <c r="A580" s="28"/>
      <c r="B580" s="26"/>
      <c r="C580" s="27"/>
      <c r="D580" s="26"/>
      <c r="E580" s="28"/>
      <c r="F580" s="26"/>
      <c r="N580" s="157"/>
      <c r="O580" s="157"/>
      <c r="P580" s="158"/>
      <c r="Q580" s="157"/>
      <c r="R580" s="157"/>
      <c r="S580" s="160"/>
    </row>
    <row r="581" spans="1:19" ht="34" customHeight="1" x14ac:dyDescent="0.2">
      <c r="A581" s="28"/>
      <c r="B581" s="26"/>
      <c r="C581" s="27"/>
      <c r="D581" s="26"/>
      <c r="E581" s="28"/>
      <c r="F581" s="26"/>
      <c r="N581" s="157"/>
      <c r="O581" s="157"/>
      <c r="P581" s="158"/>
      <c r="Q581" s="157"/>
      <c r="R581" s="157"/>
      <c r="S581" s="160"/>
    </row>
    <row r="582" spans="1:19" ht="34" customHeight="1" x14ac:dyDescent="0.2">
      <c r="A582" s="28"/>
      <c r="B582" s="26"/>
      <c r="C582" s="27"/>
      <c r="D582" s="28"/>
      <c r="E582" s="28"/>
      <c r="F582" s="26"/>
      <c r="N582" s="157"/>
      <c r="O582" s="157"/>
      <c r="P582" s="158"/>
      <c r="Q582" s="157"/>
      <c r="R582" s="157"/>
      <c r="S582" s="160"/>
    </row>
    <row r="583" spans="1:19" ht="34" customHeight="1" x14ac:dyDescent="0.2">
      <c r="A583" s="28"/>
      <c r="B583" s="26"/>
      <c r="C583" s="27"/>
      <c r="D583" s="28"/>
      <c r="E583" s="28"/>
      <c r="F583" s="26"/>
      <c r="N583" s="157"/>
      <c r="O583" s="157"/>
      <c r="P583" s="158"/>
      <c r="Q583" s="157"/>
      <c r="R583" s="157"/>
      <c r="S583" s="160"/>
    </row>
    <row r="584" spans="1:19" ht="34" customHeight="1" x14ac:dyDescent="0.2">
      <c r="A584" s="28"/>
      <c r="B584" s="26"/>
      <c r="C584" s="27"/>
      <c r="D584" s="28"/>
      <c r="E584" s="28"/>
      <c r="F584" s="26"/>
      <c r="N584" s="157"/>
      <c r="O584" s="157"/>
      <c r="P584" s="158"/>
      <c r="Q584" s="157"/>
      <c r="R584" s="157"/>
      <c r="S584" s="160"/>
    </row>
    <row r="585" spans="1:19" ht="34" customHeight="1" x14ac:dyDescent="0.2">
      <c r="A585" s="28"/>
      <c r="B585" s="26"/>
      <c r="C585" s="27"/>
      <c r="D585" s="28"/>
      <c r="E585" s="28"/>
      <c r="F585" s="26"/>
      <c r="N585" s="157"/>
      <c r="O585" s="157"/>
      <c r="P585" s="158"/>
      <c r="Q585" s="157"/>
      <c r="R585" s="157"/>
      <c r="S585" s="160"/>
    </row>
    <row r="586" spans="1:19" ht="34" customHeight="1" x14ac:dyDescent="0.2">
      <c r="A586" s="28"/>
      <c r="B586" s="26"/>
      <c r="C586" s="27"/>
      <c r="D586" s="26"/>
      <c r="E586" s="28"/>
      <c r="F586" s="26"/>
      <c r="N586" s="157"/>
      <c r="O586" s="157"/>
      <c r="P586" s="158"/>
      <c r="Q586" s="157"/>
      <c r="R586" s="157"/>
      <c r="S586" s="160"/>
    </row>
    <row r="587" spans="1:19" ht="34" customHeight="1" x14ac:dyDescent="0.2">
      <c r="A587" s="28"/>
      <c r="B587" s="26"/>
      <c r="C587" s="27"/>
      <c r="D587" s="26"/>
      <c r="E587" s="28"/>
      <c r="F587" s="26"/>
      <c r="N587" s="157"/>
      <c r="O587" s="157"/>
      <c r="P587" s="158"/>
      <c r="Q587" s="157"/>
      <c r="R587" s="157"/>
      <c r="S587" s="160"/>
    </row>
    <row r="588" spans="1:19" ht="34" customHeight="1" x14ac:dyDescent="0.2">
      <c r="A588" s="28"/>
      <c r="B588" s="26"/>
      <c r="C588" s="27"/>
      <c r="D588" s="26"/>
      <c r="E588" s="28"/>
      <c r="F588" s="26"/>
      <c r="N588" s="157"/>
      <c r="O588" s="157"/>
      <c r="P588" s="158"/>
      <c r="Q588" s="157"/>
      <c r="R588" s="157"/>
      <c r="S588" s="160"/>
    </row>
    <row r="589" spans="1:19" ht="34" customHeight="1" x14ac:dyDescent="0.2">
      <c r="A589" s="28"/>
      <c r="B589" s="26"/>
      <c r="C589" s="27"/>
      <c r="D589" s="26"/>
      <c r="E589" s="28"/>
      <c r="F589" s="26"/>
      <c r="N589" s="157"/>
      <c r="O589" s="157"/>
      <c r="P589" s="158"/>
      <c r="Q589" s="157"/>
      <c r="R589" s="157"/>
      <c r="S589" s="160"/>
    </row>
    <row r="590" spans="1:19" ht="34" customHeight="1" x14ac:dyDescent="0.2">
      <c r="A590" s="28"/>
      <c r="B590" s="26"/>
      <c r="C590" s="27"/>
      <c r="D590" s="26"/>
      <c r="E590" s="28"/>
      <c r="F590" s="26"/>
      <c r="N590" s="157"/>
      <c r="O590" s="157"/>
      <c r="P590" s="158"/>
      <c r="Q590" s="157"/>
      <c r="R590" s="157"/>
      <c r="S590" s="160"/>
    </row>
    <row r="591" spans="1:19" ht="34" customHeight="1" x14ac:dyDescent="0.2">
      <c r="A591" s="28"/>
      <c r="B591" s="26"/>
      <c r="C591" s="27"/>
      <c r="D591" s="26"/>
      <c r="E591" s="28"/>
      <c r="F591" s="26"/>
      <c r="N591" s="157"/>
      <c r="O591" s="157"/>
      <c r="P591" s="158"/>
      <c r="Q591" s="157"/>
      <c r="R591" s="157"/>
      <c r="S591" s="160"/>
    </row>
    <row r="592" spans="1:19" ht="34" customHeight="1" x14ac:dyDescent="0.2">
      <c r="A592" s="28"/>
      <c r="B592" s="26"/>
      <c r="C592" s="27"/>
      <c r="D592" s="26"/>
      <c r="E592" s="28"/>
      <c r="F592" s="26"/>
      <c r="N592" s="157"/>
      <c r="O592" s="157"/>
      <c r="P592" s="158"/>
      <c r="Q592" s="157"/>
      <c r="R592" s="157"/>
      <c r="S592" s="160"/>
    </row>
    <row r="593" spans="1:19" ht="34" customHeight="1" x14ac:dyDescent="0.2">
      <c r="A593" s="28"/>
      <c r="B593" s="26"/>
      <c r="C593" s="27"/>
      <c r="D593" s="26"/>
      <c r="E593" s="28"/>
      <c r="F593" s="26"/>
      <c r="N593" s="157"/>
      <c r="O593" s="157"/>
      <c r="P593" s="158"/>
      <c r="Q593" s="157"/>
      <c r="R593" s="157"/>
      <c r="S593" s="160"/>
    </row>
    <row r="594" spans="1:19" ht="34" customHeight="1" x14ac:dyDescent="0.2">
      <c r="A594" s="28"/>
      <c r="B594" s="26"/>
      <c r="C594" s="27"/>
      <c r="D594" s="26"/>
      <c r="E594" s="28"/>
      <c r="F594" s="26"/>
      <c r="N594" s="157"/>
      <c r="O594" s="157"/>
      <c r="P594" s="158"/>
      <c r="Q594" s="157"/>
      <c r="R594" s="157"/>
      <c r="S594" s="160"/>
    </row>
    <row r="595" spans="1:19" ht="34" customHeight="1" x14ac:dyDescent="0.2">
      <c r="A595" s="28"/>
      <c r="B595" s="26"/>
      <c r="C595" s="27"/>
      <c r="D595" s="26"/>
      <c r="E595" s="28"/>
      <c r="F595" s="26"/>
      <c r="N595" s="157"/>
      <c r="O595" s="157"/>
      <c r="P595" s="158"/>
      <c r="Q595" s="157"/>
      <c r="R595" s="157"/>
      <c r="S595" s="160"/>
    </row>
    <row r="596" spans="1:19" ht="34" customHeight="1" x14ac:dyDescent="0.2">
      <c r="A596" s="28"/>
      <c r="B596" s="26"/>
      <c r="C596" s="27"/>
      <c r="D596" s="26"/>
      <c r="E596" s="28"/>
      <c r="F596" s="26"/>
      <c r="N596" s="157"/>
      <c r="O596" s="157"/>
      <c r="P596" s="158"/>
      <c r="Q596" s="157"/>
      <c r="R596" s="157"/>
      <c r="S596" s="160"/>
    </row>
    <row r="597" spans="1:19" ht="34" customHeight="1" x14ac:dyDescent="0.2">
      <c r="A597" s="28"/>
      <c r="B597" s="26"/>
      <c r="C597" s="27"/>
      <c r="D597" s="26"/>
      <c r="E597" s="28"/>
      <c r="F597" s="26"/>
      <c r="N597" s="157"/>
      <c r="O597" s="157"/>
      <c r="P597" s="158"/>
      <c r="Q597" s="157"/>
      <c r="R597" s="157"/>
      <c r="S597" s="160"/>
    </row>
    <row r="598" spans="1:19" ht="34" customHeight="1" x14ac:dyDescent="0.2">
      <c r="A598" s="28"/>
      <c r="B598" s="26"/>
      <c r="C598" s="27"/>
      <c r="D598" s="26"/>
      <c r="E598" s="28"/>
      <c r="F598" s="26"/>
      <c r="N598" s="157"/>
      <c r="O598" s="157"/>
      <c r="P598" s="158"/>
      <c r="Q598" s="157"/>
      <c r="R598" s="157"/>
      <c r="S598" s="160"/>
    </row>
    <row r="599" spans="1:19" ht="34" customHeight="1" x14ac:dyDescent="0.2">
      <c r="A599" s="28"/>
      <c r="B599" s="26"/>
      <c r="C599" s="27"/>
      <c r="D599" s="26"/>
      <c r="E599" s="28"/>
      <c r="F599" s="26"/>
      <c r="N599" s="157"/>
      <c r="O599" s="157"/>
      <c r="P599" s="158"/>
      <c r="Q599" s="157"/>
      <c r="R599" s="157"/>
      <c r="S599" s="160"/>
    </row>
    <row r="600" spans="1:19" ht="34" customHeight="1" x14ac:dyDescent="0.2">
      <c r="A600" s="28"/>
      <c r="B600" s="26"/>
      <c r="C600" s="27"/>
      <c r="D600" s="26"/>
      <c r="E600" s="28"/>
      <c r="F600" s="26"/>
      <c r="N600" s="157"/>
      <c r="O600" s="157"/>
      <c r="P600" s="158"/>
      <c r="Q600" s="157"/>
      <c r="R600" s="157"/>
      <c r="S600" s="160"/>
    </row>
    <row r="601" spans="1:19" ht="34" customHeight="1" x14ac:dyDescent="0.2">
      <c r="A601" s="28"/>
      <c r="B601" s="26"/>
      <c r="C601" s="27"/>
      <c r="D601" s="26"/>
      <c r="E601" s="28"/>
      <c r="F601" s="26"/>
      <c r="N601" s="157"/>
      <c r="O601" s="157"/>
      <c r="P601" s="158"/>
      <c r="Q601" s="157"/>
      <c r="R601" s="157"/>
      <c r="S601" s="160"/>
    </row>
    <row r="602" spans="1:19" ht="34" customHeight="1" x14ac:dyDescent="0.2">
      <c r="A602" s="28"/>
      <c r="B602" s="26"/>
      <c r="C602" s="27"/>
      <c r="D602" s="26"/>
      <c r="E602" s="28"/>
      <c r="F602" s="26"/>
      <c r="N602" s="157"/>
      <c r="O602" s="157"/>
      <c r="P602" s="158"/>
      <c r="Q602" s="157"/>
      <c r="R602" s="157"/>
      <c r="S602" s="160"/>
    </row>
    <row r="603" spans="1:19" ht="34" customHeight="1" x14ac:dyDescent="0.2">
      <c r="A603" s="28"/>
      <c r="B603" s="26"/>
      <c r="C603" s="27"/>
      <c r="D603" s="26"/>
      <c r="E603" s="28"/>
      <c r="F603" s="26"/>
      <c r="N603" s="157"/>
      <c r="O603" s="157"/>
      <c r="P603" s="158"/>
      <c r="Q603" s="157"/>
      <c r="R603" s="157"/>
      <c r="S603" s="160"/>
    </row>
    <row r="604" spans="1:19" ht="34" customHeight="1" x14ac:dyDescent="0.2">
      <c r="A604" s="28"/>
      <c r="B604" s="26"/>
      <c r="C604" s="27"/>
      <c r="D604" s="26"/>
      <c r="E604" s="28"/>
      <c r="F604" s="26"/>
      <c r="N604" s="157"/>
      <c r="O604" s="157"/>
      <c r="P604" s="158"/>
      <c r="Q604" s="157"/>
      <c r="R604" s="157"/>
      <c r="S604" s="160"/>
    </row>
    <row r="605" spans="1:19" ht="34" customHeight="1" x14ac:dyDescent="0.2">
      <c r="A605" s="28"/>
      <c r="B605" s="26"/>
      <c r="C605" s="27"/>
      <c r="D605" s="26"/>
      <c r="E605" s="28"/>
      <c r="F605" s="26"/>
      <c r="N605" s="157"/>
      <c r="O605" s="157"/>
      <c r="P605" s="158"/>
      <c r="Q605" s="157"/>
      <c r="R605" s="157"/>
      <c r="S605" s="160"/>
    </row>
    <row r="606" spans="1:19" ht="34" customHeight="1" x14ac:dyDescent="0.2">
      <c r="A606" s="28"/>
      <c r="B606" s="26"/>
      <c r="C606" s="27"/>
      <c r="D606" s="26"/>
      <c r="E606" s="28"/>
      <c r="F606" s="26"/>
      <c r="N606" s="157"/>
      <c r="O606" s="157"/>
      <c r="P606" s="158"/>
      <c r="Q606" s="157"/>
      <c r="R606" s="157"/>
      <c r="S606" s="160"/>
    </row>
    <row r="607" spans="1:19" ht="34" customHeight="1" x14ac:dyDescent="0.2">
      <c r="A607" s="28"/>
      <c r="B607" s="26"/>
      <c r="C607" s="27"/>
      <c r="D607" s="26"/>
      <c r="E607" s="28"/>
      <c r="F607" s="26"/>
      <c r="N607" s="157"/>
      <c r="O607" s="157"/>
      <c r="P607" s="158"/>
      <c r="Q607" s="157"/>
      <c r="R607" s="157"/>
      <c r="S607" s="160"/>
    </row>
    <row r="608" spans="1:19" ht="34" customHeight="1" x14ac:dyDescent="0.2">
      <c r="A608" s="28"/>
      <c r="B608" s="26"/>
      <c r="C608" s="27"/>
      <c r="D608" s="26"/>
      <c r="E608" s="28"/>
      <c r="F608" s="26"/>
      <c r="N608" s="157"/>
      <c r="O608" s="157"/>
      <c r="P608" s="158"/>
      <c r="Q608" s="157"/>
      <c r="R608" s="157"/>
      <c r="S608" s="160"/>
    </row>
    <row r="609" spans="1:19" ht="34" customHeight="1" x14ac:dyDescent="0.2">
      <c r="A609" s="28"/>
      <c r="B609" s="26"/>
      <c r="C609" s="27"/>
      <c r="D609" s="26"/>
      <c r="E609" s="28"/>
      <c r="F609" s="26"/>
      <c r="N609" s="157"/>
      <c r="O609" s="157"/>
      <c r="P609" s="158"/>
      <c r="Q609" s="157"/>
      <c r="R609" s="157"/>
      <c r="S609" s="160"/>
    </row>
    <row r="610" spans="1:19" ht="34" customHeight="1" x14ac:dyDescent="0.2">
      <c r="A610" s="28"/>
      <c r="B610" s="26"/>
      <c r="C610" s="27"/>
      <c r="D610" s="28"/>
      <c r="E610" s="28"/>
      <c r="F610" s="26"/>
      <c r="N610" s="157"/>
      <c r="O610" s="157"/>
      <c r="P610" s="158"/>
      <c r="Q610" s="157"/>
      <c r="R610" s="157"/>
      <c r="S610" s="160"/>
    </row>
    <row r="611" spans="1:19" ht="34" customHeight="1" x14ac:dyDescent="0.2">
      <c r="A611" s="28"/>
      <c r="B611" s="26"/>
      <c r="C611" s="27"/>
      <c r="D611" s="28"/>
      <c r="E611" s="28"/>
      <c r="F611" s="26"/>
      <c r="N611" s="157"/>
      <c r="O611" s="157"/>
      <c r="P611" s="158"/>
      <c r="Q611" s="157"/>
      <c r="R611" s="157"/>
      <c r="S611" s="160"/>
    </row>
    <row r="612" spans="1:19" ht="34" customHeight="1" x14ac:dyDescent="0.2">
      <c r="A612" s="28"/>
      <c r="B612" s="26"/>
      <c r="C612" s="27"/>
      <c r="D612" s="28"/>
      <c r="E612" s="28"/>
      <c r="F612" s="26"/>
      <c r="N612" s="157"/>
      <c r="O612" s="157"/>
      <c r="P612" s="158"/>
      <c r="Q612" s="157"/>
      <c r="R612" s="157"/>
      <c r="S612" s="160"/>
    </row>
    <row r="613" spans="1:19" ht="34" customHeight="1" x14ac:dyDescent="0.2">
      <c r="A613" s="28"/>
      <c r="B613" s="26"/>
      <c r="C613" s="27"/>
      <c r="D613" s="28"/>
      <c r="E613" s="28"/>
      <c r="F613" s="26"/>
      <c r="N613" s="157"/>
      <c r="O613" s="157"/>
      <c r="P613" s="158"/>
      <c r="Q613" s="157"/>
      <c r="R613" s="157"/>
      <c r="S613" s="160"/>
    </row>
    <row r="614" spans="1:19" ht="34" customHeight="1" x14ac:dyDescent="0.2">
      <c r="A614" s="28"/>
      <c r="B614" s="26"/>
      <c r="C614" s="27"/>
      <c r="D614" s="26"/>
      <c r="E614" s="28"/>
      <c r="F614" s="26"/>
      <c r="N614" s="157"/>
      <c r="O614" s="157"/>
      <c r="P614" s="158"/>
      <c r="Q614" s="157"/>
      <c r="R614" s="157"/>
      <c r="S614" s="160"/>
    </row>
    <row r="615" spans="1:19" ht="34" customHeight="1" x14ac:dyDescent="0.2">
      <c r="A615" s="28"/>
      <c r="B615" s="26"/>
      <c r="C615" s="27"/>
      <c r="D615" s="26"/>
      <c r="E615" s="28"/>
      <c r="F615" s="26"/>
      <c r="N615" s="157"/>
      <c r="O615" s="157"/>
      <c r="P615" s="158"/>
      <c r="Q615" s="157"/>
      <c r="R615" s="157"/>
      <c r="S615" s="160"/>
    </row>
    <row r="616" spans="1:19" ht="34" customHeight="1" x14ac:dyDescent="0.2">
      <c r="A616" s="28"/>
      <c r="B616" s="26"/>
      <c r="C616" s="27"/>
      <c r="D616" s="26"/>
      <c r="E616" s="28"/>
      <c r="F616" s="26"/>
      <c r="N616" s="157"/>
      <c r="O616" s="157"/>
      <c r="P616" s="158"/>
      <c r="Q616" s="157"/>
      <c r="R616" s="157"/>
      <c r="S616" s="160"/>
    </row>
    <row r="617" spans="1:19" ht="34" customHeight="1" x14ac:dyDescent="0.2">
      <c r="A617" s="28"/>
      <c r="B617" s="26"/>
      <c r="C617" s="27"/>
      <c r="D617" s="26"/>
      <c r="E617" s="28"/>
      <c r="F617" s="26"/>
      <c r="N617" s="157"/>
      <c r="O617" s="157"/>
      <c r="P617" s="158"/>
      <c r="Q617" s="157"/>
      <c r="R617" s="157"/>
      <c r="S617" s="160"/>
    </row>
    <row r="618" spans="1:19" ht="34" customHeight="1" x14ac:dyDescent="0.2">
      <c r="A618" s="28"/>
      <c r="B618" s="26"/>
      <c r="C618" s="27"/>
      <c r="D618" s="28"/>
      <c r="E618" s="28"/>
      <c r="F618" s="26"/>
      <c r="N618" s="157"/>
      <c r="O618" s="157"/>
      <c r="P618" s="158"/>
      <c r="Q618" s="157"/>
      <c r="R618" s="157"/>
      <c r="S618" s="160"/>
    </row>
    <row r="619" spans="1:19" ht="34" customHeight="1" x14ac:dyDescent="0.2">
      <c r="A619" s="28"/>
      <c r="B619" s="26"/>
      <c r="C619" s="27"/>
      <c r="D619" s="28"/>
      <c r="E619" s="28"/>
      <c r="F619" s="26"/>
      <c r="N619" s="157"/>
      <c r="O619" s="157"/>
      <c r="P619" s="158"/>
      <c r="Q619" s="157"/>
      <c r="R619" s="157"/>
      <c r="S619" s="160"/>
    </row>
    <row r="620" spans="1:19" ht="34" customHeight="1" x14ac:dyDescent="0.2">
      <c r="A620" s="28"/>
      <c r="B620" s="26"/>
      <c r="C620" s="27"/>
      <c r="D620" s="28"/>
      <c r="E620" s="28"/>
      <c r="F620" s="26"/>
      <c r="N620" s="157"/>
      <c r="O620" s="157"/>
      <c r="P620" s="158"/>
      <c r="Q620" s="157"/>
      <c r="R620" s="157"/>
      <c r="S620" s="160"/>
    </row>
    <row r="621" spans="1:19" ht="34" customHeight="1" x14ac:dyDescent="0.2">
      <c r="A621" s="28"/>
      <c r="B621" s="26"/>
      <c r="C621" s="27"/>
      <c r="D621" s="28"/>
      <c r="E621" s="28"/>
      <c r="F621" s="26"/>
      <c r="N621" s="157"/>
      <c r="O621" s="157"/>
      <c r="P621" s="158"/>
      <c r="Q621" s="157"/>
      <c r="R621" s="157"/>
      <c r="S621" s="160"/>
    </row>
    <row r="622" spans="1:19" ht="34" customHeight="1" x14ac:dyDescent="0.2">
      <c r="A622" s="28"/>
      <c r="B622" s="26"/>
      <c r="C622" s="27"/>
      <c r="D622" s="26"/>
      <c r="E622" s="28"/>
      <c r="F622" s="26"/>
      <c r="N622" s="157"/>
      <c r="O622" s="157"/>
      <c r="P622" s="158"/>
      <c r="Q622" s="157"/>
      <c r="R622" s="157"/>
      <c r="S622" s="160"/>
    </row>
    <row r="623" spans="1:19" ht="34" customHeight="1" x14ac:dyDescent="0.2">
      <c r="A623" s="28"/>
      <c r="B623" s="26"/>
      <c r="C623" s="27"/>
      <c r="D623" s="26"/>
      <c r="E623" s="28"/>
      <c r="F623" s="26"/>
      <c r="N623" s="157"/>
      <c r="O623" s="157"/>
      <c r="P623" s="158"/>
      <c r="Q623" s="157"/>
      <c r="R623" s="157"/>
      <c r="S623" s="160"/>
    </row>
    <row r="624" spans="1:19" ht="34" customHeight="1" x14ac:dyDescent="0.2">
      <c r="A624" s="28"/>
      <c r="B624" s="26"/>
      <c r="C624" s="27"/>
      <c r="D624" s="26"/>
      <c r="E624" s="28"/>
      <c r="F624" s="26"/>
      <c r="N624" s="157"/>
      <c r="O624" s="157"/>
      <c r="P624" s="158"/>
      <c r="Q624" s="157"/>
      <c r="R624" s="157"/>
      <c r="S624" s="160"/>
    </row>
    <row r="625" spans="1:19" ht="34" customHeight="1" x14ac:dyDescent="0.2">
      <c r="A625" s="28"/>
      <c r="B625" s="26"/>
      <c r="C625" s="27"/>
      <c r="D625" s="26"/>
      <c r="E625" s="28"/>
      <c r="F625" s="26"/>
      <c r="N625" s="157"/>
      <c r="O625" s="157"/>
      <c r="P625" s="158"/>
      <c r="Q625" s="157"/>
      <c r="R625" s="157"/>
      <c r="S625" s="160"/>
    </row>
    <row r="626" spans="1:19" ht="34" customHeight="1" x14ac:dyDescent="0.2">
      <c r="A626" s="28"/>
      <c r="B626" s="26"/>
      <c r="C626" s="27"/>
      <c r="D626" s="26"/>
      <c r="E626" s="28"/>
      <c r="F626" s="26"/>
      <c r="N626" s="157"/>
      <c r="O626" s="157"/>
      <c r="P626" s="158"/>
      <c r="Q626" s="157"/>
      <c r="R626" s="157"/>
      <c r="S626" s="160"/>
    </row>
    <row r="627" spans="1:19" ht="34" customHeight="1" x14ac:dyDescent="0.2">
      <c r="A627" s="28"/>
      <c r="B627" s="26"/>
      <c r="C627" s="27"/>
      <c r="D627" s="26"/>
      <c r="E627" s="28"/>
      <c r="F627" s="26"/>
      <c r="N627" s="157"/>
      <c r="O627" s="157"/>
      <c r="P627" s="158"/>
      <c r="Q627" s="157"/>
      <c r="R627" s="157"/>
      <c r="S627" s="160"/>
    </row>
    <row r="628" spans="1:19" ht="34" customHeight="1" x14ac:dyDescent="0.2">
      <c r="A628" s="28"/>
      <c r="B628" s="26"/>
      <c r="C628" s="27"/>
      <c r="D628" s="26"/>
      <c r="E628" s="28"/>
      <c r="F628" s="26"/>
      <c r="N628" s="157"/>
      <c r="O628" s="157"/>
      <c r="P628" s="158"/>
      <c r="Q628" s="157"/>
      <c r="R628" s="157"/>
      <c r="S628" s="160"/>
    </row>
    <row r="629" spans="1:19" ht="34" customHeight="1" x14ac:dyDescent="0.2">
      <c r="A629" s="28"/>
      <c r="B629" s="26"/>
      <c r="C629" s="27"/>
      <c r="D629" s="26"/>
      <c r="E629" s="28"/>
      <c r="F629" s="26"/>
      <c r="N629" s="157"/>
      <c r="O629" s="157"/>
      <c r="P629" s="158"/>
      <c r="Q629" s="157"/>
      <c r="R629" s="157"/>
      <c r="S629" s="160"/>
    </row>
    <row r="630" spans="1:19" ht="34" customHeight="1" x14ac:dyDescent="0.2">
      <c r="A630" s="28"/>
      <c r="B630" s="26"/>
      <c r="C630" s="27"/>
      <c r="D630" s="28"/>
      <c r="E630" s="28"/>
      <c r="F630" s="26"/>
      <c r="N630" s="157"/>
      <c r="O630" s="157"/>
      <c r="P630" s="158"/>
      <c r="Q630" s="157"/>
      <c r="R630" s="157"/>
      <c r="S630" s="160"/>
    </row>
    <row r="631" spans="1:19" ht="34" customHeight="1" x14ac:dyDescent="0.2">
      <c r="A631" s="28"/>
      <c r="B631" s="26"/>
      <c r="C631" s="27"/>
      <c r="D631" s="28"/>
      <c r="E631" s="28"/>
      <c r="F631" s="26"/>
      <c r="N631" s="157"/>
      <c r="O631" s="157"/>
      <c r="P631" s="158"/>
      <c r="Q631" s="157"/>
      <c r="R631" s="157"/>
      <c r="S631" s="160"/>
    </row>
    <row r="632" spans="1:19" ht="34" customHeight="1" x14ac:dyDescent="0.2">
      <c r="A632" s="28"/>
      <c r="B632" s="26"/>
      <c r="C632" s="27"/>
      <c r="D632" s="28"/>
      <c r="E632" s="28"/>
      <c r="F632" s="26"/>
      <c r="N632" s="157"/>
      <c r="O632" s="157"/>
      <c r="P632" s="158"/>
      <c r="Q632" s="157"/>
      <c r="R632" s="157"/>
      <c r="S632" s="160"/>
    </row>
    <row r="633" spans="1:19" ht="34" customHeight="1" x14ac:dyDescent="0.2">
      <c r="A633" s="28"/>
      <c r="B633" s="26"/>
      <c r="C633" s="27"/>
      <c r="D633" s="28"/>
      <c r="E633" s="28"/>
      <c r="F633" s="26"/>
      <c r="N633" s="157"/>
      <c r="O633" s="157"/>
      <c r="P633" s="158"/>
      <c r="Q633" s="157"/>
      <c r="R633" s="157"/>
      <c r="S633" s="160"/>
    </row>
    <row r="634" spans="1:19" ht="34" customHeight="1" x14ac:dyDescent="0.2">
      <c r="A634" s="28"/>
      <c r="B634" s="26"/>
      <c r="C634" s="27"/>
      <c r="D634" s="26"/>
      <c r="E634" s="28"/>
      <c r="F634" s="26"/>
      <c r="N634" s="157"/>
      <c r="O634" s="157"/>
      <c r="P634" s="158"/>
      <c r="Q634" s="157"/>
      <c r="R634" s="157"/>
      <c r="S634" s="160"/>
    </row>
    <row r="635" spans="1:19" ht="34" customHeight="1" x14ac:dyDescent="0.2">
      <c r="A635" s="28"/>
      <c r="B635" s="26"/>
      <c r="C635" s="27"/>
      <c r="D635" s="26"/>
      <c r="E635" s="28"/>
      <c r="F635" s="26"/>
      <c r="N635" s="157"/>
      <c r="O635" s="157"/>
      <c r="P635" s="158"/>
      <c r="Q635" s="157"/>
      <c r="R635" s="157"/>
      <c r="S635" s="160"/>
    </row>
    <row r="636" spans="1:19" ht="34" customHeight="1" x14ac:dyDescent="0.2">
      <c r="A636" s="28"/>
      <c r="B636" s="26"/>
      <c r="C636" s="27"/>
      <c r="D636" s="26"/>
      <c r="E636" s="28"/>
      <c r="F636" s="26"/>
      <c r="N636" s="157"/>
      <c r="O636" s="157"/>
      <c r="P636" s="158"/>
      <c r="Q636" s="157"/>
      <c r="R636" s="157"/>
      <c r="S636" s="160"/>
    </row>
    <row r="637" spans="1:19" ht="34" customHeight="1" x14ac:dyDescent="0.2">
      <c r="A637" s="28"/>
      <c r="B637" s="26"/>
      <c r="C637" s="27"/>
      <c r="D637" s="26"/>
      <c r="E637" s="28"/>
      <c r="F637" s="26"/>
      <c r="N637" s="157"/>
      <c r="O637" s="157"/>
      <c r="P637" s="158"/>
      <c r="Q637" s="157"/>
      <c r="R637" s="157"/>
      <c r="S637" s="160"/>
    </row>
    <row r="638" spans="1:19" ht="34" customHeight="1" x14ac:dyDescent="0.2">
      <c r="A638" s="28"/>
      <c r="B638" s="26"/>
      <c r="C638" s="27"/>
      <c r="D638" s="26"/>
      <c r="E638" s="28"/>
      <c r="F638" s="26"/>
      <c r="N638" s="157"/>
      <c r="O638" s="157"/>
      <c r="P638" s="158"/>
      <c r="Q638" s="157"/>
      <c r="R638" s="157"/>
      <c r="S638" s="160"/>
    </row>
    <row r="639" spans="1:19" ht="34" customHeight="1" x14ac:dyDescent="0.2">
      <c r="A639" s="28"/>
      <c r="B639" s="26"/>
      <c r="C639" s="27"/>
      <c r="D639" s="26"/>
      <c r="E639" s="28"/>
      <c r="F639" s="26"/>
      <c r="N639" s="157"/>
      <c r="O639" s="157"/>
      <c r="P639" s="158"/>
      <c r="Q639" s="157"/>
      <c r="R639" s="157"/>
      <c r="S639" s="160"/>
    </row>
    <row r="640" spans="1:19" ht="34" customHeight="1" x14ac:dyDescent="0.2">
      <c r="A640" s="28"/>
      <c r="B640" s="26"/>
      <c r="C640" s="27"/>
      <c r="D640" s="26"/>
      <c r="E640" s="28"/>
      <c r="F640" s="26"/>
      <c r="N640" s="157"/>
      <c r="O640" s="157"/>
      <c r="P640" s="158"/>
      <c r="Q640" s="157"/>
      <c r="R640" s="157"/>
      <c r="S640" s="160"/>
    </row>
    <row r="641" spans="1:19" ht="34" customHeight="1" x14ac:dyDescent="0.2">
      <c r="A641" s="28"/>
      <c r="B641" s="26"/>
      <c r="C641" s="27"/>
      <c r="D641" s="26"/>
      <c r="E641" s="28"/>
      <c r="F641" s="26"/>
      <c r="N641" s="157"/>
      <c r="O641" s="157"/>
      <c r="P641" s="158"/>
      <c r="Q641" s="157"/>
      <c r="R641" s="157"/>
      <c r="S641" s="160"/>
    </row>
    <row r="642" spans="1:19" ht="34" customHeight="1" x14ac:dyDescent="0.2">
      <c r="A642" s="28"/>
      <c r="B642" s="26"/>
      <c r="C642" s="27"/>
      <c r="D642" s="26"/>
      <c r="E642" s="28"/>
      <c r="F642" s="26"/>
      <c r="N642" s="157"/>
      <c r="O642" s="157"/>
      <c r="P642" s="158"/>
      <c r="Q642" s="157"/>
      <c r="R642" s="157"/>
      <c r="S642" s="160"/>
    </row>
    <row r="643" spans="1:19" ht="34" customHeight="1" x14ac:dyDescent="0.2">
      <c r="A643" s="28"/>
      <c r="B643" s="26"/>
      <c r="C643" s="27"/>
      <c r="D643" s="26"/>
      <c r="E643" s="28"/>
      <c r="F643" s="26"/>
      <c r="N643" s="157"/>
      <c r="O643" s="157"/>
      <c r="P643" s="158"/>
      <c r="Q643" s="157"/>
      <c r="R643" s="157"/>
      <c r="S643" s="160"/>
    </row>
    <row r="644" spans="1:19" ht="34" customHeight="1" x14ac:dyDescent="0.2">
      <c r="A644" s="28"/>
      <c r="B644" s="26"/>
      <c r="C644" s="27"/>
      <c r="D644" s="26"/>
      <c r="E644" s="28"/>
      <c r="F644" s="26"/>
      <c r="N644" s="157"/>
      <c r="O644" s="157"/>
      <c r="P644" s="158"/>
      <c r="Q644" s="157"/>
      <c r="R644" s="157"/>
      <c r="S644" s="160"/>
    </row>
    <row r="645" spans="1:19" ht="34" customHeight="1" x14ac:dyDescent="0.2">
      <c r="A645" s="28"/>
      <c r="B645" s="26"/>
      <c r="C645" s="27"/>
      <c r="D645" s="26"/>
      <c r="E645" s="28"/>
      <c r="F645" s="26"/>
      <c r="N645" s="157"/>
      <c r="O645" s="157"/>
      <c r="P645" s="158"/>
      <c r="Q645" s="157"/>
      <c r="R645" s="157"/>
      <c r="S645" s="160"/>
    </row>
    <row r="646" spans="1:19" ht="34" customHeight="1" x14ac:dyDescent="0.2">
      <c r="A646" s="28"/>
      <c r="B646" s="26"/>
      <c r="C646" s="27"/>
      <c r="D646" s="28"/>
      <c r="E646" s="28"/>
      <c r="F646" s="26"/>
      <c r="N646" s="157"/>
      <c r="O646" s="157"/>
      <c r="P646" s="158"/>
      <c r="Q646" s="157"/>
      <c r="R646" s="157"/>
      <c r="S646" s="160"/>
    </row>
    <row r="647" spans="1:19" ht="34" customHeight="1" x14ac:dyDescent="0.2">
      <c r="A647" s="28"/>
      <c r="B647" s="26"/>
      <c r="C647" s="27"/>
      <c r="D647" s="28"/>
      <c r="E647" s="28"/>
      <c r="F647" s="26"/>
      <c r="N647" s="157"/>
      <c r="O647" s="157"/>
      <c r="P647" s="158"/>
      <c r="Q647" s="157"/>
      <c r="R647" s="157"/>
      <c r="S647" s="160"/>
    </row>
    <row r="648" spans="1:19" ht="34" customHeight="1" x14ac:dyDescent="0.2">
      <c r="A648" s="28"/>
      <c r="B648" s="26"/>
      <c r="C648" s="27"/>
      <c r="D648" s="28"/>
      <c r="E648" s="28"/>
      <c r="F648" s="26"/>
      <c r="N648" s="157"/>
      <c r="O648" s="157"/>
      <c r="P648" s="158"/>
      <c r="Q648" s="157"/>
      <c r="R648" s="157"/>
      <c r="S648" s="160"/>
    </row>
    <row r="649" spans="1:19" ht="34" customHeight="1" x14ac:dyDescent="0.2">
      <c r="A649" s="28"/>
      <c r="B649" s="26"/>
      <c r="C649" s="27"/>
      <c r="D649" s="28"/>
      <c r="E649" s="28"/>
      <c r="F649" s="26"/>
      <c r="N649" s="157"/>
      <c r="O649" s="157"/>
      <c r="P649" s="158"/>
      <c r="Q649" s="157"/>
      <c r="R649" s="157"/>
      <c r="S649" s="160"/>
    </row>
    <row r="650" spans="1:19" ht="34" customHeight="1" x14ac:dyDescent="0.2">
      <c r="A650" s="28"/>
      <c r="B650" s="26"/>
      <c r="C650" s="27"/>
      <c r="D650" s="26"/>
      <c r="E650" s="28"/>
      <c r="F650" s="26"/>
      <c r="N650" s="157"/>
      <c r="O650" s="157"/>
      <c r="P650" s="158"/>
      <c r="Q650" s="157"/>
      <c r="R650" s="157"/>
      <c r="S650" s="160"/>
    </row>
    <row r="651" spans="1:19" ht="34" customHeight="1" x14ac:dyDescent="0.2">
      <c r="A651" s="28"/>
      <c r="B651" s="26"/>
      <c r="C651" s="27"/>
      <c r="D651" s="26"/>
      <c r="E651" s="28"/>
      <c r="F651" s="26"/>
      <c r="N651" s="157"/>
      <c r="O651" s="157"/>
      <c r="P651" s="158"/>
      <c r="Q651" s="157"/>
      <c r="R651" s="157"/>
      <c r="S651" s="160"/>
    </row>
    <row r="652" spans="1:19" ht="34" customHeight="1" x14ac:dyDescent="0.2">
      <c r="A652" s="28"/>
      <c r="B652" s="26"/>
      <c r="C652" s="27"/>
      <c r="D652" s="26"/>
      <c r="E652" s="28"/>
      <c r="F652" s="26"/>
      <c r="N652" s="157"/>
      <c r="O652" s="157"/>
      <c r="P652" s="158"/>
      <c r="Q652" s="157"/>
      <c r="R652" s="157"/>
      <c r="S652" s="160"/>
    </row>
    <row r="653" spans="1:19" ht="34" customHeight="1" x14ac:dyDescent="0.2">
      <c r="A653" s="28"/>
      <c r="B653" s="26"/>
      <c r="C653" s="27"/>
      <c r="D653" s="26"/>
      <c r="E653" s="28"/>
      <c r="F653" s="26"/>
      <c r="N653" s="157"/>
      <c r="O653" s="157"/>
      <c r="P653" s="158"/>
      <c r="Q653" s="157"/>
      <c r="R653" s="157"/>
      <c r="S653" s="160"/>
    </row>
    <row r="654" spans="1:19" ht="34" customHeight="1" x14ac:dyDescent="0.2">
      <c r="A654" s="28"/>
      <c r="B654" s="26"/>
      <c r="C654" s="27"/>
      <c r="D654" s="26"/>
      <c r="E654" s="28"/>
      <c r="F654" s="26"/>
      <c r="N654" s="157"/>
      <c r="O654" s="157"/>
      <c r="P654" s="158"/>
      <c r="Q654" s="157"/>
      <c r="R654" s="157"/>
      <c r="S654" s="160"/>
    </row>
    <row r="655" spans="1:19" ht="34" customHeight="1" x14ac:dyDescent="0.2">
      <c r="A655" s="28"/>
      <c r="B655" s="26"/>
      <c r="C655" s="27"/>
      <c r="D655" s="26"/>
      <c r="E655" s="28"/>
      <c r="F655" s="26"/>
      <c r="N655" s="157"/>
      <c r="O655" s="157"/>
      <c r="P655" s="158"/>
      <c r="Q655" s="157"/>
      <c r="R655" s="157"/>
      <c r="S655" s="160"/>
    </row>
    <row r="656" spans="1:19" ht="34" customHeight="1" x14ac:dyDescent="0.2">
      <c r="A656" s="28"/>
      <c r="B656" s="26"/>
      <c r="C656" s="27"/>
      <c r="D656" s="26"/>
      <c r="E656" s="28"/>
      <c r="F656" s="26"/>
      <c r="N656" s="157"/>
      <c r="O656" s="157"/>
      <c r="P656" s="158"/>
      <c r="Q656" s="157"/>
      <c r="R656" s="157"/>
      <c r="S656" s="160"/>
    </row>
    <row r="657" spans="1:19" ht="34" customHeight="1" x14ac:dyDescent="0.2">
      <c r="A657" s="28"/>
      <c r="B657" s="26"/>
      <c r="C657" s="27"/>
      <c r="D657" s="26"/>
      <c r="E657" s="28"/>
      <c r="F657" s="26"/>
      <c r="N657" s="157"/>
      <c r="O657" s="157"/>
      <c r="P657" s="158"/>
      <c r="Q657" s="157"/>
      <c r="R657" s="157"/>
      <c r="S657" s="160"/>
    </row>
    <row r="658" spans="1:19" ht="34" customHeight="1" x14ac:dyDescent="0.2">
      <c r="A658" s="28"/>
      <c r="B658" s="26"/>
      <c r="C658" s="27"/>
      <c r="D658" s="28"/>
      <c r="E658" s="28"/>
      <c r="F658" s="26"/>
      <c r="N658" s="157"/>
      <c r="O658" s="157"/>
      <c r="P658" s="158"/>
      <c r="Q658" s="157"/>
      <c r="R658" s="157"/>
      <c r="S658" s="160"/>
    </row>
    <row r="659" spans="1:19" ht="34" customHeight="1" x14ac:dyDescent="0.2">
      <c r="A659" s="28"/>
      <c r="B659" s="26"/>
      <c r="C659" s="27"/>
      <c r="D659" s="28"/>
      <c r="E659" s="28"/>
      <c r="F659" s="26"/>
      <c r="N659" s="157"/>
      <c r="O659" s="157"/>
      <c r="P659" s="158"/>
      <c r="Q659" s="157"/>
      <c r="R659" s="157"/>
      <c r="S659" s="160"/>
    </row>
    <row r="660" spans="1:19" ht="34" customHeight="1" x14ac:dyDescent="0.2">
      <c r="A660" s="28"/>
      <c r="B660" s="26"/>
      <c r="C660" s="27"/>
      <c r="D660" s="28"/>
      <c r="E660" s="28"/>
      <c r="F660" s="26"/>
      <c r="N660" s="157"/>
      <c r="O660" s="157"/>
      <c r="P660" s="158"/>
      <c r="Q660" s="157"/>
      <c r="R660" s="157"/>
      <c r="S660" s="160"/>
    </row>
    <row r="661" spans="1:19" ht="34" customHeight="1" x14ac:dyDescent="0.2">
      <c r="A661" s="28"/>
      <c r="B661" s="26"/>
      <c r="C661" s="27"/>
      <c r="D661" s="28"/>
      <c r="E661" s="28"/>
      <c r="F661" s="26"/>
      <c r="N661" s="157"/>
      <c r="O661" s="157"/>
      <c r="P661" s="158"/>
      <c r="Q661" s="157"/>
      <c r="R661" s="157"/>
      <c r="S661" s="160"/>
    </row>
    <row r="662" spans="1:19" ht="34" customHeight="1" x14ac:dyDescent="0.2">
      <c r="A662" s="28"/>
      <c r="B662" s="26"/>
      <c r="C662" s="27"/>
      <c r="D662" s="26"/>
      <c r="E662" s="28"/>
      <c r="F662" s="26"/>
      <c r="N662" s="157"/>
      <c r="O662" s="157"/>
      <c r="P662" s="158"/>
      <c r="Q662" s="157"/>
      <c r="R662" s="157"/>
      <c r="S662" s="160"/>
    </row>
    <row r="663" spans="1:19" ht="34" customHeight="1" x14ac:dyDescent="0.2">
      <c r="A663" s="28"/>
      <c r="B663" s="26"/>
      <c r="C663" s="27"/>
      <c r="D663" s="26"/>
      <c r="E663" s="28"/>
      <c r="F663" s="26"/>
      <c r="N663" s="157"/>
      <c r="O663" s="157"/>
      <c r="P663" s="158"/>
      <c r="Q663" s="157"/>
      <c r="R663" s="157"/>
      <c r="S663" s="160"/>
    </row>
    <row r="664" spans="1:19" ht="34" customHeight="1" x14ac:dyDescent="0.2">
      <c r="A664" s="28"/>
      <c r="B664" s="26"/>
      <c r="C664" s="27"/>
      <c r="D664" s="26"/>
      <c r="E664" s="28"/>
      <c r="F664" s="26"/>
      <c r="N664" s="157"/>
      <c r="O664" s="157"/>
      <c r="P664" s="158"/>
      <c r="Q664" s="157"/>
      <c r="R664" s="157"/>
      <c r="S664" s="160"/>
    </row>
    <row r="665" spans="1:19" ht="34" customHeight="1" x14ac:dyDescent="0.2">
      <c r="A665" s="28"/>
      <c r="B665" s="26"/>
      <c r="C665" s="27"/>
      <c r="D665" s="26"/>
      <c r="E665" s="28"/>
      <c r="F665" s="26"/>
      <c r="N665" s="157"/>
      <c r="O665" s="157"/>
      <c r="P665" s="158"/>
      <c r="Q665" s="157"/>
      <c r="R665" s="157"/>
      <c r="S665" s="160"/>
    </row>
    <row r="666" spans="1:19" ht="34" customHeight="1" x14ac:dyDescent="0.2">
      <c r="A666" s="28"/>
      <c r="B666" s="26"/>
      <c r="C666" s="27"/>
      <c r="D666" s="28"/>
      <c r="E666" s="28"/>
      <c r="F666" s="26"/>
      <c r="N666" s="157"/>
      <c r="O666" s="157"/>
      <c r="P666" s="158"/>
      <c r="Q666" s="157"/>
      <c r="R666" s="157"/>
      <c r="S666" s="160"/>
    </row>
    <row r="667" spans="1:19" ht="34" customHeight="1" x14ac:dyDescent="0.2">
      <c r="A667" s="28"/>
      <c r="B667" s="26"/>
      <c r="C667" s="27"/>
      <c r="D667" s="28"/>
      <c r="E667" s="28"/>
      <c r="F667" s="26"/>
      <c r="N667" s="157"/>
      <c r="O667" s="157"/>
      <c r="P667" s="158"/>
      <c r="Q667" s="157"/>
      <c r="R667" s="157"/>
      <c r="S667" s="160"/>
    </row>
    <row r="668" spans="1:19" ht="34" customHeight="1" x14ac:dyDescent="0.2">
      <c r="A668" s="28"/>
      <c r="B668" s="26"/>
      <c r="C668" s="27"/>
      <c r="D668" s="28"/>
      <c r="E668" s="28"/>
      <c r="F668" s="26"/>
      <c r="N668" s="157"/>
      <c r="O668" s="157"/>
      <c r="P668" s="158"/>
      <c r="Q668" s="157"/>
      <c r="R668" s="157"/>
      <c r="S668" s="160"/>
    </row>
    <row r="669" spans="1:19" ht="34" customHeight="1" x14ac:dyDescent="0.2">
      <c r="A669" s="28"/>
      <c r="B669" s="26"/>
      <c r="C669" s="27"/>
      <c r="D669" s="28"/>
      <c r="E669" s="28"/>
      <c r="F669" s="26"/>
      <c r="N669" s="157"/>
      <c r="O669" s="157"/>
      <c r="P669" s="158"/>
      <c r="Q669" s="157"/>
      <c r="R669" s="157"/>
      <c r="S669" s="160"/>
    </row>
    <row r="670" spans="1:19" ht="34" customHeight="1" x14ac:dyDescent="0.2">
      <c r="A670" s="28"/>
      <c r="B670" s="26"/>
      <c r="C670" s="27"/>
      <c r="D670" s="26"/>
      <c r="E670" s="28"/>
      <c r="F670" s="26"/>
      <c r="N670" s="157"/>
      <c r="O670" s="157"/>
      <c r="P670" s="158"/>
      <c r="Q670" s="157"/>
      <c r="R670" s="157"/>
      <c r="S670" s="160"/>
    </row>
    <row r="671" spans="1:19" ht="34" customHeight="1" x14ac:dyDescent="0.2">
      <c r="A671" s="28"/>
      <c r="B671" s="26"/>
      <c r="C671" s="27"/>
      <c r="D671" s="26"/>
      <c r="E671" s="28"/>
      <c r="F671" s="26"/>
      <c r="N671" s="157"/>
      <c r="O671" s="157"/>
      <c r="P671" s="158"/>
      <c r="Q671" s="157"/>
      <c r="R671" s="157"/>
      <c r="S671" s="160"/>
    </row>
    <row r="672" spans="1:19" ht="34" customHeight="1" x14ac:dyDescent="0.2">
      <c r="A672" s="28"/>
      <c r="B672" s="26"/>
      <c r="C672" s="27"/>
      <c r="D672" s="26"/>
      <c r="E672" s="28"/>
      <c r="F672" s="26"/>
      <c r="N672" s="157"/>
      <c r="O672" s="157"/>
      <c r="P672" s="158"/>
      <c r="Q672" s="157"/>
      <c r="R672" s="157"/>
      <c r="S672" s="160"/>
    </row>
    <row r="673" spans="1:19" ht="34" customHeight="1" x14ac:dyDescent="0.2">
      <c r="A673" s="28"/>
      <c r="B673" s="26"/>
      <c r="C673" s="27"/>
      <c r="D673" s="26"/>
      <c r="E673" s="28"/>
      <c r="F673" s="26"/>
      <c r="N673" s="157"/>
      <c r="O673" s="157"/>
      <c r="P673" s="158"/>
      <c r="Q673" s="157"/>
      <c r="R673" s="157"/>
      <c r="S673" s="160"/>
    </row>
    <row r="674" spans="1:19" ht="34" customHeight="1" x14ac:dyDescent="0.2">
      <c r="A674" s="28"/>
      <c r="B674" s="26"/>
      <c r="C674" s="27"/>
      <c r="D674" s="26"/>
      <c r="E674" s="28"/>
      <c r="F674" s="26"/>
      <c r="N674" s="157"/>
      <c r="O674" s="157"/>
      <c r="P674" s="158"/>
      <c r="Q674" s="157"/>
      <c r="R674" s="157"/>
      <c r="S674" s="160"/>
    </row>
    <row r="675" spans="1:19" ht="34" customHeight="1" x14ac:dyDescent="0.2">
      <c r="A675" s="28"/>
      <c r="B675" s="26"/>
      <c r="C675" s="27"/>
      <c r="D675" s="26"/>
      <c r="E675" s="28"/>
      <c r="F675" s="26"/>
      <c r="N675" s="157"/>
      <c r="O675" s="157"/>
      <c r="P675" s="158"/>
      <c r="Q675" s="157"/>
      <c r="R675" s="157"/>
      <c r="S675" s="160"/>
    </row>
    <row r="676" spans="1:19" ht="34" customHeight="1" x14ac:dyDescent="0.2">
      <c r="A676" s="28"/>
      <c r="B676" s="26"/>
      <c r="C676" s="27"/>
      <c r="D676" s="26"/>
      <c r="E676" s="28"/>
      <c r="F676" s="26"/>
      <c r="N676" s="157"/>
      <c r="O676" s="157"/>
      <c r="P676" s="158"/>
      <c r="Q676" s="157"/>
      <c r="R676" s="157"/>
      <c r="S676" s="160"/>
    </row>
    <row r="677" spans="1:19" ht="34" customHeight="1" x14ac:dyDescent="0.2">
      <c r="A677" s="28"/>
      <c r="B677" s="26"/>
      <c r="C677" s="27"/>
      <c r="D677" s="26"/>
      <c r="E677" s="28"/>
      <c r="F677" s="26"/>
      <c r="N677" s="157"/>
      <c r="O677" s="157"/>
      <c r="P677" s="158"/>
      <c r="Q677" s="157"/>
      <c r="R677" s="157"/>
      <c r="S677" s="160"/>
    </row>
    <row r="678" spans="1:19" ht="34" customHeight="1" x14ac:dyDescent="0.2">
      <c r="A678" s="28"/>
      <c r="B678" s="26"/>
      <c r="C678" s="27"/>
      <c r="D678" s="26"/>
      <c r="E678" s="28"/>
      <c r="F678" s="26"/>
      <c r="N678" s="157"/>
      <c r="O678" s="157"/>
      <c r="P678" s="158"/>
      <c r="Q678" s="157"/>
      <c r="R678" s="157"/>
      <c r="S678" s="160"/>
    </row>
    <row r="679" spans="1:19" ht="34" customHeight="1" x14ac:dyDescent="0.2">
      <c r="A679" s="28"/>
      <c r="B679" s="26"/>
      <c r="C679" s="27"/>
      <c r="D679" s="26"/>
      <c r="E679" s="28"/>
      <c r="F679" s="26"/>
      <c r="N679" s="157"/>
      <c r="O679" s="157"/>
      <c r="P679" s="158"/>
      <c r="Q679" s="157"/>
      <c r="R679" s="157"/>
      <c r="S679" s="160"/>
    </row>
    <row r="680" spans="1:19" ht="34" customHeight="1" x14ac:dyDescent="0.2">
      <c r="A680" s="28"/>
      <c r="B680" s="26"/>
      <c r="C680" s="27"/>
      <c r="D680" s="26"/>
      <c r="E680" s="28"/>
      <c r="F680" s="26"/>
      <c r="N680" s="157"/>
      <c r="O680" s="157"/>
      <c r="P680" s="158"/>
      <c r="Q680" s="157"/>
      <c r="R680" s="157"/>
      <c r="S680" s="160"/>
    </row>
    <row r="681" spans="1:19" ht="34" customHeight="1" x14ac:dyDescent="0.2">
      <c r="A681" s="28"/>
      <c r="B681" s="26"/>
      <c r="C681" s="27"/>
      <c r="D681" s="26"/>
      <c r="E681" s="28"/>
      <c r="F681" s="26"/>
      <c r="N681" s="157"/>
      <c r="O681" s="157"/>
      <c r="P681" s="158"/>
      <c r="Q681" s="157"/>
      <c r="R681" s="157"/>
      <c r="S681" s="160"/>
    </row>
    <row r="682" spans="1:19" ht="34" customHeight="1" x14ac:dyDescent="0.2">
      <c r="A682" s="28"/>
      <c r="B682" s="26"/>
      <c r="C682" s="27"/>
      <c r="D682" s="28"/>
      <c r="E682" s="28"/>
      <c r="F682" s="26"/>
      <c r="N682" s="157"/>
      <c r="O682" s="157"/>
      <c r="P682" s="158"/>
      <c r="Q682" s="157"/>
      <c r="R682" s="157"/>
      <c r="S682" s="160"/>
    </row>
    <row r="683" spans="1:19" ht="34" customHeight="1" x14ac:dyDescent="0.2">
      <c r="A683" s="28"/>
      <c r="B683" s="26"/>
      <c r="C683" s="27"/>
      <c r="D683" s="28"/>
      <c r="E683" s="28"/>
      <c r="F683" s="26"/>
      <c r="N683" s="157"/>
      <c r="O683" s="157"/>
      <c r="P683" s="158"/>
      <c r="Q683" s="157"/>
      <c r="R683" s="157"/>
      <c r="S683" s="160"/>
    </row>
    <row r="684" spans="1:19" ht="34" customHeight="1" x14ac:dyDescent="0.2">
      <c r="A684" s="28"/>
      <c r="B684" s="26"/>
      <c r="C684" s="27"/>
      <c r="D684" s="28"/>
      <c r="E684" s="28"/>
      <c r="F684" s="26"/>
      <c r="N684" s="157"/>
      <c r="O684" s="157"/>
      <c r="P684" s="158"/>
      <c r="Q684" s="157"/>
      <c r="R684" s="157"/>
      <c r="S684" s="160"/>
    </row>
    <row r="685" spans="1:19" ht="34" customHeight="1" x14ac:dyDescent="0.2">
      <c r="A685" s="28"/>
      <c r="B685" s="26"/>
      <c r="C685" s="27"/>
      <c r="D685" s="28"/>
      <c r="E685" s="28"/>
      <c r="F685" s="26"/>
      <c r="N685" s="157"/>
      <c r="O685" s="157"/>
      <c r="P685" s="158"/>
      <c r="Q685" s="157"/>
      <c r="R685" s="157"/>
      <c r="S685" s="160"/>
    </row>
    <row r="686" spans="1:19" ht="34" customHeight="1" x14ac:dyDescent="0.2">
      <c r="A686" s="28"/>
      <c r="B686" s="26"/>
      <c r="C686" s="27"/>
      <c r="D686" s="26"/>
      <c r="E686" s="28"/>
      <c r="F686" s="26"/>
      <c r="N686" s="157"/>
      <c r="O686" s="157"/>
      <c r="P686" s="158"/>
      <c r="Q686" s="157"/>
      <c r="R686" s="157"/>
      <c r="S686" s="160"/>
    </row>
    <row r="687" spans="1:19" ht="34" customHeight="1" x14ac:dyDescent="0.2">
      <c r="A687" s="28"/>
      <c r="B687" s="26"/>
      <c r="C687" s="27"/>
      <c r="D687" s="26"/>
      <c r="E687" s="28"/>
      <c r="F687" s="26"/>
      <c r="N687" s="157"/>
      <c r="O687" s="157"/>
      <c r="P687" s="158"/>
      <c r="Q687" s="157"/>
      <c r="R687" s="157"/>
      <c r="S687" s="160"/>
    </row>
    <row r="688" spans="1:19" ht="34" customHeight="1" x14ac:dyDescent="0.2">
      <c r="A688" s="28"/>
      <c r="B688" s="26"/>
      <c r="C688" s="27"/>
      <c r="D688" s="26"/>
      <c r="E688" s="28"/>
      <c r="F688" s="26"/>
      <c r="N688" s="157"/>
      <c r="O688" s="157"/>
      <c r="P688" s="158"/>
      <c r="Q688" s="157"/>
      <c r="R688" s="157"/>
      <c r="S688" s="160"/>
    </row>
    <row r="689" spans="1:19" ht="34" customHeight="1" x14ac:dyDescent="0.2">
      <c r="A689" s="28"/>
      <c r="B689" s="26"/>
      <c r="C689" s="27"/>
      <c r="D689" s="26"/>
      <c r="E689" s="28"/>
      <c r="F689" s="26"/>
      <c r="N689" s="157"/>
      <c r="O689" s="157"/>
      <c r="P689" s="158"/>
      <c r="Q689" s="157"/>
      <c r="R689" s="157"/>
      <c r="S689" s="160"/>
    </row>
    <row r="690" spans="1:19" ht="34" customHeight="1" x14ac:dyDescent="0.2">
      <c r="A690" s="28"/>
      <c r="B690" s="26"/>
      <c r="C690" s="27"/>
      <c r="D690" s="28"/>
      <c r="E690" s="28"/>
      <c r="F690" s="26"/>
      <c r="N690" s="157"/>
      <c r="O690" s="157"/>
      <c r="P690" s="158"/>
      <c r="Q690" s="157"/>
      <c r="R690" s="157"/>
      <c r="S690" s="160"/>
    </row>
    <row r="691" spans="1:19" ht="34" customHeight="1" x14ac:dyDescent="0.2">
      <c r="A691" s="28"/>
      <c r="B691" s="26"/>
      <c r="C691" s="27"/>
      <c r="D691" s="28"/>
      <c r="E691" s="28"/>
      <c r="F691" s="26"/>
      <c r="N691" s="157"/>
      <c r="O691" s="157"/>
      <c r="P691" s="158"/>
      <c r="Q691" s="157"/>
      <c r="R691" s="157"/>
      <c r="S691" s="160"/>
    </row>
    <row r="692" spans="1:19" ht="34" customHeight="1" x14ac:dyDescent="0.2">
      <c r="A692" s="28"/>
      <c r="B692" s="26"/>
      <c r="C692" s="27"/>
      <c r="D692" s="28"/>
      <c r="E692" s="28"/>
      <c r="F692" s="26"/>
      <c r="N692" s="157"/>
      <c r="O692" s="157"/>
      <c r="P692" s="158"/>
      <c r="Q692" s="157"/>
      <c r="R692" s="157"/>
      <c r="S692" s="160"/>
    </row>
    <row r="693" spans="1:19" ht="34" customHeight="1" x14ac:dyDescent="0.2">
      <c r="A693" s="28"/>
      <c r="B693" s="26"/>
      <c r="C693" s="27"/>
      <c r="D693" s="28"/>
      <c r="E693" s="28"/>
      <c r="F693" s="26"/>
      <c r="N693" s="157"/>
      <c r="O693" s="157"/>
      <c r="P693" s="158"/>
      <c r="Q693" s="157"/>
      <c r="R693" s="157"/>
      <c r="S693" s="160"/>
    </row>
    <row r="694" spans="1:19" ht="34" customHeight="1" x14ac:dyDescent="0.2">
      <c r="A694" s="28"/>
      <c r="B694" s="26"/>
      <c r="C694" s="27"/>
      <c r="D694" s="26"/>
      <c r="E694" s="28"/>
      <c r="F694" s="26"/>
      <c r="N694" s="157"/>
      <c r="O694" s="157"/>
      <c r="P694" s="158"/>
      <c r="Q694" s="157"/>
      <c r="R694" s="157"/>
      <c r="S694" s="160"/>
    </row>
    <row r="695" spans="1:19" ht="34" customHeight="1" x14ac:dyDescent="0.2">
      <c r="A695" s="28"/>
      <c r="B695" s="26"/>
      <c r="C695" s="27"/>
      <c r="D695" s="26"/>
      <c r="E695" s="28"/>
      <c r="F695" s="26"/>
      <c r="N695" s="157"/>
      <c r="O695" s="157"/>
      <c r="P695" s="158"/>
      <c r="Q695" s="157"/>
      <c r="R695" s="157"/>
      <c r="S695" s="160"/>
    </row>
    <row r="696" spans="1:19" ht="34" customHeight="1" x14ac:dyDescent="0.2">
      <c r="A696" s="28"/>
      <c r="B696" s="26"/>
      <c r="C696" s="27"/>
      <c r="D696" s="26"/>
      <c r="E696" s="28"/>
      <c r="F696" s="26"/>
      <c r="N696" s="157"/>
      <c r="O696" s="157"/>
      <c r="P696" s="158"/>
      <c r="Q696" s="157"/>
      <c r="R696" s="157"/>
      <c r="S696" s="160"/>
    </row>
    <row r="697" spans="1:19" ht="34" customHeight="1" x14ac:dyDescent="0.2">
      <c r="A697" s="28"/>
      <c r="B697" s="26"/>
      <c r="C697" s="27"/>
      <c r="D697" s="26"/>
      <c r="E697" s="28"/>
      <c r="F697" s="26"/>
      <c r="N697" s="157"/>
      <c r="O697" s="157"/>
      <c r="P697" s="158"/>
      <c r="Q697" s="157"/>
      <c r="R697" s="157"/>
      <c r="S697" s="160"/>
    </row>
    <row r="698" spans="1:19" ht="34" customHeight="1" x14ac:dyDescent="0.2">
      <c r="A698" s="28"/>
      <c r="B698" s="26"/>
      <c r="C698" s="27"/>
      <c r="D698" s="26"/>
      <c r="E698" s="28"/>
      <c r="F698" s="26"/>
      <c r="N698" s="157"/>
      <c r="O698" s="157"/>
      <c r="P698" s="158"/>
      <c r="Q698" s="157"/>
      <c r="R698" s="157"/>
      <c r="S698" s="160"/>
    </row>
    <row r="699" spans="1:19" ht="34" customHeight="1" x14ac:dyDescent="0.2">
      <c r="A699" s="28"/>
      <c r="B699" s="26"/>
      <c r="C699" s="27"/>
      <c r="D699" s="26"/>
      <c r="E699" s="28"/>
      <c r="F699" s="26"/>
      <c r="N699" s="157"/>
      <c r="O699" s="157"/>
      <c r="P699" s="158"/>
      <c r="Q699" s="157"/>
      <c r="R699" s="157"/>
      <c r="S699" s="160"/>
    </row>
    <row r="700" spans="1:19" ht="34" customHeight="1" x14ac:dyDescent="0.2">
      <c r="A700" s="28"/>
      <c r="B700" s="26"/>
      <c r="C700" s="27"/>
      <c r="D700" s="26"/>
      <c r="E700" s="28"/>
      <c r="F700" s="26"/>
      <c r="N700" s="157"/>
      <c r="O700" s="157"/>
      <c r="P700" s="158"/>
      <c r="Q700" s="157"/>
      <c r="R700" s="157"/>
      <c r="S700" s="160"/>
    </row>
    <row r="701" spans="1:19" ht="34" customHeight="1" x14ac:dyDescent="0.2">
      <c r="A701" s="28"/>
      <c r="B701" s="26"/>
      <c r="C701" s="27"/>
      <c r="D701" s="26"/>
      <c r="E701" s="28"/>
      <c r="F701" s="26"/>
      <c r="N701" s="157"/>
      <c r="O701" s="157"/>
      <c r="P701" s="158"/>
      <c r="Q701" s="157"/>
      <c r="R701" s="157"/>
      <c r="S701" s="160"/>
    </row>
    <row r="702" spans="1:19" ht="34" customHeight="1" x14ac:dyDescent="0.2">
      <c r="A702" s="28"/>
      <c r="B702" s="26"/>
      <c r="C702" s="27"/>
      <c r="D702" s="26"/>
      <c r="E702" s="28"/>
      <c r="F702" s="26"/>
      <c r="N702" s="157"/>
      <c r="O702" s="157"/>
      <c r="P702" s="158"/>
      <c r="Q702" s="157"/>
      <c r="R702" s="157"/>
      <c r="S702" s="160"/>
    </row>
    <row r="703" spans="1:19" ht="34" customHeight="1" x14ac:dyDescent="0.2">
      <c r="A703" s="28"/>
      <c r="B703" s="26"/>
      <c r="C703" s="27"/>
      <c r="D703" s="26"/>
      <c r="E703" s="28"/>
      <c r="F703" s="26"/>
      <c r="N703" s="157"/>
      <c r="O703" s="157"/>
      <c r="P703" s="158"/>
      <c r="Q703" s="157"/>
      <c r="R703" s="157"/>
      <c r="S703" s="160"/>
    </row>
    <row r="704" spans="1:19" ht="34" customHeight="1" x14ac:dyDescent="0.2">
      <c r="A704" s="28"/>
      <c r="B704" s="26"/>
      <c r="C704" s="27"/>
      <c r="D704" s="26"/>
      <c r="E704" s="28"/>
      <c r="F704" s="26"/>
      <c r="N704" s="157"/>
      <c r="O704" s="157"/>
      <c r="P704" s="158"/>
      <c r="Q704" s="157"/>
      <c r="R704" s="157"/>
      <c r="S704" s="160"/>
    </row>
    <row r="705" spans="1:19" ht="34" customHeight="1" x14ac:dyDescent="0.2">
      <c r="A705" s="28"/>
      <c r="B705" s="26"/>
      <c r="C705" s="27"/>
      <c r="D705" s="26"/>
      <c r="E705" s="28"/>
      <c r="F705" s="26"/>
      <c r="N705" s="157"/>
      <c r="O705" s="157"/>
      <c r="P705" s="158"/>
      <c r="Q705" s="157"/>
      <c r="R705" s="157"/>
      <c r="S705" s="160"/>
    </row>
    <row r="706" spans="1:19" ht="34" customHeight="1" x14ac:dyDescent="0.2">
      <c r="A706" s="28"/>
      <c r="B706" s="26"/>
      <c r="C706" s="27"/>
      <c r="D706" s="26"/>
      <c r="E706" s="28"/>
      <c r="F706" s="26"/>
      <c r="N706" s="157"/>
      <c r="O706" s="157"/>
      <c r="P706" s="158"/>
      <c r="Q706" s="157"/>
      <c r="R706" s="157"/>
      <c r="S706" s="160"/>
    </row>
    <row r="707" spans="1:19" ht="34" customHeight="1" x14ac:dyDescent="0.2">
      <c r="A707" s="28"/>
      <c r="B707" s="26"/>
      <c r="C707" s="27"/>
      <c r="D707" s="26"/>
      <c r="E707" s="28"/>
      <c r="F707" s="26"/>
      <c r="N707" s="157"/>
      <c r="O707" s="157"/>
      <c r="P707" s="158"/>
      <c r="Q707" s="157"/>
      <c r="R707" s="157"/>
      <c r="S707" s="160"/>
    </row>
    <row r="708" spans="1:19" ht="34" customHeight="1" x14ac:dyDescent="0.2">
      <c r="A708" s="28"/>
      <c r="B708" s="26"/>
      <c r="C708" s="27"/>
      <c r="D708" s="26"/>
      <c r="E708" s="28"/>
      <c r="F708" s="26"/>
      <c r="N708" s="157"/>
      <c r="O708" s="157"/>
      <c r="P708" s="158"/>
      <c r="Q708" s="157"/>
      <c r="R708" s="157"/>
      <c r="S708" s="160"/>
    </row>
    <row r="709" spans="1:19" ht="34" customHeight="1" x14ac:dyDescent="0.2">
      <c r="A709" s="28"/>
      <c r="B709" s="26"/>
      <c r="C709" s="27"/>
      <c r="D709" s="26"/>
      <c r="E709" s="28"/>
      <c r="F709" s="26"/>
      <c r="N709" s="157"/>
      <c r="O709" s="157"/>
      <c r="P709" s="158"/>
      <c r="Q709" s="157"/>
      <c r="R709" s="157"/>
      <c r="S709" s="160"/>
    </row>
    <row r="710" spans="1:19" ht="34" customHeight="1" x14ac:dyDescent="0.2">
      <c r="A710" s="28"/>
      <c r="B710" s="26"/>
      <c r="C710" s="27"/>
      <c r="D710" s="28"/>
      <c r="E710" s="28"/>
      <c r="F710" s="26"/>
      <c r="N710" s="157"/>
      <c r="O710" s="157"/>
      <c r="P710" s="158"/>
      <c r="Q710" s="157"/>
      <c r="R710" s="157"/>
      <c r="S710" s="160"/>
    </row>
    <row r="711" spans="1:19" ht="34" customHeight="1" x14ac:dyDescent="0.2">
      <c r="A711" s="28"/>
      <c r="B711" s="26"/>
      <c r="C711" s="27"/>
      <c r="D711" s="28"/>
      <c r="E711" s="28"/>
      <c r="F711" s="26"/>
      <c r="N711" s="157"/>
      <c r="O711" s="157"/>
      <c r="P711" s="158"/>
      <c r="Q711" s="157"/>
      <c r="R711" s="157"/>
      <c r="S711" s="160"/>
    </row>
    <row r="712" spans="1:19" ht="34" customHeight="1" x14ac:dyDescent="0.2">
      <c r="A712" s="28"/>
      <c r="B712" s="26"/>
      <c r="C712" s="27"/>
      <c r="D712" s="28"/>
      <c r="E712" s="28"/>
      <c r="F712" s="26"/>
      <c r="N712" s="157"/>
      <c r="O712" s="157"/>
      <c r="P712" s="158"/>
      <c r="Q712" s="157"/>
      <c r="R712" s="157"/>
      <c r="S712" s="160"/>
    </row>
    <row r="713" spans="1:19" ht="34" customHeight="1" x14ac:dyDescent="0.2">
      <c r="A713" s="28"/>
      <c r="B713" s="26"/>
      <c r="C713" s="27"/>
      <c r="D713" s="28"/>
      <c r="E713" s="28"/>
      <c r="F713" s="26"/>
      <c r="N713" s="157"/>
      <c r="O713" s="157"/>
      <c r="P713" s="158"/>
      <c r="Q713" s="157"/>
      <c r="R713" s="157"/>
      <c r="S713" s="160"/>
    </row>
    <row r="714" spans="1:19" ht="34" customHeight="1" x14ac:dyDescent="0.2">
      <c r="A714" s="28"/>
      <c r="B714" s="26"/>
      <c r="C714" s="27"/>
      <c r="D714" s="26"/>
      <c r="E714" s="28"/>
      <c r="F714" s="26"/>
      <c r="N714" s="157"/>
      <c r="O714" s="157"/>
      <c r="P714" s="158"/>
      <c r="Q714" s="157"/>
      <c r="R714" s="157"/>
      <c r="S714" s="160"/>
    </row>
    <row r="715" spans="1:19" ht="34" customHeight="1" x14ac:dyDescent="0.2">
      <c r="A715" s="28"/>
      <c r="B715" s="26"/>
      <c r="C715" s="27"/>
      <c r="D715" s="26"/>
      <c r="E715" s="28"/>
      <c r="F715" s="26"/>
      <c r="N715" s="157"/>
      <c r="O715" s="157"/>
      <c r="P715" s="158"/>
      <c r="Q715" s="157"/>
      <c r="R715" s="157"/>
      <c r="S715" s="160"/>
    </row>
    <row r="716" spans="1:19" ht="34" customHeight="1" x14ac:dyDescent="0.2">
      <c r="A716" s="28"/>
      <c r="B716" s="26"/>
      <c r="C716" s="27"/>
      <c r="D716" s="26"/>
      <c r="E716" s="28"/>
      <c r="F716" s="26"/>
      <c r="N716" s="157"/>
      <c r="O716" s="157"/>
      <c r="P716" s="158"/>
      <c r="Q716" s="157"/>
      <c r="R716" s="157"/>
      <c r="S716" s="160"/>
    </row>
    <row r="717" spans="1:19" ht="34" customHeight="1" x14ac:dyDescent="0.2">
      <c r="A717" s="28"/>
      <c r="B717" s="26"/>
      <c r="C717" s="27"/>
      <c r="D717" s="26"/>
      <c r="E717" s="28"/>
      <c r="F717" s="26"/>
      <c r="N717" s="157"/>
      <c r="O717" s="157"/>
      <c r="P717" s="158"/>
      <c r="Q717" s="157"/>
      <c r="R717" s="157"/>
      <c r="S717" s="160"/>
    </row>
    <row r="718" spans="1:19" ht="34" customHeight="1" x14ac:dyDescent="0.2">
      <c r="A718" s="28"/>
      <c r="B718" s="26"/>
      <c r="C718" s="27"/>
      <c r="D718" s="26"/>
      <c r="E718" s="28"/>
      <c r="F718" s="26"/>
      <c r="N718" s="157"/>
      <c r="O718" s="157"/>
      <c r="P718" s="158"/>
      <c r="Q718" s="157"/>
      <c r="R718" s="157"/>
      <c r="S718" s="160"/>
    </row>
    <row r="719" spans="1:19" ht="34" customHeight="1" x14ac:dyDescent="0.2">
      <c r="A719" s="28"/>
      <c r="B719" s="26"/>
      <c r="C719" s="27"/>
      <c r="D719" s="26"/>
      <c r="E719" s="28"/>
      <c r="F719" s="26"/>
      <c r="N719" s="157"/>
      <c r="O719" s="157"/>
      <c r="P719" s="158"/>
      <c r="Q719" s="157"/>
      <c r="R719" s="157"/>
      <c r="S719" s="160"/>
    </row>
    <row r="720" spans="1:19" ht="34" customHeight="1" x14ac:dyDescent="0.2">
      <c r="A720" s="28"/>
      <c r="B720" s="26"/>
      <c r="C720" s="27"/>
      <c r="D720" s="26"/>
      <c r="E720" s="28"/>
      <c r="F720" s="26"/>
      <c r="N720" s="157"/>
      <c r="O720" s="157"/>
      <c r="P720" s="158"/>
      <c r="Q720" s="157"/>
      <c r="R720" s="157"/>
      <c r="S720" s="160"/>
    </row>
    <row r="721" spans="1:19" ht="34" customHeight="1" x14ac:dyDescent="0.2">
      <c r="A721" s="28"/>
      <c r="B721" s="26"/>
      <c r="C721" s="27"/>
      <c r="D721" s="26"/>
      <c r="E721" s="28"/>
      <c r="F721" s="26"/>
      <c r="N721" s="157"/>
      <c r="O721" s="157"/>
      <c r="P721" s="158"/>
      <c r="Q721" s="157"/>
      <c r="R721" s="157"/>
      <c r="S721" s="160"/>
    </row>
    <row r="722" spans="1:19" ht="34" customHeight="1" x14ac:dyDescent="0.2">
      <c r="A722" s="28"/>
      <c r="B722" s="26"/>
      <c r="C722" s="27"/>
      <c r="D722" s="26"/>
      <c r="E722" s="28"/>
      <c r="F722" s="26"/>
      <c r="N722" s="157"/>
      <c r="O722" s="157"/>
      <c r="P722" s="158"/>
      <c r="Q722" s="157"/>
      <c r="R722" s="157"/>
      <c r="S722" s="160"/>
    </row>
    <row r="723" spans="1:19" ht="34" customHeight="1" x14ac:dyDescent="0.2">
      <c r="A723" s="28"/>
      <c r="B723" s="26"/>
      <c r="C723" s="27"/>
      <c r="D723" s="26"/>
      <c r="E723" s="28"/>
      <c r="F723" s="26"/>
      <c r="N723" s="157"/>
      <c r="O723" s="157"/>
      <c r="P723" s="158"/>
      <c r="Q723" s="157"/>
      <c r="R723" s="157"/>
      <c r="S723" s="160"/>
    </row>
    <row r="724" spans="1:19" ht="34" customHeight="1" x14ac:dyDescent="0.2">
      <c r="A724" s="28"/>
      <c r="B724" s="26"/>
      <c r="C724" s="27"/>
      <c r="D724" s="26"/>
      <c r="E724" s="28"/>
      <c r="F724" s="26"/>
      <c r="N724" s="157"/>
      <c r="O724" s="157"/>
      <c r="P724" s="158"/>
      <c r="Q724" s="157"/>
      <c r="R724" s="157"/>
      <c r="S724" s="160"/>
    </row>
    <row r="725" spans="1:19" ht="34" customHeight="1" x14ac:dyDescent="0.2">
      <c r="A725" s="28"/>
      <c r="B725" s="26"/>
      <c r="C725" s="27"/>
      <c r="D725" s="26"/>
      <c r="E725" s="28"/>
      <c r="F725" s="26"/>
      <c r="N725" s="157"/>
      <c r="O725" s="157"/>
      <c r="P725" s="158"/>
      <c r="Q725" s="157"/>
      <c r="R725" s="157"/>
      <c r="S725" s="160"/>
    </row>
    <row r="726" spans="1:19" ht="34" customHeight="1" x14ac:dyDescent="0.2">
      <c r="A726" s="28"/>
      <c r="B726" s="26"/>
      <c r="C726" s="27"/>
      <c r="D726" s="26"/>
      <c r="E726" s="28"/>
      <c r="F726" s="26"/>
      <c r="N726" s="157"/>
      <c r="O726" s="157"/>
      <c r="P726" s="158"/>
      <c r="Q726" s="157"/>
      <c r="R726" s="157"/>
      <c r="S726" s="160"/>
    </row>
    <row r="727" spans="1:19" ht="34" customHeight="1" x14ac:dyDescent="0.2">
      <c r="A727" s="28"/>
      <c r="B727" s="26"/>
      <c r="C727" s="27"/>
      <c r="D727" s="26"/>
      <c r="E727" s="28"/>
      <c r="F727" s="26"/>
      <c r="N727" s="157"/>
      <c r="O727" s="157"/>
      <c r="P727" s="158"/>
      <c r="Q727" s="157"/>
      <c r="R727" s="157"/>
      <c r="S727" s="160"/>
    </row>
    <row r="728" spans="1:19" ht="34" customHeight="1" x14ac:dyDescent="0.2">
      <c r="A728" s="28"/>
      <c r="B728" s="26"/>
      <c r="C728" s="27"/>
      <c r="D728" s="26"/>
      <c r="E728" s="28"/>
      <c r="F728" s="26"/>
      <c r="N728" s="157"/>
      <c r="O728" s="157"/>
      <c r="P728" s="158"/>
      <c r="Q728" s="157"/>
      <c r="R728" s="157"/>
      <c r="S728" s="160"/>
    </row>
    <row r="729" spans="1:19" ht="34" customHeight="1" x14ac:dyDescent="0.2">
      <c r="A729" s="28"/>
      <c r="B729" s="26"/>
      <c r="C729" s="27"/>
      <c r="D729" s="26"/>
      <c r="E729" s="28"/>
      <c r="F729" s="26"/>
      <c r="N729" s="157"/>
      <c r="O729" s="157"/>
      <c r="P729" s="158"/>
      <c r="Q729" s="157"/>
      <c r="R729" s="157"/>
      <c r="S729" s="160"/>
    </row>
    <row r="730" spans="1:19" ht="34" customHeight="1" x14ac:dyDescent="0.2">
      <c r="A730" s="28"/>
      <c r="B730" s="26"/>
      <c r="C730" s="27"/>
      <c r="D730" s="28"/>
      <c r="E730" s="28"/>
      <c r="F730" s="26"/>
      <c r="N730" s="157"/>
      <c r="O730" s="157"/>
      <c r="P730" s="158"/>
      <c r="Q730" s="157"/>
      <c r="R730" s="157"/>
      <c r="S730" s="160"/>
    </row>
    <row r="731" spans="1:19" ht="34" customHeight="1" x14ac:dyDescent="0.2">
      <c r="A731" s="28"/>
      <c r="B731" s="26"/>
      <c r="C731" s="27"/>
      <c r="D731" s="28"/>
      <c r="E731" s="28"/>
      <c r="F731" s="26"/>
      <c r="N731" s="157"/>
      <c r="O731" s="157"/>
      <c r="P731" s="158"/>
      <c r="Q731" s="157"/>
      <c r="R731" s="157"/>
      <c r="S731" s="160"/>
    </row>
    <row r="732" spans="1:19" ht="34" customHeight="1" x14ac:dyDescent="0.2">
      <c r="A732" s="28"/>
      <c r="B732" s="26"/>
      <c r="C732" s="27"/>
      <c r="D732" s="28"/>
      <c r="E732" s="28"/>
      <c r="F732" s="26"/>
      <c r="N732" s="157"/>
      <c r="O732" s="157"/>
      <c r="P732" s="158"/>
      <c r="Q732" s="157"/>
      <c r="R732" s="157"/>
      <c r="S732" s="160"/>
    </row>
    <row r="733" spans="1:19" ht="34" customHeight="1" x14ac:dyDescent="0.2">
      <c r="A733" s="28"/>
      <c r="B733" s="26"/>
      <c r="C733" s="27"/>
      <c r="D733" s="28"/>
      <c r="E733" s="28"/>
      <c r="F733" s="26"/>
      <c r="N733" s="157"/>
      <c r="O733" s="157"/>
      <c r="P733" s="158"/>
      <c r="Q733" s="157"/>
      <c r="R733" s="157"/>
      <c r="S733" s="160"/>
    </row>
    <row r="734" spans="1:19" ht="34" customHeight="1" x14ac:dyDescent="0.2">
      <c r="A734" s="28"/>
      <c r="B734" s="26"/>
      <c r="C734" s="27"/>
      <c r="D734" s="26"/>
      <c r="E734" s="28"/>
      <c r="F734" s="26"/>
      <c r="N734" s="157"/>
      <c r="O734" s="157"/>
      <c r="P734" s="158"/>
      <c r="Q734" s="157"/>
      <c r="R734" s="157"/>
      <c r="S734" s="160"/>
    </row>
    <row r="735" spans="1:19" ht="34" customHeight="1" x14ac:dyDescent="0.2">
      <c r="A735" s="28"/>
      <c r="B735" s="26"/>
      <c r="C735" s="27"/>
      <c r="D735" s="26"/>
      <c r="E735" s="28"/>
      <c r="F735" s="26"/>
      <c r="N735" s="157"/>
      <c r="O735" s="157"/>
      <c r="P735" s="158"/>
      <c r="Q735" s="157"/>
      <c r="R735" s="157"/>
      <c r="S735" s="160"/>
    </row>
    <row r="736" spans="1:19" ht="34" customHeight="1" x14ac:dyDescent="0.2">
      <c r="A736" s="28"/>
      <c r="B736" s="26"/>
      <c r="C736" s="27"/>
      <c r="D736" s="26"/>
      <c r="E736" s="28"/>
      <c r="F736" s="26"/>
      <c r="N736" s="157"/>
      <c r="O736" s="157"/>
      <c r="P736" s="158"/>
      <c r="Q736" s="157"/>
      <c r="R736" s="157"/>
      <c r="S736" s="160"/>
    </row>
    <row r="737" spans="1:19" ht="34" customHeight="1" x14ac:dyDescent="0.2">
      <c r="A737" s="28"/>
      <c r="B737" s="26"/>
      <c r="C737" s="27"/>
      <c r="D737" s="26"/>
      <c r="E737" s="28"/>
      <c r="F737" s="26"/>
      <c r="N737" s="157"/>
      <c r="O737" s="157"/>
      <c r="P737" s="158"/>
      <c r="Q737" s="157"/>
      <c r="R737" s="157"/>
      <c r="S737" s="160"/>
    </row>
    <row r="738" spans="1:19" ht="34" customHeight="1" x14ac:dyDescent="0.2">
      <c r="A738" s="28"/>
      <c r="B738" s="26"/>
      <c r="C738" s="27"/>
      <c r="D738" s="26"/>
      <c r="E738" s="28"/>
      <c r="F738" s="26"/>
      <c r="N738" s="157"/>
      <c r="O738" s="157"/>
      <c r="P738" s="158"/>
      <c r="Q738" s="157"/>
      <c r="R738" s="157"/>
      <c r="S738" s="160"/>
    </row>
    <row r="739" spans="1:19" ht="34" customHeight="1" x14ac:dyDescent="0.2">
      <c r="A739" s="28"/>
      <c r="B739" s="26"/>
      <c r="C739" s="27"/>
      <c r="D739" s="26"/>
      <c r="E739" s="28"/>
      <c r="F739" s="26"/>
      <c r="N739" s="157"/>
      <c r="O739" s="157"/>
      <c r="P739" s="158"/>
      <c r="Q739" s="157"/>
      <c r="R739" s="157"/>
      <c r="S739" s="160"/>
    </row>
    <row r="740" spans="1:19" ht="34" customHeight="1" x14ac:dyDescent="0.2">
      <c r="A740" s="28"/>
      <c r="B740" s="26"/>
      <c r="C740" s="27"/>
      <c r="D740" s="26"/>
      <c r="E740" s="28"/>
      <c r="F740" s="26"/>
      <c r="N740" s="157"/>
      <c r="O740" s="157"/>
      <c r="P740" s="158"/>
      <c r="Q740" s="157"/>
      <c r="R740" s="157"/>
      <c r="S740" s="160"/>
    </row>
    <row r="741" spans="1:19" ht="34" customHeight="1" x14ac:dyDescent="0.2">
      <c r="A741" s="28"/>
      <c r="B741" s="26"/>
      <c r="C741" s="27"/>
      <c r="D741" s="26"/>
      <c r="E741" s="28"/>
      <c r="F741" s="26"/>
      <c r="N741" s="157"/>
      <c r="O741" s="157"/>
      <c r="P741" s="158"/>
      <c r="Q741" s="157"/>
      <c r="R741" s="157"/>
      <c r="S741" s="160"/>
    </row>
    <row r="742" spans="1:19" ht="34" customHeight="1" x14ac:dyDescent="0.2">
      <c r="A742" s="28"/>
      <c r="B742" s="26"/>
      <c r="C742" s="27"/>
      <c r="D742" s="26"/>
      <c r="E742" s="28"/>
      <c r="F742" s="26"/>
      <c r="N742" s="157"/>
      <c r="O742" s="157"/>
      <c r="P742" s="158"/>
      <c r="Q742" s="157"/>
      <c r="R742" s="157"/>
      <c r="S742" s="160"/>
    </row>
    <row r="743" spans="1:19" ht="34" customHeight="1" x14ac:dyDescent="0.25">
      <c r="A743" s="28"/>
      <c r="B743" s="26"/>
      <c r="C743" s="27"/>
      <c r="D743" s="26"/>
      <c r="E743" s="28"/>
      <c r="F743" s="26"/>
    </row>
    <row r="744" spans="1:19" ht="34" customHeight="1" x14ac:dyDescent="0.25">
      <c r="A744" s="28"/>
      <c r="B744" s="26"/>
      <c r="C744" s="27"/>
      <c r="D744" s="26"/>
      <c r="E744" s="28"/>
      <c r="F744" s="26"/>
    </row>
    <row r="745" spans="1:19" ht="34" customHeight="1" x14ac:dyDescent="0.25">
      <c r="A745" s="28"/>
      <c r="B745" s="26"/>
      <c r="C745" s="27"/>
      <c r="D745" s="26"/>
      <c r="E745" s="28"/>
      <c r="F745" s="26"/>
    </row>
    <row r="746" spans="1:19" ht="34" customHeight="1" x14ac:dyDescent="0.25">
      <c r="A746" s="28"/>
      <c r="B746" s="26"/>
      <c r="C746" s="27"/>
      <c r="D746" s="26"/>
      <c r="E746" s="28"/>
      <c r="F746" s="26"/>
    </row>
    <row r="747" spans="1:19" ht="34" customHeight="1" x14ac:dyDescent="0.2">
      <c r="A747" s="28"/>
      <c r="B747" s="26"/>
      <c r="C747" s="27"/>
      <c r="D747" s="26"/>
      <c r="E747" s="28"/>
      <c r="F747" s="26"/>
      <c r="N747" s="157"/>
      <c r="O747" s="157"/>
      <c r="P747" s="158"/>
      <c r="Q747" s="157"/>
      <c r="R747" s="157"/>
      <c r="S747" s="160"/>
    </row>
    <row r="748" spans="1:19" ht="34" customHeight="1" x14ac:dyDescent="0.2">
      <c r="A748" s="28"/>
      <c r="B748" s="26"/>
      <c r="C748" s="27"/>
      <c r="D748" s="26"/>
      <c r="E748" s="28"/>
      <c r="F748" s="26"/>
      <c r="N748" s="157"/>
      <c r="O748" s="157"/>
      <c r="P748" s="158"/>
      <c r="Q748" s="157"/>
      <c r="R748" s="157"/>
      <c r="S748" s="160"/>
    </row>
    <row r="749" spans="1:19" ht="34" customHeight="1" x14ac:dyDescent="0.2">
      <c r="A749" s="28"/>
      <c r="B749" s="26"/>
      <c r="C749" s="27"/>
      <c r="D749" s="26"/>
      <c r="E749" s="28"/>
      <c r="F749" s="26"/>
      <c r="N749" s="157"/>
      <c r="O749" s="157"/>
      <c r="P749" s="158"/>
      <c r="Q749" s="157"/>
      <c r="R749" s="157"/>
      <c r="S749" s="160"/>
    </row>
    <row r="750" spans="1:19" ht="34" customHeight="1" x14ac:dyDescent="0.2">
      <c r="A750" s="28"/>
      <c r="B750" s="26"/>
      <c r="C750" s="27"/>
      <c r="D750" s="26"/>
      <c r="E750" s="28"/>
      <c r="F750" s="26"/>
      <c r="N750" s="157"/>
      <c r="O750" s="157"/>
      <c r="P750" s="158"/>
      <c r="Q750" s="157"/>
      <c r="R750" s="157"/>
      <c r="S750" s="160"/>
    </row>
    <row r="751" spans="1:19" ht="34" customHeight="1" x14ac:dyDescent="0.2">
      <c r="A751" s="28"/>
      <c r="B751" s="26"/>
      <c r="C751" s="27"/>
      <c r="D751" s="26"/>
      <c r="E751" s="28"/>
      <c r="F751" s="26"/>
      <c r="N751" s="157"/>
      <c r="O751" s="157"/>
      <c r="P751" s="158"/>
      <c r="Q751" s="157"/>
      <c r="R751" s="157"/>
      <c r="S751" s="160"/>
    </row>
    <row r="752" spans="1:19" ht="34" customHeight="1" x14ac:dyDescent="0.2">
      <c r="A752" s="28"/>
      <c r="B752" s="26"/>
      <c r="C752" s="27"/>
      <c r="D752" s="26"/>
      <c r="E752" s="28"/>
      <c r="F752" s="26"/>
      <c r="N752" s="157"/>
      <c r="O752" s="157"/>
      <c r="P752" s="158"/>
      <c r="Q752" s="157"/>
      <c r="R752" s="157"/>
      <c r="S752" s="160"/>
    </row>
    <row r="753" spans="1:19" ht="34" customHeight="1" x14ac:dyDescent="0.2">
      <c r="A753" s="28"/>
      <c r="B753" s="26"/>
      <c r="C753" s="27"/>
      <c r="D753" s="26"/>
      <c r="E753" s="28"/>
      <c r="F753" s="26"/>
      <c r="N753" s="157"/>
      <c r="O753" s="157"/>
      <c r="P753" s="158"/>
      <c r="Q753" s="157"/>
      <c r="R753" s="157"/>
      <c r="S753" s="160"/>
    </row>
    <row r="754" spans="1:19" ht="34" customHeight="1" x14ac:dyDescent="0.2">
      <c r="A754" s="28"/>
      <c r="B754" s="26"/>
      <c r="C754" s="27"/>
      <c r="D754" s="26"/>
      <c r="E754" s="28"/>
      <c r="F754" s="26"/>
      <c r="N754" s="157"/>
      <c r="O754" s="157"/>
      <c r="P754" s="158"/>
      <c r="Q754" s="157"/>
      <c r="R754" s="157"/>
      <c r="S754" s="160"/>
    </row>
    <row r="755" spans="1:19" ht="34" customHeight="1" x14ac:dyDescent="0.2">
      <c r="A755" s="28"/>
      <c r="B755" s="26"/>
      <c r="C755" s="27"/>
      <c r="D755" s="26"/>
      <c r="E755" s="28"/>
      <c r="F755" s="26"/>
      <c r="N755" s="157"/>
      <c r="O755" s="157"/>
      <c r="P755" s="158"/>
      <c r="Q755" s="157"/>
      <c r="R755" s="157"/>
      <c r="S755" s="160"/>
    </row>
    <row r="756" spans="1:19" ht="34" customHeight="1" x14ac:dyDescent="0.2">
      <c r="A756" s="28"/>
      <c r="B756" s="26"/>
      <c r="C756" s="27"/>
      <c r="D756" s="26"/>
      <c r="E756" s="28"/>
      <c r="F756" s="26"/>
      <c r="N756" s="157"/>
      <c r="O756" s="157"/>
      <c r="P756" s="158"/>
      <c r="Q756" s="157"/>
      <c r="R756" s="157"/>
      <c r="S756" s="160"/>
    </row>
    <row r="757" spans="1:19" ht="34" customHeight="1" x14ac:dyDescent="0.2">
      <c r="A757" s="28"/>
      <c r="B757" s="26"/>
      <c r="C757" s="27"/>
      <c r="D757" s="26"/>
      <c r="E757" s="28"/>
      <c r="F757" s="26"/>
      <c r="N757" s="157"/>
      <c r="O757" s="157"/>
      <c r="P757" s="158"/>
      <c r="Q757" s="157"/>
      <c r="R757" s="157"/>
      <c r="S757" s="160"/>
    </row>
    <row r="758" spans="1:19" ht="34" customHeight="1" x14ac:dyDescent="0.2">
      <c r="A758" s="28"/>
      <c r="B758" s="26"/>
      <c r="C758" s="27"/>
      <c r="D758" s="26"/>
      <c r="E758" s="28"/>
      <c r="F758" s="26"/>
      <c r="N758" s="157"/>
      <c r="O758" s="157"/>
      <c r="P758" s="158"/>
      <c r="Q758" s="157"/>
      <c r="R758" s="157"/>
      <c r="S758" s="160"/>
    </row>
    <row r="759" spans="1:19" ht="34" customHeight="1" x14ac:dyDescent="0.2">
      <c r="A759" s="28"/>
      <c r="B759" s="26"/>
      <c r="C759" s="27"/>
      <c r="D759" s="26"/>
      <c r="E759" s="28"/>
      <c r="F759" s="26"/>
      <c r="N759" s="157"/>
      <c r="O759" s="157"/>
      <c r="P759" s="158"/>
      <c r="Q759" s="157"/>
      <c r="R759" s="157"/>
      <c r="S759" s="160"/>
    </row>
    <row r="760" spans="1:19" ht="34" customHeight="1" x14ac:dyDescent="0.2">
      <c r="A760" s="28"/>
      <c r="B760" s="26"/>
      <c r="C760" s="27"/>
      <c r="D760" s="26"/>
      <c r="E760" s="28"/>
      <c r="F760" s="26"/>
      <c r="N760" s="157"/>
      <c r="O760" s="157"/>
      <c r="P760" s="158"/>
      <c r="Q760" s="157"/>
      <c r="R760" s="157"/>
      <c r="S760" s="160"/>
    </row>
    <row r="761" spans="1:19" ht="34" customHeight="1" x14ac:dyDescent="0.2">
      <c r="A761" s="28"/>
      <c r="B761" s="26"/>
      <c r="C761" s="27"/>
      <c r="D761" s="26"/>
      <c r="E761" s="28"/>
      <c r="F761" s="26"/>
      <c r="N761" s="157"/>
      <c r="O761" s="157"/>
      <c r="P761" s="158"/>
      <c r="Q761" s="157"/>
      <c r="R761" s="157"/>
      <c r="S761" s="160"/>
    </row>
    <row r="762" spans="1:19" ht="34" customHeight="1" x14ac:dyDescent="0.2">
      <c r="A762" s="28"/>
      <c r="B762" s="26"/>
      <c r="C762" s="27"/>
      <c r="D762" s="26"/>
      <c r="E762" s="28"/>
      <c r="F762" s="26"/>
      <c r="N762" s="157"/>
      <c r="O762" s="157"/>
      <c r="P762" s="158"/>
      <c r="Q762" s="157"/>
      <c r="R762" s="157"/>
      <c r="S762" s="160"/>
    </row>
    <row r="763" spans="1:19" ht="34" customHeight="1" x14ac:dyDescent="0.2">
      <c r="A763" s="28"/>
      <c r="B763" s="26"/>
      <c r="C763" s="27"/>
      <c r="D763" s="26"/>
      <c r="E763" s="28"/>
      <c r="F763" s="26"/>
      <c r="N763" s="157"/>
      <c r="O763" s="157"/>
      <c r="P763" s="158"/>
      <c r="Q763" s="157"/>
      <c r="R763" s="157"/>
      <c r="S763" s="160"/>
    </row>
    <row r="764" spans="1:19" ht="34" customHeight="1" x14ac:dyDescent="0.2">
      <c r="A764" s="28"/>
      <c r="B764" s="26"/>
      <c r="C764" s="27"/>
      <c r="D764" s="26"/>
      <c r="E764" s="28"/>
      <c r="F764" s="26"/>
      <c r="N764" s="157"/>
      <c r="O764" s="157"/>
      <c r="P764" s="158"/>
      <c r="Q764" s="157"/>
      <c r="R764" s="157"/>
      <c r="S764" s="160"/>
    </row>
    <row r="765" spans="1:19" ht="34" customHeight="1" x14ac:dyDescent="0.2">
      <c r="A765" s="28"/>
      <c r="B765" s="26"/>
      <c r="C765" s="27"/>
      <c r="D765" s="26"/>
      <c r="E765" s="28"/>
      <c r="F765" s="26"/>
      <c r="N765" s="157"/>
      <c r="O765" s="157"/>
      <c r="P765" s="158"/>
      <c r="Q765" s="157"/>
      <c r="R765" s="157"/>
      <c r="S765" s="160"/>
    </row>
    <row r="766" spans="1:19" ht="34" customHeight="1" x14ac:dyDescent="0.2">
      <c r="A766" s="28"/>
      <c r="B766" s="26"/>
      <c r="C766" s="27"/>
      <c r="D766" s="26"/>
      <c r="E766" s="28"/>
      <c r="F766" s="26"/>
      <c r="N766" s="157"/>
      <c r="O766" s="157"/>
      <c r="P766" s="158"/>
      <c r="Q766" s="157"/>
      <c r="R766" s="157"/>
      <c r="S766" s="160"/>
    </row>
    <row r="767" spans="1:19" ht="34" customHeight="1" x14ac:dyDescent="0.2">
      <c r="A767" s="28"/>
      <c r="B767" s="26"/>
      <c r="C767" s="27"/>
      <c r="D767" s="26"/>
      <c r="E767" s="28"/>
      <c r="F767" s="26"/>
      <c r="N767" s="157"/>
      <c r="O767" s="157"/>
      <c r="P767" s="158"/>
      <c r="Q767" s="157"/>
      <c r="R767" s="157"/>
      <c r="S767" s="160"/>
    </row>
    <row r="768" spans="1:19" ht="34" customHeight="1" x14ac:dyDescent="0.2">
      <c r="A768" s="28"/>
      <c r="B768" s="26"/>
      <c r="C768" s="27"/>
      <c r="D768" s="26"/>
      <c r="E768" s="28"/>
      <c r="F768" s="26"/>
      <c r="N768" s="157"/>
      <c r="O768" s="157"/>
      <c r="P768" s="158"/>
      <c r="Q768" s="157"/>
      <c r="R768" s="157"/>
      <c r="S768" s="160"/>
    </row>
    <row r="769" spans="1:19" ht="34" customHeight="1" x14ac:dyDescent="0.2">
      <c r="A769" s="28"/>
      <c r="B769" s="26"/>
      <c r="C769" s="27"/>
      <c r="D769" s="26"/>
      <c r="E769" s="28"/>
      <c r="F769" s="26"/>
      <c r="N769" s="157"/>
      <c r="O769" s="157"/>
      <c r="P769" s="158"/>
      <c r="Q769" s="157"/>
      <c r="R769" s="157"/>
      <c r="S769" s="160"/>
    </row>
    <row r="770" spans="1:19" ht="34" customHeight="1" x14ac:dyDescent="0.2">
      <c r="A770" s="28"/>
      <c r="B770" s="26"/>
      <c r="C770" s="27"/>
      <c r="D770" s="28"/>
      <c r="E770" s="28"/>
      <c r="F770" s="26"/>
      <c r="N770" s="157"/>
      <c r="O770" s="157"/>
      <c r="P770" s="158"/>
      <c r="Q770" s="157"/>
      <c r="R770" s="157"/>
      <c r="S770" s="160"/>
    </row>
    <row r="771" spans="1:19" ht="34" customHeight="1" x14ac:dyDescent="0.2">
      <c r="A771" s="28"/>
      <c r="B771" s="26"/>
      <c r="C771" s="27"/>
      <c r="D771" s="28"/>
      <c r="E771" s="28"/>
      <c r="F771" s="26"/>
      <c r="N771" s="157"/>
      <c r="O771" s="157"/>
      <c r="P771" s="158"/>
      <c r="Q771" s="157"/>
      <c r="R771" s="157"/>
      <c r="S771" s="160"/>
    </row>
    <row r="772" spans="1:19" ht="34" customHeight="1" x14ac:dyDescent="0.2">
      <c r="A772" s="28"/>
      <c r="B772" s="26"/>
      <c r="C772" s="27"/>
      <c r="D772" s="28"/>
      <c r="E772" s="28"/>
      <c r="F772" s="26"/>
      <c r="N772" s="157"/>
      <c r="O772" s="157"/>
      <c r="P772" s="158"/>
      <c r="Q772" s="157"/>
      <c r="R772" s="157"/>
      <c r="S772" s="160"/>
    </row>
    <row r="773" spans="1:19" ht="34" customHeight="1" x14ac:dyDescent="0.2">
      <c r="A773" s="28"/>
      <c r="B773" s="26"/>
      <c r="C773" s="27"/>
      <c r="D773" s="28"/>
      <c r="E773" s="28"/>
      <c r="F773" s="26"/>
      <c r="N773" s="157"/>
      <c r="O773" s="157"/>
      <c r="P773" s="158"/>
      <c r="Q773" s="157"/>
      <c r="R773" s="157"/>
      <c r="S773" s="160"/>
    </row>
    <row r="774" spans="1:19" ht="34" customHeight="1" x14ac:dyDescent="0.2">
      <c r="A774" s="28"/>
      <c r="B774" s="26"/>
      <c r="C774" s="27"/>
      <c r="D774" s="26"/>
      <c r="E774" s="28"/>
      <c r="F774" s="26"/>
      <c r="N774" s="157"/>
      <c r="O774" s="157"/>
      <c r="P774" s="158"/>
      <c r="Q774" s="157"/>
      <c r="R774" s="157"/>
      <c r="S774" s="160"/>
    </row>
    <row r="775" spans="1:19" ht="34" customHeight="1" x14ac:dyDescent="0.2">
      <c r="A775" s="28"/>
      <c r="B775" s="26"/>
      <c r="C775" s="27"/>
      <c r="D775" s="26"/>
      <c r="E775" s="28"/>
      <c r="F775" s="26"/>
      <c r="N775" s="157"/>
      <c r="O775" s="157"/>
      <c r="P775" s="158"/>
      <c r="Q775" s="157"/>
      <c r="R775" s="157"/>
      <c r="S775" s="160"/>
    </row>
    <row r="776" spans="1:19" ht="34" customHeight="1" x14ac:dyDescent="0.2">
      <c r="A776" s="28"/>
      <c r="B776" s="26"/>
      <c r="C776" s="27"/>
      <c r="D776" s="26"/>
      <c r="E776" s="28"/>
      <c r="F776" s="26"/>
      <c r="N776" s="157"/>
      <c r="O776" s="157"/>
      <c r="P776" s="158"/>
      <c r="Q776" s="157"/>
      <c r="R776" s="157"/>
      <c r="S776" s="160"/>
    </row>
    <row r="777" spans="1:19" ht="34" customHeight="1" x14ac:dyDescent="0.2">
      <c r="A777" s="28"/>
      <c r="B777" s="26"/>
      <c r="C777" s="27"/>
      <c r="D777" s="26"/>
      <c r="E777" s="28"/>
      <c r="F777" s="26"/>
      <c r="N777" s="157"/>
      <c r="O777" s="157"/>
      <c r="P777" s="158"/>
      <c r="Q777" s="157"/>
      <c r="R777" s="157"/>
      <c r="S777" s="160"/>
    </row>
    <row r="778" spans="1:19" ht="34" customHeight="1" x14ac:dyDescent="0.2">
      <c r="A778" s="28"/>
      <c r="B778" s="26"/>
      <c r="C778" s="27"/>
      <c r="D778" s="28"/>
      <c r="E778" s="28"/>
      <c r="F778" s="26"/>
      <c r="N778" s="157"/>
      <c r="O778" s="157"/>
      <c r="P778" s="158"/>
      <c r="Q778" s="157"/>
      <c r="R778" s="157"/>
      <c r="S778" s="160"/>
    </row>
    <row r="779" spans="1:19" ht="34" customHeight="1" x14ac:dyDescent="0.2">
      <c r="A779" s="28"/>
      <c r="B779" s="26"/>
      <c r="C779" s="27"/>
      <c r="D779" s="28"/>
      <c r="E779" s="28"/>
      <c r="F779" s="26"/>
      <c r="N779" s="157"/>
      <c r="O779" s="157"/>
      <c r="P779" s="158"/>
      <c r="Q779" s="157"/>
      <c r="R779" s="157"/>
      <c r="S779" s="160"/>
    </row>
    <row r="780" spans="1:19" ht="34" customHeight="1" x14ac:dyDescent="0.2">
      <c r="A780" s="28"/>
      <c r="B780" s="26"/>
      <c r="C780" s="27"/>
      <c r="D780" s="28"/>
      <c r="E780" s="28"/>
      <c r="F780" s="26"/>
      <c r="N780" s="157"/>
      <c r="O780" s="157"/>
      <c r="P780" s="158"/>
      <c r="Q780" s="157"/>
      <c r="R780" s="157"/>
      <c r="S780" s="160"/>
    </row>
    <row r="781" spans="1:19" ht="34" customHeight="1" x14ac:dyDescent="0.2">
      <c r="A781" s="28"/>
      <c r="B781" s="26"/>
      <c r="C781" s="27"/>
      <c r="D781" s="28"/>
      <c r="E781" s="28"/>
      <c r="F781" s="26"/>
      <c r="N781" s="157"/>
      <c r="O781" s="157"/>
      <c r="P781" s="158"/>
      <c r="Q781" s="157"/>
      <c r="R781" s="157"/>
      <c r="S781" s="160"/>
    </row>
    <row r="782" spans="1:19" ht="34" customHeight="1" x14ac:dyDescent="0.2">
      <c r="A782" s="28"/>
      <c r="B782" s="26"/>
      <c r="C782" s="27"/>
      <c r="D782" s="28"/>
      <c r="E782" s="28"/>
      <c r="F782" s="26"/>
      <c r="N782" s="157"/>
      <c r="O782" s="157"/>
      <c r="P782" s="158"/>
      <c r="Q782" s="157"/>
      <c r="R782" s="157"/>
      <c r="S782" s="160"/>
    </row>
    <row r="783" spans="1:19" ht="34" customHeight="1" x14ac:dyDescent="0.2">
      <c r="A783" s="28"/>
      <c r="B783" s="26"/>
      <c r="C783" s="27"/>
      <c r="D783" s="28"/>
      <c r="E783" s="28"/>
      <c r="F783" s="26"/>
      <c r="N783" s="157"/>
      <c r="O783" s="157"/>
      <c r="P783" s="158"/>
      <c r="Q783" s="157"/>
      <c r="R783" s="157"/>
      <c r="S783" s="160"/>
    </row>
    <row r="784" spans="1:19" ht="34" customHeight="1" x14ac:dyDescent="0.2">
      <c r="A784" s="28"/>
      <c r="B784" s="26"/>
      <c r="C784" s="27"/>
      <c r="D784" s="28"/>
      <c r="E784" s="28"/>
      <c r="F784" s="26"/>
      <c r="N784" s="157"/>
      <c r="O784" s="157"/>
      <c r="P784" s="158"/>
      <c r="Q784" s="157"/>
      <c r="R784" s="157"/>
      <c r="S784" s="160"/>
    </row>
    <row r="785" spans="1:19" ht="34" customHeight="1" x14ac:dyDescent="0.2">
      <c r="A785" s="28"/>
      <c r="B785" s="26"/>
      <c r="C785" s="27"/>
      <c r="D785" s="28"/>
      <c r="E785" s="28"/>
      <c r="F785" s="26"/>
      <c r="N785" s="157"/>
      <c r="O785" s="157"/>
      <c r="P785" s="158"/>
      <c r="Q785" s="157"/>
      <c r="R785" s="157"/>
      <c r="S785" s="160"/>
    </row>
    <row r="786" spans="1:19" ht="34" customHeight="1" x14ac:dyDescent="0.2">
      <c r="A786" s="28"/>
      <c r="B786" s="26"/>
      <c r="C786" s="27"/>
      <c r="D786" s="28"/>
      <c r="E786" s="28"/>
      <c r="F786" s="26"/>
      <c r="N786" s="157"/>
      <c r="O786" s="157"/>
      <c r="P786" s="158"/>
      <c r="Q786" s="157"/>
      <c r="R786" s="157"/>
      <c r="S786" s="160"/>
    </row>
    <row r="787" spans="1:19" ht="34" customHeight="1" x14ac:dyDescent="0.2">
      <c r="A787" s="28"/>
      <c r="B787" s="26"/>
      <c r="C787" s="27"/>
      <c r="D787" s="28"/>
      <c r="E787" s="28"/>
      <c r="F787" s="26"/>
      <c r="N787" s="157"/>
      <c r="O787" s="157"/>
      <c r="P787" s="158"/>
      <c r="Q787" s="157"/>
      <c r="R787" s="157"/>
      <c r="S787" s="160"/>
    </row>
    <row r="788" spans="1:19" ht="34" customHeight="1" x14ac:dyDescent="0.2">
      <c r="A788" s="28"/>
      <c r="B788" s="26"/>
      <c r="C788" s="27"/>
      <c r="D788" s="28"/>
      <c r="E788" s="28"/>
      <c r="F788" s="26"/>
      <c r="N788" s="157"/>
      <c r="O788" s="157"/>
      <c r="P788" s="158"/>
      <c r="Q788" s="157"/>
      <c r="R788" s="157"/>
      <c r="S788" s="160"/>
    </row>
    <row r="789" spans="1:19" ht="34" customHeight="1" x14ac:dyDescent="0.2">
      <c r="A789" s="28"/>
      <c r="B789" s="26"/>
      <c r="C789" s="27"/>
      <c r="D789" s="26"/>
      <c r="E789" s="28"/>
      <c r="F789" s="26"/>
      <c r="N789" s="157"/>
      <c r="O789" s="157"/>
      <c r="P789" s="158"/>
      <c r="Q789" s="157"/>
      <c r="R789" s="157"/>
      <c r="S789" s="160"/>
    </row>
    <row r="790" spans="1:19" ht="34" customHeight="1" x14ac:dyDescent="0.2">
      <c r="A790" s="28"/>
      <c r="B790" s="26"/>
      <c r="C790" s="27"/>
      <c r="D790" s="26"/>
      <c r="E790" s="28"/>
      <c r="F790" s="26"/>
      <c r="N790" s="157"/>
      <c r="O790" s="157"/>
      <c r="P790" s="158"/>
      <c r="Q790" s="157"/>
      <c r="R790" s="157"/>
      <c r="S790" s="160"/>
    </row>
    <row r="791" spans="1:19" ht="34" customHeight="1" x14ac:dyDescent="0.2">
      <c r="A791" s="28"/>
      <c r="B791" s="26"/>
      <c r="C791" s="27"/>
      <c r="D791" s="26"/>
      <c r="E791" s="28"/>
      <c r="F791" s="26"/>
      <c r="N791" s="157"/>
      <c r="O791" s="157"/>
      <c r="P791" s="158"/>
      <c r="Q791" s="157"/>
      <c r="R791" s="157"/>
      <c r="S791" s="160"/>
    </row>
    <row r="792" spans="1:19" ht="34" customHeight="1" x14ac:dyDescent="0.2">
      <c r="A792" s="28"/>
      <c r="B792" s="26"/>
      <c r="C792" s="27"/>
      <c r="D792" s="26"/>
      <c r="E792" s="28"/>
      <c r="F792" s="26"/>
      <c r="N792" s="157"/>
      <c r="O792" s="157"/>
      <c r="P792" s="158"/>
      <c r="Q792" s="157"/>
      <c r="R792" s="157"/>
      <c r="S792" s="160"/>
    </row>
    <row r="793" spans="1:19" ht="34" customHeight="1" x14ac:dyDescent="0.2">
      <c r="A793" s="28"/>
      <c r="B793" s="26"/>
      <c r="C793" s="27"/>
      <c r="D793" s="26"/>
      <c r="E793" s="28"/>
      <c r="F793" s="26"/>
      <c r="N793" s="157"/>
      <c r="O793" s="157"/>
      <c r="P793" s="158"/>
      <c r="Q793" s="157"/>
      <c r="R793" s="157"/>
      <c r="S793" s="160"/>
    </row>
    <row r="794" spans="1:19" ht="34" customHeight="1" x14ac:dyDescent="0.2">
      <c r="A794" s="28"/>
      <c r="B794" s="26"/>
      <c r="C794" s="27"/>
      <c r="D794" s="26"/>
      <c r="E794" s="28"/>
      <c r="F794" s="26"/>
      <c r="N794" s="157"/>
      <c r="O794" s="157"/>
      <c r="P794" s="158"/>
      <c r="Q794" s="157"/>
      <c r="R794" s="157"/>
      <c r="S794" s="160"/>
    </row>
    <row r="795" spans="1:19" ht="34" customHeight="1" x14ac:dyDescent="0.2">
      <c r="A795" s="28"/>
      <c r="B795" s="26"/>
      <c r="C795" s="27"/>
      <c r="D795" s="26"/>
      <c r="E795" s="28"/>
      <c r="F795" s="26"/>
      <c r="N795" s="157"/>
      <c r="O795" s="157"/>
      <c r="P795" s="158"/>
      <c r="Q795" s="157"/>
      <c r="R795" s="157"/>
      <c r="S795" s="160"/>
    </row>
    <row r="796" spans="1:19" ht="34" customHeight="1" x14ac:dyDescent="0.2">
      <c r="A796" s="28"/>
      <c r="B796" s="26"/>
      <c r="C796" s="27"/>
      <c r="D796" s="26"/>
      <c r="E796" s="28"/>
      <c r="F796" s="26"/>
      <c r="N796" s="157"/>
      <c r="O796" s="157"/>
      <c r="P796" s="158"/>
      <c r="Q796" s="157"/>
      <c r="R796" s="157"/>
      <c r="S796" s="160"/>
    </row>
    <row r="797" spans="1:19" ht="34" customHeight="1" x14ac:dyDescent="0.2">
      <c r="A797" s="28"/>
      <c r="B797" s="26"/>
      <c r="C797" s="27"/>
      <c r="D797" s="26"/>
      <c r="E797" s="28"/>
      <c r="F797" s="26"/>
      <c r="N797" s="157"/>
      <c r="O797" s="157"/>
      <c r="P797" s="158"/>
      <c r="Q797" s="157"/>
      <c r="R797" s="157"/>
      <c r="S797" s="160"/>
    </row>
    <row r="798" spans="1:19" ht="34" customHeight="1" x14ac:dyDescent="0.2">
      <c r="A798" s="28"/>
      <c r="B798" s="26"/>
      <c r="C798" s="27"/>
      <c r="D798" s="26"/>
      <c r="E798" s="28"/>
      <c r="F798" s="26"/>
      <c r="N798" s="157"/>
      <c r="O798" s="157"/>
      <c r="P798" s="158"/>
      <c r="Q798" s="157"/>
      <c r="R798" s="157"/>
      <c r="S798" s="160"/>
    </row>
    <row r="799" spans="1:19" ht="34" customHeight="1" x14ac:dyDescent="0.2">
      <c r="A799" s="28"/>
      <c r="B799" s="26"/>
      <c r="C799" s="27"/>
      <c r="D799" s="26"/>
      <c r="E799" s="28"/>
      <c r="F799" s="26"/>
      <c r="N799" s="157"/>
      <c r="O799" s="157"/>
      <c r="P799" s="158"/>
      <c r="Q799" s="157"/>
      <c r="R799" s="157"/>
      <c r="S799" s="160"/>
    </row>
    <row r="800" spans="1:19" ht="34" customHeight="1" x14ac:dyDescent="0.2">
      <c r="A800" s="28"/>
      <c r="B800" s="26"/>
      <c r="C800" s="27"/>
      <c r="D800" s="26"/>
      <c r="E800" s="28"/>
      <c r="F800" s="26"/>
      <c r="N800" s="157"/>
      <c r="O800" s="157"/>
      <c r="P800" s="158"/>
      <c r="Q800" s="157"/>
      <c r="R800" s="157"/>
      <c r="S800" s="160"/>
    </row>
    <row r="801" spans="1:19" ht="34" customHeight="1" x14ac:dyDescent="0.2">
      <c r="A801" s="28"/>
      <c r="B801" s="26"/>
      <c r="C801" s="27"/>
      <c r="D801" s="26"/>
      <c r="E801" s="28"/>
      <c r="F801" s="26"/>
      <c r="N801" s="157"/>
      <c r="O801" s="157"/>
      <c r="P801" s="158"/>
      <c r="Q801" s="157"/>
      <c r="R801" s="157"/>
      <c r="S801" s="160"/>
    </row>
    <row r="802" spans="1:19" ht="34" customHeight="1" x14ac:dyDescent="0.2">
      <c r="A802" s="28"/>
      <c r="B802" s="26"/>
      <c r="C802" s="27"/>
      <c r="D802" s="26"/>
      <c r="E802" s="28"/>
      <c r="F802" s="26"/>
      <c r="N802" s="157"/>
      <c r="O802" s="157"/>
      <c r="P802" s="158"/>
      <c r="Q802" s="157"/>
      <c r="R802" s="157"/>
      <c r="S802" s="160"/>
    </row>
    <row r="803" spans="1:19" ht="34" customHeight="1" x14ac:dyDescent="0.2">
      <c r="A803" s="28"/>
      <c r="B803" s="26"/>
      <c r="C803" s="27"/>
      <c r="D803" s="26"/>
      <c r="E803" s="28"/>
      <c r="F803" s="26"/>
      <c r="N803" s="157"/>
      <c r="O803" s="157"/>
      <c r="P803" s="158"/>
      <c r="Q803" s="157"/>
      <c r="R803" s="157"/>
      <c r="S803" s="160"/>
    </row>
    <row r="804" spans="1:19" ht="34" customHeight="1" x14ac:dyDescent="0.2">
      <c r="A804" s="28"/>
      <c r="B804" s="26"/>
      <c r="C804" s="27"/>
      <c r="D804" s="26"/>
      <c r="E804" s="28"/>
      <c r="F804" s="26"/>
      <c r="N804" s="157"/>
      <c r="O804" s="157"/>
      <c r="P804" s="158"/>
      <c r="Q804" s="157"/>
      <c r="R804" s="157"/>
      <c r="S804" s="160"/>
    </row>
    <row r="805" spans="1:19" ht="34" customHeight="1" x14ac:dyDescent="0.2">
      <c r="A805" s="28"/>
      <c r="B805" s="26"/>
      <c r="C805" s="27"/>
      <c r="D805" s="26"/>
      <c r="E805" s="28"/>
      <c r="F805" s="26"/>
      <c r="N805" s="157"/>
      <c r="O805" s="157"/>
      <c r="P805" s="158"/>
      <c r="Q805" s="157"/>
      <c r="R805" s="157"/>
      <c r="S805" s="160"/>
    </row>
    <row r="806" spans="1:19" ht="34" customHeight="1" x14ac:dyDescent="0.2">
      <c r="A806" s="28"/>
      <c r="B806" s="26"/>
      <c r="C806" s="27"/>
      <c r="D806" s="26"/>
      <c r="E806" s="28"/>
      <c r="F806" s="26"/>
      <c r="N806" s="157"/>
      <c r="O806" s="157"/>
      <c r="P806" s="158"/>
      <c r="Q806" s="157"/>
      <c r="R806" s="157"/>
      <c r="S806" s="160"/>
    </row>
    <row r="807" spans="1:19" ht="34" customHeight="1" x14ac:dyDescent="0.2">
      <c r="A807" s="28"/>
      <c r="B807" s="26"/>
      <c r="C807" s="27"/>
      <c r="D807" s="26"/>
      <c r="E807" s="28"/>
      <c r="F807" s="26"/>
      <c r="N807" s="157"/>
      <c r="O807" s="157"/>
      <c r="P807" s="158"/>
      <c r="Q807" s="157"/>
      <c r="R807" s="157"/>
      <c r="S807" s="160"/>
    </row>
    <row r="808" spans="1:19" ht="34" customHeight="1" x14ac:dyDescent="0.2">
      <c r="A808" s="28"/>
      <c r="B808" s="26"/>
      <c r="C808" s="27"/>
      <c r="D808" s="26"/>
      <c r="E808" s="28"/>
      <c r="F808" s="26"/>
      <c r="N808" s="157"/>
      <c r="O808" s="157"/>
      <c r="P808" s="158"/>
      <c r="Q808" s="157"/>
      <c r="R808" s="157"/>
      <c r="S808" s="160"/>
    </row>
    <row r="809" spans="1:19" ht="34" customHeight="1" x14ac:dyDescent="0.2">
      <c r="A809" s="28"/>
      <c r="B809" s="26"/>
      <c r="C809" s="27"/>
      <c r="D809" s="26"/>
      <c r="E809" s="28"/>
      <c r="F809" s="26"/>
      <c r="N809" s="157"/>
      <c r="O809" s="157"/>
      <c r="P809" s="158"/>
      <c r="Q809" s="157"/>
      <c r="R809" s="157"/>
      <c r="S809" s="160"/>
    </row>
    <row r="810" spans="1:19" ht="34" customHeight="1" x14ac:dyDescent="0.2">
      <c r="A810" s="28"/>
      <c r="B810" s="26"/>
      <c r="C810" s="27"/>
      <c r="D810" s="26"/>
      <c r="E810" s="28"/>
      <c r="F810" s="26"/>
      <c r="N810" s="157"/>
      <c r="O810" s="157"/>
      <c r="P810" s="158"/>
      <c r="Q810" s="157"/>
      <c r="R810" s="157"/>
      <c r="S810" s="160"/>
    </row>
    <row r="811" spans="1:19" ht="34" customHeight="1" x14ac:dyDescent="0.2">
      <c r="A811" s="28"/>
      <c r="B811" s="26"/>
      <c r="C811" s="27"/>
      <c r="D811" s="26"/>
      <c r="E811" s="28"/>
      <c r="F811" s="26"/>
      <c r="N811" s="157"/>
      <c r="O811" s="157"/>
      <c r="P811" s="158"/>
      <c r="Q811" s="157"/>
      <c r="R811" s="157"/>
      <c r="S811" s="160"/>
    </row>
    <row r="812" spans="1:19" ht="34" customHeight="1" x14ac:dyDescent="0.2">
      <c r="A812" s="28"/>
      <c r="B812" s="26"/>
      <c r="C812" s="27"/>
      <c r="D812" s="26"/>
      <c r="E812" s="28"/>
      <c r="F812" s="26"/>
      <c r="N812" s="157"/>
      <c r="O812" s="157"/>
      <c r="P812" s="158"/>
      <c r="Q812" s="157"/>
      <c r="R812" s="157"/>
      <c r="S812" s="160"/>
    </row>
    <row r="813" spans="1:19" ht="34" customHeight="1" x14ac:dyDescent="0.2">
      <c r="A813" s="28"/>
      <c r="B813" s="26"/>
      <c r="C813" s="27"/>
      <c r="D813" s="26"/>
      <c r="E813" s="28"/>
      <c r="F813" s="26"/>
      <c r="N813" s="157"/>
      <c r="O813" s="157"/>
      <c r="P813" s="158"/>
      <c r="Q813" s="157"/>
      <c r="R813" s="157"/>
      <c r="S813" s="160"/>
    </row>
    <row r="814" spans="1:19" ht="34" customHeight="1" x14ac:dyDescent="0.2">
      <c r="A814" s="28"/>
      <c r="B814" s="26"/>
      <c r="C814" s="27"/>
      <c r="D814" s="26"/>
      <c r="E814" s="28"/>
      <c r="F814" s="26"/>
      <c r="N814" s="157"/>
      <c r="O814" s="157"/>
      <c r="P814" s="158"/>
      <c r="Q814" s="157"/>
      <c r="R814" s="157"/>
      <c r="S814" s="160"/>
    </row>
    <row r="815" spans="1:19" ht="34" customHeight="1" x14ac:dyDescent="0.2">
      <c r="A815" s="28"/>
      <c r="B815" s="26"/>
      <c r="C815" s="27"/>
      <c r="D815" s="26"/>
      <c r="E815" s="28"/>
      <c r="F815" s="26"/>
      <c r="N815" s="157"/>
      <c r="O815" s="157"/>
      <c r="P815" s="158"/>
      <c r="Q815" s="157"/>
      <c r="R815" s="157"/>
      <c r="S815" s="160"/>
    </row>
    <row r="816" spans="1:19" ht="34" customHeight="1" x14ac:dyDescent="0.2">
      <c r="A816" s="28"/>
      <c r="B816" s="26"/>
      <c r="C816" s="27"/>
      <c r="D816" s="26"/>
      <c r="E816" s="28"/>
      <c r="F816" s="26"/>
      <c r="N816" s="157"/>
      <c r="O816" s="157"/>
      <c r="P816" s="158"/>
      <c r="Q816" s="157"/>
      <c r="R816" s="157"/>
      <c r="S816" s="160"/>
    </row>
    <row r="817" spans="1:19" ht="34" customHeight="1" x14ac:dyDescent="0.2">
      <c r="A817" s="28"/>
      <c r="B817" s="26"/>
      <c r="C817" s="27"/>
      <c r="D817" s="28"/>
      <c r="E817" s="28"/>
      <c r="F817" s="26"/>
      <c r="N817" s="157"/>
      <c r="O817" s="157"/>
      <c r="P817" s="158"/>
      <c r="Q817" s="157"/>
      <c r="R817" s="157"/>
      <c r="S817" s="160"/>
    </row>
    <row r="818" spans="1:19" ht="34" customHeight="1" x14ac:dyDescent="0.2">
      <c r="A818" s="28"/>
      <c r="B818" s="26"/>
      <c r="C818" s="27"/>
      <c r="D818" s="28"/>
      <c r="E818" s="28"/>
      <c r="F818" s="26"/>
      <c r="N818" s="157"/>
      <c r="O818" s="157"/>
      <c r="P818" s="158"/>
      <c r="Q818" s="157"/>
      <c r="R818" s="157"/>
      <c r="S818" s="160"/>
    </row>
    <row r="819" spans="1:19" ht="34" customHeight="1" x14ac:dyDescent="0.2">
      <c r="A819" s="28"/>
      <c r="B819" s="26"/>
      <c r="C819" s="27"/>
      <c r="D819" s="28"/>
      <c r="E819" s="28"/>
      <c r="F819" s="26"/>
      <c r="N819" s="157"/>
      <c r="O819" s="157"/>
      <c r="P819" s="158"/>
      <c r="Q819" s="157"/>
      <c r="R819" s="157"/>
      <c r="S819" s="160"/>
    </row>
    <row r="820" spans="1:19" ht="34" customHeight="1" x14ac:dyDescent="0.2">
      <c r="A820" s="28"/>
      <c r="B820" s="26"/>
      <c r="C820" s="27"/>
      <c r="D820" s="28"/>
      <c r="E820" s="28"/>
      <c r="F820" s="26"/>
      <c r="N820" s="157"/>
      <c r="O820" s="157"/>
      <c r="P820" s="158"/>
      <c r="Q820" s="157"/>
      <c r="R820" s="157"/>
      <c r="S820" s="160"/>
    </row>
    <row r="821" spans="1:19" ht="34" customHeight="1" x14ac:dyDescent="0.2">
      <c r="A821" s="28"/>
      <c r="B821" s="26"/>
      <c r="C821" s="27"/>
      <c r="D821" s="28"/>
      <c r="E821" s="28"/>
      <c r="F821" s="26"/>
      <c r="N821" s="157"/>
      <c r="O821" s="157"/>
      <c r="P821" s="158"/>
      <c r="Q821" s="157"/>
      <c r="R821" s="157"/>
      <c r="S821" s="160"/>
    </row>
    <row r="822" spans="1:19" ht="34" customHeight="1" x14ac:dyDescent="0.2">
      <c r="A822" s="28"/>
      <c r="B822" s="26"/>
      <c r="C822" s="27"/>
      <c r="D822" s="28"/>
      <c r="E822" s="28"/>
      <c r="F822" s="26"/>
      <c r="N822" s="157"/>
      <c r="O822" s="157"/>
      <c r="P822" s="158"/>
      <c r="Q822" s="157"/>
      <c r="R822" s="157"/>
      <c r="S822" s="160"/>
    </row>
    <row r="823" spans="1:19" ht="34" customHeight="1" x14ac:dyDescent="0.2">
      <c r="A823" s="28"/>
      <c r="B823" s="26"/>
      <c r="C823" s="27"/>
      <c r="D823" s="28"/>
      <c r="E823" s="28"/>
      <c r="F823" s="26"/>
      <c r="N823" s="157"/>
      <c r="O823" s="157"/>
      <c r="P823" s="158"/>
      <c r="Q823" s="157"/>
      <c r="R823" s="157"/>
      <c r="S823" s="160"/>
    </row>
    <row r="824" spans="1:19" ht="34" customHeight="1" x14ac:dyDescent="0.2">
      <c r="A824" s="28"/>
      <c r="B824" s="26"/>
      <c r="C824" s="27"/>
      <c r="D824" s="28"/>
      <c r="E824" s="28"/>
      <c r="F824" s="26"/>
      <c r="N824" s="157"/>
      <c r="O824" s="157"/>
      <c r="P824" s="158"/>
      <c r="Q824" s="157"/>
      <c r="R824" s="157"/>
      <c r="S824" s="160"/>
    </row>
    <row r="825" spans="1:19" ht="34" customHeight="1" x14ac:dyDescent="0.2">
      <c r="A825" s="28"/>
      <c r="B825" s="26"/>
      <c r="C825" s="27"/>
      <c r="D825" s="28"/>
      <c r="E825" s="28"/>
      <c r="F825" s="26"/>
      <c r="N825" s="157"/>
      <c r="O825" s="157"/>
      <c r="P825" s="158"/>
      <c r="Q825" s="157"/>
      <c r="R825" s="157"/>
      <c r="S825" s="160"/>
    </row>
    <row r="826" spans="1:19" ht="34" customHeight="1" x14ac:dyDescent="0.2">
      <c r="A826" s="28"/>
      <c r="B826" s="26"/>
      <c r="C826" s="27"/>
      <c r="D826" s="28"/>
      <c r="E826" s="28"/>
      <c r="F826" s="26"/>
      <c r="N826" s="157"/>
      <c r="O826" s="157"/>
      <c r="P826" s="158"/>
      <c r="Q826" s="157"/>
      <c r="R826" s="157"/>
      <c r="S826" s="160"/>
    </row>
    <row r="827" spans="1:19" ht="34" customHeight="1" x14ac:dyDescent="0.2">
      <c r="A827" s="28"/>
      <c r="B827" s="26"/>
      <c r="C827" s="27"/>
      <c r="D827" s="28"/>
      <c r="E827" s="28"/>
      <c r="F827" s="26"/>
      <c r="N827" s="157"/>
      <c r="O827" s="157"/>
      <c r="P827" s="158"/>
      <c r="Q827" s="157"/>
      <c r="R827" s="157"/>
      <c r="S827" s="160"/>
    </row>
    <row r="828" spans="1:19" ht="34" customHeight="1" x14ac:dyDescent="0.25">
      <c r="A828" s="28"/>
      <c r="B828" s="26"/>
      <c r="C828" s="27"/>
      <c r="D828" s="28"/>
      <c r="E828" s="28"/>
      <c r="F828" s="26"/>
    </row>
    <row r="829" spans="1:19" ht="34" customHeight="1" x14ac:dyDescent="0.25">
      <c r="A829" s="28"/>
      <c r="B829" s="26"/>
      <c r="C829" s="27"/>
      <c r="D829" s="28"/>
      <c r="E829" s="28"/>
      <c r="F829" s="26"/>
    </row>
    <row r="830" spans="1:19" ht="34" customHeight="1" x14ac:dyDescent="0.25">
      <c r="A830" s="28"/>
      <c r="B830" s="26"/>
      <c r="C830" s="27"/>
      <c r="D830" s="28"/>
      <c r="E830" s="28"/>
      <c r="F830" s="26"/>
    </row>
    <row r="831" spans="1:19" ht="34" customHeight="1" x14ac:dyDescent="0.25">
      <c r="A831" s="28"/>
      <c r="B831" s="26"/>
      <c r="C831" s="27"/>
      <c r="D831" s="28"/>
      <c r="E831" s="28"/>
      <c r="F831" s="26"/>
    </row>
    <row r="832" spans="1:19" ht="34" customHeight="1" x14ac:dyDescent="0.25">
      <c r="A832" s="28"/>
      <c r="B832" s="26"/>
      <c r="C832" s="27"/>
      <c r="D832" s="28"/>
      <c r="E832" s="28"/>
      <c r="F832" s="26"/>
    </row>
    <row r="833" spans="1:19" ht="34" customHeight="1" x14ac:dyDescent="0.25">
      <c r="A833" s="28"/>
      <c r="B833" s="26"/>
      <c r="C833" s="27"/>
      <c r="D833" s="28"/>
      <c r="E833" s="28"/>
      <c r="F833" s="26"/>
    </row>
    <row r="834" spans="1:19" ht="34" customHeight="1" x14ac:dyDescent="0.25">
      <c r="A834" s="28"/>
      <c r="B834" s="26"/>
      <c r="C834" s="27"/>
      <c r="D834" s="28"/>
      <c r="E834" s="28"/>
      <c r="F834" s="26"/>
    </row>
    <row r="835" spans="1:19" ht="34" customHeight="1" x14ac:dyDescent="0.25">
      <c r="A835" s="28"/>
      <c r="B835" s="26"/>
      <c r="C835" s="27"/>
      <c r="D835" s="28"/>
      <c r="E835" s="28"/>
      <c r="F835" s="26"/>
    </row>
    <row r="836" spans="1:19" ht="34" customHeight="1" x14ac:dyDescent="0.2">
      <c r="A836" s="28"/>
      <c r="B836" s="26"/>
      <c r="C836" s="27"/>
      <c r="D836" s="28"/>
      <c r="E836" s="28"/>
      <c r="F836" s="26"/>
      <c r="N836" s="157"/>
      <c r="O836" s="157"/>
      <c r="P836" s="158"/>
      <c r="Q836" s="157"/>
      <c r="R836" s="157"/>
      <c r="S836" s="160"/>
    </row>
    <row r="837" spans="1:19" ht="34" customHeight="1" x14ac:dyDescent="0.2">
      <c r="A837" s="28"/>
      <c r="B837" s="26"/>
      <c r="C837" s="27"/>
      <c r="D837" s="28"/>
      <c r="E837" s="28"/>
      <c r="F837" s="26"/>
      <c r="N837" s="157"/>
      <c r="O837" s="157"/>
      <c r="P837" s="158"/>
      <c r="Q837" s="157"/>
      <c r="R837" s="157"/>
      <c r="S837" s="160"/>
    </row>
    <row r="838" spans="1:19" ht="34" customHeight="1" x14ac:dyDescent="0.2">
      <c r="A838" s="28"/>
      <c r="B838" s="26"/>
      <c r="C838" s="27"/>
      <c r="D838" s="28"/>
      <c r="E838" s="28"/>
      <c r="F838" s="26"/>
      <c r="N838" s="157"/>
      <c r="O838" s="157"/>
      <c r="P838" s="158"/>
      <c r="Q838" s="157"/>
      <c r="R838" s="157"/>
      <c r="S838" s="160"/>
    </row>
    <row r="839" spans="1:19" ht="34" customHeight="1" x14ac:dyDescent="0.2">
      <c r="A839" s="28"/>
      <c r="B839" s="26"/>
      <c r="C839" s="27"/>
      <c r="D839" s="28"/>
      <c r="E839" s="28"/>
      <c r="F839" s="26"/>
      <c r="N839" s="157"/>
      <c r="O839" s="157"/>
      <c r="P839" s="158"/>
      <c r="Q839" s="157"/>
      <c r="R839" s="157"/>
      <c r="S839" s="160"/>
    </row>
    <row r="840" spans="1:19" ht="34" customHeight="1" x14ac:dyDescent="0.2">
      <c r="A840" s="28"/>
      <c r="B840" s="26"/>
      <c r="C840" s="27"/>
      <c r="D840" s="28"/>
      <c r="E840" s="28"/>
      <c r="F840" s="26"/>
      <c r="N840" s="157"/>
      <c r="O840" s="157"/>
      <c r="P840" s="158"/>
      <c r="Q840" s="157"/>
      <c r="R840" s="157"/>
      <c r="S840" s="160"/>
    </row>
    <row r="841" spans="1:19" ht="34" customHeight="1" x14ac:dyDescent="0.2">
      <c r="A841" s="28"/>
      <c r="B841" s="26"/>
      <c r="C841" s="27"/>
      <c r="D841" s="26"/>
      <c r="E841" s="28"/>
      <c r="F841" s="26"/>
      <c r="N841" s="157"/>
      <c r="O841" s="157"/>
      <c r="P841" s="158"/>
      <c r="Q841" s="157"/>
      <c r="R841" s="157"/>
      <c r="S841" s="160"/>
    </row>
    <row r="842" spans="1:19" ht="34" customHeight="1" x14ac:dyDescent="0.2">
      <c r="A842" s="28"/>
      <c r="B842" s="26"/>
      <c r="C842" s="27"/>
      <c r="D842" s="26"/>
      <c r="E842" s="28"/>
      <c r="F842" s="26"/>
      <c r="N842" s="157"/>
      <c r="O842" s="157"/>
      <c r="P842" s="158"/>
      <c r="Q842" s="157"/>
      <c r="R842" s="157"/>
      <c r="S842" s="160"/>
    </row>
    <row r="843" spans="1:19" ht="34" customHeight="1" x14ac:dyDescent="0.2">
      <c r="A843" s="28"/>
      <c r="B843" s="26"/>
      <c r="C843" s="27"/>
      <c r="D843" s="26"/>
      <c r="E843" s="28"/>
      <c r="F843" s="26"/>
      <c r="N843" s="157"/>
      <c r="O843" s="157"/>
      <c r="P843" s="158"/>
      <c r="Q843" s="157"/>
      <c r="R843" s="157"/>
      <c r="S843" s="160"/>
    </row>
    <row r="844" spans="1:19" ht="34" customHeight="1" x14ac:dyDescent="0.2">
      <c r="A844" s="28"/>
      <c r="B844" s="26"/>
      <c r="C844" s="27"/>
      <c r="D844" s="26"/>
      <c r="E844" s="28"/>
      <c r="F844" s="26"/>
      <c r="N844" s="157"/>
      <c r="O844" s="157"/>
      <c r="P844" s="158"/>
      <c r="Q844" s="157"/>
      <c r="R844" s="157"/>
      <c r="S844" s="160"/>
    </row>
    <row r="845" spans="1:19" ht="34" customHeight="1" x14ac:dyDescent="0.2">
      <c r="A845" s="28"/>
      <c r="B845" s="26"/>
      <c r="C845" s="27"/>
      <c r="D845" s="26"/>
      <c r="E845" s="28"/>
      <c r="F845" s="26"/>
      <c r="N845" s="157"/>
      <c r="O845" s="157"/>
      <c r="P845" s="158"/>
      <c r="Q845" s="157"/>
      <c r="R845" s="157"/>
      <c r="S845" s="160"/>
    </row>
    <row r="846" spans="1:19" ht="34" customHeight="1" x14ac:dyDescent="0.2">
      <c r="A846" s="28"/>
      <c r="B846" s="26"/>
      <c r="C846" s="27"/>
      <c r="D846" s="26"/>
      <c r="E846" s="28"/>
      <c r="F846" s="26"/>
      <c r="N846" s="157"/>
      <c r="O846" s="157"/>
      <c r="P846" s="158"/>
      <c r="Q846" s="157"/>
      <c r="R846" s="157"/>
      <c r="S846" s="160"/>
    </row>
    <row r="847" spans="1:19" ht="34" customHeight="1" x14ac:dyDescent="0.2">
      <c r="A847" s="28"/>
      <c r="B847" s="26"/>
      <c r="C847" s="27"/>
      <c r="D847" s="26"/>
      <c r="E847" s="28"/>
      <c r="F847" s="26"/>
      <c r="N847" s="157"/>
      <c r="O847" s="157"/>
      <c r="P847" s="158"/>
      <c r="Q847" s="157"/>
      <c r="R847" s="157"/>
      <c r="S847" s="160"/>
    </row>
    <row r="848" spans="1:19" ht="34" customHeight="1" x14ac:dyDescent="0.2">
      <c r="A848" s="28"/>
      <c r="B848" s="26"/>
      <c r="C848" s="27"/>
      <c r="D848" s="26"/>
      <c r="E848" s="28"/>
      <c r="F848" s="26"/>
      <c r="N848" s="157"/>
      <c r="O848" s="157"/>
      <c r="P848" s="158"/>
      <c r="Q848" s="157"/>
      <c r="R848" s="157"/>
      <c r="S848" s="160"/>
    </row>
    <row r="849" spans="1:19" ht="34" customHeight="1" x14ac:dyDescent="0.2">
      <c r="A849" s="28"/>
      <c r="B849" s="26"/>
      <c r="C849" s="27"/>
      <c r="D849" s="26"/>
      <c r="E849" s="28"/>
      <c r="F849" s="26"/>
      <c r="N849" s="157"/>
      <c r="O849" s="157"/>
      <c r="P849" s="158"/>
      <c r="Q849" s="157"/>
      <c r="R849" s="157"/>
      <c r="S849" s="160"/>
    </row>
    <row r="850" spans="1:19" ht="34" customHeight="1" x14ac:dyDescent="0.2">
      <c r="A850" s="28"/>
      <c r="B850" s="26"/>
      <c r="C850" s="27"/>
      <c r="D850" s="26"/>
      <c r="E850" s="28"/>
      <c r="F850" s="26"/>
      <c r="N850" s="157"/>
      <c r="O850" s="157"/>
      <c r="P850" s="158"/>
      <c r="Q850" s="157"/>
      <c r="R850" s="157"/>
      <c r="S850" s="160"/>
    </row>
    <row r="851" spans="1:19" ht="34" customHeight="1" x14ac:dyDescent="0.2">
      <c r="A851" s="28"/>
      <c r="B851" s="26"/>
      <c r="C851" s="27"/>
      <c r="D851" s="26"/>
      <c r="E851" s="28"/>
      <c r="F851" s="26"/>
      <c r="N851" s="157"/>
      <c r="O851" s="157"/>
      <c r="P851" s="158"/>
      <c r="Q851" s="157"/>
      <c r="R851" s="157"/>
      <c r="S851" s="160"/>
    </row>
    <row r="852" spans="1:19" ht="34" customHeight="1" x14ac:dyDescent="0.2">
      <c r="A852" s="28"/>
      <c r="B852" s="26"/>
      <c r="C852" s="27"/>
      <c r="D852" s="26"/>
      <c r="E852" s="28"/>
      <c r="F852" s="26"/>
      <c r="N852" s="157"/>
      <c r="O852" s="157"/>
      <c r="P852" s="158"/>
      <c r="Q852" s="157"/>
      <c r="R852" s="157"/>
      <c r="S852" s="160"/>
    </row>
    <row r="853" spans="1:19" ht="34" customHeight="1" x14ac:dyDescent="0.2">
      <c r="A853" s="28"/>
      <c r="B853" s="26"/>
      <c r="C853" s="27"/>
      <c r="D853" s="28"/>
      <c r="E853" s="28"/>
      <c r="F853" s="26"/>
      <c r="N853" s="157"/>
      <c r="O853" s="157"/>
      <c r="P853" s="158"/>
      <c r="Q853" s="157"/>
      <c r="R853" s="157"/>
      <c r="S853" s="160"/>
    </row>
    <row r="854" spans="1:19" ht="34" customHeight="1" x14ac:dyDescent="0.2">
      <c r="A854" s="28"/>
      <c r="B854" s="26"/>
      <c r="C854" s="27"/>
      <c r="D854" s="28"/>
      <c r="E854" s="28"/>
      <c r="F854" s="26"/>
      <c r="N854" s="157"/>
      <c r="O854" s="157"/>
      <c r="P854" s="158"/>
      <c r="Q854" s="157"/>
      <c r="R854" s="157"/>
      <c r="S854" s="160"/>
    </row>
    <row r="855" spans="1:19" ht="34" customHeight="1" x14ac:dyDescent="0.2">
      <c r="A855" s="28"/>
      <c r="B855" s="26"/>
      <c r="C855" s="27"/>
      <c r="D855" s="28"/>
      <c r="E855" s="28"/>
      <c r="F855" s="26"/>
      <c r="N855" s="157"/>
      <c r="O855" s="157"/>
      <c r="P855" s="158"/>
      <c r="Q855" s="157"/>
      <c r="R855" s="157"/>
      <c r="S855" s="160"/>
    </row>
    <row r="856" spans="1:19" ht="34" customHeight="1" x14ac:dyDescent="0.2">
      <c r="A856" s="28"/>
      <c r="B856" s="26"/>
      <c r="C856" s="27"/>
      <c r="D856" s="28"/>
      <c r="E856" s="28"/>
      <c r="F856" s="26"/>
      <c r="N856" s="157"/>
      <c r="O856" s="157"/>
      <c r="P856" s="158"/>
      <c r="Q856" s="157"/>
      <c r="R856" s="157"/>
      <c r="S856" s="160"/>
    </row>
    <row r="857" spans="1:19" ht="34" customHeight="1" x14ac:dyDescent="0.2">
      <c r="A857" s="28"/>
      <c r="B857" s="26"/>
      <c r="C857" s="27"/>
      <c r="D857" s="26"/>
      <c r="E857" s="28"/>
      <c r="F857" s="26"/>
      <c r="N857" s="157"/>
      <c r="O857" s="157"/>
      <c r="P857" s="158"/>
      <c r="Q857" s="157"/>
      <c r="R857" s="157"/>
      <c r="S857" s="160"/>
    </row>
    <row r="858" spans="1:19" ht="34" customHeight="1" x14ac:dyDescent="0.2">
      <c r="A858" s="28"/>
      <c r="B858" s="26"/>
      <c r="C858" s="27"/>
      <c r="D858" s="26"/>
      <c r="E858" s="28"/>
      <c r="F858" s="26"/>
      <c r="N858" s="157"/>
      <c r="O858" s="157"/>
      <c r="P858" s="158"/>
      <c r="Q858" s="157"/>
      <c r="R858" s="157"/>
      <c r="S858" s="160"/>
    </row>
    <row r="859" spans="1:19" ht="34" customHeight="1" x14ac:dyDescent="0.2">
      <c r="A859" s="28"/>
      <c r="B859" s="26"/>
      <c r="C859" s="27"/>
      <c r="D859" s="26"/>
      <c r="E859" s="28"/>
      <c r="F859" s="26"/>
      <c r="N859" s="157"/>
      <c r="O859" s="157"/>
      <c r="P859" s="158"/>
      <c r="Q859" s="157"/>
      <c r="R859" s="157"/>
      <c r="S859" s="160"/>
    </row>
    <row r="860" spans="1:19" ht="34" customHeight="1" x14ac:dyDescent="0.2">
      <c r="A860" s="28"/>
      <c r="B860" s="26"/>
      <c r="C860" s="27"/>
      <c r="D860" s="26"/>
      <c r="E860" s="28"/>
      <c r="F860" s="26"/>
      <c r="N860" s="157"/>
      <c r="O860" s="157"/>
      <c r="P860" s="158"/>
      <c r="Q860" s="157"/>
      <c r="R860" s="157"/>
      <c r="S860" s="160"/>
    </row>
    <row r="861" spans="1:19" ht="34" customHeight="1" x14ac:dyDescent="0.2">
      <c r="A861" s="28"/>
      <c r="B861" s="26"/>
      <c r="C861" s="27"/>
      <c r="D861" s="26"/>
      <c r="E861" s="28"/>
      <c r="F861" s="26"/>
      <c r="N861" s="157"/>
      <c r="O861" s="157"/>
      <c r="P861" s="158"/>
      <c r="Q861" s="157"/>
      <c r="R861" s="157"/>
      <c r="S861" s="160"/>
    </row>
    <row r="862" spans="1:19" ht="34" customHeight="1" x14ac:dyDescent="0.2">
      <c r="A862" s="28"/>
      <c r="B862" s="26"/>
      <c r="C862" s="27"/>
      <c r="D862" s="26"/>
      <c r="E862" s="28"/>
      <c r="F862" s="26"/>
      <c r="N862" s="157"/>
      <c r="O862" s="157"/>
      <c r="P862" s="158"/>
      <c r="Q862" s="157"/>
      <c r="R862" s="157"/>
      <c r="S862" s="160"/>
    </row>
    <row r="863" spans="1:19" ht="34" customHeight="1" x14ac:dyDescent="0.2">
      <c r="A863" s="28"/>
      <c r="B863" s="26"/>
      <c r="C863" s="27"/>
      <c r="D863" s="26"/>
      <c r="E863" s="28"/>
      <c r="F863" s="26"/>
      <c r="N863" s="157"/>
      <c r="O863" s="157"/>
      <c r="P863" s="158"/>
      <c r="Q863" s="157"/>
      <c r="R863" s="157"/>
      <c r="S863" s="160"/>
    </row>
    <row r="864" spans="1:19" ht="34" customHeight="1" x14ac:dyDescent="0.2">
      <c r="A864" s="28"/>
      <c r="B864" s="26"/>
      <c r="C864" s="27"/>
      <c r="D864" s="26"/>
      <c r="E864" s="28"/>
      <c r="F864" s="26"/>
      <c r="N864" s="157"/>
      <c r="O864" s="157"/>
      <c r="P864" s="158"/>
      <c r="Q864" s="157"/>
      <c r="R864" s="157"/>
      <c r="S864" s="160"/>
    </row>
    <row r="865" spans="1:19" ht="34" customHeight="1" x14ac:dyDescent="0.2">
      <c r="A865" s="28"/>
      <c r="B865" s="26"/>
      <c r="C865" s="27"/>
      <c r="D865" s="26"/>
      <c r="E865" s="28"/>
      <c r="F865" s="26"/>
      <c r="N865" s="157"/>
      <c r="O865" s="157"/>
      <c r="P865" s="158"/>
      <c r="Q865" s="157"/>
      <c r="R865" s="157"/>
      <c r="S865" s="160"/>
    </row>
    <row r="866" spans="1:19" ht="34" customHeight="1" x14ac:dyDescent="0.2">
      <c r="A866" s="28"/>
      <c r="B866" s="26"/>
      <c r="C866" s="27"/>
      <c r="D866" s="26"/>
      <c r="E866" s="28"/>
      <c r="F866" s="26"/>
      <c r="N866" s="157"/>
      <c r="O866" s="157"/>
      <c r="P866" s="158"/>
      <c r="Q866" s="157"/>
      <c r="R866" s="157"/>
      <c r="S866" s="160"/>
    </row>
    <row r="867" spans="1:19" ht="34" customHeight="1" x14ac:dyDescent="0.2">
      <c r="A867" s="28"/>
      <c r="B867" s="26"/>
      <c r="C867" s="27"/>
      <c r="D867" s="26"/>
      <c r="E867" s="28"/>
      <c r="F867" s="26"/>
      <c r="N867" s="157"/>
      <c r="O867" s="157"/>
      <c r="P867" s="158"/>
      <c r="Q867" s="157"/>
      <c r="R867" s="157"/>
      <c r="S867" s="160"/>
    </row>
    <row r="868" spans="1:19" ht="34" customHeight="1" x14ac:dyDescent="0.2">
      <c r="A868" s="28"/>
      <c r="B868" s="26"/>
      <c r="C868" s="27"/>
      <c r="D868" s="26"/>
      <c r="E868" s="28"/>
      <c r="F868" s="26"/>
      <c r="N868" s="157"/>
      <c r="O868" s="157"/>
      <c r="P868" s="158"/>
      <c r="Q868" s="157"/>
      <c r="R868" s="157"/>
      <c r="S868" s="160"/>
    </row>
    <row r="869" spans="1:19" ht="34" customHeight="1" x14ac:dyDescent="0.2">
      <c r="A869" s="28"/>
      <c r="B869" s="26"/>
      <c r="C869" s="27"/>
      <c r="D869" s="26"/>
      <c r="E869" s="28"/>
      <c r="F869" s="26"/>
      <c r="N869" s="157"/>
      <c r="O869" s="157"/>
      <c r="P869" s="158"/>
      <c r="Q869" s="157"/>
      <c r="R869" s="157"/>
      <c r="S869" s="160"/>
    </row>
    <row r="870" spans="1:19" ht="34" customHeight="1" x14ac:dyDescent="0.25">
      <c r="A870" s="28"/>
      <c r="B870" s="26"/>
      <c r="C870" s="27"/>
      <c r="D870" s="26"/>
      <c r="E870" s="28"/>
      <c r="F870" s="26"/>
    </row>
    <row r="871" spans="1:19" ht="34" customHeight="1" x14ac:dyDescent="0.25">
      <c r="A871" s="28"/>
      <c r="B871" s="26"/>
      <c r="C871" s="27"/>
      <c r="D871" s="26"/>
      <c r="E871" s="28"/>
      <c r="F871" s="26"/>
    </row>
    <row r="872" spans="1:19" ht="34" customHeight="1" x14ac:dyDescent="0.25">
      <c r="A872" s="28"/>
      <c r="B872" s="26"/>
      <c r="C872" s="27"/>
      <c r="D872" s="26"/>
      <c r="E872" s="28"/>
      <c r="F872" s="26"/>
    </row>
    <row r="873" spans="1:19" ht="34" customHeight="1" x14ac:dyDescent="0.25">
      <c r="A873" s="28"/>
      <c r="B873" s="26"/>
      <c r="C873" s="27"/>
      <c r="D873" s="28"/>
      <c r="E873" s="28"/>
      <c r="F873" s="26"/>
    </row>
    <row r="874" spans="1:19" ht="34" customHeight="1" x14ac:dyDescent="0.2">
      <c r="A874" s="28"/>
      <c r="B874" s="26"/>
      <c r="C874" s="27"/>
      <c r="D874" s="28"/>
      <c r="E874" s="28"/>
      <c r="F874" s="26"/>
      <c r="N874" s="157"/>
      <c r="O874" s="157"/>
      <c r="P874" s="158"/>
      <c r="Q874" s="157"/>
      <c r="R874" s="157"/>
      <c r="S874" s="160"/>
    </row>
    <row r="875" spans="1:19" ht="34" customHeight="1" x14ac:dyDescent="0.2">
      <c r="A875" s="28"/>
      <c r="B875" s="26"/>
      <c r="C875" s="27"/>
      <c r="D875" s="28"/>
      <c r="E875" s="28"/>
      <c r="F875" s="26"/>
      <c r="N875" s="157"/>
      <c r="O875" s="157"/>
      <c r="P875" s="158"/>
      <c r="Q875" s="157"/>
      <c r="R875" s="157"/>
      <c r="S875" s="160"/>
    </row>
    <row r="876" spans="1:19" ht="34" customHeight="1" x14ac:dyDescent="0.2">
      <c r="A876" s="28"/>
      <c r="B876" s="26"/>
      <c r="C876" s="27"/>
      <c r="D876" s="28"/>
      <c r="E876" s="28"/>
      <c r="F876" s="26"/>
      <c r="N876" s="157"/>
      <c r="O876" s="157"/>
      <c r="P876" s="158"/>
      <c r="Q876" s="157"/>
      <c r="R876" s="157"/>
      <c r="S876" s="160"/>
    </row>
    <row r="877" spans="1:19" ht="34" customHeight="1" x14ac:dyDescent="0.2">
      <c r="A877" s="28"/>
      <c r="B877" s="26"/>
      <c r="C877" s="27"/>
      <c r="D877" s="26"/>
      <c r="E877" s="28"/>
      <c r="F877" s="26"/>
      <c r="N877" s="157"/>
      <c r="O877" s="157"/>
      <c r="P877" s="158"/>
      <c r="Q877" s="157"/>
      <c r="R877" s="157"/>
      <c r="S877" s="160"/>
    </row>
    <row r="878" spans="1:19" ht="34" customHeight="1" x14ac:dyDescent="0.2">
      <c r="A878" s="28"/>
      <c r="B878" s="26"/>
      <c r="C878" s="27"/>
      <c r="D878" s="26"/>
      <c r="E878" s="28"/>
      <c r="F878" s="26"/>
      <c r="N878" s="157"/>
      <c r="O878" s="157"/>
      <c r="P878" s="158"/>
      <c r="Q878" s="157"/>
      <c r="R878" s="157"/>
      <c r="S878" s="160"/>
    </row>
    <row r="879" spans="1:19" ht="34" customHeight="1" x14ac:dyDescent="0.2">
      <c r="A879" s="28"/>
      <c r="B879" s="26"/>
      <c r="C879" s="27"/>
      <c r="D879" s="26"/>
      <c r="E879" s="28"/>
      <c r="F879" s="26"/>
      <c r="N879" s="157"/>
      <c r="O879" s="157"/>
      <c r="P879" s="158"/>
      <c r="Q879" s="157"/>
      <c r="R879" s="157"/>
      <c r="S879" s="160"/>
    </row>
    <row r="880" spans="1:19" ht="34" customHeight="1" x14ac:dyDescent="0.2">
      <c r="A880" s="28"/>
      <c r="B880" s="26"/>
      <c r="C880" s="27"/>
      <c r="D880" s="26"/>
      <c r="E880" s="28"/>
      <c r="F880" s="26"/>
      <c r="N880" s="157"/>
      <c r="O880" s="157"/>
      <c r="P880" s="158"/>
      <c r="Q880" s="157"/>
      <c r="R880" s="157"/>
      <c r="S880" s="160"/>
    </row>
    <row r="881" spans="1:19" ht="34" customHeight="1" x14ac:dyDescent="0.2">
      <c r="A881" s="28"/>
      <c r="B881" s="26"/>
      <c r="C881" s="27"/>
      <c r="D881" s="26"/>
      <c r="E881" s="28"/>
      <c r="F881" s="26"/>
      <c r="N881" s="157"/>
      <c r="O881" s="157"/>
      <c r="P881" s="158"/>
      <c r="Q881" s="157"/>
      <c r="R881" s="157"/>
      <c r="S881" s="160"/>
    </row>
    <row r="882" spans="1:19" ht="34" customHeight="1" x14ac:dyDescent="0.2">
      <c r="A882" s="28"/>
      <c r="B882" s="26"/>
      <c r="C882" s="27"/>
      <c r="D882" s="26"/>
      <c r="E882" s="28"/>
      <c r="F882" s="26"/>
      <c r="N882" s="157"/>
      <c r="O882" s="157"/>
      <c r="P882" s="158"/>
      <c r="Q882" s="157"/>
      <c r="R882" s="157"/>
      <c r="S882" s="160"/>
    </row>
    <row r="883" spans="1:19" ht="34" customHeight="1" x14ac:dyDescent="0.2">
      <c r="A883" s="28"/>
      <c r="B883" s="26"/>
      <c r="C883" s="27"/>
      <c r="D883" s="26"/>
      <c r="E883" s="28"/>
      <c r="F883" s="26"/>
      <c r="N883" s="157"/>
      <c r="O883" s="157"/>
      <c r="P883" s="158"/>
      <c r="Q883" s="157"/>
      <c r="R883" s="157"/>
      <c r="S883" s="160"/>
    </row>
    <row r="884" spans="1:19" ht="34" customHeight="1" x14ac:dyDescent="0.2">
      <c r="A884" s="28"/>
      <c r="B884" s="26"/>
      <c r="C884" s="27"/>
      <c r="D884" s="26"/>
      <c r="E884" s="28"/>
      <c r="F884" s="26"/>
      <c r="N884" s="157"/>
      <c r="O884" s="157"/>
      <c r="P884" s="158"/>
      <c r="Q884" s="157"/>
      <c r="R884" s="157"/>
      <c r="S884" s="160"/>
    </row>
    <row r="885" spans="1:19" ht="34" customHeight="1" x14ac:dyDescent="0.2">
      <c r="A885" s="28"/>
      <c r="B885" s="26"/>
      <c r="C885" s="27"/>
      <c r="D885" s="26"/>
      <c r="E885" s="28"/>
      <c r="F885" s="26"/>
      <c r="N885" s="157"/>
      <c r="O885" s="157"/>
      <c r="P885" s="158"/>
      <c r="Q885" s="157"/>
      <c r="R885" s="157"/>
      <c r="S885" s="160"/>
    </row>
    <row r="886" spans="1:19" ht="34" customHeight="1" x14ac:dyDescent="0.2">
      <c r="A886" s="28"/>
      <c r="B886" s="26"/>
      <c r="C886" s="27"/>
      <c r="D886" s="26"/>
      <c r="E886" s="28"/>
      <c r="F886" s="26"/>
      <c r="N886" s="157"/>
      <c r="O886" s="157"/>
      <c r="P886" s="158"/>
      <c r="Q886" s="157"/>
      <c r="R886" s="157"/>
      <c r="S886" s="160"/>
    </row>
    <row r="887" spans="1:19" ht="34" customHeight="1" x14ac:dyDescent="0.2">
      <c r="A887" s="28"/>
      <c r="B887" s="26"/>
      <c r="C887" s="27"/>
      <c r="D887" s="26"/>
      <c r="E887" s="28"/>
      <c r="F887" s="26"/>
      <c r="N887" s="157"/>
      <c r="O887" s="157"/>
      <c r="P887" s="158"/>
      <c r="Q887" s="157"/>
      <c r="R887" s="157"/>
      <c r="S887" s="160"/>
    </row>
    <row r="888" spans="1:19" ht="34" customHeight="1" x14ac:dyDescent="0.2">
      <c r="A888" s="28"/>
      <c r="B888" s="26"/>
      <c r="C888" s="27"/>
      <c r="D888" s="26"/>
      <c r="E888" s="28"/>
      <c r="F888" s="26"/>
      <c r="N888" s="157"/>
      <c r="O888" s="157"/>
      <c r="P888" s="158"/>
      <c r="Q888" s="157"/>
      <c r="R888" s="157"/>
      <c r="S888" s="160"/>
    </row>
    <row r="889" spans="1:19" ht="34" customHeight="1" x14ac:dyDescent="0.2">
      <c r="A889" s="28"/>
      <c r="B889" s="26"/>
      <c r="C889" s="27"/>
      <c r="D889" s="26"/>
      <c r="E889" s="28"/>
      <c r="F889" s="26"/>
      <c r="N889" s="157"/>
      <c r="O889" s="157"/>
      <c r="P889" s="158"/>
      <c r="Q889" s="157"/>
      <c r="R889" s="157"/>
      <c r="S889" s="160"/>
    </row>
    <row r="890" spans="1:19" ht="34" customHeight="1" x14ac:dyDescent="0.2">
      <c r="A890" s="28"/>
      <c r="B890" s="26"/>
      <c r="C890" s="27"/>
      <c r="D890" s="26"/>
      <c r="E890" s="28"/>
      <c r="F890" s="26"/>
      <c r="N890" s="157"/>
      <c r="O890" s="157"/>
      <c r="P890" s="158"/>
      <c r="Q890" s="157"/>
      <c r="R890" s="157"/>
      <c r="S890" s="160"/>
    </row>
    <row r="891" spans="1:19" ht="34" customHeight="1" x14ac:dyDescent="0.2">
      <c r="A891" s="28"/>
      <c r="B891" s="26"/>
      <c r="C891" s="27"/>
      <c r="D891" s="26"/>
      <c r="E891" s="28"/>
      <c r="F891" s="26"/>
      <c r="N891" s="157"/>
      <c r="O891" s="157"/>
      <c r="P891" s="158"/>
      <c r="Q891" s="157"/>
      <c r="R891" s="157"/>
      <c r="S891" s="160"/>
    </row>
    <row r="892" spans="1:19" ht="34" customHeight="1" x14ac:dyDescent="0.2">
      <c r="A892" s="28"/>
      <c r="B892" s="26"/>
      <c r="C892" s="27"/>
      <c r="D892" s="26"/>
      <c r="E892" s="28"/>
      <c r="F892" s="26"/>
      <c r="N892" s="157"/>
      <c r="O892" s="157"/>
      <c r="P892" s="158"/>
      <c r="Q892" s="157"/>
      <c r="R892" s="157"/>
      <c r="S892" s="160"/>
    </row>
    <row r="893" spans="1:19" ht="34" customHeight="1" x14ac:dyDescent="0.2">
      <c r="A893" s="28"/>
      <c r="B893" s="26"/>
      <c r="C893" s="27"/>
      <c r="D893" s="26"/>
      <c r="E893" s="28"/>
      <c r="F893" s="26"/>
      <c r="N893" s="157"/>
      <c r="O893" s="157"/>
      <c r="P893" s="158"/>
      <c r="Q893" s="157"/>
      <c r="R893" s="157"/>
      <c r="S893" s="160"/>
    </row>
    <row r="894" spans="1:19" ht="34" customHeight="1" x14ac:dyDescent="0.2">
      <c r="A894" s="28"/>
      <c r="B894" s="26"/>
      <c r="C894" s="27"/>
      <c r="D894" s="26"/>
      <c r="E894" s="28"/>
      <c r="F894" s="26"/>
      <c r="N894" s="157"/>
      <c r="O894" s="157"/>
      <c r="P894" s="158"/>
      <c r="Q894" s="157"/>
      <c r="R894" s="157"/>
      <c r="S894" s="160"/>
    </row>
    <row r="895" spans="1:19" ht="34" customHeight="1" x14ac:dyDescent="0.2">
      <c r="A895" s="28"/>
      <c r="B895" s="26"/>
      <c r="C895" s="27"/>
      <c r="D895" s="26"/>
      <c r="E895" s="28"/>
      <c r="F895" s="26"/>
      <c r="N895" s="157"/>
      <c r="O895" s="157"/>
      <c r="P895" s="158"/>
      <c r="Q895" s="157"/>
      <c r="R895" s="157"/>
      <c r="S895" s="160"/>
    </row>
    <row r="896" spans="1:19" ht="34" customHeight="1" x14ac:dyDescent="0.2">
      <c r="A896" s="28"/>
      <c r="B896" s="26"/>
      <c r="C896" s="27"/>
      <c r="D896" s="26"/>
      <c r="E896" s="28"/>
      <c r="F896" s="26"/>
      <c r="N896" s="157"/>
      <c r="O896" s="157"/>
      <c r="P896" s="158"/>
      <c r="Q896" s="157"/>
      <c r="R896" s="157"/>
      <c r="S896" s="160"/>
    </row>
    <row r="897" spans="1:19" ht="34" customHeight="1" x14ac:dyDescent="0.2">
      <c r="A897" s="28"/>
      <c r="B897" s="26"/>
      <c r="C897" s="27"/>
      <c r="D897" s="28"/>
      <c r="E897" s="28"/>
      <c r="F897" s="26"/>
      <c r="N897" s="157"/>
      <c r="O897" s="157"/>
      <c r="P897" s="158"/>
      <c r="Q897" s="157"/>
      <c r="R897" s="157"/>
      <c r="S897" s="160"/>
    </row>
    <row r="898" spans="1:19" ht="34" customHeight="1" x14ac:dyDescent="0.2">
      <c r="A898" s="28"/>
      <c r="B898" s="26"/>
      <c r="C898" s="27"/>
      <c r="D898" s="28"/>
      <c r="E898" s="28"/>
      <c r="F898" s="26"/>
      <c r="N898" s="157"/>
      <c r="O898" s="157"/>
      <c r="P898" s="158"/>
      <c r="Q898" s="157"/>
      <c r="R898" s="157"/>
      <c r="S898" s="160"/>
    </row>
    <row r="899" spans="1:19" ht="34" customHeight="1" x14ac:dyDescent="0.2">
      <c r="A899" s="28"/>
      <c r="B899" s="26"/>
      <c r="C899" s="27"/>
      <c r="D899" s="28"/>
      <c r="E899" s="28"/>
      <c r="F899" s="26"/>
      <c r="N899" s="157"/>
      <c r="O899" s="157"/>
      <c r="P899" s="158"/>
      <c r="Q899" s="157"/>
      <c r="R899" s="157"/>
      <c r="S899" s="160"/>
    </row>
    <row r="900" spans="1:19" ht="34" customHeight="1" x14ac:dyDescent="0.2">
      <c r="A900" s="28"/>
      <c r="B900" s="26"/>
      <c r="C900" s="27"/>
      <c r="D900" s="28"/>
      <c r="E900" s="28"/>
      <c r="F900" s="26"/>
      <c r="N900" s="157"/>
      <c r="O900" s="157"/>
      <c r="P900" s="158"/>
      <c r="Q900" s="157"/>
      <c r="R900" s="157"/>
      <c r="S900" s="160"/>
    </row>
    <row r="901" spans="1:19" ht="34" customHeight="1" x14ac:dyDescent="0.2">
      <c r="A901" s="28"/>
      <c r="B901" s="26"/>
      <c r="C901" s="27"/>
      <c r="D901" s="26"/>
      <c r="E901" s="28"/>
      <c r="F901" s="26"/>
      <c r="N901" s="157"/>
      <c r="O901" s="157"/>
      <c r="P901" s="158"/>
      <c r="Q901" s="157"/>
      <c r="R901" s="157"/>
      <c r="S901" s="160"/>
    </row>
    <row r="902" spans="1:19" ht="34" customHeight="1" x14ac:dyDescent="0.2">
      <c r="A902" s="28"/>
      <c r="B902" s="26"/>
      <c r="C902" s="27"/>
      <c r="D902" s="26"/>
      <c r="E902" s="28"/>
      <c r="F902" s="26"/>
      <c r="N902" s="157"/>
      <c r="O902" s="157"/>
      <c r="P902" s="158"/>
      <c r="Q902" s="157"/>
      <c r="R902" s="157"/>
      <c r="S902" s="160"/>
    </row>
    <row r="903" spans="1:19" ht="34" customHeight="1" x14ac:dyDescent="0.2">
      <c r="A903" s="28"/>
      <c r="B903" s="26"/>
      <c r="C903" s="27"/>
      <c r="D903" s="26"/>
      <c r="E903" s="28"/>
      <c r="F903" s="26"/>
      <c r="N903" s="157"/>
      <c r="O903" s="157"/>
      <c r="P903" s="158"/>
      <c r="Q903" s="157"/>
      <c r="R903" s="157"/>
      <c r="S903" s="160"/>
    </row>
    <row r="904" spans="1:19" ht="34" customHeight="1" x14ac:dyDescent="0.2">
      <c r="A904" s="28"/>
      <c r="B904" s="26"/>
      <c r="C904" s="27"/>
      <c r="D904" s="26"/>
      <c r="E904" s="28"/>
      <c r="F904" s="26"/>
      <c r="N904" s="157"/>
      <c r="O904" s="157"/>
      <c r="P904" s="158"/>
      <c r="Q904" s="157"/>
      <c r="R904" s="157"/>
      <c r="S904" s="160"/>
    </row>
    <row r="905" spans="1:19" ht="34" customHeight="1" x14ac:dyDescent="0.2">
      <c r="A905" s="28"/>
      <c r="B905" s="26"/>
      <c r="C905" s="27"/>
      <c r="D905" s="26"/>
      <c r="E905" s="28"/>
      <c r="F905" s="26"/>
      <c r="N905" s="157"/>
      <c r="O905" s="157"/>
      <c r="P905" s="158"/>
      <c r="Q905" s="157"/>
      <c r="R905" s="157"/>
      <c r="S905" s="160"/>
    </row>
    <row r="906" spans="1:19" ht="34" customHeight="1" x14ac:dyDescent="0.2">
      <c r="A906" s="28"/>
      <c r="B906" s="26"/>
      <c r="C906" s="27"/>
      <c r="D906" s="26"/>
      <c r="E906" s="28"/>
      <c r="F906" s="26"/>
      <c r="N906" s="157"/>
      <c r="O906" s="157"/>
      <c r="P906" s="158"/>
      <c r="Q906" s="157"/>
      <c r="R906" s="157"/>
      <c r="S906" s="160"/>
    </row>
    <row r="907" spans="1:19" ht="34" customHeight="1" x14ac:dyDescent="0.2">
      <c r="A907" s="28"/>
      <c r="B907" s="26"/>
      <c r="C907" s="27"/>
      <c r="D907" s="26"/>
      <c r="E907" s="28"/>
      <c r="F907" s="26"/>
      <c r="N907" s="157"/>
      <c r="O907" s="157"/>
      <c r="P907" s="158"/>
      <c r="Q907" s="157"/>
      <c r="R907" s="157"/>
      <c r="S907" s="160"/>
    </row>
    <row r="908" spans="1:19" ht="34" customHeight="1" x14ac:dyDescent="0.2">
      <c r="A908" s="28"/>
      <c r="B908" s="26"/>
      <c r="C908" s="27"/>
      <c r="D908" s="26"/>
      <c r="E908" s="28"/>
      <c r="F908" s="26"/>
      <c r="N908" s="157"/>
      <c r="O908" s="157"/>
      <c r="P908" s="158"/>
      <c r="Q908" s="157"/>
      <c r="R908" s="157"/>
      <c r="S908" s="160"/>
    </row>
    <row r="909" spans="1:19" ht="34" customHeight="1" x14ac:dyDescent="0.2">
      <c r="A909" s="28"/>
      <c r="B909" s="26"/>
      <c r="C909" s="27"/>
      <c r="D909" s="26"/>
      <c r="E909" s="28"/>
      <c r="F909" s="26"/>
      <c r="N909" s="157"/>
      <c r="O909" s="157"/>
      <c r="P909" s="158"/>
      <c r="Q909" s="157"/>
      <c r="R909" s="157"/>
      <c r="S909" s="160"/>
    </row>
    <row r="910" spans="1:19" ht="34" customHeight="1" x14ac:dyDescent="0.2">
      <c r="A910" s="28"/>
      <c r="B910" s="26"/>
      <c r="C910" s="27"/>
      <c r="D910" s="26"/>
      <c r="E910" s="28"/>
      <c r="F910" s="26"/>
      <c r="N910" s="157"/>
      <c r="O910" s="157"/>
      <c r="P910" s="158"/>
      <c r="Q910" s="157"/>
      <c r="R910" s="157"/>
      <c r="S910" s="160"/>
    </row>
    <row r="911" spans="1:19" ht="34" customHeight="1" x14ac:dyDescent="0.2">
      <c r="A911" s="28"/>
      <c r="B911" s="26"/>
      <c r="C911" s="27"/>
      <c r="D911" s="26"/>
      <c r="E911" s="28"/>
      <c r="F911" s="26"/>
      <c r="N911" s="157"/>
      <c r="O911" s="157"/>
      <c r="P911" s="158"/>
      <c r="Q911" s="157"/>
      <c r="R911" s="157"/>
      <c r="S911" s="160"/>
    </row>
    <row r="912" spans="1:19" ht="34" customHeight="1" x14ac:dyDescent="0.2">
      <c r="A912" s="28"/>
      <c r="B912" s="26"/>
      <c r="C912" s="27"/>
      <c r="D912" s="26"/>
      <c r="E912" s="28"/>
      <c r="F912" s="26"/>
      <c r="N912" s="157"/>
      <c r="O912" s="157"/>
      <c r="P912" s="158"/>
      <c r="Q912" s="157"/>
      <c r="R912" s="157"/>
      <c r="S912" s="160"/>
    </row>
    <row r="913" spans="1:19" ht="34" customHeight="1" x14ac:dyDescent="0.2">
      <c r="A913" s="28"/>
      <c r="B913" s="26"/>
      <c r="C913" s="27"/>
      <c r="D913" s="26"/>
      <c r="E913" s="28"/>
      <c r="F913" s="26"/>
      <c r="N913" s="157"/>
      <c r="O913" s="157"/>
      <c r="P913" s="158"/>
      <c r="Q913" s="157"/>
      <c r="R913" s="157"/>
      <c r="S913" s="160"/>
    </row>
    <row r="914" spans="1:19" ht="34" customHeight="1" x14ac:dyDescent="0.2">
      <c r="A914" s="28"/>
      <c r="B914" s="26"/>
      <c r="C914" s="27"/>
      <c r="D914" s="26"/>
      <c r="E914" s="28"/>
      <c r="F914" s="26"/>
      <c r="N914" s="157"/>
      <c r="O914" s="157"/>
      <c r="P914" s="158"/>
      <c r="Q914" s="157"/>
      <c r="R914" s="157"/>
      <c r="S914" s="160"/>
    </row>
    <row r="915" spans="1:19" ht="34" customHeight="1" x14ac:dyDescent="0.2">
      <c r="A915" s="28"/>
      <c r="B915" s="26"/>
      <c r="C915" s="27"/>
      <c r="D915" s="26"/>
      <c r="E915" s="28"/>
      <c r="F915" s="26"/>
      <c r="N915" s="157"/>
      <c r="O915" s="157"/>
      <c r="P915" s="158"/>
      <c r="Q915" s="157"/>
      <c r="R915" s="157"/>
      <c r="S915" s="160"/>
    </row>
    <row r="916" spans="1:19" ht="34" customHeight="1" x14ac:dyDescent="0.2">
      <c r="A916" s="28"/>
      <c r="B916" s="26"/>
      <c r="C916" s="27"/>
      <c r="D916" s="26"/>
      <c r="E916" s="28"/>
      <c r="F916" s="26"/>
      <c r="N916" s="157"/>
      <c r="O916" s="157"/>
      <c r="P916" s="158"/>
      <c r="Q916" s="157"/>
      <c r="R916" s="157"/>
      <c r="S916" s="160"/>
    </row>
    <row r="917" spans="1:19" ht="34" customHeight="1" x14ac:dyDescent="0.2">
      <c r="A917" s="28"/>
      <c r="B917" s="26"/>
      <c r="C917" s="27"/>
      <c r="D917" s="26"/>
      <c r="E917" s="28"/>
      <c r="F917" s="26"/>
      <c r="N917" s="157"/>
      <c r="O917" s="157"/>
      <c r="P917" s="158"/>
      <c r="Q917" s="157"/>
      <c r="R917" s="157"/>
      <c r="S917" s="160"/>
    </row>
    <row r="918" spans="1:19" ht="34" customHeight="1" x14ac:dyDescent="0.2">
      <c r="A918" s="28"/>
      <c r="B918" s="26"/>
      <c r="C918" s="27"/>
      <c r="D918" s="26"/>
      <c r="E918" s="28"/>
      <c r="F918" s="26"/>
      <c r="N918" s="157"/>
      <c r="O918" s="157"/>
      <c r="P918" s="158"/>
      <c r="Q918" s="157"/>
      <c r="R918" s="157"/>
      <c r="S918" s="160"/>
    </row>
    <row r="919" spans="1:19" ht="34" customHeight="1" x14ac:dyDescent="0.2">
      <c r="A919" s="28"/>
      <c r="B919" s="26"/>
      <c r="C919" s="27"/>
      <c r="D919" s="26"/>
      <c r="E919" s="28"/>
      <c r="F919" s="26"/>
      <c r="N919" s="157"/>
      <c r="O919" s="157"/>
      <c r="P919" s="158"/>
      <c r="Q919" s="157"/>
      <c r="R919" s="157"/>
      <c r="S919" s="160"/>
    </row>
    <row r="920" spans="1:19" ht="34" customHeight="1" x14ac:dyDescent="0.2">
      <c r="A920" s="28"/>
      <c r="B920" s="26"/>
      <c r="C920" s="27"/>
      <c r="D920" s="26"/>
      <c r="E920" s="28"/>
      <c r="F920" s="26"/>
      <c r="N920" s="157"/>
      <c r="O920" s="157"/>
      <c r="P920" s="158"/>
      <c r="Q920" s="157"/>
      <c r="R920" s="157"/>
      <c r="S920" s="160"/>
    </row>
    <row r="921" spans="1:19" ht="34" customHeight="1" x14ac:dyDescent="0.2">
      <c r="A921" s="28"/>
      <c r="B921" s="26"/>
      <c r="C921" s="27"/>
      <c r="D921" s="26"/>
      <c r="E921" s="28"/>
      <c r="F921" s="26"/>
      <c r="N921" s="157"/>
      <c r="O921" s="157"/>
      <c r="P921" s="158"/>
      <c r="Q921" s="157"/>
      <c r="R921" s="157"/>
      <c r="S921" s="160"/>
    </row>
    <row r="922" spans="1:19" ht="34" customHeight="1" x14ac:dyDescent="0.2">
      <c r="A922" s="28"/>
      <c r="B922" s="26"/>
      <c r="C922" s="27"/>
      <c r="D922" s="26"/>
      <c r="E922" s="28"/>
      <c r="F922" s="26"/>
      <c r="N922" s="157"/>
      <c r="O922" s="157"/>
      <c r="P922" s="158"/>
      <c r="Q922" s="157"/>
      <c r="R922" s="157"/>
      <c r="S922" s="160"/>
    </row>
    <row r="923" spans="1:19" ht="34" customHeight="1" x14ac:dyDescent="0.2">
      <c r="A923" s="28"/>
      <c r="B923" s="26"/>
      <c r="C923" s="27"/>
      <c r="D923" s="26"/>
      <c r="E923" s="28"/>
      <c r="F923" s="26"/>
      <c r="N923" s="157"/>
      <c r="O923" s="157"/>
      <c r="P923" s="158"/>
      <c r="Q923" s="157"/>
      <c r="R923" s="157"/>
      <c r="S923" s="160"/>
    </row>
    <row r="924" spans="1:19" ht="34" customHeight="1" x14ac:dyDescent="0.2">
      <c r="A924" s="28"/>
      <c r="B924" s="26"/>
      <c r="C924" s="27"/>
      <c r="D924" s="26"/>
      <c r="E924" s="28"/>
      <c r="F924" s="26"/>
      <c r="N924" s="157"/>
      <c r="O924" s="157"/>
      <c r="P924" s="158"/>
      <c r="Q924" s="157"/>
      <c r="R924" s="157"/>
      <c r="S924" s="160"/>
    </row>
    <row r="925" spans="1:19" ht="34" customHeight="1" x14ac:dyDescent="0.2">
      <c r="A925" s="28"/>
      <c r="B925" s="26"/>
      <c r="C925" s="27"/>
      <c r="D925" s="26"/>
      <c r="E925" s="28"/>
      <c r="F925" s="26"/>
      <c r="N925" s="157"/>
      <c r="O925" s="157"/>
      <c r="P925" s="158"/>
      <c r="Q925" s="157"/>
      <c r="R925" s="157"/>
      <c r="S925" s="160"/>
    </row>
    <row r="926" spans="1:19" ht="34" customHeight="1" x14ac:dyDescent="0.2">
      <c r="A926" s="28"/>
      <c r="B926" s="26"/>
      <c r="C926" s="27"/>
      <c r="D926" s="26"/>
      <c r="E926" s="28"/>
      <c r="F926" s="26"/>
      <c r="N926" s="157"/>
      <c r="O926" s="157"/>
      <c r="P926" s="158"/>
      <c r="Q926" s="157"/>
      <c r="R926" s="157"/>
      <c r="S926" s="160"/>
    </row>
    <row r="927" spans="1:19" ht="34" customHeight="1" x14ac:dyDescent="0.2">
      <c r="A927" s="28"/>
      <c r="B927" s="26"/>
      <c r="C927" s="27"/>
      <c r="D927" s="26"/>
      <c r="E927" s="28"/>
      <c r="F927" s="26"/>
      <c r="N927" s="157"/>
      <c r="O927" s="157"/>
      <c r="P927" s="158"/>
      <c r="Q927" s="157"/>
      <c r="R927" s="157"/>
      <c r="S927" s="160"/>
    </row>
    <row r="928" spans="1:19" ht="34" customHeight="1" x14ac:dyDescent="0.2">
      <c r="A928" s="28"/>
      <c r="B928" s="26"/>
      <c r="C928" s="27"/>
      <c r="D928" s="26"/>
      <c r="E928" s="28"/>
      <c r="F928" s="26"/>
      <c r="N928" s="157"/>
      <c r="O928" s="157"/>
      <c r="P928" s="158"/>
      <c r="Q928" s="157"/>
      <c r="R928" s="157"/>
      <c r="S928" s="160"/>
    </row>
    <row r="929" spans="1:19" ht="34" customHeight="1" x14ac:dyDescent="0.2">
      <c r="A929" s="28"/>
      <c r="B929" s="26"/>
      <c r="C929" s="27"/>
      <c r="D929" s="26"/>
      <c r="E929" s="28"/>
      <c r="F929" s="26"/>
      <c r="N929" s="157"/>
      <c r="O929" s="157"/>
      <c r="P929" s="158"/>
      <c r="Q929" s="157"/>
      <c r="R929" s="157"/>
      <c r="S929" s="160"/>
    </row>
    <row r="930" spans="1:19" ht="34" customHeight="1" x14ac:dyDescent="0.2">
      <c r="A930" s="28"/>
      <c r="B930" s="26"/>
      <c r="C930" s="27"/>
      <c r="D930" s="26"/>
      <c r="E930" s="28"/>
      <c r="F930" s="26"/>
      <c r="N930" s="157"/>
      <c r="O930" s="157"/>
      <c r="P930" s="158"/>
      <c r="Q930" s="157"/>
      <c r="R930" s="157"/>
      <c r="S930" s="160"/>
    </row>
    <row r="931" spans="1:19" ht="34" customHeight="1" x14ac:dyDescent="0.2">
      <c r="A931" s="28"/>
      <c r="B931" s="26"/>
      <c r="C931" s="27"/>
      <c r="D931" s="26"/>
      <c r="E931" s="28"/>
      <c r="F931" s="26"/>
      <c r="N931" s="157"/>
      <c r="O931" s="157"/>
      <c r="P931" s="158"/>
      <c r="Q931" s="157"/>
      <c r="R931" s="157"/>
      <c r="S931" s="160"/>
    </row>
    <row r="932" spans="1:19" ht="34" customHeight="1" x14ac:dyDescent="0.2">
      <c r="A932" s="28"/>
      <c r="B932" s="26"/>
      <c r="C932" s="27"/>
      <c r="D932" s="26"/>
      <c r="E932" s="28"/>
      <c r="F932" s="26"/>
      <c r="N932" s="157"/>
      <c r="O932" s="157"/>
      <c r="P932" s="158"/>
      <c r="Q932" s="157"/>
      <c r="R932" s="157"/>
      <c r="S932" s="160"/>
    </row>
    <row r="933" spans="1:19" ht="34" customHeight="1" x14ac:dyDescent="0.2">
      <c r="A933" s="28"/>
      <c r="B933" s="26"/>
      <c r="C933" s="27"/>
      <c r="D933" s="26"/>
      <c r="E933" s="28"/>
      <c r="F933" s="26"/>
      <c r="N933" s="157"/>
      <c r="O933" s="157"/>
      <c r="P933" s="158"/>
      <c r="Q933" s="157"/>
      <c r="R933" s="157"/>
      <c r="S933" s="160"/>
    </row>
    <row r="934" spans="1:19" ht="34" customHeight="1" x14ac:dyDescent="0.2">
      <c r="A934" s="28"/>
      <c r="B934" s="26"/>
      <c r="C934" s="27"/>
      <c r="D934" s="26"/>
      <c r="E934" s="28"/>
      <c r="F934" s="26"/>
      <c r="N934" s="157"/>
      <c r="O934" s="157"/>
      <c r="P934" s="158"/>
      <c r="Q934" s="157"/>
      <c r="R934" s="157"/>
      <c r="S934" s="160"/>
    </row>
    <row r="935" spans="1:19" ht="34" customHeight="1" x14ac:dyDescent="0.2">
      <c r="A935" s="28"/>
      <c r="B935" s="26"/>
      <c r="C935" s="27"/>
      <c r="D935" s="26"/>
      <c r="E935" s="28"/>
      <c r="F935" s="26"/>
      <c r="N935" s="157"/>
      <c r="O935" s="157"/>
      <c r="P935" s="158"/>
      <c r="Q935" s="157"/>
      <c r="R935" s="157"/>
      <c r="S935" s="160"/>
    </row>
    <row r="936" spans="1:19" ht="34" customHeight="1" x14ac:dyDescent="0.2">
      <c r="A936" s="28"/>
      <c r="B936" s="26"/>
      <c r="C936" s="27"/>
      <c r="D936" s="26"/>
      <c r="E936" s="28"/>
      <c r="F936" s="26"/>
      <c r="N936" s="157"/>
      <c r="O936" s="157"/>
      <c r="P936" s="158"/>
      <c r="Q936" s="157"/>
      <c r="R936" s="157"/>
      <c r="S936" s="160"/>
    </row>
    <row r="937" spans="1:19" ht="34" customHeight="1" x14ac:dyDescent="0.2">
      <c r="A937" s="28"/>
      <c r="B937" s="26"/>
      <c r="C937" s="27"/>
      <c r="D937" s="26"/>
      <c r="E937" s="28"/>
      <c r="F937" s="26"/>
      <c r="N937" s="157"/>
      <c r="O937" s="157"/>
      <c r="P937" s="158"/>
      <c r="Q937" s="157"/>
      <c r="R937" s="157"/>
      <c r="S937" s="160"/>
    </row>
    <row r="938" spans="1:19" ht="34" customHeight="1" x14ac:dyDescent="0.2">
      <c r="A938" s="28"/>
      <c r="B938" s="26"/>
      <c r="C938" s="27"/>
      <c r="D938" s="26"/>
      <c r="E938" s="28"/>
      <c r="F938" s="26"/>
      <c r="N938" s="157"/>
      <c r="O938" s="157"/>
      <c r="P938" s="158"/>
      <c r="Q938" s="157"/>
      <c r="R938" s="157"/>
      <c r="S938" s="160"/>
    </row>
    <row r="939" spans="1:19" ht="34" customHeight="1" x14ac:dyDescent="0.2">
      <c r="A939" s="28"/>
      <c r="B939" s="26"/>
      <c r="C939" s="27"/>
      <c r="D939" s="26"/>
      <c r="E939" s="28"/>
      <c r="F939" s="26"/>
      <c r="N939" s="157"/>
      <c r="O939" s="157"/>
      <c r="P939" s="158"/>
      <c r="Q939" s="157"/>
      <c r="R939" s="157"/>
      <c r="S939" s="160"/>
    </row>
    <row r="940" spans="1:19" ht="34" customHeight="1" x14ac:dyDescent="0.2">
      <c r="A940" s="28"/>
      <c r="B940" s="26"/>
      <c r="C940" s="27"/>
      <c r="D940" s="26"/>
      <c r="E940" s="28"/>
      <c r="F940" s="26"/>
      <c r="N940" s="157"/>
      <c r="O940" s="157"/>
      <c r="P940" s="158"/>
      <c r="Q940" s="157"/>
      <c r="R940" s="157"/>
      <c r="S940" s="160"/>
    </row>
    <row r="941" spans="1:19" ht="34" customHeight="1" x14ac:dyDescent="0.2">
      <c r="A941" s="28"/>
      <c r="B941" s="26"/>
      <c r="C941" s="27"/>
      <c r="D941" s="26"/>
      <c r="E941" s="28"/>
      <c r="F941" s="26"/>
      <c r="N941" s="157"/>
      <c r="O941" s="157"/>
      <c r="P941" s="158"/>
      <c r="Q941" s="157"/>
      <c r="R941" s="157"/>
      <c r="S941" s="160"/>
    </row>
    <row r="942" spans="1:19" ht="34" customHeight="1" x14ac:dyDescent="0.2">
      <c r="A942" s="28"/>
      <c r="B942" s="26"/>
      <c r="C942" s="27"/>
      <c r="D942" s="26"/>
      <c r="E942" s="28"/>
      <c r="F942" s="26"/>
      <c r="N942" s="157"/>
      <c r="O942" s="157"/>
      <c r="P942" s="158"/>
      <c r="Q942" s="157"/>
      <c r="R942" s="157"/>
      <c r="S942" s="160"/>
    </row>
    <row r="943" spans="1:19" ht="34" customHeight="1" x14ac:dyDescent="0.2">
      <c r="A943" s="28"/>
      <c r="B943" s="26"/>
      <c r="C943" s="27"/>
      <c r="D943" s="26"/>
      <c r="E943" s="28"/>
      <c r="F943" s="26"/>
      <c r="N943" s="157"/>
      <c r="O943" s="157"/>
      <c r="P943" s="158"/>
      <c r="Q943" s="157"/>
      <c r="R943" s="157"/>
      <c r="S943" s="160"/>
    </row>
    <row r="944" spans="1:19" ht="34" customHeight="1" x14ac:dyDescent="0.2">
      <c r="A944" s="28"/>
      <c r="B944" s="26"/>
      <c r="C944" s="27"/>
      <c r="D944" s="26"/>
      <c r="E944" s="28"/>
      <c r="F944" s="26"/>
      <c r="N944" s="157"/>
      <c r="O944" s="157"/>
      <c r="P944" s="158"/>
      <c r="Q944" s="157"/>
      <c r="R944" s="157"/>
      <c r="S944" s="160"/>
    </row>
    <row r="945" spans="1:19" ht="34" customHeight="1" x14ac:dyDescent="0.2">
      <c r="A945" s="28"/>
      <c r="B945" s="26"/>
      <c r="C945" s="27"/>
      <c r="D945" s="26"/>
      <c r="E945" s="28"/>
      <c r="F945" s="26"/>
      <c r="N945" s="157"/>
      <c r="O945" s="157"/>
      <c r="P945" s="158"/>
      <c r="Q945" s="157"/>
      <c r="R945" s="157"/>
      <c r="S945" s="160"/>
    </row>
    <row r="946" spans="1:19" ht="34" customHeight="1" x14ac:dyDescent="0.2">
      <c r="A946" s="28"/>
      <c r="B946" s="26"/>
      <c r="C946" s="27"/>
      <c r="D946" s="26"/>
      <c r="E946" s="28"/>
      <c r="F946" s="26"/>
      <c r="N946" s="157"/>
      <c r="O946" s="157"/>
      <c r="P946" s="158"/>
      <c r="Q946" s="157"/>
      <c r="R946" s="157"/>
      <c r="S946" s="160"/>
    </row>
    <row r="947" spans="1:19" ht="34" customHeight="1" x14ac:dyDescent="0.2">
      <c r="A947" s="28"/>
      <c r="B947" s="26"/>
      <c r="C947" s="27"/>
      <c r="D947" s="26"/>
      <c r="E947" s="28"/>
      <c r="F947" s="26"/>
      <c r="N947" s="157"/>
      <c r="O947" s="157"/>
      <c r="P947" s="158"/>
      <c r="Q947" s="157"/>
      <c r="R947" s="157"/>
      <c r="S947" s="160"/>
    </row>
    <row r="948" spans="1:19" ht="34" customHeight="1" x14ac:dyDescent="0.2">
      <c r="A948" s="28"/>
      <c r="B948" s="26"/>
      <c r="C948" s="27"/>
      <c r="D948" s="26"/>
      <c r="E948" s="28"/>
      <c r="F948" s="26"/>
      <c r="N948" s="157"/>
      <c r="O948" s="157"/>
      <c r="P948" s="158"/>
      <c r="Q948" s="157"/>
      <c r="R948" s="157"/>
      <c r="S948" s="160"/>
    </row>
    <row r="949" spans="1:19" ht="34" customHeight="1" x14ac:dyDescent="0.2">
      <c r="A949" s="28"/>
      <c r="B949" s="26"/>
      <c r="C949" s="27"/>
      <c r="D949" s="26"/>
      <c r="E949" s="28"/>
      <c r="F949" s="26"/>
      <c r="N949" s="157"/>
      <c r="O949" s="157"/>
      <c r="P949" s="158"/>
      <c r="Q949" s="157"/>
      <c r="R949" s="157"/>
      <c r="S949" s="160"/>
    </row>
    <row r="950" spans="1:19" ht="34" customHeight="1" x14ac:dyDescent="0.2">
      <c r="A950" s="28"/>
      <c r="B950" s="26"/>
      <c r="C950" s="27"/>
      <c r="D950" s="26"/>
      <c r="E950" s="28"/>
      <c r="F950" s="26"/>
      <c r="N950" s="157"/>
      <c r="O950" s="157"/>
      <c r="P950" s="158"/>
      <c r="Q950" s="157"/>
      <c r="R950" s="157"/>
      <c r="S950" s="160"/>
    </row>
    <row r="951" spans="1:19" ht="34" customHeight="1" x14ac:dyDescent="0.2">
      <c r="A951" s="28"/>
      <c r="B951" s="26"/>
      <c r="C951" s="27"/>
      <c r="D951" s="26"/>
      <c r="E951" s="28"/>
      <c r="F951" s="26"/>
      <c r="N951" s="157"/>
      <c r="O951" s="157"/>
      <c r="P951" s="158"/>
      <c r="Q951" s="157"/>
      <c r="R951" s="157"/>
      <c r="S951" s="160"/>
    </row>
    <row r="952" spans="1:19" ht="34" customHeight="1" x14ac:dyDescent="0.2">
      <c r="A952" s="28"/>
      <c r="B952" s="26"/>
      <c r="C952" s="27"/>
      <c r="D952" s="26"/>
      <c r="E952" s="28"/>
      <c r="F952" s="26"/>
      <c r="N952" s="157"/>
      <c r="O952" s="157"/>
      <c r="P952" s="158"/>
      <c r="Q952" s="157"/>
      <c r="R952" s="157"/>
      <c r="S952" s="160"/>
    </row>
    <row r="953" spans="1:19" ht="34" customHeight="1" x14ac:dyDescent="0.2">
      <c r="A953" s="28"/>
      <c r="B953" s="26"/>
      <c r="C953" s="27"/>
      <c r="D953" s="26"/>
      <c r="E953" s="28"/>
      <c r="F953" s="26"/>
      <c r="N953" s="157"/>
      <c r="O953" s="157"/>
      <c r="P953" s="158"/>
      <c r="Q953" s="157"/>
      <c r="R953" s="157"/>
      <c r="S953" s="160"/>
    </row>
    <row r="954" spans="1:19" ht="34" customHeight="1" x14ac:dyDescent="0.2">
      <c r="A954" s="28"/>
      <c r="B954" s="26"/>
      <c r="C954" s="27"/>
      <c r="D954" s="26"/>
      <c r="E954" s="28"/>
      <c r="F954" s="26"/>
      <c r="N954" s="157"/>
      <c r="O954" s="157"/>
      <c r="P954" s="158"/>
      <c r="Q954" s="157"/>
      <c r="R954" s="157"/>
      <c r="S954" s="160"/>
    </row>
    <row r="955" spans="1:19" ht="34" customHeight="1" x14ac:dyDescent="0.2">
      <c r="A955" s="28"/>
      <c r="B955" s="26"/>
      <c r="C955" s="27"/>
      <c r="D955" s="26"/>
      <c r="E955" s="28"/>
      <c r="F955" s="26"/>
      <c r="N955" s="157"/>
      <c r="O955" s="157"/>
      <c r="P955" s="158"/>
      <c r="Q955" s="157"/>
      <c r="R955" s="157"/>
      <c r="S955" s="160"/>
    </row>
    <row r="956" spans="1:19" ht="34" customHeight="1" x14ac:dyDescent="0.2">
      <c r="A956" s="28"/>
      <c r="B956" s="26"/>
      <c r="C956" s="27"/>
      <c r="D956" s="26"/>
      <c r="E956" s="28"/>
      <c r="F956" s="26"/>
      <c r="N956" s="157"/>
      <c r="O956" s="157"/>
      <c r="P956" s="158"/>
      <c r="Q956" s="157"/>
      <c r="R956" s="157"/>
      <c r="S956" s="160"/>
    </row>
    <row r="957" spans="1:19" ht="34" customHeight="1" x14ac:dyDescent="0.2">
      <c r="A957" s="28"/>
      <c r="B957" s="26"/>
      <c r="C957" s="27"/>
      <c r="D957" s="28"/>
      <c r="E957" s="28"/>
      <c r="F957" s="26"/>
      <c r="N957" s="157"/>
      <c r="O957" s="157"/>
      <c r="P957" s="158"/>
      <c r="Q957" s="157"/>
      <c r="R957" s="157"/>
      <c r="S957" s="160"/>
    </row>
    <row r="958" spans="1:19" ht="34" customHeight="1" x14ac:dyDescent="0.2">
      <c r="A958" s="28"/>
      <c r="B958" s="26"/>
      <c r="C958" s="27"/>
      <c r="D958" s="28"/>
      <c r="E958" s="28"/>
      <c r="F958" s="26"/>
      <c r="N958" s="157"/>
      <c r="O958" s="157"/>
      <c r="P958" s="158"/>
      <c r="Q958" s="157"/>
      <c r="R958" s="157"/>
      <c r="S958" s="160"/>
    </row>
    <row r="959" spans="1:19" ht="34" customHeight="1" x14ac:dyDescent="0.2">
      <c r="A959" s="28"/>
      <c r="B959" s="26"/>
      <c r="C959" s="27"/>
      <c r="D959" s="28"/>
      <c r="E959" s="28"/>
      <c r="F959" s="26"/>
      <c r="N959" s="157"/>
      <c r="O959" s="157"/>
      <c r="P959" s="158"/>
      <c r="Q959" s="157"/>
      <c r="R959" s="157"/>
      <c r="S959" s="160"/>
    </row>
    <row r="960" spans="1:19" ht="34" customHeight="1" x14ac:dyDescent="0.2">
      <c r="A960" s="28"/>
      <c r="B960" s="26"/>
      <c r="C960" s="27"/>
      <c r="D960" s="28"/>
      <c r="E960" s="28"/>
      <c r="F960" s="26"/>
      <c r="N960" s="157"/>
      <c r="O960" s="157"/>
      <c r="P960" s="158"/>
      <c r="Q960" s="157"/>
      <c r="R960" s="157"/>
      <c r="S960" s="160"/>
    </row>
    <row r="961" spans="1:19" ht="34" customHeight="1" x14ac:dyDescent="0.2">
      <c r="A961" s="28"/>
      <c r="B961" s="26"/>
      <c r="C961" s="27"/>
      <c r="D961" s="28"/>
      <c r="E961" s="28"/>
      <c r="F961" s="26"/>
      <c r="N961" s="157"/>
      <c r="O961" s="157"/>
      <c r="P961" s="158"/>
      <c r="Q961" s="157"/>
      <c r="R961" s="157"/>
      <c r="S961" s="160"/>
    </row>
    <row r="962" spans="1:19" ht="34" customHeight="1" x14ac:dyDescent="0.25">
      <c r="A962" s="28"/>
      <c r="B962" s="26"/>
      <c r="C962" s="27"/>
      <c r="D962" s="28"/>
      <c r="E962" s="28"/>
      <c r="F962" s="26"/>
    </row>
    <row r="963" spans="1:19" ht="34" customHeight="1" x14ac:dyDescent="0.25">
      <c r="A963" s="28"/>
      <c r="B963" s="26"/>
      <c r="C963" s="27"/>
      <c r="D963" s="28"/>
      <c r="E963" s="28"/>
      <c r="F963" s="26"/>
    </row>
    <row r="964" spans="1:19" ht="34" customHeight="1" x14ac:dyDescent="0.25">
      <c r="A964" s="28"/>
      <c r="B964" s="26"/>
      <c r="C964" s="27"/>
      <c r="D964" s="28"/>
      <c r="E964" s="28"/>
      <c r="F964" s="26"/>
    </row>
    <row r="965" spans="1:19" ht="34" customHeight="1" x14ac:dyDescent="0.25">
      <c r="A965" s="28"/>
      <c r="B965" s="26"/>
      <c r="C965" s="27"/>
      <c r="D965" s="26"/>
      <c r="E965" s="28"/>
      <c r="F965" s="26"/>
    </row>
    <row r="966" spans="1:19" ht="34" customHeight="1" x14ac:dyDescent="0.2">
      <c r="A966" s="28"/>
      <c r="B966" s="26"/>
      <c r="C966" s="27"/>
      <c r="D966" s="26"/>
      <c r="E966" s="28"/>
      <c r="F966" s="26"/>
      <c r="N966" s="157"/>
      <c r="O966" s="157"/>
      <c r="P966" s="158"/>
      <c r="Q966" s="157"/>
      <c r="R966" s="157"/>
      <c r="S966" s="160"/>
    </row>
    <row r="967" spans="1:19" ht="34" customHeight="1" x14ac:dyDescent="0.2">
      <c r="A967" s="28"/>
      <c r="B967" s="26"/>
      <c r="C967" s="27"/>
      <c r="D967" s="26"/>
      <c r="E967" s="28"/>
      <c r="F967" s="26"/>
      <c r="N967" s="157"/>
      <c r="O967" s="157"/>
      <c r="P967" s="158"/>
      <c r="Q967" s="157"/>
      <c r="R967" s="157"/>
      <c r="S967" s="160"/>
    </row>
    <row r="968" spans="1:19" ht="34" customHeight="1" x14ac:dyDescent="0.2">
      <c r="A968" s="28"/>
      <c r="B968" s="26"/>
      <c r="C968" s="27"/>
      <c r="D968" s="26"/>
      <c r="E968" s="28"/>
      <c r="F968" s="26"/>
      <c r="N968" s="157"/>
      <c r="O968" s="157"/>
      <c r="P968" s="158"/>
      <c r="Q968" s="157"/>
      <c r="R968" s="157"/>
      <c r="S968" s="160"/>
    </row>
    <row r="969" spans="1:19" ht="34" customHeight="1" x14ac:dyDescent="0.2">
      <c r="A969" s="28"/>
      <c r="B969" s="26"/>
      <c r="C969" s="27"/>
      <c r="D969" s="26"/>
      <c r="E969" s="28"/>
      <c r="F969" s="26"/>
      <c r="N969" s="157"/>
      <c r="O969" s="157"/>
      <c r="P969" s="158"/>
      <c r="Q969" s="157"/>
      <c r="R969" s="157"/>
      <c r="S969" s="160"/>
    </row>
    <row r="970" spans="1:19" ht="34" customHeight="1" x14ac:dyDescent="0.2">
      <c r="A970" s="28"/>
      <c r="B970" s="26"/>
      <c r="C970" s="27"/>
      <c r="D970" s="26"/>
      <c r="E970" s="28"/>
      <c r="F970" s="26"/>
      <c r="N970" s="157"/>
      <c r="O970" s="157"/>
      <c r="P970" s="158"/>
      <c r="Q970" s="157"/>
      <c r="R970" s="157"/>
      <c r="S970" s="160"/>
    </row>
    <row r="971" spans="1:19" ht="34" customHeight="1" x14ac:dyDescent="0.2">
      <c r="A971" s="28"/>
      <c r="B971" s="26"/>
      <c r="C971" s="27"/>
      <c r="D971" s="26"/>
      <c r="E971" s="28"/>
      <c r="F971" s="26"/>
      <c r="N971" s="157"/>
      <c r="O971" s="157"/>
      <c r="P971" s="158"/>
      <c r="Q971" s="157"/>
      <c r="R971" s="157"/>
      <c r="S971" s="160"/>
    </row>
    <row r="972" spans="1:19" ht="34" customHeight="1" x14ac:dyDescent="0.2">
      <c r="A972" s="28"/>
      <c r="B972" s="26"/>
      <c r="C972" s="27"/>
      <c r="D972" s="26"/>
      <c r="E972" s="28"/>
      <c r="F972" s="26"/>
      <c r="N972" s="157"/>
      <c r="O972" s="157"/>
      <c r="P972" s="158"/>
      <c r="Q972" s="157"/>
      <c r="R972" s="157"/>
      <c r="S972" s="160"/>
    </row>
    <row r="973" spans="1:19" ht="34" customHeight="1" x14ac:dyDescent="0.2">
      <c r="A973" s="28"/>
      <c r="B973" s="26"/>
      <c r="C973" s="27"/>
      <c r="D973" s="26"/>
      <c r="E973" s="28"/>
      <c r="F973" s="26"/>
      <c r="N973" s="157"/>
      <c r="O973" s="157"/>
      <c r="P973" s="158"/>
      <c r="Q973" s="157"/>
      <c r="R973" s="157"/>
      <c r="S973" s="160"/>
    </row>
    <row r="974" spans="1:19" ht="34" customHeight="1" x14ac:dyDescent="0.2">
      <c r="A974" s="28"/>
      <c r="B974" s="26"/>
      <c r="C974" s="27"/>
      <c r="D974" s="26"/>
      <c r="E974" s="28"/>
      <c r="F974" s="26"/>
      <c r="N974" s="157"/>
      <c r="O974" s="157"/>
      <c r="P974" s="158"/>
      <c r="Q974" s="157"/>
      <c r="R974" s="157"/>
      <c r="S974" s="160"/>
    </row>
    <row r="975" spans="1:19" ht="34" customHeight="1" x14ac:dyDescent="0.2">
      <c r="A975" s="28"/>
      <c r="B975" s="26"/>
      <c r="C975" s="27"/>
      <c r="D975" s="26"/>
      <c r="E975" s="28"/>
      <c r="F975" s="26"/>
      <c r="N975" s="157"/>
      <c r="O975" s="157"/>
      <c r="P975" s="158"/>
      <c r="Q975" s="157"/>
      <c r="R975" s="157"/>
      <c r="S975" s="160"/>
    </row>
    <row r="976" spans="1:19" ht="34" customHeight="1" x14ac:dyDescent="0.2">
      <c r="A976" s="28"/>
      <c r="B976" s="26"/>
      <c r="C976" s="27"/>
      <c r="D976" s="26"/>
      <c r="E976" s="28"/>
      <c r="F976" s="26"/>
      <c r="N976" s="157"/>
      <c r="O976" s="157"/>
      <c r="P976" s="158"/>
      <c r="Q976" s="157"/>
      <c r="R976" s="157"/>
      <c r="S976" s="160"/>
    </row>
    <row r="977" spans="1:19" ht="34" customHeight="1" x14ac:dyDescent="0.2">
      <c r="A977" s="28"/>
      <c r="B977" s="26"/>
      <c r="C977" s="27"/>
      <c r="D977" s="28"/>
      <c r="E977" s="28"/>
      <c r="F977" s="26"/>
      <c r="N977" s="157"/>
      <c r="O977" s="157"/>
      <c r="P977" s="158"/>
      <c r="Q977" s="157"/>
      <c r="R977" s="157"/>
      <c r="S977" s="160"/>
    </row>
    <row r="978" spans="1:19" ht="34" customHeight="1" x14ac:dyDescent="0.2">
      <c r="A978" s="28"/>
      <c r="B978" s="26"/>
      <c r="C978" s="27"/>
      <c r="D978" s="28"/>
      <c r="E978" s="28"/>
      <c r="F978" s="26"/>
      <c r="N978" s="157"/>
      <c r="O978" s="157"/>
      <c r="P978" s="158"/>
      <c r="Q978" s="157"/>
      <c r="R978" s="157"/>
      <c r="S978" s="160"/>
    </row>
    <row r="979" spans="1:19" ht="34" customHeight="1" x14ac:dyDescent="0.2">
      <c r="A979" s="28"/>
      <c r="B979" s="26"/>
      <c r="C979" s="27"/>
      <c r="D979" s="28"/>
      <c r="E979" s="28"/>
      <c r="F979" s="26"/>
      <c r="N979" s="157"/>
      <c r="O979" s="157"/>
      <c r="P979" s="158"/>
      <c r="Q979" s="157"/>
      <c r="R979" s="157"/>
      <c r="S979" s="160"/>
    </row>
    <row r="980" spans="1:19" ht="34" customHeight="1" x14ac:dyDescent="0.2">
      <c r="A980" s="28"/>
      <c r="B980" s="26"/>
      <c r="C980" s="27"/>
      <c r="D980" s="28"/>
      <c r="E980" s="28"/>
      <c r="F980" s="26"/>
      <c r="N980" s="157"/>
      <c r="O980" s="157"/>
      <c r="P980" s="158"/>
      <c r="Q980" s="157"/>
      <c r="R980" s="157"/>
      <c r="S980" s="160"/>
    </row>
    <row r="981" spans="1:19" ht="34" customHeight="1" x14ac:dyDescent="0.2">
      <c r="A981" s="28"/>
      <c r="B981" s="26"/>
      <c r="C981" s="27"/>
      <c r="D981" s="26"/>
      <c r="E981" s="28"/>
      <c r="F981" s="26"/>
      <c r="N981" s="157"/>
      <c r="O981" s="157"/>
      <c r="P981" s="158"/>
      <c r="Q981" s="157"/>
      <c r="R981" s="157"/>
      <c r="S981" s="160"/>
    </row>
    <row r="982" spans="1:19" ht="34" customHeight="1" x14ac:dyDescent="0.2">
      <c r="A982" s="28"/>
      <c r="B982" s="26"/>
      <c r="C982" s="27"/>
      <c r="D982" s="26"/>
      <c r="E982" s="28"/>
      <c r="F982" s="26"/>
      <c r="N982" s="157"/>
      <c r="O982" s="157"/>
      <c r="P982" s="158"/>
      <c r="Q982" s="157"/>
      <c r="R982" s="157"/>
      <c r="S982" s="160"/>
    </row>
    <row r="983" spans="1:19" ht="34" customHeight="1" x14ac:dyDescent="0.2">
      <c r="A983" s="28"/>
      <c r="B983" s="26"/>
      <c r="C983" s="27"/>
      <c r="D983" s="26"/>
      <c r="E983" s="28"/>
      <c r="F983" s="26"/>
      <c r="N983" s="157"/>
      <c r="O983" s="157"/>
      <c r="P983" s="158"/>
      <c r="Q983" s="157"/>
      <c r="R983" s="157"/>
      <c r="S983" s="160"/>
    </row>
    <row r="984" spans="1:19" ht="34" customHeight="1" x14ac:dyDescent="0.2">
      <c r="A984" s="28"/>
      <c r="B984" s="26"/>
      <c r="C984" s="27"/>
      <c r="D984" s="26"/>
      <c r="E984" s="28"/>
      <c r="F984" s="26"/>
      <c r="N984" s="157"/>
      <c r="O984" s="157"/>
      <c r="P984" s="158"/>
      <c r="Q984" s="157"/>
      <c r="R984" s="157"/>
      <c r="S984" s="160"/>
    </row>
    <row r="985" spans="1:19" ht="34" customHeight="1" x14ac:dyDescent="0.2">
      <c r="A985" s="28"/>
      <c r="B985" s="26"/>
      <c r="C985" s="27"/>
      <c r="D985" s="26"/>
      <c r="E985" s="28"/>
      <c r="F985" s="26"/>
      <c r="N985" s="157"/>
      <c r="O985" s="157"/>
      <c r="P985" s="158"/>
      <c r="Q985" s="157"/>
      <c r="R985" s="157"/>
      <c r="S985" s="160"/>
    </row>
    <row r="986" spans="1:19" ht="34" customHeight="1" x14ac:dyDescent="0.2">
      <c r="A986" s="28"/>
      <c r="B986" s="26"/>
      <c r="C986" s="27"/>
      <c r="D986" s="26"/>
      <c r="E986" s="28"/>
      <c r="F986" s="26"/>
      <c r="N986" s="157"/>
      <c r="O986" s="157"/>
      <c r="P986" s="158"/>
      <c r="Q986" s="157"/>
      <c r="R986" s="157"/>
      <c r="S986" s="160"/>
    </row>
    <row r="987" spans="1:19" ht="34" customHeight="1" x14ac:dyDescent="0.2">
      <c r="A987" s="28"/>
      <c r="B987" s="26"/>
      <c r="C987" s="27"/>
      <c r="D987" s="26"/>
      <c r="E987" s="28"/>
      <c r="F987" s="26"/>
      <c r="N987" s="157"/>
      <c r="O987" s="157"/>
      <c r="P987" s="158"/>
      <c r="Q987" s="157"/>
      <c r="R987" s="157"/>
      <c r="S987" s="160"/>
    </row>
    <row r="988" spans="1:19" ht="34" customHeight="1" x14ac:dyDescent="0.2">
      <c r="A988" s="28"/>
      <c r="B988" s="26"/>
      <c r="C988" s="27"/>
      <c r="D988" s="26"/>
      <c r="E988" s="28"/>
      <c r="F988" s="26"/>
      <c r="N988" s="157"/>
      <c r="O988" s="157"/>
      <c r="P988" s="158"/>
      <c r="Q988" s="157"/>
      <c r="R988" s="157"/>
      <c r="S988" s="160"/>
    </row>
    <row r="989" spans="1:19" ht="34" customHeight="1" x14ac:dyDescent="0.2">
      <c r="A989" s="28"/>
      <c r="B989" s="26"/>
      <c r="C989" s="27"/>
      <c r="D989" s="26"/>
      <c r="E989" s="28"/>
      <c r="F989" s="26"/>
      <c r="N989" s="157"/>
      <c r="O989" s="157"/>
      <c r="P989" s="158"/>
      <c r="Q989" s="157"/>
      <c r="R989" s="157"/>
      <c r="S989" s="160"/>
    </row>
    <row r="990" spans="1:19" ht="34" customHeight="1" x14ac:dyDescent="0.2">
      <c r="A990" s="28"/>
      <c r="B990" s="26"/>
      <c r="C990" s="27"/>
      <c r="D990" s="26"/>
      <c r="E990" s="28"/>
      <c r="F990" s="26"/>
      <c r="N990" s="157"/>
      <c r="O990" s="157"/>
      <c r="P990" s="158"/>
      <c r="Q990" s="157"/>
      <c r="R990" s="157"/>
      <c r="S990" s="160"/>
    </row>
    <row r="991" spans="1:19" ht="34" customHeight="1" x14ac:dyDescent="0.2">
      <c r="A991" s="28"/>
      <c r="B991" s="26"/>
      <c r="C991" s="27"/>
      <c r="D991" s="26"/>
      <c r="E991" s="28"/>
      <c r="F991" s="26"/>
      <c r="N991" s="157"/>
      <c r="O991" s="157"/>
      <c r="P991" s="158"/>
      <c r="Q991" s="157"/>
      <c r="R991" s="157"/>
      <c r="S991" s="160"/>
    </row>
    <row r="992" spans="1:19" ht="34" customHeight="1" x14ac:dyDescent="0.2">
      <c r="A992" s="28"/>
      <c r="B992" s="26"/>
      <c r="C992" s="27"/>
      <c r="D992" s="26"/>
      <c r="E992" s="28"/>
      <c r="F992" s="26"/>
      <c r="N992" s="157"/>
      <c r="O992" s="157"/>
      <c r="P992" s="158"/>
      <c r="Q992" s="157"/>
      <c r="R992" s="157"/>
      <c r="S992" s="160"/>
    </row>
    <row r="993" spans="1:19" ht="34" customHeight="1" x14ac:dyDescent="0.2">
      <c r="A993" s="28"/>
      <c r="B993" s="26"/>
      <c r="C993" s="27"/>
      <c r="D993" s="28"/>
      <c r="E993" s="28"/>
      <c r="F993" s="26"/>
      <c r="N993" s="157"/>
      <c r="O993" s="157"/>
      <c r="P993" s="158"/>
      <c r="Q993" s="157"/>
      <c r="R993" s="157"/>
      <c r="S993" s="160"/>
    </row>
    <row r="994" spans="1:19" ht="34" customHeight="1" x14ac:dyDescent="0.2">
      <c r="A994" s="28"/>
      <c r="B994" s="26"/>
      <c r="C994" s="27"/>
      <c r="D994" s="28"/>
      <c r="E994" s="28"/>
      <c r="F994" s="26"/>
      <c r="N994" s="157"/>
      <c r="O994" s="157"/>
      <c r="P994" s="158"/>
      <c r="Q994" s="157"/>
      <c r="R994" s="157"/>
      <c r="S994" s="160"/>
    </row>
    <row r="995" spans="1:19" ht="34" customHeight="1" x14ac:dyDescent="0.2">
      <c r="A995" s="28"/>
      <c r="B995" s="26"/>
      <c r="C995" s="27"/>
      <c r="D995" s="28"/>
      <c r="E995" s="28"/>
      <c r="F995" s="26"/>
      <c r="N995" s="157"/>
      <c r="O995" s="157"/>
      <c r="P995" s="158"/>
      <c r="Q995" s="157"/>
      <c r="R995" s="157"/>
      <c r="S995" s="160"/>
    </row>
    <row r="996" spans="1:19" ht="34" customHeight="1" x14ac:dyDescent="0.2">
      <c r="A996" s="28"/>
      <c r="B996" s="26"/>
      <c r="C996" s="27"/>
      <c r="D996" s="28"/>
      <c r="E996" s="28"/>
      <c r="F996" s="26"/>
      <c r="N996" s="157"/>
      <c r="O996" s="157"/>
      <c r="P996" s="158"/>
      <c r="Q996" s="157"/>
      <c r="R996" s="157"/>
      <c r="S996" s="160"/>
    </row>
    <row r="997" spans="1:19" ht="34" customHeight="1" x14ac:dyDescent="0.2">
      <c r="A997" s="28"/>
      <c r="B997" s="26"/>
      <c r="C997" s="27"/>
      <c r="D997" s="26"/>
      <c r="E997" s="28"/>
      <c r="F997" s="26"/>
      <c r="N997" s="157"/>
      <c r="O997" s="157"/>
      <c r="P997" s="158"/>
      <c r="Q997" s="157"/>
      <c r="R997" s="157"/>
      <c r="S997" s="160"/>
    </row>
    <row r="998" spans="1:19" ht="34" customHeight="1" x14ac:dyDescent="0.2">
      <c r="A998" s="28"/>
      <c r="B998" s="26"/>
      <c r="C998" s="27"/>
      <c r="D998" s="26"/>
      <c r="E998" s="28"/>
      <c r="F998" s="26"/>
      <c r="N998" s="157"/>
      <c r="O998" s="157"/>
      <c r="P998" s="158"/>
      <c r="Q998" s="157"/>
      <c r="R998" s="157"/>
      <c r="S998" s="160"/>
    </row>
    <row r="999" spans="1:19" ht="34" customHeight="1" x14ac:dyDescent="0.2">
      <c r="A999" s="28"/>
      <c r="B999" s="26"/>
      <c r="C999" s="27"/>
      <c r="D999" s="26"/>
      <c r="E999" s="28"/>
      <c r="F999" s="26"/>
      <c r="N999" s="157"/>
      <c r="O999" s="157"/>
      <c r="P999" s="158"/>
      <c r="Q999" s="157"/>
      <c r="R999" s="157"/>
      <c r="S999" s="160"/>
    </row>
    <row r="1000" spans="1:19" ht="34" customHeight="1" x14ac:dyDescent="0.2">
      <c r="A1000" s="28"/>
      <c r="B1000" s="26"/>
      <c r="C1000" s="27"/>
      <c r="D1000" s="26"/>
      <c r="E1000" s="28"/>
      <c r="F1000" s="26"/>
      <c r="N1000" s="157"/>
      <c r="O1000" s="157"/>
      <c r="P1000" s="158"/>
      <c r="Q1000" s="157"/>
      <c r="R1000" s="157"/>
      <c r="S1000" s="160"/>
    </row>
    <row r="1001" spans="1:19" ht="34" customHeight="1" x14ac:dyDescent="0.2">
      <c r="A1001" s="28"/>
      <c r="B1001" s="26"/>
      <c r="C1001" s="27"/>
      <c r="D1001" s="26"/>
      <c r="E1001" s="28"/>
      <c r="F1001" s="26"/>
      <c r="N1001" s="157"/>
      <c r="O1001" s="157"/>
      <c r="P1001" s="158"/>
      <c r="Q1001" s="157"/>
      <c r="R1001" s="157"/>
      <c r="S1001" s="160"/>
    </row>
    <row r="1002" spans="1:19" ht="34" customHeight="1" x14ac:dyDescent="0.2">
      <c r="A1002" s="28"/>
      <c r="B1002" s="26"/>
      <c r="C1002" s="27"/>
      <c r="D1002" s="26"/>
      <c r="E1002" s="28"/>
      <c r="F1002" s="26"/>
      <c r="N1002" s="157"/>
      <c r="O1002" s="157"/>
      <c r="P1002" s="158"/>
      <c r="Q1002" s="157"/>
      <c r="R1002" s="157"/>
      <c r="S1002" s="160"/>
    </row>
    <row r="1003" spans="1:19" ht="34" customHeight="1" x14ac:dyDescent="0.2">
      <c r="A1003" s="28"/>
      <c r="B1003" s="26"/>
      <c r="C1003" s="27"/>
      <c r="D1003" s="26"/>
      <c r="E1003" s="28"/>
      <c r="F1003" s="26"/>
      <c r="N1003" s="157"/>
      <c r="O1003" s="157"/>
      <c r="P1003" s="158"/>
      <c r="Q1003" s="157"/>
      <c r="R1003" s="157"/>
      <c r="S1003" s="160"/>
    </row>
    <row r="1004" spans="1:19" ht="34" customHeight="1" x14ac:dyDescent="0.2">
      <c r="A1004" s="28"/>
      <c r="B1004" s="26"/>
      <c r="C1004" s="27"/>
      <c r="D1004" s="26"/>
      <c r="E1004" s="28"/>
      <c r="F1004" s="26"/>
      <c r="N1004" s="157"/>
      <c r="O1004" s="157"/>
      <c r="P1004" s="158"/>
      <c r="Q1004" s="157"/>
      <c r="R1004" s="157"/>
      <c r="S1004" s="160"/>
    </row>
    <row r="1005" spans="1:19" ht="34" customHeight="1" x14ac:dyDescent="0.2">
      <c r="A1005" s="28"/>
      <c r="B1005" s="26"/>
      <c r="C1005" s="27"/>
      <c r="D1005" s="26"/>
      <c r="E1005" s="28"/>
      <c r="F1005" s="26"/>
      <c r="N1005" s="157"/>
      <c r="O1005" s="157"/>
      <c r="P1005" s="158"/>
      <c r="Q1005" s="157"/>
      <c r="R1005" s="157"/>
      <c r="S1005" s="160"/>
    </row>
    <row r="1006" spans="1:19" ht="34" customHeight="1" x14ac:dyDescent="0.2">
      <c r="A1006" s="28"/>
      <c r="B1006" s="26"/>
      <c r="C1006" s="27"/>
      <c r="D1006" s="26"/>
      <c r="E1006" s="28"/>
      <c r="F1006" s="26"/>
      <c r="N1006" s="157"/>
      <c r="O1006" s="157"/>
      <c r="P1006" s="158"/>
      <c r="Q1006" s="157"/>
      <c r="R1006" s="157"/>
      <c r="S1006" s="160"/>
    </row>
    <row r="1007" spans="1:19" ht="34" customHeight="1" x14ac:dyDescent="0.2">
      <c r="A1007" s="28"/>
      <c r="B1007" s="26"/>
      <c r="C1007" s="27"/>
      <c r="D1007" s="26"/>
      <c r="E1007" s="28"/>
      <c r="F1007" s="26"/>
      <c r="N1007" s="157"/>
      <c r="O1007" s="157"/>
      <c r="P1007" s="158"/>
      <c r="Q1007" s="157"/>
      <c r="R1007" s="157"/>
      <c r="S1007" s="160"/>
    </row>
    <row r="1008" spans="1:19" ht="34" customHeight="1" x14ac:dyDescent="0.2">
      <c r="A1008" s="28"/>
      <c r="B1008" s="26"/>
      <c r="C1008" s="27"/>
      <c r="D1008" s="26"/>
      <c r="E1008" s="28"/>
      <c r="F1008" s="26"/>
      <c r="N1008" s="157"/>
      <c r="O1008" s="157"/>
      <c r="P1008" s="158"/>
      <c r="Q1008" s="157"/>
      <c r="R1008" s="157"/>
      <c r="S1008" s="160"/>
    </row>
    <row r="1009" spans="1:19" ht="34" customHeight="1" x14ac:dyDescent="0.2">
      <c r="A1009" s="28"/>
      <c r="B1009" s="26"/>
      <c r="C1009" s="27"/>
      <c r="D1009" s="26"/>
      <c r="E1009" s="28"/>
      <c r="F1009" s="26"/>
      <c r="N1009" s="157"/>
      <c r="O1009" s="157"/>
      <c r="P1009" s="158"/>
      <c r="Q1009" s="157"/>
      <c r="R1009" s="157"/>
      <c r="S1009" s="160"/>
    </row>
    <row r="1010" spans="1:19" ht="34" customHeight="1" x14ac:dyDescent="0.2">
      <c r="A1010" s="28"/>
      <c r="B1010" s="26"/>
      <c r="C1010" s="27"/>
      <c r="D1010" s="26"/>
      <c r="E1010" s="28"/>
      <c r="F1010" s="26"/>
      <c r="N1010" s="157"/>
      <c r="O1010" s="157"/>
      <c r="P1010" s="158"/>
      <c r="Q1010" s="157"/>
      <c r="R1010" s="157"/>
      <c r="S1010" s="160"/>
    </row>
    <row r="1011" spans="1:19" ht="34" customHeight="1" x14ac:dyDescent="0.2">
      <c r="A1011" s="28"/>
      <c r="B1011" s="26"/>
      <c r="C1011" s="27"/>
      <c r="D1011" s="26"/>
      <c r="E1011" s="28"/>
      <c r="F1011" s="26"/>
      <c r="N1011" s="157"/>
      <c r="O1011" s="157"/>
      <c r="P1011" s="158"/>
      <c r="Q1011" s="157"/>
      <c r="R1011" s="157"/>
      <c r="S1011" s="160"/>
    </row>
    <row r="1012" spans="1:19" ht="34" customHeight="1" x14ac:dyDescent="0.2">
      <c r="A1012" s="28"/>
      <c r="B1012" s="26"/>
      <c r="C1012" s="27"/>
      <c r="D1012" s="26"/>
      <c r="E1012" s="28"/>
      <c r="F1012" s="26"/>
      <c r="N1012" s="157"/>
      <c r="O1012" s="157"/>
      <c r="P1012" s="158"/>
      <c r="Q1012" s="157"/>
      <c r="R1012" s="157"/>
      <c r="S1012" s="160"/>
    </row>
    <row r="1013" spans="1:19" ht="34" customHeight="1" x14ac:dyDescent="0.2">
      <c r="A1013" s="28"/>
      <c r="B1013" s="26"/>
      <c r="C1013" s="27"/>
      <c r="D1013" s="26"/>
      <c r="E1013" s="28"/>
      <c r="F1013" s="26"/>
      <c r="N1013" s="157"/>
      <c r="O1013" s="157"/>
      <c r="P1013" s="158"/>
      <c r="Q1013" s="157"/>
      <c r="R1013" s="157"/>
      <c r="S1013" s="160"/>
    </row>
    <row r="1014" spans="1:19" ht="34" customHeight="1" x14ac:dyDescent="0.2">
      <c r="A1014" s="28"/>
      <c r="B1014" s="26"/>
      <c r="C1014" s="27"/>
      <c r="D1014" s="26"/>
      <c r="E1014" s="28"/>
      <c r="F1014" s="26"/>
      <c r="N1014" s="157"/>
      <c r="O1014" s="157"/>
      <c r="P1014" s="158"/>
      <c r="Q1014" s="157"/>
      <c r="R1014" s="157"/>
      <c r="S1014" s="160"/>
    </row>
    <row r="1015" spans="1:19" ht="34" customHeight="1" x14ac:dyDescent="0.2">
      <c r="A1015" s="28"/>
      <c r="B1015" s="26"/>
      <c r="C1015" s="27"/>
      <c r="D1015" s="26"/>
      <c r="E1015" s="28"/>
      <c r="F1015" s="26"/>
      <c r="N1015" s="157"/>
      <c r="O1015" s="157"/>
      <c r="P1015" s="158"/>
      <c r="Q1015" s="157"/>
      <c r="R1015" s="157"/>
      <c r="S1015" s="160"/>
    </row>
    <row r="1016" spans="1:19" ht="34" customHeight="1" x14ac:dyDescent="0.2">
      <c r="A1016" s="28"/>
      <c r="B1016" s="26"/>
      <c r="C1016" s="27"/>
      <c r="D1016" s="26"/>
      <c r="E1016" s="28"/>
      <c r="F1016" s="26"/>
      <c r="N1016" s="157"/>
      <c r="O1016" s="157"/>
      <c r="P1016" s="158"/>
      <c r="Q1016" s="157"/>
      <c r="R1016" s="157"/>
      <c r="S1016" s="160"/>
    </row>
    <row r="1017" spans="1:19" ht="34" customHeight="1" x14ac:dyDescent="0.2">
      <c r="A1017" s="28"/>
      <c r="B1017" s="26"/>
      <c r="C1017" s="27"/>
      <c r="D1017" s="26"/>
      <c r="E1017" s="28"/>
      <c r="F1017" s="26"/>
      <c r="N1017" s="157"/>
      <c r="O1017" s="157"/>
      <c r="P1017" s="158"/>
      <c r="Q1017" s="157"/>
      <c r="R1017" s="157"/>
      <c r="S1017" s="160"/>
    </row>
    <row r="1018" spans="1:19" ht="34" customHeight="1" x14ac:dyDescent="0.25">
      <c r="A1018" s="28"/>
      <c r="B1018" s="26"/>
      <c r="C1018" s="27"/>
      <c r="D1018" s="26"/>
      <c r="E1018" s="28"/>
      <c r="F1018" s="26"/>
    </row>
    <row r="1019" spans="1:19" ht="34" customHeight="1" x14ac:dyDescent="0.25">
      <c r="A1019" s="28"/>
      <c r="B1019" s="26"/>
      <c r="C1019" s="27"/>
      <c r="D1019" s="26"/>
      <c r="E1019" s="28"/>
      <c r="F1019" s="26"/>
    </row>
    <row r="1020" spans="1:19" ht="34" customHeight="1" x14ac:dyDescent="0.25">
      <c r="A1020" s="28"/>
      <c r="B1020" s="26"/>
      <c r="C1020" s="27"/>
      <c r="D1020" s="26"/>
      <c r="E1020" s="28"/>
      <c r="F1020" s="26"/>
    </row>
    <row r="1021" spans="1:19" ht="34" customHeight="1" x14ac:dyDescent="0.25">
      <c r="A1021" s="28"/>
      <c r="B1021" s="26"/>
      <c r="C1021" s="27"/>
      <c r="D1021" s="26"/>
      <c r="E1021" s="28"/>
      <c r="F1021" s="26"/>
    </row>
    <row r="1022" spans="1:19" ht="34" customHeight="1" x14ac:dyDescent="0.25">
      <c r="A1022" s="28"/>
      <c r="B1022" s="26"/>
      <c r="C1022" s="27"/>
      <c r="D1022" s="26"/>
      <c r="E1022" s="28"/>
      <c r="F1022" s="26"/>
    </row>
    <row r="1023" spans="1:19" ht="34" customHeight="1" x14ac:dyDescent="0.25">
      <c r="A1023" s="28"/>
      <c r="B1023" s="26"/>
      <c r="C1023" s="27"/>
      <c r="D1023" s="26"/>
      <c r="E1023" s="28"/>
      <c r="F1023" s="26"/>
    </row>
    <row r="1024" spans="1:19" ht="34" customHeight="1" x14ac:dyDescent="0.25">
      <c r="A1024" s="28"/>
      <c r="B1024" s="26"/>
      <c r="C1024" s="27"/>
      <c r="D1024" s="26"/>
      <c r="E1024" s="28"/>
      <c r="F1024" s="26"/>
    </row>
    <row r="1025" spans="1:19" ht="34" customHeight="1" x14ac:dyDescent="0.25">
      <c r="A1025" s="28"/>
      <c r="B1025" s="26"/>
      <c r="C1025" s="27"/>
      <c r="D1025" s="26"/>
      <c r="E1025" s="28"/>
      <c r="F1025" s="26"/>
    </row>
    <row r="1026" spans="1:19" ht="34" customHeight="1" x14ac:dyDescent="0.25">
      <c r="A1026" s="28"/>
      <c r="B1026" s="26"/>
      <c r="C1026" s="27"/>
      <c r="D1026" s="26"/>
      <c r="E1026" s="28"/>
      <c r="F1026" s="26"/>
    </row>
    <row r="1027" spans="1:19" ht="34" customHeight="1" x14ac:dyDescent="0.25">
      <c r="A1027" s="28"/>
      <c r="B1027" s="26"/>
      <c r="C1027" s="27"/>
      <c r="D1027" s="26"/>
      <c r="E1027" s="28"/>
      <c r="F1027" s="26"/>
    </row>
    <row r="1028" spans="1:19" ht="34" customHeight="1" x14ac:dyDescent="0.25">
      <c r="A1028" s="28"/>
      <c r="B1028" s="26"/>
      <c r="C1028" s="27"/>
      <c r="D1028" s="26"/>
      <c r="E1028" s="28"/>
      <c r="F1028" s="26"/>
    </row>
    <row r="1029" spans="1:19" ht="34" customHeight="1" x14ac:dyDescent="0.25">
      <c r="A1029" s="28"/>
      <c r="B1029" s="26"/>
      <c r="C1029" s="27"/>
      <c r="D1029" s="28"/>
      <c r="E1029" s="28"/>
      <c r="F1029" s="26"/>
    </row>
    <row r="1030" spans="1:19" ht="34" customHeight="1" x14ac:dyDescent="0.2">
      <c r="A1030" s="28"/>
      <c r="B1030" s="26"/>
      <c r="C1030" s="27"/>
      <c r="D1030" s="28"/>
      <c r="E1030" s="28"/>
      <c r="F1030" s="26"/>
      <c r="N1030" s="157"/>
      <c r="O1030" s="157"/>
      <c r="P1030" s="158"/>
      <c r="Q1030" s="157"/>
      <c r="R1030" s="157"/>
      <c r="S1030" s="160"/>
    </row>
    <row r="1031" spans="1:19" ht="34" customHeight="1" x14ac:dyDescent="0.2">
      <c r="A1031" s="28"/>
      <c r="B1031" s="26"/>
      <c r="C1031" s="27"/>
      <c r="D1031" s="28"/>
      <c r="E1031" s="28"/>
      <c r="F1031" s="26"/>
      <c r="N1031" s="157"/>
      <c r="O1031" s="157"/>
      <c r="P1031" s="158"/>
      <c r="Q1031" s="157"/>
      <c r="R1031" s="157"/>
      <c r="S1031" s="160"/>
    </row>
    <row r="1032" spans="1:19" ht="34" customHeight="1" x14ac:dyDescent="0.2">
      <c r="A1032" s="28"/>
      <c r="B1032" s="26"/>
      <c r="C1032" s="27"/>
      <c r="D1032" s="28"/>
      <c r="E1032" s="28"/>
      <c r="F1032" s="26"/>
      <c r="N1032" s="157"/>
      <c r="O1032" s="157"/>
      <c r="P1032" s="158"/>
      <c r="Q1032" s="157"/>
      <c r="R1032" s="157"/>
      <c r="S1032" s="160"/>
    </row>
    <row r="1033" spans="1:19" ht="34" customHeight="1" x14ac:dyDescent="0.2">
      <c r="A1033" s="28"/>
      <c r="B1033" s="26"/>
      <c r="C1033" s="27"/>
      <c r="D1033" s="28"/>
      <c r="E1033" s="28"/>
      <c r="F1033" s="26"/>
      <c r="N1033" s="157"/>
      <c r="O1033" s="157"/>
      <c r="P1033" s="158"/>
      <c r="Q1033" s="157"/>
      <c r="R1033" s="157"/>
      <c r="S1033" s="160"/>
    </row>
    <row r="1034" spans="1:19" ht="34" customHeight="1" x14ac:dyDescent="0.2">
      <c r="A1034" s="28"/>
      <c r="B1034" s="26"/>
      <c r="C1034" s="27"/>
      <c r="D1034" s="28"/>
      <c r="E1034" s="28"/>
      <c r="F1034" s="26"/>
      <c r="N1034" s="157"/>
      <c r="O1034" s="157"/>
      <c r="P1034" s="158"/>
      <c r="Q1034" s="157"/>
      <c r="R1034" s="157"/>
      <c r="S1034" s="160"/>
    </row>
    <row r="1035" spans="1:19" ht="34" customHeight="1" x14ac:dyDescent="0.2">
      <c r="A1035" s="28"/>
      <c r="B1035" s="26"/>
      <c r="C1035" s="27"/>
      <c r="D1035" s="28"/>
      <c r="E1035" s="28"/>
      <c r="F1035" s="26"/>
      <c r="N1035" s="157"/>
      <c r="O1035" s="157"/>
      <c r="P1035" s="158"/>
      <c r="Q1035" s="157"/>
      <c r="R1035" s="157"/>
      <c r="S1035" s="160"/>
    </row>
    <row r="1036" spans="1:19" ht="34" customHeight="1" x14ac:dyDescent="0.2">
      <c r="A1036" s="28"/>
      <c r="B1036" s="26"/>
      <c r="C1036" s="27"/>
      <c r="D1036" s="28"/>
      <c r="E1036" s="28"/>
      <c r="F1036" s="26"/>
      <c r="N1036" s="157"/>
      <c r="O1036" s="157"/>
      <c r="P1036" s="158"/>
      <c r="Q1036" s="157"/>
      <c r="R1036" s="157"/>
      <c r="S1036" s="160"/>
    </row>
    <row r="1037" spans="1:19" ht="34" customHeight="1" x14ac:dyDescent="0.2">
      <c r="A1037" s="28"/>
      <c r="B1037" s="26"/>
      <c r="C1037" s="27"/>
      <c r="D1037" s="26"/>
      <c r="E1037" s="28"/>
      <c r="F1037" s="26"/>
      <c r="N1037" s="157"/>
      <c r="O1037" s="157"/>
      <c r="P1037" s="158"/>
      <c r="Q1037" s="157"/>
      <c r="R1037" s="157"/>
      <c r="S1037" s="160"/>
    </row>
    <row r="1038" spans="1:19" ht="34" customHeight="1" x14ac:dyDescent="0.2">
      <c r="A1038" s="28"/>
      <c r="B1038" s="26"/>
      <c r="C1038" s="27"/>
      <c r="D1038" s="26"/>
      <c r="E1038" s="28"/>
      <c r="F1038" s="26"/>
      <c r="N1038" s="157"/>
      <c r="O1038" s="157"/>
      <c r="P1038" s="158"/>
      <c r="Q1038" s="157"/>
      <c r="R1038" s="157"/>
      <c r="S1038" s="160"/>
    </row>
    <row r="1039" spans="1:19" ht="34" customHeight="1" x14ac:dyDescent="0.2">
      <c r="A1039" s="28"/>
      <c r="B1039" s="26"/>
      <c r="C1039" s="27"/>
      <c r="D1039" s="26"/>
      <c r="E1039" s="28"/>
      <c r="F1039" s="26"/>
      <c r="N1039" s="157"/>
      <c r="O1039" s="157"/>
      <c r="P1039" s="158"/>
      <c r="Q1039" s="157"/>
      <c r="R1039" s="157"/>
      <c r="S1039" s="160"/>
    </row>
    <row r="1040" spans="1:19" ht="34" customHeight="1" x14ac:dyDescent="0.2">
      <c r="A1040" s="28"/>
      <c r="B1040" s="26"/>
      <c r="C1040" s="27"/>
      <c r="D1040" s="26"/>
      <c r="E1040" s="28"/>
      <c r="F1040" s="26"/>
      <c r="N1040" s="157"/>
      <c r="O1040" s="157"/>
      <c r="P1040" s="158"/>
      <c r="Q1040" s="157"/>
      <c r="R1040" s="157"/>
      <c r="S1040" s="160"/>
    </row>
    <row r="1041" spans="1:19" ht="34" customHeight="1" x14ac:dyDescent="0.2">
      <c r="A1041" s="28"/>
      <c r="B1041" s="26"/>
      <c r="C1041" s="27"/>
      <c r="D1041" s="26"/>
      <c r="E1041" s="28"/>
      <c r="F1041" s="26"/>
      <c r="N1041" s="157"/>
      <c r="O1041" s="157"/>
      <c r="P1041" s="158"/>
      <c r="Q1041" s="157"/>
      <c r="R1041" s="157"/>
      <c r="S1041" s="160"/>
    </row>
    <row r="1042" spans="1:19" ht="34" customHeight="1" x14ac:dyDescent="0.2">
      <c r="A1042" s="28"/>
      <c r="B1042" s="26"/>
      <c r="C1042" s="27"/>
      <c r="D1042" s="26"/>
      <c r="E1042" s="28"/>
      <c r="F1042" s="26"/>
      <c r="N1042" s="157"/>
      <c r="O1042" s="157"/>
      <c r="P1042" s="158"/>
      <c r="Q1042" s="157"/>
      <c r="R1042" s="157"/>
      <c r="S1042" s="160"/>
    </row>
    <row r="1043" spans="1:19" ht="34" customHeight="1" x14ac:dyDescent="0.2">
      <c r="A1043" s="28"/>
      <c r="B1043" s="26"/>
      <c r="C1043" s="27"/>
      <c r="D1043" s="26"/>
      <c r="E1043" s="28"/>
      <c r="F1043" s="26"/>
      <c r="N1043" s="157"/>
      <c r="O1043" s="157"/>
      <c r="P1043" s="158"/>
      <c r="Q1043" s="157"/>
      <c r="R1043" s="157"/>
      <c r="S1043" s="160"/>
    </row>
    <row r="1044" spans="1:19" ht="34" customHeight="1" x14ac:dyDescent="0.2">
      <c r="A1044" s="28"/>
      <c r="B1044" s="26"/>
      <c r="C1044" s="27"/>
      <c r="D1044" s="26"/>
      <c r="E1044" s="28"/>
      <c r="F1044" s="26"/>
      <c r="N1044" s="157"/>
      <c r="O1044" s="157"/>
      <c r="P1044" s="158"/>
      <c r="Q1044" s="157"/>
      <c r="R1044" s="157"/>
      <c r="S1044" s="160"/>
    </row>
    <row r="1045" spans="1:19" ht="34" customHeight="1" x14ac:dyDescent="0.2">
      <c r="A1045" s="28"/>
      <c r="B1045" s="26"/>
      <c r="C1045" s="27"/>
      <c r="D1045" s="26"/>
      <c r="E1045" s="28"/>
      <c r="F1045" s="26"/>
      <c r="N1045" s="157"/>
      <c r="O1045" s="157"/>
      <c r="P1045" s="158"/>
      <c r="Q1045" s="157"/>
      <c r="R1045" s="157"/>
      <c r="S1045" s="160"/>
    </row>
    <row r="1046" spans="1:19" ht="34" customHeight="1" x14ac:dyDescent="0.2">
      <c r="A1046" s="28"/>
      <c r="B1046" s="26"/>
      <c r="C1046" s="27"/>
      <c r="D1046" s="26"/>
      <c r="E1046" s="28"/>
      <c r="F1046" s="26"/>
      <c r="N1046" s="157"/>
      <c r="O1046" s="157"/>
      <c r="P1046" s="158"/>
      <c r="Q1046" s="157"/>
      <c r="R1046" s="157"/>
      <c r="S1046" s="160"/>
    </row>
    <row r="1047" spans="1:19" ht="34" customHeight="1" x14ac:dyDescent="0.2">
      <c r="A1047" s="28"/>
      <c r="B1047" s="26"/>
      <c r="C1047" s="27"/>
      <c r="D1047" s="26"/>
      <c r="E1047" s="28"/>
      <c r="F1047" s="26"/>
      <c r="N1047" s="157"/>
      <c r="O1047" s="157"/>
      <c r="P1047" s="158"/>
      <c r="Q1047" s="157"/>
      <c r="R1047" s="157"/>
      <c r="S1047" s="160"/>
    </row>
    <row r="1048" spans="1:19" ht="34" customHeight="1" x14ac:dyDescent="0.2">
      <c r="A1048" s="28"/>
      <c r="B1048" s="26"/>
      <c r="C1048" s="27"/>
      <c r="D1048" s="26"/>
      <c r="E1048" s="28"/>
      <c r="F1048" s="26"/>
      <c r="N1048" s="157"/>
      <c r="O1048" s="157"/>
      <c r="P1048" s="158"/>
      <c r="Q1048" s="157"/>
      <c r="R1048" s="157"/>
      <c r="S1048" s="160"/>
    </row>
    <row r="1049" spans="1:19" ht="34" customHeight="1" x14ac:dyDescent="0.2">
      <c r="A1049" s="28"/>
      <c r="B1049" s="26"/>
      <c r="C1049" s="27"/>
      <c r="D1049" s="26"/>
      <c r="E1049" s="28"/>
      <c r="F1049" s="26"/>
      <c r="N1049" s="157"/>
      <c r="O1049" s="157"/>
      <c r="P1049" s="158"/>
      <c r="Q1049" s="157"/>
      <c r="R1049" s="157"/>
      <c r="S1049" s="160"/>
    </row>
    <row r="1050" spans="1:19" ht="34" customHeight="1" x14ac:dyDescent="0.2">
      <c r="A1050" s="28"/>
      <c r="B1050" s="26"/>
      <c r="C1050" s="27"/>
      <c r="D1050" s="26"/>
      <c r="E1050" s="28"/>
      <c r="F1050" s="26"/>
      <c r="N1050" s="157"/>
      <c r="O1050" s="157"/>
      <c r="P1050" s="158"/>
      <c r="Q1050" s="157"/>
      <c r="R1050" s="157"/>
      <c r="S1050" s="160"/>
    </row>
    <row r="1051" spans="1:19" ht="34" customHeight="1" x14ac:dyDescent="0.2">
      <c r="A1051" s="28"/>
      <c r="B1051" s="26"/>
      <c r="C1051" s="27"/>
      <c r="D1051" s="26"/>
      <c r="E1051" s="28"/>
      <c r="F1051" s="26"/>
      <c r="N1051" s="157"/>
      <c r="O1051" s="157"/>
      <c r="P1051" s="158"/>
      <c r="Q1051" s="157"/>
      <c r="R1051" s="157"/>
      <c r="S1051" s="160"/>
    </row>
    <row r="1052" spans="1:19" ht="34" customHeight="1" x14ac:dyDescent="0.2">
      <c r="A1052" s="28"/>
      <c r="B1052" s="26"/>
      <c r="C1052" s="27"/>
      <c r="D1052" s="26"/>
      <c r="E1052" s="28"/>
      <c r="F1052" s="26"/>
      <c r="N1052" s="157"/>
      <c r="O1052" s="157"/>
      <c r="P1052" s="158"/>
      <c r="Q1052" s="157"/>
      <c r="R1052" s="157"/>
      <c r="S1052" s="160"/>
    </row>
    <row r="1053" spans="1:19" ht="34" customHeight="1" x14ac:dyDescent="0.2">
      <c r="A1053" s="28"/>
      <c r="B1053" s="26"/>
      <c r="C1053" s="27"/>
      <c r="D1053" s="28"/>
      <c r="E1053" s="28"/>
      <c r="F1053" s="26"/>
      <c r="N1053" s="157"/>
      <c r="O1053" s="157"/>
      <c r="P1053" s="158"/>
      <c r="Q1053" s="157"/>
      <c r="R1053" s="157"/>
      <c r="S1053" s="160"/>
    </row>
    <row r="1054" spans="1:19" ht="34" customHeight="1" x14ac:dyDescent="0.2">
      <c r="A1054" s="28"/>
      <c r="B1054" s="26"/>
      <c r="C1054" s="27"/>
      <c r="D1054" s="28"/>
      <c r="E1054" s="28"/>
      <c r="F1054" s="26"/>
      <c r="N1054" s="157"/>
      <c r="O1054" s="157"/>
      <c r="P1054" s="158"/>
      <c r="Q1054" s="157"/>
      <c r="R1054" s="157"/>
      <c r="S1054" s="160"/>
    </row>
    <row r="1055" spans="1:19" ht="34" customHeight="1" x14ac:dyDescent="0.2">
      <c r="A1055" s="28"/>
      <c r="B1055" s="26"/>
      <c r="C1055" s="27"/>
      <c r="D1055" s="28"/>
      <c r="E1055" s="28"/>
      <c r="F1055" s="26"/>
      <c r="N1055" s="157"/>
      <c r="O1055" s="157"/>
      <c r="P1055" s="158"/>
      <c r="Q1055" s="157"/>
      <c r="R1055" s="157"/>
      <c r="S1055" s="160"/>
    </row>
    <row r="1056" spans="1:19" ht="34" customHeight="1" x14ac:dyDescent="0.2">
      <c r="A1056" s="28"/>
      <c r="B1056" s="26"/>
      <c r="C1056" s="27"/>
      <c r="D1056" s="28"/>
      <c r="E1056" s="28"/>
      <c r="F1056" s="26"/>
      <c r="N1056" s="157"/>
      <c r="O1056" s="157"/>
      <c r="P1056" s="158"/>
      <c r="Q1056" s="157"/>
      <c r="R1056" s="157"/>
      <c r="S1056" s="160"/>
    </row>
    <row r="1057" spans="1:19" ht="34" customHeight="1" x14ac:dyDescent="0.2">
      <c r="A1057" s="28"/>
      <c r="B1057" s="26"/>
      <c r="C1057" s="27"/>
      <c r="D1057" s="26"/>
      <c r="E1057" s="28"/>
      <c r="F1057" s="26"/>
      <c r="N1057" s="157"/>
      <c r="O1057" s="157"/>
      <c r="P1057" s="158"/>
      <c r="Q1057" s="157"/>
      <c r="R1057" s="157"/>
      <c r="S1057" s="160"/>
    </row>
    <row r="1058" spans="1:19" ht="34" customHeight="1" x14ac:dyDescent="0.2">
      <c r="A1058" s="28"/>
      <c r="B1058" s="26"/>
      <c r="C1058" s="27"/>
      <c r="D1058" s="26"/>
      <c r="E1058" s="28"/>
      <c r="F1058" s="26"/>
      <c r="N1058" s="157"/>
      <c r="O1058" s="157"/>
      <c r="P1058" s="158"/>
      <c r="Q1058" s="157"/>
      <c r="R1058" s="157"/>
      <c r="S1058" s="160"/>
    </row>
    <row r="1059" spans="1:19" ht="34" customHeight="1" x14ac:dyDescent="0.2">
      <c r="A1059" s="28"/>
      <c r="B1059" s="26"/>
      <c r="C1059" s="27"/>
      <c r="D1059" s="26"/>
      <c r="E1059" s="28"/>
      <c r="F1059" s="26"/>
      <c r="N1059" s="157"/>
      <c r="O1059" s="157"/>
      <c r="P1059" s="158"/>
      <c r="Q1059" s="157"/>
      <c r="R1059" s="157"/>
      <c r="S1059" s="160"/>
    </row>
    <row r="1060" spans="1:19" ht="34" customHeight="1" x14ac:dyDescent="0.2">
      <c r="A1060" s="28"/>
      <c r="B1060" s="26"/>
      <c r="C1060" s="27"/>
      <c r="D1060" s="26"/>
      <c r="E1060" s="28"/>
      <c r="F1060" s="26"/>
      <c r="N1060" s="157"/>
      <c r="O1060" s="157"/>
      <c r="P1060" s="158"/>
      <c r="Q1060" s="157"/>
      <c r="R1060" s="157"/>
      <c r="S1060" s="160"/>
    </row>
    <row r="1061" spans="1:19" ht="34" customHeight="1" x14ac:dyDescent="0.2">
      <c r="A1061" s="28"/>
      <c r="B1061" s="26"/>
      <c r="C1061" s="27"/>
      <c r="D1061" s="26"/>
      <c r="E1061" s="28"/>
      <c r="F1061" s="26"/>
      <c r="N1061" s="157"/>
      <c r="O1061" s="157"/>
      <c r="P1061" s="158"/>
      <c r="Q1061" s="157"/>
      <c r="R1061" s="157"/>
      <c r="S1061" s="160"/>
    </row>
    <row r="1062" spans="1:19" ht="34" customHeight="1" x14ac:dyDescent="0.2">
      <c r="A1062" s="28"/>
      <c r="B1062" s="26"/>
      <c r="C1062" s="27"/>
      <c r="D1062" s="26"/>
      <c r="E1062" s="28"/>
      <c r="F1062" s="26"/>
      <c r="N1062" s="157"/>
      <c r="O1062" s="157"/>
      <c r="P1062" s="158"/>
      <c r="Q1062" s="157"/>
      <c r="R1062" s="157"/>
      <c r="S1062" s="160"/>
    </row>
    <row r="1063" spans="1:19" ht="34" customHeight="1" x14ac:dyDescent="0.2">
      <c r="A1063" s="28"/>
      <c r="B1063" s="26"/>
      <c r="C1063" s="27"/>
      <c r="D1063" s="26"/>
      <c r="E1063" s="28"/>
      <c r="F1063" s="26"/>
      <c r="N1063" s="157"/>
      <c r="O1063" s="157"/>
      <c r="P1063" s="158"/>
      <c r="Q1063" s="157"/>
      <c r="R1063" s="157"/>
      <c r="S1063" s="160"/>
    </row>
    <row r="1064" spans="1:19" ht="34" customHeight="1" x14ac:dyDescent="0.2">
      <c r="A1064" s="28"/>
      <c r="B1064" s="26"/>
      <c r="C1064" s="27"/>
      <c r="D1064" s="26"/>
      <c r="E1064" s="28"/>
      <c r="F1064" s="26"/>
      <c r="N1064" s="157"/>
      <c r="O1064" s="157"/>
      <c r="P1064" s="158"/>
      <c r="Q1064" s="157"/>
      <c r="R1064" s="157"/>
      <c r="S1064" s="160"/>
    </row>
    <row r="1065" spans="1:19" ht="34" customHeight="1" x14ac:dyDescent="0.2">
      <c r="A1065" s="28"/>
      <c r="B1065" s="26"/>
      <c r="C1065" s="27"/>
      <c r="D1065" s="26"/>
      <c r="E1065" s="28"/>
      <c r="F1065" s="26"/>
      <c r="N1065" s="157"/>
      <c r="O1065" s="157"/>
      <c r="P1065" s="158"/>
      <c r="Q1065" s="157"/>
      <c r="R1065" s="157"/>
      <c r="S1065" s="160"/>
    </row>
    <row r="1066" spans="1:19" ht="34" customHeight="1" x14ac:dyDescent="0.2">
      <c r="A1066" s="28"/>
      <c r="B1066" s="26"/>
      <c r="C1066" s="27"/>
      <c r="D1066" s="26"/>
      <c r="E1066" s="28"/>
      <c r="F1066" s="26"/>
      <c r="N1066" s="157"/>
      <c r="O1066" s="157"/>
      <c r="P1066" s="158"/>
      <c r="Q1066" s="157"/>
      <c r="R1066" s="157"/>
      <c r="S1066" s="160"/>
    </row>
    <row r="1067" spans="1:19" ht="34" customHeight="1" x14ac:dyDescent="0.2">
      <c r="A1067" s="28"/>
      <c r="B1067" s="26"/>
      <c r="C1067" s="27"/>
      <c r="D1067" s="26"/>
      <c r="E1067" s="28"/>
      <c r="F1067" s="26"/>
      <c r="N1067" s="157"/>
      <c r="O1067" s="157"/>
      <c r="P1067" s="158"/>
      <c r="Q1067" s="157"/>
      <c r="R1067" s="157"/>
      <c r="S1067" s="160"/>
    </row>
    <row r="1068" spans="1:19" ht="34" customHeight="1" x14ac:dyDescent="0.2">
      <c r="A1068" s="28"/>
      <c r="B1068" s="26"/>
      <c r="C1068" s="27"/>
      <c r="D1068" s="26"/>
      <c r="E1068" s="28"/>
      <c r="F1068" s="26"/>
      <c r="N1068" s="157"/>
      <c r="O1068" s="157"/>
      <c r="P1068" s="158"/>
      <c r="Q1068" s="157"/>
      <c r="R1068" s="157"/>
      <c r="S1068" s="160"/>
    </row>
    <row r="1069" spans="1:19" ht="34" customHeight="1" x14ac:dyDescent="0.2">
      <c r="A1069" s="28"/>
      <c r="B1069" s="26"/>
      <c r="C1069" s="27"/>
      <c r="D1069" s="28"/>
      <c r="E1069" s="28"/>
      <c r="F1069" s="26"/>
      <c r="N1069" s="157"/>
      <c r="O1069" s="157"/>
      <c r="P1069" s="158"/>
      <c r="Q1069" s="157"/>
      <c r="R1069" s="157"/>
      <c r="S1069" s="160"/>
    </row>
    <row r="1070" spans="1:19" ht="34" customHeight="1" x14ac:dyDescent="0.2">
      <c r="A1070" s="28"/>
      <c r="B1070" s="26"/>
      <c r="C1070" s="27"/>
      <c r="D1070" s="28"/>
      <c r="E1070" s="28"/>
      <c r="F1070" s="26"/>
      <c r="N1070" s="157"/>
      <c r="O1070" s="157"/>
      <c r="P1070" s="158"/>
      <c r="Q1070" s="157"/>
      <c r="R1070" s="157"/>
      <c r="S1070" s="160"/>
    </row>
    <row r="1071" spans="1:19" ht="34" customHeight="1" x14ac:dyDescent="0.2">
      <c r="A1071" s="28"/>
      <c r="B1071" s="26"/>
      <c r="C1071" s="27"/>
      <c r="D1071" s="28"/>
      <c r="E1071" s="28"/>
      <c r="F1071" s="26"/>
      <c r="N1071" s="157"/>
      <c r="O1071" s="157"/>
      <c r="P1071" s="158"/>
      <c r="Q1071" s="157"/>
      <c r="R1071" s="157"/>
      <c r="S1071" s="160"/>
    </row>
    <row r="1072" spans="1:19" ht="34" customHeight="1" x14ac:dyDescent="0.2">
      <c r="A1072" s="28"/>
      <c r="B1072" s="26"/>
      <c r="C1072" s="27"/>
      <c r="D1072" s="28"/>
      <c r="E1072" s="28"/>
      <c r="F1072" s="26"/>
      <c r="N1072" s="157"/>
      <c r="O1072" s="157"/>
      <c r="P1072" s="158"/>
      <c r="Q1072" s="157"/>
      <c r="R1072" s="157"/>
      <c r="S1072" s="160"/>
    </row>
    <row r="1073" spans="1:19" ht="34" customHeight="1" x14ac:dyDescent="0.2">
      <c r="A1073" s="28"/>
      <c r="B1073" s="26"/>
      <c r="C1073" s="27"/>
      <c r="D1073" s="26"/>
      <c r="E1073" s="28"/>
      <c r="F1073" s="26"/>
      <c r="N1073" s="157"/>
      <c r="O1073" s="157"/>
      <c r="P1073" s="158"/>
      <c r="Q1073" s="157"/>
      <c r="R1073" s="157"/>
      <c r="S1073" s="160"/>
    </row>
    <row r="1074" spans="1:19" ht="34" customHeight="1" x14ac:dyDescent="0.2">
      <c r="A1074" s="28"/>
      <c r="B1074" s="26"/>
      <c r="C1074" s="27"/>
      <c r="D1074" s="26"/>
      <c r="E1074" s="28"/>
      <c r="F1074" s="26"/>
      <c r="N1074" s="157"/>
      <c r="O1074" s="157"/>
      <c r="P1074" s="158"/>
      <c r="Q1074" s="157"/>
      <c r="R1074" s="157"/>
      <c r="S1074" s="160"/>
    </row>
    <row r="1075" spans="1:19" ht="34" customHeight="1" x14ac:dyDescent="0.2">
      <c r="A1075" s="28"/>
      <c r="B1075" s="26"/>
      <c r="C1075" s="27"/>
      <c r="D1075" s="26"/>
      <c r="E1075" s="28"/>
      <c r="F1075" s="26"/>
      <c r="N1075" s="157"/>
      <c r="O1075" s="157"/>
      <c r="P1075" s="158"/>
      <c r="Q1075" s="157"/>
      <c r="R1075" s="157"/>
      <c r="S1075" s="160"/>
    </row>
    <row r="1076" spans="1:19" ht="34" customHeight="1" x14ac:dyDescent="0.2">
      <c r="A1076" s="28"/>
      <c r="B1076" s="26"/>
      <c r="C1076" s="27"/>
      <c r="D1076" s="26"/>
      <c r="E1076" s="28"/>
      <c r="F1076" s="26"/>
      <c r="N1076" s="157"/>
      <c r="O1076" s="157"/>
      <c r="P1076" s="158"/>
      <c r="Q1076" s="157"/>
      <c r="R1076" s="157"/>
      <c r="S1076" s="160"/>
    </row>
    <row r="1077" spans="1:19" ht="34" customHeight="1" x14ac:dyDescent="0.2">
      <c r="A1077" s="28"/>
      <c r="B1077" s="26"/>
      <c r="C1077" s="27"/>
      <c r="D1077" s="26"/>
      <c r="E1077" s="28"/>
      <c r="F1077" s="26"/>
      <c r="N1077" s="157"/>
      <c r="O1077" s="157"/>
      <c r="P1077" s="158"/>
      <c r="Q1077" s="157"/>
      <c r="R1077" s="157"/>
      <c r="S1077" s="160"/>
    </row>
    <row r="1078" spans="1:19" ht="34" customHeight="1" x14ac:dyDescent="0.2">
      <c r="A1078" s="28"/>
      <c r="B1078" s="26"/>
      <c r="C1078" s="27"/>
      <c r="D1078" s="26"/>
      <c r="E1078" s="28"/>
      <c r="F1078" s="26"/>
      <c r="N1078" s="157"/>
      <c r="O1078" s="157"/>
      <c r="P1078" s="158"/>
      <c r="Q1078" s="157"/>
      <c r="R1078" s="157"/>
      <c r="S1078" s="160"/>
    </row>
    <row r="1079" spans="1:19" ht="34" customHeight="1" x14ac:dyDescent="0.2">
      <c r="A1079" s="28"/>
      <c r="B1079" s="26"/>
      <c r="C1079" s="27"/>
      <c r="D1079" s="26"/>
      <c r="E1079" s="28"/>
      <c r="F1079" s="26"/>
      <c r="N1079" s="157"/>
      <c r="O1079" s="157"/>
      <c r="P1079" s="158"/>
      <c r="Q1079" s="157"/>
      <c r="R1079" s="157"/>
      <c r="S1079" s="160"/>
    </row>
    <row r="1080" spans="1:19" ht="34" customHeight="1" x14ac:dyDescent="0.2">
      <c r="A1080" s="28"/>
      <c r="B1080" s="26"/>
      <c r="C1080" s="27"/>
      <c r="D1080" s="26"/>
      <c r="E1080" s="28"/>
      <c r="F1080" s="26"/>
      <c r="N1080" s="157"/>
      <c r="O1080" s="157"/>
      <c r="P1080" s="158"/>
      <c r="Q1080" s="157"/>
      <c r="R1080" s="157"/>
      <c r="S1080" s="160"/>
    </row>
    <row r="1081" spans="1:19" ht="34" customHeight="1" x14ac:dyDescent="0.2">
      <c r="A1081" s="28"/>
      <c r="B1081" s="26"/>
      <c r="C1081" s="27"/>
      <c r="D1081" s="28"/>
      <c r="E1081" s="28"/>
      <c r="F1081" s="26"/>
      <c r="N1081" s="157"/>
      <c r="O1081" s="157"/>
      <c r="P1081" s="158"/>
      <c r="Q1081" s="157"/>
      <c r="R1081" s="157"/>
      <c r="S1081" s="160"/>
    </row>
    <row r="1082" spans="1:19" ht="34" customHeight="1" x14ac:dyDescent="0.2">
      <c r="A1082" s="28"/>
      <c r="B1082" s="26"/>
      <c r="C1082" s="27"/>
      <c r="D1082" s="28"/>
      <c r="E1082" s="28"/>
      <c r="F1082" s="26"/>
      <c r="N1082" s="157"/>
      <c r="O1082" s="157"/>
      <c r="P1082" s="158"/>
      <c r="Q1082" s="157"/>
      <c r="R1082" s="157"/>
      <c r="S1082" s="160"/>
    </row>
    <row r="1083" spans="1:19" ht="34" customHeight="1" x14ac:dyDescent="0.2">
      <c r="A1083" s="28"/>
      <c r="B1083" s="26"/>
      <c r="C1083" s="27"/>
      <c r="D1083" s="28"/>
      <c r="E1083" s="28"/>
      <c r="F1083" s="26"/>
      <c r="N1083" s="157"/>
      <c r="O1083" s="157"/>
      <c r="P1083" s="158"/>
      <c r="Q1083" s="157"/>
      <c r="R1083" s="157"/>
      <c r="S1083" s="160"/>
    </row>
    <row r="1084" spans="1:19" ht="34" customHeight="1" x14ac:dyDescent="0.2">
      <c r="A1084" s="28"/>
      <c r="B1084" s="26"/>
      <c r="C1084" s="27"/>
      <c r="D1084" s="28"/>
      <c r="E1084" s="28"/>
      <c r="F1084" s="26"/>
      <c r="N1084" s="157"/>
      <c r="O1084" s="157"/>
      <c r="P1084" s="158"/>
      <c r="Q1084" s="157"/>
      <c r="R1084" s="157"/>
      <c r="S1084" s="160"/>
    </row>
    <row r="1085" spans="1:19" ht="34" customHeight="1" x14ac:dyDescent="0.2">
      <c r="A1085" s="28"/>
      <c r="B1085" s="26"/>
      <c r="C1085" s="27"/>
      <c r="D1085" s="26"/>
      <c r="E1085" s="28"/>
      <c r="F1085" s="26"/>
      <c r="N1085" s="157"/>
      <c r="O1085" s="157"/>
      <c r="P1085" s="158"/>
      <c r="Q1085" s="157"/>
      <c r="R1085" s="157"/>
      <c r="S1085" s="160"/>
    </row>
    <row r="1086" spans="1:19" ht="34" customHeight="1" x14ac:dyDescent="0.2">
      <c r="A1086" s="28"/>
      <c r="B1086" s="26"/>
      <c r="C1086" s="27"/>
      <c r="D1086" s="26"/>
      <c r="E1086" s="28"/>
      <c r="F1086" s="26"/>
      <c r="N1086" s="157"/>
      <c r="O1086" s="157"/>
      <c r="P1086" s="158"/>
      <c r="Q1086" s="157"/>
      <c r="R1086" s="157"/>
      <c r="S1086" s="160"/>
    </row>
    <row r="1087" spans="1:19" ht="34" customHeight="1" x14ac:dyDescent="0.2">
      <c r="A1087" s="28"/>
      <c r="B1087" s="26"/>
      <c r="C1087" s="27"/>
      <c r="D1087" s="26"/>
      <c r="E1087" s="28"/>
      <c r="F1087" s="26"/>
      <c r="N1087" s="157"/>
      <c r="O1087" s="157"/>
      <c r="P1087" s="158"/>
      <c r="Q1087" s="157"/>
      <c r="R1087" s="157"/>
      <c r="S1087" s="160"/>
    </row>
    <row r="1088" spans="1:19" ht="34" customHeight="1" x14ac:dyDescent="0.2">
      <c r="A1088" s="28"/>
      <c r="B1088" s="26"/>
      <c r="C1088" s="27"/>
      <c r="D1088" s="26"/>
      <c r="E1088" s="28"/>
      <c r="F1088" s="26"/>
      <c r="N1088" s="157"/>
      <c r="O1088" s="157"/>
      <c r="P1088" s="158"/>
      <c r="Q1088" s="157"/>
      <c r="R1088" s="157"/>
      <c r="S1088" s="160"/>
    </row>
    <row r="1089" spans="1:19" ht="34" customHeight="1" x14ac:dyDescent="0.2">
      <c r="A1089" s="28"/>
      <c r="B1089" s="26"/>
      <c r="C1089" s="27"/>
      <c r="D1089" s="26"/>
      <c r="E1089" s="28"/>
      <c r="F1089" s="26"/>
      <c r="N1089" s="157"/>
      <c r="O1089" s="157"/>
      <c r="P1089" s="158"/>
      <c r="Q1089" s="157"/>
      <c r="R1089" s="157"/>
      <c r="S1089" s="160"/>
    </row>
    <row r="1090" spans="1:19" ht="34" customHeight="1" x14ac:dyDescent="0.2">
      <c r="A1090" s="28"/>
      <c r="B1090" s="26"/>
      <c r="C1090" s="27"/>
      <c r="D1090" s="26"/>
      <c r="E1090" s="28"/>
      <c r="F1090" s="26"/>
      <c r="N1090" s="157"/>
      <c r="O1090" s="157"/>
      <c r="P1090" s="158"/>
      <c r="Q1090" s="157"/>
      <c r="R1090" s="157"/>
      <c r="S1090" s="160"/>
    </row>
    <row r="1091" spans="1:19" ht="34" customHeight="1" x14ac:dyDescent="0.2">
      <c r="A1091" s="28"/>
      <c r="B1091" s="26"/>
      <c r="C1091" s="27"/>
      <c r="D1091" s="26"/>
      <c r="E1091" s="28"/>
      <c r="F1091" s="26"/>
      <c r="N1091" s="157"/>
      <c r="O1091" s="157"/>
      <c r="P1091" s="158"/>
      <c r="Q1091" s="157"/>
      <c r="R1091" s="157"/>
      <c r="S1091" s="160"/>
    </row>
    <row r="1092" spans="1:19" ht="34" customHeight="1" x14ac:dyDescent="0.2">
      <c r="A1092" s="28"/>
      <c r="B1092" s="26"/>
      <c r="C1092" s="27"/>
      <c r="D1092" s="26"/>
      <c r="E1092" s="28"/>
      <c r="F1092" s="26"/>
      <c r="N1092" s="157"/>
      <c r="O1092" s="157"/>
      <c r="P1092" s="158"/>
      <c r="Q1092" s="157"/>
      <c r="R1092" s="157"/>
      <c r="S1092" s="160"/>
    </row>
    <row r="1093" spans="1:19" ht="34" customHeight="1" x14ac:dyDescent="0.2">
      <c r="A1093" s="28"/>
      <c r="B1093" s="26"/>
      <c r="C1093" s="27"/>
      <c r="D1093" s="28"/>
      <c r="E1093" s="28"/>
      <c r="F1093" s="26"/>
      <c r="N1093" s="157"/>
      <c r="O1093" s="157"/>
      <c r="P1093" s="158"/>
      <c r="Q1093" s="157"/>
      <c r="R1093" s="157"/>
      <c r="S1093" s="160"/>
    </row>
    <row r="1094" spans="1:19" ht="34" customHeight="1" x14ac:dyDescent="0.2">
      <c r="A1094" s="28"/>
      <c r="B1094" s="26"/>
      <c r="C1094" s="27"/>
      <c r="D1094" s="28"/>
      <c r="E1094" s="28"/>
      <c r="F1094" s="26"/>
      <c r="N1094" s="157"/>
      <c r="O1094" s="157"/>
      <c r="P1094" s="158"/>
      <c r="Q1094" s="157"/>
      <c r="R1094" s="157"/>
      <c r="S1094" s="160"/>
    </row>
    <row r="1095" spans="1:19" ht="34" customHeight="1" x14ac:dyDescent="0.2">
      <c r="A1095" s="28"/>
      <c r="B1095" s="26"/>
      <c r="C1095" s="27"/>
      <c r="D1095" s="28"/>
      <c r="E1095" s="28"/>
      <c r="F1095" s="26"/>
      <c r="N1095" s="157"/>
      <c r="O1095" s="157"/>
      <c r="P1095" s="158"/>
      <c r="Q1095" s="157"/>
      <c r="R1095" s="157"/>
      <c r="S1095" s="160"/>
    </row>
    <row r="1096" spans="1:19" ht="34" customHeight="1" x14ac:dyDescent="0.2">
      <c r="A1096" s="28"/>
      <c r="B1096" s="26"/>
      <c r="C1096" s="27"/>
      <c r="D1096" s="28"/>
      <c r="E1096" s="28"/>
      <c r="F1096" s="26"/>
      <c r="N1096" s="157"/>
      <c r="O1096" s="157"/>
      <c r="P1096" s="158"/>
      <c r="Q1096" s="157"/>
      <c r="R1096" s="157"/>
      <c r="S1096" s="160"/>
    </row>
    <row r="1097" spans="1:19" ht="34" customHeight="1" x14ac:dyDescent="0.2">
      <c r="A1097" s="28"/>
      <c r="B1097" s="26"/>
      <c r="C1097" s="27"/>
      <c r="D1097" s="26"/>
      <c r="E1097" s="28"/>
      <c r="F1097" s="26"/>
      <c r="N1097" s="157"/>
      <c r="O1097" s="157"/>
      <c r="P1097" s="158"/>
      <c r="Q1097" s="157"/>
      <c r="R1097" s="157"/>
      <c r="S1097" s="160"/>
    </row>
    <row r="1098" spans="1:19" ht="34" customHeight="1" x14ac:dyDescent="0.2">
      <c r="A1098" s="28"/>
      <c r="B1098" s="26"/>
      <c r="C1098" s="27"/>
      <c r="D1098" s="26"/>
      <c r="E1098" s="28"/>
      <c r="F1098" s="26"/>
      <c r="N1098" s="157"/>
      <c r="O1098" s="157"/>
      <c r="P1098" s="158"/>
      <c r="Q1098" s="157"/>
      <c r="R1098" s="157"/>
      <c r="S1098" s="160"/>
    </row>
    <row r="1099" spans="1:19" ht="34" customHeight="1" x14ac:dyDescent="0.2">
      <c r="A1099" s="28"/>
      <c r="B1099" s="26"/>
      <c r="C1099" s="27"/>
      <c r="D1099" s="26"/>
      <c r="E1099" s="28"/>
      <c r="F1099" s="26"/>
      <c r="N1099" s="157"/>
      <c r="O1099" s="157"/>
      <c r="P1099" s="158"/>
      <c r="Q1099" s="157"/>
      <c r="R1099" s="157"/>
      <c r="S1099" s="160"/>
    </row>
    <row r="1100" spans="1:19" ht="34" customHeight="1" x14ac:dyDescent="0.2">
      <c r="A1100" s="28"/>
      <c r="B1100" s="26"/>
      <c r="C1100" s="27"/>
      <c r="D1100" s="26"/>
      <c r="E1100" s="28"/>
      <c r="F1100" s="26"/>
      <c r="N1100" s="157"/>
      <c r="O1100" s="157"/>
      <c r="P1100" s="158"/>
      <c r="Q1100" s="157"/>
      <c r="R1100" s="157"/>
      <c r="S1100" s="160"/>
    </row>
    <row r="1101" spans="1:19" ht="34" customHeight="1" x14ac:dyDescent="0.2">
      <c r="A1101" s="28"/>
      <c r="B1101" s="26"/>
      <c r="C1101" s="27"/>
      <c r="D1101" s="28"/>
      <c r="E1101" s="28"/>
      <c r="F1101" s="26"/>
      <c r="N1101" s="157"/>
      <c r="O1101" s="157"/>
      <c r="P1101" s="158"/>
      <c r="Q1101" s="157"/>
      <c r="R1101" s="157"/>
      <c r="S1101" s="160"/>
    </row>
    <row r="1102" spans="1:19" ht="34" customHeight="1" x14ac:dyDescent="0.2">
      <c r="A1102" s="28"/>
      <c r="B1102" s="26"/>
      <c r="C1102" s="27"/>
      <c r="D1102" s="28"/>
      <c r="E1102" s="28"/>
      <c r="F1102" s="26"/>
      <c r="N1102" s="157"/>
      <c r="O1102" s="157"/>
      <c r="P1102" s="158"/>
      <c r="Q1102" s="157"/>
      <c r="R1102" s="157"/>
      <c r="S1102" s="160"/>
    </row>
    <row r="1103" spans="1:19" ht="34" customHeight="1" x14ac:dyDescent="0.2">
      <c r="A1103" s="28"/>
      <c r="B1103" s="26"/>
      <c r="C1103" s="27"/>
      <c r="D1103" s="28"/>
      <c r="E1103" s="28"/>
      <c r="F1103" s="26"/>
      <c r="N1103" s="157"/>
      <c r="O1103" s="157"/>
      <c r="P1103" s="158"/>
      <c r="Q1103" s="157"/>
      <c r="R1103" s="157"/>
      <c r="S1103" s="160"/>
    </row>
    <row r="1104" spans="1:19" ht="34" customHeight="1" x14ac:dyDescent="0.2">
      <c r="A1104" s="28"/>
      <c r="B1104" s="26"/>
      <c r="C1104" s="27"/>
      <c r="D1104" s="28"/>
      <c r="E1104" s="28"/>
      <c r="F1104" s="26"/>
      <c r="N1104" s="157"/>
      <c r="O1104" s="157"/>
      <c r="P1104" s="158"/>
      <c r="Q1104" s="157"/>
      <c r="R1104" s="157"/>
      <c r="S1104" s="160"/>
    </row>
    <row r="1105" spans="1:19" ht="34" customHeight="1" x14ac:dyDescent="0.2">
      <c r="A1105" s="28"/>
      <c r="B1105" s="26"/>
      <c r="C1105" s="27"/>
      <c r="D1105" s="26"/>
      <c r="E1105" s="28"/>
      <c r="F1105" s="26"/>
      <c r="N1105" s="157"/>
      <c r="O1105" s="157"/>
      <c r="P1105" s="158"/>
      <c r="Q1105" s="157"/>
      <c r="R1105" s="157"/>
      <c r="S1105" s="160"/>
    </row>
    <row r="1106" spans="1:19" ht="34" customHeight="1" x14ac:dyDescent="0.2">
      <c r="A1106" s="28"/>
      <c r="B1106" s="26"/>
      <c r="C1106" s="27"/>
      <c r="D1106" s="26"/>
      <c r="E1106" s="28"/>
      <c r="F1106" s="26"/>
      <c r="N1106" s="157"/>
      <c r="O1106" s="157"/>
      <c r="P1106" s="158"/>
      <c r="Q1106" s="157"/>
      <c r="R1106" s="157"/>
      <c r="S1106" s="160"/>
    </row>
    <row r="1107" spans="1:19" ht="34" customHeight="1" x14ac:dyDescent="0.2">
      <c r="A1107" s="28"/>
      <c r="B1107" s="26"/>
      <c r="C1107" s="27"/>
      <c r="D1107" s="26"/>
      <c r="E1107" s="28"/>
      <c r="F1107" s="26"/>
      <c r="N1107" s="157"/>
      <c r="O1107" s="157"/>
      <c r="P1107" s="158"/>
      <c r="Q1107" s="157"/>
      <c r="R1107" s="157"/>
      <c r="S1107" s="160"/>
    </row>
    <row r="1108" spans="1:19" ht="34" customHeight="1" x14ac:dyDescent="0.2">
      <c r="A1108" s="28"/>
      <c r="B1108" s="26"/>
      <c r="C1108" s="27"/>
      <c r="D1108" s="26"/>
      <c r="E1108" s="28"/>
      <c r="F1108" s="26"/>
      <c r="N1108" s="157"/>
      <c r="O1108" s="157"/>
      <c r="P1108" s="158"/>
      <c r="Q1108" s="157"/>
      <c r="R1108" s="157"/>
      <c r="S1108" s="160"/>
    </row>
    <row r="1109" spans="1:19" ht="34" customHeight="1" x14ac:dyDescent="0.2">
      <c r="A1109" s="28"/>
      <c r="B1109" s="26"/>
      <c r="C1109" s="27"/>
      <c r="D1109" s="28"/>
      <c r="E1109" s="28"/>
      <c r="F1109" s="26"/>
      <c r="N1109" s="157"/>
      <c r="O1109" s="157"/>
      <c r="P1109" s="158"/>
      <c r="Q1109" s="157"/>
      <c r="R1109" s="157"/>
      <c r="S1109" s="160"/>
    </row>
    <row r="1110" spans="1:19" ht="34" customHeight="1" x14ac:dyDescent="0.2">
      <c r="A1110" s="28"/>
      <c r="B1110" s="26"/>
      <c r="C1110" s="27"/>
      <c r="D1110" s="28"/>
      <c r="E1110" s="28"/>
      <c r="F1110" s="26"/>
      <c r="N1110" s="157"/>
      <c r="O1110" s="157"/>
      <c r="P1110" s="158"/>
      <c r="Q1110" s="157"/>
      <c r="R1110" s="157"/>
      <c r="S1110" s="160"/>
    </row>
    <row r="1111" spans="1:19" ht="34" customHeight="1" x14ac:dyDescent="0.2">
      <c r="A1111" s="28"/>
      <c r="B1111" s="26"/>
      <c r="C1111" s="27"/>
      <c r="D1111" s="28"/>
      <c r="E1111" s="28"/>
      <c r="F1111" s="26"/>
      <c r="N1111" s="157"/>
      <c r="O1111" s="157"/>
      <c r="P1111" s="158"/>
      <c r="Q1111" s="157"/>
      <c r="R1111" s="157"/>
      <c r="S1111" s="160"/>
    </row>
    <row r="1112" spans="1:19" ht="34" customHeight="1" x14ac:dyDescent="0.2">
      <c r="A1112" s="28"/>
      <c r="B1112" s="26"/>
      <c r="C1112" s="27"/>
      <c r="D1112" s="28"/>
      <c r="E1112" s="28"/>
      <c r="F1112" s="26"/>
      <c r="N1112" s="157"/>
      <c r="O1112" s="157"/>
      <c r="P1112" s="158"/>
      <c r="Q1112" s="157"/>
      <c r="R1112" s="157"/>
      <c r="S1112" s="160"/>
    </row>
    <row r="1113" spans="1:19" ht="34" customHeight="1" x14ac:dyDescent="0.2">
      <c r="A1113" s="28"/>
      <c r="B1113" s="26"/>
      <c r="C1113" s="27"/>
      <c r="D1113" s="28"/>
      <c r="E1113" s="28"/>
      <c r="F1113" s="26"/>
      <c r="N1113" s="157"/>
      <c r="O1113" s="157"/>
      <c r="P1113" s="158"/>
      <c r="Q1113" s="157"/>
      <c r="R1113" s="157"/>
      <c r="S1113" s="160"/>
    </row>
    <row r="1114" spans="1:19" ht="34" customHeight="1" x14ac:dyDescent="0.2">
      <c r="A1114" s="28"/>
      <c r="B1114" s="26"/>
      <c r="C1114" s="27"/>
      <c r="D1114" s="28"/>
      <c r="E1114" s="28"/>
      <c r="F1114" s="26"/>
      <c r="N1114" s="157"/>
      <c r="O1114" s="157"/>
      <c r="P1114" s="158"/>
      <c r="Q1114" s="157"/>
      <c r="R1114" s="157"/>
      <c r="S1114" s="160"/>
    </row>
    <row r="1115" spans="1:19" ht="34" customHeight="1" x14ac:dyDescent="0.2">
      <c r="A1115" s="28"/>
      <c r="B1115" s="26"/>
      <c r="C1115" s="27"/>
      <c r="D1115" s="28"/>
      <c r="E1115" s="28"/>
      <c r="F1115" s="26"/>
      <c r="N1115" s="157"/>
      <c r="O1115" s="157"/>
      <c r="P1115" s="158"/>
      <c r="Q1115" s="157"/>
      <c r="R1115" s="157"/>
      <c r="S1115" s="160"/>
    </row>
    <row r="1116" spans="1:19" ht="34" customHeight="1" x14ac:dyDescent="0.2">
      <c r="A1116" s="28"/>
      <c r="B1116" s="26"/>
      <c r="C1116" s="27"/>
      <c r="D1116" s="28"/>
      <c r="E1116" s="28"/>
      <c r="F1116" s="26"/>
      <c r="N1116" s="157"/>
      <c r="O1116" s="157"/>
      <c r="P1116" s="158"/>
      <c r="Q1116" s="157"/>
      <c r="R1116" s="157"/>
      <c r="S1116" s="160"/>
    </row>
    <row r="1117" spans="1:19" ht="34" customHeight="1" x14ac:dyDescent="0.2">
      <c r="A1117" s="28"/>
      <c r="B1117" s="26"/>
      <c r="C1117" s="27"/>
      <c r="D1117" s="26"/>
      <c r="E1117" s="28"/>
      <c r="F1117" s="26"/>
      <c r="N1117" s="157"/>
      <c r="O1117" s="157"/>
      <c r="P1117" s="158"/>
      <c r="Q1117" s="157"/>
      <c r="R1117" s="157"/>
      <c r="S1117" s="160"/>
    </row>
    <row r="1118" spans="1:19" ht="34" customHeight="1" x14ac:dyDescent="0.2">
      <c r="A1118" s="28"/>
      <c r="B1118" s="26"/>
      <c r="C1118" s="27"/>
      <c r="D1118" s="26"/>
      <c r="E1118" s="28"/>
      <c r="F1118" s="26"/>
      <c r="N1118" s="157"/>
      <c r="O1118" s="157"/>
      <c r="P1118" s="158"/>
      <c r="Q1118" s="157"/>
      <c r="R1118" s="157"/>
      <c r="S1118" s="160"/>
    </row>
    <row r="1119" spans="1:19" ht="34" customHeight="1" x14ac:dyDescent="0.2">
      <c r="A1119" s="28"/>
      <c r="B1119" s="26"/>
      <c r="C1119" s="27"/>
      <c r="D1119" s="26"/>
      <c r="E1119" s="28"/>
      <c r="F1119" s="26"/>
      <c r="N1119" s="157"/>
      <c r="O1119" s="157"/>
      <c r="P1119" s="158"/>
      <c r="Q1119" s="157"/>
      <c r="R1119" s="157"/>
      <c r="S1119" s="160"/>
    </row>
    <row r="1120" spans="1:19" ht="34" customHeight="1" x14ac:dyDescent="0.2">
      <c r="A1120" s="28"/>
      <c r="B1120" s="26"/>
      <c r="C1120" s="27"/>
      <c r="D1120" s="26"/>
      <c r="E1120" s="28"/>
      <c r="F1120" s="26"/>
      <c r="N1120" s="157"/>
      <c r="O1120" s="157"/>
      <c r="P1120" s="158"/>
      <c r="Q1120" s="157"/>
      <c r="R1120" s="157"/>
      <c r="S1120" s="160"/>
    </row>
    <row r="1121" spans="1:19" ht="34" customHeight="1" x14ac:dyDescent="0.2">
      <c r="A1121" s="28"/>
      <c r="B1121" s="26"/>
      <c r="C1121" s="27"/>
      <c r="D1121" s="28"/>
      <c r="E1121" s="28"/>
      <c r="F1121" s="26"/>
      <c r="N1121" s="157"/>
      <c r="O1121" s="157"/>
      <c r="P1121" s="158"/>
      <c r="Q1121" s="157"/>
      <c r="R1121" s="157"/>
      <c r="S1121" s="160"/>
    </row>
    <row r="1122" spans="1:19" ht="34" customHeight="1" x14ac:dyDescent="0.2">
      <c r="A1122" s="28"/>
      <c r="B1122" s="26"/>
      <c r="C1122" s="27"/>
      <c r="D1122" s="28"/>
      <c r="E1122" s="28"/>
      <c r="F1122" s="26"/>
      <c r="N1122" s="157"/>
      <c r="O1122" s="157"/>
      <c r="P1122" s="158"/>
      <c r="Q1122" s="157"/>
      <c r="R1122" s="157"/>
      <c r="S1122" s="160"/>
    </row>
    <row r="1123" spans="1:19" ht="34" customHeight="1" x14ac:dyDescent="0.2">
      <c r="A1123" s="28"/>
      <c r="B1123" s="26"/>
      <c r="C1123" s="27"/>
      <c r="D1123" s="26"/>
      <c r="E1123" s="28"/>
      <c r="F1123" s="26"/>
      <c r="N1123" s="157"/>
      <c r="O1123" s="157"/>
      <c r="P1123" s="158"/>
      <c r="Q1123" s="157"/>
      <c r="R1123" s="157"/>
      <c r="S1123" s="160"/>
    </row>
    <row r="1124" spans="1:19" ht="34" customHeight="1" x14ac:dyDescent="0.2">
      <c r="A1124" s="28"/>
      <c r="B1124" s="26"/>
      <c r="C1124" s="27"/>
      <c r="D1124" s="26"/>
      <c r="E1124" s="28"/>
      <c r="F1124" s="26"/>
      <c r="N1124" s="157"/>
      <c r="O1124" s="157"/>
      <c r="P1124" s="158"/>
      <c r="Q1124" s="157"/>
      <c r="R1124" s="157"/>
      <c r="S1124" s="160"/>
    </row>
    <row r="1125" spans="1:19" ht="34" customHeight="1" x14ac:dyDescent="0.2">
      <c r="A1125" s="28"/>
      <c r="B1125" s="26"/>
      <c r="C1125" s="27"/>
      <c r="D1125" s="26"/>
      <c r="E1125" s="28"/>
      <c r="F1125" s="26"/>
      <c r="N1125" s="157"/>
      <c r="O1125" s="157"/>
      <c r="P1125" s="158"/>
      <c r="Q1125" s="157"/>
      <c r="R1125" s="157"/>
      <c r="S1125" s="160"/>
    </row>
    <row r="1126" spans="1:19" ht="34" customHeight="1" x14ac:dyDescent="0.2">
      <c r="A1126" s="28"/>
      <c r="B1126" s="26"/>
      <c r="C1126" s="27"/>
      <c r="D1126" s="26"/>
      <c r="E1126" s="28"/>
      <c r="F1126" s="26"/>
      <c r="N1126" s="157"/>
      <c r="O1126" s="157"/>
      <c r="P1126" s="158"/>
      <c r="Q1126" s="157"/>
      <c r="R1126" s="157"/>
      <c r="S1126" s="160"/>
    </row>
    <row r="1127" spans="1:19" ht="34" customHeight="1" x14ac:dyDescent="0.2">
      <c r="A1127" s="28"/>
      <c r="B1127" s="26"/>
      <c r="C1127" s="27"/>
      <c r="D1127" s="26"/>
      <c r="E1127" s="28"/>
      <c r="F1127" s="26"/>
      <c r="N1127" s="157"/>
      <c r="O1127" s="157"/>
      <c r="P1127" s="158"/>
      <c r="Q1127" s="157"/>
      <c r="R1127" s="157"/>
      <c r="S1127" s="160"/>
    </row>
    <row r="1128" spans="1:19" ht="34" customHeight="1" x14ac:dyDescent="0.2">
      <c r="A1128" s="28"/>
      <c r="B1128" s="26"/>
      <c r="C1128" s="27"/>
      <c r="D1128" s="26"/>
      <c r="E1128" s="28"/>
      <c r="F1128" s="26"/>
      <c r="N1128" s="157"/>
      <c r="O1128" s="157"/>
      <c r="P1128" s="158"/>
      <c r="Q1128" s="157"/>
      <c r="R1128" s="157"/>
      <c r="S1128" s="160"/>
    </row>
    <row r="1129" spans="1:19" ht="34" customHeight="1" x14ac:dyDescent="0.2">
      <c r="A1129" s="28"/>
      <c r="B1129" s="26"/>
      <c r="C1129" s="27"/>
      <c r="D1129" s="26"/>
      <c r="E1129" s="28"/>
      <c r="F1129" s="26"/>
      <c r="N1129" s="157"/>
      <c r="O1129" s="157"/>
      <c r="P1129" s="158"/>
      <c r="Q1129" s="157"/>
      <c r="R1129" s="157"/>
      <c r="S1129" s="160"/>
    </row>
    <row r="1130" spans="1:19" ht="34" customHeight="1" x14ac:dyDescent="0.2">
      <c r="A1130" s="28"/>
      <c r="B1130" s="26"/>
      <c r="C1130" s="27"/>
      <c r="D1130" s="26"/>
      <c r="E1130" s="28"/>
      <c r="F1130" s="26"/>
      <c r="N1130" s="157"/>
      <c r="O1130" s="157"/>
      <c r="P1130" s="158"/>
      <c r="Q1130" s="157"/>
      <c r="R1130" s="157"/>
      <c r="S1130" s="160"/>
    </row>
    <row r="1131" spans="1:19" ht="34" customHeight="1" x14ac:dyDescent="0.2">
      <c r="A1131" s="28"/>
      <c r="B1131" s="26"/>
      <c r="C1131" s="27"/>
      <c r="D1131" s="26"/>
      <c r="E1131" s="28"/>
      <c r="F1131" s="26"/>
      <c r="N1131" s="157"/>
      <c r="O1131" s="157"/>
      <c r="P1131" s="158"/>
      <c r="Q1131" s="157"/>
      <c r="R1131" s="157"/>
      <c r="S1131" s="160"/>
    </row>
    <row r="1132" spans="1:19" ht="34" customHeight="1" x14ac:dyDescent="0.2">
      <c r="A1132" s="28"/>
      <c r="B1132" s="26"/>
      <c r="C1132" s="27"/>
      <c r="D1132" s="26"/>
      <c r="E1132" s="28"/>
      <c r="F1132" s="26"/>
      <c r="N1132" s="157"/>
      <c r="O1132" s="157"/>
      <c r="P1132" s="158"/>
      <c r="Q1132" s="157"/>
      <c r="R1132" s="157"/>
      <c r="S1132" s="160"/>
    </row>
    <row r="1133" spans="1:19" ht="34" customHeight="1" x14ac:dyDescent="0.2">
      <c r="A1133" s="28"/>
      <c r="B1133" s="26"/>
      <c r="C1133" s="27"/>
      <c r="D1133" s="26"/>
      <c r="E1133" s="28"/>
      <c r="F1133" s="26"/>
      <c r="N1133" s="157"/>
      <c r="O1133" s="157"/>
      <c r="P1133" s="158"/>
      <c r="Q1133" s="157"/>
      <c r="R1133" s="157"/>
      <c r="S1133" s="160"/>
    </row>
    <row r="1134" spans="1:19" ht="34" customHeight="1" x14ac:dyDescent="0.2">
      <c r="A1134" s="28"/>
      <c r="B1134" s="26"/>
      <c r="C1134" s="27"/>
      <c r="D1134" s="26"/>
      <c r="E1134" s="28"/>
      <c r="F1134" s="26"/>
      <c r="N1134" s="157"/>
      <c r="O1134" s="157"/>
      <c r="P1134" s="158"/>
      <c r="Q1134" s="157"/>
      <c r="R1134" s="157"/>
      <c r="S1134" s="160"/>
    </row>
    <row r="1135" spans="1:19" ht="34" customHeight="1" x14ac:dyDescent="0.2">
      <c r="A1135" s="28"/>
      <c r="B1135" s="26"/>
      <c r="C1135" s="27"/>
      <c r="D1135" s="28"/>
      <c r="E1135" s="28"/>
      <c r="F1135" s="26"/>
      <c r="N1135" s="157"/>
      <c r="O1135" s="157"/>
      <c r="P1135" s="158"/>
      <c r="Q1135" s="157"/>
      <c r="R1135" s="157"/>
      <c r="S1135" s="160"/>
    </row>
    <row r="1136" spans="1:19" ht="34" customHeight="1" x14ac:dyDescent="0.2">
      <c r="A1136" s="28"/>
      <c r="B1136" s="26"/>
      <c r="C1136" s="27"/>
      <c r="D1136" s="28"/>
      <c r="E1136" s="28"/>
      <c r="F1136" s="26"/>
      <c r="N1136" s="157"/>
      <c r="O1136" s="157"/>
      <c r="P1136" s="158"/>
      <c r="Q1136" s="157"/>
      <c r="R1136" s="157"/>
      <c r="S1136" s="160"/>
    </row>
    <row r="1137" spans="1:19" ht="34" customHeight="1" x14ac:dyDescent="0.2">
      <c r="A1137" s="28"/>
      <c r="B1137" s="26"/>
      <c r="C1137" s="27"/>
      <c r="D1137" s="28"/>
      <c r="E1137" s="28"/>
      <c r="F1137" s="26"/>
      <c r="N1137" s="157"/>
      <c r="O1137" s="157"/>
      <c r="P1137" s="158"/>
      <c r="Q1137" s="157"/>
      <c r="R1137" s="157"/>
      <c r="S1137" s="160"/>
    </row>
    <row r="1138" spans="1:19" ht="34" customHeight="1" x14ac:dyDescent="0.2">
      <c r="A1138" s="28"/>
      <c r="B1138" s="26"/>
      <c r="C1138" s="27"/>
      <c r="D1138" s="28"/>
      <c r="E1138" s="28"/>
      <c r="F1138" s="26"/>
      <c r="N1138" s="157"/>
      <c r="O1138" s="157"/>
      <c r="P1138" s="158"/>
      <c r="Q1138" s="157"/>
      <c r="R1138" s="157"/>
      <c r="S1138" s="160"/>
    </row>
    <row r="1139" spans="1:19" ht="34" customHeight="1" x14ac:dyDescent="0.2">
      <c r="A1139" s="28"/>
      <c r="B1139" s="26"/>
      <c r="C1139" s="27"/>
      <c r="D1139" s="28"/>
      <c r="E1139" s="28"/>
      <c r="F1139" s="26"/>
      <c r="N1139" s="157"/>
      <c r="O1139" s="157"/>
      <c r="P1139" s="158"/>
      <c r="Q1139" s="157"/>
      <c r="R1139" s="157"/>
      <c r="S1139" s="160"/>
    </row>
    <row r="1140" spans="1:19" ht="34" customHeight="1" x14ac:dyDescent="0.2">
      <c r="A1140" s="28"/>
      <c r="B1140" s="26"/>
      <c r="C1140" s="27"/>
      <c r="D1140" s="28"/>
      <c r="E1140" s="28"/>
      <c r="F1140" s="26"/>
      <c r="N1140" s="157"/>
      <c r="O1140" s="157"/>
      <c r="P1140" s="158"/>
      <c r="Q1140" s="157"/>
      <c r="R1140" s="157"/>
      <c r="S1140" s="160"/>
    </row>
    <row r="1141" spans="1:19" ht="34" customHeight="1" x14ac:dyDescent="0.2">
      <c r="A1141" s="28"/>
      <c r="B1141" s="26"/>
      <c r="C1141" s="27"/>
      <c r="D1141" s="28"/>
      <c r="E1141" s="28"/>
      <c r="F1141" s="26"/>
      <c r="N1141" s="157"/>
      <c r="O1141" s="157"/>
      <c r="P1141" s="158"/>
      <c r="Q1141" s="157"/>
      <c r="R1141" s="157"/>
      <c r="S1141" s="160"/>
    </row>
    <row r="1142" spans="1:19" ht="34" customHeight="1" x14ac:dyDescent="0.2">
      <c r="A1142" s="28"/>
      <c r="B1142" s="26"/>
      <c r="C1142" s="27"/>
      <c r="D1142" s="28"/>
      <c r="E1142" s="28"/>
      <c r="F1142" s="26"/>
      <c r="N1142" s="157"/>
      <c r="O1142" s="157"/>
      <c r="P1142" s="158"/>
      <c r="Q1142" s="157"/>
      <c r="R1142" s="157"/>
      <c r="S1142" s="160"/>
    </row>
    <row r="1143" spans="1:19" ht="34" customHeight="1" x14ac:dyDescent="0.2">
      <c r="A1143" s="28"/>
      <c r="B1143" s="26"/>
      <c r="C1143" s="27"/>
      <c r="D1143" s="26"/>
      <c r="E1143" s="28"/>
      <c r="F1143" s="26"/>
      <c r="N1143" s="157"/>
      <c r="O1143" s="157"/>
      <c r="P1143" s="158"/>
      <c r="Q1143" s="157"/>
      <c r="R1143" s="157"/>
      <c r="S1143" s="160"/>
    </row>
    <row r="1144" spans="1:19" ht="34" customHeight="1" x14ac:dyDescent="0.2">
      <c r="A1144" s="28"/>
      <c r="B1144" s="26"/>
      <c r="C1144" s="27"/>
      <c r="D1144" s="26"/>
      <c r="E1144" s="28"/>
      <c r="F1144" s="26"/>
      <c r="N1144" s="157"/>
      <c r="O1144" s="157"/>
      <c r="P1144" s="158"/>
      <c r="Q1144" s="157"/>
      <c r="R1144" s="157"/>
      <c r="S1144" s="160"/>
    </row>
    <row r="1145" spans="1:19" ht="34" customHeight="1" x14ac:dyDescent="0.2">
      <c r="A1145" s="28"/>
      <c r="B1145" s="26"/>
      <c r="C1145" s="27"/>
      <c r="D1145" s="26"/>
      <c r="E1145" s="28"/>
      <c r="F1145" s="26"/>
      <c r="N1145" s="157"/>
      <c r="O1145" s="157"/>
      <c r="P1145" s="158"/>
      <c r="Q1145" s="157"/>
      <c r="R1145" s="157"/>
      <c r="S1145" s="160"/>
    </row>
    <row r="1146" spans="1:19" ht="34" customHeight="1" x14ac:dyDescent="0.2">
      <c r="A1146" s="28"/>
      <c r="B1146" s="26"/>
      <c r="C1146" s="27"/>
      <c r="D1146" s="26"/>
      <c r="E1146" s="28"/>
      <c r="F1146" s="26"/>
      <c r="N1146" s="157"/>
      <c r="O1146" s="157"/>
      <c r="P1146" s="158"/>
      <c r="Q1146" s="157"/>
      <c r="R1146" s="157"/>
      <c r="S1146" s="160"/>
    </row>
    <row r="1147" spans="1:19" ht="34" customHeight="1" x14ac:dyDescent="0.2">
      <c r="A1147" s="28"/>
      <c r="B1147" s="26"/>
      <c r="C1147" s="27"/>
      <c r="D1147" s="26"/>
      <c r="E1147" s="28"/>
      <c r="F1147" s="26"/>
      <c r="N1147" s="157"/>
      <c r="O1147" s="157"/>
      <c r="P1147" s="158"/>
      <c r="Q1147" s="157"/>
      <c r="R1147" s="157"/>
      <c r="S1147" s="160"/>
    </row>
    <row r="1148" spans="1:19" ht="34" customHeight="1" x14ac:dyDescent="0.2">
      <c r="A1148" s="28"/>
      <c r="B1148" s="26"/>
      <c r="C1148" s="27"/>
      <c r="D1148" s="26"/>
      <c r="E1148" s="28"/>
      <c r="F1148" s="26"/>
      <c r="N1148" s="157"/>
      <c r="O1148" s="157"/>
      <c r="P1148" s="158"/>
      <c r="Q1148" s="157"/>
      <c r="R1148" s="157"/>
      <c r="S1148" s="160"/>
    </row>
    <row r="1149" spans="1:19" ht="34" customHeight="1" x14ac:dyDescent="0.2">
      <c r="A1149" s="28"/>
      <c r="B1149" s="26"/>
      <c r="C1149" s="27"/>
      <c r="D1149" s="26"/>
      <c r="E1149" s="28"/>
      <c r="F1149" s="26"/>
      <c r="N1149" s="157"/>
      <c r="O1149" s="157"/>
      <c r="P1149" s="158"/>
      <c r="Q1149" s="157"/>
      <c r="R1149" s="157"/>
      <c r="S1149" s="160"/>
    </row>
    <row r="1150" spans="1:19" ht="34" customHeight="1" x14ac:dyDescent="0.2">
      <c r="A1150" s="28"/>
      <c r="B1150" s="26"/>
      <c r="C1150" s="27"/>
      <c r="D1150" s="26"/>
      <c r="E1150" s="28"/>
      <c r="F1150" s="26"/>
      <c r="N1150" s="157"/>
      <c r="O1150" s="157"/>
      <c r="P1150" s="158"/>
      <c r="Q1150" s="157"/>
      <c r="R1150" s="157"/>
      <c r="S1150" s="160"/>
    </row>
    <row r="1151" spans="1:19" ht="34" customHeight="1" x14ac:dyDescent="0.2">
      <c r="A1151" s="28"/>
      <c r="B1151" s="26"/>
      <c r="C1151" s="27"/>
      <c r="D1151" s="26"/>
      <c r="E1151" s="28"/>
      <c r="F1151" s="26"/>
      <c r="N1151" s="157"/>
      <c r="O1151" s="157"/>
      <c r="P1151" s="158"/>
      <c r="Q1151" s="157"/>
      <c r="R1151" s="157"/>
      <c r="S1151" s="160"/>
    </row>
    <row r="1152" spans="1:19" ht="34" customHeight="1" x14ac:dyDescent="0.2">
      <c r="A1152" s="28"/>
      <c r="B1152" s="26"/>
      <c r="C1152" s="27"/>
      <c r="D1152" s="26"/>
      <c r="E1152" s="28"/>
      <c r="F1152" s="26"/>
      <c r="N1152" s="157"/>
      <c r="O1152" s="157"/>
      <c r="P1152" s="158"/>
      <c r="Q1152" s="157"/>
      <c r="R1152" s="157"/>
      <c r="S1152" s="160"/>
    </row>
    <row r="1153" spans="1:19" ht="34" customHeight="1" x14ac:dyDescent="0.2">
      <c r="A1153" s="28"/>
      <c r="B1153" s="26"/>
      <c r="C1153" s="27"/>
      <c r="D1153" s="26"/>
      <c r="E1153" s="28"/>
      <c r="F1153" s="26"/>
      <c r="N1153" s="157"/>
      <c r="O1153" s="157"/>
      <c r="P1153" s="158"/>
      <c r="Q1153" s="157"/>
      <c r="R1153" s="157"/>
      <c r="S1153" s="160"/>
    </row>
    <row r="1154" spans="1:19" ht="34" customHeight="1" x14ac:dyDescent="0.2">
      <c r="A1154" s="28"/>
      <c r="B1154" s="26"/>
      <c r="C1154" s="27"/>
      <c r="D1154" s="26"/>
      <c r="E1154" s="28"/>
      <c r="F1154" s="26"/>
      <c r="N1154" s="157"/>
      <c r="O1154" s="157"/>
      <c r="P1154" s="158"/>
      <c r="Q1154" s="157"/>
      <c r="R1154" s="157"/>
      <c r="S1154" s="160"/>
    </row>
    <row r="1155" spans="1:19" ht="34" customHeight="1" x14ac:dyDescent="0.2">
      <c r="A1155" s="28"/>
      <c r="B1155" s="26"/>
      <c r="C1155" s="27"/>
      <c r="D1155" s="26"/>
      <c r="E1155" s="28"/>
      <c r="F1155" s="26"/>
      <c r="N1155" s="157"/>
      <c r="O1155" s="157"/>
      <c r="P1155" s="158"/>
      <c r="Q1155" s="157"/>
      <c r="R1155" s="157"/>
      <c r="S1155" s="160"/>
    </row>
    <row r="1156" spans="1:19" ht="34" customHeight="1" x14ac:dyDescent="0.2">
      <c r="A1156" s="28"/>
      <c r="B1156" s="26"/>
      <c r="C1156" s="27"/>
      <c r="D1156" s="26"/>
      <c r="E1156" s="28"/>
      <c r="F1156" s="26"/>
      <c r="N1156" s="157"/>
      <c r="O1156" s="157"/>
      <c r="P1156" s="158"/>
      <c r="Q1156" s="157"/>
      <c r="R1156" s="157"/>
      <c r="S1156" s="160"/>
    </row>
    <row r="1157" spans="1:19" ht="34" customHeight="1" x14ac:dyDescent="0.2">
      <c r="A1157" s="28"/>
      <c r="B1157" s="26"/>
      <c r="C1157" s="27"/>
      <c r="D1157" s="26"/>
      <c r="E1157" s="28"/>
      <c r="F1157" s="26"/>
      <c r="N1157" s="157"/>
      <c r="O1157" s="157"/>
      <c r="P1157" s="158"/>
      <c r="Q1157" s="157"/>
      <c r="R1157" s="157"/>
      <c r="S1157" s="160"/>
    </row>
    <row r="1158" spans="1:19" ht="34" customHeight="1" x14ac:dyDescent="0.2">
      <c r="A1158" s="28"/>
      <c r="B1158" s="26"/>
      <c r="C1158" s="27"/>
      <c r="D1158" s="26"/>
      <c r="E1158" s="28"/>
      <c r="F1158" s="26"/>
      <c r="N1158" s="157"/>
      <c r="O1158" s="157"/>
      <c r="P1158" s="158"/>
      <c r="Q1158" s="157"/>
      <c r="R1158" s="157"/>
      <c r="S1158" s="160"/>
    </row>
    <row r="1159" spans="1:19" ht="34" customHeight="1" x14ac:dyDescent="0.2">
      <c r="A1159" s="28"/>
      <c r="B1159" s="26"/>
      <c r="C1159" s="27"/>
      <c r="D1159" s="26"/>
      <c r="E1159" s="28"/>
      <c r="F1159" s="26"/>
      <c r="N1159" s="157"/>
      <c r="O1159" s="157"/>
      <c r="P1159" s="158"/>
      <c r="Q1159" s="157"/>
      <c r="R1159" s="157"/>
      <c r="S1159" s="160"/>
    </row>
    <row r="1160" spans="1:19" ht="34" customHeight="1" x14ac:dyDescent="0.2">
      <c r="A1160" s="28"/>
      <c r="B1160" s="26"/>
      <c r="C1160" s="27"/>
      <c r="D1160" s="26"/>
      <c r="E1160" s="28"/>
      <c r="F1160" s="26"/>
      <c r="N1160" s="157"/>
      <c r="O1160" s="157"/>
      <c r="P1160" s="158"/>
      <c r="Q1160" s="157"/>
      <c r="R1160" s="157"/>
      <c r="S1160" s="160"/>
    </row>
    <row r="1161" spans="1:19" ht="34" customHeight="1" x14ac:dyDescent="0.2">
      <c r="A1161" s="28"/>
      <c r="B1161" s="26"/>
      <c r="C1161" s="27"/>
      <c r="D1161" s="26"/>
      <c r="E1161" s="28"/>
      <c r="F1161" s="26"/>
      <c r="N1161" s="157"/>
      <c r="O1161" s="157"/>
      <c r="P1161" s="158"/>
      <c r="Q1161" s="157"/>
      <c r="R1161" s="157"/>
      <c r="S1161" s="160"/>
    </row>
    <row r="1162" spans="1:19" ht="34" customHeight="1" x14ac:dyDescent="0.2">
      <c r="A1162" s="28"/>
      <c r="B1162" s="26"/>
      <c r="C1162" s="27"/>
      <c r="D1162" s="26"/>
      <c r="E1162" s="28"/>
      <c r="F1162" s="26"/>
      <c r="N1162" s="157"/>
      <c r="O1162" s="157"/>
      <c r="P1162" s="158"/>
      <c r="Q1162" s="157"/>
      <c r="R1162" s="157"/>
      <c r="S1162" s="160"/>
    </row>
    <row r="1163" spans="1:19" ht="34" customHeight="1" x14ac:dyDescent="0.2">
      <c r="A1163" s="28"/>
      <c r="B1163" s="26"/>
      <c r="C1163" s="27"/>
      <c r="D1163" s="28"/>
      <c r="E1163" s="28"/>
      <c r="F1163" s="26"/>
      <c r="N1163" s="157"/>
      <c r="O1163" s="157"/>
      <c r="P1163" s="158"/>
      <c r="Q1163" s="157"/>
      <c r="R1163" s="157"/>
      <c r="S1163" s="160"/>
    </row>
    <row r="1164" spans="1:19" ht="34" customHeight="1" x14ac:dyDescent="0.2">
      <c r="A1164" s="28"/>
      <c r="B1164" s="26"/>
      <c r="C1164" s="27"/>
      <c r="D1164" s="28"/>
      <c r="E1164" s="28"/>
      <c r="F1164" s="26"/>
      <c r="N1164" s="157"/>
      <c r="O1164" s="157"/>
      <c r="P1164" s="158"/>
      <c r="Q1164" s="157"/>
      <c r="R1164" s="157"/>
      <c r="S1164" s="160"/>
    </row>
    <row r="1165" spans="1:19" ht="34" customHeight="1" x14ac:dyDescent="0.2">
      <c r="A1165" s="28"/>
      <c r="B1165" s="26"/>
      <c r="C1165" s="27"/>
      <c r="D1165" s="28"/>
      <c r="E1165" s="28"/>
      <c r="F1165" s="26"/>
      <c r="N1165" s="157"/>
      <c r="O1165" s="157"/>
      <c r="P1165" s="158"/>
      <c r="Q1165" s="157"/>
      <c r="R1165" s="157"/>
      <c r="S1165" s="160"/>
    </row>
    <row r="1166" spans="1:19" ht="34" customHeight="1" x14ac:dyDescent="0.2">
      <c r="A1166" s="28"/>
      <c r="B1166" s="26"/>
      <c r="C1166" s="27"/>
      <c r="D1166" s="28"/>
      <c r="E1166" s="28"/>
      <c r="F1166" s="26"/>
      <c r="N1166" s="157"/>
      <c r="O1166" s="157"/>
      <c r="P1166" s="158"/>
      <c r="Q1166" s="157"/>
      <c r="R1166" s="157"/>
      <c r="S1166" s="160"/>
    </row>
    <row r="1167" spans="1:19" ht="34" customHeight="1" x14ac:dyDescent="0.2">
      <c r="A1167" s="28"/>
      <c r="B1167" s="26"/>
      <c r="C1167" s="27"/>
      <c r="D1167" s="26"/>
      <c r="E1167" s="28"/>
      <c r="F1167" s="26"/>
      <c r="N1167" s="157"/>
      <c r="O1167" s="157"/>
      <c r="P1167" s="158"/>
      <c r="Q1167" s="157"/>
      <c r="R1167" s="157"/>
      <c r="S1167" s="160"/>
    </row>
    <row r="1168" spans="1:19" ht="34" customHeight="1" x14ac:dyDescent="0.2">
      <c r="A1168" s="28"/>
      <c r="B1168" s="26"/>
      <c r="C1168" s="27"/>
      <c r="D1168" s="26"/>
      <c r="E1168" s="28"/>
      <c r="F1168" s="26"/>
      <c r="N1168" s="157"/>
      <c r="O1168" s="157"/>
      <c r="P1168" s="158"/>
      <c r="Q1168" s="157"/>
      <c r="R1168" s="157"/>
      <c r="S1168" s="160"/>
    </row>
    <row r="1169" spans="1:19" ht="34" customHeight="1" x14ac:dyDescent="0.2">
      <c r="A1169" s="28"/>
      <c r="B1169" s="26"/>
      <c r="C1169" s="27"/>
      <c r="D1169" s="26"/>
      <c r="E1169" s="28"/>
      <c r="F1169" s="26"/>
      <c r="N1169" s="157"/>
      <c r="O1169" s="157"/>
      <c r="P1169" s="158"/>
      <c r="Q1169" s="157"/>
      <c r="R1169" s="157"/>
      <c r="S1169" s="160"/>
    </row>
    <row r="1170" spans="1:19" ht="34" customHeight="1" x14ac:dyDescent="0.2">
      <c r="A1170" s="28"/>
      <c r="B1170" s="26"/>
      <c r="C1170" s="27"/>
      <c r="D1170" s="26"/>
      <c r="E1170" s="28"/>
      <c r="F1170" s="26"/>
      <c r="N1170" s="157"/>
      <c r="O1170" s="157"/>
      <c r="P1170" s="158"/>
      <c r="Q1170" s="157"/>
      <c r="R1170" s="157"/>
      <c r="S1170" s="160"/>
    </row>
    <row r="1171" spans="1:19" ht="34" customHeight="1" x14ac:dyDescent="0.2">
      <c r="A1171" s="28"/>
      <c r="B1171" s="26"/>
      <c r="C1171" s="27"/>
      <c r="D1171" s="28"/>
      <c r="E1171" s="28"/>
      <c r="F1171" s="26"/>
      <c r="N1171" s="157"/>
      <c r="O1171" s="157"/>
      <c r="P1171" s="158"/>
      <c r="Q1171" s="157"/>
      <c r="R1171" s="157"/>
      <c r="S1171" s="160"/>
    </row>
    <row r="1172" spans="1:19" ht="34" customHeight="1" x14ac:dyDescent="0.2">
      <c r="A1172" s="28"/>
      <c r="B1172" s="26"/>
      <c r="C1172" s="27"/>
      <c r="D1172" s="28"/>
      <c r="E1172" s="28"/>
      <c r="F1172" s="26"/>
      <c r="N1172" s="157"/>
      <c r="O1172" s="157"/>
      <c r="P1172" s="158"/>
      <c r="Q1172" s="157"/>
      <c r="R1172" s="157"/>
      <c r="S1172" s="160"/>
    </row>
    <row r="1173" spans="1:19" ht="34" customHeight="1" x14ac:dyDescent="0.2">
      <c r="A1173" s="28"/>
      <c r="B1173" s="26"/>
      <c r="C1173" s="27"/>
      <c r="D1173" s="28"/>
      <c r="E1173" s="28"/>
      <c r="F1173" s="26"/>
      <c r="N1173" s="157"/>
      <c r="O1173" s="157"/>
      <c r="P1173" s="158"/>
      <c r="Q1173" s="157"/>
      <c r="R1173" s="157"/>
      <c r="S1173" s="160"/>
    </row>
    <row r="1174" spans="1:19" ht="34" customHeight="1" x14ac:dyDescent="0.2">
      <c r="A1174" s="28"/>
      <c r="B1174" s="26"/>
      <c r="C1174" s="27"/>
      <c r="D1174" s="28"/>
      <c r="E1174" s="28"/>
      <c r="F1174" s="26"/>
      <c r="N1174" s="157"/>
      <c r="O1174" s="157"/>
      <c r="P1174" s="158"/>
      <c r="Q1174" s="157"/>
      <c r="R1174" s="157"/>
      <c r="S1174" s="160"/>
    </row>
    <row r="1175" spans="1:19" ht="34" customHeight="1" x14ac:dyDescent="0.2">
      <c r="A1175" s="28"/>
      <c r="B1175" s="26"/>
      <c r="C1175" s="27"/>
      <c r="D1175" s="26"/>
      <c r="E1175" s="28"/>
      <c r="F1175" s="26"/>
      <c r="N1175" s="157"/>
      <c r="O1175" s="157"/>
      <c r="P1175" s="158"/>
      <c r="Q1175" s="157"/>
      <c r="R1175" s="157"/>
      <c r="S1175" s="160"/>
    </row>
    <row r="1176" spans="1:19" ht="34" customHeight="1" x14ac:dyDescent="0.2">
      <c r="A1176" s="28"/>
      <c r="B1176" s="26"/>
      <c r="C1176" s="27"/>
      <c r="D1176" s="26"/>
      <c r="E1176" s="28"/>
      <c r="F1176" s="26"/>
      <c r="N1176" s="157"/>
      <c r="O1176" s="157"/>
      <c r="P1176" s="158"/>
      <c r="Q1176" s="157"/>
      <c r="R1176" s="157"/>
      <c r="S1176" s="160"/>
    </row>
    <row r="1177" spans="1:19" ht="34" customHeight="1" x14ac:dyDescent="0.2">
      <c r="A1177" s="28"/>
      <c r="B1177" s="26"/>
      <c r="C1177" s="27"/>
      <c r="D1177" s="26"/>
      <c r="E1177" s="28"/>
      <c r="F1177" s="26"/>
      <c r="N1177" s="157"/>
      <c r="O1177" s="157"/>
      <c r="P1177" s="158"/>
      <c r="Q1177" s="157"/>
      <c r="R1177" s="157"/>
      <c r="S1177" s="160"/>
    </row>
    <row r="1178" spans="1:19" ht="34" customHeight="1" x14ac:dyDescent="0.2">
      <c r="A1178" s="28"/>
      <c r="B1178" s="26"/>
      <c r="C1178" s="27"/>
      <c r="D1178" s="26"/>
      <c r="E1178" s="28"/>
      <c r="F1178" s="26"/>
      <c r="N1178" s="157"/>
      <c r="O1178" s="157"/>
      <c r="P1178" s="158"/>
      <c r="Q1178" s="157"/>
      <c r="R1178" s="157"/>
      <c r="S1178" s="160"/>
    </row>
    <row r="1179" spans="1:19" ht="34" customHeight="1" x14ac:dyDescent="0.2">
      <c r="A1179" s="28"/>
      <c r="B1179" s="26"/>
      <c r="C1179" s="27"/>
      <c r="D1179" s="26"/>
      <c r="E1179" s="28"/>
      <c r="F1179" s="26"/>
      <c r="N1179" s="157"/>
      <c r="O1179" s="157"/>
      <c r="P1179" s="158"/>
      <c r="Q1179" s="157"/>
      <c r="R1179" s="157"/>
      <c r="S1179" s="160"/>
    </row>
    <row r="1180" spans="1:19" ht="34" customHeight="1" x14ac:dyDescent="0.2">
      <c r="A1180" s="28"/>
      <c r="B1180" s="26"/>
      <c r="C1180" s="27"/>
      <c r="D1180" s="26"/>
      <c r="E1180" s="28"/>
      <c r="F1180" s="26"/>
      <c r="N1180" s="157"/>
      <c r="O1180" s="157"/>
      <c r="P1180" s="158"/>
      <c r="Q1180" s="157"/>
      <c r="R1180" s="157"/>
      <c r="S1180" s="160"/>
    </row>
    <row r="1181" spans="1:19" ht="34" customHeight="1" x14ac:dyDescent="0.2">
      <c r="A1181" s="28"/>
      <c r="B1181" s="26"/>
      <c r="C1181" s="27"/>
      <c r="D1181" s="26"/>
      <c r="E1181" s="28"/>
      <c r="F1181" s="26"/>
      <c r="N1181" s="157"/>
      <c r="O1181" s="157"/>
      <c r="P1181" s="158"/>
      <c r="Q1181" s="157"/>
      <c r="R1181" s="157"/>
      <c r="S1181" s="160"/>
    </row>
    <row r="1182" spans="1:19" ht="34" customHeight="1" x14ac:dyDescent="0.2">
      <c r="A1182" s="28"/>
      <c r="B1182" s="26"/>
      <c r="C1182" s="27"/>
      <c r="D1182" s="26"/>
      <c r="E1182" s="28"/>
      <c r="F1182" s="26"/>
      <c r="N1182" s="157"/>
      <c r="O1182" s="157"/>
      <c r="P1182" s="158"/>
      <c r="Q1182" s="157"/>
      <c r="R1182" s="157"/>
      <c r="S1182" s="160"/>
    </row>
    <row r="1183" spans="1:19" ht="34" customHeight="1" x14ac:dyDescent="0.2">
      <c r="A1183" s="28"/>
      <c r="B1183" s="26"/>
      <c r="C1183" s="27"/>
      <c r="D1183" s="26"/>
      <c r="E1183" s="28"/>
      <c r="F1183" s="26"/>
      <c r="N1183" s="157"/>
      <c r="O1183" s="157"/>
      <c r="P1183" s="158"/>
      <c r="Q1183" s="157"/>
      <c r="R1183" s="157"/>
      <c r="S1183" s="160"/>
    </row>
    <row r="1184" spans="1:19" ht="34" customHeight="1" x14ac:dyDescent="0.2">
      <c r="A1184" s="28"/>
      <c r="B1184" s="26"/>
      <c r="C1184" s="27"/>
      <c r="D1184" s="26"/>
      <c r="E1184" s="28"/>
      <c r="F1184" s="26"/>
      <c r="N1184" s="157"/>
      <c r="O1184" s="157"/>
      <c r="P1184" s="158"/>
      <c r="Q1184" s="157"/>
      <c r="R1184" s="157"/>
      <c r="S1184" s="160"/>
    </row>
    <row r="1185" spans="1:19" ht="34" customHeight="1" x14ac:dyDescent="0.2">
      <c r="A1185" s="28"/>
      <c r="B1185" s="26"/>
      <c r="C1185" s="27"/>
      <c r="D1185" s="26"/>
      <c r="E1185" s="28"/>
      <c r="F1185" s="26"/>
      <c r="N1185" s="157"/>
      <c r="O1185" s="157"/>
      <c r="P1185" s="158"/>
      <c r="Q1185" s="157"/>
      <c r="R1185" s="157"/>
      <c r="S1185" s="160"/>
    </row>
    <row r="1186" spans="1:19" ht="34" customHeight="1" x14ac:dyDescent="0.2">
      <c r="A1186" s="28"/>
      <c r="B1186" s="26"/>
      <c r="C1186" s="27"/>
      <c r="D1186" s="26"/>
      <c r="E1186" s="28"/>
      <c r="F1186" s="26"/>
      <c r="N1186" s="157"/>
      <c r="O1186" s="157"/>
      <c r="P1186" s="158"/>
      <c r="Q1186" s="157"/>
      <c r="R1186" s="157"/>
      <c r="S1186" s="160"/>
    </row>
    <row r="1187" spans="1:19" ht="34" customHeight="1" x14ac:dyDescent="0.2">
      <c r="A1187" s="28"/>
      <c r="B1187" s="26"/>
      <c r="C1187" s="27"/>
      <c r="D1187" s="26"/>
      <c r="E1187" s="28"/>
      <c r="F1187" s="26"/>
      <c r="N1187" s="157"/>
      <c r="O1187" s="157"/>
      <c r="P1187" s="158"/>
      <c r="Q1187" s="157"/>
      <c r="R1187" s="157"/>
      <c r="S1187" s="160"/>
    </row>
    <row r="1188" spans="1:19" ht="34" customHeight="1" x14ac:dyDescent="0.2">
      <c r="A1188" s="28"/>
      <c r="B1188" s="26"/>
      <c r="C1188" s="27"/>
      <c r="D1188" s="26"/>
      <c r="E1188" s="28"/>
      <c r="F1188" s="26"/>
      <c r="N1188" s="157"/>
      <c r="O1188" s="157"/>
      <c r="P1188" s="158"/>
      <c r="Q1188" s="157"/>
      <c r="R1188" s="157"/>
      <c r="S1188" s="160"/>
    </row>
    <row r="1189" spans="1:19" ht="34" customHeight="1" x14ac:dyDescent="0.2">
      <c r="A1189" s="28"/>
      <c r="B1189" s="26"/>
      <c r="C1189" s="27"/>
      <c r="D1189" s="26"/>
      <c r="E1189" s="28"/>
      <c r="F1189" s="26"/>
      <c r="N1189" s="157"/>
      <c r="O1189" s="157"/>
      <c r="P1189" s="158"/>
      <c r="Q1189" s="157"/>
      <c r="R1189" s="157"/>
      <c r="S1189" s="160"/>
    </row>
    <row r="1190" spans="1:19" ht="34" customHeight="1" x14ac:dyDescent="0.2">
      <c r="A1190" s="28"/>
      <c r="B1190" s="26"/>
      <c r="C1190" s="27"/>
      <c r="D1190" s="26"/>
      <c r="E1190" s="28"/>
      <c r="F1190" s="26"/>
      <c r="N1190" s="157"/>
      <c r="O1190" s="157"/>
      <c r="P1190" s="158"/>
      <c r="Q1190" s="157"/>
      <c r="R1190" s="157"/>
      <c r="S1190" s="160"/>
    </row>
    <row r="1191" spans="1:19" ht="34" customHeight="1" x14ac:dyDescent="0.2">
      <c r="A1191" s="28"/>
      <c r="B1191" s="26"/>
      <c r="C1191" s="27"/>
      <c r="D1191" s="26"/>
      <c r="E1191" s="28"/>
      <c r="F1191" s="26"/>
      <c r="N1191" s="157"/>
      <c r="O1191" s="157"/>
      <c r="P1191" s="158"/>
      <c r="Q1191" s="157"/>
      <c r="R1191" s="157"/>
      <c r="S1191" s="160"/>
    </row>
    <row r="1192" spans="1:19" ht="34" customHeight="1" x14ac:dyDescent="0.2">
      <c r="A1192" s="28"/>
      <c r="B1192" s="26"/>
      <c r="C1192" s="27"/>
      <c r="D1192" s="26"/>
      <c r="E1192" s="28"/>
      <c r="F1192" s="26"/>
      <c r="N1192" s="157"/>
      <c r="O1192" s="157"/>
      <c r="P1192" s="158"/>
      <c r="Q1192" s="157"/>
      <c r="R1192" s="157"/>
      <c r="S1192" s="160"/>
    </row>
    <row r="1193" spans="1:19" ht="34" customHeight="1" x14ac:dyDescent="0.2">
      <c r="A1193" s="28"/>
      <c r="B1193" s="26"/>
      <c r="C1193" s="27"/>
      <c r="D1193" s="26"/>
      <c r="E1193" s="28"/>
      <c r="F1193" s="26"/>
      <c r="N1193" s="157"/>
      <c r="O1193" s="157"/>
      <c r="P1193" s="158"/>
      <c r="Q1193" s="157"/>
      <c r="R1193" s="157"/>
      <c r="S1193" s="160"/>
    </row>
    <row r="1194" spans="1:19" ht="34" customHeight="1" x14ac:dyDescent="0.2">
      <c r="A1194" s="28"/>
      <c r="B1194" s="26"/>
      <c r="C1194" s="27"/>
      <c r="D1194" s="26"/>
      <c r="E1194" s="28"/>
      <c r="F1194" s="26"/>
      <c r="N1194" s="157"/>
      <c r="O1194" s="157"/>
      <c r="P1194" s="158"/>
      <c r="Q1194" s="157"/>
      <c r="R1194" s="157"/>
      <c r="S1194" s="160"/>
    </row>
    <row r="1195" spans="1:19" ht="34" customHeight="1" x14ac:dyDescent="0.2">
      <c r="A1195" s="28"/>
      <c r="B1195" s="26"/>
      <c r="C1195" s="27"/>
      <c r="D1195" s="26"/>
      <c r="E1195" s="28"/>
      <c r="F1195" s="26"/>
      <c r="N1195" s="157"/>
      <c r="O1195" s="157"/>
      <c r="P1195" s="158"/>
      <c r="Q1195" s="157"/>
      <c r="R1195" s="157"/>
      <c r="S1195" s="160"/>
    </row>
    <row r="1196" spans="1:19" ht="34" customHeight="1" x14ac:dyDescent="0.2">
      <c r="A1196" s="28"/>
      <c r="B1196" s="26"/>
      <c r="C1196" s="27"/>
      <c r="D1196" s="26"/>
      <c r="E1196" s="28"/>
      <c r="F1196" s="26"/>
      <c r="N1196" s="157"/>
      <c r="O1196" s="157"/>
      <c r="P1196" s="158"/>
      <c r="Q1196" s="157"/>
      <c r="R1196" s="157"/>
      <c r="S1196" s="160"/>
    </row>
    <row r="1197" spans="1:19" ht="34" customHeight="1" x14ac:dyDescent="0.2">
      <c r="A1197" s="28"/>
      <c r="B1197" s="26"/>
      <c r="C1197" s="27"/>
      <c r="D1197" s="26"/>
      <c r="E1197" s="28"/>
      <c r="F1197" s="26"/>
      <c r="N1197" s="157"/>
      <c r="O1197" s="157"/>
      <c r="P1197" s="158"/>
      <c r="Q1197" s="157"/>
      <c r="R1197" s="157"/>
      <c r="S1197" s="160"/>
    </row>
    <row r="1198" spans="1:19" ht="34" customHeight="1" x14ac:dyDescent="0.2">
      <c r="A1198" s="28"/>
      <c r="B1198" s="26"/>
      <c r="C1198" s="27"/>
      <c r="D1198" s="26"/>
      <c r="E1198" s="28"/>
      <c r="F1198" s="26"/>
      <c r="N1198" s="157"/>
      <c r="O1198" s="157"/>
      <c r="P1198" s="158"/>
      <c r="Q1198" s="157"/>
      <c r="R1198" s="157"/>
      <c r="S1198" s="160"/>
    </row>
    <row r="1199" spans="1:19" ht="34" customHeight="1" x14ac:dyDescent="0.2">
      <c r="A1199" s="28"/>
      <c r="B1199" s="26"/>
      <c r="C1199" s="27"/>
      <c r="D1199" s="26"/>
      <c r="E1199" s="28"/>
      <c r="F1199" s="26"/>
      <c r="N1199" s="157"/>
      <c r="O1199" s="157"/>
      <c r="P1199" s="158"/>
      <c r="Q1199" s="157"/>
      <c r="R1199" s="157"/>
      <c r="S1199" s="160"/>
    </row>
    <row r="1200" spans="1:19" ht="34" customHeight="1" x14ac:dyDescent="0.2">
      <c r="A1200" s="28"/>
      <c r="B1200" s="26"/>
      <c r="C1200" s="27"/>
      <c r="D1200" s="26"/>
      <c r="E1200" s="28"/>
      <c r="F1200" s="26"/>
      <c r="N1200" s="157"/>
      <c r="O1200" s="157"/>
      <c r="P1200" s="158"/>
      <c r="Q1200" s="157"/>
      <c r="R1200" s="157"/>
      <c r="S1200" s="160"/>
    </row>
    <row r="1201" spans="1:19" ht="34" customHeight="1" x14ac:dyDescent="0.2">
      <c r="A1201" s="28"/>
      <c r="B1201" s="26"/>
      <c r="C1201" s="27"/>
      <c r="D1201" s="26"/>
      <c r="E1201" s="28"/>
      <c r="F1201" s="26"/>
      <c r="N1201" s="157"/>
      <c r="O1201" s="157"/>
      <c r="P1201" s="158"/>
      <c r="Q1201" s="157"/>
      <c r="R1201" s="157"/>
      <c r="S1201" s="160"/>
    </row>
    <row r="1202" spans="1:19" ht="34" customHeight="1" x14ac:dyDescent="0.2">
      <c r="A1202" s="28"/>
      <c r="B1202" s="26"/>
      <c r="C1202" s="27"/>
      <c r="D1202" s="28"/>
      <c r="E1202" s="28"/>
      <c r="F1202" s="26"/>
      <c r="N1202" s="157"/>
      <c r="O1202" s="157"/>
      <c r="P1202" s="158"/>
      <c r="Q1202" s="157"/>
      <c r="R1202" s="157"/>
      <c r="S1202" s="160"/>
    </row>
    <row r="1203" spans="1:19" ht="34" customHeight="1" x14ac:dyDescent="0.2">
      <c r="A1203" s="28"/>
      <c r="B1203" s="26"/>
      <c r="C1203" s="27"/>
      <c r="D1203" s="28"/>
      <c r="E1203" s="28"/>
      <c r="F1203" s="26"/>
      <c r="N1203" s="157"/>
      <c r="O1203" s="157"/>
      <c r="P1203" s="158"/>
      <c r="Q1203" s="157"/>
      <c r="R1203" s="157"/>
      <c r="S1203" s="160"/>
    </row>
    <row r="1204" spans="1:19" ht="34" customHeight="1" x14ac:dyDescent="0.2">
      <c r="A1204" s="28"/>
      <c r="B1204" s="26"/>
      <c r="C1204" s="27"/>
      <c r="D1204" s="28"/>
      <c r="E1204" s="28"/>
      <c r="F1204" s="26"/>
      <c r="N1204" s="157"/>
      <c r="O1204" s="157"/>
      <c r="P1204" s="158"/>
      <c r="Q1204" s="157"/>
      <c r="R1204" s="157"/>
      <c r="S1204" s="160"/>
    </row>
    <row r="1205" spans="1:19" ht="34" customHeight="1" x14ac:dyDescent="0.2">
      <c r="A1205" s="28"/>
      <c r="B1205" s="26"/>
      <c r="C1205" s="27"/>
      <c r="D1205" s="28"/>
      <c r="E1205" s="28"/>
      <c r="F1205" s="26"/>
      <c r="N1205" s="157"/>
      <c r="O1205" s="157"/>
      <c r="P1205" s="158"/>
      <c r="Q1205" s="157"/>
      <c r="R1205" s="157"/>
      <c r="S1205" s="160"/>
    </row>
    <row r="1206" spans="1:19" ht="34" customHeight="1" x14ac:dyDescent="0.2">
      <c r="A1206" s="28"/>
      <c r="B1206" s="26"/>
      <c r="C1206" s="27"/>
      <c r="D1206" s="28"/>
      <c r="E1206" s="28"/>
      <c r="F1206" s="26"/>
      <c r="N1206" s="157"/>
      <c r="O1206" s="157"/>
      <c r="P1206" s="158"/>
      <c r="Q1206" s="157"/>
      <c r="R1206" s="157"/>
      <c r="S1206" s="160"/>
    </row>
    <row r="1207" spans="1:19" ht="34" customHeight="1" x14ac:dyDescent="0.2">
      <c r="A1207" s="28"/>
      <c r="B1207" s="26"/>
      <c r="C1207" s="27"/>
      <c r="D1207" s="28"/>
      <c r="E1207" s="28"/>
      <c r="F1207" s="26"/>
      <c r="N1207" s="157"/>
      <c r="O1207" s="157"/>
      <c r="P1207" s="158"/>
      <c r="Q1207" s="157"/>
      <c r="R1207" s="157"/>
      <c r="S1207" s="160"/>
    </row>
    <row r="1208" spans="1:19" ht="34" customHeight="1" x14ac:dyDescent="0.2">
      <c r="A1208" s="28"/>
      <c r="B1208" s="26"/>
      <c r="C1208" s="27"/>
      <c r="D1208" s="28"/>
      <c r="E1208" s="28"/>
      <c r="F1208" s="26"/>
      <c r="N1208" s="157"/>
      <c r="O1208" s="157"/>
      <c r="P1208" s="158"/>
      <c r="Q1208" s="157"/>
      <c r="R1208" s="157"/>
      <c r="S1208" s="160"/>
    </row>
    <row r="1209" spans="1:19" ht="34" customHeight="1" x14ac:dyDescent="0.2">
      <c r="A1209" s="28"/>
      <c r="B1209" s="26"/>
      <c r="C1209" s="27"/>
      <c r="D1209" s="28"/>
      <c r="E1209" s="28"/>
      <c r="F1209" s="26"/>
      <c r="N1209" s="157"/>
      <c r="O1209" s="157"/>
      <c r="P1209" s="158"/>
      <c r="Q1209" s="157"/>
      <c r="R1209" s="157"/>
      <c r="S1209" s="160"/>
    </row>
    <row r="1210" spans="1:19" ht="34" customHeight="1" x14ac:dyDescent="0.2">
      <c r="A1210" s="28"/>
      <c r="B1210" s="26"/>
      <c r="C1210" s="27"/>
      <c r="D1210" s="26"/>
      <c r="E1210" s="28"/>
      <c r="F1210" s="26"/>
      <c r="N1210" s="157"/>
      <c r="O1210" s="157"/>
      <c r="P1210" s="158"/>
      <c r="Q1210" s="157"/>
      <c r="R1210" s="157"/>
      <c r="S1210" s="160"/>
    </row>
    <row r="1211" spans="1:19" ht="34" customHeight="1" x14ac:dyDescent="0.2">
      <c r="A1211" s="28"/>
      <c r="B1211" s="26"/>
      <c r="C1211" s="27"/>
      <c r="D1211" s="26"/>
      <c r="E1211" s="28"/>
      <c r="F1211" s="26"/>
      <c r="N1211" s="157"/>
      <c r="O1211" s="157"/>
      <c r="P1211" s="158"/>
      <c r="Q1211" s="157"/>
      <c r="R1211" s="157"/>
      <c r="S1211" s="160"/>
    </row>
    <row r="1212" spans="1:19" ht="34" customHeight="1" x14ac:dyDescent="0.2">
      <c r="A1212" s="28"/>
      <c r="B1212" s="26"/>
      <c r="C1212" s="27"/>
      <c r="D1212" s="26"/>
      <c r="E1212" s="28"/>
      <c r="F1212" s="26"/>
      <c r="N1212" s="157"/>
      <c r="O1212" s="157"/>
      <c r="P1212" s="158"/>
      <c r="Q1212" s="157"/>
      <c r="R1212" s="157"/>
      <c r="S1212" s="160"/>
    </row>
    <row r="1213" spans="1:19" ht="34" customHeight="1" x14ac:dyDescent="0.2">
      <c r="A1213" s="28"/>
      <c r="B1213" s="26"/>
      <c r="C1213" s="27"/>
      <c r="D1213" s="26"/>
      <c r="E1213" s="28"/>
      <c r="F1213" s="26"/>
      <c r="N1213" s="157"/>
      <c r="O1213" s="157"/>
      <c r="P1213" s="158"/>
      <c r="Q1213" s="157"/>
      <c r="R1213" s="157"/>
      <c r="S1213" s="160"/>
    </row>
    <row r="1214" spans="1:19" ht="34" customHeight="1" x14ac:dyDescent="0.2">
      <c r="A1214" s="28"/>
      <c r="B1214" s="26"/>
      <c r="C1214" s="27"/>
      <c r="D1214" s="26"/>
      <c r="E1214" s="28"/>
      <c r="F1214" s="26"/>
      <c r="N1214" s="157"/>
      <c r="O1214" s="157"/>
      <c r="P1214" s="158"/>
      <c r="Q1214" s="157"/>
      <c r="R1214" s="157"/>
      <c r="S1214" s="160"/>
    </row>
    <row r="1215" spans="1:19" ht="34" customHeight="1" x14ac:dyDescent="0.2">
      <c r="A1215" s="28"/>
      <c r="B1215" s="26"/>
      <c r="C1215" s="27"/>
      <c r="D1215" s="26"/>
      <c r="E1215" s="28"/>
      <c r="F1215" s="26"/>
      <c r="N1215" s="157"/>
      <c r="O1215" s="157"/>
      <c r="P1215" s="158"/>
      <c r="Q1215" s="157"/>
      <c r="R1215" s="157"/>
      <c r="S1215" s="160"/>
    </row>
    <row r="1216" spans="1:19" ht="34" customHeight="1" x14ac:dyDescent="0.2">
      <c r="A1216" s="28"/>
      <c r="B1216" s="26"/>
      <c r="C1216" s="27"/>
      <c r="D1216" s="26"/>
      <c r="E1216" s="28"/>
      <c r="F1216" s="26"/>
      <c r="N1216" s="157"/>
      <c r="O1216" s="157"/>
      <c r="P1216" s="158"/>
      <c r="Q1216" s="157"/>
      <c r="R1216" s="157"/>
      <c r="S1216" s="160"/>
    </row>
    <row r="1217" spans="1:19" ht="34" customHeight="1" x14ac:dyDescent="0.2">
      <c r="A1217" s="28"/>
      <c r="B1217" s="26"/>
      <c r="C1217" s="27"/>
      <c r="D1217" s="26"/>
      <c r="E1217" s="28"/>
      <c r="F1217" s="26"/>
      <c r="N1217" s="157"/>
      <c r="O1217" s="157"/>
      <c r="P1217" s="158"/>
      <c r="Q1217" s="157"/>
      <c r="R1217" s="157"/>
      <c r="S1217" s="160"/>
    </row>
    <row r="1218" spans="1:19" ht="34" customHeight="1" x14ac:dyDescent="0.2">
      <c r="A1218" s="28"/>
      <c r="B1218" s="26"/>
      <c r="C1218" s="27"/>
      <c r="D1218" s="26"/>
      <c r="E1218" s="28"/>
      <c r="F1218" s="26"/>
      <c r="N1218" s="157"/>
      <c r="O1218" s="157"/>
      <c r="P1218" s="158"/>
      <c r="Q1218" s="157"/>
      <c r="R1218" s="157"/>
      <c r="S1218" s="160"/>
    </row>
    <row r="1219" spans="1:19" ht="34" customHeight="1" x14ac:dyDescent="0.2">
      <c r="A1219" s="28"/>
      <c r="B1219" s="26"/>
      <c r="C1219" s="27"/>
      <c r="D1219" s="26"/>
      <c r="E1219" s="28"/>
      <c r="F1219" s="26"/>
      <c r="N1219" s="157"/>
      <c r="O1219" s="157"/>
      <c r="P1219" s="158"/>
      <c r="Q1219" s="157"/>
      <c r="R1219" s="157"/>
      <c r="S1219" s="160"/>
    </row>
    <row r="1220" spans="1:19" ht="34" customHeight="1" x14ac:dyDescent="0.2">
      <c r="A1220" s="28"/>
      <c r="B1220" s="26"/>
      <c r="C1220" s="27"/>
      <c r="D1220" s="26"/>
      <c r="E1220" s="28"/>
      <c r="F1220" s="26"/>
      <c r="N1220" s="157"/>
      <c r="O1220" s="157"/>
      <c r="P1220" s="158"/>
      <c r="Q1220" s="157"/>
      <c r="R1220" s="157"/>
      <c r="S1220" s="160"/>
    </row>
    <row r="1221" spans="1:19" ht="34" customHeight="1" x14ac:dyDescent="0.2">
      <c r="A1221" s="28"/>
      <c r="B1221" s="26"/>
      <c r="C1221" s="27"/>
      <c r="D1221" s="26"/>
      <c r="E1221" s="28"/>
      <c r="F1221" s="26"/>
      <c r="N1221" s="157"/>
      <c r="O1221" s="157"/>
      <c r="P1221" s="158"/>
      <c r="Q1221" s="157"/>
      <c r="R1221" s="157"/>
      <c r="S1221" s="160"/>
    </row>
    <row r="1222" spans="1:19" ht="34" customHeight="1" x14ac:dyDescent="0.2">
      <c r="A1222" s="28"/>
      <c r="B1222" s="26"/>
      <c r="C1222" s="27"/>
      <c r="D1222" s="26"/>
      <c r="E1222" s="28"/>
      <c r="F1222" s="26"/>
      <c r="N1222" s="157"/>
      <c r="O1222" s="157"/>
      <c r="P1222" s="158"/>
      <c r="Q1222" s="157"/>
      <c r="R1222" s="157"/>
      <c r="S1222" s="160"/>
    </row>
    <row r="1223" spans="1:19" ht="34" customHeight="1" x14ac:dyDescent="0.2">
      <c r="A1223" s="28"/>
      <c r="B1223" s="26"/>
      <c r="C1223" s="27"/>
      <c r="D1223" s="26"/>
      <c r="E1223" s="28"/>
      <c r="F1223" s="26"/>
      <c r="N1223" s="157"/>
      <c r="O1223" s="157"/>
      <c r="P1223" s="158"/>
      <c r="Q1223" s="157"/>
      <c r="R1223" s="157"/>
      <c r="S1223" s="160"/>
    </row>
    <row r="1224" spans="1:19" ht="34" customHeight="1" x14ac:dyDescent="0.2">
      <c r="A1224" s="28"/>
      <c r="B1224" s="26"/>
      <c r="C1224" s="27"/>
      <c r="D1224" s="26"/>
      <c r="E1224" s="28"/>
      <c r="F1224" s="26"/>
      <c r="N1224" s="157"/>
      <c r="O1224" s="157"/>
      <c r="P1224" s="158"/>
      <c r="Q1224" s="157"/>
      <c r="R1224" s="157"/>
      <c r="S1224" s="160"/>
    </row>
    <row r="1225" spans="1:19" ht="34" customHeight="1" x14ac:dyDescent="0.2">
      <c r="A1225" s="28"/>
      <c r="B1225" s="26"/>
      <c r="C1225" s="27"/>
      <c r="D1225" s="26"/>
      <c r="E1225" s="28"/>
      <c r="F1225" s="26"/>
      <c r="N1225" s="157"/>
      <c r="O1225" s="157"/>
      <c r="P1225" s="158"/>
      <c r="Q1225" s="157"/>
      <c r="R1225" s="157"/>
      <c r="S1225" s="160"/>
    </row>
    <row r="1226" spans="1:19" ht="34" customHeight="1" x14ac:dyDescent="0.2">
      <c r="A1226" s="28"/>
      <c r="B1226" s="26"/>
      <c r="C1226" s="27"/>
      <c r="D1226" s="26"/>
      <c r="E1226" s="28"/>
      <c r="F1226" s="26"/>
      <c r="N1226" s="157"/>
      <c r="O1226" s="157"/>
      <c r="P1226" s="158"/>
      <c r="Q1226" s="157"/>
      <c r="R1226" s="157"/>
      <c r="S1226" s="160"/>
    </row>
    <row r="1227" spans="1:19" ht="34" customHeight="1" x14ac:dyDescent="0.2">
      <c r="A1227" s="28"/>
      <c r="B1227" s="26"/>
      <c r="C1227" s="27"/>
      <c r="D1227" s="26"/>
      <c r="E1227" s="28"/>
      <c r="F1227" s="26"/>
      <c r="N1227" s="157"/>
      <c r="O1227" s="157"/>
      <c r="P1227" s="158"/>
      <c r="Q1227" s="157"/>
      <c r="R1227" s="157"/>
      <c r="S1227" s="160"/>
    </row>
    <row r="1228" spans="1:19" ht="34" customHeight="1" x14ac:dyDescent="0.2">
      <c r="A1228" s="28"/>
      <c r="B1228" s="26"/>
      <c r="C1228" s="27"/>
      <c r="D1228" s="26"/>
      <c r="E1228" s="28"/>
      <c r="F1228" s="26"/>
      <c r="N1228" s="157"/>
      <c r="O1228" s="157"/>
      <c r="P1228" s="158"/>
      <c r="Q1228" s="157"/>
      <c r="R1228" s="157"/>
      <c r="S1228" s="160"/>
    </row>
    <row r="1229" spans="1:19" ht="34" customHeight="1" x14ac:dyDescent="0.2">
      <c r="A1229" s="28"/>
      <c r="B1229" s="26"/>
      <c r="C1229" s="27"/>
      <c r="D1229" s="26"/>
      <c r="E1229" s="28"/>
      <c r="F1229" s="26"/>
      <c r="N1229" s="157"/>
      <c r="O1229" s="157"/>
      <c r="P1229" s="158"/>
      <c r="Q1229" s="157"/>
      <c r="R1229" s="157"/>
      <c r="S1229" s="160"/>
    </row>
    <row r="1230" spans="1:19" ht="34" customHeight="1" x14ac:dyDescent="0.2">
      <c r="A1230" s="28"/>
      <c r="B1230" s="26"/>
      <c r="C1230" s="27"/>
      <c r="D1230" s="28"/>
      <c r="E1230" s="28"/>
      <c r="F1230" s="26"/>
      <c r="N1230" s="157"/>
      <c r="O1230" s="157"/>
      <c r="P1230" s="158"/>
      <c r="Q1230" s="157"/>
      <c r="R1230" s="157"/>
      <c r="S1230" s="160"/>
    </row>
    <row r="1231" spans="1:19" ht="34" customHeight="1" x14ac:dyDescent="0.2">
      <c r="A1231" s="28"/>
      <c r="B1231" s="26"/>
      <c r="C1231" s="27"/>
      <c r="D1231" s="28"/>
      <c r="E1231" s="28"/>
      <c r="F1231" s="26"/>
      <c r="N1231" s="157"/>
      <c r="O1231" s="157"/>
      <c r="P1231" s="158"/>
      <c r="Q1231" s="157"/>
      <c r="R1231" s="157"/>
      <c r="S1231" s="160"/>
    </row>
    <row r="1232" spans="1:19" ht="34" customHeight="1" x14ac:dyDescent="0.2">
      <c r="A1232" s="28"/>
      <c r="B1232" s="26"/>
      <c r="C1232" s="27"/>
      <c r="D1232" s="28"/>
      <c r="E1232" s="28"/>
      <c r="F1232" s="26"/>
      <c r="N1232" s="157"/>
      <c r="O1232" s="157"/>
      <c r="P1232" s="158"/>
      <c r="Q1232" s="157"/>
      <c r="R1232" s="157"/>
      <c r="S1232" s="160"/>
    </row>
    <row r="1233" spans="1:19" ht="34" customHeight="1" x14ac:dyDescent="0.2">
      <c r="A1233" s="28"/>
      <c r="B1233" s="26"/>
      <c r="C1233" s="27"/>
      <c r="D1233" s="28"/>
      <c r="E1233" s="28"/>
      <c r="F1233" s="26"/>
      <c r="N1233" s="157"/>
      <c r="O1233" s="157"/>
      <c r="P1233" s="158"/>
      <c r="Q1233" s="157"/>
      <c r="R1233" s="157"/>
      <c r="S1233" s="160"/>
    </row>
    <row r="1234" spans="1:19" ht="34" customHeight="1" x14ac:dyDescent="0.2">
      <c r="A1234" s="28"/>
      <c r="B1234" s="26"/>
      <c r="C1234" s="27"/>
      <c r="D1234" s="26"/>
      <c r="E1234" s="28"/>
      <c r="F1234" s="26"/>
      <c r="N1234" s="157"/>
      <c r="O1234" s="157"/>
      <c r="P1234" s="158"/>
      <c r="Q1234" s="157"/>
      <c r="R1234" s="157"/>
      <c r="S1234" s="160"/>
    </row>
    <row r="1235" spans="1:19" ht="34" customHeight="1" x14ac:dyDescent="0.2">
      <c r="A1235" s="28"/>
      <c r="B1235" s="26"/>
      <c r="C1235" s="27"/>
      <c r="D1235" s="26"/>
      <c r="E1235" s="28"/>
      <c r="F1235" s="26"/>
      <c r="N1235" s="157"/>
      <c r="O1235" s="157"/>
      <c r="P1235" s="158"/>
      <c r="Q1235" s="157"/>
      <c r="R1235" s="157"/>
      <c r="S1235" s="160"/>
    </row>
    <row r="1236" spans="1:19" ht="34" customHeight="1" x14ac:dyDescent="0.2">
      <c r="A1236" s="28"/>
      <c r="B1236" s="26"/>
      <c r="C1236" s="27"/>
      <c r="D1236" s="26"/>
      <c r="E1236" s="28"/>
      <c r="F1236" s="26"/>
      <c r="N1236" s="157"/>
      <c r="O1236" s="157"/>
      <c r="P1236" s="158"/>
      <c r="Q1236" s="157"/>
      <c r="R1236" s="157"/>
      <c r="S1236" s="160"/>
    </row>
    <row r="1237" spans="1:19" ht="34" customHeight="1" x14ac:dyDescent="0.2">
      <c r="A1237" s="28"/>
      <c r="B1237" s="26"/>
      <c r="C1237" s="27"/>
      <c r="D1237" s="26"/>
      <c r="E1237" s="28"/>
      <c r="F1237" s="26"/>
      <c r="N1237" s="157"/>
      <c r="O1237" s="157"/>
      <c r="P1237" s="158"/>
      <c r="Q1237" s="157"/>
      <c r="R1237" s="157"/>
      <c r="S1237" s="160"/>
    </row>
    <row r="1238" spans="1:19" ht="34" customHeight="1" x14ac:dyDescent="0.2">
      <c r="A1238" s="28"/>
      <c r="B1238" s="26"/>
      <c r="C1238" s="27"/>
      <c r="D1238" s="28"/>
      <c r="E1238" s="28"/>
      <c r="F1238" s="26"/>
      <c r="N1238" s="157"/>
      <c r="O1238" s="157"/>
      <c r="P1238" s="158"/>
      <c r="Q1238" s="157"/>
      <c r="R1238" s="157"/>
      <c r="S1238" s="160"/>
    </row>
    <row r="1239" spans="1:19" ht="34" customHeight="1" x14ac:dyDescent="0.2">
      <c r="A1239" s="28"/>
      <c r="B1239" s="26"/>
      <c r="C1239" s="27"/>
      <c r="D1239" s="28"/>
      <c r="E1239" s="28"/>
      <c r="F1239" s="26"/>
      <c r="N1239" s="157"/>
      <c r="O1239" s="157"/>
      <c r="P1239" s="158"/>
      <c r="Q1239" s="157"/>
      <c r="R1239" s="157"/>
      <c r="S1239" s="160"/>
    </row>
    <row r="1240" spans="1:19" ht="34" customHeight="1" x14ac:dyDescent="0.2">
      <c r="A1240" s="28"/>
      <c r="B1240" s="26"/>
      <c r="C1240" s="27"/>
      <c r="D1240" s="28"/>
      <c r="E1240" s="28"/>
      <c r="F1240" s="26"/>
      <c r="N1240" s="157"/>
      <c r="O1240" s="157"/>
      <c r="P1240" s="158"/>
      <c r="Q1240" s="157"/>
      <c r="R1240" s="157"/>
      <c r="S1240" s="160"/>
    </row>
    <row r="1241" spans="1:19" ht="34" customHeight="1" x14ac:dyDescent="0.2">
      <c r="A1241" s="28"/>
      <c r="B1241" s="26"/>
      <c r="C1241" s="27"/>
      <c r="D1241" s="28"/>
      <c r="E1241" s="28"/>
      <c r="F1241" s="26"/>
      <c r="N1241" s="157"/>
      <c r="O1241" s="157"/>
      <c r="P1241" s="158"/>
      <c r="Q1241" s="157"/>
      <c r="R1241" s="157"/>
      <c r="S1241" s="160"/>
    </row>
    <row r="1242" spans="1:19" ht="34" customHeight="1" x14ac:dyDescent="0.2">
      <c r="A1242" s="28"/>
      <c r="B1242" s="26"/>
      <c r="C1242" s="27"/>
      <c r="D1242" s="26"/>
      <c r="E1242" s="28"/>
      <c r="F1242" s="26"/>
      <c r="N1242" s="157"/>
      <c r="O1242" s="157"/>
      <c r="P1242" s="158"/>
      <c r="Q1242" s="157"/>
      <c r="R1242" s="157"/>
      <c r="S1242" s="160"/>
    </row>
    <row r="1243" spans="1:19" ht="34" customHeight="1" x14ac:dyDescent="0.2">
      <c r="A1243" s="28"/>
      <c r="B1243" s="26"/>
      <c r="C1243" s="27"/>
      <c r="D1243" s="26"/>
      <c r="E1243" s="28"/>
      <c r="F1243" s="26"/>
      <c r="N1243" s="157"/>
      <c r="O1243" s="157"/>
      <c r="P1243" s="158"/>
      <c r="Q1243" s="157"/>
      <c r="R1243" s="157"/>
      <c r="S1243" s="160"/>
    </row>
    <row r="1244" spans="1:19" ht="34" customHeight="1" x14ac:dyDescent="0.2">
      <c r="A1244" s="28"/>
      <c r="B1244" s="26"/>
      <c r="C1244" s="27"/>
      <c r="D1244" s="26"/>
      <c r="E1244" s="28"/>
      <c r="F1244" s="26"/>
      <c r="N1244" s="157"/>
      <c r="O1244" s="157"/>
      <c r="P1244" s="158"/>
      <c r="Q1244" s="157"/>
      <c r="R1244" s="157"/>
      <c r="S1244" s="160"/>
    </row>
    <row r="1245" spans="1:19" ht="34" customHeight="1" x14ac:dyDescent="0.2">
      <c r="A1245" s="28"/>
      <c r="B1245" s="26"/>
      <c r="C1245" s="27"/>
      <c r="D1245" s="26"/>
      <c r="E1245" s="28"/>
      <c r="F1245" s="26"/>
      <c r="N1245" s="157"/>
      <c r="O1245" s="157"/>
      <c r="P1245" s="158"/>
      <c r="Q1245" s="157"/>
      <c r="R1245" s="157"/>
      <c r="S1245" s="160"/>
    </row>
    <row r="1246" spans="1:19" ht="34" customHeight="1" x14ac:dyDescent="0.2">
      <c r="A1246" s="28"/>
      <c r="B1246" s="26"/>
      <c r="C1246" s="27"/>
      <c r="D1246" s="26"/>
      <c r="E1246" s="28"/>
      <c r="F1246" s="26"/>
      <c r="N1246" s="157"/>
      <c r="O1246" s="157"/>
      <c r="P1246" s="158"/>
      <c r="Q1246" s="157"/>
      <c r="R1246" s="157"/>
      <c r="S1246" s="160"/>
    </row>
    <row r="1247" spans="1:19" ht="34" customHeight="1" x14ac:dyDescent="0.2">
      <c r="A1247" s="28"/>
      <c r="B1247" s="26"/>
      <c r="C1247" s="27"/>
      <c r="D1247" s="26"/>
      <c r="E1247" s="28"/>
      <c r="F1247" s="26"/>
      <c r="N1247" s="157"/>
      <c r="O1247" s="157"/>
      <c r="P1247" s="158"/>
      <c r="Q1247" s="157"/>
      <c r="R1247" s="157"/>
      <c r="S1247" s="160"/>
    </row>
    <row r="1248" spans="1:19" ht="34" customHeight="1" x14ac:dyDescent="0.2">
      <c r="A1248" s="28"/>
      <c r="B1248" s="26"/>
      <c r="C1248" s="27"/>
      <c r="D1248" s="26"/>
      <c r="E1248" s="28"/>
      <c r="F1248" s="26"/>
      <c r="N1248" s="157"/>
      <c r="O1248" s="157"/>
      <c r="P1248" s="158"/>
      <c r="Q1248" s="157"/>
      <c r="R1248" s="157"/>
      <c r="S1248" s="160"/>
    </row>
    <row r="1249" spans="1:19" ht="34" customHeight="1" x14ac:dyDescent="0.2">
      <c r="A1249" s="28"/>
      <c r="B1249" s="26"/>
      <c r="C1249" s="27"/>
      <c r="D1249" s="26"/>
      <c r="E1249" s="28"/>
      <c r="F1249" s="26"/>
      <c r="N1249" s="157"/>
      <c r="O1249" s="157"/>
      <c r="P1249" s="158"/>
      <c r="Q1249" s="157"/>
      <c r="R1249" s="157"/>
      <c r="S1249" s="160"/>
    </row>
    <row r="1250" spans="1:19" ht="34" customHeight="1" x14ac:dyDescent="0.2">
      <c r="A1250" s="28"/>
      <c r="B1250" s="26"/>
      <c r="C1250" s="27"/>
      <c r="D1250" s="26"/>
      <c r="E1250" s="28"/>
      <c r="F1250" s="26"/>
      <c r="N1250" s="157"/>
      <c r="O1250" s="157"/>
      <c r="P1250" s="158"/>
      <c r="Q1250" s="157"/>
      <c r="R1250" s="157"/>
      <c r="S1250" s="160"/>
    </row>
    <row r="1251" spans="1:19" ht="34" customHeight="1" x14ac:dyDescent="0.2">
      <c r="A1251" s="28"/>
      <c r="B1251" s="26"/>
      <c r="C1251" s="27"/>
      <c r="D1251" s="26"/>
      <c r="E1251" s="28"/>
      <c r="F1251" s="26"/>
      <c r="N1251" s="157"/>
      <c r="O1251" s="157"/>
      <c r="P1251" s="158"/>
      <c r="Q1251" s="157"/>
      <c r="R1251" s="157"/>
      <c r="S1251" s="160"/>
    </row>
    <row r="1252" spans="1:19" ht="34" customHeight="1" x14ac:dyDescent="0.2">
      <c r="A1252" s="28"/>
      <c r="B1252" s="26"/>
      <c r="C1252" s="27"/>
      <c r="D1252" s="26"/>
      <c r="E1252" s="28"/>
      <c r="F1252" s="26"/>
      <c r="N1252" s="157"/>
      <c r="O1252" s="157"/>
      <c r="P1252" s="158"/>
      <c r="Q1252" s="157"/>
      <c r="R1252" s="157"/>
      <c r="S1252" s="160"/>
    </row>
    <row r="1253" spans="1:19" ht="34" customHeight="1" x14ac:dyDescent="0.2">
      <c r="A1253" s="28"/>
      <c r="B1253" s="26"/>
      <c r="C1253" s="27"/>
      <c r="D1253" s="26"/>
      <c r="E1253" s="28"/>
      <c r="F1253" s="26"/>
      <c r="N1253" s="157"/>
      <c r="O1253" s="157"/>
      <c r="P1253" s="158"/>
      <c r="Q1253" s="157"/>
      <c r="R1253" s="157"/>
      <c r="S1253" s="160"/>
    </row>
    <row r="1254" spans="1:19" ht="34" customHeight="1" x14ac:dyDescent="0.2">
      <c r="A1254" s="28"/>
      <c r="B1254" s="26"/>
      <c r="C1254" s="27"/>
      <c r="D1254" s="28"/>
      <c r="E1254" s="28"/>
      <c r="F1254" s="26"/>
      <c r="N1254" s="157"/>
      <c r="O1254" s="157"/>
      <c r="P1254" s="158"/>
      <c r="Q1254" s="157"/>
      <c r="R1254" s="157"/>
      <c r="S1254" s="160"/>
    </row>
    <row r="1255" spans="1:19" ht="34" customHeight="1" x14ac:dyDescent="0.2">
      <c r="A1255" s="28"/>
      <c r="B1255" s="26"/>
      <c r="C1255" s="27"/>
      <c r="D1255" s="28"/>
      <c r="E1255" s="28"/>
      <c r="F1255" s="26"/>
      <c r="N1255" s="157"/>
      <c r="O1255" s="157"/>
      <c r="P1255" s="158"/>
      <c r="Q1255" s="157"/>
      <c r="R1255" s="157"/>
      <c r="S1255" s="160"/>
    </row>
    <row r="1256" spans="1:19" ht="34" customHeight="1" x14ac:dyDescent="0.2">
      <c r="A1256" s="28"/>
      <c r="B1256" s="26"/>
      <c r="C1256" s="27"/>
      <c r="D1256" s="28"/>
      <c r="E1256" s="28"/>
      <c r="F1256" s="26"/>
      <c r="N1256" s="157"/>
      <c r="O1256" s="157"/>
      <c r="P1256" s="158"/>
      <c r="Q1256" s="157"/>
      <c r="R1256" s="157"/>
      <c r="S1256" s="160"/>
    </row>
    <row r="1257" spans="1:19" ht="34" customHeight="1" x14ac:dyDescent="0.2">
      <c r="A1257" s="28"/>
      <c r="B1257" s="26"/>
      <c r="C1257" s="27"/>
      <c r="D1257" s="28"/>
      <c r="E1257" s="28"/>
      <c r="F1257" s="26"/>
      <c r="N1257" s="157"/>
      <c r="O1257" s="157"/>
      <c r="P1257" s="158"/>
      <c r="Q1257" s="157"/>
      <c r="R1257" s="157"/>
      <c r="S1257" s="160"/>
    </row>
    <row r="1258" spans="1:19" ht="34" customHeight="1" x14ac:dyDescent="0.2">
      <c r="A1258" s="28"/>
      <c r="B1258" s="26"/>
      <c r="C1258" s="27"/>
      <c r="D1258" s="26"/>
      <c r="E1258" s="28"/>
      <c r="F1258" s="26"/>
      <c r="N1258" s="157"/>
      <c r="O1258" s="157"/>
      <c r="P1258" s="158"/>
      <c r="Q1258" s="157"/>
      <c r="R1258" s="157"/>
      <c r="S1258" s="160"/>
    </row>
    <row r="1259" spans="1:19" ht="34" customHeight="1" x14ac:dyDescent="0.2">
      <c r="A1259" s="28"/>
      <c r="B1259" s="26"/>
      <c r="C1259" s="27"/>
      <c r="D1259" s="26"/>
      <c r="E1259" s="28"/>
      <c r="F1259" s="26"/>
      <c r="N1259" s="157"/>
      <c r="O1259" s="157"/>
      <c r="P1259" s="158"/>
      <c r="Q1259" s="157"/>
      <c r="R1259" s="157"/>
      <c r="S1259" s="160"/>
    </row>
    <row r="1260" spans="1:19" ht="34" customHeight="1" x14ac:dyDescent="0.2">
      <c r="A1260" s="28"/>
      <c r="B1260" s="26"/>
      <c r="C1260" s="27"/>
      <c r="D1260" s="26"/>
      <c r="E1260" s="28"/>
      <c r="F1260" s="26"/>
      <c r="N1260" s="157"/>
      <c r="O1260" s="157"/>
      <c r="P1260" s="158"/>
      <c r="Q1260" s="157"/>
      <c r="R1260" s="157"/>
      <c r="S1260" s="160"/>
    </row>
    <row r="1261" spans="1:19" ht="34" customHeight="1" x14ac:dyDescent="0.2">
      <c r="A1261" s="28"/>
      <c r="B1261" s="26"/>
      <c r="C1261" s="27"/>
      <c r="D1261" s="26"/>
      <c r="E1261" s="28"/>
      <c r="F1261" s="26"/>
      <c r="N1261" s="157"/>
      <c r="O1261" s="157"/>
      <c r="P1261" s="158"/>
      <c r="Q1261" s="157"/>
      <c r="R1261" s="157"/>
      <c r="S1261" s="160"/>
    </row>
    <row r="1262" spans="1:19" ht="34" customHeight="1" x14ac:dyDescent="0.2">
      <c r="A1262" s="28"/>
      <c r="B1262" s="26"/>
      <c r="C1262" s="27"/>
      <c r="D1262" s="26"/>
      <c r="E1262" s="28"/>
      <c r="F1262" s="26"/>
      <c r="N1262" s="157"/>
      <c r="O1262" s="157"/>
      <c r="P1262" s="158"/>
      <c r="Q1262" s="157"/>
      <c r="R1262" s="157"/>
      <c r="S1262" s="160"/>
    </row>
    <row r="1263" spans="1:19" ht="34" customHeight="1" x14ac:dyDescent="0.2">
      <c r="A1263" s="28"/>
      <c r="B1263" s="26"/>
      <c r="C1263" s="27"/>
      <c r="D1263" s="26"/>
      <c r="E1263" s="28"/>
      <c r="F1263" s="26"/>
      <c r="N1263" s="157"/>
      <c r="O1263" s="157"/>
      <c r="P1263" s="158"/>
      <c r="Q1263" s="157"/>
      <c r="R1263" s="157"/>
      <c r="S1263" s="160"/>
    </row>
    <row r="1264" spans="1:19" ht="34" customHeight="1" x14ac:dyDescent="0.2">
      <c r="A1264" s="28"/>
      <c r="B1264" s="26"/>
      <c r="C1264" s="27"/>
      <c r="D1264" s="26"/>
      <c r="E1264" s="28"/>
      <c r="F1264" s="26"/>
      <c r="N1264" s="157"/>
      <c r="O1264" s="157"/>
      <c r="P1264" s="158"/>
      <c r="Q1264" s="157"/>
      <c r="R1264" s="157"/>
      <c r="S1264" s="160"/>
    </row>
    <row r="1265" spans="1:19" ht="34" customHeight="1" x14ac:dyDescent="0.2">
      <c r="A1265" s="28"/>
      <c r="B1265" s="26"/>
      <c r="C1265" s="27"/>
      <c r="D1265" s="26"/>
      <c r="E1265" s="28"/>
      <c r="F1265" s="26"/>
      <c r="N1265" s="157"/>
      <c r="O1265" s="157"/>
      <c r="P1265" s="158"/>
      <c r="Q1265" s="157"/>
      <c r="R1265" s="157"/>
      <c r="S1265" s="160"/>
    </row>
    <row r="1266" spans="1:19" ht="34" customHeight="1" x14ac:dyDescent="0.2">
      <c r="A1266" s="28"/>
      <c r="B1266" s="26"/>
      <c r="C1266" s="27"/>
      <c r="D1266" s="28"/>
      <c r="E1266" s="28"/>
      <c r="F1266" s="26"/>
      <c r="N1266" s="157"/>
      <c r="O1266" s="157"/>
      <c r="P1266" s="158"/>
      <c r="Q1266" s="157"/>
      <c r="R1266" s="157"/>
      <c r="S1266" s="160"/>
    </row>
    <row r="1267" spans="1:19" ht="34" customHeight="1" x14ac:dyDescent="0.2">
      <c r="A1267" s="28"/>
      <c r="B1267" s="26"/>
      <c r="C1267" s="27"/>
      <c r="D1267" s="28"/>
      <c r="E1267" s="28"/>
      <c r="F1267" s="26"/>
      <c r="N1267" s="157"/>
      <c r="O1267" s="157"/>
      <c r="P1267" s="158"/>
      <c r="Q1267" s="157"/>
      <c r="R1267" s="157"/>
      <c r="S1267" s="160"/>
    </row>
    <row r="1268" spans="1:19" ht="34" customHeight="1" x14ac:dyDescent="0.2">
      <c r="A1268" s="28"/>
      <c r="B1268" s="26"/>
      <c r="C1268" s="27"/>
      <c r="D1268" s="28"/>
      <c r="E1268" s="28"/>
      <c r="F1268" s="26"/>
      <c r="N1268" s="157"/>
      <c r="O1268" s="157"/>
      <c r="P1268" s="158"/>
      <c r="Q1268" s="157"/>
      <c r="R1268" s="157"/>
      <c r="S1268" s="160"/>
    </row>
    <row r="1269" spans="1:19" ht="34" customHeight="1" x14ac:dyDescent="0.2">
      <c r="A1269" s="28"/>
      <c r="B1269" s="26"/>
      <c r="C1269" s="27"/>
      <c r="D1269" s="28"/>
      <c r="E1269" s="28"/>
      <c r="F1269" s="26"/>
      <c r="N1269" s="157"/>
      <c r="O1269" s="157"/>
      <c r="P1269" s="158"/>
      <c r="Q1269" s="157"/>
      <c r="R1269" s="157"/>
      <c r="S1269" s="160"/>
    </row>
    <row r="1270" spans="1:19" ht="34" customHeight="1" x14ac:dyDescent="0.2">
      <c r="A1270" s="28"/>
      <c r="B1270" s="26"/>
      <c r="C1270" s="27"/>
      <c r="D1270" s="26"/>
      <c r="E1270" s="28"/>
      <c r="F1270" s="26"/>
      <c r="N1270" s="157"/>
      <c r="O1270" s="157"/>
      <c r="P1270" s="158"/>
      <c r="Q1270" s="157"/>
      <c r="R1270" s="157"/>
      <c r="S1270" s="160"/>
    </row>
    <row r="1271" spans="1:19" ht="34" customHeight="1" x14ac:dyDescent="0.2">
      <c r="A1271" s="28"/>
      <c r="B1271" s="26"/>
      <c r="C1271" s="27"/>
      <c r="D1271" s="26"/>
      <c r="E1271" s="28"/>
      <c r="F1271" s="26"/>
      <c r="N1271" s="157"/>
      <c r="O1271" s="157"/>
      <c r="P1271" s="158"/>
      <c r="Q1271" s="157"/>
      <c r="R1271" s="157"/>
      <c r="S1271" s="160"/>
    </row>
    <row r="1272" spans="1:19" ht="34" customHeight="1" x14ac:dyDescent="0.2">
      <c r="A1272" s="28"/>
      <c r="B1272" s="26"/>
      <c r="C1272" s="27"/>
      <c r="D1272" s="26"/>
      <c r="E1272" s="28"/>
      <c r="F1272" s="26"/>
      <c r="N1272" s="157"/>
      <c r="O1272" s="157"/>
      <c r="P1272" s="158"/>
      <c r="Q1272" s="157"/>
      <c r="R1272" s="157"/>
      <c r="S1272" s="160"/>
    </row>
    <row r="1273" spans="1:19" ht="34" customHeight="1" x14ac:dyDescent="0.2">
      <c r="A1273" s="28"/>
      <c r="B1273" s="26"/>
      <c r="C1273" s="27"/>
      <c r="D1273" s="26"/>
      <c r="E1273" s="28"/>
      <c r="F1273" s="26"/>
      <c r="N1273" s="157"/>
      <c r="O1273" s="157"/>
      <c r="P1273" s="158"/>
      <c r="Q1273" s="157"/>
      <c r="R1273" s="157"/>
      <c r="S1273" s="160"/>
    </row>
    <row r="1274" spans="1:19" ht="34" customHeight="1" x14ac:dyDescent="0.2">
      <c r="A1274" s="28"/>
      <c r="B1274" s="26"/>
      <c r="C1274" s="27"/>
      <c r="D1274" s="28"/>
      <c r="E1274" s="28"/>
      <c r="F1274" s="26"/>
      <c r="N1274" s="157"/>
      <c r="O1274" s="157"/>
      <c r="P1274" s="158"/>
      <c r="Q1274" s="157"/>
      <c r="R1274" s="157"/>
      <c r="S1274" s="160"/>
    </row>
    <row r="1275" spans="1:19" ht="34" customHeight="1" x14ac:dyDescent="0.2">
      <c r="A1275" s="28"/>
      <c r="B1275" s="26"/>
      <c r="C1275" s="27"/>
      <c r="D1275" s="28"/>
      <c r="E1275" s="28"/>
      <c r="F1275" s="26"/>
      <c r="N1275" s="157"/>
      <c r="O1275" s="157"/>
      <c r="P1275" s="158"/>
      <c r="Q1275" s="157"/>
      <c r="R1275" s="157"/>
      <c r="S1275" s="160"/>
    </row>
    <row r="1276" spans="1:19" ht="34" customHeight="1" x14ac:dyDescent="0.2">
      <c r="A1276" s="28"/>
      <c r="B1276" s="26"/>
      <c r="C1276" s="27"/>
      <c r="D1276" s="28"/>
      <c r="E1276" s="28"/>
      <c r="F1276" s="26"/>
      <c r="N1276" s="157"/>
      <c r="O1276" s="157"/>
      <c r="P1276" s="158"/>
      <c r="Q1276" s="157"/>
      <c r="R1276" s="157"/>
      <c r="S1276" s="160"/>
    </row>
    <row r="1277" spans="1:19" ht="34" customHeight="1" x14ac:dyDescent="0.2">
      <c r="A1277" s="28"/>
      <c r="B1277" s="26"/>
      <c r="C1277" s="27"/>
      <c r="D1277" s="28"/>
      <c r="E1277" s="28"/>
      <c r="F1277" s="26"/>
      <c r="N1277" s="157"/>
      <c r="O1277" s="157"/>
      <c r="P1277" s="158"/>
      <c r="Q1277" s="157"/>
      <c r="R1277" s="157"/>
      <c r="S1277" s="160"/>
    </row>
    <row r="1278" spans="1:19" ht="34" customHeight="1" x14ac:dyDescent="0.2">
      <c r="A1278" s="28"/>
      <c r="B1278" s="26"/>
      <c r="C1278" s="27"/>
      <c r="D1278" s="26"/>
      <c r="E1278" s="28"/>
      <c r="F1278" s="26"/>
      <c r="N1278" s="157"/>
      <c r="O1278" s="157"/>
      <c r="P1278" s="158"/>
      <c r="Q1278" s="157"/>
      <c r="R1278" s="157"/>
      <c r="S1278" s="160"/>
    </row>
    <row r="1279" spans="1:19" ht="34" customHeight="1" x14ac:dyDescent="0.2">
      <c r="A1279" s="28"/>
      <c r="B1279" s="26"/>
      <c r="C1279" s="27"/>
      <c r="D1279" s="26"/>
      <c r="E1279" s="28"/>
      <c r="F1279" s="26"/>
      <c r="N1279" s="157"/>
      <c r="O1279" s="157"/>
      <c r="P1279" s="158"/>
      <c r="Q1279" s="157"/>
      <c r="R1279" s="157"/>
      <c r="S1279" s="160"/>
    </row>
    <row r="1280" spans="1:19" ht="34" customHeight="1" x14ac:dyDescent="0.2">
      <c r="A1280" s="28"/>
      <c r="B1280" s="26"/>
      <c r="C1280" s="27"/>
      <c r="D1280" s="26"/>
      <c r="E1280" s="28"/>
      <c r="F1280" s="26"/>
      <c r="N1280" s="157"/>
      <c r="O1280" s="157"/>
      <c r="P1280" s="158"/>
      <c r="Q1280" s="157"/>
      <c r="R1280" s="157"/>
      <c r="S1280" s="160"/>
    </row>
    <row r="1281" spans="1:19" ht="34" customHeight="1" x14ac:dyDescent="0.2">
      <c r="A1281" s="28"/>
      <c r="B1281" s="26"/>
      <c r="C1281" s="27"/>
      <c r="D1281" s="26"/>
      <c r="E1281" s="28"/>
      <c r="F1281" s="26"/>
      <c r="N1281" s="157"/>
      <c r="O1281" s="157"/>
      <c r="P1281" s="158"/>
      <c r="Q1281" s="157"/>
      <c r="R1281" s="157"/>
      <c r="S1281" s="160"/>
    </row>
    <row r="1282" spans="1:19" ht="34" customHeight="1" x14ac:dyDescent="0.2">
      <c r="A1282" s="28"/>
      <c r="B1282" s="26"/>
      <c r="C1282" s="27"/>
      <c r="D1282" s="26"/>
      <c r="E1282" s="28"/>
      <c r="F1282" s="26"/>
      <c r="N1282" s="157"/>
      <c r="O1282" s="157"/>
      <c r="P1282" s="158"/>
      <c r="Q1282" s="157"/>
      <c r="R1282" s="157"/>
      <c r="S1282" s="160"/>
    </row>
    <row r="1283" spans="1:19" ht="34" customHeight="1" x14ac:dyDescent="0.2">
      <c r="A1283" s="28"/>
      <c r="B1283" s="26"/>
      <c r="C1283" s="27"/>
      <c r="D1283" s="26"/>
      <c r="E1283" s="28"/>
      <c r="F1283" s="26"/>
      <c r="N1283" s="157"/>
      <c r="O1283" s="157"/>
      <c r="P1283" s="158"/>
      <c r="Q1283" s="157"/>
      <c r="R1283" s="157"/>
      <c r="S1283" s="160"/>
    </row>
    <row r="1284" spans="1:19" ht="34" customHeight="1" x14ac:dyDescent="0.2">
      <c r="A1284" s="28"/>
      <c r="B1284" s="26"/>
      <c r="C1284" s="27"/>
      <c r="D1284" s="26"/>
      <c r="E1284" s="28"/>
      <c r="F1284" s="26"/>
      <c r="N1284" s="157"/>
      <c r="O1284" s="157"/>
      <c r="P1284" s="158"/>
      <c r="Q1284" s="157"/>
      <c r="R1284" s="157"/>
      <c r="S1284" s="160"/>
    </row>
    <row r="1285" spans="1:19" ht="34" customHeight="1" x14ac:dyDescent="0.2">
      <c r="A1285" s="28"/>
      <c r="B1285" s="26"/>
      <c r="C1285" s="27"/>
      <c r="D1285" s="26"/>
      <c r="E1285" s="28"/>
      <c r="F1285" s="26"/>
      <c r="N1285" s="157"/>
      <c r="O1285" s="157"/>
      <c r="P1285" s="158"/>
      <c r="Q1285" s="157"/>
      <c r="R1285" s="157"/>
      <c r="S1285" s="160"/>
    </row>
    <row r="1286" spans="1:19" ht="34" customHeight="1" x14ac:dyDescent="0.2">
      <c r="A1286" s="28"/>
      <c r="B1286" s="26"/>
      <c r="C1286" s="27"/>
      <c r="D1286" s="26"/>
      <c r="E1286" s="28"/>
      <c r="F1286" s="26"/>
      <c r="N1286" s="157"/>
      <c r="O1286" s="157"/>
      <c r="P1286" s="158"/>
      <c r="Q1286" s="157"/>
      <c r="R1286" s="157"/>
      <c r="S1286" s="160"/>
    </row>
    <row r="1287" spans="1:19" ht="34" customHeight="1" x14ac:dyDescent="0.2">
      <c r="A1287" s="28"/>
      <c r="B1287" s="26"/>
      <c r="C1287" s="27"/>
      <c r="D1287" s="26"/>
      <c r="E1287" s="28"/>
      <c r="F1287" s="26"/>
      <c r="N1287" s="157"/>
      <c r="O1287" s="157"/>
      <c r="P1287" s="158"/>
      <c r="Q1287" s="157"/>
      <c r="R1287" s="157"/>
      <c r="S1287" s="160"/>
    </row>
    <row r="1288" spans="1:19" ht="34" customHeight="1" x14ac:dyDescent="0.2">
      <c r="A1288" s="28"/>
      <c r="B1288" s="26"/>
      <c r="C1288" s="27"/>
      <c r="D1288" s="26"/>
      <c r="E1288" s="28"/>
      <c r="F1288" s="26"/>
      <c r="N1288" s="157"/>
      <c r="O1288" s="157"/>
      <c r="P1288" s="158"/>
      <c r="Q1288" s="157"/>
      <c r="R1288" s="157"/>
      <c r="S1288" s="160"/>
    </row>
    <row r="1289" spans="1:19" ht="34" customHeight="1" x14ac:dyDescent="0.2">
      <c r="A1289" s="28"/>
      <c r="B1289" s="26"/>
      <c r="C1289" s="27"/>
      <c r="D1289" s="26"/>
      <c r="E1289" s="28"/>
      <c r="F1289" s="26"/>
      <c r="N1289" s="157"/>
      <c r="O1289" s="157"/>
      <c r="P1289" s="158"/>
      <c r="Q1289" s="157"/>
      <c r="R1289" s="157"/>
      <c r="S1289" s="160"/>
    </row>
    <row r="1290" spans="1:19" ht="34" customHeight="1" x14ac:dyDescent="0.2">
      <c r="A1290" s="28"/>
      <c r="B1290" s="26"/>
      <c r="C1290" s="27"/>
      <c r="D1290" s="26"/>
      <c r="E1290" s="28"/>
      <c r="F1290" s="26"/>
      <c r="N1290" s="157"/>
      <c r="O1290" s="157"/>
      <c r="P1290" s="158"/>
      <c r="Q1290" s="157"/>
      <c r="R1290" s="157"/>
      <c r="S1290" s="160"/>
    </row>
    <row r="1291" spans="1:19" ht="34" customHeight="1" x14ac:dyDescent="0.2">
      <c r="A1291" s="28"/>
      <c r="B1291" s="26"/>
      <c r="C1291" s="27"/>
      <c r="D1291" s="26"/>
      <c r="E1291" s="28"/>
      <c r="F1291" s="26"/>
      <c r="N1291" s="157"/>
      <c r="O1291" s="157"/>
      <c r="P1291" s="158"/>
      <c r="Q1291" s="157"/>
      <c r="R1291" s="157"/>
      <c r="S1291" s="160"/>
    </row>
    <row r="1292" spans="1:19" ht="34" customHeight="1" x14ac:dyDescent="0.2">
      <c r="A1292" s="28"/>
      <c r="B1292" s="26"/>
      <c r="C1292" s="27"/>
      <c r="D1292" s="26"/>
      <c r="E1292" s="28"/>
      <c r="F1292" s="26"/>
      <c r="N1292" s="157"/>
      <c r="O1292" s="157"/>
      <c r="P1292" s="158"/>
      <c r="Q1292" s="157"/>
      <c r="R1292" s="157"/>
      <c r="S1292" s="160"/>
    </row>
    <row r="1293" spans="1:19" ht="34" customHeight="1" x14ac:dyDescent="0.2">
      <c r="A1293" s="28"/>
      <c r="B1293" s="26"/>
      <c r="C1293" s="27"/>
      <c r="D1293" s="26"/>
      <c r="E1293" s="28"/>
      <c r="F1293" s="26"/>
      <c r="N1293" s="157"/>
      <c r="O1293" s="157"/>
      <c r="P1293" s="158"/>
      <c r="Q1293" s="157"/>
      <c r="R1293" s="157"/>
      <c r="S1293" s="160"/>
    </row>
    <row r="1294" spans="1:19" ht="34" customHeight="1" x14ac:dyDescent="0.2">
      <c r="A1294" s="28"/>
      <c r="B1294" s="26"/>
      <c r="C1294" s="27"/>
      <c r="D1294" s="26"/>
      <c r="E1294" s="28"/>
      <c r="F1294" s="26"/>
      <c r="N1294" s="157"/>
      <c r="O1294" s="157"/>
      <c r="P1294" s="158"/>
      <c r="Q1294" s="157"/>
      <c r="R1294" s="157"/>
      <c r="S1294" s="160"/>
    </row>
    <row r="1295" spans="1:19" ht="34" customHeight="1" x14ac:dyDescent="0.2">
      <c r="A1295" s="28"/>
      <c r="B1295" s="26"/>
      <c r="C1295" s="27"/>
      <c r="D1295" s="26"/>
      <c r="E1295" s="28"/>
      <c r="F1295" s="26"/>
      <c r="N1295" s="157"/>
      <c r="O1295" s="157"/>
      <c r="P1295" s="158"/>
      <c r="Q1295" s="157"/>
      <c r="R1295" s="157"/>
      <c r="S1295" s="160"/>
    </row>
    <row r="1296" spans="1:19" ht="34" customHeight="1" x14ac:dyDescent="0.2">
      <c r="A1296" s="28"/>
      <c r="B1296" s="26"/>
      <c r="C1296" s="27"/>
      <c r="D1296" s="26"/>
      <c r="E1296" s="28"/>
      <c r="F1296" s="26"/>
      <c r="N1296" s="157"/>
      <c r="O1296" s="157"/>
      <c r="P1296" s="158"/>
      <c r="Q1296" s="157"/>
      <c r="R1296" s="157"/>
      <c r="S1296" s="160"/>
    </row>
    <row r="1297" spans="1:19" ht="34" customHeight="1" x14ac:dyDescent="0.2">
      <c r="A1297" s="28"/>
      <c r="B1297" s="26"/>
      <c r="C1297" s="27"/>
      <c r="D1297" s="26"/>
      <c r="E1297" s="28"/>
      <c r="F1297" s="26"/>
      <c r="N1297" s="157"/>
      <c r="O1297" s="157"/>
      <c r="P1297" s="158"/>
      <c r="Q1297" s="157"/>
      <c r="R1297" s="157"/>
      <c r="S1297" s="160"/>
    </row>
    <row r="1298" spans="1:19" ht="34" customHeight="1" x14ac:dyDescent="0.2">
      <c r="A1298" s="28"/>
      <c r="B1298" s="26"/>
      <c r="C1298" s="27"/>
      <c r="D1298" s="28"/>
      <c r="E1298" s="28"/>
      <c r="F1298" s="26"/>
      <c r="N1298" s="157"/>
      <c r="O1298" s="157"/>
      <c r="P1298" s="158"/>
      <c r="Q1298" s="157"/>
      <c r="R1298" s="157"/>
      <c r="S1298" s="160"/>
    </row>
    <row r="1299" spans="1:19" ht="34" customHeight="1" x14ac:dyDescent="0.2">
      <c r="A1299" s="28"/>
      <c r="B1299" s="26"/>
      <c r="C1299" s="27"/>
      <c r="D1299" s="28"/>
      <c r="E1299" s="28"/>
      <c r="F1299" s="26"/>
      <c r="N1299" s="157"/>
      <c r="O1299" s="157"/>
      <c r="P1299" s="158"/>
      <c r="Q1299" s="157"/>
      <c r="R1299" s="157"/>
      <c r="S1299" s="160"/>
    </row>
    <row r="1300" spans="1:19" ht="34" customHeight="1" x14ac:dyDescent="0.2">
      <c r="A1300" s="28"/>
      <c r="B1300" s="26"/>
      <c r="C1300" s="27"/>
      <c r="D1300" s="28"/>
      <c r="E1300" s="28"/>
      <c r="F1300" s="26"/>
      <c r="N1300" s="157"/>
      <c r="O1300" s="157"/>
      <c r="P1300" s="158"/>
      <c r="Q1300" s="157"/>
      <c r="R1300" s="157"/>
      <c r="S1300" s="160"/>
    </row>
    <row r="1301" spans="1:19" ht="34" customHeight="1" x14ac:dyDescent="0.2">
      <c r="A1301" s="28"/>
      <c r="B1301" s="26"/>
      <c r="C1301" s="27"/>
      <c r="D1301" s="28"/>
      <c r="E1301" s="28"/>
      <c r="F1301" s="26"/>
      <c r="N1301" s="157"/>
      <c r="O1301" s="157"/>
      <c r="P1301" s="158"/>
      <c r="Q1301" s="157"/>
      <c r="R1301" s="157"/>
      <c r="S1301" s="160"/>
    </row>
    <row r="1302" spans="1:19" ht="34" customHeight="1" x14ac:dyDescent="0.2">
      <c r="A1302" s="28"/>
      <c r="B1302" s="26"/>
      <c r="C1302" s="27"/>
      <c r="D1302" s="28"/>
      <c r="E1302" s="28"/>
      <c r="F1302" s="26"/>
      <c r="N1302" s="157"/>
      <c r="O1302" s="157"/>
      <c r="P1302" s="158"/>
      <c r="Q1302" s="157"/>
      <c r="R1302" s="157"/>
      <c r="S1302" s="160"/>
    </row>
    <row r="1303" spans="1:19" ht="34" customHeight="1" x14ac:dyDescent="0.2">
      <c r="A1303" s="28"/>
      <c r="B1303" s="26"/>
      <c r="C1303" s="27"/>
      <c r="D1303" s="28"/>
      <c r="E1303" s="28"/>
      <c r="F1303" s="26"/>
      <c r="N1303" s="157"/>
      <c r="O1303" s="157"/>
      <c r="P1303" s="158"/>
      <c r="Q1303" s="157"/>
      <c r="R1303" s="157"/>
      <c r="S1303" s="160"/>
    </row>
    <row r="1304" spans="1:19" ht="34" customHeight="1" x14ac:dyDescent="0.2">
      <c r="A1304" s="28"/>
      <c r="B1304" s="26"/>
      <c r="C1304" s="27"/>
      <c r="D1304" s="28"/>
      <c r="E1304" s="28"/>
      <c r="F1304" s="26"/>
      <c r="N1304" s="157"/>
      <c r="O1304" s="157"/>
      <c r="P1304" s="158"/>
      <c r="Q1304" s="157"/>
      <c r="R1304" s="157"/>
      <c r="S1304" s="160"/>
    </row>
    <row r="1305" spans="1:19" ht="34" customHeight="1" x14ac:dyDescent="0.2">
      <c r="A1305" s="28"/>
      <c r="B1305" s="26"/>
      <c r="C1305" s="27"/>
      <c r="D1305" s="28"/>
      <c r="E1305" s="28"/>
      <c r="F1305" s="26"/>
      <c r="N1305" s="157"/>
      <c r="O1305" s="157"/>
      <c r="P1305" s="158"/>
      <c r="Q1305" s="157"/>
      <c r="R1305" s="157"/>
      <c r="S1305" s="160"/>
    </row>
    <row r="1306" spans="1:19" ht="34" customHeight="1" x14ac:dyDescent="0.2">
      <c r="A1306" s="28"/>
      <c r="B1306" s="26"/>
      <c r="C1306" s="27"/>
      <c r="D1306" s="28"/>
      <c r="E1306" s="28"/>
      <c r="F1306" s="26"/>
      <c r="N1306" s="157"/>
      <c r="O1306" s="157"/>
      <c r="P1306" s="158"/>
      <c r="Q1306" s="157"/>
      <c r="R1306" s="157"/>
      <c r="S1306" s="160"/>
    </row>
    <row r="1307" spans="1:19" ht="34" customHeight="1" x14ac:dyDescent="0.2">
      <c r="A1307" s="28"/>
      <c r="B1307" s="26"/>
      <c r="C1307" s="27"/>
      <c r="D1307" s="28"/>
      <c r="E1307" s="28"/>
      <c r="F1307" s="26"/>
      <c r="N1307" s="157"/>
      <c r="O1307" s="157"/>
      <c r="P1307" s="158"/>
      <c r="Q1307" s="157"/>
      <c r="R1307" s="157"/>
      <c r="S1307" s="160"/>
    </row>
    <row r="1308" spans="1:19" ht="34" customHeight="1" x14ac:dyDescent="0.2">
      <c r="A1308" s="28"/>
      <c r="B1308" s="26"/>
      <c r="C1308" s="27"/>
      <c r="D1308" s="28"/>
      <c r="E1308" s="28"/>
      <c r="F1308" s="26"/>
      <c r="N1308" s="157"/>
      <c r="O1308" s="157"/>
      <c r="P1308" s="158"/>
      <c r="Q1308" s="157"/>
      <c r="R1308" s="157"/>
      <c r="S1308" s="160"/>
    </row>
    <row r="1309" spans="1:19" ht="34" customHeight="1" x14ac:dyDescent="0.2">
      <c r="A1309" s="28"/>
      <c r="B1309" s="26"/>
      <c r="C1309" s="27"/>
      <c r="D1309" s="26"/>
      <c r="E1309" s="28"/>
      <c r="F1309" s="26"/>
      <c r="N1309" s="157"/>
      <c r="O1309" s="157"/>
      <c r="P1309" s="158"/>
      <c r="Q1309" s="157"/>
      <c r="R1309" s="157"/>
      <c r="S1309" s="160"/>
    </row>
    <row r="1310" spans="1:19" ht="34" customHeight="1" x14ac:dyDescent="0.2">
      <c r="A1310" s="28"/>
      <c r="B1310" s="26"/>
      <c r="C1310" s="27"/>
      <c r="D1310" s="26"/>
      <c r="E1310" s="28"/>
      <c r="F1310" s="26"/>
      <c r="N1310" s="157"/>
      <c r="O1310" s="157"/>
      <c r="P1310" s="158"/>
      <c r="Q1310" s="157"/>
      <c r="R1310" s="157"/>
      <c r="S1310" s="160"/>
    </row>
    <row r="1311" spans="1:19" ht="34" customHeight="1" x14ac:dyDescent="0.2">
      <c r="A1311" s="28"/>
      <c r="B1311" s="26"/>
      <c r="C1311" s="27"/>
      <c r="D1311" s="26"/>
      <c r="E1311" s="28"/>
      <c r="F1311" s="26"/>
      <c r="N1311" s="157"/>
      <c r="O1311" s="157"/>
      <c r="P1311" s="158"/>
      <c r="Q1311" s="157"/>
      <c r="R1311" s="157"/>
      <c r="S1311" s="160"/>
    </row>
    <row r="1312" spans="1:19" ht="34" customHeight="1" x14ac:dyDescent="0.2">
      <c r="A1312" s="28"/>
      <c r="B1312" s="26"/>
      <c r="C1312" s="27"/>
      <c r="D1312" s="26"/>
      <c r="E1312" s="28"/>
      <c r="F1312" s="26"/>
      <c r="N1312" s="157"/>
      <c r="O1312" s="157"/>
      <c r="P1312" s="158"/>
      <c r="Q1312" s="157"/>
      <c r="R1312" s="157"/>
      <c r="S1312" s="160"/>
    </row>
    <row r="1313" spans="1:19" ht="34" customHeight="1" x14ac:dyDescent="0.2">
      <c r="A1313" s="28"/>
      <c r="B1313" s="26"/>
      <c r="C1313" s="27"/>
      <c r="D1313" s="26"/>
      <c r="E1313" s="28"/>
      <c r="F1313" s="26"/>
      <c r="N1313" s="157"/>
      <c r="O1313" s="157"/>
      <c r="P1313" s="158"/>
      <c r="Q1313" s="157"/>
      <c r="R1313" s="157"/>
      <c r="S1313" s="160"/>
    </row>
    <row r="1314" spans="1:19" ht="34" customHeight="1" x14ac:dyDescent="0.2">
      <c r="A1314" s="28"/>
      <c r="B1314" s="26"/>
      <c r="C1314" s="27"/>
      <c r="D1314" s="26"/>
      <c r="E1314" s="28"/>
      <c r="F1314" s="26"/>
      <c r="N1314" s="157"/>
      <c r="O1314" s="157"/>
      <c r="P1314" s="158"/>
      <c r="Q1314" s="157"/>
      <c r="R1314" s="157"/>
      <c r="S1314" s="160"/>
    </row>
    <row r="1315" spans="1:19" ht="34" customHeight="1" x14ac:dyDescent="0.2">
      <c r="A1315" s="28"/>
      <c r="B1315" s="26"/>
      <c r="C1315" s="27"/>
      <c r="D1315" s="26"/>
      <c r="E1315" s="28"/>
      <c r="F1315" s="26"/>
      <c r="N1315" s="157"/>
      <c r="O1315" s="157"/>
      <c r="P1315" s="158"/>
      <c r="Q1315" s="157"/>
      <c r="R1315" s="157"/>
      <c r="S1315" s="160"/>
    </row>
    <row r="1316" spans="1:19" ht="34" customHeight="1" x14ac:dyDescent="0.2">
      <c r="A1316" s="28"/>
      <c r="B1316" s="26"/>
      <c r="C1316" s="27"/>
      <c r="D1316" s="26"/>
      <c r="E1316" s="28"/>
      <c r="F1316" s="26"/>
      <c r="N1316" s="157"/>
      <c r="O1316" s="157"/>
      <c r="P1316" s="158"/>
      <c r="Q1316" s="157"/>
      <c r="R1316" s="157"/>
      <c r="S1316" s="160"/>
    </row>
    <row r="1317" spans="1:19" ht="34" customHeight="1" x14ac:dyDescent="0.2">
      <c r="A1317" s="28"/>
      <c r="B1317" s="26"/>
      <c r="C1317" s="27"/>
      <c r="D1317" s="28"/>
      <c r="E1317" s="28"/>
      <c r="F1317" s="26"/>
      <c r="N1317" s="157"/>
      <c r="O1317" s="157"/>
      <c r="P1317" s="158"/>
      <c r="Q1317" s="157"/>
      <c r="R1317" s="157"/>
      <c r="S1317" s="160"/>
    </row>
    <row r="1318" spans="1:19" ht="34" customHeight="1" x14ac:dyDescent="0.2">
      <c r="A1318" s="28"/>
      <c r="B1318" s="26"/>
      <c r="C1318" s="27"/>
      <c r="D1318" s="28"/>
      <c r="E1318" s="28"/>
      <c r="F1318" s="26"/>
      <c r="N1318" s="157"/>
      <c r="O1318" s="157"/>
      <c r="P1318" s="158"/>
      <c r="Q1318" s="157"/>
      <c r="R1318" s="157"/>
      <c r="S1318" s="160"/>
    </row>
    <row r="1319" spans="1:19" ht="34" customHeight="1" x14ac:dyDescent="0.2">
      <c r="A1319" s="28"/>
      <c r="B1319" s="26"/>
      <c r="C1319" s="27"/>
      <c r="D1319" s="28"/>
      <c r="E1319" s="28"/>
      <c r="F1319" s="26"/>
      <c r="N1319" s="157"/>
      <c r="O1319" s="157"/>
      <c r="P1319" s="158"/>
      <c r="Q1319" s="157"/>
      <c r="R1319" s="157"/>
      <c r="S1319" s="160"/>
    </row>
    <row r="1320" spans="1:19" ht="34" customHeight="1" x14ac:dyDescent="0.2">
      <c r="A1320" s="28"/>
      <c r="B1320" s="26"/>
      <c r="C1320" s="27"/>
      <c r="D1320" s="28"/>
      <c r="E1320" s="28"/>
      <c r="F1320" s="26"/>
      <c r="N1320" s="157"/>
      <c r="O1320" s="157"/>
      <c r="P1320" s="158"/>
      <c r="Q1320" s="157"/>
      <c r="R1320" s="157"/>
      <c r="S1320" s="160"/>
    </row>
    <row r="1321" spans="1:19" ht="34" customHeight="1" x14ac:dyDescent="0.2">
      <c r="A1321" s="28"/>
      <c r="B1321" s="26"/>
      <c r="C1321" s="27"/>
      <c r="D1321" s="26"/>
      <c r="E1321" s="28"/>
      <c r="F1321" s="26"/>
      <c r="N1321" s="157"/>
      <c r="O1321" s="157"/>
      <c r="P1321" s="158"/>
      <c r="Q1321" s="157"/>
      <c r="R1321" s="157"/>
      <c r="S1321" s="160"/>
    </row>
    <row r="1322" spans="1:19" ht="34" customHeight="1" x14ac:dyDescent="0.2">
      <c r="A1322" s="28"/>
      <c r="B1322" s="26"/>
      <c r="C1322" s="27"/>
      <c r="D1322" s="26"/>
      <c r="E1322" s="28"/>
      <c r="F1322" s="26"/>
      <c r="N1322" s="157"/>
      <c r="O1322" s="157"/>
      <c r="P1322" s="158"/>
      <c r="Q1322" s="157"/>
      <c r="R1322" s="157"/>
      <c r="S1322" s="160"/>
    </row>
    <row r="1323" spans="1:19" ht="34" customHeight="1" x14ac:dyDescent="0.2">
      <c r="A1323" s="28"/>
      <c r="B1323" s="26"/>
      <c r="C1323" s="27"/>
      <c r="D1323" s="26"/>
      <c r="E1323" s="28"/>
      <c r="F1323" s="26"/>
      <c r="N1323" s="157"/>
      <c r="O1323" s="157"/>
      <c r="P1323" s="158"/>
      <c r="Q1323" s="157"/>
      <c r="R1323" s="157"/>
      <c r="S1323" s="160"/>
    </row>
    <row r="1324" spans="1:19" ht="34" customHeight="1" x14ac:dyDescent="0.2">
      <c r="A1324" s="28"/>
      <c r="B1324" s="26"/>
      <c r="C1324" s="27"/>
      <c r="D1324" s="26"/>
      <c r="E1324" s="28"/>
      <c r="F1324" s="26"/>
      <c r="N1324" s="157"/>
      <c r="O1324" s="157"/>
      <c r="P1324" s="158"/>
      <c r="Q1324" s="157"/>
      <c r="R1324" s="157"/>
      <c r="S1324" s="160"/>
    </row>
    <row r="1325" spans="1:19" ht="34" customHeight="1" x14ac:dyDescent="0.2">
      <c r="A1325" s="28"/>
      <c r="B1325" s="26"/>
      <c r="C1325" s="27"/>
      <c r="D1325" s="28"/>
      <c r="E1325" s="28"/>
      <c r="F1325" s="26"/>
      <c r="N1325" s="157"/>
      <c r="O1325" s="157"/>
      <c r="P1325" s="158"/>
      <c r="Q1325" s="157"/>
      <c r="R1325" s="157"/>
      <c r="S1325" s="160"/>
    </row>
    <row r="1326" spans="1:19" ht="34" customHeight="1" x14ac:dyDescent="0.2">
      <c r="A1326" s="28"/>
      <c r="B1326" s="26"/>
      <c r="C1326" s="27"/>
      <c r="D1326" s="28"/>
      <c r="E1326" s="28"/>
      <c r="F1326" s="26"/>
      <c r="N1326" s="157"/>
      <c r="O1326" s="157"/>
      <c r="P1326" s="158"/>
      <c r="Q1326" s="157"/>
      <c r="R1326" s="157"/>
      <c r="S1326" s="160"/>
    </row>
    <row r="1327" spans="1:19" ht="34" customHeight="1" x14ac:dyDescent="0.2">
      <c r="A1327" s="28"/>
      <c r="B1327" s="26"/>
      <c r="C1327" s="27"/>
      <c r="D1327" s="28"/>
      <c r="E1327" s="28"/>
      <c r="F1327" s="26"/>
      <c r="N1327" s="157"/>
      <c r="O1327" s="157"/>
      <c r="P1327" s="158"/>
      <c r="Q1327" s="157"/>
      <c r="R1327" s="157"/>
      <c r="S1327" s="160"/>
    </row>
    <row r="1328" spans="1:19" ht="34" customHeight="1" x14ac:dyDescent="0.2">
      <c r="A1328" s="28"/>
      <c r="B1328" s="26"/>
      <c r="C1328" s="27"/>
      <c r="D1328" s="28"/>
      <c r="E1328" s="28"/>
      <c r="F1328" s="26"/>
      <c r="N1328" s="157"/>
      <c r="O1328" s="157"/>
      <c r="P1328" s="158"/>
      <c r="Q1328" s="157"/>
      <c r="R1328" s="157"/>
      <c r="S1328" s="160"/>
    </row>
    <row r="1329" spans="1:19" ht="34" customHeight="1" x14ac:dyDescent="0.2">
      <c r="A1329" s="28"/>
      <c r="B1329" s="26"/>
      <c r="C1329" s="27"/>
      <c r="D1329" s="26"/>
      <c r="E1329" s="28"/>
      <c r="F1329" s="26"/>
      <c r="N1329" s="157"/>
      <c r="O1329" s="157"/>
      <c r="P1329" s="158"/>
      <c r="Q1329" s="157"/>
      <c r="R1329" s="157"/>
      <c r="S1329" s="160"/>
    </row>
    <row r="1330" spans="1:19" ht="34" customHeight="1" x14ac:dyDescent="0.2">
      <c r="A1330" s="28"/>
      <c r="B1330" s="26"/>
      <c r="C1330" s="27"/>
      <c r="D1330" s="26"/>
      <c r="E1330" s="28"/>
      <c r="F1330" s="26"/>
      <c r="N1330" s="157"/>
      <c r="O1330" s="157"/>
      <c r="P1330" s="158"/>
      <c r="Q1330" s="157"/>
      <c r="R1330" s="157"/>
      <c r="S1330" s="160"/>
    </row>
    <row r="1331" spans="1:19" ht="34" customHeight="1" x14ac:dyDescent="0.2">
      <c r="A1331" s="28"/>
      <c r="B1331" s="26"/>
      <c r="C1331" s="27"/>
      <c r="D1331" s="26"/>
      <c r="E1331" s="28"/>
      <c r="F1331" s="26"/>
      <c r="N1331" s="157"/>
      <c r="O1331" s="157"/>
      <c r="P1331" s="158"/>
      <c r="Q1331" s="157"/>
      <c r="R1331" s="157"/>
      <c r="S1331" s="160"/>
    </row>
    <row r="1332" spans="1:19" ht="34" customHeight="1" x14ac:dyDescent="0.2">
      <c r="A1332" s="28"/>
      <c r="B1332" s="26"/>
      <c r="C1332" s="27"/>
      <c r="D1332" s="26"/>
      <c r="E1332" s="28"/>
      <c r="F1332" s="26"/>
      <c r="N1332" s="157"/>
      <c r="O1332" s="157"/>
      <c r="P1332" s="158"/>
      <c r="Q1332" s="157"/>
      <c r="R1332" s="157"/>
      <c r="S1332" s="160"/>
    </row>
    <row r="1333" spans="1:19" ht="34" customHeight="1" x14ac:dyDescent="0.2">
      <c r="A1333" s="28"/>
      <c r="B1333" s="26"/>
      <c r="C1333" s="27"/>
      <c r="D1333" s="26"/>
      <c r="E1333" s="28"/>
      <c r="F1333" s="26"/>
      <c r="N1333" s="157"/>
      <c r="O1333" s="157"/>
      <c r="P1333" s="158"/>
      <c r="Q1333" s="157"/>
      <c r="R1333" s="157"/>
      <c r="S1333" s="160"/>
    </row>
    <row r="1334" spans="1:19" ht="34" customHeight="1" x14ac:dyDescent="0.2">
      <c r="A1334" s="28"/>
      <c r="B1334" s="26"/>
      <c r="C1334" s="27"/>
      <c r="D1334" s="26"/>
      <c r="E1334" s="28"/>
      <c r="F1334" s="26"/>
      <c r="N1334" s="157"/>
      <c r="O1334" s="157"/>
      <c r="P1334" s="158"/>
      <c r="Q1334" s="157"/>
      <c r="R1334" s="157"/>
      <c r="S1334" s="160"/>
    </row>
    <row r="1335" spans="1:19" ht="34" customHeight="1" x14ac:dyDescent="0.2">
      <c r="A1335" s="28"/>
      <c r="B1335" s="26"/>
      <c r="C1335" s="27"/>
      <c r="D1335" s="26"/>
      <c r="E1335" s="28"/>
      <c r="F1335" s="26"/>
      <c r="N1335" s="157"/>
      <c r="O1335" s="157"/>
      <c r="P1335" s="158"/>
      <c r="Q1335" s="157"/>
      <c r="R1335" s="157"/>
      <c r="S1335" s="160"/>
    </row>
    <row r="1336" spans="1:19" ht="34" customHeight="1" x14ac:dyDescent="0.2">
      <c r="A1336" s="28"/>
      <c r="B1336" s="26"/>
      <c r="C1336" s="27"/>
      <c r="D1336" s="26"/>
      <c r="E1336" s="28"/>
      <c r="F1336" s="26"/>
      <c r="N1336" s="157"/>
      <c r="O1336" s="157"/>
      <c r="P1336" s="158"/>
      <c r="Q1336" s="157"/>
      <c r="R1336" s="157"/>
      <c r="S1336" s="160"/>
    </row>
    <row r="1337" spans="1:19" ht="34" customHeight="1" x14ac:dyDescent="0.2">
      <c r="A1337" s="28"/>
      <c r="B1337" s="26"/>
      <c r="C1337" s="27"/>
      <c r="D1337" s="26"/>
      <c r="E1337" s="28"/>
      <c r="F1337" s="26"/>
      <c r="N1337" s="157"/>
      <c r="O1337" s="157"/>
      <c r="P1337" s="158"/>
      <c r="Q1337" s="157"/>
      <c r="R1337" s="157"/>
      <c r="S1337" s="160"/>
    </row>
    <row r="1338" spans="1:19" ht="34" customHeight="1" x14ac:dyDescent="0.2">
      <c r="A1338" s="28"/>
      <c r="B1338" s="26"/>
      <c r="C1338" s="27"/>
      <c r="D1338" s="26"/>
      <c r="E1338" s="28"/>
      <c r="F1338" s="26"/>
      <c r="N1338" s="157"/>
      <c r="O1338" s="157"/>
      <c r="P1338" s="158"/>
      <c r="Q1338" s="157"/>
      <c r="R1338" s="157"/>
      <c r="S1338" s="160"/>
    </row>
    <row r="1339" spans="1:19" ht="34" customHeight="1" x14ac:dyDescent="0.2">
      <c r="A1339" s="28"/>
      <c r="B1339" s="26"/>
      <c r="C1339" s="27"/>
      <c r="D1339" s="26"/>
      <c r="E1339" s="28"/>
      <c r="F1339" s="26"/>
      <c r="N1339" s="157"/>
      <c r="O1339" s="157"/>
      <c r="P1339" s="158"/>
      <c r="Q1339" s="157"/>
      <c r="R1339" s="157"/>
      <c r="S1339" s="160"/>
    </row>
    <row r="1340" spans="1:19" ht="34" customHeight="1" x14ac:dyDescent="0.2">
      <c r="A1340" s="28"/>
      <c r="B1340" s="26"/>
      <c r="C1340" s="27"/>
      <c r="D1340" s="26"/>
      <c r="E1340" s="28"/>
      <c r="F1340" s="26"/>
      <c r="N1340" s="157"/>
      <c r="O1340" s="157"/>
      <c r="P1340" s="158"/>
      <c r="Q1340" s="157"/>
      <c r="R1340" s="157"/>
      <c r="S1340" s="160"/>
    </row>
    <row r="1341" spans="1:19" ht="34" customHeight="1" x14ac:dyDescent="0.2">
      <c r="A1341" s="28"/>
      <c r="B1341" s="26"/>
      <c r="C1341" s="27"/>
      <c r="D1341" s="26"/>
      <c r="E1341" s="28"/>
      <c r="F1341" s="26"/>
      <c r="N1341" s="157"/>
      <c r="O1341" s="157"/>
      <c r="P1341" s="158"/>
      <c r="Q1341" s="157"/>
      <c r="R1341" s="157"/>
      <c r="S1341" s="160"/>
    </row>
    <row r="1342" spans="1:19" ht="34" customHeight="1" x14ac:dyDescent="0.2">
      <c r="A1342" s="28"/>
      <c r="B1342" s="26"/>
      <c r="C1342" s="27"/>
      <c r="D1342" s="26"/>
      <c r="E1342" s="28"/>
      <c r="F1342" s="26"/>
      <c r="N1342" s="157"/>
      <c r="O1342" s="157"/>
      <c r="P1342" s="158"/>
      <c r="Q1342" s="157"/>
      <c r="R1342" s="157"/>
      <c r="S1342" s="160"/>
    </row>
    <row r="1343" spans="1:19" ht="34" customHeight="1" x14ac:dyDescent="0.2">
      <c r="A1343" s="28"/>
      <c r="B1343" s="26"/>
      <c r="C1343" s="27"/>
      <c r="D1343" s="26"/>
      <c r="E1343" s="28"/>
      <c r="F1343" s="26"/>
      <c r="N1343" s="157"/>
      <c r="O1343" s="157"/>
      <c r="P1343" s="158"/>
      <c r="Q1343" s="157"/>
      <c r="R1343" s="157"/>
      <c r="S1343" s="160"/>
    </row>
    <row r="1344" spans="1:19" ht="34" customHeight="1" x14ac:dyDescent="0.2">
      <c r="A1344" s="28"/>
      <c r="B1344" s="26"/>
      <c r="C1344" s="27"/>
      <c r="D1344" s="26"/>
      <c r="E1344" s="28"/>
      <c r="F1344" s="26"/>
      <c r="N1344" s="157"/>
      <c r="O1344" s="157"/>
      <c r="P1344" s="158"/>
      <c r="Q1344" s="157"/>
      <c r="R1344" s="157"/>
      <c r="S1344" s="160"/>
    </row>
    <row r="1345" spans="1:19" ht="34" customHeight="1" x14ac:dyDescent="0.2">
      <c r="A1345" s="28"/>
      <c r="B1345" s="26"/>
      <c r="C1345" s="27"/>
      <c r="D1345" s="26"/>
      <c r="E1345" s="28"/>
      <c r="F1345" s="26"/>
      <c r="N1345" s="157"/>
      <c r="O1345" s="157"/>
      <c r="P1345" s="158"/>
      <c r="Q1345" s="157"/>
      <c r="R1345" s="157"/>
      <c r="S1345" s="160"/>
    </row>
    <row r="1346" spans="1:19" ht="34" customHeight="1" x14ac:dyDescent="0.2">
      <c r="A1346" s="28"/>
      <c r="B1346" s="26"/>
      <c r="C1346" s="27"/>
      <c r="D1346" s="26"/>
      <c r="E1346" s="28"/>
      <c r="F1346" s="26"/>
      <c r="N1346" s="157"/>
      <c r="O1346" s="157"/>
      <c r="P1346" s="158"/>
      <c r="Q1346" s="157"/>
      <c r="R1346" s="157"/>
      <c r="S1346" s="160"/>
    </row>
    <row r="1347" spans="1:19" ht="34" customHeight="1" x14ac:dyDescent="0.2">
      <c r="A1347" s="28"/>
      <c r="B1347" s="26"/>
      <c r="C1347" s="27"/>
      <c r="D1347" s="26"/>
      <c r="E1347" s="28"/>
      <c r="F1347" s="26"/>
      <c r="N1347" s="157"/>
      <c r="O1347" s="157"/>
      <c r="P1347" s="158"/>
      <c r="Q1347" s="157"/>
      <c r="R1347" s="157"/>
      <c r="S1347" s="160"/>
    </row>
    <row r="1348" spans="1:19" ht="34" customHeight="1" x14ac:dyDescent="0.2">
      <c r="A1348" s="28"/>
      <c r="B1348" s="26"/>
      <c r="C1348" s="27"/>
      <c r="D1348" s="26"/>
      <c r="E1348" s="28"/>
      <c r="F1348" s="26"/>
      <c r="N1348" s="157"/>
      <c r="O1348" s="157"/>
      <c r="P1348" s="158"/>
      <c r="Q1348" s="157"/>
      <c r="R1348" s="157"/>
      <c r="S1348" s="160"/>
    </row>
    <row r="1349" spans="1:19" ht="34" customHeight="1" x14ac:dyDescent="0.2">
      <c r="A1349" s="28"/>
      <c r="B1349" s="26"/>
      <c r="C1349" s="27"/>
      <c r="D1349" s="26"/>
      <c r="E1349" s="28"/>
      <c r="F1349" s="26"/>
      <c r="N1349" s="157"/>
      <c r="O1349" s="157"/>
      <c r="P1349" s="158"/>
      <c r="Q1349" s="157"/>
      <c r="R1349" s="157"/>
      <c r="S1349" s="160"/>
    </row>
    <row r="1350" spans="1:19" ht="34" customHeight="1" x14ac:dyDescent="0.2">
      <c r="A1350" s="28"/>
      <c r="B1350" s="26"/>
      <c r="C1350" s="27"/>
      <c r="D1350" s="26"/>
      <c r="E1350" s="28"/>
      <c r="F1350" s="26"/>
      <c r="N1350" s="157"/>
      <c r="O1350" s="157"/>
      <c r="P1350" s="158"/>
      <c r="Q1350" s="157"/>
      <c r="R1350" s="157"/>
      <c r="S1350" s="160"/>
    </row>
    <row r="1351" spans="1:19" ht="34" customHeight="1" x14ac:dyDescent="0.2">
      <c r="A1351" s="28"/>
      <c r="B1351" s="26"/>
      <c r="C1351" s="27"/>
      <c r="D1351" s="26"/>
      <c r="E1351" s="28"/>
      <c r="F1351" s="26"/>
      <c r="N1351" s="157"/>
      <c r="O1351" s="157"/>
      <c r="P1351" s="158"/>
      <c r="Q1351" s="157"/>
      <c r="R1351" s="157"/>
      <c r="S1351" s="160"/>
    </row>
    <row r="1352" spans="1:19" ht="34" customHeight="1" x14ac:dyDescent="0.2">
      <c r="A1352" s="28"/>
      <c r="B1352" s="26"/>
      <c r="C1352" s="27"/>
      <c r="D1352" s="26"/>
      <c r="E1352" s="28"/>
      <c r="F1352" s="26"/>
      <c r="N1352" s="157"/>
      <c r="O1352" s="157"/>
      <c r="P1352" s="158"/>
      <c r="Q1352" s="157"/>
      <c r="R1352" s="157"/>
      <c r="S1352" s="160"/>
    </row>
    <row r="1353" spans="1:19" ht="34" customHeight="1" x14ac:dyDescent="0.2">
      <c r="A1353" s="28"/>
      <c r="B1353" s="26"/>
      <c r="C1353" s="27"/>
      <c r="D1353" s="26"/>
      <c r="E1353" s="28"/>
      <c r="F1353" s="26"/>
      <c r="N1353" s="157"/>
      <c r="O1353" s="157"/>
      <c r="P1353" s="158"/>
      <c r="Q1353" s="157"/>
      <c r="R1353" s="157"/>
      <c r="S1353" s="160"/>
    </row>
    <row r="1354" spans="1:19" ht="34" customHeight="1" x14ac:dyDescent="0.2">
      <c r="A1354" s="28"/>
      <c r="B1354" s="26"/>
      <c r="C1354" s="27"/>
      <c r="D1354" s="26"/>
      <c r="E1354" s="28"/>
      <c r="F1354" s="26"/>
      <c r="N1354" s="157"/>
      <c r="O1354" s="157"/>
      <c r="P1354" s="158"/>
      <c r="Q1354" s="157"/>
      <c r="R1354" s="157"/>
      <c r="S1354" s="160"/>
    </row>
    <row r="1355" spans="1:19" ht="34" customHeight="1" x14ac:dyDescent="0.2">
      <c r="A1355" s="28"/>
      <c r="B1355" s="26"/>
      <c r="C1355" s="27"/>
      <c r="D1355" s="26"/>
      <c r="E1355" s="28"/>
      <c r="F1355" s="26"/>
      <c r="N1355" s="157"/>
      <c r="O1355" s="157"/>
      <c r="P1355" s="158"/>
      <c r="Q1355" s="157"/>
      <c r="R1355" s="157"/>
      <c r="S1355" s="160"/>
    </row>
    <row r="1356" spans="1:19" ht="34" customHeight="1" x14ac:dyDescent="0.2">
      <c r="A1356" s="28"/>
      <c r="B1356" s="26"/>
      <c r="C1356" s="27"/>
      <c r="D1356" s="26"/>
      <c r="E1356" s="28"/>
      <c r="F1356" s="26"/>
      <c r="N1356" s="157"/>
      <c r="O1356" s="157"/>
      <c r="P1356" s="158"/>
      <c r="Q1356" s="157"/>
      <c r="R1356" s="157"/>
      <c r="S1356" s="160"/>
    </row>
    <row r="1357" spans="1:19" ht="34" customHeight="1" x14ac:dyDescent="0.2">
      <c r="A1357" s="28"/>
      <c r="B1357" s="26"/>
      <c r="C1357" s="27"/>
      <c r="D1357" s="26"/>
      <c r="E1357" s="28"/>
      <c r="F1357" s="26"/>
      <c r="N1357" s="157"/>
      <c r="O1357" s="157"/>
      <c r="P1357" s="158"/>
      <c r="Q1357" s="157"/>
      <c r="R1357" s="157"/>
      <c r="S1357" s="160"/>
    </row>
    <row r="1358" spans="1:19" ht="34" customHeight="1" x14ac:dyDescent="0.2">
      <c r="A1358" s="28"/>
      <c r="B1358" s="26"/>
      <c r="C1358" s="27"/>
      <c r="D1358" s="26"/>
      <c r="E1358" s="28"/>
      <c r="F1358" s="26"/>
      <c r="N1358" s="157"/>
      <c r="O1358" s="157"/>
      <c r="P1358" s="158"/>
      <c r="Q1358" s="157"/>
      <c r="R1358" s="157"/>
      <c r="S1358" s="160"/>
    </row>
    <row r="1359" spans="1:19" ht="34" customHeight="1" x14ac:dyDescent="0.2">
      <c r="A1359" s="28"/>
      <c r="B1359" s="26"/>
      <c r="C1359" s="27"/>
      <c r="D1359" s="26"/>
      <c r="E1359" s="28"/>
      <c r="F1359" s="26"/>
      <c r="N1359" s="157"/>
      <c r="O1359" s="157"/>
      <c r="P1359" s="158"/>
      <c r="Q1359" s="157"/>
      <c r="R1359" s="157"/>
      <c r="S1359" s="160"/>
    </row>
    <row r="1360" spans="1:19" ht="34" customHeight="1" x14ac:dyDescent="0.2">
      <c r="A1360" s="28"/>
      <c r="B1360" s="26"/>
      <c r="C1360" s="27"/>
      <c r="D1360" s="26"/>
      <c r="E1360" s="28"/>
      <c r="F1360" s="26"/>
      <c r="N1360" s="157"/>
      <c r="O1360" s="157"/>
      <c r="P1360" s="158"/>
      <c r="Q1360" s="157"/>
      <c r="R1360" s="157"/>
      <c r="S1360" s="160"/>
    </row>
    <row r="1361" spans="1:19" ht="34" customHeight="1" x14ac:dyDescent="0.2">
      <c r="A1361" s="28"/>
      <c r="B1361" s="26"/>
      <c r="C1361" s="27"/>
      <c r="D1361" s="26"/>
      <c r="E1361" s="28"/>
      <c r="F1361" s="26"/>
      <c r="N1361" s="157"/>
      <c r="O1361" s="157"/>
      <c r="P1361" s="158"/>
      <c r="Q1361" s="157"/>
      <c r="R1361" s="157"/>
      <c r="S1361" s="160"/>
    </row>
    <row r="1362" spans="1:19" ht="34" customHeight="1" x14ac:dyDescent="0.2">
      <c r="A1362" s="28"/>
      <c r="B1362" s="26"/>
      <c r="C1362" s="27"/>
      <c r="D1362" s="26"/>
      <c r="E1362" s="28"/>
      <c r="F1362" s="26"/>
      <c r="N1362" s="157"/>
      <c r="O1362" s="157"/>
      <c r="P1362" s="158"/>
      <c r="Q1362" s="157"/>
      <c r="R1362" s="157"/>
      <c r="S1362" s="160"/>
    </row>
    <row r="1363" spans="1:19" ht="34" customHeight="1" x14ac:dyDescent="0.2">
      <c r="A1363" s="28"/>
      <c r="B1363" s="26"/>
      <c r="C1363" s="27"/>
      <c r="D1363" s="26"/>
      <c r="E1363" s="28"/>
      <c r="F1363" s="26"/>
      <c r="N1363" s="157"/>
      <c r="O1363" s="157"/>
      <c r="P1363" s="158"/>
      <c r="Q1363" s="157"/>
      <c r="R1363" s="157"/>
      <c r="S1363" s="160"/>
    </row>
    <row r="1364" spans="1:19" ht="34" customHeight="1" x14ac:dyDescent="0.2">
      <c r="A1364" s="28"/>
      <c r="B1364" s="26"/>
      <c r="C1364" s="27"/>
      <c r="D1364" s="26"/>
      <c r="E1364" s="28"/>
      <c r="F1364" s="26"/>
      <c r="N1364" s="157"/>
      <c r="O1364" s="157"/>
      <c r="P1364" s="158"/>
      <c r="Q1364" s="157"/>
      <c r="R1364" s="157"/>
      <c r="S1364" s="160"/>
    </row>
    <row r="1365" spans="1:19" ht="34" customHeight="1" x14ac:dyDescent="0.2">
      <c r="A1365" s="28"/>
      <c r="B1365" s="26"/>
      <c r="C1365" s="27"/>
      <c r="D1365" s="26"/>
      <c r="E1365" s="28"/>
      <c r="F1365" s="26"/>
      <c r="N1365" s="157"/>
      <c r="O1365" s="157"/>
      <c r="P1365" s="158"/>
      <c r="Q1365" s="157"/>
      <c r="R1365" s="157"/>
      <c r="S1365" s="160"/>
    </row>
    <row r="1366" spans="1:19" ht="34" customHeight="1" x14ac:dyDescent="0.2">
      <c r="A1366" s="28"/>
      <c r="B1366" s="26"/>
      <c r="C1366" s="27"/>
      <c r="D1366" s="26"/>
      <c r="E1366" s="28"/>
      <c r="F1366" s="26"/>
      <c r="N1366" s="157"/>
      <c r="O1366" s="157"/>
      <c r="P1366" s="158"/>
      <c r="Q1366" s="157"/>
      <c r="R1366" s="157"/>
      <c r="S1366" s="160"/>
    </row>
    <row r="1367" spans="1:19" ht="34" customHeight="1" x14ac:dyDescent="0.2">
      <c r="A1367" s="28"/>
      <c r="B1367" s="26"/>
      <c r="C1367" s="27"/>
      <c r="D1367" s="26"/>
      <c r="E1367" s="28"/>
      <c r="F1367" s="26"/>
      <c r="N1367" s="157"/>
      <c r="O1367" s="157"/>
      <c r="P1367" s="158"/>
      <c r="Q1367" s="157"/>
      <c r="R1367" s="157"/>
      <c r="S1367" s="160"/>
    </row>
    <row r="1368" spans="1:19" ht="34" customHeight="1" x14ac:dyDescent="0.2">
      <c r="A1368" s="28"/>
      <c r="B1368" s="26"/>
      <c r="C1368" s="27"/>
      <c r="D1368" s="26"/>
      <c r="E1368" s="28"/>
      <c r="F1368" s="26"/>
      <c r="N1368" s="157"/>
      <c r="O1368" s="157"/>
      <c r="P1368" s="158"/>
      <c r="Q1368" s="157"/>
      <c r="R1368" s="157"/>
      <c r="S1368" s="160"/>
    </row>
    <row r="1369" spans="1:19" ht="34" customHeight="1" x14ac:dyDescent="0.2">
      <c r="A1369" s="28"/>
      <c r="B1369" s="26"/>
      <c r="C1369" s="27"/>
      <c r="D1369" s="26"/>
      <c r="E1369" s="28"/>
      <c r="F1369" s="26"/>
      <c r="N1369" s="157"/>
      <c r="O1369" s="157"/>
      <c r="P1369" s="158"/>
      <c r="Q1369" s="157"/>
      <c r="R1369" s="157"/>
      <c r="S1369" s="160"/>
    </row>
    <row r="1370" spans="1:19" ht="34" customHeight="1" x14ac:dyDescent="0.2">
      <c r="A1370" s="28"/>
      <c r="B1370" s="26"/>
      <c r="C1370" s="27"/>
      <c r="D1370" s="26"/>
      <c r="E1370" s="28"/>
      <c r="F1370" s="26"/>
      <c r="N1370" s="157"/>
      <c r="O1370" s="157"/>
      <c r="P1370" s="158"/>
      <c r="Q1370" s="157"/>
      <c r="R1370" s="157"/>
      <c r="S1370" s="160"/>
    </row>
    <row r="1371" spans="1:19" ht="34" customHeight="1" x14ac:dyDescent="0.2">
      <c r="A1371" s="28"/>
      <c r="B1371" s="26"/>
      <c r="C1371" s="27"/>
      <c r="D1371" s="26"/>
      <c r="E1371" s="28"/>
      <c r="F1371" s="26"/>
      <c r="N1371" s="157"/>
      <c r="O1371" s="157"/>
      <c r="P1371" s="158"/>
      <c r="Q1371" s="157"/>
      <c r="R1371" s="157"/>
      <c r="S1371" s="160"/>
    </row>
    <row r="1372" spans="1:19" ht="34" customHeight="1" x14ac:dyDescent="0.2">
      <c r="A1372" s="28"/>
      <c r="B1372" s="26"/>
      <c r="C1372" s="27"/>
      <c r="D1372" s="26"/>
      <c r="E1372" s="28"/>
      <c r="F1372" s="26"/>
      <c r="N1372" s="157"/>
      <c r="O1372" s="157"/>
      <c r="P1372" s="158"/>
      <c r="Q1372" s="157"/>
      <c r="R1372" s="157"/>
      <c r="S1372" s="160"/>
    </row>
    <row r="1373" spans="1:19" ht="34" customHeight="1" x14ac:dyDescent="0.2">
      <c r="A1373" s="28"/>
      <c r="B1373" s="26"/>
      <c r="C1373" s="27"/>
      <c r="D1373" s="26"/>
      <c r="E1373" s="28"/>
      <c r="F1373" s="26"/>
      <c r="N1373" s="157"/>
      <c r="O1373" s="157"/>
      <c r="P1373" s="158"/>
      <c r="Q1373" s="157"/>
      <c r="R1373" s="157"/>
      <c r="S1373" s="160"/>
    </row>
    <row r="1374" spans="1:19" ht="34" customHeight="1" x14ac:dyDescent="0.2">
      <c r="A1374" s="28"/>
      <c r="B1374" s="26"/>
      <c r="C1374" s="27"/>
      <c r="D1374" s="26"/>
      <c r="E1374" s="28"/>
      <c r="F1374" s="26"/>
      <c r="N1374" s="157"/>
      <c r="O1374" s="157"/>
      <c r="P1374" s="158"/>
      <c r="Q1374" s="157"/>
      <c r="R1374" s="157"/>
      <c r="S1374" s="160"/>
    </row>
    <row r="1375" spans="1:19" ht="34" customHeight="1" x14ac:dyDescent="0.2">
      <c r="A1375" s="28"/>
      <c r="B1375" s="26"/>
      <c r="C1375" s="27"/>
      <c r="D1375" s="26"/>
      <c r="E1375" s="28"/>
      <c r="F1375" s="26"/>
      <c r="N1375" s="157"/>
      <c r="O1375" s="157"/>
      <c r="P1375" s="158"/>
      <c r="Q1375" s="157"/>
      <c r="R1375" s="157"/>
      <c r="S1375" s="160"/>
    </row>
    <row r="1376" spans="1:19" ht="34" customHeight="1" x14ac:dyDescent="0.2">
      <c r="A1376" s="28"/>
      <c r="B1376" s="26"/>
      <c r="C1376" s="27"/>
      <c r="D1376" s="26"/>
      <c r="E1376" s="28"/>
      <c r="F1376" s="26"/>
      <c r="N1376" s="157"/>
      <c r="O1376" s="157"/>
      <c r="P1376" s="158"/>
      <c r="Q1376" s="157"/>
      <c r="R1376" s="157"/>
      <c r="S1376" s="160"/>
    </row>
    <row r="1377" spans="1:19" ht="34" customHeight="1" x14ac:dyDescent="0.2">
      <c r="A1377" s="28"/>
      <c r="B1377" s="26"/>
      <c r="C1377" s="27"/>
      <c r="D1377" s="26"/>
      <c r="E1377" s="28"/>
      <c r="F1377" s="26"/>
      <c r="N1377" s="157"/>
      <c r="O1377" s="157"/>
      <c r="P1377" s="158"/>
      <c r="Q1377" s="157"/>
      <c r="R1377" s="157"/>
      <c r="S1377" s="160"/>
    </row>
    <row r="1378" spans="1:19" ht="34" customHeight="1" x14ac:dyDescent="0.2">
      <c r="A1378" s="28"/>
      <c r="B1378" s="26"/>
      <c r="C1378" s="27"/>
      <c r="D1378" s="26"/>
      <c r="E1378" s="28"/>
      <c r="F1378" s="26"/>
      <c r="N1378" s="157"/>
      <c r="O1378" s="157"/>
      <c r="P1378" s="158"/>
      <c r="Q1378" s="157"/>
      <c r="R1378" s="157"/>
      <c r="S1378" s="160"/>
    </row>
    <row r="1379" spans="1:19" ht="34" customHeight="1" x14ac:dyDescent="0.2">
      <c r="A1379" s="28"/>
      <c r="B1379" s="26"/>
      <c r="C1379" s="27"/>
      <c r="D1379" s="26"/>
      <c r="E1379" s="28"/>
      <c r="F1379" s="26"/>
      <c r="N1379" s="157"/>
      <c r="O1379" s="157"/>
      <c r="P1379" s="158"/>
      <c r="Q1379" s="157"/>
      <c r="R1379" s="157"/>
      <c r="S1379" s="160"/>
    </row>
    <row r="1380" spans="1:19" ht="34" customHeight="1" x14ac:dyDescent="0.2">
      <c r="A1380" s="28"/>
      <c r="B1380" s="26"/>
      <c r="C1380" s="27"/>
      <c r="D1380" s="26"/>
      <c r="E1380" s="28"/>
      <c r="F1380" s="26"/>
      <c r="N1380" s="157"/>
      <c r="O1380" s="157"/>
      <c r="P1380" s="158"/>
      <c r="Q1380" s="157"/>
      <c r="R1380" s="157"/>
      <c r="S1380" s="160"/>
    </row>
    <row r="1381" spans="1:19" ht="34" customHeight="1" x14ac:dyDescent="0.2">
      <c r="A1381" s="28"/>
      <c r="B1381" s="26"/>
      <c r="C1381" s="27"/>
      <c r="D1381" s="26"/>
      <c r="E1381" s="28"/>
      <c r="F1381" s="26"/>
      <c r="N1381" s="157"/>
      <c r="O1381" s="157"/>
      <c r="P1381" s="158"/>
      <c r="Q1381" s="157"/>
      <c r="R1381" s="157"/>
      <c r="S1381" s="160"/>
    </row>
    <row r="1382" spans="1:19" ht="34" customHeight="1" x14ac:dyDescent="0.2">
      <c r="A1382" s="28"/>
      <c r="B1382" s="26"/>
      <c r="C1382" s="27"/>
      <c r="D1382" s="26"/>
      <c r="E1382" s="28"/>
      <c r="F1382" s="26"/>
      <c r="N1382" s="157"/>
      <c r="O1382" s="157"/>
      <c r="P1382" s="158"/>
      <c r="Q1382" s="157"/>
      <c r="R1382" s="157"/>
      <c r="S1382" s="160"/>
    </row>
    <row r="1383" spans="1:19" ht="34" customHeight="1" x14ac:dyDescent="0.2">
      <c r="A1383" s="28"/>
      <c r="B1383" s="26"/>
      <c r="C1383" s="27"/>
      <c r="D1383" s="26"/>
      <c r="E1383" s="28"/>
      <c r="F1383" s="26"/>
      <c r="N1383" s="157"/>
      <c r="O1383" s="157"/>
      <c r="P1383" s="158"/>
      <c r="Q1383" s="157"/>
      <c r="R1383" s="157"/>
      <c r="S1383" s="160"/>
    </row>
    <row r="1384" spans="1:19" ht="34" customHeight="1" x14ac:dyDescent="0.2">
      <c r="A1384" s="28"/>
      <c r="B1384" s="26"/>
      <c r="C1384" s="27"/>
      <c r="D1384" s="26"/>
      <c r="E1384" s="28"/>
      <c r="F1384" s="26"/>
      <c r="N1384" s="157"/>
      <c r="O1384" s="157"/>
      <c r="P1384" s="158"/>
      <c r="Q1384" s="157"/>
      <c r="R1384" s="157"/>
      <c r="S1384" s="160"/>
    </row>
    <row r="1385" spans="1:19" ht="34" customHeight="1" x14ac:dyDescent="0.2">
      <c r="A1385" s="28"/>
      <c r="B1385" s="26"/>
      <c r="C1385" s="27"/>
      <c r="D1385" s="26"/>
      <c r="E1385" s="28"/>
      <c r="F1385" s="26"/>
      <c r="N1385" s="157"/>
      <c r="O1385" s="157"/>
      <c r="P1385" s="158"/>
      <c r="Q1385" s="157"/>
      <c r="R1385" s="157"/>
      <c r="S1385" s="160"/>
    </row>
    <row r="1386" spans="1:19" ht="34" customHeight="1" x14ac:dyDescent="0.2">
      <c r="A1386" s="28"/>
      <c r="B1386" s="26"/>
      <c r="C1386" s="27"/>
      <c r="D1386" s="26"/>
      <c r="E1386" s="28"/>
      <c r="F1386" s="26"/>
      <c r="N1386" s="157"/>
      <c r="O1386" s="157"/>
      <c r="P1386" s="158"/>
      <c r="Q1386" s="157"/>
      <c r="R1386" s="157"/>
      <c r="S1386" s="160"/>
    </row>
    <row r="1387" spans="1:19" ht="34" customHeight="1" x14ac:dyDescent="0.2">
      <c r="A1387" s="28"/>
      <c r="B1387" s="26"/>
      <c r="C1387" s="27"/>
      <c r="D1387" s="26"/>
      <c r="E1387" s="28"/>
      <c r="F1387" s="26"/>
      <c r="N1387" s="157"/>
      <c r="O1387" s="157"/>
      <c r="P1387" s="158"/>
      <c r="Q1387" s="157"/>
      <c r="R1387" s="157"/>
      <c r="S1387" s="160"/>
    </row>
    <row r="1388" spans="1:19" ht="34" customHeight="1" x14ac:dyDescent="0.2">
      <c r="A1388" s="28"/>
      <c r="B1388" s="26"/>
      <c r="C1388" s="27"/>
      <c r="D1388" s="26"/>
      <c r="E1388" s="28"/>
      <c r="F1388" s="26"/>
      <c r="N1388" s="157"/>
      <c r="O1388" s="157"/>
      <c r="P1388" s="158"/>
      <c r="Q1388" s="157"/>
      <c r="R1388" s="157"/>
      <c r="S1388" s="160"/>
    </row>
    <row r="1389" spans="1:19" ht="34" customHeight="1" x14ac:dyDescent="0.2">
      <c r="A1389" s="28"/>
      <c r="B1389" s="26"/>
      <c r="C1389" s="27"/>
      <c r="D1389" s="26"/>
      <c r="E1389" s="28"/>
      <c r="F1389" s="26"/>
      <c r="N1389" s="157"/>
      <c r="O1389" s="157"/>
      <c r="P1389" s="158"/>
      <c r="Q1389" s="157"/>
      <c r="R1389" s="157"/>
      <c r="S1389" s="160"/>
    </row>
    <row r="1390" spans="1:19" ht="34" customHeight="1" x14ac:dyDescent="0.2">
      <c r="A1390" s="28"/>
      <c r="B1390" s="26"/>
      <c r="C1390" s="27"/>
      <c r="D1390" s="26"/>
      <c r="E1390" s="28"/>
      <c r="F1390" s="26"/>
      <c r="N1390" s="157"/>
      <c r="O1390" s="157"/>
      <c r="P1390" s="158"/>
      <c r="Q1390" s="157"/>
      <c r="R1390" s="157"/>
      <c r="S1390" s="160"/>
    </row>
    <row r="1391" spans="1:19" ht="34" customHeight="1" x14ac:dyDescent="0.2">
      <c r="A1391" s="28"/>
      <c r="B1391" s="26"/>
      <c r="C1391" s="27"/>
      <c r="D1391" s="26"/>
      <c r="E1391" s="28"/>
      <c r="F1391" s="26"/>
      <c r="N1391" s="157"/>
      <c r="O1391" s="157"/>
      <c r="P1391" s="158"/>
      <c r="Q1391" s="157"/>
      <c r="R1391" s="157"/>
      <c r="S1391" s="160"/>
    </row>
    <row r="1392" spans="1:19" ht="34" customHeight="1" x14ac:dyDescent="0.2">
      <c r="A1392" s="28"/>
      <c r="B1392" s="26"/>
      <c r="C1392" s="27"/>
      <c r="D1392" s="26"/>
      <c r="E1392" s="28"/>
      <c r="F1392" s="26"/>
      <c r="N1392" s="157"/>
      <c r="O1392" s="157"/>
      <c r="P1392" s="158"/>
      <c r="Q1392" s="157"/>
      <c r="R1392" s="157"/>
      <c r="S1392" s="160"/>
    </row>
    <row r="1393" spans="1:19" ht="34" customHeight="1" x14ac:dyDescent="0.2">
      <c r="A1393" s="28"/>
      <c r="B1393" s="26"/>
      <c r="C1393" s="27"/>
      <c r="D1393" s="26"/>
      <c r="E1393" s="28"/>
      <c r="F1393" s="26"/>
      <c r="N1393" s="157"/>
      <c r="O1393" s="157"/>
      <c r="P1393" s="158"/>
      <c r="Q1393" s="157"/>
      <c r="R1393" s="157"/>
      <c r="S1393" s="160"/>
    </row>
    <row r="1394" spans="1:19" ht="34" customHeight="1" x14ac:dyDescent="0.2">
      <c r="A1394" s="28"/>
      <c r="B1394" s="26"/>
      <c r="C1394" s="27"/>
      <c r="D1394" s="26"/>
      <c r="E1394" s="28"/>
      <c r="F1394" s="26"/>
      <c r="N1394" s="157"/>
      <c r="O1394" s="157"/>
      <c r="P1394" s="158"/>
      <c r="Q1394" s="157"/>
      <c r="R1394" s="157"/>
      <c r="S1394" s="160"/>
    </row>
    <row r="1395" spans="1:19" ht="34" customHeight="1" x14ac:dyDescent="0.2">
      <c r="A1395" s="28"/>
      <c r="B1395" s="26"/>
      <c r="C1395" s="27"/>
      <c r="D1395" s="26"/>
      <c r="E1395" s="28"/>
      <c r="F1395" s="26"/>
      <c r="N1395" s="157"/>
      <c r="O1395" s="157"/>
      <c r="P1395" s="158"/>
      <c r="Q1395" s="157"/>
      <c r="R1395" s="157"/>
      <c r="S1395" s="160"/>
    </row>
    <row r="1396" spans="1:19" ht="34" customHeight="1" x14ac:dyDescent="0.2">
      <c r="A1396" s="28"/>
      <c r="B1396" s="26"/>
      <c r="C1396" s="27"/>
      <c r="D1396" s="26"/>
      <c r="E1396" s="28"/>
      <c r="F1396" s="26"/>
      <c r="N1396" s="157"/>
      <c r="O1396" s="157"/>
      <c r="P1396" s="158"/>
      <c r="Q1396" s="157"/>
      <c r="R1396" s="157"/>
      <c r="S1396" s="160"/>
    </row>
    <row r="1397" spans="1:19" ht="34" customHeight="1" x14ac:dyDescent="0.2">
      <c r="A1397" s="28"/>
      <c r="B1397" s="26"/>
      <c r="C1397" s="27"/>
      <c r="D1397" s="26"/>
      <c r="E1397" s="28"/>
      <c r="F1397" s="26"/>
      <c r="N1397" s="157"/>
      <c r="O1397" s="157"/>
      <c r="P1397" s="158"/>
      <c r="Q1397" s="157"/>
      <c r="R1397" s="157"/>
      <c r="S1397" s="160"/>
    </row>
    <row r="1398" spans="1:19" ht="34" customHeight="1" x14ac:dyDescent="0.2">
      <c r="A1398" s="28"/>
      <c r="B1398" s="26"/>
      <c r="C1398" s="27"/>
      <c r="D1398" s="26"/>
      <c r="E1398" s="28"/>
      <c r="F1398" s="26"/>
      <c r="N1398" s="157"/>
      <c r="O1398" s="157"/>
      <c r="P1398" s="158"/>
      <c r="Q1398" s="157"/>
      <c r="R1398" s="157"/>
      <c r="S1398" s="160"/>
    </row>
    <row r="1399" spans="1:19" ht="34" customHeight="1" x14ac:dyDescent="0.2">
      <c r="A1399" s="28"/>
      <c r="B1399" s="26"/>
      <c r="C1399" s="27"/>
      <c r="D1399" s="26"/>
      <c r="E1399" s="28"/>
      <c r="F1399" s="26"/>
      <c r="N1399" s="157"/>
      <c r="O1399" s="157"/>
      <c r="P1399" s="158"/>
      <c r="Q1399" s="157"/>
      <c r="R1399" s="157"/>
      <c r="S1399" s="160"/>
    </row>
    <row r="1400" spans="1:19" ht="34" customHeight="1" x14ac:dyDescent="0.2">
      <c r="A1400" s="28"/>
      <c r="B1400" s="26"/>
      <c r="C1400" s="27"/>
      <c r="D1400" s="26"/>
      <c r="E1400" s="28"/>
      <c r="F1400" s="26"/>
      <c r="N1400" s="157"/>
      <c r="O1400" s="157"/>
      <c r="P1400" s="158"/>
      <c r="Q1400" s="157"/>
      <c r="R1400" s="157"/>
      <c r="S1400" s="160"/>
    </row>
    <row r="1401" spans="1:19" ht="34" customHeight="1" x14ac:dyDescent="0.2">
      <c r="A1401" s="28"/>
      <c r="B1401" s="26"/>
      <c r="C1401" s="27"/>
      <c r="D1401" s="26"/>
      <c r="E1401" s="28"/>
      <c r="F1401" s="26"/>
      <c r="N1401" s="157"/>
      <c r="O1401" s="157"/>
      <c r="P1401" s="158"/>
      <c r="Q1401" s="157"/>
      <c r="R1401" s="157"/>
      <c r="S1401" s="160"/>
    </row>
    <row r="1402" spans="1:19" ht="34" customHeight="1" x14ac:dyDescent="0.2">
      <c r="A1402" s="28"/>
      <c r="B1402" s="26"/>
      <c r="C1402" s="27"/>
      <c r="D1402" s="26"/>
      <c r="E1402" s="28"/>
      <c r="F1402" s="26"/>
      <c r="N1402" s="157"/>
      <c r="O1402" s="157"/>
      <c r="P1402" s="158"/>
      <c r="Q1402" s="157"/>
      <c r="R1402" s="157"/>
      <c r="S1402" s="160"/>
    </row>
    <row r="1403" spans="1:19" ht="34" customHeight="1" x14ac:dyDescent="0.2">
      <c r="A1403" s="28"/>
      <c r="B1403" s="26"/>
      <c r="C1403" s="27"/>
      <c r="D1403" s="26"/>
      <c r="E1403" s="28"/>
      <c r="F1403" s="26"/>
      <c r="N1403" s="157"/>
      <c r="O1403" s="157"/>
      <c r="P1403" s="158"/>
      <c r="Q1403" s="157"/>
      <c r="R1403" s="157"/>
      <c r="S1403" s="160"/>
    </row>
    <row r="1404" spans="1:19" ht="34" customHeight="1" x14ac:dyDescent="0.2">
      <c r="A1404" s="28"/>
      <c r="B1404" s="26"/>
      <c r="C1404" s="27"/>
      <c r="D1404" s="26"/>
      <c r="E1404" s="28"/>
      <c r="F1404" s="26"/>
      <c r="N1404" s="157"/>
      <c r="O1404" s="157"/>
      <c r="P1404" s="158"/>
      <c r="Q1404" s="157"/>
      <c r="R1404" s="157"/>
      <c r="S1404" s="160"/>
    </row>
    <row r="1405" spans="1:19" ht="34" customHeight="1" x14ac:dyDescent="0.2">
      <c r="A1405" s="28"/>
      <c r="B1405" s="26"/>
      <c r="C1405" s="27"/>
      <c r="D1405" s="26"/>
      <c r="E1405" s="28"/>
      <c r="F1405" s="26"/>
      <c r="N1405" s="157"/>
      <c r="O1405" s="157"/>
      <c r="P1405" s="158"/>
      <c r="Q1405" s="157"/>
      <c r="R1405" s="157"/>
      <c r="S1405" s="160"/>
    </row>
    <row r="1406" spans="1:19" ht="34" customHeight="1" x14ac:dyDescent="0.2">
      <c r="A1406" s="28"/>
      <c r="B1406" s="26"/>
      <c r="C1406" s="27"/>
      <c r="D1406" s="26"/>
      <c r="E1406" s="28"/>
      <c r="F1406" s="26"/>
      <c r="N1406" s="157"/>
      <c r="O1406" s="157"/>
      <c r="P1406" s="158"/>
      <c r="Q1406" s="157"/>
      <c r="R1406" s="157"/>
      <c r="S1406" s="160"/>
    </row>
    <row r="1407" spans="1:19" ht="34" customHeight="1" x14ac:dyDescent="0.2">
      <c r="A1407" s="28"/>
      <c r="B1407" s="26"/>
      <c r="C1407" s="27"/>
      <c r="D1407" s="26"/>
      <c r="E1407" s="28"/>
      <c r="F1407" s="26"/>
      <c r="N1407" s="157"/>
      <c r="O1407" s="157"/>
      <c r="P1407" s="158"/>
      <c r="Q1407" s="157"/>
      <c r="R1407" s="157"/>
      <c r="S1407" s="160"/>
    </row>
    <row r="1408" spans="1:19" ht="34" customHeight="1" x14ac:dyDescent="0.2">
      <c r="A1408" s="28"/>
      <c r="B1408" s="26"/>
      <c r="C1408" s="27"/>
      <c r="D1408" s="26"/>
      <c r="E1408" s="28"/>
      <c r="F1408" s="26"/>
      <c r="N1408" s="157"/>
      <c r="O1408" s="157"/>
      <c r="P1408" s="158"/>
      <c r="Q1408" s="157"/>
      <c r="R1408" s="157"/>
      <c r="S1408" s="160"/>
    </row>
    <row r="1409" spans="1:19" ht="34" customHeight="1" x14ac:dyDescent="0.2">
      <c r="A1409" s="28"/>
      <c r="B1409" s="26"/>
      <c r="C1409" s="27"/>
      <c r="D1409" s="26"/>
      <c r="E1409" s="28"/>
      <c r="F1409" s="26"/>
      <c r="N1409" s="157"/>
      <c r="O1409" s="157"/>
      <c r="P1409" s="158"/>
      <c r="Q1409" s="157"/>
      <c r="R1409" s="157"/>
      <c r="S1409" s="160"/>
    </row>
    <row r="1410" spans="1:19" ht="34" customHeight="1" x14ac:dyDescent="0.2">
      <c r="A1410" s="28"/>
      <c r="B1410" s="26"/>
      <c r="C1410" s="27"/>
      <c r="D1410" s="26"/>
      <c r="E1410" s="28"/>
      <c r="F1410" s="26"/>
      <c r="N1410" s="157"/>
      <c r="O1410" s="157"/>
      <c r="P1410" s="158"/>
      <c r="Q1410" s="157"/>
      <c r="R1410" s="157"/>
      <c r="S1410" s="160"/>
    </row>
    <row r="1411" spans="1:19" ht="34" customHeight="1" x14ac:dyDescent="0.2">
      <c r="A1411" s="28"/>
      <c r="B1411" s="26"/>
      <c r="C1411" s="27"/>
      <c r="D1411" s="26"/>
      <c r="E1411" s="28"/>
      <c r="F1411" s="26"/>
      <c r="N1411" s="157"/>
      <c r="O1411" s="157"/>
      <c r="P1411" s="158"/>
      <c r="Q1411" s="157"/>
      <c r="R1411" s="157"/>
      <c r="S1411" s="160"/>
    </row>
    <row r="1412" spans="1:19" ht="34" customHeight="1" x14ac:dyDescent="0.2">
      <c r="A1412" s="28"/>
      <c r="B1412" s="26"/>
      <c r="C1412" s="27"/>
      <c r="D1412" s="26"/>
      <c r="E1412" s="28"/>
      <c r="F1412" s="26"/>
      <c r="N1412" s="157"/>
      <c r="O1412" s="157"/>
      <c r="P1412" s="158"/>
      <c r="Q1412" s="157"/>
      <c r="R1412" s="157"/>
      <c r="S1412" s="160"/>
    </row>
    <row r="1413" spans="1:19" ht="34" customHeight="1" x14ac:dyDescent="0.2">
      <c r="A1413" s="28"/>
      <c r="B1413" s="26"/>
      <c r="C1413" s="27"/>
      <c r="D1413" s="26"/>
      <c r="E1413" s="28"/>
      <c r="F1413" s="26"/>
      <c r="N1413" s="157"/>
      <c r="O1413" s="157"/>
      <c r="P1413" s="158"/>
      <c r="Q1413" s="157"/>
      <c r="R1413" s="157"/>
      <c r="S1413" s="160"/>
    </row>
    <row r="1414" spans="1:19" ht="34" customHeight="1" x14ac:dyDescent="0.2">
      <c r="A1414" s="28"/>
      <c r="B1414" s="26"/>
      <c r="C1414" s="27"/>
      <c r="D1414" s="26"/>
      <c r="E1414" s="28"/>
      <c r="F1414" s="26"/>
      <c r="N1414" s="157"/>
      <c r="O1414" s="157"/>
      <c r="P1414" s="158"/>
      <c r="Q1414" s="157"/>
      <c r="R1414" s="157"/>
      <c r="S1414" s="160"/>
    </row>
    <row r="1415" spans="1:19" ht="34" customHeight="1" x14ac:dyDescent="0.2">
      <c r="A1415" s="28"/>
      <c r="B1415" s="26"/>
      <c r="C1415" s="27"/>
      <c r="D1415" s="26"/>
      <c r="E1415" s="28"/>
      <c r="F1415" s="26"/>
      <c r="N1415" s="157"/>
      <c r="O1415" s="157"/>
      <c r="P1415" s="158"/>
      <c r="Q1415" s="157"/>
      <c r="R1415" s="157"/>
      <c r="S1415" s="160"/>
    </row>
    <row r="1416" spans="1:19" ht="34" customHeight="1" x14ac:dyDescent="0.2">
      <c r="A1416" s="28"/>
      <c r="B1416" s="26"/>
      <c r="C1416" s="27"/>
      <c r="D1416" s="26"/>
      <c r="E1416" s="28"/>
      <c r="F1416" s="26"/>
      <c r="N1416" s="157"/>
      <c r="O1416" s="157"/>
      <c r="P1416" s="158"/>
      <c r="Q1416" s="157"/>
      <c r="R1416" s="157"/>
      <c r="S1416" s="160"/>
    </row>
    <row r="1417" spans="1:19" ht="34" customHeight="1" x14ac:dyDescent="0.2">
      <c r="A1417" s="28"/>
      <c r="B1417" s="26"/>
      <c r="C1417" s="27"/>
      <c r="D1417" s="28"/>
      <c r="E1417" s="28"/>
      <c r="F1417" s="26"/>
      <c r="N1417" s="157"/>
      <c r="O1417" s="157"/>
      <c r="P1417" s="158"/>
      <c r="Q1417" s="157"/>
      <c r="R1417" s="157"/>
      <c r="S1417" s="160"/>
    </row>
    <row r="1418" spans="1:19" ht="34" customHeight="1" x14ac:dyDescent="0.2">
      <c r="A1418" s="28"/>
      <c r="B1418" s="26"/>
      <c r="C1418" s="27"/>
      <c r="D1418" s="28"/>
      <c r="E1418" s="28"/>
      <c r="F1418" s="26"/>
      <c r="N1418" s="157"/>
      <c r="O1418" s="157"/>
      <c r="P1418" s="158"/>
      <c r="Q1418" s="157"/>
      <c r="R1418" s="157"/>
      <c r="S1418" s="160"/>
    </row>
    <row r="1419" spans="1:19" ht="34" customHeight="1" x14ac:dyDescent="0.2">
      <c r="A1419" s="28"/>
      <c r="B1419" s="26"/>
      <c r="C1419" s="27"/>
      <c r="D1419" s="28"/>
      <c r="E1419" s="28"/>
      <c r="F1419" s="26"/>
      <c r="N1419" s="157"/>
      <c r="O1419" s="157"/>
      <c r="P1419" s="158"/>
      <c r="Q1419" s="157"/>
      <c r="R1419" s="157"/>
      <c r="S1419" s="160"/>
    </row>
    <row r="1420" spans="1:19" ht="34" customHeight="1" x14ac:dyDescent="0.2">
      <c r="A1420" s="28"/>
      <c r="B1420" s="26"/>
      <c r="C1420" s="27"/>
      <c r="D1420" s="28"/>
      <c r="E1420" s="28"/>
      <c r="F1420" s="26"/>
      <c r="N1420" s="157"/>
      <c r="O1420" s="157"/>
      <c r="P1420" s="158"/>
      <c r="Q1420" s="157"/>
      <c r="R1420" s="157"/>
      <c r="S1420" s="160"/>
    </row>
    <row r="1421" spans="1:19" ht="34" customHeight="1" x14ac:dyDescent="0.2">
      <c r="A1421" s="28"/>
      <c r="B1421" s="26"/>
      <c r="C1421" s="27"/>
      <c r="D1421" s="26"/>
      <c r="E1421" s="28"/>
      <c r="F1421" s="26"/>
      <c r="N1421" s="157"/>
      <c r="O1421" s="157"/>
      <c r="P1421" s="158"/>
      <c r="Q1421" s="157"/>
      <c r="R1421" s="157"/>
      <c r="S1421" s="160"/>
    </row>
    <row r="1422" spans="1:19" ht="34" customHeight="1" x14ac:dyDescent="0.2">
      <c r="A1422" s="28"/>
      <c r="B1422" s="26"/>
      <c r="C1422" s="27"/>
      <c r="D1422" s="26"/>
      <c r="E1422" s="28"/>
      <c r="F1422" s="26"/>
      <c r="N1422" s="157"/>
      <c r="O1422" s="157"/>
      <c r="P1422" s="158"/>
      <c r="Q1422" s="157"/>
      <c r="R1422" s="157"/>
      <c r="S1422" s="160"/>
    </row>
    <row r="1423" spans="1:19" ht="34" customHeight="1" x14ac:dyDescent="0.2">
      <c r="A1423" s="28"/>
      <c r="B1423" s="26"/>
      <c r="C1423" s="27"/>
      <c r="D1423" s="26"/>
      <c r="E1423" s="28"/>
      <c r="F1423" s="26"/>
      <c r="N1423" s="157"/>
      <c r="O1423" s="157"/>
      <c r="P1423" s="158"/>
      <c r="Q1423" s="157"/>
      <c r="R1423" s="157"/>
      <c r="S1423" s="160"/>
    </row>
    <row r="1424" spans="1:19" ht="34" customHeight="1" x14ac:dyDescent="0.2">
      <c r="A1424" s="28"/>
      <c r="B1424" s="26"/>
      <c r="C1424" s="27"/>
      <c r="D1424" s="26"/>
      <c r="E1424" s="28"/>
      <c r="F1424" s="26"/>
      <c r="N1424" s="157"/>
      <c r="O1424" s="157"/>
      <c r="P1424" s="158"/>
      <c r="Q1424" s="157"/>
      <c r="R1424" s="157"/>
      <c r="S1424" s="160"/>
    </row>
    <row r="1425" spans="1:19" ht="34" customHeight="1" x14ac:dyDescent="0.2">
      <c r="A1425" s="28"/>
      <c r="B1425" s="26"/>
      <c r="C1425" s="27"/>
      <c r="D1425" s="26"/>
      <c r="E1425" s="28"/>
      <c r="F1425" s="26"/>
      <c r="N1425" s="157"/>
      <c r="O1425" s="157"/>
      <c r="P1425" s="158"/>
      <c r="Q1425" s="157"/>
      <c r="R1425" s="157"/>
      <c r="S1425" s="160"/>
    </row>
    <row r="1426" spans="1:19" ht="34" customHeight="1" x14ac:dyDescent="0.2">
      <c r="A1426" s="28"/>
      <c r="B1426" s="26"/>
      <c r="C1426" s="27"/>
      <c r="D1426" s="26"/>
      <c r="E1426" s="28"/>
      <c r="F1426" s="26"/>
      <c r="N1426" s="157"/>
      <c r="O1426" s="157"/>
      <c r="P1426" s="158"/>
      <c r="Q1426" s="157"/>
      <c r="R1426" s="157"/>
      <c r="S1426" s="160"/>
    </row>
    <row r="1427" spans="1:19" ht="34" customHeight="1" x14ac:dyDescent="0.2">
      <c r="A1427" s="28"/>
      <c r="B1427" s="26"/>
      <c r="C1427" s="27"/>
      <c r="D1427" s="26"/>
      <c r="E1427" s="28"/>
      <c r="F1427" s="26"/>
      <c r="N1427" s="157"/>
      <c r="O1427" s="157"/>
      <c r="P1427" s="158"/>
      <c r="Q1427" s="157"/>
      <c r="R1427" s="157"/>
      <c r="S1427" s="160"/>
    </row>
    <row r="1428" spans="1:19" ht="34" customHeight="1" x14ac:dyDescent="0.2">
      <c r="A1428" s="28"/>
      <c r="B1428" s="26"/>
      <c r="C1428" s="27"/>
      <c r="D1428" s="26"/>
      <c r="E1428" s="28"/>
      <c r="F1428" s="26"/>
      <c r="N1428" s="157"/>
      <c r="O1428" s="157"/>
      <c r="P1428" s="158"/>
      <c r="Q1428" s="157"/>
      <c r="R1428" s="157"/>
      <c r="S1428" s="160"/>
    </row>
    <row r="1429" spans="1:19" ht="34" customHeight="1" x14ac:dyDescent="0.2">
      <c r="A1429" s="28"/>
      <c r="B1429" s="26"/>
      <c r="C1429" s="27"/>
      <c r="D1429" s="28"/>
      <c r="E1429" s="28"/>
      <c r="F1429" s="26"/>
      <c r="N1429" s="157"/>
      <c r="O1429" s="157"/>
      <c r="P1429" s="158"/>
      <c r="Q1429" s="157"/>
      <c r="R1429" s="157"/>
      <c r="S1429" s="160"/>
    </row>
    <row r="1430" spans="1:19" ht="34" customHeight="1" x14ac:dyDescent="0.2">
      <c r="A1430" s="28"/>
      <c r="B1430" s="26"/>
      <c r="C1430" s="27"/>
      <c r="D1430" s="28"/>
      <c r="E1430" s="28"/>
      <c r="F1430" s="26"/>
      <c r="N1430" s="157"/>
      <c r="O1430" s="157"/>
      <c r="P1430" s="158"/>
      <c r="Q1430" s="157"/>
      <c r="R1430" s="157"/>
      <c r="S1430" s="160"/>
    </row>
    <row r="1431" spans="1:19" ht="34" customHeight="1" x14ac:dyDescent="0.2">
      <c r="A1431" s="28"/>
      <c r="B1431" s="26"/>
      <c r="C1431" s="27"/>
      <c r="D1431" s="28"/>
      <c r="E1431" s="28"/>
      <c r="F1431" s="26"/>
      <c r="N1431" s="157"/>
      <c r="O1431" s="157"/>
      <c r="P1431" s="158"/>
      <c r="Q1431" s="157"/>
      <c r="R1431" s="157"/>
      <c r="S1431" s="160"/>
    </row>
    <row r="1432" spans="1:19" ht="34" customHeight="1" x14ac:dyDescent="0.2">
      <c r="A1432" s="28"/>
      <c r="B1432" s="26"/>
      <c r="C1432" s="27"/>
      <c r="D1432" s="28"/>
      <c r="E1432" s="28"/>
      <c r="F1432" s="26"/>
      <c r="N1432" s="157"/>
      <c r="O1432" s="157"/>
      <c r="P1432" s="158"/>
      <c r="Q1432" s="157"/>
      <c r="R1432" s="157"/>
      <c r="S1432" s="160"/>
    </row>
    <row r="1433" spans="1:19" ht="34" customHeight="1" x14ac:dyDescent="0.2">
      <c r="A1433" s="28"/>
      <c r="B1433" s="26"/>
      <c r="C1433" s="27"/>
      <c r="D1433" s="26"/>
      <c r="E1433" s="28"/>
      <c r="F1433" s="26"/>
      <c r="N1433" s="157"/>
      <c r="O1433" s="157"/>
      <c r="P1433" s="158"/>
      <c r="Q1433" s="157"/>
      <c r="R1433" s="157"/>
      <c r="S1433" s="160"/>
    </row>
    <row r="1434" spans="1:19" ht="34" customHeight="1" x14ac:dyDescent="0.2">
      <c r="A1434" s="28"/>
      <c r="B1434" s="26"/>
      <c r="C1434" s="27"/>
      <c r="D1434" s="26"/>
      <c r="E1434" s="28"/>
      <c r="F1434" s="26"/>
      <c r="N1434" s="157"/>
      <c r="O1434" s="157"/>
      <c r="P1434" s="158"/>
      <c r="Q1434" s="157"/>
      <c r="R1434" s="157"/>
      <c r="S1434" s="160"/>
    </row>
    <row r="1435" spans="1:19" ht="34" customHeight="1" x14ac:dyDescent="0.2">
      <c r="A1435" s="28"/>
      <c r="B1435" s="26"/>
      <c r="C1435" s="27"/>
      <c r="D1435" s="26"/>
      <c r="E1435" s="28"/>
      <c r="F1435" s="26"/>
      <c r="N1435" s="157"/>
      <c r="O1435" s="157"/>
      <c r="P1435" s="158"/>
      <c r="Q1435" s="157"/>
      <c r="R1435" s="157"/>
      <c r="S1435" s="160"/>
    </row>
    <row r="1436" spans="1:19" ht="34" customHeight="1" x14ac:dyDescent="0.2">
      <c r="A1436" s="28"/>
      <c r="B1436" s="26"/>
      <c r="C1436" s="27"/>
      <c r="D1436" s="26"/>
      <c r="E1436" s="28"/>
      <c r="F1436" s="26"/>
      <c r="N1436" s="157"/>
      <c r="O1436" s="157"/>
      <c r="P1436" s="158"/>
      <c r="Q1436" s="157"/>
      <c r="R1436" s="157"/>
      <c r="S1436" s="160"/>
    </row>
    <row r="1437" spans="1:19" ht="34" customHeight="1" x14ac:dyDescent="0.2">
      <c r="A1437" s="28"/>
      <c r="B1437" s="26"/>
      <c r="C1437" s="27"/>
      <c r="D1437" s="26"/>
      <c r="E1437" s="28"/>
      <c r="F1437" s="26"/>
      <c r="N1437" s="157"/>
      <c r="O1437" s="157"/>
      <c r="P1437" s="158"/>
      <c r="Q1437" s="157"/>
      <c r="R1437" s="157"/>
      <c r="S1437" s="160"/>
    </row>
    <row r="1438" spans="1:19" ht="34" customHeight="1" x14ac:dyDescent="0.2">
      <c r="A1438" s="28"/>
      <c r="B1438" s="26"/>
      <c r="C1438" s="27"/>
      <c r="D1438" s="26"/>
      <c r="E1438" s="28"/>
      <c r="F1438" s="26"/>
      <c r="N1438" s="157"/>
      <c r="O1438" s="157"/>
      <c r="P1438" s="158"/>
      <c r="Q1438" s="157"/>
      <c r="R1438" s="157"/>
      <c r="S1438" s="160"/>
    </row>
    <row r="1439" spans="1:19" ht="34" customHeight="1" x14ac:dyDescent="0.2">
      <c r="A1439" s="28"/>
      <c r="B1439" s="26"/>
      <c r="C1439" s="27"/>
      <c r="D1439" s="26"/>
      <c r="E1439" s="28"/>
      <c r="F1439" s="26"/>
      <c r="N1439" s="157"/>
      <c r="O1439" s="157"/>
      <c r="P1439" s="158"/>
      <c r="Q1439" s="157"/>
      <c r="R1439" s="157"/>
      <c r="S1439" s="160"/>
    </row>
    <row r="1440" spans="1:19" ht="34" customHeight="1" x14ac:dyDescent="0.2">
      <c r="A1440" s="28"/>
      <c r="B1440" s="26"/>
      <c r="C1440" s="27"/>
      <c r="D1440" s="26"/>
      <c r="E1440" s="28"/>
      <c r="F1440" s="26"/>
      <c r="N1440" s="157"/>
      <c r="O1440" s="157"/>
      <c r="P1440" s="158"/>
      <c r="Q1440" s="157"/>
      <c r="R1440" s="157"/>
      <c r="S1440" s="160"/>
    </row>
    <row r="1441" spans="1:19" ht="34" customHeight="1" x14ac:dyDescent="0.2">
      <c r="A1441" s="28"/>
      <c r="B1441" s="26"/>
      <c r="C1441" s="27"/>
      <c r="D1441" s="28"/>
      <c r="E1441" s="28"/>
      <c r="F1441" s="26"/>
      <c r="N1441" s="157"/>
      <c r="O1441" s="157"/>
      <c r="P1441" s="158"/>
      <c r="Q1441" s="157"/>
      <c r="R1441" s="157"/>
      <c r="S1441" s="160"/>
    </row>
    <row r="1442" spans="1:19" ht="34" customHeight="1" x14ac:dyDescent="0.2">
      <c r="A1442" s="28"/>
      <c r="B1442" s="26"/>
      <c r="C1442" s="27"/>
      <c r="D1442" s="28"/>
      <c r="E1442" s="28"/>
      <c r="F1442" s="26"/>
      <c r="N1442" s="157"/>
      <c r="O1442" s="157"/>
      <c r="P1442" s="158"/>
      <c r="Q1442" s="157"/>
      <c r="R1442" s="157"/>
      <c r="S1442" s="160"/>
    </row>
    <row r="1443" spans="1:19" ht="34" customHeight="1" x14ac:dyDescent="0.2">
      <c r="A1443" s="28"/>
      <c r="B1443" s="26"/>
      <c r="C1443" s="27"/>
      <c r="D1443" s="28"/>
      <c r="E1443" s="28"/>
      <c r="F1443" s="26"/>
      <c r="N1443" s="157"/>
      <c r="O1443" s="157"/>
      <c r="P1443" s="158"/>
      <c r="Q1443" s="157"/>
      <c r="R1443" s="157"/>
      <c r="S1443" s="160"/>
    </row>
    <row r="1444" spans="1:19" ht="34" customHeight="1" x14ac:dyDescent="0.2">
      <c r="A1444" s="28"/>
      <c r="B1444" s="26"/>
      <c r="C1444" s="27"/>
      <c r="D1444" s="28"/>
      <c r="E1444" s="28"/>
      <c r="F1444" s="26"/>
      <c r="N1444" s="157"/>
      <c r="O1444" s="157"/>
      <c r="P1444" s="158"/>
      <c r="Q1444" s="157"/>
      <c r="R1444" s="157"/>
      <c r="S1444" s="160"/>
    </row>
    <row r="1445" spans="1:19" ht="34" customHeight="1" x14ac:dyDescent="0.2">
      <c r="A1445" s="28"/>
      <c r="B1445" s="26"/>
      <c r="C1445" s="27"/>
      <c r="D1445" s="28"/>
      <c r="E1445" s="28"/>
      <c r="F1445" s="26"/>
      <c r="N1445" s="157"/>
      <c r="O1445" s="157"/>
      <c r="P1445" s="158"/>
      <c r="Q1445" s="157"/>
      <c r="R1445" s="157"/>
      <c r="S1445" s="160"/>
    </row>
    <row r="1446" spans="1:19" ht="34" customHeight="1" x14ac:dyDescent="0.2">
      <c r="A1446" s="28"/>
      <c r="B1446" s="26"/>
      <c r="C1446" s="27"/>
      <c r="D1446" s="28"/>
      <c r="E1446" s="28"/>
      <c r="F1446" s="26"/>
      <c r="N1446" s="157"/>
      <c r="O1446" s="157"/>
      <c r="P1446" s="158"/>
      <c r="Q1446" s="157"/>
      <c r="R1446" s="157"/>
      <c r="S1446" s="160"/>
    </row>
    <row r="1447" spans="1:19" ht="34" customHeight="1" x14ac:dyDescent="0.2">
      <c r="A1447" s="28"/>
      <c r="B1447" s="26"/>
      <c r="C1447" s="27"/>
      <c r="D1447" s="28"/>
      <c r="E1447" s="28"/>
      <c r="F1447" s="26"/>
      <c r="N1447" s="157"/>
      <c r="O1447" s="157"/>
      <c r="P1447" s="158"/>
      <c r="Q1447" s="157"/>
      <c r="R1447" s="157"/>
      <c r="S1447" s="160"/>
    </row>
    <row r="1448" spans="1:19" ht="34" customHeight="1" x14ac:dyDescent="0.2">
      <c r="A1448" s="28"/>
      <c r="B1448" s="26"/>
      <c r="C1448" s="27"/>
      <c r="D1448" s="28"/>
      <c r="E1448" s="28"/>
      <c r="F1448" s="26"/>
      <c r="N1448" s="157"/>
      <c r="O1448" s="157"/>
      <c r="P1448" s="158"/>
      <c r="Q1448" s="157"/>
      <c r="R1448" s="157"/>
      <c r="S1448" s="160"/>
    </row>
    <row r="1449" spans="1:19" ht="34" customHeight="1" x14ac:dyDescent="0.2">
      <c r="A1449" s="28"/>
      <c r="B1449" s="26"/>
      <c r="C1449" s="27"/>
      <c r="D1449" s="26"/>
      <c r="E1449" s="28"/>
      <c r="F1449" s="26"/>
      <c r="N1449" s="157"/>
      <c r="O1449" s="157"/>
      <c r="P1449" s="158"/>
      <c r="Q1449" s="157"/>
      <c r="R1449" s="157"/>
      <c r="S1449" s="160"/>
    </row>
    <row r="1450" spans="1:19" ht="34" customHeight="1" x14ac:dyDescent="0.2">
      <c r="A1450" s="28"/>
      <c r="B1450" s="26"/>
      <c r="C1450" s="27"/>
      <c r="D1450" s="26"/>
      <c r="E1450" s="28"/>
      <c r="F1450" s="26"/>
      <c r="N1450" s="157"/>
      <c r="O1450" s="157"/>
      <c r="P1450" s="158"/>
      <c r="Q1450" s="157"/>
      <c r="R1450" s="157"/>
      <c r="S1450" s="160"/>
    </row>
    <row r="1451" spans="1:19" ht="34" customHeight="1" x14ac:dyDescent="0.2">
      <c r="A1451" s="28"/>
      <c r="B1451" s="26"/>
      <c r="C1451" s="27"/>
      <c r="D1451" s="26"/>
      <c r="E1451" s="28"/>
      <c r="F1451" s="26"/>
      <c r="N1451" s="157"/>
      <c r="O1451" s="157"/>
      <c r="P1451" s="158"/>
      <c r="Q1451" s="157"/>
      <c r="R1451" s="157"/>
      <c r="S1451" s="160"/>
    </row>
    <row r="1452" spans="1:19" ht="34" customHeight="1" x14ac:dyDescent="0.2">
      <c r="A1452" s="28"/>
      <c r="B1452" s="26"/>
      <c r="C1452" s="27"/>
      <c r="D1452" s="26"/>
      <c r="E1452" s="28"/>
      <c r="F1452" s="26"/>
      <c r="N1452" s="157"/>
      <c r="O1452" s="157"/>
      <c r="P1452" s="158"/>
      <c r="Q1452" s="157"/>
      <c r="R1452" s="157"/>
      <c r="S1452" s="160"/>
    </row>
    <row r="1453" spans="1:19" ht="34" customHeight="1" x14ac:dyDescent="0.2">
      <c r="A1453" s="28"/>
      <c r="B1453" s="26"/>
      <c r="C1453" s="27"/>
      <c r="D1453" s="26"/>
      <c r="E1453" s="28"/>
      <c r="F1453" s="26"/>
      <c r="N1453" s="157"/>
      <c r="O1453" s="157"/>
      <c r="P1453" s="158"/>
      <c r="Q1453" s="157"/>
      <c r="R1453" s="157"/>
      <c r="S1453" s="160"/>
    </row>
    <row r="1454" spans="1:19" ht="34" customHeight="1" x14ac:dyDescent="0.2">
      <c r="A1454" s="28"/>
      <c r="B1454" s="26"/>
      <c r="C1454" s="27"/>
      <c r="D1454" s="26"/>
      <c r="E1454" s="28"/>
      <c r="F1454" s="26"/>
      <c r="N1454" s="157"/>
      <c r="O1454" s="157"/>
      <c r="P1454" s="158"/>
      <c r="Q1454" s="157"/>
      <c r="R1454" s="157"/>
      <c r="S1454" s="160"/>
    </row>
    <row r="1455" spans="1:19" ht="34" customHeight="1" x14ac:dyDescent="0.2">
      <c r="A1455" s="28"/>
      <c r="B1455" s="26"/>
      <c r="C1455" s="27"/>
      <c r="D1455" s="26"/>
      <c r="E1455" s="28"/>
      <c r="F1455" s="26"/>
      <c r="N1455" s="157"/>
      <c r="O1455" s="157"/>
      <c r="P1455" s="158"/>
      <c r="Q1455" s="157"/>
      <c r="R1455" s="157"/>
      <c r="S1455" s="160"/>
    </row>
    <row r="1456" spans="1:19" ht="34" customHeight="1" x14ac:dyDescent="0.2">
      <c r="A1456" s="28"/>
      <c r="B1456" s="26"/>
      <c r="C1456" s="27"/>
      <c r="D1456" s="26"/>
      <c r="E1456" s="28"/>
      <c r="F1456" s="26"/>
      <c r="N1456" s="157"/>
      <c r="O1456" s="157"/>
      <c r="P1456" s="158"/>
      <c r="Q1456" s="157"/>
      <c r="R1456" s="157"/>
      <c r="S1456" s="160"/>
    </row>
    <row r="1457" spans="1:19" ht="34" customHeight="1" x14ac:dyDescent="0.2">
      <c r="A1457" s="28"/>
      <c r="B1457" s="26"/>
      <c r="C1457" s="27"/>
      <c r="D1457" s="26"/>
      <c r="E1457" s="28"/>
      <c r="F1457" s="26"/>
      <c r="N1457" s="157"/>
      <c r="O1457" s="157"/>
      <c r="P1457" s="158"/>
      <c r="Q1457" s="157"/>
      <c r="R1457" s="157"/>
      <c r="S1457" s="160"/>
    </row>
    <row r="1458" spans="1:19" ht="34" customHeight="1" x14ac:dyDescent="0.2">
      <c r="A1458" s="28"/>
      <c r="B1458" s="26"/>
      <c r="C1458" s="27"/>
      <c r="D1458" s="26"/>
      <c r="E1458" s="28"/>
      <c r="F1458" s="26"/>
      <c r="N1458" s="157"/>
      <c r="O1458" s="157"/>
      <c r="P1458" s="158"/>
      <c r="Q1458" s="157"/>
      <c r="R1458" s="157"/>
      <c r="S1458" s="160"/>
    </row>
    <row r="1459" spans="1:19" ht="34" customHeight="1" x14ac:dyDescent="0.2">
      <c r="A1459" s="28"/>
      <c r="B1459" s="26"/>
      <c r="C1459" s="27"/>
      <c r="D1459" s="26"/>
      <c r="E1459" s="28"/>
      <c r="F1459" s="26"/>
      <c r="N1459" s="157"/>
      <c r="O1459" s="157"/>
      <c r="P1459" s="158"/>
      <c r="Q1459" s="157"/>
      <c r="R1459" s="157"/>
      <c r="S1459" s="160"/>
    </row>
    <row r="1460" spans="1:19" ht="34" customHeight="1" x14ac:dyDescent="0.2">
      <c r="A1460" s="28"/>
      <c r="B1460" s="26"/>
      <c r="C1460" s="27"/>
      <c r="D1460" s="26"/>
      <c r="E1460" s="28"/>
      <c r="F1460" s="26"/>
      <c r="N1460" s="157"/>
      <c r="O1460" s="157"/>
      <c r="P1460" s="158"/>
      <c r="Q1460" s="157"/>
      <c r="R1460" s="157"/>
      <c r="S1460" s="160"/>
    </row>
    <row r="1461" spans="1:19" ht="34" customHeight="1" x14ac:dyDescent="0.2">
      <c r="A1461" s="28"/>
      <c r="B1461" s="26"/>
      <c r="C1461" s="27"/>
      <c r="D1461" s="28"/>
      <c r="E1461" s="28"/>
      <c r="F1461" s="26"/>
      <c r="N1461" s="157"/>
      <c r="O1461" s="157"/>
      <c r="P1461" s="158"/>
      <c r="Q1461" s="157"/>
      <c r="R1461" s="157"/>
      <c r="S1461" s="160"/>
    </row>
    <row r="1462" spans="1:19" ht="34" customHeight="1" x14ac:dyDescent="0.2">
      <c r="A1462" s="28"/>
      <c r="B1462" s="26"/>
      <c r="C1462" s="27"/>
      <c r="D1462" s="28"/>
      <c r="E1462" s="28"/>
      <c r="F1462" s="26"/>
      <c r="N1462" s="157"/>
      <c r="O1462" s="157"/>
      <c r="P1462" s="158"/>
      <c r="Q1462" s="157"/>
      <c r="R1462" s="157"/>
      <c r="S1462" s="160"/>
    </row>
    <row r="1463" spans="1:19" ht="34" customHeight="1" x14ac:dyDescent="0.2">
      <c r="A1463" s="28"/>
      <c r="B1463" s="26"/>
      <c r="C1463" s="27"/>
      <c r="D1463" s="28"/>
      <c r="E1463" s="28"/>
      <c r="F1463" s="26"/>
      <c r="N1463" s="157"/>
      <c r="O1463" s="157"/>
      <c r="P1463" s="158"/>
      <c r="Q1463" s="157"/>
      <c r="R1463" s="157"/>
      <c r="S1463" s="160"/>
    </row>
    <row r="1464" spans="1:19" ht="34" customHeight="1" x14ac:dyDescent="0.2">
      <c r="A1464" s="28"/>
      <c r="B1464" s="26"/>
      <c r="C1464" s="27"/>
      <c r="D1464" s="28"/>
      <c r="E1464" s="28"/>
      <c r="F1464" s="26"/>
      <c r="N1464" s="157"/>
      <c r="O1464" s="157"/>
      <c r="P1464" s="158"/>
      <c r="Q1464" s="157"/>
      <c r="R1464" s="157"/>
      <c r="S1464" s="160"/>
    </row>
    <row r="1465" spans="1:19" ht="34" customHeight="1" x14ac:dyDescent="0.2">
      <c r="A1465" s="28"/>
      <c r="B1465" s="26"/>
      <c r="C1465" s="27"/>
      <c r="D1465" s="26"/>
      <c r="E1465" s="28"/>
      <c r="F1465" s="26"/>
      <c r="N1465" s="157"/>
      <c r="O1465" s="157"/>
      <c r="P1465" s="158"/>
      <c r="Q1465" s="157"/>
      <c r="R1465" s="157"/>
      <c r="S1465" s="160"/>
    </row>
    <row r="1466" spans="1:19" ht="34" customHeight="1" x14ac:dyDescent="0.2">
      <c r="A1466" s="28"/>
      <c r="B1466" s="26"/>
      <c r="C1466" s="27"/>
      <c r="D1466" s="26"/>
      <c r="E1466" s="28"/>
      <c r="F1466" s="26"/>
      <c r="N1466" s="157"/>
      <c r="O1466" s="157"/>
      <c r="P1466" s="158"/>
      <c r="Q1466" s="157"/>
      <c r="R1466" s="157"/>
      <c r="S1466" s="160"/>
    </row>
    <row r="1467" spans="1:19" ht="34" customHeight="1" x14ac:dyDescent="0.2">
      <c r="A1467" s="28"/>
      <c r="B1467" s="26"/>
      <c r="C1467" s="27"/>
      <c r="D1467" s="26"/>
      <c r="E1467" s="28"/>
      <c r="F1467" s="26"/>
      <c r="N1467" s="157"/>
      <c r="O1467" s="157"/>
      <c r="P1467" s="158"/>
      <c r="Q1467" s="157"/>
      <c r="R1467" s="157"/>
      <c r="S1467" s="160"/>
    </row>
    <row r="1468" spans="1:19" ht="34" customHeight="1" x14ac:dyDescent="0.2">
      <c r="A1468" s="28"/>
      <c r="B1468" s="26"/>
      <c r="C1468" s="27"/>
      <c r="D1468" s="26"/>
      <c r="E1468" s="28"/>
      <c r="F1468" s="26"/>
      <c r="N1468" s="157"/>
      <c r="O1468" s="157"/>
      <c r="P1468" s="158"/>
      <c r="Q1468" s="157"/>
      <c r="R1468" s="157"/>
      <c r="S1468" s="160"/>
    </row>
    <row r="1469" spans="1:19" ht="34" customHeight="1" x14ac:dyDescent="0.2">
      <c r="A1469" s="28"/>
      <c r="B1469" s="26"/>
      <c r="C1469" s="27"/>
      <c r="D1469" s="28"/>
      <c r="E1469" s="28"/>
      <c r="F1469" s="26"/>
      <c r="N1469" s="157"/>
      <c r="O1469" s="157"/>
      <c r="P1469" s="158"/>
      <c r="Q1469" s="157"/>
      <c r="R1469" s="157"/>
      <c r="S1469" s="160"/>
    </row>
    <row r="1470" spans="1:19" ht="34" customHeight="1" x14ac:dyDescent="0.2">
      <c r="A1470" s="28"/>
      <c r="B1470" s="26"/>
      <c r="C1470" s="27"/>
      <c r="D1470" s="28"/>
      <c r="E1470" s="28"/>
      <c r="F1470" s="26"/>
      <c r="N1470" s="157"/>
      <c r="O1470" s="157"/>
      <c r="P1470" s="158"/>
      <c r="Q1470" s="157"/>
      <c r="R1470" s="157"/>
      <c r="S1470" s="160"/>
    </row>
    <row r="1471" spans="1:19" ht="34" customHeight="1" x14ac:dyDescent="0.2">
      <c r="A1471" s="28"/>
      <c r="B1471" s="26"/>
      <c r="C1471" s="27"/>
      <c r="D1471" s="28"/>
      <c r="E1471" s="28"/>
      <c r="F1471" s="26"/>
      <c r="N1471" s="157"/>
      <c r="O1471" s="157"/>
      <c r="P1471" s="158"/>
      <c r="Q1471" s="157"/>
      <c r="R1471" s="157"/>
      <c r="S1471" s="160"/>
    </row>
    <row r="1472" spans="1:19" ht="34" customHeight="1" x14ac:dyDescent="0.2">
      <c r="A1472" s="28"/>
      <c r="B1472" s="26"/>
      <c r="C1472" s="27"/>
      <c r="D1472" s="28"/>
      <c r="E1472" s="28"/>
      <c r="F1472" s="26"/>
      <c r="N1472" s="157"/>
      <c r="O1472" s="157"/>
      <c r="P1472" s="158"/>
      <c r="Q1472" s="157"/>
      <c r="R1472" s="157"/>
      <c r="S1472" s="160"/>
    </row>
    <row r="1473" spans="1:19" ht="34" customHeight="1" x14ac:dyDescent="0.2">
      <c r="A1473" s="28"/>
      <c r="B1473" s="26"/>
      <c r="C1473" s="27"/>
      <c r="D1473" s="26"/>
      <c r="E1473" s="28"/>
      <c r="F1473" s="26"/>
      <c r="N1473" s="157"/>
      <c r="O1473" s="157"/>
      <c r="P1473" s="158"/>
      <c r="Q1473" s="157"/>
      <c r="R1473" s="157"/>
      <c r="S1473" s="160"/>
    </row>
    <row r="1474" spans="1:19" ht="34" customHeight="1" x14ac:dyDescent="0.2">
      <c r="A1474" s="28"/>
      <c r="B1474" s="26"/>
      <c r="C1474" s="27"/>
      <c r="D1474" s="26"/>
      <c r="E1474" s="28"/>
      <c r="F1474" s="26"/>
      <c r="N1474" s="157"/>
      <c r="O1474" s="157"/>
      <c r="P1474" s="158"/>
      <c r="Q1474" s="157"/>
      <c r="R1474" s="157"/>
      <c r="S1474" s="160"/>
    </row>
    <row r="1475" spans="1:19" ht="34" customHeight="1" x14ac:dyDescent="0.2">
      <c r="A1475" s="28"/>
      <c r="B1475" s="26"/>
      <c r="C1475" s="27"/>
      <c r="D1475" s="26"/>
      <c r="E1475" s="28"/>
      <c r="F1475" s="26"/>
      <c r="N1475" s="157"/>
      <c r="O1475" s="157"/>
      <c r="P1475" s="158"/>
      <c r="Q1475" s="157"/>
      <c r="R1475" s="157"/>
      <c r="S1475" s="160"/>
    </row>
    <row r="1476" spans="1:19" ht="34" customHeight="1" x14ac:dyDescent="0.2">
      <c r="A1476" s="28"/>
      <c r="B1476" s="26"/>
      <c r="C1476" s="27"/>
      <c r="D1476" s="26"/>
      <c r="E1476" s="28"/>
      <c r="F1476" s="26"/>
      <c r="N1476" s="157"/>
      <c r="O1476" s="157"/>
      <c r="P1476" s="158"/>
      <c r="Q1476" s="157"/>
      <c r="R1476" s="157"/>
      <c r="S1476" s="160"/>
    </row>
    <row r="1477" spans="1:19" ht="34" customHeight="1" x14ac:dyDescent="0.2">
      <c r="A1477" s="28"/>
      <c r="B1477" s="26"/>
      <c r="C1477" s="27"/>
      <c r="D1477" s="26"/>
      <c r="E1477" s="28"/>
      <c r="F1477" s="26"/>
      <c r="N1477" s="157"/>
      <c r="O1477" s="157"/>
      <c r="P1477" s="158"/>
      <c r="Q1477" s="157"/>
      <c r="R1477" s="157"/>
      <c r="S1477" s="160"/>
    </row>
    <row r="1478" spans="1:19" ht="34" customHeight="1" x14ac:dyDescent="0.2">
      <c r="A1478" s="28"/>
      <c r="B1478" s="26"/>
      <c r="C1478" s="27"/>
      <c r="D1478" s="26"/>
      <c r="E1478" s="28"/>
      <c r="F1478" s="26"/>
      <c r="N1478" s="157"/>
      <c r="O1478" s="157"/>
      <c r="P1478" s="158"/>
      <c r="Q1478" s="157"/>
      <c r="R1478" s="157"/>
      <c r="S1478" s="160"/>
    </row>
    <row r="1479" spans="1:19" ht="34" customHeight="1" x14ac:dyDescent="0.2">
      <c r="A1479" s="28"/>
      <c r="B1479" s="26"/>
      <c r="C1479" s="27"/>
      <c r="D1479" s="26"/>
      <c r="E1479" s="28"/>
      <c r="F1479" s="26"/>
      <c r="N1479" s="157"/>
      <c r="O1479" s="157"/>
      <c r="P1479" s="158"/>
      <c r="Q1479" s="157"/>
      <c r="R1479" s="157"/>
      <c r="S1479" s="160"/>
    </row>
    <row r="1480" spans="1:19" ht="34" customHeight="1" x14ac:dyDescent="0.2">
      <c r="A1480" s="28"/>
      <c r="B1480" s="26"/>
      <c r="C1480" s="27"/>
      <c r="D1480" s="26"/>
      <c r="E1480" s="28"/>
      <c r="F1480" s="26"/>
      <c r="N1480" s="157"/>
      <c r="O1480" s="157"/>
      <c r="P1480" s="158"/>
      <c r="Q1480" s="157"/>
      <c r="R1480" s="157"/>
      <c r="S1480" s="160"/>
    </row>
    <row r="1481" spans="1:19" ht="34" customHeight="1" x14ac:dyDescent="0.2">
      <c r="A1481" s="28"/>
      <c r="B1481" s="26"/>
      <c r="C1481" s="27"/>
      <c r="D1481" s="26"/>
      <c r="E1481" s="28"/>
      <c r="F1481" s="26"/>
      <c r="N1481" s="157"/>
      <c r="O1481" s="157"/>
      <c r="P1481" s="158"/>
      <c r="Q1481" s="157"/>
      <c r="R1481" s="157"/>
      <c r="S1481" s="160"/>
    </row>
    <row r="1482" spans="1:19" ht="34" customHeight="1" x14ac:dyDescent="0.2">
      <c r="A1482" s="28"/>
      <c r="B1482" s="26"/>
      <c r="C1482" s="27"/>
      <c r="D1482" s="26"/>
      <c r="E1482" s="28"/>
      <c r="F1482" s="26"/>
      <c r="N1482" s="157"/>
      <c r="O1482" s="157"/>
      <c r="P1482" s="158"/>
      <c r="Q1482" s="157"/>
      <c r="R1482" s="157"/>
      <c r="S1482" s="160"/>
    </row>
    <row r="1483" spans="1:19" ht="34" customHeight="1" x14ac:dyDescent="0.2">
      <c r="A1483" s="28"/>
      <c r="B1483" s="26"/>
      <c r="C1483" s="27"/>
      <c r="D1483" s="26"/>
      <c r="E1483" s="28"/>
      <c r="F1483" s="26"/>
      <c r="N1483" s="157"/>
      <c r="O1483" s="157"/>
      <c r="P1483" s="158"/>
      <c r="Q1483" s="157"/>
      <c r="R1483" s="157"/>
      <c r="S1483" s="160"/>
    </row>
    <row r="1484" spans="1:19" ht="34" customHeight="1" x14ac:dyDescent="0.2">
      <c r="A1484" s="28"/>
      <c r="B1484" s="26"/>
      <c r="C1484" s="27"/>
      <c r="D1484" s="26"/>
      <c r="E1484" s="28"/>
      <c r="F1484" s="26"/>
      <c r="N1484" s="157"/>
      <c r="O1484" s="157"/>
      <c r="P1484" s="158"/>
      <c r="Q1484" s="157"/>
      <c r="R1484" s="157"/>
      <c r="S1484" s="160"/>
    </row>
    <row r="1485" spans="1:19" ht="34" customHeight="1" x14ac:dyDescent="0.2">
      <c r="A1485" s="28"/>
      <c r="B1485" s="26"/>
      <c r="C1485" s="27"/>
      <c r="D1485" s="26"/>
      <c r="E1485" s="28"/>
      <c r="F1485" s="26"/>
      <c r="N1485" s="157"/>
      <c r="O1485" s="157"/>
      <c r="P1485" s="158"/>
      <c r="Q1485" s="157"/>
      <c r="R1485" s="157"/>
      <c r="S1485" s="160"/>
    </row>
    <row r="1486" spans="1:19" ht="34" customHeight="1" x14ac:dyDescent="0.2">
      <c r="A1486" s="28"/>
      <c r="B1486" s="26"/>
      <c r="C1486" s="27"/>
      <c r="D1486" s="26"/>
      <c r="E1486" s="28"/>
      <c r="F1486" s="26"/>
      <c r="N1486" s="157"/>
      <c r="O1486" s="157"/>
      <c r="P1486" s="158"/>
      <c r="Q1486" s="157"/>
      <c r="R1486" s="157"/>
      <c r="S1486" s="160"/>
    </row>
    <row r="1487" spans="1:19" ht="34" customHeight="1" x14ac:dyDescent="0.2">
      <c r="A1487" s="28"/>
      <c r="B1487" s="26"/>
      <c r="C1487" s="27"/>
      <c r="D1487" s="26"/>
      <c r="E1487" s="28"/>
      <c r="F1487" s="26"/>
      <c r="N1487" s="157"/>
      <c r="O1487" s="157"/>
      <c r="P1487" s="158"/>
      <c r="Q1487" s="157"/>
      <c r="R1487" s="157"/>
      <c r="S1487" s="160"/>
    </row>
    <row r="1488" spans="1:19" ht="34" customHeight="1" x14ac:dyDescent="0.2">
      <c r="A1488" s="28"/>
      <c r="B1488" s="26"/>
      <c r="C1488" s="27"/>
      <c r="D1488" s="26"/>
      <c r="E1488" s="28"/>
      <c r="F1488" s="26"/>
      <c r="N1488" s="157"/>
      <c r="O1488" s="157"/>
      <c r="P1488" s="158"/>
      <c r="Q1488" s="157"/>
      <c r="R1488" s="157"/>
      <c r="S1488" s="160"/>
    </row>
    <row r="1489" spans="1:19" ht="34" customHeight="1" x14ac:dyDescent="0.2">
      <c r="A1489" s="28"/>
      <c r="B1489" s="26"/>
      <c r="C1489" s="27"/>
      <c r="D1489" s="26"/>
      <c r="E1489" s="28"/>
      <c r="F1489" s="26"/>
      <c r="N1489" s="157"/>
      <c r="O1489" s="157"/>
      <c r="P1489" s="158"/>
      <c r="Q1489" s="157"/>
      <c r="R1489" s="157"/>
      <c r="S1489" s="160"/>
    </row>
    <row r="1490" spans="1:19" ht="34" customHeight="1" x14ac:dyDescent="0.2">
      <c r="A1490" s="28"/>
      <c r="B1490" s="26"/>
      <c r="C1490" s="27"/>
      <c r="D1490" s="26"/>
      <c r="E1490" s="28"/>
      <c r="F1490" s="26"/>
      <c r="N1490" s="157"/>
      <c r="O1490" s="157"/>
      <c r="P1490" s="158"/>
      <c r="Q1490" s="157"/>
      <c r="R1490" s="157"/>
      <c r="S1490" s="160"/>
    </row>
    <row r="1491" spans="1:19" ht="34" customHeight="1" x14ac:dyDescent="0.2">
      <c r="A1491" s="28"/>
      <c r="B1491" s="26"/>
      <c r="C1491" s="27"/>
      <c r="D1491" s="26"/>
      <c r="E1491" s="28"/>
      <c r="F1491" s="26"/>
      <c r="N1491" s="157"/>
      <c r="O1491" s="157"/>
      <c r="P1491" s="158"/>
      <c r="Q1491" s="157"/>
      <c r="R1491" s="157"/>
      <c r="S1491" s="160"/>
    </row>
    <row r="1492" spans="1:19" ht="34" customHeight="1" x14ac:dyDescent="0.2">
      <c r="A1492" s="28"/>
      <c r="B1492" s="26"/>
      <c r="C1492" s="27"/>
      <c r="D1492" s="26"/>
      <c r="E1492" s="28"/>
      <c r="F1492" s="26"/>
      <c r="N1492" s="157"/>
      <c r="O1492" s="157"/>
      <c r="P1492" s="158"/>
      <c r="Q1492" s="157"/>
      <c r="R1492" s="157"/>
      <c r="S1492" s="160"/>
    </row>
    <row r="1493" spans="1:19" ht="34" customHeight="1" x14ac:dyDescent="0.2">
      <c r="A1493" s="28"/>
      <c r="B1493" s="26"/>
      <c r="C1493" s="27"/>
      <c r="D1493" s="28"/>
      <c r="E1493" s="28"/>
      <c r="F1493" s="26"/>
      <c r="N1493" s="157"/>
      <c r="O1493" s="157"/>
      <c r="P1493" s="158"/>
      <c r="Q1493" s="157"/>
      <c r="R1493" s="157"/>
      <c r="S1493" s="160"/>
    </row>
    <row r="1494" spans="1:19" ht="34" customHeight="1" x14ac:dyDescent="0.2">
      <c r="A1494" s="28"/>
      <c r="B1494" s="26"/>
      <c r="C1494" s="27"/>
      <c r="D1494" s="28"/>
      <c r="E1494" s="28"/>
      <c r="F1494" s="26"/>
      <c r="N1494" s="157"/>
      <c r="O1494" s="157"/>
      <c r="P1494" s="158"/>
      <c r="Q1494" s="157"/>
      <c r="R1494" s="157"/>
      <c r="S1494" s="160"/>
    </row>
    <row r="1495" spans="1:19" ht="34" customHeight="1" x14ac:dyDescent="0.2">
      <c r="A1495" s="28"/>
      <c r="B1495" s="26"/>
      <c r="C1495" s="27"/>
      <c r="D1495" s="28"/>
      <c r="E1495" s="28"/>
      <c r="F1495" s="26"/>
      <c r="N1495" s="157"/>
      <c r="O1495" s="157"/>
      <c r="P1495" s="158"/>
      <c r="Q1495" s="157"/>
      <c r="R1495" s="157"/>
      <c r="S1495" s="160"/>
    </row>
    <row r="1496" spans="1:19" ht="34" customHeight="1" x14ac:dyDescent="0.2">
      <c r="A1496" s="28"/>
      <c r="B1496" s="26"/>
      <c r="C1496" s="27"/>
      <c r="D1496" s="28"/>
      <c r="E1496" s="28"/>
      <c r="F1496" s="26"/>
      <c r="N1496" s="157"/>
      <c r="O1496" s="157"/>
      <c r="P1496" s="158"/>
      <c r="Q1496" s="157"/>
      <c r="R1496" s="157"/>
      <c r="S1496" s="160"/>
    </row>
    <row r="1497" spans="1:19" ht="34" customHeight="1" x14ac:dyDescent="0.2">
      <c r="A1497" s="28"/>
      <c r="B1497" s="26"/>
      <c r="C1497" s="27"/>
      <c r="D1497" s="26"/>
      <c r="E1497" s="28"/>
      <c r="F1497" s="26"/>
      <c r="N1497" s="157"/>
      <c r="O1497" s="157"/>
      <c r="P1497" s="158"/>
      <c r="Q1497" s="157"/>
      <c r="R1497" s="157"/>
      <c r="S1497" s="160"/>
    </row>
    <row r="1498" spans="1:19" ht="34" customHeight="1" x14ac:dyDescent="0.2">
      <c r="A1498" s="28"/>
      <c r="B1498" s="26"/>
      <c r="C1498" s="27"/>
      <c r="D1498" s="26"/>
      <c r="E1498" s="28"/>
      <c r="F1498" s="26"/>
      <c r="N1498" s="157"/>
      <c r="O1498" s="157"/>
      <c r="P1498" s="158"/>
      <c r="Q1498" s="157"/>
      <c r="R1498" s="157"/>
      <c r="S1498" s="160"/>
    </row>
    <row r="1499" spans="1:19" ht="34" customHeight="1" x14ac:dyDescent="0.2">
      <c r="A1499" s="28"/>
      <c r="B1499" s="26"/>
      <c r="C1499" s="27"/>
      <c r="D1499" s="26"/>
      <c r="E1499" s="28"/>
      <c r="F1499" s="26"/>
      <c r="N1499" s="157"/>
      <c r="O1499" s="157"/>
      <c r="P1499" s="158"/>
      <c r="Q1499" s="157"/>
      <c r="R1499" s="157"/>
      <c r="S1499" s="160"/>
    </row>
    <row r="1500" spans="1:19" ht="34" customHeight="1" x14ac:dyDescent="0.2">
      <c r="A1500" s="28"/>
      <c r="B1500" s="26"/>
      <c r="C1500" s="27"/>
      <c r="D1500" s="26"/>
      <c r="E1500" s="28"/>
      <c r="F1500" s="26"/>
      <c r="N1500" s="157"/>
      <c r="O1500" s="157"/>
      <c r="P1500" s="158"/>
      <c r="Q1500" s="157"/>
      <c r="R1500" s="157"/>
      <c r="S1500" s="160"/>
    </row>
    <row r="1501" spans="1:19" ht="34" customHeight="1" x14ac:dyDescent="0.2">
      <c r="A1501" s="28"/>
      <c r="B1501" s="26"/>
      <c r="C1501" s="27"/>
      <c r="D1501" s="26"/>
      <c r="E1501" s="28"/>
      <c r="F1501" s="26"/>
      <c r="N1501" s="157"/>
      <c r="O1501" s="157"/>
      <c r="P1501" s="158"/>
      <c r="Q1501" s="157"/>
      <c r="R1501" s="157"/>
      <c r="S1501" s="160"/>
    </row>
    <row r="1502" spans="1:19" ht="34" customHeight="1" x14ac:dyDescent="0.2">
      <c r="A1502" s="28"/>
      <c r="B1502" s="26"/>
      <c r="C1502" s="27"/>
      <c r="D1502" s="26"/>
      <c r="E1502" s="28"/>
      <c r="F1502" s="26"/>
      <c r="N1502" s="157"/>
      <c r="O1502" s="157"/>
      <c r="P1502" s="158"/>
      <c r="Q1502" s="157"/>
      <c r="R1502" s="157"/>
      <c r="S1502" s="160"/>
    </row>
    <row r="1503" spans="1:19" ht="34" customHeight="1" x14ac:dyDescent="0.2">
      <c r="A1503" s="28"/>
      <c r="B1503" s="26"/>
      <c r="C1503" s="27"/>
      <c r="D1503" s="26"/>
      <c r="E1503" s="28"/>
      <c r="F1503" s="26"/>
      <c r="N1503" s="157"/>
      <c r="O1503" s="157"/>
      <c r="P1503" s="158"/>
      <c r="Q1503" s="157"/>
      <c r="R1503" s="157"/>
      <c r="S1503" s="160"/>
    </row>
    <row r="1504" spans="1:19" ht="34" customHeight="1" x14ac:dyDescent="0.2">
      <c r="A1504" s="28"/>
      <c r="B1504" s="26"/>
      <c r="C1504" s="27"/>
      <c r="D1504" s="26"/>
      <c r="E1504" s="28"/>
      <c r="F1504" s="26"/>
      <c r="N1504" s="157"/>
      <c r="O1504" s="157"/>
      <c r="P1504" s="158"/>
      <c r="Q1504" s="157"/>
      <c r="R1504" s="157"/>
      <c r="S1504" s="160"/>
    </row>
    <row r="1505" spans="1:19" ht="34" customHeight="1" x14ac:dyDescent="0.2">
      <c r="A1505" s="28"/>
      <c r="B1505" s="26"/>
      <c r="C1505" s="27"/>
      <c r="D1505" s="26"/>
      <c r="E1505" s="28"/>
      <c r="F1505" s="26"/>
      <c r="N1505" s="157"/>
      <c r="O1505" s="157"/>
      <c r="P1505" s="158"/>
      <c r="Q1505" s="157"/>
      <c r="R1505" s="157"/>
      <c r="S1505" s="160"/>
    </row>
    <row r="1506" spans="1:19" ht="34" customHeight="1" x14ac:dyDescent="0.2">
      <c r="A1506" s="28"/>
      <c r="B1506" s="26"/>
      <c r="C1506" s="27"/>
      <c r="D1506" s="26"/>
      <c r="E1506" s="28"/>
      <c r="F1506" s="26"/>
      <c r="N1506" s="157"/>
      <c r="O1506" s="157"/>
      <c r="P1506" s="158"/>
      <c r="Q1506" s="157"/>
      <c r="R1506" s="157"/>
      <c r="S1506" s="160"/>
    </row>
    <row r="1507" spans="1:19" ht="34" customHeight="1" x14ac:dyDescent="0.2">
      <c r="A1507" s="28"/>
      <c r="B1507" s="26"/>
      <c r="C1507" s="27"/>
      <c r="D1507" s="26"/>
      <c r="E1507" s="28"/>
      <c r="F1507" s="26"/>
      <c r="N1507" s="157"/>
      <c r="O1507" s="157"/>
      <c r="P1507" s="158"/>
      <c r="Q1507" s="157"/>
      <c r="R1507" s="157"/>
      <c r="S1507" s="160"/>
    </row>
    <row r="1508" spans="1:19" ht="34" customHeight="1" x14ac:dyDescent="0.2">
      <c r="A1508" s="28"/>
      <c r="B1508" s="26"/>
      <c r="C1508" s="27"/>
      <c r="D1508" s="26"/>
      <c r="E1508" s="28"/>
      <c r="F1508" s="26"/>
      <c r="N1508" s="157"/>
      <c r="O1508" s="157"/>
      <c r="P1508" s="158"/>
      <c r="Q1508" s="157"/>
      <c r="R1508" s="157"/>
      <c r="S1508" s="160"/>
    </row>
    <row r="1509" spans="1:19" ht="34" customHeight="1" x14ac:dyDescent="0.2">
      <c r="A1509" s="28"/>
      <c r="B1509" s="26"/>
      <c r="C1509" s="27"/>
      <c r="D1509" s="26"/>
      <c r="E1509" s="28"/>
      <c r="F1509" s="26"/>
      <c r="N1509" s="157"/>
      <c r="O1509" s="157"/>
      <c r="P1509" s="158"/>
      <c r="Q1509" s="157"/>
      <c r="R1509" s="157"/>
      <c r="S1509" s="160"/>
    </row>
    <row r="1510" spans="1:19" ht="34" customHeight="1" x14ac:dyDescent="0.2">
      <c r="A1510" s="28"/>
      <c r="B1510" s="26"/>
      <c r="C1510" s="27"/>
      <c r="D1510" s="26"/>
      <c r="E1510" s="28"/>
      <c r="F1510" s="26"/>
      <c r="N1510" s="157"/>
      <c r="O1510" s="157"/>
      <c r="P1510" s="158"/>
      <c r="Q1510" s="157"/>
      <c r="R1510" s="157"/>
      <c r="S1510" s="160"/>
    </row>
    <row r="1511" spans="1:19" ht="34" customHeight="1" x14ac:dyDescent="0.2">
      <c r="A1511" s="28"/>
      <c r="B1511" s="26"/>
      <c r="C1511" s="27"/>
      <c r="D1511" s="26"/>
      <c r="E1511" s="28"/>
      <c r="F1511" s="26"/>
      <c r="N1511" s="157"/>
      <c r="O1511" s="157"/>
      <c r="P1511" s="158"/>
      <c r="Q1511" s="157"/>
      <c r="R1511" s="157"/>
      <c r="S1511" s="160"/>
    </row>
    <row r="1512" spans="1:19" ht="34" customHeight="1" x14ac:dyDescent="0.2">
      <c r="A1512" s="28"/>
      <c r="B1512" s="26"/>
      <c r="C1512" s="27"/>
      <c r="D1512" s="26"/>
      <c r="E1512" s="28"/>
      <c r="F1512" s="26"/>
      <c r="N1512" s="157"/>
      <c r="O1512" s="157"/>
      <c r="P1512" s="158"/>
      <c r="Q1512" s="157"/>
      <c r="R1512" s="157"/>
      <c r="S1512" s="160"/>
    </row>
    <row r="1513" spans="1:19" ht="34" customHeight="1" x14ac:dyDescent="0.2">
      <c r="A1513" s="28"/>
      <c r="B1513" s="26"/>
      <c r="C1513" s="27"/>
      <c r="D1513" s="26"/>
      <c r="E1513" s="28"/>
      <c r="F1513" s="26"/>
      <c r="N1513" s="157"/>
      <c r="O1513" s="157"/>
      <c r="P1513" s="158"/>
      <c r="Q1513" s="157"/>
      <c r="R1513" s="157"/>
      <c r="S1513" s="160"/>
    </row>
    <row r="1514" spans="1:19" ht="34" customHeight="1" x14ac:dyDescent="0.2">
      <c r="A1514" s="28"/>
      <c r="B1514" s="26"/>
      <c r="C1514" s="27"/>
      <c r="D1514" s="26"/>
      <c r="E1514" s="28"/>
      <c r="F1514" s="26"/>
      <c r="N1514" s="157"/>
      <c r="O1514" s="157"/>
      <c r="P1514" s="158"/>
      <c r="Q1514" s="157"/>
      <c r="R1514" s="157"/>
      <c r="S1514" s="160"/>
    </row>
    <row r="1515" spans="1:19" ht="34" customHeight="1" x14ac:dyDescent="0.2">
      <c r="A1515" s="28"/>
      <c r="B1515" s="26"/>
      <c r="C1515" s="27"/>
      <c r="D1515" s="26"/>
      <c r="E1515" s="28"/>
      <c r="F1515" s="26"/>
      <c r="N1515" s="157"/>
      <c r="O1515" s="157"/>
      <c r="P1515" s="158"/>
      <c r="Q1515" s="157"/>
      <c r="R1515" s="157"/>
      <c r="S1515" s="160"/>
    </row>
    <row r="1516" spans="1:19" ht="34" customHeight="1" x14ac:dyDescent="0.2">
      <c r="A1516" s="28"/>
      <c r="B1516" s="26"/>
      <c r="C1516" s="27"/>
      <c r="D1516" s="26"/>
      <c r="E1516" s="28"/>
      <c r="F1516" s="26"/>
      <c r="N1516" s="157"/>
      <c r="O1516" s="157"/>
      <c r="P1516" s="158"/>
      <c r="Q1516" s="157"/>
      <c r="R1516" s="157"/>
      <c r="S1516" s="160"/>
    </row>
    <row r="1517" spans="1:19" ht="34" customHeight="1" x14ac:dyDescent="0.2">
      <c r="A1517" s="28"/>
      <c r="B1517" s="26"/>
      <c r="C1517" s="27"/>
      <c r="D1517" s="26"/>
      <c r="E1517" s="28"/>
      <c r="F1517" s="26"/>
      <c r="N1517" s="157"/>
      <c r="O1517" s="157"/>
      <c r="P1517" s="158"/>
      <c r="Q1517" s="157"/>
      <c r="R1517" s="157"/>
      <c r="S1517" s="160"/>
    </row>
    <row r="1518" spans="1:19" ht="34" customHeight="1" x14ac:dyDescent="0.2">
      <c r="A1518" s="28"/>
      <c r="B1518" s="26"/>
      <c r="C1518" s="27"/>
      <c r="D1518" s="26"/>
      <c r="E1518" s="28"/>
      <c r="F1518" s="26"/>
      <c r="N1518" s="157"/>
      <c r="O1518" s="157"/>
      <c r="P1518" s="158"/>
      <c r="Q1518" s="157"/>
      <c r="R1518" s="157"/>
      <c r="S1518" s="160"/>
    </row>
    <row r="1519" spans="1:19" ht="34" customHeight="1" x14ac:dyDescent="0.2">
      <c r="A1519" s="28"/>
      <c r="B1519" s="26"/>
      <c r="C1519" s="27"/>
      <c r="D1519" s="26"/>
      <c r="E1519" s="28"/>
      <c r="F1519" s="26"/>
      <c r="N1519" s="157"/>
      <c r="O1519" s="157"/>
      <c r="P1519" s="158"/>
      <c r="Q1519" s="157"/>
      <c r="R1519" s="157"/>
      <c r="S1519" s="160"/>
    </row>
    <row r="1520" spans="1:19" ht="34" customHeight="1" x14ac:dyDescent="0.2">
      <c r="A1520" s="28"/>
      <c r="B1520" s="26"/>
      <c r="C1520" s="27"/>
      <c r="D1520" s="26"/>
      <c r="E1520" s="28"/>
      <c r="F1520" s="26"/>
      <c r="N1520" s="157"/>
      <c r="O1520" s="157"/>
      <c r="P1520" s="158"/>
      <c r="Q1520" s="157"/>
      <c r="R1520" s="157"/>
      <c r="S1520" s="160"/>
    </row>
    <row r="1521" spans="1:19" ht="34" customHeight="1" x14ac:dyDescent="0.2">
      <c r="A1521" s="28"/>
      <c r="B1521" s="26"/>
      <c r="C1521" s="27"/>
      <c r="D1521" s="28"/>
      <c r="E1521" s="28"/>
      <c r="F1521" s="26"/>
      <c r="N1521" s="157"/>
      <c r="O1521" s="157"/>
      <c r="P1521" s="158"/>
      <c r="Q1521" s="157"/>
      <c r="R1521" s="157"/>
      <c r="S1521" s="160"/>
    </row>
    <row r="1522" spans="1:19" ht="34" customHeight="1" x14ac:dyDescent="0.2">
      <c r="A1522" s="28"/>
      <c r="B1522" s="26"/>
      <c r="C1522" s="27"/>
      <c r="D1522" s="28"/>
      <c r="E1522" s="28"/>
      <c r="F1522" s="26"/>
      <c r="N1522" s="157"/>
      <c r="O1522" s="157"/>
      <c r="P1522" s="158"/>
      <c r="Q1522" s="157"/>
      <c r="R1522" s="157"/>
      <c r="S1522" s="160"/>
    </row>
    <row r="1523" spans="1:19" ht="34" customHeight="1" x14ac:dyDescent="0.2">
      <c r="A1523" s="28"/>
      <c r="B1523" s="26"/>
      <c r="C1523" s="27"/>
      <c r="D1523" s="28"/>
      <c r="E1523" s="28"/>
      <c r="F1523" s="26"/>
      <c r="N1523" s="157"/>
      <c r="O1523" s="157"/>
      <c r="P1523" s="158"/>
      <c r="Q1523" s="157"/>
      <c r="R1523" s="157"/>
      <c r="S1523" s="160"/>
    </row>
    <row r="1524" spans="1:19" ht="34" customHeight="1" x14ac:dyDescent="0.2">
      <c r="A1524" s="28"/>
      <c r="B1524" s="26"/>
      <c r="C1524" s="27"/>
      <c r="D1524" s="28"/>
      <c r="E1524" s="28"/>
      <c r="F1524" s="26"/>
      <c r="N1524" s="157"/>
      <c r="O1524" s="157"/>
      <c r="P1524" s="158"/>
      <c r="Q1524" s="157"/>
      <c r="R1524" s="157"/>
      <c r="S1524" s="160"/>
    </row>
    <row r="1525" spans="1:19" ht="34" customHeight="1" x14ac:dyDescent="0.2">
      <c r="A1525" s="28"/>
      <c r="B1525" s="26"/>
      <c r="C1525" s="27"/>
      <c r="D1525" s="26"/>
      <c r="E1525" s="28"/>
      <c r="F1525" s="26"/>
      <c r="N1525" s="157"/>
      <c r="O1525" s="157"/>
      <c r="P1525" s="158"/>
      <c r="Q1525" s="157"/>
      <c r="R1525" s="157"/>
      <c r="S1525" s="160"/>
    </row>
    <row r="1526" spans="1:19" ht="34" customHeight="1" x14ac:dyDescent="0.2">
      <c r="A1526" s="28"/>
      <c r="B1526" s="26"/>
      <c r="C1526" s="27"/>
      <c r="D1526" s="26"/>
      <c r="E1526" s="28"/>
      <c r="F1526" s="26"/>
      <c r="N1526" s="157"/>
      <c r="O1526" s="157"/>
      <c r="P1526" s="158"/>
      <c r="Q1526" s="157"/>
      <c r="R1526" s="157"/>
      <c r="S1526" s="160"/>
    </row>
    <row r="1527" spans="1:19" ht="34" customHeight="1" x14ac:dyDescent="0.2">
      <c r="A1527" s="28"/>
      <c r="B1527" s="26"/>
      <c r="C1527" s="27"/>
      <c r="D1527" s="26"/>
      <c r="E1527" s="28"/>
      <c r="F1527" s="26"/>
      <c r="N1527" s="157"/>
      <c r="O1527" s="157"/>
      <c r="P1527" s="158"/>
      <c r="Q1527" s="157"/>
      <c r="R1527" s="157"/>
      <c r="S1527" s="160"/>
    </row>
    <row r="1528" spans="1:19" ht="34" customHeight="1" x14ac:dyDescent="0.2">
      <c r="A1528" s="28"/>
      <c r="B1528" s="26"/>
      <c r="C1528" s="27"/>
      <c r="D1528" s="26"/>
      <c r="E1528" s="28"/>
      <c r="F1528" s="26"/>
      <c r="N1528" s="157"/>
      <c r="O1528" s="157"/>
      <c r="P1528" s="158"/>
      <c r="Q1528" s="157"/>
      <c r="R1528" s="157"/>
      <c r="S1528" s="160"/>
    </row>
    <row r="1529" spans="1:19" ht="34" customHeight="1" x14ac:dyDescent="0.2">
      <c r="A1529" s="28"/>
      <c r="B1529" s="26"/>
      <c r="C1529" s="27"/>
      <c r="D1529" s="26"/>
      <c r="E1529" s="28"/>
      <c r="F1529" s="26"/>
      <c r="N1529" s="157"/>
      <c r="O1529" s="157"/>
      <c r="P1529" s="158"/>
      <c r="Q1529" s="157"/>
      <c r="R1529" s="157"/>
      <c r="S1529" s="160"/>
    </row>
    <row r="1530" spans="1:19" ht="34" customHeight="1" x14ac:dyDescent="0.2">
      <c r="A1530" s="28"/>
      <c r="B1530" s="26"/>
      <c r="C1530" s="27"/>
      <c r="D1530" s="26"/>
      <c r="E1530" s="28"/>
      <c r="F1530" s="26"/>
      <c r="N1530" s="157"/>
      <c r="O1530" s="157"/>
      <c r="P1530" s="158"/>
      <c r="Q1530" s="157"/>
      <c r="R1530" s="157"/>
      <c r="S1530" s="160"/>
    </row>
    <row r="1531" spans="1:19" ht="34" customHeight="1" x14ac:dyDescent="0.2">
      <c r="A1531" s="28"/>
      <c r="B1531" s="26"/>
      <c r="C1531" s="27"/>
      <c r="D1531" s="26"/>
      <c r="E1531" s="28"/>
      <c r="F1531" s="26"/>
      <c r="N1531" s="157"/>
      <c r="O1531" s="157"/>
      <c r="P1531" s="158"/>
      <c r="Q1531" s="157"/>
      <c r="R1531" s="157"/>
      <c r="S1531" s="160"/>
    </row>
    <row r="1532" spans="1:19" ht="34" customHeight="1" x14ac:dyDescent="0.2">
      <c r="A1532" s="28"/>
      <c r="B1532" s="26"/>
      <c r="C1532" s="27"/>
      <c r="D1532" s="26"/>
      <c r="E1532" s="28"/>
      <c r="F1532" s="26"/>
      <c r="N1532" s="157"/>
      <c r="O1532" s="157"/>
      <c r="P1532" s="158"/>
      <c r="Q1532" s="157"/>
      <c r="R1532" s="157"/>
      <c r="S1532" s="160"/>
    </row>
    <row r="1533" spans="1:19" ht="34" customHeight="1" x14ac:dyDescent="0.2">
      <c r="A1533" s="28"/>
      <c r="B1533" s="26"/>
      <c r="C1533" s="27"/>
      <c r="D1533" s="26"/>
      <c r="E1533" s="28"/>
      <c r="F1533" s="26"/>
      <c r="N1533" s="157"/>
      <c r="O1533" s="157"/>
      <c r="P1533" s="158"/>
      <c r="Q1533" s="157"/>
      <c r="R1533" s="157"/>
      <c r="S1533" s="160"/>
    </row>
    <row r="1534" spans="1:19" ht="34" customHeight="1" x14ac:dyDescent="0.2">
      <c r="A1534" s="28"/>
      <c r="B1534" s="26"/>
      <c r="C1534" s="27"/>
      <c r="D1534" s="26"/>
      <c r="E1534" s="28"/>
      <c r="F1534" s="26"/>
      <c r="N1534" s="157"/>
      <c r="O1534" s="157"/>
      <c r="P1534" s="158"/>
      <c r="Q1534" s="157"/>
      <c r="R1534" s="157"/>
      <c r="S1534" s="160"/>
    </row>
    <row r="1535" spans="1:19" ht="34" customHeight="1" x14ac:dyDescent="0.2">
      <c r="A1535" s="28"/>
      <c r="B1535" s="26"/>
      <c r="C1535" s="27"/>
      <c r="D1535" s="26"/>
      <c r="E1535" s="28"/>
      <c r="F1535" s="26"/>
      <c r="N1535" s="157"/>
      <c r="O1535" s="157"/>
      <c r="P1535" s="158"/>
      <c r="Q1535" s="157"/>
      <c r="R1535" s="157"/>
      <c r="S1535" s="160"/>
    </row>
    <row r="1536" spans="1:19" ht="34" customHeight="1" x14ac:dyDescent="0.2">
      <c r="A1536" s="28"/>
      <c r="B1536" s="26"/>
      <c r="C1536" s="27"/>
      <c r="D1536" s="26"/>
      <c r="E1536" s="28"/>
      <c r="F1536" s="26"/>
      <c r="N1536" s="157"/>
      <c r="O1536" s="157"/>
      <c r="P1536" s="158"/>
      <c r="Q1536" s="157"/>
      <c r="R1536" s="157"/>
      <c r="S1536" s="160"/>
    </row>
    <row r="1537" spans="1:19" ht="34" customHeight="1" x14ac:dyDescent="0.2">
      <c r="A1537" s="28"/>
      <c r="B1537" s="26"/>
      <c r="C1537" s="27"/>
      <c r="D1537" s="26"/>
      <c r="E1537" s="28"/>
      <c r="F1537" s="26"/>
      <c r="N1537" s="157"/>
      <c r="O1537" s="157"/>
      <c r="P1537" s="158"/>
      <c r="Q1537" s="157"/>
      <c r="R1537" s="157"/>
      <c r="S1537" s="160"/>
    </row>
    <row r="1538" spans="1:19" ht="34" customHeight="1" x14ac:dyDescent="0.2">
      <c r="A1538" s="28"/>
      <c r="B1538" s="26"/>
      <c r="C1538" s="27"/>
      <c r="D1538" s="26"/>
      <c r="E1538" s="28"/>
      <c r="F1538" s="26"/>
      <c r="N1538" s="157"/>
      <c r="O1538" s="157"/>
      <c r="P1538" s="158"/>
      <c r="Q1538" s="157"/>
      <c r="R1538" s="157"/>
      <c r="S1538" s="160"/>
    </row>
    <row r="1539" spans="1:19" ht="34" customHeight="1" x14ac:dyDescent="0.2">
      <c r="A1539" s="28"/>
      <c r="B1539" s="26"/>
      <c r="C1539" s="27"/>
      <c r="D1539" s="26"/>
      <c r="E1539" s="28"/>
      <c r="F1539" s="26"/>
      <c r="N1539" s="157"/>
      <c r="O1539" s="157"/>
      <c r="P1539" s="158"/>
      <c r="Q1539" s="157"/>
      <c r="R1539" s="157"/>
      <c r="S1539" s="160"/>
    </row>
    <row r="1540" spans="1:19" ht="34" customHeight="1" x14ac:dyDescent="0.2">
      <c r="A1540" s="28"/>
      <c r="B1540" s="26"/>
      <c r="C1540" s="27"/>
      <c r="D1540" s="26"/>
      <c r="E1540" s="28"/>
      <c r="F1540" s="26"/>
      <c r="N1540" s="157"/>
      <c r="O1540" s="157"/>
      <c r="P1540" s="158"/>
      <c r="Q1540" s="157"/>
      <c r="R1540" s="157"/>
      <c r="S1540" s="160"/>
    </row>
    <row r="1541" spans="1:19" ht="34" customHeight="1" x14ac:dyDescent="0.2">
      <c r="A1541" s="28"/>
      <c r="B1541" s="26"/>
      <c r="C1541" s="27"/>
      <c r="D1541" s="26"/>
      <c r="E1541" s="28"/>
      <c r="F1541" s="26"/>
      <c r="N1541" s="157"/>
      <c r="O1541" s="157"/>
      <c r="P1541" s="158"/>
      <c r="Q1541" s="157"/>
      <c r="R1541" s="157"/>
      <c r="S1541" s="160"/>
    </row>
    <row r="1542" spans="1:19" ht="34" customHeight="1" x14ac:dyDescent="0.2">
      <c r="A1542" s="28"/>
      <c r="B1542" s="26"/>
      <c r="C1542" s="27"/>
      <c r="D1542" s="26"/>
      <c r="E1542" s="28"/>
      <c r="F1542" s="26"/>
      <c r="N1542" s="157"/>
      <c r="O1542" s="157"/>
      <c r="P1542" s="158"/>
      <c r="Q1542" s="157"/>
      <c r="R1542" s="157"/>
      <c r="S1542" s="160"/>
    </row>
    <row r="1543" spans="1:19" ht="34" customHeight="1" x14ac:dyDescent="0.2">
      <c r="A1543" s="28"/>
      <c r="B1543" s="26"/>
      <c r="C1543" s="27"/>
      <c r="D1543" s="26"/>
      <c r="E1543" s="28"/>
      <c r="F1543" s="26"/>
      <c r="N1543" s="157"/>
      <c r="O1543" s="157"/>
      <c r="P1543" s="158"/>
      <c r="Q1543" s="157"/>
      <c r="R1543" s="157"/>
      <c r="S1543" s="160"/>
    </row>
    <row r="1544" spans="1:19" ht="34" customHeight="1" x14ac:dyDescent="0.2">
      <c r="A1544" s="28"/>
      <c r="B1544" s="26"/>
      <c r="C1544" s="27"/>
      <c r="D1544" s="26"/>
      <c r="E1544" s="28"/>
      <c r="F1544" s="26"/>
      <c r="N1544" s="157"/>
      <c r="O1544" s="157"/>
      <c r="P1544" s="158"/>
      <c r="Q1544" s="157"/>
      <c r="R1544" s="157"/>
      <c r="S1544" s="160"/>
    </row>
    <row r="1545" spans="1:19" ht="34" customHeight="1" x14ac:dyDescent="0.2">
      <c r="A1545" s="28"/>
      <c r="B1545" s="26"/>
      <c r="C1545" s="27"/>
      <c r="D1545" s="26"/>
      <c r="E1545" s="28"/>
      <c r="F1545" s="26"/>
      <c r="N1545" s="157"/>
      <c r="O1545" s="157"/>
      <c r="P1545" s="158"/>
      <c r="Q1545" s="157"/>
      <c r="R1545" s="157"/>
      <c r="S1545" s="160"/>
    </row>
    <row r="1546" spans="1:19" ht="34" customHeight="1" x14ac:dyDescent="0.2">
      <c r="A1546" s="28"/>
      <c r="B1546" s="26"/>
      <c r="C1546" s="27"/>
      <c r="D1546" s="26"/>
      <c r="E1546" s="28"/>
      <c r="F1546" s="26"/>
      <c r="N1546" s="157"/>
      <c r="O1546" s="157"/>
      <c r="P1546" s="158"/>
      <c r="Q1546" s="157"/>
      <c r="R1546" s="157"/>
      <c r="S1546" s="160"/>
    </row>
    <row r="1547" spans="1:19" ht="34" customHeight="1" x14ac:dyDescent="0.2">
      <c r="A1547" s="28"/>
      <c r="B1547" s="26"/>
      <c r="C1547" s="27"/>
      <c r="D1547" s="26"/>
      <c r="E1547" s="28"/>
      <c r="F1547" s="26"/>
      <c r="N1547" s="157"/>
      <c r="O1547" s="157"/>
      <c r="P1547" s="158"/>
      <c r="Q1547" s="157"/>
      <c r="R1547" s="157"/>
      <c r="S1547" s="160"/>
    </row>
    <row r="1548" spans="1:19" ht="34" customHeight="1" x14ac:dyDescent="0.2">
      <c r="A1548" s="28"/>
      <c r="B1548" s="26"/>
      <c r="C1548" s="27"/>
      <c r="D1548" s="26"/>
      <c r="E1548" s="28"/>
      <c r="F1548" s="26"/>
      <c r="N1548" s="157"/>
      <c r="O1548" s="157"/>
      <c r="P1548" s="158"/>
      <c r="Q1548" s="157"/>
      <c r="R1548" s="157"/>
      <c r="S1548" s="160"/>
    </row>
    <row r="1549" spans="1:19" ht="34" customHeight="1" x14ac:dyDescent="0.2">
      <c r="A1549" s="28"/>
      <c r="B1549" s="26"/>
      <c r="C1549" s="27"/>
      <c r="D1549" s="26"/>
      <c r="E1549" s="28"/>
      <c r="F1549" s="26"/>
      <c r="N1549" s="157"/>
      <c r="O1549" s="157"/>
      <c r="P1549" s="158"/>
      <c r="Q1549" s="157"/>
      <c r="R1549" s="157"/>
      <c r="S1549" s="160"/>
    </row>
    <row r="1550" spans="1:19" ht="34" customHeight="1" x14ac:dyDescent="0.2">
      <c r="A1550" s="28"/>
      <c r="B1550" s="26"/>
      <c r="C1550" s="27"/>
      <c r="D1550" s="26"/>
      <c r="E1550" s="28"/>
      <c r="F1550" s="26"/>
      <c r="N1550" s="157"/>
      <c r="O1550" s="157"/>
      <c r="P1550" s="158"/>
      <c r="Q1550" s="157"/>
      <c r="R1550" s="157"/>
      <c r="S1550" s="160"/>
    </row>
    <row r="1551" spans="1:19" ht="34" customHeight="1" x14ac:dyDescent="0.2">
      <c r="A1551" s="28"/>
      <c r="B1551" s="26"/>
      <c r="C1551" s="27"/>
      <c r="D1551" s="26"/>
      <c r="E1551" s="28"/>
      <c r="F1551" s="26"/>
      <c r="N1551" s="157"/>
      <c r="O1551" s="157"/>
      <c r="P1551" s="158"/>
      <c r="Q1551" s="157"/>
      <c r="R1551" s="157"/>
      <c r="S1551" s="160"/>
    </row>
    <row r="1552" spans="1:19" ht="34" customHeight="1" x14ac:dyDescent="0.2">
      <c r="A1552" s="28"/>
      <c r="B1552" s="26"/>
      <c r="C1552" s="27"/>
      <c r="D1552" s="26"/>
      <c r="E1552" s="28"/>
      <c r="F1552" s="26"/>
      <c r="N1552" s="157"/>
      <c r="O1552" s="157"/>
      <c r="P1552" s="158"/>
      <c r="Q1552" s="157"/>
      <c r="R1552" s="157"/>
      <c r="S1552" s="160"/>
    </row>
    <row r="1553" spans="1:19" ht="34" customHeight="1" x14ac:dyDescent="0.2">
      <c r="A1553" s="28"/>
      <c r="B1553" s="26"/>
      <c r="C1553" s="27"/>
      <c r="D1553" s="26"/>
      <c r="E1553" s="28"/>
      <c r="F1553" s="26"/>
      <c r="N1553" s="157"/>
      <c r="O1553" s="157"/>
      <c r="P1553" s="158"/>
      <c r="Q1553" s="157"/>
      <c r="R1553" s="157"/>
      <c r="S1553" s="160"/>
    </row>
    <row r="1554" spans="1:19" ht="34" customHeight="1" x14ac:dyDescent="0.2">
      <c r="A1554" s="28"/>
      <c r="B1554" s="26"/>
      <c r="C1554" s="27"/>
      <c r="D1554" s="26"/>
      <c r="E1554" s="28"/>
      <c r="F1554" s="26"/>
      <c r="N1554" s="157"/>
      <c r="O1554" s="157"/>
      <c r="P1554" s="158"/>
      <c r="Q1554" s="157"/>
      <c r="R1554" s="157"/>
      <c r="S1554" s="160"/>
    </row>
    <row r="1555" spans="1:19" ht="34" customHeight="1" x14ac:dyDescent="0.2">
      <c r="A1555" s="28"/>
      <c r="B1555" s="26"/>
      <c r="C1555" s="27"/>
      <c r="D1555" s="26"/>
      <c r="E1555" s="28"/>
      <c r="F1555" s="26"/>
      <c r="N1555" s="157"/>
      <c r="O1555" s="157"/>
      <c r="P1555" s="158"/>
      <c r="Q1555" s="157"/>
      <c r="R1555" s="157"/>
      <c r="S1555" s="160"/>
    </row>
    <row r="1556" spans="1:19" ht="34" customHeight="1" x14ac:dyDescent="0.2">
      <c r="A1556" s="28"/>
      <c r="B1556" s="26"/>
      <c r="C1556" s="27"/>
      <c r="D1556" s="26"/>
      <c r="E1556" s="28"/>
      <c r="F1556" s="26"/>
      <c r="N1556" s="157"/>
      <c r="O1556" s="157"/>
      <c r="P1556" s="158"/>
      <c r="Q1556" s="157"/>
      <c r="R1556" s="157"/>
      <c r="S1556" s="160"/>
    </row>
    <row r="1557" spans="1:19" ht="34" customHeight="1" x14ac:dyDescent="0.2">
      <c r="A1557" s="28"/>
      <c r="B1557" s="26"/>
      <c r="C1557" s="27"/>
      <c r="D1557" s="26"/>
      <c r="E1557" s="28"/>
      <c r="F1557" s="26"/>
      <c r="N1557" s="157"/>
      <c r="O1557" s="157"/>
      <c r="P1557" s="158"/>
      <c r="Q1557" s="157"/>
      <c r="R1557" s="157"/>
      <c r="S1557" s="160"/>
    </row>
    <row r="1558" spans="1:19" ht="34" customHeight="1" x14ac:dyDescent="0.2">
      <c r="A1558" s="28"/>
      <c r="B1558" s="26"/>
      <c r="C1558" s="27"/>
      <c r="D1558" s="26"/>
      <c r="E1558" s="28"/>
      <c r="F1558" s="26"/>
      <c r="N1558" s="157"/>
      <c r="O1558" s="157"/>
      <c r="P1558" s="158"/>
      <c r="Q1558" s="157"/>
      <c r="R1558" s="157"/>
      <c r="S1558" s="160"/>
    </row>
    <row r="1559" spans="1:19" ht="34" customHeight="1" x14ac:dyDescent="0.2">
      <c r="A1559" s="28"/>
      <c r="B1559" s="26"/>
      <c r="C1559" s="27"/>
      <c r="D1559" s="26"/>
      <c r="E1559" s="28"/>
      <c r="F1559" s="26"/>
      <c r="N1559" s="157"/>
      <c r="O1559" s="157"/>
      <c r="P1559" s="158"/>
      <c r="Q1559" s="157"/>
      <c r="R1559" s="157"/>
      <c r="S1559" s="160"/>
    </row>
    <row r="1560" spans="1:19" ht="34" customHeight="1" x14ac:dyDescent="0.2">
      <c r="A1560" s="28"/>
      <c r="B1560" s="26"/>
      <c r="C1560" s="27"/>
      <c r="D1560" s="26"/>
      <c r="E1560" s="28"/>
      <c r="F1560" s="26"/>
      <c r="N1560" s="157"/>
      <c r="O1560" s="157"/>
      <c r="P1560" s="158"/>
      <c r="Q1560" s="157"/>
      <c r="R1560" s="157"/>
      <c r="S1560" s="160"/>
    </row>
    <row r="1561" spans="1:19" ht="34" customHeight="1" x14ac:dyDescent="0.2">
      <c r="A1561" s="28"/>
      <c r="B1561" s="26"/>
      <c r="C1561" s="27"/>
      <c r="D1561" s="26"/>
      <c r="E1561" s="28"/>
      <c r="F1561" s="26"/>
      <c r="N1561" s="157"/>
      <c r="O1561" s="157"/>
      <c r="P1561" s="158"/>
      <c r="Q1561" s="157"/>
      <c r="R1561" s="157"/>
      <c r="S1561" s="160"/>
    </row>
    <row r="1562" spans="1:19" ht="34" customHeight="1" x14ac:dyDescent="0.2">
      <c r="A1562" s="28"/>
      <c r="B1562" s="26"/>
      <c r="C1562" s="27"/>
      <c r="D1562" s="26"/>
      <c r="E1562" s="28"/>
      <c r="F1562" s="26"/>
      <c r="N1562" s="157"/>
      <c r="O1562" s="157"/>
      <c r="P1562" s="158"/>
      <c r="Q1562" s="157"/>
      <c r="R1562" s="157"/>
      <c r="S1562" s="160"/>
    </row>
    <row r="1563" spans="1:19" ht="34" customHeight="1" x14ac:dyDescent="0.2">
      <c r="A1563" s="28"/>
      <c r="B1563" s="26"/>
      <c r="C1563" s="27"/>
      <c r="D1563" s="26"/>
      <c r="E1563" s="28"/>
      <c r="F1563" s="26"/>
      <c r="N1563" s="157"/>
      <c r="O1563" s="157"/>
      <c r="P1563" s="158"/>
      <c r="Q1563" s="157"/>
      <c r="R1563" s="157"/>
      <c r="S1563" s="160"/>
    </row>
    <row r="1564" spans="1:19" ht="34" customHeight="1" x14ac:dyDescent="0.2">
      <c r="A1564" s="28"/>
      <c r="B1564" s="26"/>
      <c r="C1564" s="27"/>
      <c r="D1564" s="26"/>
      <c r="E1564" s="28"/>
      <c r="F1564" s="26"/>
      <c r="N1564" s="157"/>
      <c r="O1564" s="157"/>
      <c r="P1564" s="158"/>
      <c r="Q1564" s="157"/>
      <c r="R1564" s="157"/>
      <c r="S1564" s="160"/>
    </row>
    <row r="1565" spans="1:19" ht="34" customHeight="1" x14ac:dyDescent="0.2">
      <c r="A1565" s="28"/>
      <c r="B1565" s="26"/>
      <c r="C1565" s="27"/>
      <c r="D1565" s="26"/>
      <c r="E1565" s="28"/>
      <c r="F1565" s="26"/>
      <c r="N1565" s="157"/>
      <c r="O1565" s="157"/>
      <c r="P1565" s="158"/>
      <c r="Q1565" s="157"/>
      <c r="R1565" s="157"/>
      <c r="S1565" s="160"/>
    </row>
    <row r="1566" spans="1:19" ht="34" customHeight="1" x14ac:dyDescent="0.2">
      <c r="A1566" s="28"/>
      <c r="B1566" s="26"/>
      <c r="C1566" s="27"/>
      <c r="D1566" s="26"/>
      <c r="E1566" s="28"/>
      <c r="F1566" s="26"/>
      <c r="N1566" s="157"/>
      <c r="O1566" s="157"/>
      <c r="P1566" s="158"/>
      <c r="Q1566" s="157"/>
      <c r="R1566" s="157"/>
      <c r="S1566" s="160"/>
    </row>
    <row r="1567" spans="1:19" ht="34" customHeight="1" x14ac:dyDescent="0.2">
      <c r="A1567" s="28"/>
      <c r="B1567" s="26"/>
      <c r="C1567" s="27"/>
      <c r="D1567" s="26"/>
      <c r="E1567" s="28"/>
      <c r="F1567" s="26"/>
      <c r="N1567" s="157"/>
      <c r="O1567" s="157"/>
      <c r="P1567" s="158"/>
      <c r="Q1567" s="157"/>
      <c r="R1567" s="157"/>
      <c r="S1567" s="160"/>
    </row>
    <row r="1568" spans="1:19" ht="34" customHeight="1" x14ac:dyDescent="0.2">
      <c r="A1568" s="28"/>
      <c r="B1568" s="26"/>
      <c r="C1568" s="27"/>
      <c r="D1568" s="26"/>
      <c r="E1568" s="28"/>
      <c r="F1568" s="26"/>
      <c r="N1568" s="157"/>
      <c r="O1568" s="157"/>
      <c r="P1568" s="158"/>
      <c r="Q1568" s="157"/>
      <c r="R1568" s="157"/>
      <c r="S1568" s="160"/>
    </row>
    <row r="1569" spans="1:19" ht="34" customHeight="1" x14ac:dyDescent="0.2">
      <c r="A1569" s="28"/>
      <c r="B1569" s="26"/>
      <c r="C1569" s="27"/>
      <c r="D1569" s="28"/>
      <c r="E1569" s="28"/>
      <c r="F1569" s="26"/>
      <c r="N1569" s="157"/>
      <c r="O1569" s="157"/>
      <c r="P1569" s="158"/>
      <c r="Q1569" s="157"/>
      <c r="R1569" s="157"/>
      <c r="S1569" s="160"/>
    </row>
    <row r="1570" spans="1:19" ht="34" customHeight="1" x14ac:dyDescent="0.2">
      <c r="A1570" s="28"/>
      <c r="B1570" s="26"/>
      <c r="C1570" s="27"/>
      <c r="D1570" s="28"/>
      <c r="E1570" s="28"/>
      <c r="F1570" s="26"/>
      <c r="N1570" s="157"/>
      <c r="O1570" s="157"/>
      <c r="P1570" s="158"/>
      <c r="Q1570" s="157"/>
      <c r="R1570" s="157"/>
      <c r="S1570" s="160"/>
    </row>
    <row r="1571" spans="1:19" ht="34" customHeight="1" x14ac:dyDescent="0.2">
      <c r="A1571" s="28"/>
      <c r="B1571" s="26"/>
      <c r="C1571" s="27"/>
      <c r="D1571" s="28"/>
      <c r="E1571" s="28"/>
      <c r="F1571" s="26"/>
      <c r="N1571" s="157"/>
      <c r="O1571" s="157"/>
      <c r="P1571" s="158"/>
      <c r="Q1571" s="157"/>
      <c r="R1571" s="157"/>
      <c r="S1571" s="160"/>
    </row>
    <row r="1572" spans="1:19" ht="34" customHeight="1" x14ac:dyDescent="0.2">
      <c r="A1572" s="28"/>
      <c r="B1572" s="26"/>
      <c r="C1572" s="27"/>
      <c r="D1572" s="28"/>
      <c r="E1572" s="28"/>
      <c r="F1572" s="26"/>
      <c r="N1572" s="157"/>
      <c r="O1572" s="157"/>
      <c r="P1572" s="158"/>
      <c r="Q1572" s="157"/>
      <c r="R1572" s="157"/>
      <c r="S1572" s="160"/>
    </row>
    <row r="1573" spans="1:19" ht="34" customHeight="1" x14ac:dyDescent="0.2">
      <c r="A1573" s="28"/>
      <c r="B1573" s="26"/>
      <c r="C1573" s="27"/>
      <c r="D1573" s="28"/>
      <c r="E1573" s="28"/>
      <c r="F1573" s="26"/>
      <c r="N1573" s="157"/>
      <c r="O1573" s="157"/>
      <c r="P1573" s="158"/>
      <c r="Q1573" s="157"/>
      <c r="R1573" s="157"/>
      <c r="S1573" s="160"/>
    </row>
    <row r="1574" spans="1:19" ht="34" customHeight="1" x14ac:dyDescent="0.2">
      <c r="A1574" s="28"/>
      <c r="B1574" s="26"/>
      <c r="C1574" s="27"/>
      <c r="D1574" s="28"/>
      <c r="E1574" s="28"/>
      <c r="F1574" s="26"/>
      <c r="N1574" s="157"/>
      <c r="O1574" s="157"/>
      <c r="P1574" s="158"/>
      <c r="Q1574" s="157"/>
      <c r="R1574" s="157"/>
      <c r="S1574" s="160"/>
    </row>
    <row r="1575" spans="1:19" ht="34" customHeight="1" x14ac:dyDescent="0.2">
      <c r="A1575" s="28"/>
      <c r="B1575" s="26"/>
      <c r="C1575" s="27"/>
      <c r="D1575" s="28"/>
      <c r="E1575" s="28"/>
      <c r="F1575" s="26"/>
      <c r="N1575" s="157"/>
      <c r="O1575" s="157"/>
      <c r="P1575" s="158"/>
      <c r="Q1575" s="157"/>
      <c r="R1575" s="157"/>
      <c r="S1575" s="160"/>
    </row>
    <row r="1576" spans="1:19" ht="34" customHeight="1" x14ac:dyDescent="0.2">
      <c r="A1576" s="28"/>
      <c r="B1576" s="26"/>
      <c r="C1576" s="27"/>
      <c r="D1576" s="28"/>
      <c r="E1576" s="28"/>
      <c r="F1576" s="26"/>
      <c r="N1576" s="157"/>
      <c r="O1576" s="157"/>
      <c r="P1576" s="158"/>
      <c r="Q1576" s="157"/>
      <c r="R1576" s="157"/>
      <c r="S1576" s="160"/>
    </row>
    <row r="1577" spans="1:19" ht="34" customHeight="1" x14ac:dyDescent="0.2">
      <c r="A1577" s="28"/>
      <c r="B1577" s="26"/>
      <c r="C1577" s="27"/>
      <c r="D1577" s="26"/>
      <c r="E1577" s="28"/>
      <c r="F1577" s="26"/>
      <c r="N1577" s="157"/>
      <c r="O1577" s="157"/>
      <c r="P1577" s="158"/>
      <c r="Q1577" s="157"/>
      <c r="R1577" s="157"/>
      <c r="S1577" s="160"/>
    </row>
    <row r="1578" spans="1:19" ht="34" customHeight="1" x14ac:dyDescent="0.2">
      <c r="A1578" s="28"/>
      <c r="B1578" s="26"/>
      <c r="C1578" s="27"/>
      <c r="D1578" s="26"/>
      <c r="E1578" s="28"/>
      <c r="F1578" s="26"/>
      <c r="N1578" s="157"/>
      <c r="O1578" s="157"/>
      <c r="P1578" s="158"/>
      <c r="Q1578" s="157"/>
      <c r="R1578" s="157"/>
      <c r="S1578" s="160"/>
    </row>
    <row r="1579" spans="1:19" ht="34" customHeight="1" x14ac:dyDescent="0.2">
      <c r="A1579" s="28"/>
      <c r="B1579" s="26"/>
      <c r="C1579" s="27"/>
      <c r="D1579" s="26"/>
      <c r="E1579" s="28"/>
      <c r="F1579" s="26"/>
      <c r="N1579" s="157"/>
      <c r="O1579" s="157"/>
      <c r="P1579" s="158"/>
      <c r="Q1579" s="157"/>
      <c r="R1579" s="157"/>
      <c r="S1579" s="160"/>
    </row>
    <row r="1580" spans="1:19" ht="34" customHeight="1" x14ac:dyDescent="0.2">
      <c r="A1580" s="28"/>
      <c r="B1580" s="26"/>
      <c r="C1580" s="27"/>
      <c r="D1580" s="26"/>
      <c r="E1580" s="28"/>
      <c r="F1580" s="26"/>
      <c r="N1580" s="157"/>
      <c r="O1580" s="157"/>
      <c r="P1580" s="158"/>
      <c r="Q1580" s="157"/>
      <c r="R1580" s="157"/>
      <c r="S1580" s="160"/>
    </row>
    <row r="1581" spans="1:19" ht="34" customHeight="1" x14ac:dyDescent="0.2">
      <c r="A1581" s="28"/>
      <c r="B1581" s="26"/>
      <c r="C1581" s="27"/>
      <c r="D1581" s="28"/>
      <c r="E1581" s="28"/>
      <c r="F1581" s="26"/>
      <c r="N1581" s="157"/>
      <c r="O1581" s="157"/>
      <c r="P1581" s="158"/>
      <c r="Q1581" s="157"/>
      <c r="R1581" s="157"/>
      <c r="S1581" s="160"/>
    </row>
    <row r="1582" spans="1:19" ht="34" customHeight="1" x14ac:dyDescent="0.2">
      <c r="A1582" s="28"/>
      <c r="B1582" s="26"/>
      <c r="C1582" s="27"/>
      <c r="D1582" s="28"/>
      <c r="E1582" s="28"/>
      <c r="F1582" s="26"/>
      <c r="N1582" s="157"/>
      <c r="O1582" s="157"/>
      <c r="P1582" s="158"/>
      <c r="Q1582" s="157"/>
      <c r="R1582" s="157"/>
      <c r="S1582" s="160"/>
    </row>
    <row r="1583" spans="1:19" ht="34" customHeight="1" x14ac:dyDescent="0.2">
      <c r="A1583" s="28"/>
      <c r="B1583" s="26"/>
      <c r="C1583" s="27"/>
      <c r="D1583" s="28"/>
      <c r="E1583" s="28"/>
      <c r="F1583" s="26"/>
      <c r="N1583" s="157"/>
      <c r="O1583" s="157"/>
      <c r="P1583" s="158"/>
      <c r="Q1583" s="157"/>
      <c r="R1583" s="157"/>
      <c r="S1583" s="160"/>
    </row>
    <row r="1584" spans="1:19" ht="34" customHeight="1" x14ac:dyDescent="0.2">
      <c r="A1584" s="28"/>
      <c r="B1584" s="26"/>
      <c r="C1584" s="27"/>
      <c r="D1584" s="28"/>
      <c r="E1584" s="28"/>
      <c r="F1584" s="26"/>
      <c r="N1584" s="157"/>
      <c r="O1584" s="157"/>
      <c r="P1584" s="158"/>
      <c r="Q1584" s="157"/>
      <c r="R1584" s="157"/>
      <c r="S1584" s="160"/>
    </row>
    <row r="1585" spans="1:19" ht="34" customHeight="1" x14ac:dyDescent="0.2">
      <c r="A1585" s="28"/>
      <c r="B1585" s="26"/>
      <c r="C1585" s="27"/>
      <c r="D1585" s="26"/>
      <c r="E1585" s="28"/>
      <c r="F1585" s="26"/>
      <c r="N1585" s="157"/>
      <c r="O1585" s="157"/>
      <c r="P1585" s="158"/>
      <c r="Q1585" s="157"/>
      <c r="R1585" s="157"/>
      <c r="S1585" s="160"/>
    </row>
    <row r="1586" spans="1:19" ht="34" customHeight="1" x14ac:dyDescent="0.2">
      <c r="A1586" s="28"/>
      <c r="B1586" s="26"/>
      <c r="C1586" s="27"/>
      <c r="D1586" s="26"/>
      <c r="E1586" s="28"/>
      <c r="F1586" s="26"/>
      <c r="N1586" s="157"/>
      <c r="O1586" s="157"/>
      <c r="P1586" s="158"/>
      <c r="Q1586" s="157"/>
      <c r="R1586" s="157"/>
      <c r="S1586" s="160"/>
    </row>
    <row r="1587" spans="1:19" ht="34" customHeight="1" x14ac:dyDescent="0.2">
      <c r="A1587" s="28"/>
      <c r="B1587" s="26"/>
      <c r="C1587" s="27"/>
      <c r="D1587" s="26"/>
      <c r="E1587" s="28"/>
      <c r="F1587" s="26"/>
      <c r="N1587" s="157"/>
      <c r="O1587" s="157"/>
      <c r="P1587" s="158"/>
      <c r="Q1587" s="157"/>
      <c r="R1587" s="157"/>
      <c r="S1587" s="160"/>
    </row>
    <row r="1588" spans="1:19" ht="34" customHeight="1" x14ac:dyDescent="0.2">
      <c r="A1588" s="28"/>
      <c r="B1588" s="26"/>
      <c r="C1588" s="27"/>
      <c r="D1588" s="26"/>
      <c r="E1588" s="28"/>
      <c r="F1588" s="26"/>
      <c r="N1588" s="157"/>
      <c r="O1588" s="157"/>
      <c r="P1588" s="158"/>
      <c r="Q1588" s="157"/>
      <c r="R1588" s="157"/>
      <c r="S1588" s="160"/>
    </row>
    <row r="1589" spans="1:19" ht="34" customHeight="1" x14ac:dyDescent="0.2">
      <c r="A1589" s="28"/>
      <c r="B1589" s="26"/>
      <c r="C1589" s="27"/>
      <c r="D1589" s="26"/>
      <c r="E1589" s="28"/>
      <c r="F1589" s="26"/>
      <c r="N1589" s="157"/>
      <c r="O1589" s="157"/>
      <c r="P1589" s="158"/>
      <c r="Q1589" s="157"/>
      <c r="R1589" s="157"/>
      <c r="S1589" s="160"/>
    </row>
    <row r="1590" spans="1:19" ht="34" customHeight="1" x14ac:dyDescent="0.2">
      <c r="A1590" s="28"/>
      <c r="B1590" s="26"/>
      <c r="C1590" s="27"/>
      <c r="D1590" s="26"/>
      <c r="E1590" s="28"/>
      <c r="F1590" s="26"/>
      <c r="N1590" s="157"/>
      <c r="O1590" s="157"/>
      <c r="P1590" s="158"/>
      <c r="Q1590" s="157"/>
      <c r="R1590" s="157"/>
      <c r="S1590" s="160"/>
    </row>
    <row r="1591" spans="1:19" ht="34" customHeight="1" x14ac:dyDescent="0.2">
      <c r="A1591" s="28"/>
      <c r="B1591" s="26"/>
      <c r="C1591" s="27"/>
      <c r="D1591" s="26"/>
      <c r="E1591" s="28"/>
      <c r="F1591" s="26"/>
      <c r="N1591" s="157"/>
      <c r="O1591" s="157"/>
      <c r="P1591" s="158"/>
      <c r="Q1591" s="157"/>
      <c r="R1591" s="157"/>
      <c r="S1591" s="160"/>
    </row>
    <row r="1592" spans="1:19" ht="34" customHeight="1" x14ac:dyDescent="0.2">
      <c r="A1592" s="28"/>
      <c r="B1592" s="26"/>
      <c r="C1592" s="27"/>
      <c r="D1592" s="26"/>
      <c r="E1592" s="28"/>
      <c r="F1592" s="26"/>
      <c r="N1592" s="157"/>
      <c r="O1592" s="157"/>
      <c r="P1592" s="158"/>
      <c r="Q1592" s="157"/>
      <c r="R1592" s="157"/>
      <c r="S1592" s="160"/>
    </row>
    <row r="1593" spans="1:19" ht="34" customHeight="1" x14ac:dyDescent="0.2">
      <c r="A1593" s="28"/>
      <c r="B1593" s="26"/>
      <c r="C1593" s="27"/>
      <c r="D1593" s="26"/>
      <c r="E1593" s="28"/>
      <c r="F1593" s="26"/>
      <c r="N1593" s="157"/>
      <c r="O1593" s="157"/>
      <c r="P1593" s="158"/>
      <c r="Q1593" s="157"/>
      <c r="R1593" s="157"/>
      <c r="S1593" s="160"/>
    </row>
    <row r="1594" spans="1:19" ht="34" customHeight="1" x14ac:dyDescent="0.2">
      <c r="A1594" s="28"/>
      <c r="B1594" s="26"/>
      <c r="C1594" s="27"/>
      <c r="D1594" s="26"/>
      <c r="E1594" s="28"/>
      <c r="F1594" s="26"/>
      <c r="N1594" s="157"/>
      <c r="O1594" s="157"/>
      <c r="P1594" s="158"/>
      <c r="Q1594" s="157"/>
      <c r="R1594" s="157"/>
      <c r="S1594" s="160"/>
    </row>
    <row r="1595" spans="1:19" ht="34" customHeight="1" x14ac:dyDescent="0.2">
      <c r="A1595" s="28"/>
      <c r="B1595" s="26"/>
      <c r="C1595" s="27"/>
      <c r="D1595" s="26"/>
      <c r="E1595" s="28"/>
      <c r="F1595" s="26"/>
      <c r="N1595" s="157"/>
      <c r="O1595" s="157"/>
      <c r="P1595" s="158"/>
      <c r="Q1595" s="157"/>
      <c r="R1595" s="157"/>
      <c r="S1595" s="160"/>
    </row>
    <row r="1596" spans="1:19" ht="34" customHeight="1" x14ac:dyDescent="0.2">
      <c r="A1596" s="28"/>
      <c r="B1596" s="26"/>
      <c r="C1596" s="27"/>
      <c r="D1596" s="26"/>
      <c r="E1596" s="28"/>
      <c r="F1596" s="26"/>
      <c r="N1596" s="157"/>
      <c r="O1596" s="157"/>
      <c r="P1596" s="158"/>
      <c r="Q1596" s="157"/>
      <c r="R1596" s="157"/>
      <c r="S1596" s="160"/>
    </row>
    <row r="1597" spans="1:19" ht="34" customHeight="1" x14ac:dyDescent="0.2">
      <c r="A1597" s="28"/>
      <c r="B1597" s="26"/>
      <c r="C1597" s="27"/>
      <c r="D1597" s="26"/>
      <c r="E1597" s="28"/>
      <c r="F1597" s="26"/>
      <c r="N1597" s="157"/>
      <c r="O1597" s="157"/>
      <c r="P1597" s="158"/>
      <c r="Q1597" s="157"/>
      <c r="R1597" s="157"/>
      <c r="S1597" s="160"/>
    </row>
    <row r="1598" spans="1:19" ht="34" customHeight="1" x14ac:dyDescent="0.2">
      <c r="A1598" s="28"/>
      <c r="B1598" s="26"/>
      <c r="C1598" s="27"/>
      <c r="D1598" s="26"/>
      <c r="E1598" s="28"/>
      <c r="F1598" s="26"/>
      <c r="N1598" s="157"/>
      <c r="O1598" s="157"/>
      <c r="P1598" s="158"/>
      <c r="Q1598" s="157"/>
      <c r="R1598" s="157"/>
      <c r="S1598" s="160"/>
    </row>
    <row r="1599" spans="1:19" ht="34" customHeight="1" x14ac:dyDescent="0.2">
      <c r="A1599" s="28"/>
      <c r="B1599" s="26"/>
      <c r="C1599" s="27"/>
      <c r="D1599" s="26"/>
      <c r="E1599" s="28"/>
      <c r="F1599" s="26"/>
      <c r="N1599" s="157"/>
      <c r="O1599" s="157"/>
      <c r="P1599" s="158"/>
      <c r="Q1599" s="157"/>
      <c r="R1599" s="157"/>
      <c r="S1599" s="160"/>
    </row>
    <row r="1600" spans="1:19" ht="34" customHeight="1" x14ac:dyDescent="0.2">
      <c r="A1600" s="28"/>
      <c r="B1600" s="26"/>
      <c r="C1600" s="27"/>
      <c r="D1600" s="26"/>
      <c r="E1600" s="28"/>
      <c r="F1600" s="26"/>
      <c r="N1600" s="157"/>
      <c r="O1600" s="157"/>
      <c r="P1600" s="158"/>
      <c r="Q1600" s="157"/>
      <c r="R1600" s="157"/>
      <c r="S1600" s="160"/>
    </row>
    <row r="1601" spans="1:19" ht="34" customHeight="1" x14ac:dyDescent="0.2">
      <c r="A1601" s="28"/>
      <c r="B1601" s="26"/>
      <c r="C1601" s="27"/>
      <c r="D1601" s="28"/>
      <c r="E1601" s="28"/>
      <c r="F1601" s="26"/>
      <c r="N1601" s="157"/>
      <c r="O1601" s="157"/>
      <c r="P1601" s="158"/>
      <c r="Q1601" s="157"/>
      <c r="R1601" s="157"/>
      <c r="S1601" s="160"/>
    </row>
    <row r="1602" spans="1:19" ht="34" customHeight="1" x14ac:dyDescent="0.2">
      <c r="A1602" s="28"/>
      <c r="B1602" s="26"/>
      <c r="C1602" s="27"/>
      <c r="D1602" s="26"/>
      <c r="E1602" s="28"/>
      <c r="F1602" s="26"/>
      <c r="N1602" s="157"/>
      <c r="O1602" s="157"/>
      <c r="P1602" s="158"/>
      <c r="Q1602" s="157"/>
      <c r="R1602" s="157"/>
      <c r="S1602" s="160"/>
    </row>
    <row r="1603" spans="1:19" ht="34" customHeight="1" x14ac:dyDescent="0.2">
      <c r="A1603" s="28"/>
      <c r="B1603" s="26"/>
      <c r="C1603" s="27"/>
      <c r="D1603" s="26"/>
      <c r="E1603" s="28"/>
      <c r="F1603" s="26"/>
      <c r="N1603" s="157"/>
      <c r="O1603" s="157"/>
      <c r="P1603" s="158"/>
      <c r="Q1603" s="157"/>
      <c r="R1603" s="157"/>
      <c r="S1603" s="160"/>
    </row>
    <row r="1604" spans="1:19" ht="34" customHeight="1" x14ac:dyDescent="0.2">
      <c r="A1604" s="28"/>
      <c r="B1604" s="26"/>
      <c r="C1604" s="27"/>
      <c r="D1604" s="26"/>
      <c r="E1604" s="28"/>
      <c r="F1604" s="26"/>
      <c r="N1604" s="157"/>
      <c r="O1604" s="157"/>
      <c r="P1604" s="158"/>
      <c r="Q1604" s="157"/>
      <c r="R1604" s="157"/>
      <c r="S1604" s="160"/>
    </row>
    <row r="1605" spans="1:19" ht="34" customHeight="1" x14ac:dyDescent="0.2">
      <c r="A1605" s="28"/>
      <c r="B1605" s="26"/>
      <c r="C1605" s="27"/>
      <c r="D1605" s="26"/>
      <c r="E1605" s="28"/>
      <c r="F1605" s="26"/>
      <c r="N1605" s="157"/>
      <c r="O1605" s="157"/>
      <c r="P1605" s="158"/>
      <c r="Q1605" s="157"/>
      <c r="R1605" s="157"/>
      <c r="S1605" s="160"/>
    </row>
    <row r="1606" spans="1:19" ht="34" customHeight="1" x14ac:dyDescent="0.2">
      <c r="A1606" s="28"/>
      <c r="B1606" s="26"/>
      <c r="C1606" s="27"/>
      <c r="D1606" s="26"/>
      <c r="E1606" s="28"/>
      <c r="F1606" s="26"/>
      <c r="N1606" s="157"/>
      <c r="O1606" s="157"/>
      <c r="P1606" s="158"/>
      <c r="Q1606" s="157"/>
      <c r="R1606" s="157"/>
      <c r="S1606" s="160"/>
    </row>
    <row r="1607" spans="1:19" ht="34" customHeight="1" x14ac:dyDescent="0.2">
      <c r="A1607" s="28"/>
      <c r="B1607" s="26"/>
      <c r="C1607" s="27"/>
      <c r="D1607" s="26"/>
      <c r="E1607" s="28"/>
      <c r="F1607" s="26"/>
      <c r="N1607" s="157"/>
      <c r="O1607" s="157"/>
      <c r="P1607" s="158"/>
      <c r="Q1607" s="157"/>
      <c r="R1607" s="157"/>
      <c r="S1607" s="160"/>
    </row>
    <row r="1608" spans="1:19" ht="34" customHeight="1" x14ac:dyDescent="0.2">
      <c r="A1608" s="28"/>
      <c r="B1608" s="26"/>
      <c r="C1608" s="27"/>
      <c r="D1608" s="26"/>
      <c r="E1608" s="28"/>
      <c r="F1608" s="26"/>
      <c r="N1608" s="157"/>
      <c r="O1608" s="157"/>
      <c r="P1608" s="158"/>
      <c r="Q1608" s="157"/>
      <c r="R1608" s="157"/>
      <c r="S1608" s="160"/>
    </row>
    <row r="1609" spans="1:19" ht="34" customHeight="1" x14ac:dyDescent="0.2">
      <c r="A1609" s="28"/>
      <c r="B1609" s="26"/>
      <c r="C1609" s="27"/>
      <c r="D1609" s="28"/>
      <c r="E1609" s="28"/>
      <c r="F1609" s="26"/>
      <c r="N1609" s="157"/>
      <c r="O1609" s="157"/>
      <c r="P1609" s="158"/>
      <c r="Q1609" s="157"/>
      <c r="R1609" s="157"/>
      <c r="S1609" s="160"/>
    </row>
    <row r="1610" spans="1:19" ht="34" customHeight="1" x14ac:dyDescent="0.2">
      <c r="A1610" s="28"/>
      <c r="B1610" s="26"/>
      <c r="C1610" s="27"/>
      <c r="D1610" s="28"/>
      <c r="E1610" s="28"/>
      <c r="F1610" s="26"/>
      <c r="N1610" s="157"/>
      <c r="O1610" s="157"/>
      <c r="P1610" s="158"/>
      <c r="Q1610" s="157"/>
      <c r="R1610" s="157"/>
      <c r="S1610" s="160"/>
    </row>
    <row r="1611" spans="1:19" ht="34" customHeight="1" x14ac:dyDescent="0.2">
      <c r="A1611" s="28"/>
      <c r="B1611" s="26"/>
      <c r="C1611" s="27"/>
      <c r="D1611" s="28"/>
      <c r="E1611" s="28"/>
      <c r="F1611" s="26"/>
      <c r="N1611" s="157"/>
      <c r="O1611" s="157"/>
      <c r="P1611" s="158"/>
      <c r="Q1611" s="157"/>
      <c r="R1611" s="157"/>
      <c r="S1611" s="160"/>
    </row>
    <row r="1612" spans="1:19" ht="34" customHeight="1" x14ac:dyDescent="0.2">
      <c r="A1612" s="28"/>
      <c r="B1612" s="26"/>
      <c r="C1612" s="27"/>
      <c r="D1612" s="28"/>
      <c r="E1612" s="28"/>
      <c r="F1612" s="26"/>
      <c r="N1612" s="157"/>
      <c r="O1612" s="157"/>
      <c r="P1612" s="158"/>
      <c r="Q1612" s="157"/>
      <c r="R1612" s="157"/>
      <c r="S1612" s="160"/>
    </row>
    <row r="1613" spans="1:19" ht="34" customHeight="1" x14ac:dyDescent="0.2">
      <c r="A1613" s="28"/>
      <c r="B1613" s="26"/>
      <c r="C1613" s="27"/>
      <c r="D1613" s="28"/>
      <c r="E1613" s="28"/>
      <c r="F1613" s="26"/>
      <c r="N1613" s="157"/>
      <c r="O1613" s="157"/>
      <c r="P1613" s="158"/>
      <c r="Q1613" s="157"/>
      <c r="R1613" s="157"/>
      <c r="S1613" s="160"/>
    </row>
    <row r="1614" spans="1:19" ht="34" customHeight="1" x14ac:dyDescent="0.2">
      <c r="A1614" s="28"/>
      <c r="B1614" s="26"/>
      <c r="C1614" s="27"/>
      <c r="D1614" s="28"/>
      <c r="E1614" s="28"/>
      <c r="F1614" s="26"/>
      <c r="N1614" s="157"/>
      <c r="O1614" s="157"/>
      <c r="P1614" s="158"/>
      <c r="Q1614" s="157"/>
      <c r="R1614" s="157"/>
      <c r="S1614" s="160"/>
    </row>
    <row r="1615" spans="1:19" ht="34" customHeight="1" x14ac:dyDescent="0.2">
      <c r="A1615" s="28"/>
      <c r="B1615" s="26"/>
      <c r="C1615" s="27"/>
      <c r="D1615" s="28"/>
      <c r="E1615" s="28"/>
      <c r="F1615" s="26"/>
      <c r="N1615" s="157"/>
      <c r="O1615" s="157"/>
      <c r="P1615" s="158"/>
      <c r="Q1615" s="157"/>
      <c r="R1615" s="157"/>
      <c r="S1615" s="160"/>
    </row>
    <row r="1616" spans="1:19" ht="34" customHeight="1" x14ac:dyDescent="0.2">
      <c r="A1616" s="28"/>
      <c r="B1616" s="26"/>
      <c r="C1616" s="27"/>
      <c r="D1616" s="28"/>
      <c r="E1616" s="28"/>
      <c r="F1616" s="26"/>
      <c r="N1616" s="157"/>
      <c r="O1616" s="157"/>
      <c r="P1616" s="158"/>
      <c r="Q1616" s="157"/>
      <c r="R1616" s="157"/>
      <c r="S1616" s="160"/>
    </row>
    <row r="1617" spans="1:19" ht="34" customHeight="1" x14ac:dyDescent="0.2">
      <c r="A1617" s="28"/>
      <c r="B1617" s="26"/>
      <c r="C1617" s="27"/>
      <c r="D1617" s="26"/>
      <c r="E1617" s="28"/>
      <c r="F1617" s="26"/>
      <c r="N1617" s="157"/>
      <c r="O1617" s="157"/>
      <c r="P1617" s="158"/>
      <c r="Q1617" s="157"/>
      <c r="R1617" s="157"/>
      <c r="S1617" s="160"/>
    </row>
    <row r="1618" spans="1:19" ht="34" customHeight="1" x14ac:dyDescent="0.2">
      <c r="A1618" s="28"/>
      <c r="B1618" s="26"/>
      <c r="C1618" s="27"/>
      <c r="D1618" s="26"/>
      <c r="E1618" s="28"/>
      <c r="F1618" s="26"/>
      <c r="N1618" s="157"/>
      <c r="O1618" s="157"/>
      <c r="P1618" s="158"/>
      <c r="Q1618" s="157"/>
      <c r="R1618" s="157"/>
      <c r="S1618" s="160"/>
    </row>
    <row r="1619" spans="1:19" ht="34" customHeight="1" x14ac:dyDescent="0.2">
      <c r="A1619" s="28"/>
      <c r="B1619" s="26"/>
      <c r="C1619" s="27"/>
      <c r="D1619" s="26"/>
      <c r="E1619" s="28"/>
      <c r="F1619" s="26"/>
      <c r="N1619" s="157"/>
      <c r="O1619" s="157"/>
      <c r="P1619" s="158"/>
      <c r="Q1619" s="157"/>
      <c r="R1619" s="157"/>
      <c r="S1619" s="160"/>
    </row>
    <row r="1620" spans="1:19" ht="34" customHeight="1" x14ac:dyDescent="0.2">
      <c r="A1620" s="28"/>
      <c r="B1620" s="26"/>
      <c r="C1620" s="27"/>
      <c r="D1620" s="26"/>
      <c r="E1620" s="28"/>
      <c r="F1620" s="26"/>
      <c r="N1620" s="157"/>
      <c r="O1620" s="157"/>
      <c r="P1620" s="158"/>
      <c r="Q1620" s="157"/>
      <c r="R1620" s="157"/>
      <c r="S1620" s="160"/>
    </row>
    <row r="1621" spans="1:19" ht="34" customHeight="1" x14ac:dyDescent="0.2">
      <c r="A1621" s="28"/>
      <c r="B1621" s="26"/>
      <c r="C1621" s="27"/>
      <c r="D1621" s="26"/>
      <c r="E1621" s="28"/>
      <c r="F1621" s="26"/>
      <c r="N1621" s="157"/>
      <c r="O1621" s="157"/>
      <c r="P1621" s="158"/>
      <c r="Q1621" s="157"/>
      <c r="R1621" s="157"/>
      <c r="S1621" s="160"/>
    </row>
    <row r="1622" spans="1:19" ht="34" customHeight="1" x14ac:dyDescent="0.2">
      <c r="A1622" s="28"/>
      <c r="B1622" s="26"/>
      <c r="C1622" s="27"/>
      <c r="D1622" s="26"/>
      <c r="E1622" s="28"/>
      <c r="F1622" s="26"/>
      <c r="N1622" s="157"/>
      <c r="O1622" s="157"/>
      <c r="P1622" s="158"/>
      <c r="Q1622" s="157"/>
      <c r="R1622" s="157"/>
      <c r="S1622" s="160"/>
    </row>
    <row r="1623" spans="1:19" ht="34" customHeight="1" x14ac:dyDescent="0.2">
      <c r="A1623" s="28"/>
      <c r="B1623" s="26"/>
      <c r="C1623" s="27"/>
      <c r="D1623" s="26"/>
      <c r="E1623" s="28"/>
      <c r="F1623" s="26"/>
      <c r="N1623" s="157"/>
      <c r="O1623" s="157"/>
      <c r="P1623" s="158"/>
      <c r="Q1623" s="157"/>
      <c r="R1623" s="157"/>
      <c r="S1623" s="160"/>
    </row>
    <row r="1624" spans="1:19" ht="34" customHeight="1" x14ac:dyDescent="0.2">
      <c r="A1624" s="28"/>
      <c r="B1624" s="26"/>
      <c r="C1624" s="27"/>
      <c r="D1624" s="26"/>
      <c r="E1624" s="28"/>
      <c r="F1624" s="26"/>
      <c r="N1624" s="157"/>
      <c r="O1624" s="157"/>
      <c r="P1624" s="158"/>
      <c r="Q1624" s="157"/>
      <c r="R1624" s="157"/>
      <c r="S1624" s="160"/>
    </row>
    <row r="1625" spans="1:19" ht="34" customHeight="1" x14ac:dyDescent="0.2">
      <c r="A1625" s="28"/>
      <c r="B1625" s="26"/>
      <c r="C1625" s="27"/>
      <c r="D1625" s="28"/>
      <c r="E1625" s="28"/>
      <c r="F1625" s="26"/>
      <c r="N1625" s="157"/>
      <c r="O1625" s="157"/>
      <c r="P1625" s="158"/>
      <c r="Q1625" s="157"/>
      <c r="R1625" s="157"/>
      <c r="S1625" s="160"/>
    </row>
    <row r="1626" spans="1:19" ht="34" customHeight="1" x14ac:dyDescent="0.2">
      <c r="A1626" s="28"/>
      <c r="B1626" s="26"/>
      <c r="C1626" s="27"/>
      <c r="D1626" s="28"/>
      <c r="E1626" s="28"/>
      <c r="F1626" s="26"/>
      <c r="N1626" s="157"/>
      <c r="O1626" s="157"/>
      <c r="P1626" s="158"/>
      <c r="Q1626" s="157"/>
      <c r="R1626" s="157"/>
      <c r="S1626" s="160"/>
    </row>
    <row r="1627" spans="1:19" ht="34" customHeight="1" x14ac:dyDescent="0.2">
      <c r="A1627" s="28"/>
      <c r="B1627" s="26"/>
      <c r="C1627" s="27"/>
      <c r="D1627" s="28"/>
      <c r="E1627" s="28"/>
      <c r="F1627" s="26"/>
      <c r="N1627" s="157"/>
      <c r="O1627" s="157"/>
      <c r="P1627" s="158"/>
      <c r="Q1627" s="157"/>
      <c r="R1627" s="157"/>
      <c r="S1627" s="160"/>
    </row>
    <row r="1628" spans="1:19" ht="34" customHeight="1" x14ac:dyDescent="0.2">
      <c r="A1628" s="28"/>
      <c r="B1628" s="26"/>
      <c r="C1628" s="27"/>
      <c r="D1628" s="28"/>
      <c r="E1628" s="28"/>
      <c r="F1628" s="26"/>
      <c r="N1628" s="157"/>
      <c r="O1628" s="157"/>
      <c r="P1628" s="158"/>
      <c r="Q1628" s="157"/>
      <c r="R1628" s="157"/>
      <c r="S1628" s="160"/>
    </row>
    <row r="1629" spans="1:19" ht="34" customHeight="1" x14ac:dyDescent="0.2">
      <c r="A1629" s="28"/>
      <c r="B1629" s="26"/>
      <c r="C1629" s="27"/>
      <c r="D1629" s="28"/>
      <c r="E1629" s="28"/>
      <c r="F1629" s="26"/>
      <c r="N1629" s="157"/>
      <c r="O1629" s="157"/>
      <c r="P1629" s="158"/>
      <c r="Q1629" s="157"/>
      <c r="R1629" s="157"/>
      <c r="S1629" s="160"/>
    </row>
    <row r="1630" spans="1:19" ht="34" customHeight="1" x14ac:dyDescent="0.2">
      <c r="A1630" s="28"/>
      <c r="B1630" s="26"/>
      <c r="C1630" s="27"/>
      <c r="D1630" s="28"/>
      <c r="E1630" s="28"/>
      <c r="F1630" s="26"/>
      <c r="N1630" s="157"/>
      <c r="O1630" s="157"/>
      <c r="P1630" s="158"/>
      <c r="Q1630" s="157"/>
      <c r="R1630" s="157"/>
      <c r="S1630" s="160"/>
    </row>
    <row r="1631" spans="1:19" ht="34" customHeight="1" x14ac:dyDescent="0.2">
      <c r="A1631" s="28"/>
      <c r="B1631" s="26"/>
      <c r="C1631" s="27"/>
      <c r="D1631" s="28"/>
      <c r="E1631" s="28"/>
      <c r="F1631" s="26"/>
      <c r="N1631" s="157"/>
      <c r="O1631" s="157"/>
      <c r="P1631" s="158"/>
      <c r="Q1631" s="157"/>
      <c r="R1631" s="157"/>
      <c r="S1631" s="160"/>
    </row>
    <row r="1632" spans="1:19" ht="34" customHeight="1" x14ac:dyDescent="0.2">
      <c r="A1632" s="28"/>
      <c r="B1632" s="26"/>
      <c r="C1632" s="27"/>
      <c r="D1632" s="28"/>
      <c r="E1632" s="28"/>
      <c r="F1632" s="26"/>
      <c r="N1632" s="157"/>
      <c r="O1632" s="157"/>
      <c r="P1632" s="158"/>
      <c r="Q1632" s="157"/>
      <c r="R1632" s="157"/>
      <c r="S1632" s="160"/>
    </row>
    <row r="1633" spans="1:19" ht="34" customHeight="1" x14ac:dyDescent="0.2">
      <c r="A1633" s="28"/>
      <c r="B1633" s="26"/>
      <c r="C1633" s="27"/>
      <c r="D1633" s="26"/>
      <c r="E1633" s="28"/>
      <c r="F1633" s="26"/>
      <c r="N1633" s="157"/>
      <c r="O1633" s="157"/>
      <c r="P1633" s="158"/>
      <c r="Q1633" s="157"/>
      <c r="R1633" s="157"/>
      <c r="S1633" s="160"/>
    </row>
    <row r="1634" spans="1:19" ht="34" customHeight="1" x14ac:dyDescent="0.2">
      <c r="A1634" s="28"/>
      <c r="B1634" s="26"/>
      <c r="C1634" s="27"/>
      <c r="D1634" s="26"/>
      <c r="E1634" s="28"/>
      <c r="F1634" s="26"/>
      <c r="N1634" s="157"/>
      <c r="O1634" s="157"/>
      <c r="P1634" s="158"/>
      <c r="Q1634" s="157"/>
      <c r="R1634" s="157"/>
      <c r="S1634" s="160"/>
    </row>
    <row r="1635" spans="1:19" ht="34" customHeight="1" x14ac:dyDescent="0.2">
      <c r="A1635" s="28"/>
      <c r="B1635" s="26"/>
      <c r="C1635" s="27"/>
      <c r="D1635" s="26"/>
      <c r="E1635" s="28"/>
      <c r="F1635" s="26"/>
      <c r="N1635" s="157"/>
      <c r="O1635" s="157"/>
      <c r="P1635" s="158"/>
      <c r="Q1635" s="157"/>
      <c r="R1635" s="157"/>
      <c r="S1635" s="160"/>
    </row>
    <row r="1636" spans="1:19" ht="34" customHeight="1" x14ac:dyDescent="0.2">
      <c r="A1636" s="28"/>
      <c r="B1636" s="26"/>
      <c r="C1636" s="27"/>
      <c r="D1636" s="26"/>
      <c r="E1636" s="28"/>
      <c r="F1636" s="26"/>
      <c r="N1636" s="157"/>
      <c r="O1636" s="157"/>
      <c r="P1636" s="158"/>
      <c r="Q1636" s="157"/>
      <c r="R1636" s="157"/>
      <c r="S1636" s="160"/>
    </row>
    <row r="1637" spans="1:19" ht="34" customHeight="1" x14ac:dyDescent="0.2">
      <c r="A1637" s="28"/>
      <c r="B1637" s="26"/>
      <c r="C1637" s="27"/>
      <c r="D1637" s="26"/>
      <c r="E1637" s="28"/>
      <c r="F1637" s="26"/>
      <c r="N1637" s="157"/>
      <c r="O1637" s="157"/>
      <c r="P1637" s="158"/>
      <c r="Q1637" s="157"/>
      <c r="R1637" s="157"/>
      <c r="S1637" s="160"/>
    </row>
    <row r="1638" spans="1:19" ht="34" customHeight="1" x14ac:dyDescent="0.2">
      <c r="A1638" s="28"/>
      <c r="B1638" s="26"/>
      <c r="C1638" s="27"/>
      <c r="D1638" s="26"/>
      <c r="E1638" s="28"/>
      <c r="F1638" s="26"/>
      <c r="N1638" s="157"/>
      <c r="O1638" s="157"/>
      <c r="P1638" s="158"/>
      <c r="Q1638" s="157"/>
      <c r="R1638" s="157"/>
      <c r="S1638" s="160"/>
    </row>
    <row r="1639" spans="1:19" ht="34" customHeight="1" x14ac:dyDescent="0.2">
      <c r="A1639" s="28"/>
      <c r="B1639" s="26"/>
      <c r="C1639" s="27"/>
      <c r="D1639" s="26"/>
      <c r="E1639" s="28"/>
      <c r="F1639" s="26"/>
      <c r="N1639" s="157"/>
      <c r="O1639" s="157"/>
      <c r="P1639" s="158"/>
      <c r="Q1639" s="157"/>
      <c r="R1639" s="157"/>
      <c r="S1639" s="160"/>
    </row>
    <row r="1640" spans="1:19" ht="34" customHeight="1" x14ac:dyDescent="0.2">
      <c r="A1640" s="28"/>
      <c r="B1640" s="26"/>
      <c r="C1640" s="27"/>
      <c r="D1640" s="26"/>
      <c r="E1640" s="28"/>
      <c r="F1640" s="26"/>
      <c r="N1640" s="157"/>
      <c r="O1640" s="157"/>
      <c r="P1640" s="158"/>
      <c r="Q1640" s="157"/>
      <c r="R1640" s="157"/>
      <c r="S1640" s="160"/>
    </row>
    <row r="1641" spans="1:19" ht="34" customHeight="1" x14ac:dyDescent="0.2">
      <c r="A1641" s="28"/>
      <c r="B1641" s="26"/>
      <c r="C1641" s="27"/>
      <c r="D1641" s="26"/>
      <c r="E1641" s="28"/>
      <c r="F1641" s="26"/>
      <c r="N1641" s="157"/>
      <c r="O1641" s="157"/>
      <c r="P1641" s="158"/>
      <c r="Q1641" s="157"/>
      <c r="R1641" s="157"/>
      <c r="S1641" s="160"/>
    </row>
    <row r="1642" spans="1:19" ht="34" customHeight="1" x14ac:dyDescent="0.2">
      <c r="A1642" s="28"/>
      <c r="B1642" s="26"/>
      <c r="C1642" s="27"/>
      <c r="D1642" s="26"/>
      <c r="E1642" s="28"/>
      <c r="F1642" s="26"/>
      <c r="N1642" s="157"/>
      <c r="O1642" s="157"/>
      <c r="P1642" s="158"/>
      <c r="Q1642" s="157"/>
      <c r="R1642" s="157"/>
      <c r="S1642" s="160"/>
    </row>
    <row r="1643" spans="1:19" ht="34" customHeight="1" x14ac:dyDescent="0.2">
      <c r="A1643" s="28"/>
      <c r="B1643" s="26"/>
      <c r="C1643" s="27"/>
      <c r="D1643" s="26"/>
      <c r="E1643" s="28"/>
      <c r="F1643" s="26"/>
      <c r="N1643" s="157"/>
      <c r="O1643" s="157"/>
      <c r="P1643" s="158"/>
      <c r="Q1643" s="157"/>
      <c r="R1643" s="157"/>
      <c r="S1643" s="160"/>
    </row>
    <row r="1644" spans="1:19" ht="34" customHeight="1" x14ac:dyDescent="0.2">
      <c r="A1644" s="28"/>
      <c r="B1644" s="26"/>
      <c r="C1644" s="27"/>
      <c r="D1644" s="26"/>
      <c r="E1644" s="28"/>
      <c r="F1644" s="26"/>
      <c r="N1644" s="157"/>
      <c r="O1644" s="157"/>
      <c r="P1644" s="158"/>
      <c r="Q1644" s="157"/>
      <c r="R1644" s="157"/>
      <c r="S1644" s="160"/>
    </row>
    <row r="1645" spans="1:19" ht="34" customHeight="1" x14ac:dyDescent="0.2">
      <c r="A1645" s="28"/>
      <c r="B1645" s="26"/>
      <c r="C1645" s="27"/>
      <c r="D1645" s="26"/>
      <c r="E1645" s="28"/>
      <c r="F1645" s="26"/>
      <c r="N1645" s="157"/>
      <c r="O1645" s="157"/>
      <c r="P1645" s="158"/>
      <c r="Q1645" s="157"/>
      <c r="R1645" s="157"/>
      <c r="S1645" s="160"/>
    </row>
    <row r="1646" spans="1:19" ht="34" customHeight="1" x14ac:dyDescent="0.2">
      <c r="A1646" s="28"/>
      <c r="B1646" s="26"/>
      <c r="C1646" s="27"/>
      <c r="D1646" s="26"/>
      <c r="E1646" s="28"/>
      <c r="F1646" s="26"/>
      <c r="N1646" s="157"/>
      <c r="O1646" s="157"/>
      <c r="P1646" s="158"/>
      <c r="Q1646" s="157"/>
      <c r="R1646" s="157"/>
      <c r="S1646" s="160"/>
    </row>
    <row r="1647" spans="1:19" ht="34" customHeight="1" x14ac:dyDescent="0.2">
      <c r="A1647" s="28"/>
      <c r="B1647" s="26"/>
      <c r="C1647" s="27"/>
      <c r="D1647" s="26"/>
      <c r="E1647" s="28"/>
      <c r="F1647" s="26"/>
      <c r="N1647" s="157"/>
      <c r="O1647" s="157"/>
      <c r="P1647" s="158"/>
      <c r="Q1647" s="157"/>
      <c r="R1647" s="157"/>
      <c r="S1647" s="160"/>
    </row>
    <row r="1648" spans="1:19" ht="34" customHeight="1" x14ac:dyDescent="0.2">
      <c r="A1648" s="28"/>
      <c r="B1648" s="26"/>
      <c r="C1648" s="27"/>
      <c r="D1648" s="26"/>
      <c r="E1648" s="28"/>
      <c r="F1648" s="26"/>
      <c r="N1648" s="157"/>
      <c r="O1648" s="157"/>
      <c r="P1648" s="158"/>
      <c r="Q1648" s="157"/>
      <c r="R1648" s="157"/>
      <c r="S1648" s="160"/>
    </row>
    <row r="1649" spans="1:19" ht="34" customHeight="1" x14ac:dyDescent="0.2">
      <c r="A1649" s="28"/>
      <c r="B1649" s="26"/>
      <c r="C1649" s="27"/>
      <c r="D1649" s="26"/>
      <c r="E1649" s="28"/>
      <c r="F1649" s="26"/>
      <c r="N1649" s="157"/>
      <c r="O1649" s="157"/>
      <c r="P1649" s="158"/>
      <c r="Q1649" s="157"/>
      <c r="R1649" s="157"/>
      <c r="S1649" s="160"/>
    </row>
    <row r="1650" spans="1:19" ht="34" customHeight="1" x14ac:dyDescent="0.2">
      <c r="A1650" s="28"/>
      <c r="B1650" s="26"/>
      <c r="C1650" s="27"/>
      <c r="D1650" s="26"/>
      <c r="E1650" s="28"/>
      <c r="F1650" s="26"/>
      <c r="N1650" s="157"/>
      <c r="O1650" s="157"/>
      <c r="P1650" s="158"/>
      <c r="Q1650" s="157"/>
      <c r="R1650" s="157"/>
      <c r="S1650" s="160"/>
    </row>
    <row r="1651" spans="1:19" ht="34" customHeight="1" x14ac:dyDescent="0.2">
      <c r="A1651" s="28"/>
      <c r="B1651" s="26"/>
      <c r="C1651" s="27"/>
      <c r="D1651" s="26"/>
      <c r="E1651" s="28"/>
      <c r="F1651" s="26"/>
      <c r="N1651" s="157"/>
      <c r="O1651" s="157"/>
      <c r="P1651" s="158"/>
      <c r="Q1651" s="157"/>
      <c r="R1651" s="157"/>
      <c r="S1651" s="160"/>
    </row>
    <row r="1652" spans="1:19" ht="34" customHeight="1" x14ac:dyDescent="0.2">
      <c r="A1652" s="28"/>
      <c r="B1652" s="26"/>
      <c r="C1652" s="27"/>
      <c r="D1652" s="26"/>
      <c r="E1652" s="28"/>
      <c r="F1652" s="26"/>
      <c r="N1652" s="157"/>
      <c r="O1652" s="157"/>
      <c r="P1652" s="158"/>
      <c r="Q1652" s="157"/>
      <c r="R1652" s="157"/>
      <c r="S1652" s="160"/>
    </row>
    <row r="1653" spans="1:19" ht="34" customHeight="1" x14ac:dyDescent="0.2">
      <c r="A1653" s="28"/>
      <c r="B1653" s="26"/>
      <c r="C1653" s="27"/>
      <c r="D1653" s="26"/>
      <c r="E1653" s="28"/>
      <c r="F1653" s="26"/>
      <c r="N1653" s="157"/>
      <c r="O1653" s="157"/>
      <c r="P1653" s="158"/>
      <c r="Q1653" s="157"/>
      <c r="R1653" s="157"/>
      <c r="S1653" s="160"/>
    </row>
    <row r="1654" spans="1:19" ht="34" customHeight="1" x14ac:dyDescent="0.2">
      <c r="A1654" s="28"/>
      <c r="B1654" s="26"/>
      <c r="C1654" s="27"/>
      <c r="D1654" s="26"/>
      <c r="E1654" s="28"/>
      <c r="F1654" s="26"/>
      <c r="N1654" s="157"/>
      <c r="O1654" s="157"/>
      <c r="P1654" s="158"/>
      <c r="Q1654" s="157"/>
      <c r="R1654" s="157"/>
      <c r="S1654" s="160"/>
    </row>
    <row r="1655" spans="1:19" ht="34" customHeight="1" x14ac:dyDescent="0.2">
      <c r="A1655" s="28"/>
      <c r="B1655" s="26"/>
      <c r="C1655" s="27"/>
      <c r="D1655" s="26"/>
      <c r="E1655" s="28"/>
      <c r="F1655" s="26"/>
      <c r="N1655" s="157"/>
      <c r="O1655" s="157"/>
      <c r="P1655" s="158"/>
      <c r="Q1655" s="157"/>
      <c r="R1655" s="157"/>
      <c r="S1655" s="160"/>
    </row>
    <row r="1656" spans="1:19" ht="34" customHeight="1" x14ac:dyDescent="0.2">
      <c r="A1656" s="28"/>
      <c r="B1656" s="26"/>
      <c r="C1656" s="27"/>
      <c r="D1656" s="26"/>
      <c r="E1656" s="28"/>
      <c r="F1656" s="26"/>
      <c r="N1656" s="157"/>
      <c r="O1656" s="157"/>
      <c r="P1656" s="158"/>
      <c r="Q1656" s="157"/>
      <c r="R1656" s="157"/>
      <c r="S1656" s="160"/>
    </row>
    <row r="1657" spans="1:19" ht="34" customHeight="1" x14ac:dyDescent="0.2">
      <c r="A1657" s="28"/>
      <c r="B1657" s="26"/>
      <c r="C1657" s="27"/>
      <c r="D1657" s="26"/>
      <c r="E1657" s="28"/>
      <c r="F1657" s="26"/>
      <c r="N1657" s="157"/>
      <c r="O1657" s="157"/>
      <c r="P1657" s="158"/>
      <c r="Q1657" s="157"/>
      <c r="R1657" s="157"/>
      <c r="S1657" s="160"/>
    </row>
    <row r="1658" spans="1:19" ht="34" customHeight="1" x14ac:dyDescent="0.2">
      <c r="A1658" s="28"/>
      <c r="B1658" s="26"/>
      <c r="C1658" s="27"/>
      <c r="D1658" s="26"/>
      <c r="E1658" s="28"/>
      <c r="F1658" s="26"/>
      <c r="N1658" s="157"/>
      <c r="O1658" s="157"/>
      <c r="P1658" s="158"/>
      <c r="Q1658" s="157"/>
      <c r="R1658" s="157"/>
      <c r="S1658" s="160"/>
    </row>
    <row r="1659" spans="1:19" ht="34" customHeight="1" x14ac:dyDescent="0.2">
      <c r="A1659" s="28"/>
      <c r="B1659" s="26"/>
      <c r="C1659" s="27"/>
      <c r="D1659" s="26"/>
      <c r="E1659" s="28"/>
      <c r="F1659" s="26"/>
      <c r="N1659" s="157"/>
      <c r="O1659" s="157"/>
      <c r="P1659" s="158"/>
      <c r="Q1659" s="157"/>
      <c r="R1659" s="157"/>
      <c r="S1659" s="160"/>
    </row>
    <row r="1660" spans="1:19" ht="34" customHeight="1" x14ac:dyDescent="0.2">
      <c r="A1660" s="28"/>
      <c r="B1660" s="26"/>
      <c r="C1660" s="27"/>
      <c r="D1660" s="26"/>
      <c r="E1660" s="28"/>
      <c r="F1660" s="26"/>
      <c r="N1660" s="157"/>
      <c r="O1660" s="157"/>
      <c r="P1660" s="158"/>
      <c r="Q1660" s="157"/>
      <c r="R1660" s="157"/>
      <c r="S1660" s="160"/>
    </row>
    <row r="1661" spans="1:19" ht="34" customHeight="1" x14ac:dyDescent="0.2">
      <c r="A1661" s="28"/>
      <c r="B1661" s="26"/>
      <c r="C1661" s="27"/>
      <c r="D1661" s="26"/>
      <c r="E1661" s="28"/>
      <c r="F1661" s="26"/>
      <c r="N1661" s="157"/>
      <c r="O1661" s="157"/>
      <c r="P1661" s="158"/>
      <c r="Q1661" s="157"/>
      <c r="R1661" s="157"/>
      <c r="S1661" s="160"/>
    </row>
    <row r="1662" spans="1:19" ht="34" customHeight="1" x14ac:dyDescent="0.2">
      <c r="A1662" s="28"/>
      <c r="B1662" s="26"/>
      <c r="C1662" s="27"/>
      <c r="D1662" s="26"/>
      <c r="E1662" s="28"/>
      <c r="F1662" s="26"/>
      <c r="N1662" s="157"/>
      <c r="O1662" s="157"/>
      <c r="P1662" s="158"/>
      <c r="Q1662" s="157"/>
      <c r="R1662" s="157"/>
      <c r="S1662" s="160"/>
    </row>
    <row r="1663" spans="1:19" ht="34" customHeight="1" x14ac:dyDescent="0.2">
      <c r="A1663" s="28"/>
      <c r="B1663" s="26"/>
      <c r="C1663" s="27"/>
      <c r="D1663" s="26"/>
      <c r="E1663" s="28"/>
      <c r="F1663" s="26"/>
      <c r="N1663" s="157"/>
      <c r="O1663" s="157"/>
      <c r="P1663" s="158"/>
      <c r="Q1663" s="157"/>
      <c r="R1663" s="157"/>
      <c r="S1663" s="160"/>
    </row>
    <row r="1664" spans="1:19" ht="34" customHeight="1" x14ac:dyDescent="0.2">
      <c r="A1664" s="28"/>
      <c r="B1664" s="26"/>
      <c r="C1664" s="27"/>
      <c r="D1664" s="26"/>
      <c r="E1664" s="28"/>
      <c r="F1664" s="26"/>
      <c r="N1664" s="157"/>
      <c r="O1664" s="157"/>
      <c r="P1664" s="158"/>
      <c r="Q1664" s="157"/>
      <c r="R1664" s="157"/>
      <c r="S1664" s="160"/>
    </row>
    <row r="1665" spans="1:19" ht="34" customHeight="1" x14ac:dyDescent="0.2">
      <c r="A1665" s="28"/>
      <c r="B1665" s="26"/>
      <c r="C1665" s="27"/>
      <c r="D1665" s="26"/>
      <c r="E1665" s="28"/>
      <c r="F1665" s="26"/>
      <c r="N1665" s="157"/>
      <c r="O1665" s="157"/>
      <c r="P1665" s="158"/>
      <c r="Q1665" s="157"/>
      <c r="R1665" s="157"/>
      <c r="S1665" s="160"/>
    </row>
    <row r="1666" spans="1:19" ht="34" customHeight="1" x14ac:dyDescent="0.2">
      <c r="A1666" s="28"/>
      <c r="B1666" s="26"/>
      <c r="C1666" s="27"/>
      <c r="D1666" s="26"/>
      <c r="E1666" s="28"/>
      <c r="F1666" s="26"/>
      <c r="N1666" s="157"/>
      <c r="O1666" s="157"/>
      <c r="P1666" s="158"/>
      <c r="Q1666" s="157"/>
      <c r="R1666" s="157"/>
      <c r="S1666" s="160"/>
    </row>
    <row r="1667" spans="1:19" ht="34" customHeight="1" x14ac:dyDescent="0.2">
      <c r="A1667" s="28"/>
      <c r="B1667" s="26"/>
      <c r="C1667" s="27"/>
      <c r="D1667" s="26"/>
      <c r="E1667" s="28"/>
      <c r="F1667" s="26"/>
      <c r="N1667" s="157"/>
      <c r="O1667" s="157"/>
      <c r="P1667" s="158"/>
      <c r="Q1667" s="157"/>
      <c r="R1667" s="157"/>
      <c r="S1667" s="160"/>
    </row>
    <row r="1668" spans="1:19" ht="34" customHeight="1" x14ac:dyDescent="0.2">
      <c r="A1668" s="28"/>
      <c r="B1668" s="26"/>
      <c r="C1668" s="27"/>
      <c r="D1668" s="28"/>
      <c r="E1668" s="28"/>
      <c r="F1668" s="26"/>
      <c r="N1668" s="157"/>
      <c r="O1668" s="157"/>
      <c r="P1668" s="158"/>
      <c r="Q1668" s="157"/>
      <c r="R1668" s="157"/>
      <c r="S1668" s="160"/>
    </row>
    <row r="1669" spans="1:19" ht="34" customHeight="1" x14ac:dyDescent="0.2">
      <c r="A1669" s="28"/>
      <c r="B1669" s="26"/>
      <c r="C1669" s="27"/>
      <c r="D1669" s="28"/>
      <c r="E1669" s="28"/>
      <c r="F1669" s="26"/>
      <c r="N1669" s="157"/>
      <c r="O1669" s="157"/>
      <c r="P1669" s="158"/>
      <c r="Q1669" s="157"/>
      <c r="R1669" s="157"/>
      <c r="S1669" s="160"/>
    </row>
    <row r="1670" spans="1:19" ht="34" customHeight="1" x14ac:dyDescent="0.2">
      <c r="A1670" s="28"/>
      <c r="B1670" s="26"/>
      <c r="C1670" s="27"/>
      <c r="D1670" s="28"/>
      <c r="E1670" s="28"/>
      <c r="F1670" s="26"/>
      <c r="N1670" s="157"/>
      <c r="O1670" s="157"/>
      <c r="P1670" s="158"/>
      <c r="Q1670" s="157"/>
      <c r="R1670" s="157"/>
      <c r="S1670" s="160"/>
    </row>
    <row r="1671" spans="1:19" ht="34" customHeight="1" x14ac:dyDescent="0.2">
      <c r="A1671" s="28"/>
      <c r="B1671" s="26"/>
      <c r="C1671" s="27"/>
      <c r="D1671" s="28"/>
      <c r="E1671" s="28"/>
      <c r="F1671" s="26"/>
      <c r="N1671" s="157"/>
      <c r="O1671" s="157"/>
      <c r="P1671" s="158"/>
      <c r="Q1671" s="157"/>
      <c r="R1671" s="157"/>
      <c r="S1671" s="160"/>
    </row>
    <row r="1672" spans="1:19" ht="34" customHeight="1" x14ac:dyDescent="0.2">
      <c r="A1672" s="28"/>
      <c r="B1672" s="26"/>
      <c r="C1672" s="27"/>
      <c r="D1672" s="26"/>
      <c r="E1672" s="28"/>
      <c r="F1672" s="26"/>
      <c r="N1672" s="157"/>
      <c r="O1672" s="157"/>
      <c r="P1672" s="158"/>
      <c r="Q1672" s="157"/>
      <c r="R1672" s="157"/>
      <c r="S1672" s="160"/>
    </row>
    <row r="1673" spans="1:19" ht="34" customHeight="1" x14ac:dyDescent="0.2">
      <c r="A1673" s="28"/>
      <c r="B1673" s="26"/>
      <c r="C1673" s="27"/>
      <c r="D1673" s="26"/>
      <c r="E1673" s="28"/>
      <c r="F1673" s="26"/>
      <c r="N1673" s="157"/>
      <c r="O1673" s="157"/>
      <c r="P1673" s="158"/>
      <c r="Q1673" s="157"/>
      <c r="R1673" s="157"/>
      <c r="S1673" s="160"/>
    </row>
    <row r="1674" spans="1:19" ht="34" customHeight="1" x14ac:dyDescent="0.2">
      <c r="A1674" s="28"/>
      <c r="B1674" s="26"/>
      <c r="C1674" s="27"/>
      <c r="D1674" s="26"/>
      <c r="E1674" s="28"/>
      <c r="F1674" s="26"/>
      <c r="N1674" s="157"/>
      <c r="O1674" s="157"/>
      <c r="P1674" s="158"/>
      <c r="Q1674" s="157"/>
      <c r="R1674" s="157"/>
      <c r="S1674" s="160"/>
    </row>
    <row r="1675" spans="1:19" ht="34" customHeight="1" x14ac:dyDescent="0.2">
      <c r="A1675" s="28"/>
      <c r="B1675" s="26"/>
      <c r="C1675" s="27"/>
      <c r="D1675" s="26"/>
      <c r="E1675" s="28"/>
      <c r="F1675" s="26"/>
      <c r="N1675" s="157"/>
      <c r="O1675" s="157"/>
      <c r="P1675" s="158"/>
      <c r="Q1675" s="157"/>
      <c r="R1675" s="157"/>
      <c r="S1675" s="160"/>
    </row>
    <row r="1676" spans="1:19" ht="34" customHeight="1" x14ac:dyDescent="0.2">
      <c r="A1676" s="28"/>
      <c r="B1676" s="26"/>
      <c r="C1676" s="27"/>
      <c r="D1676" s="26"/>
      <c r="E1676" s="28"/>
      <c r="F1676" s="26"/>
      <c r="N1676" s="157"/>
      <c r="O1676" s="157"/>
      <c r="P1676" s="158"/>
      <c r="Q1676" s="157"/>
      <c r="R1676" s="157"/>
      <c r="S1676" s="160"/>
    </row>
    <row r="1677" spans="1:19" ht="34" customHeight="1" x14ac:dyDescent="0.2">
      <c r="A1677" s="28"/>
      <c r="B1677" s="26"/>
      <c r="C1677" s="27"/>
      <c r="D1677" s="26"/>
      <c r="E1677" s="28"/>
      <c r="F1677" s="26"/>
      <c r="N1677" s="157"/>
      <c r="O1677" s="157"/>
      <c r="P1677" s="158"/>
      <c r="Q1677" s="157"/>
      <c r="R1677" s="157"/>
      <c r="S1677" s="160"/>
    </row>
    <row r="1678" spans="1:19" ht="34" customHeight="1" x14ac:dyDescent="0.2">
      <c r="A1678" s="28"/>
      <c r="B1678" s="26"/>
      <c r="C1678" s="27"/>
      <c r="D1678" s="26"/>
      <c r="E1678" s="28"/>
      <c r="F1678" s="26"/>
      <c r="N1678" s="157"/>
      <c r="O1678" s="157"/>
      <c r="P1678" s="158"/>
      <c r="Q1678" s="157"/>
      <c r="R1678" s="157"/>
      <c r="S1678" s="160"/>
    </row>
    <row r="1679" spans="1:19" ht="34" customHeight="1" x14ac:dyDescent="0.2">
      <c r="A1679" s="28"/>
      <c r="B1679" s="26"/>
      <c r="C1679" s="27"/>
      <c r="D1679" s="26"/>
      <c r="E1679" s="28"/>
      <c r="F1679" s="26"/>
      <c r="N1679" s="157"/>
      <c r="O1679" s="157"/>
      <c r="P1679" s="158"/>
      <c r="Q1679" s="157"/>
      <c r="R1679" s="157"/>
      <c r="S1679" s="160"/>
    </row>
    <row r="1680" spans="1:19" ht="34" customHeight="1" x14ac:dyDescent="0.2">
      <c r="A1680" s="28"/>
      <c r="B1680" s="26"/>
      <c r="C1680" s="27"/>
      <c r="D1680" s="26"/>
      <c r="E1680" s="28"/>
      <c r="F1680" s="26"/>
      <c r="N1680" s="157"/>
      <c r="O1680" s="157"/>
      <c r="P1680" s="158"/>
      <c r="Q1680" s="157"/>
      <c r="R1680" s="157"/>
      <c r="S1680" s="160"/>
    </row>
    <row r="1681" spans="1:19" ht="34" customHeight="1" x14ac:dyDescent="0.2">
      <c r="A1681" s="28"/>
      <c r="B1681" s="26"/>
      <c r="C1681" s="27"/>
      <c r="D1681" s="26"/>
      <c r="E1681" s="28"/>
      <c r="F1681" s="26"/>
      <c r="N1681" s="157"/>
      <c r="O1681" s="157"/>
      <c r="P1681" s="158"/>
      <c r="Q1681" s="157"/>
      <c r="R1681" s="157"/>
      <c r="S1681" s="160"/>
    </row>
    <row r="1682" spans="1:19" ht="34" customHeight="1" x14ac:dyDescent="0.2">
      <c r="A1682" s="28"/>
      <c r="B1682" s="26"/>
      <c r="C1682" s="27"/>
      <c r="D1682" s="26"/>
      <c r="E1682" s="28"/>
      <c r="F1682" s="26"/>
      <c r="N1682" s="157"/>
      <c r="O1682" s="157"/>
      <c r="P1682" s="158"/>
      <c r="Q1682" s="157"/>
      <c r="R1682" s="157"/>
      <c r="S1682" s="160"/>
    </row>
    <row r="1683" spans="1:19" ht="34" customHeight="1" x14ac:dyDescent="0.2">
      <c r="A1683" s="28"/>
      <c r="B1683" s="26"/>
      <c r="C1683" s="27"/>
      <c r="D1683" s="26"/>
      <c r="E1683" s="28"/>
      <c r="F1683" s="26"/>
      <c r="N1683" s="157"/>
      <c r="O1683" s="157"/>
      <c r="P1683" s="158"/>
      <c r="Q1683" s="157"/>
      <c r="R1683" s="157"/>
      <c r="S1683" s="160"/>
    </row>
    <row r="1684" spans="1:19" ht="34" customHeight="1" x14ac:dyDescent="0.2">
      <c r="A1684" s="28"/>
      <c r="B1684" s="26"/>
      <c r="C1684" s="27"/>
      <c r="D1684" s="26"/>
      <c r="E1684" s="28"/>
      <c r="F1684" s="26"/>
      <c r="N1684" s="157"/>
      <c r="O1684" s="157"/>
      <c r="P1684" s="158"/>
      <c r="Q1684" s="157"/>
      <c r="R1684" s="157"/>
      <c r="S1684" s="160"/>
    </row>
    <row r="1685" spans="1:19" ht="34" customHeight="1" x14ac:dyDescent="0.2">
      <c r="A1685" s="28"/>
      <c r="B1685" s="26"/>
      <c r="C1685" s="27"/>
      <c r="D1685" s="26"/>
      <c r="E1685" s="28"/>
      <c r="F1685" s="26"/>
      <c r="N1685" s="157"/>
      <c r="O1685" s="157"/>
      <c r="P1685" s="158"/>
      <c r="Q1685" s="157"/>
      <c r="R1685" s="157"/>
      <c r="S1685" s="160"/>
    </row>
    <row r="1686" spans="1:19" ht="34" customHeight="1" x14ac:dyDescent="0.2">
      <c r="A1686" s="28"/>
      <c r="B1686" s="26"/>
      <c r="C1686" s="27"/>
      <c r="D1686" s="26"/>
      <c r="E1686" s="28"/>
      <c r="F1686" s="26"/>
      <c r="N1686" s="157"/>
      <c r="O1686" s="157"/>
      <c r="P1686" s="158"/>
      <c r="Q1686" s="157"/>
      <c r="R1686" s="157"/>
      <c r="S1686" s="160"/>
    </row>
    <row r="1687" spans="1:19" ht="34" customHeight="1" x14ac:dyDescent="0.2">
      <c r="A1687" s="28"/>
      <c r="B1687" s="26"/>
      <c r="C1687" s="27"/>
      <c r="D1687" s="26"/>
      <c r="E1687" s="28"/>
      <c r="F1687" s="26"/>
      <c r="N1687" s="157"/>
      <c r="O1687" s="157"/>
      <c r="P1687" s="158"/>
      <c r="Q1687" s="157"/>
      <c r="R1687" s="157"/>
      <c r="S1687" s="160"/>
    </row>
    <row r="1688" spans="1:19" ht="34" customHeight="1" x14ac:dyDescent="0.2">
      <c r="A1688" s="28"/>
      <c r="B1688" s="26"/>
      <c r="C1688" s="27"/>
      <c r="D1688" s="26"/>
      <c r="E1688" s="28"/>
      <c r="F1688" s="26"/>
      <c r="N1688" s="157"/>
      <c r="O1688" s="157"/>
      <c r="P1688" s="158"/>
      <c r="Q1688" s="157"/>
      <c r="R1688" s="157"/>
      <c r="S1688" s="160"/>
    </row>
    <row r="1689" spans="1:19" ht="34" customHeight="1" x14ac:dyDescent="0.2">
      <c r="A1689" s="28"/>
      <c r="B1689" s="26"/>
      <c r="C1689" s="27"/>
      <c r="D1689" s="26"/>
      <c r="E1689" s="28"/>
      <c r="F1689" s="26"/>
      <c r="N1689" s="157"/>
      <c r="O1689" s="157"/>
      <c r="P1689" s="158"/>
      <c r="Q1689" s="157"/>
      <c r="R1689" s="157"/>
      <c r="S1689" s="160"/>
    </row>
    <row r="1690" spans="1:19" ht="34" customHeight="1" x14ac:dyDescent="0.2">
      <c r="A1690" s="28"/>
      <c r="B1690" s="26"/>
      <c r="C1690" s="27"/>
      <c r="D1690" s="26"/>
      <c r="E1690" s="28"/>
      <c r="F1690" s="26"/>
      <c r="N1690" s="157"/>
      <c r="O1690" s="157"/>
      <c r="P1690" s="158"/>
      <c r="Q1690" s="157"/>
      <c r="R1690" s="157"/>
      <c r="S1690" s="160"/>
    </row>
    <row r="1691" spans="1:19" ht="34" customHeight="1" x14ac:dyDescent="0.2">
      <c r="A1691" s="28"/>
      <c r="B1691" s="26"/>
      <c r="C1691" s="27"/>
      <c r="D1691" s="26"/>
      <c r="E1691" s="28"/>
      <c r="F1691" s="26"/>
      <c r="N1691" s="157"/>
      <c r="O1691" s="157"/>
      <c r="P1691" s="158"/>
      <c r="Q1691" s="157"/>
      <c r="R1691" s="157"/>
      <c r="S1691" s="160"/>
    </row>
    <row r="1692" spans="1:19" ht="34" customHeight="1" x14ac:dyDescent="0.2">
      <c r="A1692" s="28"/>
      <c r="B1692" s="26"/>
      <c r="C1692" s="27"/>
      <c r="D1692" s="28"/>
      <c r="E1692" s="28"/>
      <c r="F1692" s="26"/>
      <c r="N1692" s="157"/>
      <c r="O1692" s="157"/>
      <c r="P1692" s="158"/>
      <c r="Q1692" s="157"/>
      <c r="R1692" s="157"/>
      <c r="S1692" s="160"/>
    </row>
    <row r="1693" spans="1:19" ht="34" customHeight="1" x14ac:dyDescent="0.2">
      <c r="A1693" s="28"/>
      <c r="B1693" s="26"/>
      <c r="C1693" s="27"/>
      <c r="D1693" s="28"/>
      <c r="E1693" s="28"/>
      <c r="F1693" s="26"/>
      <c r="N1693" s="157"/>
      <c r="O1693" s="157"/>
      <c r="P1693" s="158"/>
      <c r="Q1693" s="157"/>
      <c r="R1693" s="157"/>
      <c r="S1693" s="160"/>
    </row>
    <row r="1694" spans="1:19" ht="34" customHeight="1" x14ac:dyDescent="0.2">
      <c r="A1694" s="28"/>
      <c r="B1694" s="26"/>
      <c r="C1694" s="27"/>
      <c r="D1694" s="28"/>
      <c r="E1694" s="28"/>
      <c r="F1694" s="26"/>
      <c r="N1694" s="157"/>
      <c r="O1694" s="157"/>
      <c r="P1694" s="158"/>
      <c r="Q1694" s="157"/>
      <c r="R1694" s="157"/>
      <c r="S1694" s="160"/>
    </row>
    <row r="1695" spans="1:19" ht="34" customHeight="1" x14ac:dyDescent="0.2">
      <c r="A1695" s="28"/>
      <c r="B1695" s="26"/>
      <c r="C1695" s="27"/>
      <c r="D1695" s="28"/>
      <c r="E1695" s="28"/>
      <c r="F1695" s="26"/>
      <c r="N1695" s="157"/>
      <c r="O1695" s="157"/>
      <c r="P1695" s="158"/>
      <c r="Q1695" s="157"/>
      <c r="R1695" s="157"/>
      <c r="S1695" s="160"/>
    </row>
    <row r="1696" spans="1:19" ht="34" customHeight="1" x14ac:dyDescent="0.2">
      <c r="A1696" s="28"/>
      <c r="B1696" s="26"/>
      <c r="C1696" s="27"/>
      <c r="D1696" s="26"/>
      <c r="E1696" s="28"/>
      <c r="F1696" s="26"/>
      <c r="N1696" s="157"/>
      <c r="O1696" s="157"/>
      <c r="P1696" s="158"/>
      <c r="Q1696" s="157"/>
      <c r="R1696" s="157"/>
      <c r="S1696" s="160"/>
    </row>
    <row r="1697" spans="1:19" ht="34" customHeight="1" x14ac:dyDescent="0.2">
      <c r="A1697" s="28"/>
      <c r="B1697" s="26"/>
      <c r="C1697" s="27"/>
      <c r="D1697" s="26"/>
      <c r="E1697" s="28"/>
      <c r="F1697" s="26"/>
      <c r="N1697" s="157"/>
      <c r="O1697" s="157"/>
      <c r="P1697" s="158"/>
      <c r="Q1697" s="157"/>
      <c r="R1697" s="157"/>
      <c r="S1697" s="160"/>
    </row>
    <row r="1698" spans="1:19" ht="34" customHeight="1" x14ac:dyDescent="0.2">
      <c r="A1698" s="28"/>
      <c r="B1698" s="26"/>
      <c r="C1698" s="27"/>
      <c r="D1698" s="26"/>
      <c r="E1698" s="28"/>
      <c r="F1698" s="26"/>
      <c r="N1698" s="157"/>
      <c r="O1698" s="157"/>
      <c r="P1698" s="158"/>
      <c r="Q1698" s="157"/>
      <c r="R1698" s="157"/>
      <c r="S1698" s="160"/>
    </row>
    <row r="1699" spans="1:19" ht="34" customHeight="1" x14ac:dyDescent="0.2">
      <c r="A1699" s="28"/>
      <c r="B1699" s="26"/>
      <c r="C1699" s="27"/>
      <c r="D1699" s="26"/>
      <c r="E1699" s="28"/>
      <c r="F1699" s="26"/>
      <c r="N1699" s="157"/>
      <c r="O1699" s="157"/>
      <c r="P1699" s="158"/>
      <c r="Q1699" s="157"/>
      <c r="R1699" s="157"/>
      <c r="S1699" s="160"/>
    </row>
    <row r="1700" spans="1:19" ht="34" customHeight="1" x14ac:dyDescent="0.2">
      <c r="A1700" s="28"/>
      <c r="B1700" s="26"/>
      <c r="C1700" s="27"/>
      <c r="D1700" s="26"/>
      <c r="E1700" s="28"/>
      <c r="F1700" s="26"/>
      <c r="N1700" s="157"/>
      <c r="O1700" s="157"/>
      <c r="P1700" s="158"/>
      <c r="Q1700" s="157"/>
      <c r="R1700" s="157"/>
      <c r="S1700" s="160"/>
    </row>
    <row r="1701" spans="1:19" ht="34" customHeight="1" x14ac:dyDescent="0.2">
      <c r="A1701" s="28"/>
      <c r="B1701" s="26"/>
      <c r="C1701" s="27"/>
      <c r="D1701" s="26"/>
      <c r="E1701" s="28"/>
      <c r="F1701" s="26"/>
      <c r="N1701" s="157"/>
      <c r="O1701" s="157"/>
      <c r="P1701" s="158"/>
      <c r="Q1701" s="157"/>
      <c r="R1701" s="157"/>
      <c r="S1701" s="160"/>
    </row>
    <row r="1702" spans="1:19" ht="34" customHeight="1" x14ac:dyDescent="0.2">
      <c r="A1702" s="28"/>
      <c r="B1702" s="26"/>
      <c r="C1702" s="27"/>
      <c r="D1702" s="26"/>
      <c r="E1702" s="28"/>
      <c r="F1702" s="26"/>
      <c r="N1702" s="157"/>
      <c r="O1702" s="157"/>
      <c r="P1702" s="158"/>
      <c r="Q1702" s="157"/>
      <c r="R1702" s="157"/>
      <c r="S1702" s="160"/>
    </row>
    <row r="1703" spans="1:19" ht="34" customHeight="1" x14ac:dyDescent="0.2">
      <c r="A1703" s="28"/>
      <c r="B1703" s="26"/>
      <c r="C1703" s="27"/>
      <c r="D1703" s="26"/>
      <c r="E1703" s="28"/>
      <c r="F1703" s="26"/>
      <c r="N1703" s="157"/>
      <c r="O1703" s="157"/>
      <c r="P1703" s="158"/>
      <c r="Q1703" s="157"/>
      <c r="R1703" s="157"/>
      <c r="S1703" s="160"/>
    </row>
    <row r="1704" spans="1:19" ht="34" customHeight="1" x14ac:dyDescent="0.2">
      <c r="A1704" s="28"/>
      <c r="B1704" s="26"/>
      <c r="C1704" s="27"/>
      <c r="D1704" s="28"/>
      <c r="E1704" s="28"/>
      <c r="F1704" s="26"/>
      <c r="N1704" s="157"/>
      <c r="O1704" s="157"/>
      <c r="P1704" s="158"/>
      <c r="Q1704" s="157"/>
      <c r="R1704" s="157"/>
      <c r="S1704" s="160"/>
    </row>
    <row r="1705" spans="1:19" ht="34" customHeight="1" x14ac:dyDescent="0.2">
      <c r="A1705" s="28"/>
      <c r="B1705" s="26"/>
      <c r="C1705" s="27"/>
      <c r="D1705" s="28"/>
      <c r="E1705" s="28"/>
      <c r="F1705" s="26"/>
      <c r="N1705" s="157"/>
      <c r="O1705" s="157"/>
      <c r="P1705" s="158"/>
      <c r="Q1705" s="157"/>
      <c r="R1705" s="157"/>
      <c r="S1705" s="160"/>
    </row>
    <row r="1706" spans="1:19" ht="34" customHeight="1" x14ac:dyDescent="0.2">
      <c r="A1706" s="28"/>
      <c r="B1706" s="26"/>
      <c r="C1706" s="27"/>
      <c r="D1706" s="28"/>
      <c r="E1706" s="28"/>
      <c r="F1706" s="26"/>
      <c r="N1706" s="157"/>
      <c r="O1706" s="157"/>
      <c r="P1706" s="158"/>
      <c r="Q1706" s="157"/>
      <c r="R1706" s="157"/>
      <c r="S1706" s="160"/>
    </row>
    <row r="1707" spans="1:19" ht="34" customHeight="1" x14ac:dyDescent="0.2">
      <c r="A1707" s="28"/>
      <c r="B1707" s="26"/>
      <c r="C1707" s="27"/>
      <c r="D1707" s="28"/>
      <c r="E1707" s="28"/>
      <c r="F1707" s="26"/>
      <c r="N1707" s="157"/>
      <c r="O1707" s="157"/>
      <c r="P1707" s="158"/>
      <c r="Q1707" s="157"/>
      <c r="R1707" s="157"/>
      <c r="S1707" s="160"/>
    </row>
    <row r="1708" spans="1:19" ht="34" customHeight="1" x14ac:dyDescent="0.2">
      <c r="A1708" s="28"/>
      <c r="B1708" s="26"/>
      <c r="C1708" s="27"/>
      <c r="D1708" s="28"/>
      <c r="E1708" s="28"/>
      <c r="F1708" s="26"/>
      <c r="N1708" s="157"/>
      <c r="O1708" s="157"/>
      <c r="P1708" s="158"/>
      <c r="Q1708" s="157"/>
      <c r="R1708" s="157"/>
      <c r="S1708" s="160"/>
    </row>
    <row r="1709" spans="1:19" ht="34" customHeight="1" x14ac:dyDescent="0.2">
      <c r="A1709" s="28"/>
      <c r="B1709" s="26"/>
      <c r="C1709" s="27"/>
      <c r="D1709" s="28"/>
      <c r="E1709" s="28"/>
      <c r="F1709" s="26"/>
      <c r="N1709" s="157"/>
      <c r="O1709" s="157"/>
      <c r="P1709" s="158"/>
      <c r="Q1709" s="157"/>
      <c r="R1709" s="157"/>
      <c r="S1709" s="160"/>
    </row>
    <row r="1710" spans="1:19" ht="34" customHeight="1" x14ac:dyDescent="0.2">
      <c r="A1710" s="28"/>
      <c r="B1710" s="26"/>
      <c r="C1710" s="27"/>
      <c r="D1710" s="28"/>
      <c r="E1710" s="28"/>
      <c r="F1710" s="26"/>
      <c r="N1710" s="157"/>
      <c r="O1710" s="157"/>
      <c r="P1710" s="158"/>
      <c r="Q1710" s="157"/>
      <c r="R1710" s="157"/>
      <c r="S1710" s="160"/>
    </row>
    <row r="1711" spans="1:19" ht="34" customHeight="1" x14ac:dyDescent="0.2">
      <c r="A1711" s="28"/>
      <c r="B1711" s="26"/>
      <c r="C1711" s="27"/>
      <c r="D1711" s="28"/>
      <c r="E1711" s="28"/>
      <c r="F1711" s="26"/>
      <c r="N1711" s="157"/>
      <c r="O1711" s="157"/>
      <c r="P1711" s="158"/>
      <c r="Q1711" s="157"/>
      <c r="R1711" s="157"/>
      <c r="S1711" s="160"/>
    </row>
    <row r="1712" spans="1:19" ht="34" customHeight="1" x14ac:dyDescent="0.2">
      <c r="A1712" s="28"/>
      <c r="B1712" s="26"/>
      <c r="C1712" s="27"/>
      <c r="D1712" s="28"/>
      <c r="E1712" s="28"/>
      <c r="F1712" s="26"/>
      <c r="N1712" s="157"/>
      <c r="O1712" s="157"/>
      <c r="P1712" s="158"/>
      <c r="Q1712" s="157"/>
      <c r="R1712" s="157"/>
      <c r="S1712" s="160"/>
    </row>
    <row r="1713" spans="1:6" ht="34" customHeight="1" x14ac:dyDescent="0.25">
      <c r="A1713" s="28"/>
      <c r="B1713" s="26"/>
      <c r="C1713" s="27"/>
      <c r="D1713" s="28"/>
      <c r="E1713" s="28"/>
      <c r="F1713" s="26"/>
    </row>
    <row r="1714" spans="1:6" ht="34" customHeight="1" x14ac:dyDescent="0.25">
      <c r="A1714" s="28"/>
      <c r="B1714" s="26"/>
      <c r="C1714" s="27"/>
      <c r="D1714" s="28"/>
      <c r="E1714" s="28"/>
      <c r="F1714" s="26"/>
    </row>
    <row r="1715" spans="1:6" ht="34" customHeight="1" x14ac:dyDescent="0.25">
      <c r="A1715" s="28"/>
      <c r="B1715" s="26"/>
      <c r="C1715" s="27"/>
      <c r="D1715" s="28"/>
      <c r="E1715" s="28"/>
      <c r="F1715" s="26"/>
    </row>
    <row r="1716" spans="1:6" ht="34" customHeight="1" x14ac:dyDescent="0.25">
      <c r="A1716" s="28"/>
      <c r="B1716" s="26"/>
      <c r="C1716" s="27"/>
      <c r="D1716" s="26"/>
      <c r="E1716" s="28"/>
      <c r="F1716" s="26"/>
    </row>
    <row r="1717" spans="1:6" ht="34" customHeight="1" x14ac:dyDescent="0.25">
      <c r="A1717" s="28"/>
      <c r="B1717" s="26"/>
      <c r="C1717" s="27"/>
      <c r="D1717" s="26"/>
      <c r="E1717" s="28"/>
      <c r="F1717" s="26"/>
    </row>
    <row r="1718" spans="1:6" ht="34" customHeight="1" x14ac:dyDescent="0.25">
      <c r="A1718" s="28"/>
      <c r="B1718" s="26"/>
      <c r="C1718" s="27"/>
      <c r="D1718" s="26"/>
      <c r="E1718" s="28"/>
      <c r="F1718" s="26"/>
    </row>
    <row r="1719" spans="1:6" ht="34" customHeight="1" x14ac:dyDescent="0.25">
      <c r="A1719" s="28"/>
      <c r="B1719" s="26"/>
      <c r="C1719" s="27"/>
      <c r="D1719" s="26"/>
      <c r="E1719" s="28"/>
      <c r="F1719" s="26"/>
    </row>
    <row r="1720" spans="1:6" ht="34" customHeight="1" x14ac:dyDescent="0.25">
      <c r="A1720" s="28"/>
      <c r="B1720" s="26"/>
      <c r="C1720" s="27"/>
      <c r="D1720" s="28"/>
      <c r="E1720" s="28"/>
      <c r="F1720" s="26"/>
    </row>
    <row r="1721" spans="1:6" ht="34" customHeight="1" x14ac:dyDescent="0.25">
      <c r="A1721" s="28"/>
      <c r="B1721" s="26"/>
      <c r="C1721" s="27"/>
      <c r="D1721" s="28"/>
      <c r="E1721" s="28"/>
      <c r="F1721" s="26"/>
    </row>
    <row r="1722" spans="1:6" ht="34" customHeight="1" x14ac:dyDescent="0.25">
      <c r="A1722" s="28"/>
      <c r="B1722" s="26"/>
      <c r="C1722" s="27"/>
      <c r="D1722" s="28"/>
      <c r="E1722" s="28"/>
      <c r="F1722" s="26"/>
    </row>
    <row r="1723" spans="1:6" ht="34" customHeight="1" x14ac:dyDescent="0.25">
      <c r="A1723" s="28"/>
      <c r="B1723" s="26"/>
      <c r="C1723" s="27"/>
      <c r="D1723" s="28"/>
      <c r="E1723" s="28"/>
      <c r="F1723" s="26"/>
    </row>
    <row r="1724" spans="1:6" ht="34" customHeight="1" x14ac:dyDescent="0.25">
      <c r="A1724" s="28"/>
      <c r="B1724" s="26"/>
      <c r="C1724" s="27"/>
      <c r="D1724" s="26"/>
      <c r="E1724" s="28"/>
      <c r="F1724" s="26"/>
    </row>
    <row r="1725" spans="1:6" ht="34" customHeight="1" x14ac:dyDescent="0.25">
      <c r="A1725" s="28"/>
      <c r="B1725" s="26"/>
      <c r="C1725" s="27"/>
      <c r="D1725" s="26"/>
      <c r="E1725" s="28"/>
      <c r="F1725" s="26"/>
    </row>
    <row r="1726" spans="1:6" ht="34" customHeight="1" x14ac:dyDescent="0.25">
      <c r="A1726" s="28"/>
      <c r="B1726" s="26"/>
      <c r="C1726" s="27"/>
      <c r="D1726" s="26"/>
      <c r="E1726" s="28"/>
      <c r="F1726" s="26"/>
    </row>
    <row r="1727" spans="1:6" ht="34" customHeight="1" x14ac:dyDescent="0.25">
      <c r="A1727" s="28"/>
      <c r="B1727" s="26"/>
      <c r="C1727" s="27"/>
      <c r="D1727" s="26"/>
      <c r="E1727" s="28"/>
      <c r="F1727" s="26"/>
    </row>
    <row r="1728" spans="1:6" ht="34" customHeight="1" x14ac:dyDescent="0.25">
      <c r="A1728" s="28"/>
      <c r="B1728" s="26"/>
      <c r="C1728" s="27"/>
      <c r="D1728" s="28"/>
      <c r="E1728" s="28"/>
      <c r="F1728" s="26"/>
    </row>
    <row r="1729" spans="1:6" ht="34" customHeight="1" x14ac:dyDescent="0.25">
      <c r="A1729" s="28"/>
      <c r="B1729" s="26"/>
      <c r="C1729" s="27"/>
      <c r="D1729" s="28"/>
      <c r="E1729" s="28"/>
      <c r="F1729" s="26"/>
    </row>
    <row r="1730" spans="1:6" ht="34" customHeight="1" x14ac:dyDescent="0.25">
      <c r="A1730" s="28"/>
      <c r="B1730" s="26"/>
      <c r="C1730" s="27"/>
      <c r="D1730" s="28"/>
      <c r="E1730" s="28"/>
      <c r="F1730" s="26"/>
    </row>
    <row r="1731" spans="1:6" ht="34" customHeight="1" x14ac:dyDescent="0.25">
      <c r="A1731" s="28"/>
      <c r="B1731" s="26"/>
      <c r="C1731" s="27"/>
      <c r="D1731" s="28"/>
      <c r="E1731" s="28"/>
      <c r="F1731" s="26"/>
    </row>
  </sheetData>
  <mergeCells count="2">
    <mergeCell ref="A2:L3"/>
    <mergeCell ref="I23:J23"/>
  </mergeCells>
  <phoneticPr fontId="2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8DA03-9058-314E-AEB7-7094CFFDDC7F}">
  <dimension ref="D1:I18"/>
  <sheetViews>
    <sheetView tabSelected="1" workbookViewId="0">
      <selection activeCell="D21" sqref="D21"/>
    </sheetView>
  </sheetViews>
  <sheetFormatPr baseColWidth="10" defaultColWidth="8.83203125" defaultRowHeight="16" x14ac:dyDescent="0.2"/>
  <cols>
    <col min="1" max="1" width="12.6640625" style="10" bestFit="1" customWidth="1"/>
    <col min="2" max="2" width="12.33203125" style="10" bestFit="1" customWidth="1"/>
    <col min="3" max="3" width="6.5" style="10" bestFit="1" customWidth="1"/>
    <col min="4" max="4" width="36.5" style="10" bestFit="1" customWidth="1"/>
    <col min="5" max="5" width="20.1640625" style="10" customWidth="1"/>
    <col min="6" max="6" width="26.6640625" style="10" customWidth="1"/>
    <col min="7" max="7" width="30" style="10" bestFit="1" customWidth="1"/>
    <col min="8" max="8" width="30.83203125" style="10" bestFit="1" customWidth="1"/>
    <col min="9" max="9" width="26.6640625" style="10" bestFit="1" customWidth="1"/>
    <col min="10" max="10" width="26.83203125" style="10" bestFit="1" customWidth="1"/>
    <col min="11" max="11" width="19.33203125" style="10" bestFit="1" customWidth="1"/>
    <col min="12" max="12" width="23.6640625" style="10" bestFit="1" customWidth="1"/>
    <col min="13" max="13" width="30" style="10" bestFit="1" customWidth="1"/>
    <col min="14" max="14" width="30.83203125" style="10" bestFit="1" customWidth="1"/>
    <col min="15" max="15" width="26.6640625" style="10" bestFit="1" customWidth="1"/>
    <col min="16" max="16" width="26.83203125" style="10" bestFit="1" customWidth="1"/>
    <col min="17" max="17" width="19.33203125" style="10" bestFit="1" customWidth="1"/>
    <col min="18" max="18" width="23.6640625" style="10" bestFit="1" customWidth="1"/>
    <col min="19" max="19" width="30" style="10" bestFit="1" customWidth="1"/>
    <col min="20" max="20" width="30.83203125" style="10" bestFit="1" customWidth="1"/>
    <col min="21" max="21" width="26.6640625" style="10" bestFit="1" customWidth="1"/>
    <col min="22" max="22" width="26.83203125" style="10" bestFit="1" customWidth="1"/>
    <col min="23" max="23" width="19.33203125" style="10" bestFit="1" customWidth="1"/>
    <col min="24" max="24" width="23.6640625" style="10" bestFit="1" customWidth="1"/>
    <col min="25" max="25" width="30" style="10" bestFit="1" customWidth="1"/>
    <col min="26" max="26" width="30.83203125" style="10" bestFit="1" customWidth="1"/>
    <col min="27" max="27" width="26.6640625" style="10" bestFit="1" customWidth="1"/>
    <col min="28" max="28" width="26.83203125" style="10" bestFit="1" customWidth="1"/>
    <col min="29" max="29" width="19.33203125" style="10" bestFit="1" customWidth="1"/>
    <col min="30" max="30" width="23.6640625" style="10" bestFit="1" customWidth="1"/>
    <col min="31" max="31" width="30" style="10" bestFit="1" customWidth="1"/>
    <col min="32" max="32" width="30.83203125" style="10" bestFit="1" customWidth="1"/>
    <col min="33" max="33" width="26.6640625" style="10" bestFit="1" customWidth="1"/>
    <col min="34" max="34" width="26.83203125" style="10" bestFit="1" customWidth="1"/>
    <col min="35" max="35" width="23.83203125" style="10" bestFit="1" customWidth="1"/>
    <col min="36" max="36" width="28.1640625" style="10" bestFit="1" customWidth="1"/>
    <col min="37" max="37" width="34.5" style="10" bestFit="1" customWidth="1"/>
    <col min="38" max="38" width="35.33203125" style="10" bestFit="1" customWidth="1"/>
    <col min="39" max="39" width="31" style="10" bestFit="1" customWidth="1"/>
    <col min="40" max="40" width="31.1640625" style="10" bestFit="1" customWidth="1"/>
    <col min="41" max="16384" width="8.83203125" style="10"/>
  </cols>
  <sheetData>
    <row r="1" spans="4:9" ht="14" customHeight="1" x14ac:dyDescent="0.2"/>
    <row r="2" spans="4:9" x14ac:dyDescent="0.2">
      <c r="E2" s="106" t="s">
        <v>600</v>
      </c>
      <c r="F2" s="107"/>
      <c r="G2" s="107"/>
      <c r="H2" s="107"/>
      <c r="I2" s="107"/>
    </row>
    <row r="3" spans="4:9" x14ac:dyDescent="0.2">
      <c r="E3" s="107"/>
      <c r="F3" s="107"/>
      <c r="G3" s="107"/>
      <c r="H3" s="107"/>
      <c r="I3" s="107"/>
    </row>
    <row r="4" spans="4:9" ht="14" customHeight="1" x14ac:dyDescent="0.2">
      <c r="E4" s="107"/>
      <c r="F4" s="107"/>
      <c r="G4" s="107"/>
      <c r="H4" s="107"/>
      <c r="I4" s="107"/>
    </row>
    <row r="7" spans="4:9" ht="28" customHeight="1" x14ac:dyDescent="0.2">
      <c r="D7" s="10" t="s">
        <v>0</v>
      </c>
      <c r="E7" s="59" t="s">
        <v>15</v>
      </c>
    </row>
    <row r="8" spans="4:9" ht="20" x14ac:dyDescent="0.25">
      <c r="E8" s="165"/>
      <c r="F8" s="140"/>
      <c r="G8" s="140"/>
      <c r="H8" s="140"/>
      <c r="I8" s="140"/>
    </row>
    <row r="9" spans="4:9" ht="28" customHeight="1" x14ac:dyDescent="0.35">
      <c r="D9" s="108" t="s">
        <v>600</v>
      </c>
      <c r="E9" s="109"/>
      <c r="F9" s="109"/>
      <c r="G9" s="109"/>
      <c r="H9" s="109"/>
      <c r="I9" s="16"/>
    </row>
    <row r="10" spans="4:9" x14ac:dyDescent="0.2">
      <c r="D10" s="60"/>
      <c r="E10" s="61" t="s">
        <v>6</v>
      </c>
      <c r="F10" s="61" t="s">
        <v>9</v>
      </c>
      <c r="G10" s="61" t="s">
        <v>10</v>
      </c>
      <c r="H10" s="61" t="s">
        <v>11</v>
      </c>
      <c r="I10" s="16"/>
    </row>
    <row r="11" spans="4:9" x14ac:dyDescent="0.2">
      <c r="D11" s="60" t="s">
        <v>589</v>
      </c>
      <c r="E11" s="15" cm="1">
        <f t="array" ref="E11">INDEX(Total_Revenue, MATCH(1,($E$7=TICKER_SYMBOL)*(YEARS=E10),0))</f>
        <v>170910000000</v>
      </c>
      <c r="F11" s="15" cm="1">
        <f t="array" ref="F11">INDEX(Total_Revenue, MATCH(1,($E$7=TICKER_SYMBOL)*(YEARS=F10),0))</f>
        <v>182795000000</v>
      </c>
      <c r="G11" s="15" cm="1">
        <f t="array" ref="G11">INDEX(Total_Revenue, MATCH(1,($E$7=TICKER_SYMBOL)*(YEARS=G10),0))</f>
        <v>233715000000</v>
      </c>
      <c r="H11" s="15" cm="1">
        <f t="array" ref="H11">INDEX(Total_Revenue, MATCH(1,($E$7=TICKER_SYMBOL)*(YEARS=H10),0))</f>
        <v>215639000000</v>
      </c>
      <c r="I11" s="16"/>
    </row>
    <row r="12" spans="4:9" x14ac:dyDescent="0.2">
      <c r="D12" s="60" t="s">
        <v>601</v>
      </c>
      <c r="E12" s="52" cm="1">
        <f t="array" ref="E12">INDEX(COGS, MATCH(1,($E$7=TICKER_SYMBOL)*(YEARS=E10),0))</f>
        <v>106606000000</v>
      </c>
      <c r="F12" s="52" cm="1">
        <f t="array" ref="F12">INDEX(COGS, MATCH(1,($E$7=TICKER_SYMBOL)*(YEARS=F10),0))</f>
        <v>112258000000</v>
      </c>
      <c r="G12" s="52" cm="1">
        <f t="array" ref="G12">INDEX(COGS, MATCH(1,($E$7=TICKER_SYMBOL)*(YEARS=G10),0))</f>
        <v>140089000000</v>
      </c>
      <c r="H12" s="52" cm="1">
        <f t="array" ref="H12">INDEX(COGS, MATCH(1,($E$7=TICKER_SYMBOL)*(YEARS=H10),0))</f>
        <v>131376000000</v>
      </c>
      <c r="I12" s="16"/>
    </row>
    <row r="13" spans="4:9" x14ac:dyDescent="0.2">
      <c r="D13" s="61" t="s">
        <v>593</v>
      </c>
      <c r="E13" s="15">
        <f>E11-E12</f>
        <v>64304000000</v>
      </c>
      <c r="F13" s="15">
        <f>F11-F12</f>
        <v>70537000000</v>
      </c>
      <c r="G13" s="15">
        <f>G11-G12</f>
        <v>93626000000</v>
      </c>
      <c r="H13" s="15">
        <f>H11-H12</f>
        <v>84263000000</v>
      </c>
      <c r="I13" s="16"/>
    </row>
    <row r="14" spans="4:9" x14ac:dyDescent="0.2">
      <c r="D14" s="60" t="s">
        <v>591</v>
      </c>
      <c r="E14" s="52" cm="1">
        <f t="array" ref="E14">INDEX(SGA, MATCH(1,($E$7=TICKER_SYMBOL)*(YEARS=E10),0))</f>
        <v>10830000000</v>
      </c>
      <c r="F14" s="52" cm="1">
        <f t="array" ref="F14">INDEX(SGA, MATCH(1,($E$7=TICKER_SYMBOL)*(YEARS=F10),0))</f>
        <v>11993000000</v>
      </c>
      <c r="G14" s="52" cm="1">
        <f t="array" ref="G14">INDEX(SGA, MATCH(1,($E$7=TICKER_SYMBOL)*(YEARS=G10),0))</f>
        <v>14329000000</v>
      </c>
      <c r="H14" s="52" cm="1">
        <f t="array" ref="H14">INDEX(SGA, MATCH(1,($E$7=TICKER_SYMBOL)*(YEARS=H10),0))</f>
        <v>14194000000</v>
      </c>
      <c r="I14" s="16"/>
    </row>
    <row r="15" spans="4:9" x14ac:dyDescent="0.2">
      <c r="D15" s="60" t="s">
        <v>602</v>
      </c>
      <c r="E15" s="52" cm="1">
        <f t="array" ref="E15">INDEX(RND, MATCH(1,($E$7=TICKER_SYMBOL)*(YEARS=E10),0))</f>
        <v>4475000000</v>
      </c>
      <c r="F15" s="52" cm="1">
        <f t="array" ref="F15">INDEX(RND, MATCH(1,($E$7=TICKER_SYMBOL)*(YEARS=F10),0))</f>
        <v>6041000000</v>
      </c>
      <c r="G15" s="52" cm="1">
        <f t="array" ref="G15">INDEX(RND, MATCH(1,($E$7=TICKER_SYMBOL)*(YEARS=G10),0))</f>
        <v>8067000000</v>
      </c>
      <c r="H15" s="52" cm="1">
        <f t="array" ref="H15">INDEX(RND, MATCH(1,($E$7=TICKER_SYMBOL)*(YEARS=H10),0))</f>
        <v>10045000000</v>
      </c>
      <c r="I15" s="16"/>
    </row>
    <row r="16" spans="4:9" x14ac:dyDescent="0.2">
      <c r="D16" s="60" t="s">
        <v>592</v>
      </c>
      <c r="E16" s="52" cm="1">
        <f t="array" ref="E16">INDEX(OOE, MATCH(1,($E$7=TICKER_SYMBOL)*(YEARS=E10),0))</f>
        <v>0</v>
      </c>
      <c r="F16" s="52" cm="1">
        <f t="array" ref="F16">INDEX(OOE, MATCH(1,($E$7=TICKER_SYMBOL)*(YEARS=F10),0))</f>
        <v>0</v>
      </c>
      <c r="G16" s="52" cm="1">
        <f t="array" ref="G16">INDEX(OOE, MATCH(1,($E$7=TICKER_SYMBOL)*(YEARS=G10),0))</f>
        <v>0</v>
      </c>
      <c r="H16" s="52" cm="1">
        <f t="array" ref="H16">INDEX(OOE, MATCH(1,($E$7=TICKER_SYMBOL)*(YEARS=H10),0))</f>
        <v>0</v>
      </c>
      <c r="I16" s="16"/>
    </row>
    <row r="17" spans="4:9" x14ac:dyDescent="0.2">
      <c r="D17" s="62" t="s">
        <v>594</v>
      </c>
      <c r="E17" s="74">
        <f>SUM(E14:E16)</f>
        <v>15305000000</v>
      </c>
      <c r="F17" s="74">
        <f t="shared" ref="F17:H17" si="0">SUM(F14:F16)</f>
        <v>18034000000</v>
      </c>
      <c r="G17" s="74">
        <f t="shared" si="0"/>
        <v>22396000000</v>
      </c>
      <c r="H17" s="74">
        <f t="shared" si="0"/>
        <v>24239000000</v>
      </c>
      <c r="I17" s="16"/>
    </row>
    <row r="18" spans="4:9" x14ac:dyDescent="0.2">
      <c r="D18" s="77" t="s">
        <v>595</v>
      </c>
      <c r="E18" s="78">
        <f>E13-E17</f>
        <v>48999000000</v>
      </c>
      <c r="F18" s="78">
        <f t="shared" ref="F18:H18" si="1">F13-F17</f>
        <v>52503000000</v>
      </c>
      <c r="G18" s="78">
        <f t="shared" si="1"/>
        <v>71230000000</v>
      </c>
      <c r="H18" s="78">
        <f t="shared" si="1"/>
        <v>60024000000</v>
      </c>
      <c r="I18" s="16"/>
    </row>
  </sheetData>
  <mergeCells count="2">
    <mergeCell ref="E2:I4"/>
    <mergeCell ref="D9:H9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9BEB0D8-86BB-A14A-BD90-C0F2C799227B}">
          <x14:formula1>
            <xm:f>Projectdata_NYSE!$B:$B</xm:f>
          </x14:formula1>
          <xm:sqref>E7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D668A-6707-574B-90FC-C80102309D9B}">
  <dimension ref="D1:M45"/>
  <sheetViews>
    <sheetView zoomScale="75" workbookViewId="0">
      <selection activeCell="K4" sqref="K4"/>
    </sheetView>
  </sheetViews>
  <sheetFormatPr baseColWidth="10" defaultColWidth="8.83203125" defaultRowHeight="16" x14ac:dyDescent="0.2"/>
  <cols>
    <col min="1" max="1" width="8.83203125" style="10"/>
    <col min="2" max="3" width="16" style="10" bestFit="1" customWidth="1"/>
    <col min="4" max="4" width="18.1640625" style="10" customWidth="1"/>
    <col min="5" max="5" width="36.1640625" style="10" bestFit="1" customWidth="1"/>
    <col min="6" max="6" width="20.1640625" style="10" bestFit="1" customWidth="1"/>
    <col min="7" max="7" width="24.33203125" style="10" customWidth="1"/>
    <col min="8" max="8" width="20.6640625" style="10" customWidth="1"/>
    <col min="9" max="10" width="20.5" style="10" customWidth="1"/>
    <col min="11" max="11" width="20.6640625" style="10" bestFit="1" customWidth="1"/>
    <col min="12" max="12" width="8.83203125" style="10"/>
    <col min="13" max="14" width="11.1640625" style="10" bestFit="1" customWidth="1"/>
    <col min="15" max="16" width="8.83203125" style="10"/>
    <col min="17" max="17" width="14.33203125" style="10" bestFit="1" customWidth="1"/>
    <col min="18" max="16384" width="8.83203125" style="10"/>
  </cols>
  <sheetData>
    <row r="1" spans="5:13" ht="14" customHeight="1" x14ac:dyDescent="0.2"/>
    <row r="2" spans="5:13" x14ac:dyDescent="0.2">
      <c r="G2" s="110" t="s">
        <v>603</v>
      </c>
      <c r="H2" s="111"/>
      <c r="I2" s="111"/>
    </row>
    <row r="3" spans="5:13" ht="14" customHeight="1" x14ac:dyDescent="0.2">
      <c r="G3" s="111"/>
      <c r="H3" s="111"/>
      <c r="I3" s="111"/>
    </row>
    <row r="6" spans="5:13" ht="15" customHeight="1" x14ac:dyDescent="0.2">
      <c r="G6" s="13" t="s">
        <v>0</v>
      </c>
      <c r="H6" s="59" t="s">
        <v>409</v>
      </c>
    </row>
    <row r="7" spans="5:13" ht="15" customHeight="1" x14ac:dyDescent="0.2"/>
    <row r="8" spans="5:13" ht="21" thickBot="1" x14ac:dyDescent="0.3">
      <c r="E8" s="112" t="s">
        <v>604</v>
      </c>
      <c r="F8" s="113"/>
      <c r="G8" s="113"/>
      <c r="H8" s="113"/>
      <c r="I8" s="113"/>
      <c r="J8" s="113"/>
      <c r="K8" s="114"/>
    </row>
    <row r="9" spans="5:13" ht="15" customHeight="1" x14ac:dyDescent="0.2">
      <c r="E9" s="48"/>
      <c r="F9" s="49" t="s">
        <v>6</v>
      </c>
      <c r="G9" s="49" t="s">
        <v>9</v>
      </c>
      <c r="H9" s="49" t="s">
        <v>10</v>
      </c>
      <c r="I9" s="49" t="s">
        <v>11</v>
      </c>
      <c r="J9" s="49" t="s">
        <v>605</v>
      </c>
      <c r="K9" s="50" t="s">
        <v>606</v>
      </c>
      <c r="L9" s="65"/>
      <c r="M9" s="65"/>
    </row>
    <row r="10" spans="5:13" ht="15" customHeight="1" x14ac:dyDescent="0.2">
      <c r="E10" s="51" t="s">
        <v>589</v>
      </c>
      <c r="F10" s="52" cm="1">
        <f t="array" ref="F10">INDEX(Total_Revenue, MATCH(1,($H$6=TICKER_SYMBOL)*(YEARS=F9),0))</f>
        <v>17194000000</v>
      </c>
      <c r="G10" s="52" cm="1">
        <f t="array" ref="G10">INDEX(Total_Revenue, MATCH(1,($H$6=TICKER_SYMBOL)*(YEARS=G9),0))</f>
        <v>19221000000</v>
      </c>
      <c r="H10" s="52" cm="1">
        <f t="array" ref="H10">INDEX(Total_Revenue, MATCH(1,($H$6=TICKER_SYMBOL)*(YEARS=H9),0))</f>
        <v>21440000000</v>
      </c>
      <c r="I10" s="52" cm="1">
        <f t="array" ref="I10">INDEX(Total_Revenue, MATCH(1,($H$6=TICKER_SYMBOL)*(YEARS=I9),0))</f>
        <v>14757000000</v>
      </c>
      <c r="J10" s="52">
        <f ca="1">I10*(1+J22)</f>
        <v>14371495603.758835</v>
      </c>
      <c r="K10" s="52">
        <f ca="1">J10*(1+K22)</f>
        <v>14139776885.214218</v>
      </c>
    </row>
    <row r="11" spans="5:13" ht="15" customHeight="1" x14ac:dyDescent="0.2">
      <c r="E11" s="51" t="s">
        <v>601</v>
      </c>
      <c r="F11" s="52" cm="1">
        <f t="array" ref="F11">INDEX(COGS, MATCH(1,($H$6=TICKER_SYMBOL)*(YEARS=F9),0))</f>
        <v>12151000000</v>
      </c>
      <c r="G11" s="52" cm="1">
        <f t="array" ref="G11">INDEX(COGS, MATCH(1,($H$6=TICKER_SYMBOL)*(YEARS=G9),0))</f>
        <v>14117000000</v>
      </c>
      <c r="H11" s="52" cm="1">
        <f t="array" ref="H11">INDEX(COGS, MATCH(1,($H$6=TICKER_SYMBOL)*(YEARS=H9),0))</f>
        <v>15631000000</v>
      </c>
      <c r="I11" s="52" cm="1">
        <f t="array" ref="I11">INDEX(COGS, MATCH(1,($H$6=TICKER_SYMBOL)*(YEARS=I9),0))</f>
        <v>11694000000</v>
      </c>
      <c r="J11" s="52"/>
      <c r="K11" s="53"/>
    </row>
    <row r="12" spans="5:13" ht="15" customHeight="1" x14ac:dyDescent="0.2">
      <c r="E12" s="54" t="s">
        <v>593</v>
      </c>
      <c r="F12" s="74">
        <f>F10-F11</f>
        <v>5043000000</v>
      </c>
      <c r="G12" s="74">
        <f t="shared" ref="G12:I12" si="0">G10-G11</f>
        <v>5104000000</v>
      </c>
      <c r="H12" s="74">
        <f t="shared" si="0"/>
        <v>5809000000</v>
      </c>
      <c r="I12" s="74">
        <f t="shared" si="0"/>
        <v>3063000000</v>
      </c>
      <c r="J12" s="74">
        <f ca="1">J10*J23</f>
        <v>3727058978.2785788</v>
      </c>
      <c r="K12" s="75">
        <f ca="1">K10*K23</f>
        <v>3808363535.2480941</v>
      </c>
    </row>
    <row r="13" spans="5:13" ht="15" customHeight="1" x14ac:dyDescent="0.2">
      <c r="E13" s="51" t="s">
        <v>591</v>
      </c>
      <c r="F13" s="52" cm="1">
        <f t="array" ref="F13">INDEX(SGA, MATCH(1,($H$6=TICKER_SYMBOL)*(YEARS=F9),0))</f>
        <v>1654000000</v>
      </c>
      <c r="G13" s="52" cm="1">
        <f t="array" ref="G13">INDEX(SGA, MATCH(1,($H$6=TICKER_SYMBOL)*(YEARS=G9),0))</f>
        <v>1905000000</v>
      </c>
      <c r="H13" s="52" cm="1">
        <f t="array" ref="H13">INDEX(SGA, MATCH(1,($H$6=TICKER_SYMBOL)*(YEARS=H9),0))</f>
        <v>2092000000</v>
      </c>
      <c r="I13" s="52" cm="1">
        <f t="array" ref="I13">INDEX(SGA, MATCH(1,($H$6=TICKER_SYMBOL)*(YEARS=I9),0))</f>
        <v>1764000000</v>
      </c>
      <c r="J13" s="52"/>
      <c r="K13" s="53"/>
    </row>
    <row r="14" spans="5:13" ht="15" customHeight="1" x14ac:dyDescent="0.2">
      <c r="E14" s="51" t="s">
        <v>602</v>
      </c>
      <c r="F14" s="52" cm="1">
        <f t="array" ref="F14">INDEX(RND, MATCH(1,($H$6=TICKER_SYMBOL)*(YEARS=F9),0))</f>
        <v>0</v>
      </c>
      <c r="G14" s="52" cm="1">
        <f t="array" ref="G14">INDEX(RND, MATCH(1,($H$6=TICKER_SYMBOL)*(YEARS=G9),0))</f>
        <v>0</v>
      </c>
      <c r="H14" s="52" cm="1">
        <f t="array" ref="H14">INDEX(RND, MATCH(1,($H$6=TICKER_SYMBOL)*(YEARS=H9),0))</f>
        <v>0</v>
      </c>
      <c r="I14" s="52" cm="1">
        <f t="array" ref="I14">INDEX(RND, MATCH(1,($H$6=TICKER_SYMBOL)*(YEARS=I9),0))</f>
        <v>0</v>
      </c>
      <c r="J14" s="52"/>
      <c r="K14" s="53"/>
    </row>
    <row r="15" spans="5:13" ht="15" customHeight="1" x14ac:dyDescent="0.2">
      <c r="E15" s="51" t="s">
        <v>592</v>
      </c>
      <c r="F15" s="52" cm="1">
        <f t="array" ref="F15">INDEX(OOE, MATCH(1,($H$6=TICKER_SYMBOL)*(YEARS=F9),0))</f>
        <v>0</v>
      </c>
      <c r="G15" s="52" cm="1">
        <f t="array" ref="G15">INDEX(OOE, MATCH(1,($H$6=TICKER_SYMBOL)*(YEARS=G9),0))</f>
        <v>0</v>
      </c>
      <c r="H15" s="52" cm="1">
        <f t="array" ref="H15">INDEX(OOE, MATCH(1,($H$6=TICKER_SYMBOL)*(YEARS=H9),0))</f>
        <v>0</v>
      </c>
      <c r="I15" s="52" cm="1">
        <f t="array" ref="I15">INDEX(OOE, MATCH(1,($H$6=TICKER_SYMBOL)*(YEARS=I9),0))</f>
        <v>0</v>
      </c>
      <c r="J15" s="52"/>
      <c r="K15" s="53"/>
    </row>
    <row r="16" spans="5:13" ht="15" customHeight="1" x14ac:dyDescent="0.2">
      <c r="E16" s="55" t="s">
        <v>594</v>
      </c>
      <c r="F16" s="76">
        <f>SUM(F13:F15)</f>
        <v>1654000000</v>
      </c>
      <c r="G16" s="76">
        <f t="shared" ref="G16:I16" si="1">SUM(G13:G15)</f>
        <v>1905000000</v>
      </c>
      <c r="H16" s="76">
        <f t="shared" si="1"/>
        <v>2092000000</v>
      </c>
      <c r="I16" s="76">
        <f t="shared" si="1"/>
        <v>1764000000</v>
      </c>
      <c r="J16" s="52"/>
      <c r="K16" s="53"/>
    </row>
    <row r="17" spans="4:13" ht="17" thickBot="1" x14ac:dyDescent="0.25">
      <c r="E17" s="79" t="s">
        <v>595</v>
      </c>
      <c r="F17" s="80">
        <f>F12-F16</f>
        <v>3389000000</v>
      </c>
      <c r="G17" s="80">
        <f t="shared" ref="G17:I17" si="2">G12-G16</f>
        <v>3199000000</v>
      </c>
      <c r="H17" s="80">
        <f t="shared" si="2"/>
        <v>3717000000</v>
      </c>
      <c r="I17" s="80">
        <f t="shared" si="2"/>
        <v>1299000000</v>
      </c>
      <c r="J17" s="80">
        <f ca="1">J10*J24</f>
        <v>2245293779.3604455</v>
      </c>
      <c r="K17" s="81">
        <f ca="1">K10*K24</f>
        <v>2350489568.1505041</v>
      </c>
    </row>
    <row r="19" spans="4:13" x14ac:dyDescent="0.2">
      <c r="J19" s="13" t="s">
        <v>584</v>
      </c>
      <c r="K19" s="59" t="s">
        <v>586</v>
      </c>
    </row>
    <row r="20" spans="4:13" ht="17" x14ac:dyDescent="0.2">
      <c r="E20" s="90"/>
      <c r="F20" s="119" t="s">
        <v>607</v>
      </c>
      <c r="G20" s="120"/>
      <c r="H20" s="120"/>
      <c r="I20" s="121"/>
      <c r="J20" s="115" t="s">
        <v>608</v>
      </c>
      <c r="K20" s="115"/>
    </row>
    <row r="21" spans="4:13" x14ac:dyDescent="0.2">
      <c r="E21" s="91" t="s">
        <v>609</v>
      </c>
      <c r="F21" s="91" t="s">
        <v>6</v>
      </c>
      <c r="G21" s="91" t="s">
        <v>9</v>
      </c>
      <c r="H21" s="91" t="s">
        <v>10</v>
      </c>
      <c r="I21" s="91" t="s">
        <v>11</v>
      </c>
      <c r="J21" s="94" t="s">
        <v>605</v>
      </c>
      <c r="K21" s="94" t="s">
        <v>606</v>
      </c>
    </row>
    <row r="22" spans="4:13" ht="14" customHeight="1" x14ac:dyDescent="0.2">
      <c r="E22" s="72" t="s">
        <v>610</v>
      </c>
      <c r="F22" s="66"/>
      <c r="G22" s="66">
        <f>(G10/F10)-1</f>
        <v>0.11788996161451659</v>
      </c>
      <c r="H22" s="66">
        <f>(H10/G10)-1</f>
        <v>0.11544664689662354</v>
      </c>
      <c r="I22" s="66">
        <f>(I10/H10)-1</f>
        <v>-0.3117070895522388</v>
      </c>
      <c r="J22" s="66">
        <f ca="1">OFFSET(F29,MATCH($K$19,$E$30:$E$32,0),0)</f>
        <v>-2.6123493680366223E-2</v>
      </c>
      <c r="K22" s="66">
        <f ca="1">OFFSET(G29,MATCH($K$19,$E$30:$E$32,0),0)</f>
        <v>-1.6123493680366224E-2</v>
      </c>
    </row>
    <row r="23" spans="4:13" x14ac:dyDescent="0.2">
      <c r="E23" s="72" t="s">
        <v>611</v>
      </c>
      <c r="F23" s="66">
        <f>1-(F11/F10)</f>
        <v>0.29329998836803539</v>
      </c>
      <c r="G23" s="66">
        <f>1-(G11/G10)</f>
        <v>0.26554289579106183</v>
      </c>
      <c r="H23" s="66">
        <f>1-(H11/H10)</f>
        <v>0.27094216417910444</v>
      </c>
      <c r="I23" s="66">
        <f>1-(I11/I10)</f>
        <v>0.20756251270583448</v>
      </c>
      <c r="J23" s="66">
        <f ca="1">OFFSET(I29,MATCH($K$19,$H$30:$H$32,0),0)</f>
        <v>0.25933689026100903</v>
      </c>
      <c r="K23" s="66">
        <f ca="1">OFFSET(J29,MATCH($K$19,$H$30:$H$32,0),0)</f>
        <v>0.26933689026100904</v>
      </c>
      <c r="L23" s="68"/>
    </row>
    <row r="24" spans="4:13" ht="16" customHeight="1" x14ac:dyDescent="0.2">
      <c r="E24" s="73" t="s">
        <v>612</v>
      </c>
      <c r="F24" s="69">
        <f>F17/F10</f>
        <v>0.19710364080493195</v>
      </c>
      <c r="G24" s="69">
        <f>G17/G10</f>
        <v>0.16643254773424901</v>
      </c>
      <c r="H24" s="69">
        <f>H17/H10</f>
        <v>0.17336753731343282</v>
      </c>
      <c r="I24" s="69">
        <f>I17/I10</f>
        <v>8.8026021549095348E-2</v>
      </c>
      <c r="J24" s="66">
        <f ca="1">OFFSET(L29,MATCH($K$19,$K$30:$K$32,0),0)</f>
        <v>0.15623243685042729</v>
      </c>
      <c r="K24" s="69">
        <f ca="1">OFFSET(M29,MATCH($K$19,$K$30:$K$32,0),0)</f>
        <v>0.1662324368504273</v>
      </c>
      <c r="L24" s="68"/>
    </row>
    <row r="25" spans="4:13" x14ac:dyDescent="0.2">
      <c r="D25" s="67"/>
      <c r="L25" s="68"/>
    </row>
    <row r="26" spans="4:13" x14ac:dyDescent="0.2">
      <c r="D26" s="67"/>
      <c r="L26" s="68"/>
    </row>
    <row r="27" spans="4:13" ht="14" customHeight="1" x14ac:dyDescent="0.2">
      <c r="D27" s="67"/>
      <c r="L27" s="68"/>
    </row>
    <row r="28" spans="4:13" ht="18" x14ac:dyDescent="0.2">
      <c r="E28" s="116" t="s">
        <v>613</v>
      </c>
      <c r="F28" s="117"/>
      <c r="G28" s="117"/>
      <c r="H28" s="117"/>
      <c r="I28" s="117"/>
      <c r="J28" s="117"/>
      <c r="K28" s="117"/>
      <c r="L28" s="117"/>
      <c r="M28" s="118"/>
    </row>
    <row r="29" spans="4:13" x14ac:dyDescent="0.2">
      <c r="E29" s="93" t="s">
        <v>614</v>
      </c>
      <c r="F29" s="70" t="s">
        <v>605</v>
      </c>
      <c r="G29" s="70" t="s">
        <v>606</v>
      </c>
      <c r="H29" s="92" t="s">
        <v>611</v>
      </c>
      <c r="I29" s="70" t="s">
        <v>605</v>
      </c>
      <c r="J29" s="70" t="s">
        <v>606</v>
      </c>
      <c r="K29" s="93" t="s">
        <v>612</v>
      </c>
      <c r="L29" s="70" t="s">
        <v>605</v>
      </c>
      <c r="M29" s="70" t="s">
        <v>606</v>
      </c>
    </row>
    <row r="30" spans="4:13" x14ac:dyDescent="0.2">
      <c r="E30" s="71" t="s">
        <v>585</v>
      </c>
      <c r="F30" s="56">
        <f>F31+0.01</f>
        <v>-1.6123493680366224E-2</v>
      </c>
      <c r="G30" s="56">
        <f>G31+0.01</f>
        <v>-6.1234936803662241E-3</v>
      </c>
      <c r="H30" s="71" t="s">
        <v>585</v>
      </c>
      <c r="I30" s="56">
        <f>I31+0.01</f>
        <v>0.26933689026100904</v>
      </c>
      <c r="J30" s="56">
        <f>J31+0.01</f>
        <v>0.27933689026100905</v>
      </c>
      <c r="K30" s="71" t="s">
        <v>585</v>
      </c>
      <c r="L30" s="56">
        <f>L31+0.01</f>
        <v>0.1662324368504273</v>
      </c>
      <c r="M30" s="56">
        <f>M31+0.01</f>
        <v>0.1762324368504273</v>
      </c>
    </row>
    <row r="31" spans="4:13" ht="14" customHeight="1" x14ac:dyDescent="0.2">
      <c r="E31" s="71" t="s">
        <v>586</v>
      </c>
      <c r="F31" s="56">
        <f>AVERAGE(G22:I22)</f>
        <v>-2.6123493680366223E-2</v>
      </c>
      <c r="G31" s="56">
        <f>F31+0.01</f>
        <v>-1.6123493680366224E-2</v>
      </c>
      <c r="H31" s="71" t="s">
        <v>586</v>
      </c>
      <c r="I31" s="56">
        <f>AVERAGE(F23:I23)</f>
        <v>0.25933689026100903</v>
      </c>
      <c r="J31" s="56">
        <f>I31+0.01</f>
        <v>0.26933689026100904</v>
      </c>
      <c r="K31" s="71" t="s">
        <v>586</v>
      </c>
      <c r="L31" s="56">
        <f>AVERAGE(F24:I24)</f>
        <v>0.15623243685042729</v>
      </c>
      <c r="M31" s="56">
        <f>L31+0.01</f>
        <v>0.1662324368504273</v>
      </c>
    </row>
    <row r="32" spans="4:13" x14ac:dyDescent="0.2">
      <c r="E32" s="71" t="s">
        <v>587</v>
      </c>
      <c r="F32" s="56">
        <f>F31-0.01</f>
        <v>-3.6123493680366221E-2</v>
      </c>
      <c r="G32" s="56">
        <f>G31-0.01</f>
        <v>-2.6123493680366226E-2</v>
      </c>
      <c r="H32" s="71" t="s">
        <v>587</v>
      </c>
      <c r="I32" s="56">
        <f>I31-0.01</f>
        <v>0.24933689026100903</v>
      </c>
      <c r="J32" s="56">
        <f>J31-0.01</f>
        <v>0.25933689026100903</v>
      </c>
      <c r="K32" s="71" t="s">
        <v>587</v>
      </c>
      <c r="L32" s="56">
        <v>8.4699999999999998E-2</v>
      </c>
      <c r="M32" s="56">
        <f>M31-0.01</f>
        <v>0.15623243685042729</v>
      </c>
    </row>
    <row r="33" spans="4:8" ht="16" customHeight="1" x14ac:dyDescent="0.2"/>
    <row r="36" spans="4:8" x14ac:dyDescent="0.2">
      <c r="D36" s="67"/>
      <c r="H36" s="68"/>
    </row>
    <row r="37" spans="4:8" ht="15" customHeight="1" x14ac:dyDescent="0.2">
      <c r="D37" s="67"/>
      <c r="H37" s="68"/>
    </row>
    <row r="38" spans="4:8" x14ac:dyDescent="0.2">
      <c r="D38" s="67"/>
      <c r="H38" s="68"/>
    </row>
    <row r="39" spans="4:8" x14ac:dyDescent="0.2">
      <c r="D39" s="67"/>
      <c r="H39" s="68"/>
    </row>
    <row r="40" spans="4:8" x14ac:dyDescent="0.2">
      <c r="D40" s="67"/>
      <c r="H40" s="68"/>
    </row>
    <row r="41" spans="4:8" ht="15" customHeight="1" x14ac:dyDescent="0.2">
      <c r="D41" s="67"/>
      <c r="H41" s="68"/>
    </row>
    <row r="42" spans="4:8" x14ac:dyDescent="0.2">
      <c r="D42" s="67"/>
      <c r="H42" s="68"/>
    </row>
    <row r="43" spans="4:8" x14ac:dyDescent="0.2">
      <c r="D43" s="67"/>
      <c r="H43" s="68"/>
    </row>
    <row r="44" spans="4:8" ht="14" customHeight="1" x14ac:dyDescent="0.2">
      <c r="D44" s="67"/>
      <c r="H44" s="68"/>
    </row>
    <row r="45" spans="4:8" x14ac:dyDescent="0.2">
      <c r="G45" s="21"/>
    </row>
  </sheetData>
  <mergeCells count="5">
    <mergeCell ref="G2:I3"/>
    <mergeCell ref="E8:K8"/>
    <mergeCell ref="J20:K20"/>
    <mergeCell ref="E28:M28"/>
    <mergeCell ref="F20:I20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8FE59DB-BFA9-FD44-A1EC-6FD69B08C3BA}">
          <x14:formula1>
            <xm:f>Projectdata_NYSE!$T:$T</xm:f>
          </x14:formula1>
          <xm:sqref>G6:H6</xm:sqref>
        </x14:dataValidation>
        <x14:dataValidation type="list" allowBlank="1" showInputMessage="1" showErrorMessage="1" xr:uid="{DBAD23E7-461D-934B-9435-AD39F0731CDC}">
          <x14:formula1>
            <xm:f>Projectdata_NYSE!$U$2:$U$4</xm:f>
          </x14:formula1>
          <xm:sqref>K19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Projectdata_NYSE</vt:lpstr>
      <vt:lpstr>Pivot Table 1(Task 1)</vt:lpstr>
      <vt:lpstr>chart(Task 1)</vt:lpstr>
      <vt:lpstr>All Sector (1)</vt:lpstr>
      <vt:lpstr>Summary statistics for Banks</vt:lpstr>
      <vt:lpstr>P&amp;L Statement DashBoard</vt:lpstr>
      <vt:lpstr>Forecast Scenarios</vt:lpstr>
      <vt:lpstr>COGS</vt:lpstr>
      <vt:lpstr>OOE</vt:lpstr>
      <vt:lpstr>RND</vt:lpstr>
      <vt:lpstr>SCENE</vt:lpstr>
      <vt:lpstr>SGA</vt:lpstr>
      <vt:lpstr>TICKER_SYMBOL</vt:lpstr>
      <vt:lpstr>Total_Revenue</vt:lpstr>
      <vt:lpstr>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محمد التركي ID 441102090</dc:creator>
  <cp:lastModifiedBy>محمد التركي ID 441102090</cp:lastModifiedBy>
  <dcterms:created xsi:type="dcterms:W3CDTF">2025-05-11T17:20:44Z</dcterms:created>
  <dcterms:modified xsi:type="dcterms:W3CDTF">2025-05-23T12:11:57Z</dcterms:modified>
</cp:coreProperties>
</file>